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https://mailvalenciacc-my.sharepoint.com/personal/bbastin_valenciacollege_edu/Documents/Desktop/Old_Desktop/"/>
    </mc:Choice>
  </mc:AlternateContent>
  <xr:revisionPtr revIDLastSave="0" documentId="13_ncr:8001_{96345749-8B38-482D-955B-977FD6354BEA}" xr6:coauthVersionLast="47" xr6:coauthVersionMax="47" xr10:uidLastSave="{00000000-0000-0000-0000-000000000000}"/>
  <bookViews>
    <workbookView xWindow="28680" yWindow="-120" windowWidth="29040" windowHeight="15840" xr2:uid="{00000000-000D-0000-FFFF-FFFF00000000}"/>
  </bookViews>
  <sheets>
    <sheet name="Fund" sheetId="1" r:id="rId1"/>
    <sheet name="Organization" sheetId="2" r:id="rId2"/>
    <sheet name="Account" sheetId="3" r:id="rId3"/>
    <sheet name="Program" sheetId="4" r:id="rId4"/>
    <sheet name="Index Codes" sheetId="5" r:id="rId5"/>
    <sheet name="Org Count" sheetId="6" r:id="rId6"/>
    <sheet name="Index Rules" sheetId="7" r:id="rId7"/>
    <sheet name="Budget Manager" sheetId="8" state="hidden" r:id="rId8"/>
  </sheets>
  <definedNames>
    <definedName name="_AMO_UniqueIdentifier" hidden="1">"'a71bd3a4-e4ea-4857-b252-6283fc2b63fa'"</definedName>
    <definedName name="_AMO_XmlVersion" hidden="1">"'1'"</definedName>
    <definedName name="_xlnm._FilterDatabase" localSheetId="7" hidden="1">'Budget Manager'!$D$1:$D$444</definedName>
    <definedName name="_xlnm._FilterDatabase" localSheetId="0" hidden="1">Fund!$S$1:$S$1826</definedName>
    <definedName name="_xlnm._FilterDatabase" localSheetId="1" hidden="1">Organization!$B$1:$M$4</definedName>
    <definedName name="BUDGETMANAGER">'Budget Manager'!$A$2:$E$1000</definedName>
    <definedName name="Z_49B49C4E_6744_4E61_994B_BB3D6C43F131_.wvu.Cols" localSheetId="0" hidden="1">Fund!$K:$M,Fund!$O:$Q</definedName>
    <definedName name="Z_49B49C4E_6744_4E61_994B_BB3D6C43F131_.wvu.Cols" localSheetId="1" hidden="1">Organization!#REF!,Organization!$N:$N</definedName>
    <definedName name="Z_49B49C4E_6744_4E61_994B_BB3D6C43F131_.wvu.FilterData" localSheetId="1" hidden="1">Organization!$A$11:$O$1120</definedName>
    <definedName name="Z_49B49C4E_6744_4E61_994B_BB3D6C43F131_.wvu.PrintArea" localSheetId="2" hidden="1">Account!$E$981:$U$996</definedName>
    <definedName name="Z_49B49C4E_6744_4E61_994B_BB3D6C43F131_.wvu.PrintArea" localSheetId="0" hidden="1">Fund!$F$308:$N$327</definedName>
    <definedName name="Z_49B49C4E_6744_4E61_994B_BB3D6C43F131_.wvu.PrintArea" localSheetId="1" hidden="1">Organization!$G$1324:$M$2631</definedName>
    <definedName name="Z_49B49C4E_6744_4E61_994B_BB3D6C43F131_.wvu.PrintArea" localSheetId="3" hidden="1">Program!$D$1131:$H$1142</definedName>
    <definedName name="Z_49B49C4E_6744_4E61_994B_BB3D6C43F131_.wvu.PrintTitles" localSheetId="2" hidden="1">Account!$8:$9</definedName>
    <definedName name="Z_FEBB693D_7F9F_4A38_A0AE_CBF9ACA7B7B6_.wvu.Cols" localSheetId="0" hidden="1">Fund!$K:$M,Fund!$O:$Q</definedName>
    <definedName name="Z_FEBB693D_7F9F_4A38_A0AE_CBF9ACA7B7B6_.wvu.FilterData" localSheetId="0" hidden="1">Fund!$S$1:$S$1826</definedName>
    <definedName name="Z_FEBB693D_7F9F_4A38_A0AE_CBF9ACA7B7B6_.wvu.FilterData" localSheetId="1" hidden="1">Organization!$A$11:$O$2704</definedName>
    <definedName name="Z_FEBB693D_7F9F_4A38_A0AE_CBF9ACA7B7B6_.wvu.PrintArea" localSheetId="2" hidden="1">Account!$F$246:$L$265</definedName>
    <definedName name="Z_FEBB693D_7F9F_4A38_A0AE_CBF9ACA7B7B6_.wvu.PrintArea" localSheetId="0" hidden="1">Fund!$F$486:$N$538</definedName>
    <definedName name="Z_FEBB693D_7F9F_4A38_A0AE_CBF9ACA7B7B6_.wvu.PrintArea" localSheetId="1" hidden="1">Organization!#REF!</definedName>
  </definedNames>
  <calcPr calcId="191029" iterateCount="1"/>
  <customWorkbookViews>
    <customWorkbookView name="Office of Information Technology - Personal View" guid="{FEBB693D-7F9F-4A38-A0AE-CBF9ACA7B7B6}" mergeInterval="0" personalView="1" maximized="1" xWindow="1912" yWindow="79" windowWidth="1936" windowHeight="1056" activeSheetId="5"/>
    <customWorkbookView name="Brian Bastin - Personal View" guid="{49B49C4E-6744-4E61-994B-BB3D6C43F131}" mergeInterval="0" personalView="1" maximized="1" xWindow="-8" yWindow="-8" windowWidth="1296" windowHeight="100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222" i="5" l="1"/>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2418" i="5"/>
  <c r="Q2419" i="5"/>
  <c r="Q2420" i="5"/>
  <c r="Q2421" i="5"/>
  <c r="Q2422" i="5"/>
  <c r="Q2423" i="5"/>
  <c r="Q2424" i="5"/>
  <c r="Q2425" i="5"/>
  <c r="Q2426" i="5"/>
  <c r="Q2427" i="5"/>
  <c r="Q2428" i="5"/>
  <c r="Q2429" i="5"/>
  <c r="Q2430" i="5"/>
  <c r="Q2431" i="5"/>
  <c r="Q2432" i="5"/>
  <c r="Q2433" i="5"/>
  <c r="Q2434" i="5"/>
  <c r="Q2435" i="5"/>
  <c r="Q2436" i="5"/>
  <c r="Q2437" i="5"/>
  <c r="Q2438" i="5"/>
  <c r="Q2439" i="5"/>
  <c r="Q2440" i="5"/>
  <c r="Q2441" i="5"/>
  <c r="Q2442" i="5"/>
  <c r="Q2443" i="5"/>
  <c r="Q2444" i="5"/>
  <c r="Q2445" i="5"/>
  <c r="Q2446" i="5"/>
  <c r="Q2447" i="5"/>
  <c r="Q2448" i="5"/>
  <c r="Q2449" i="5"/>
  <c r="Q2450" i="5"/>
  <c r="Q2451" i="5"/>
  <c r="Q2452" i="5"/>
  <c r="Q2453" i="5"/>
  <c r="Q2454" i="5"/>
  <c r="Q2455" i="5"/>
  <c r="Q2456" i="5"/>
  <c r="Q2457" i="5"/>
  <c r="Q2458" i="5"/>
  <c r="Q2459" i="5"/>
  <c r="Q2460" i="5"/>
  <c r="Q2461" i="5"/>
  <c r="Q2462" i="5"/>
  <c r="Q2463" i="5"/>
  <c r="Q2464" i="5"/>
  <c r="Q2465" i="5"/>
  <c r="Q2466" i="5"/>
  <c r="Q2467" i="5"/>
  <c r="Q2468" i="5"/>
  <c r="Q2469" i="5"/>
  <c r="Q2470" i="5"/>
  <c r="Q2471" i="5"/>
  <c r="Q2472" i="5"/>
  <c r="Q2473" i="5"/>
  <c r="Q2474" i="5"/>
  <c r="Q2475" i="5"/>
  <c r="Q2476" i="5"/>
  <c r="Q2477" i="5"/>
  <c r="Q2478" i="5"/>
  <c r="Q2479" i="5"/>
  <c r="Q2480" i="5"/>
  <c r="Q2481" i="5"/>
  <c r="Q2482" i="5"/>
  <c r="Q2483" i="5"/>
  <c r="Q2484" i="5"/>
  <c r="Q2485" i="5"/>
  <c r="Q2486" i="5"/>
  <c r="Q2487" i="5"/>
  <c r="Q2488" i="5"/>
  <c r="Q2489" i="5"/>
  <c r="Q2490" i="5"/>
  <c r="Q2491" i="5"/>
  <c r="Q2492" i="5"/>
  <c r="Q2493" i="5"/>
  <c r="Q2494" i="5"/>
  <c r="Q2495" i="5"/>
  <c r="Q2496" i="5"/>
  <c r="Q2497" i="5"/>
  <c r="Q2498" i="5"/>
  <c r="Q2499" i="5"/>
  <c r="Q2500" i="5"/>
  <c r="Q2501" i="5"/>
  <c r="Q2502" i="5"/>
  <c r="Q2503" i="5"/>
  <c r="Q2504" i="5"/>
  <c r="Q2505" i="5"/>
  <c r="Q2506" i="5"/>
  <c r="Q2507" i="5"/>
  <c r="Q2508" i="5"/>
  <c r="Q2509" i="5"/>
  <c r="Q2510" i="5"/>
  <c r="Q2511" i="5"/>
  <c r="Q2512" i="5"/>
  <c r="Q2513" i="5"/>
  <c r="Q2514" i="5"/>
  <c r="Q2515" i="5"/>
  <c r="Q2516" i="5"/>
  <c r="Q2517" i="5"/>
  <c r="Q2518" i="5"/>
  <c r="Q2519" i="5"/>
  <c r="Q2520" i="5"/>
  <c r="Q2521" i="5"/>
  <c r="Q2522" i="5"/>
  <c r="Q2523" i="5"/>
  <c r="Q2524" i="5"/>
  <c r="Q2525" i="5"/>
  <c r="Q2526" i="5"/>
  <c r="Q2527" i="5"/>
  <c r="Q2528" i="5"/>
  <c r="Q2529" i="5"/>
  <c r="Q2530" i="5"/>
  <c r="Q2531" i="5"/>
  <c r="Q2532" i="5"/>
  <c r="Q2533" i="5"/>
  <c r="Q2534" i="5"/>
  <c r="Q2535" i="5"/>
  <c r="Q2536" i="5"/>
  <c r="Q2537" i="5"/>
  <c r="Q2538" i="5"/>
  <c r="Q2539" i="5"/>
  <c r="Q2540" i="5"/>
  <c r="Q2541" i="5"/>
  <c r="Q2542" i="5"/>
  <c r="Q2543" i="5"/>
  <c r="Q2544" i="5"/>
  <c r="Q2545" i="5"/>
  <c r="Q2546" i="5"/>
  <c r="Q2547" i="5"/>
  <c r="Q2548" i="5"/>
  <c r="Q2549" i="5"/>
  <c r="Q2550" i="5"/>
  <c r="Q2551" i="5"/>
  <c r="Q2552" i="5"/>
  <c r="Q2553" i="5"/>
  <c r="Q2554" i="5"/>
  <c r="Q2555" i="5"/>
  <c r="Q2556" i="5"/>
  <c r="Q2557" i="5"/>
  <c r="Q2558" i="5"/>
  <c r="Q2559" i="5"/>
  <c r="Q2560" i="5"/>
  <c r="Q2561" i="5"/>
  <c r="Q2562" i="5"/>
  <c r="Q2563" i="5"/>
  <c r="Q2564" i="5"/>
  <c r="Q2565" i="5"/>
  <c r="Q2566" i="5"/>
  <c r="Q2567" i="5"/>
  <c r="Q2568" i="5"/>
  <c r="Q2569" i="5"/>
  <c r="Q2570" i="5"/>
  <c r="Q2571" i="5"/>
  <c r="Q2572" i="5"/>
  <c r="Q2573" i="5"/>
  <c r="Q2574" i="5"/>
  <c r="Q2575" i="5"/>
  <c r="Q2576" i="5"/>
  <c r="Q2577" i="5"/>
  <c r="Q2578" i="5"/>
  <c r="Q2579" i="5"/>
  <c r="Q2580" i="5"/>
  <c r="Q2581" i="5"/>
  <c r="Q2582" i="5"/>
  <c r="Q2583" i="5"/>
  <c r="Q2584" i="5"/>
  <c r="Q2585" i="5"/>
  <c r="Q2586" i="5"/>
  <c r="Q2587" i="5"/>
  <c r="Q2588" i="5"/>
  <c r="Q2589" i="5"/>
  <c r="Q2590" i="5"/>
  <c r="Q2591" i="5"/>
  <c r="Q2592" i="5"/>
  <c r="Q2593" i="5"/>
  <c r="Q2594" i="5"/>
  <c r="Q2595" i="5"/>
  <c r="Q2596" i="5"/>
  <c r="Q2597" i="5"/>
  <c r="Q2598" i="5"/>
  <c r="Q2599" i="5"/>
  <c r="Q2600" i="5"/>
  <c r="Q2601" i="5"/>
  <c r="Q2602" i="5"/>
  <c r="Q2603" i="5"/>
  <c r="Q2604" i="5"/>
  <c r="Q2605" i="5"/>
  <c r="Q2606" i="5"/>
  <c r="Q2607" i="5"/>
  <c r="Q2608" i="5"/>
  <c r="Q2609" i="5"/>
  <c r="Q2610" i="5"/>
  <c r="Q2611" i="5"/>
  <c r="Q2612" i="5"/>
  <c r="Q2613" i="5"/>
  <c r="Q2614" i="5"/>
  <c r="Q2615" i="5"/>
  <c r="Q2616" i="5"/>
  <c r="Q2617" i="5"/>
  <c r="Q2618" i="5"/>
  <c r="Q2619" i="5"/>
  <c r="Q2620" i="5"/>
  <c r="Q2621" i="5"/>
  <c r="Q2622" i="5"/>
  <c r="Q2623" i="5"/>
  <c r="Q2624" i="5"/>
  <c r="Q2625" i="5"/>
  <c r="Q2626" i="5"/>
  <c r="Q2627" i="5"/>
  <c r="Q2628" i="5"/>
  <c r="Q2629" i="5"/>
  <c r="Q2630" i="5"/>
  <c r="Q2631" i="5"/>
  <c r="Q2632" i="5"/>
  <c r="Q2633" i="5"/>
  <c r="Q2634" i="5"/>
  <c r="Q2635" i="5"/>
  <c r="Q2636" i="5"/>
  <c r="Q2637" i="5"/>
  <c r="Q2638" i="5"/>
  <c r="Q2639" i="5"/>
  <c r="Q2640" i="5"/>
  <c r="Q2641" i="5"/>
  <c r="Q2642" i="5"/>
  <c r="Q2643" i="5"/>
  <c r="Q2644" i="5"/>
  <c r="Q2645" i="5"/>
  <c r="Q2646" i="5"/>
  <c r="Q2647" i="5"/>
  <c r="Q2648" i="5"/>
  <c r="Q2649" i="5"/>
  <c r="Q2650" i="5"/>
  <c r="Q2651" i="5"/>
  <c r="Q2652" i="5"/>
  <c r="Q2653" i="5"/>
  <c r="Q2654" i="5"/>
  <c r="Q2655" i="5"/>
  <c r="Q2656" i="5"/>
  <c r="Q2657" i="5"/>
  <c r="Q2658" i="5"/>
  <c r="Q2659" i="5"/>
  <c r="Q2660" i="5"/>
  <c r="Q2661" i="5"/>
  <c r="Q2662" i="5"/>
  <c r="Q2663" i="5"/>
  <c r="Q2664" i="5"/>
  <c r="Q2665" i="5"/>
  <c r="Q2666" i="5"/>
  <c r="Q2667" i="5"/>
  <c r="Q2668" i="5"/>
  <c r="Q2669" i="5"/>
  <c r="Q2670" i="5"/>
  <c r="Q2671" i="5"/>
  <c r="Q2672" i="5"/>
  <c r="Q2673" i="5"/>
  <c r="Q2674" i="5"/>
  <c r="Q2675" i="5"/>
  <c r="Q2676" i="5"/>
  <c r="Q2677" i="5"/>
  <c r="Q2678" i="5"/>
  <c r="Q2679" i="5"/>
  <c r="Q2680" i="5"/>
  <c r="Q2681" i="5"/>
  <c r="Q2682" i="5"/>
  <c r="Q2683" i="5"/>
  <c r="Q2684" i="5"/>
  <c r="Q2685" i="5"/>
  <c r="Q2686" i="5"/>
  <c r="Q2687" i="5"/>
  <c r="Q2688" i="5"/>
  <c r="Q2689" i="5"/>
  <c r="Q2690" i="5"/>
  <c r="Q2691" i="5"/>
  <c r="Q2692" i="5"/>
  <c r="Q2693" i="5"/>
  <c r="Q2694" i="5"/>
  <c r="Q2695" i="5"/>
  <c r="Q2696" i="5"/>
  <c r="Q2697" i="5"/>
  <c r="Q2698" i="5"/>
  <c r="Q2699" i="5"/>
  <c r="Q2700" i="5"/>
  <c r="Q2701" i="5"/>
  <c r="Q2702" i="5"/>
  <c r="Q2703" i="5"/>
  <c r="Q2704" i="5"/>
  <c r="Q2705" i="5"/>
  <c r="Q2706" i="5"/>
  <c r="Q2707" i="5"/>
  <c r="Q2708" i="5"/>
  <c r="Q2709" i="5"/>
  <c r="Q2710" i="5"/>
  <c r="Q2711" i="5"/>
  <c r="Q2712" i="5"/>
  <c r="Q2713" i="5"/>
  <c r="Q2714" i="5"/>
  <c r="Q2715" i="5"/>
  <c r="Q2716" i="5"/>
  <c r="Q2717" i="5"/>
  <c r="Q2718" i="5"/>
  <c r="Q2719" i="5"/>
  <c r="Q2720" i="5"/>
  <c r="Q2721" i="5"/>
  <c r="Q2722" i="5"/>
  <c r="Q2723" i="5"/>
  <c r="Q2724" i="5"/>
  <c r="Q2725" i="5"/>
  <c r="Q2726" i="5"/>
  <c r="Q2727" i="5"/>
  <c r="Q2728" i="5"/>
  <c r="Q2729" i="5"/>
  <c r="Q2730" i="5"/>
  <c r="Q2731" i="5"/>
  <c r="Q2732" i="5"/>
  <c r="Q2733" i="5"/>
  <c r="Q2734" i="5"/>
  <c r="Q2735" i="5"/>
  <c r="Q2736" i="5"/>
  <c r="Q2737" i="5"/>
  <c r="Q2738" i="5"/>
  <c r="Q2739" i="5"/>
  <c r="Q2740" i="5"/>
  <c r="Q2741" i="5"/>
  <c r="Q2742" i="5"/>
  <c r="Q2743" i="5"/>
  <c r="Q2744" i="5"/>
  <c r="Q2745" i="5"/>
  <c r="Q2746" i="5"/>
  <c r="Q2747" i="5"/>
  <c r="Q2748" i="5"/>
  <c r="Q2749" i="5"/>
  <c r="Q2750" i="5"/>
  <c r="Q2751" i="5"/>
  <c r="Q2752" i="5"/>
  <c r="Q2753" i="5"/>
  <c r="Q2754" i="5"/>
  <c r="Q2755" i="5"/>
  <c r="Q2756" i="5"/>
  <c r="Q2757" i="5"/>
  <c r="Q2758" i="5"/>
  <c r="Q2759" i="5"/>
  <c r="Q2760" i="5"/>
  <c r="Q2761" i="5"/>
  <c r="Q2762" i="5"/>
  <c r="Q2763" i="5"/>
  <c r="Q2764" i="5"/>
  <c r="Q2765" i="5"/>
  <c r="Q2766" i="5"/>
  <c r="Q2767" i="5"/>
  <c r="Q2768" i="5"/>
  <c r="Q2769" i="5"/>
  <c r="Q2770" i="5"/>
  <c r="Q2771" i="5"/>
  <c r="Q2772" i="5"/>
  <c r="Q2773" i="5"/>
  <c r="Q2774" i="5"/>
  <c r="Q2775" i="5"/>
  <c r="Q2776" i="5"/>
  <c r="Q2777" i="5"/>
  <c r="Q2778" i="5"/>
  <c r="Q2779" i="5"/>
  <c r="Q2780" i="5"/>
  <c r="Q2781" i="5"/>
  <c r="Q2782" i="5"/>
  <c r="Q2783" i="5"/>
  <c r="Q2784" i="5"/>
  <c r="Q2785" i="5"/>
  <c r="Q2786" i="5"/>
  <c r="Q2787" i="5"/>
  <c r="Q2788" i="5"/>
  <c r="Q2789" i="5"/>
  <c r="Q2790" i="5"/>
  <c r="Q2791" i="5"/>
  <c r="Q2792" i="5"/>
  <c r="Q2793" i="5"/>
  <c r="Q2794" i="5"/>
  <c r="Q2795" i="5"/>
  <c r="Q2796" i="5"/>
  <c r="Q2797" i="5"/>
  <c r="Q2798" i="5"/>
  <c r="Q2799" i="5"/>
  <c r="Q2800" i="5"/>
  <c r="Q2801" i="5"/>
  <c r="Q2802" i="5"/>
  <c r="Q2803" i="5"/>
  <c r="Q2804" i="5"/>
  <c r="Q2805" i="5"/>
  <c r="Q2806" i="5"/>
  <c r="Q2807" i="5"/>
  <c r="Q2808" i="5"/>
  <c r="Q2809" i="5"/>
  <c r="Q2810" i="5"/>
  <c r="Q2811" i="5"/>
  <c r="Q2812" i="5"/>
  <c r="Q2813" i="5"/>
  <c r="Q2814" i="5"/>
  <c r="Q2815" i="5"/>
  <c r="Q2816" i="5"/>
  <c r="Q2817" i="5"/>
  <c r="Q2818" i="5"/>
  <c r="Q2819" i="5"/>
  <c r="Q2820" i="5"/>
  <c r="Q2821" i="5"/>
  <c r="Q2822" i="5"/>
  <c r="Q2823" i="5"/>
  <c r="Q2824" i="5"/>
  <c r="Q2825" i="5"/>
  <c r="Q2826" i="5"/>
  <c r="Q2827" i="5"/>
  <c r="Q2828" i="5"/>
  <c r="Q2829" i="5"/>
  <c r="Q2830" i="5"/>
  <c r="Q2831" i="5"/>
  <c r="Q2832" i="5"/>
  <c r="Q2833" i="5"/>
  <c r="Q2834" i="5"/>
  <c r="Q2835" i="5"/>
  <c r="Q2836" i="5"/>
  <c r="Q2837" i="5"/>
  <c r="Q2838" i="5"/>
  <c r="Q2839" i="5"/>
  <c r="Q2840" i="5"/>
  <c r="Q2841" i="5"/>
  <c r="Q2842" i="5"/>
  <c r="Q2843" i="5"/>
  <c r="Q2844" i="5"/>
  <c r="Q2845" i="5"/>
  <c r="Q2846" i="5"/>
  <c r="Q2847" i="5"/>
  <c r="Q2848" i="5"/>
  <c r="Q2849" i="5"/>
  <c r="Q2850" i="5"/>
  <c r="Q2851" i="5"/>
  <c r="Q2852" i="5"/>
  <c r="Q2853" i="5"/>
  <c r="Q2854" i="5"/>
  <c r="Q2855" i="5"/>
  <c r="Q2856" i="5"/>
  <c r="Q2857" i="5"/>
  <c r="Q2858" i="5"/>
  <c r="Q2859" i="5"/>
  <c r="Q2860" i="5"/>
  <c r="Q2861" i="5"/>
  <c r="Q2862" i="5"/>
  <c r="Q2863" i="5"/>
  <c r="Q2864" i="5"/>
  <c r="Q2865" i="5"/>
  <c r="Q2866" i="5"/>
  <c r="Q2867" i="5"/>
  <c r="Q2868" i="5"/>
  <c r="Q2869" i="5"/>
  <c r="Q2870" i="5"/>
  <c r="Q2871" i="5"/>
  <c r="Q2872" i="5"/>
  <c r="Q2873" i="5"/>
  <c r="Q2874" i="5"/>
  <c r="Q2875" i="5"/>
  <c r="Q2876" i="5"/>
  <c r="Q2877" i="5"/>
  <c r="Q2878" i="5"/>
  <c r="Q2879" i="5"/>
  <c r="Q2880" i="5"/>
  <c r="Q2881" i="5"/>
  <c r="Q2882" i="5"/>
  <c r="Q2883" i="5"/>
  <c r="Q2884" i="5"/>
  <c r="Q2885" i="5"/>
  <c r="Q2886" i="5"/>
  <c r="Q2887" i="5"/>
  <c r="Q2888" i="5"/>
  <c r="Q2889" i="5"/>
  <c r="Q2890" i="5"/>
  <c r="Q2891" i="5"/>
  <c r="Q2892" i="5"/>
  <c r="Q2893" i="5"/>
  <c r="Q2894" i="5"/>
  <c r="Q2895" i="5"/>
  <c r="Q2896" i="5"/>
  <c r="Q2897" i="5"/>
  <c r="Q2898" i="5"/>
  <c r="Q2899" i="5"/>
  <c r="Q2900" i="5"/>
  <c r="Q2901" i="5"/>
  <c r="Q2902" i="5"/>
  <c r="Q2903" i="5"/>
  <c r="Q2904" i="5"/>
  <c r="Q2905" i="5"/>
  <c r="Q2906" i="5"/>
  <c r="Q2907" i="5"/>
  <c r="Q2908" i="5"/>
  <c r="Q2909" i="5"/>
  <c r="Q2910" i="5"/>
  <c r="Q2911" i="5"/>
  <c r="Q2912" i="5"/>
  <c r="Q2913" i="5"/>
  <c r="Q2914" i="5"/>
  <c r="Q2915" i="5"/>
  <c r="Q2916" i="5"/>
  <c r="Q2917" i="5"/>
  <c r="Q2918" i="5"/>
  <c r="Q2919" i="5"/>
  <c r="Q2920" i="5"/>
  <c r="Q2921" i="5"/>
  <c r="Q2922" i="5"/>
  <c r="Q2923" i="5"/>
  <c r="Q2924" i="5"/>
  <c r="Q2925" i="5"/>
  <c r="Q2926" i="5"/>
  <c r="Q2927" i="5"/>
  <c r="Q2928" i="5"/>
  <c r="Q2929" i="5"/>
  <c r="Q2930" i="5"/>
  <c r="Q2931" i="5"/>
  <c r="Q2932" i="5"/>
  <c r="Q2933" i="5"/>
  <c r="Q2934" i="5"/>
  <c r="Q2935" i="5"/>
  <c r="Q2936" i="5"/>
  <c r="Q2937" i="5"/>
  <c r="Q2938" i="5"/>
  <c r="Q2939" i="5"/>
  <c r="Q2940" i="5"/>
  <c r="Q2941" i="5"/>
  <c r="Q2942" i="5"/>
  <c r="Q2943" i="5"/>
  <c r="Q2944" i="5"/>
  <c r="Q2945" i="5"/>
  <c r="Q2946" i="5"/>
  <c r="Q2947" i="5"/>
  <c r="Q2948" i="5"/>
  <c r="Q2949" i="5"/>
  <c r="Q2950" i="5"/>
  <c r="Q2951" i="5"/>
  <c r="Q2952" i="5"/>
  <c r="Q2953" i="5"/>
  <c r="Q2954" i="5"/>
  <c r="Q2955" i="5"/>
  <c r="Q2956" i="5"/>
  <c r="Q2957" i="5"/>
  <c r="Q2958" i="5"/>
  <c r="Q2959" i="5"/>
  <c r="Q2960" i="5"/>
  <c r="Q2961" i="5"/>
  <c r="Q2962" i="5"/>
  <c r="Q2963" i="5"/>
  <c r="Q2964" i="5"/>
  <c r="Q2965" i="5"/>
  <c r="Q2966" i="5"/>
  <c r="Q2967" i="5"/>
  <c r="Q2968" i="5"/>
  <c r="Q2969" i="5"/>
  <c r="Q2970" i="5"/>
  <c r="Q2971" i="5"/>
  <c r="Q2972" i="5"/>
  <c r="Q2973" i="5"/>
  <c r="Q2974" i="5"/>
  <c r="Q2975" i="5"/>
  <c r="Q2976" i="5"/>
  <c r="Q2977" i="5"/>
  <c r="Q2978" i="5"/>
  <c r="Q2979" i="5"/>
  <c r="Q2980" i="5"/>
  <c r="Q2981" i="5"/>
  <c r="Q2982" i="5"/>
  <c r="Q2983" i="5"/>
  <c r="Q2984" i="5"/>
  <c r="Q2985" i="5"/>
  <c r="Q2986" i="5"/>
  <c r="Q2987" i="5"/>
  <c r="Q2988" i="5"/>
  <c r="Q2989" i="5"/>
  <c r="Q2990" i="5"/>
  <c r="Q2991" i="5"/>
  <c r="Q2992" i="5"/>
  <c r="Q2993" i="5"/>
  <c r="Q2994" i="5"/>
  <c r="Q2995" i="5"/>
  <c r="Q2996" i="5"/>
  <c r="Q2997" i="5"/>
  <c r="Q2998" i="5"/>
  <c r="Q2999" i="5"/>
  <c r="Q3000" i="5"/>
  <c r="Q3001" i="5"/>
  <c r="Q3002" i="5"/>
  <c r="Q3003" i="5"/>
  <c r="Q3004" i="5"/>
  <c r="Q3005" i="5"/>
  <c r="Q3006" i="5"/>
  <c r="Q3007" i="5"/>
  <c r="Q3008" i="5"/>
  <c r="Q3009" i="5"/>
  <c r="Q3010" i="5"/>
  <c r="Q3011" i="5"/>
  <c r="Q3012" i="5"/>
  <c r="Q3013" i="5"/>
  <c r="Q3014" i="5"/>
  <c r="Q3015" i="5"/>
  <c r="Q3016" i="5"/>
  <c r="Q3017" i="5"/>
  <c r="Q3018" i="5"/>
  <c r="Q3019" i="5"/>
  <c r="Q3020" i="5"/>
  <c r="Q3021" i="5"/>
  <c r="Q3022" i="5"/>
  <c r="Q3023" i="5"/>
  <c r="Q3024" i="5"/>
  <c r="Q3025" i="5"/>
  <c r="Q3026" i="5"/>
  <c r="Q3027" i="5"/>
  <c r="Q3028" i="5"/>
  <c r="Q3029" i="5"/>
  <c r="Q3030" i="5"/>
  <c r="Q3031" i="5"/>
  <c r="Q3032" i="5"/>
  <c r="Q3033" i="5"/>
  <c r="Q3034" i="5"/>
  <c r="Q3035" i="5"/>
  <c r="Q3036" i="5"/>
  <c r="Q3037" i="5"/>
  <c r="Q3038" i="5"/>
  <c r="Q3039" i="5"/>
  <c r="Q3040" i="5"/>
  <c r="Q3041" i="5"/>
  <c r="Q3042" i="5"/>
  <c r="Q3043" i="5"/>
  <c r="Q3044" i="5"/>
  <c r="Q3045" i="5"/>
  <c r="Q3046" i="5"/>
  <c r="Q3047" i="5"/>
  <c r="Q3048" i="5"/>
  <c r="Q3049" i="5"/>
  <c r="Q3050" i="5"/>
  <c r="Q3051" i="5"/>
  <c r="Q3052" i="5"/>
  <c r="Q3053" i="5"/>
  <c r="Q3054" i="5"/>
  <c r="Q3055" i="5"/>
  <c r="Q3056" i="5"/>
  <c r="Q3057" i="5"/>
  <c r="Q3058" i="5"/>
  <c r="Q3059" i="5"/>
  <c r="Q3060" i="5"/>
  <c r="Q3061" i="5"/>
  <c r="Q3062" i="5"/>
  <c r="Q3063" i="5"/>
  <c r="Q3064" i="5"/>
  <c r="Q3065" i="5"/>
  <c r="Q3066" i="5"/>
  <c r="Q3067" i="5"/>
  <c r="Q3068" i="5"/>
  <c r="Q3069" i="5"/>
  <c r="Q3070" i="5"/>
  <c r="Q3071" i="5"/>
  <c r="Q3072" i="5"/>
  <c r="Q3073" i="5"/>
  <c r="Q3074" i="5"/>
  <c r="Q3075" i="5"/>
  <c r="Q3076" i="5"/>
  <c r="Q3077" i="5"/>
  <c r="Q3078" i="5"/>
  <c r="Q3079" i="5"/>
  <c r="Q3080" i="5"/>
  <c r="Q3081" i="5"/>
  <c r="Q3082" i="5"/>
  <c r="Q3083" i="5"/>
  <c r="Q3084" i="5"/>
  <c r="Q3085" i="5"/>
  <c r="Q3086" i="5"/>
  <c r="Q3087" i="5"/>
  <c r="Q3088" i="5"/>
  <c r="Q3089" i="5"/>
  <c r="Q3090" i="5"/>
  <c r="Q3091" i="5"/>
  <c r="Q3092" i="5"/>
  <c r="Q3093" i="5"/>
  <c r="Q3094" i="5"/>
  <c r="Q3095" i="5"/>
  <c r="Q3096" i="5"/>
  <c r="Q3097" i="5"/>
  <c r="Q3098" i="5"/>
  <c r="Q3099" i="5"/>
  <c r="Q3100" i="5"/>
  <c r="Q3101" i="5"/>
  <c r="Q3102" i="5"/>
  <c r="Q3103" i="5"/>
  <c r="Q3104" i="5"/>
  <c r="Q3105" i="5"/>
  <c r="Q3106" i="5"/>
  <c r="Q3107" i="5"/>
  <c r="Q3108" i="5"/>
  <c r="Q3109" i="5"/>
  <c r="Q3110" i="5"/>
  <c r="Q3111" i="5"/>
  <c r="Q3112" i="5"/>
  <c r="Q3113" i="5"/>
  <c r="Q3114" i="5"/>
  <c r="Q3115" i="5"/>
  <c r="Q3116" i="5"/>
  <c r="Q3117" i="5"/>
  <c r="Q3118" i="5"/>
  <c r="Q3119" i="5"/>
  <c r="Q3120" i="5"/>
  <c r="Q3121" i="5"/>
  <c r="Q3122" i="5"/>
  <c r="Q3123" i="5"/>
  <c r="Q3124" i="5"/>
  <c r="Q3125" i="5"/>
  <c r="Q3126" i="5"/>
  <c r="Q3127" i="5"/>
  <c r="Q3128" i="5"/>
  <c r="Q3129" i="5"/>
  <c r="Q3130" i="5"/>
  <c r="Q3131" i="5"/>
  <c r="Q3132" i="5"/>
  <c r="Q3133" i="5"/>
  <c r="Q3134" i="5"/>
  <c r="Q3135" i="5"/>
  <c r="Q3136" i="5"/>
  <c r="Q3137" i="5"/>
  <c r="Q3138" i="5"/>
  <c r="Q3139" i="5"/>
  <c r="Q3140" i="5"/>
  <c r="Q3141" i="5"/>
  <c r="Q3142" i="5"/>
  <c r="Q3143" i="5"/>
  <c r="Q3144" i="5"/>
  <c r="Q3145" i="5"/>
  <c r="Q3146" i="5"/>
  <c r="Q3147" i="5"/>
  <c r="Q3148" i="5"/>
  <c r="Q3149" i="5"/>
  <c r="Q3150" i="5"/>
  <c r="Q3151" i="5"/>
  <c r="Q3152" i="5"/>
  <c r="Q3153" i="5"/>
  <c r="Q3154" i="5"/>
  <c r="Q3155" i="5"/>
  <c r="Q3156" i="5"/>
  <c r="Q3157" i="5"/>
  <c r="Q3158" i="5"/>
  <c r="Q3159" i="5"/>
  <c r="Q3160" i="5"/>
  <c r="Q3161" i="5"/>
  <c r="Q3162" i="5"/>
  <c r="Q3163" i="5"/>
  <c r="Q3164" i="5"/>
  <c r="Q3165" i="5"/>
  <c r="Q3166" i="5"/>
  <c r="Q3167" i="5"/>
  <c r="Q3168" i="5"/>
  <c r="Q3169" i="5"/>
  <c r="Q3170" i="5"/>
  <c r="Q3171" i="5"/>
  <c r="Q3172" i="5"/>
  <c r="Q3173" i="5"/>
  <c r="Q3174" i="5"/>
  <c r="Q3175" i="5"/>
  <c r="Q3176" i="5"/>
  <c r="Q3177" i="5"/>
  <c r="Q3178" i="5"/>
  <c r="Q3179" i="5"/>
  <c r="Q3180" i="5"/>
  <c r="Q3181" i="5"/>
  <c r="Q3182" i="5"/>
  <c r="Q3183" i="5"/>
  <c r="Q3184" i="5"/>
  <c r="Q3185" i="5"/>
  <c r="Q3186" i="5"/>
  <c r="Q3187" i="5"/>
  <c r="Q3188" i="5"/>
  <c r="Q3189" i="5"/>
  <c r="Q3190" i="5"/>
  <c r="Q3191" i="5"/>
  <c r="Q3192" i="5"/>
  <c r="Q3193" i="5"/>
  <c r="Q3194" i="5"/>
  <c r="Q3195" i="5"/>
  <c r="Q3196" i="5"/>
  <c r="Q3197" i="5"/>
  <c r="Q3198" i="5"/>
  <c r="Q3199" i="5"/>
  <c r="Q3200" i="5"/>
  <c r="Q3201" i="5"/>
  <c r="Q3202" i="5"/>
  <c r="Q3203" i="5"/>
  <c r="Q3204" i="5"/>
  <c r="Q3205" i="5"/>
  <c r="Q3206" i="5"/>
  <c r="Q3207" i="5"/>
  <c r="Q3208" i="5"/>
  <c r="Q3209" i="5"/>
  <c r="Q3210" i="5"/>
  <c r="Q3211" i="5"/>
  <c r="Q3212" i="5"/>
  <c r="Q3213" i="5"/>
  <c r="Q3214" i="5"/>
  <c r="Q3215" i="5"/>
  <c r="Q3216" i="5"/>
  <c r="Q3217" i="5"/>
  <c r="Q3218" i="5"/>
  <c r="Q3219" i="5"/>
  <c r="Q3220" i="5"/>
  <c r="Q3221" i="5"/>
  <c r="Q3222" i="5"/>
  <c r="Q3223" i="5"/>
  <c r="Q3224" i="5"/>
  <c r="Q3225" i="5"/>
  <c r="Q3226" i="5"/>
  <c r="Q3227" i="5"/>
  <c r="Q3228" i="5"/>
  <c r="Q3229" i="5"/>
  <c r="Q3230" i="5"/>
  <c r="Q3231" i="5"/>
  <c r="Q3232" i="5"/>
  <c r="Q3233" i="5"/>
  <c r="Q3234" i="5"/>
  <c r="Q3235" i="5"/>
  <c r="Q3236" i="5"/>
  <c r="Q3237" i="5"/>
  <c r="Q3238" i="5"/>
  <c r="Q3239" i="5"/>
  <c r="Q3240" i="5"/>
  <c r="Q3241" i="5"/>
  <c r="Q3242" i="5"/>
  <c r="Q3243" i="5"/>
  <c r="Q3244" i="5"/>
  <c r="Q3245" i="5"/>
  <c r="Q3246" i="5"/>
  <c r="Q3247" i="5"/>
  <c r="Q3248" i="5"/>
  <c r="Q3249" i="5"/>
  <c r="Q3250" i="5"/>
  <c r="Q3251" i="5"/>
  <c r="Q3252" i="5"/>
  <c r="Q3253" i="5"/>
  <c r="Q3254" i="5"/>
  <c r="Q3255" i="5"/>
  <c r="Q3256" i="5"/>
  <c r="Q3257" i="5"/>
  <c r="Q3258" i="5"/>
  <c r="Q3259" i="5"/>
  <c r="Q3260" i="5"/>
  <c r="Q3261" i="5"/>
  <c r="Q3262" i="5"/>
  <c r="Q3263" i="5"/>
  <c r="Q3264" i="5"/>
  <c r="Q3265" i="5"/>
  <c r="Q3266" i="5"/>
  <c r="Q3267" i="5"/>
  <c r="Q3268" i="5"/>
  <c r="Q3269" i="5"/>
  <c r="Q3270" i="5"/>
  <c r="Q3271" i="5"/>
  <c r="Q3272" i="5"/>
  <c r="Q3273" i="5"/>
  <c r="Q3274" i="5"/>
  <c r="Q3275" i="5"/>
  <c r="Q3276" i="5"/>
  <c r="Q3277" i="5"/>
  <c r="Q3278" i="5"/>
  <c r="Q3279" i="5"/>
  <c r="Q3280" i="5"/>
  <c r="Q3281" i="5"/>
  <c r="Q3282" i="5"/>
  <c r="Q3283" i="5"/>
  <c r="Q3284" i="5"/>
  <c r="Q3285" i="5"/>
  <c r="Q3286" i="5"/>
  <c r="Q3287" i="5"/>
  <c r="Q3288" i="5"/>
  <c r="Q3289" i="5"/>
  <c r="Q3290" i="5"/>
  <c r="Q3291" i="5"/>
  <c r="Q3292" i="5"/>
  <c r="Q3293" i="5"/>
  <c r="Q3294" i="5"/>
  <c r="Q3295" i="5"/>
  <c r="Q3296" i="5"/>
  <c r="Q3297" i="5"/>
  <c r="Q3298" i="5"/>
  <c r="Q3299" i="5"/>
  <c r="Q3300" i="5"/>
  <c r="Q3301" i="5"/>
  <c r="Q3302" i="5"/>
  <c r="Q3303" i="5"/>
  <c r="Q3304" i="5"/>
  <c r="Q3305" i="5"/>
  <c r="Q3306" i="5"/>
  <c r="Q3307" i="5"/>
  <c r="Q3308" i="5"/>
  <c r="Q3309" i="5"/>
  <c r="Q3310" i="5"/>
  <c r="Q3311" i="5"/>
  <c r="Q3312" i="5"/>
  <c r="Q3313" i="5"/>
  <c r="Q3314" i="5"/>
  <c r="Q3315" i="5"/>
  <c r="Q3316" i="5"/>
  <c r="Q3317" i="5"/>
  <c r="Q3318" i="5"/>
  <c r="Q3319" i="5"/>
  <c r="Q3320" i="5"/>
  <c r="Q3321" i="5"/>
  <c r="Q3322" i="5"/>
  <c r="Q3323" i="5"/>
  <c r="Q3324" i="5"/>
  <c r="Q3325" i="5"/>
  <c r="Q3326" i="5"/>
  <c r="Q3327" i="5"/>
  <c r="Q3328" i="5"/>
  <c r="Q3329" i="5"/>
  <c r="Q3330" i="5"/>
  <c r="Q3331" i="5"/>
  <c r="Q3332" i="5"/>
  <c r="Q3333" i="5"/>
  <c r="Q3334" i="5"/>
  <c r="Q3335" i="5"/>
  <c r="Q3336" i="5"/>
  <c r="Q3337" i="5"/>
  <c r="Q3338" i="5"/>
  <c r="Q3339" i="5"/>
  <c r="Q3340" i="5"/>
  <c r="Q3341" i="5"/>
  <c r="Q3342" i="5"/>
  <c r="Q3343" i="5"/>
  <c r="Q3344" i="5"/>
  <c r="Q3345" i="5"/>
  <c r="Q3346" i="5"/>
  <c r="Q3347" i="5"/>
  <c r="Q3348" i="5"/>
  <c r="Q3349" i="5"/>
  <c r="Q3350" i="5"/>
  <c r="Q3351" i="5"/>
  <c r="Q3352" i="5"/>
  <c r="Q3353" i="5"/>
  <c r="Q3354" i="5"/>
  <c r="Q3355" i="5"/>
  <c r="Q3356" i="5"/>
  <c r="Q3357" i="5"/>
  <c r="Q3358" i="5"/>
  <c r="Q3359" i="5"/>
  <c r="Q3360" i="5"/>
  <c r="Q3361" i="5"/>
  <c r="Q3362" i="5"/>
  <c r="Q3363" i="5"/>
  <c r="Q3364" i="5"/>
  <c r="Q3365" i="5"/>
  <c r="Q3366" i="5"/>
  <c r="Q3367" i="5"/>
  <c r="Q3368" i="5"/>
  <c r="Q3369" i="5"/>
  <c r="Q3370" i="5"/>
  <c r="Q3371" i="5"/>
  <c r="Q3372" i="5"/>
  <c r="Q3373" i="5"/>
  <c r="Q3374" i="5"/>
  <c r="Q3375" i="5"/>
  <c r="Q3376" i="5"/>
  <c r="Q3377" i="5"/>
  <c r="Q3378" i="5"/>
  <c r="Q3379" i="5"/>
  <c r="Q3380" i="5"/>
  <c r="Q3381" i="5"/>
  <c r="Q3382" i="5"/>
  <c r="Q3383" i="5"/>
  <c r="Q3384" i="5"/>
  <c r="Q3385" i="5"/>
  <c r="Q3386" i="5"/>
  <c r="Q3387" i="5"/>
  <c r="Q3388" i="5"/>
  <c r="Q3389" i="5"/>
  <c r="Q3390" i="5"/>
  <c r="Q3391" i="5"/>
  <c r="Q3392" i="5"/>
  <c r="Q3393" i="5"/>
  <c r="Q3394" i="5"/>
  <c r="Q3395" i="5"/>
  <c r="Q3396" i="5"/>
  <c r="Q3397" i="5"/>
  <c r="Q3398" i="5"/>
  <c r="Q3399" i="5"/>
  <c r="Q3400" i="5"/>
  <c r="Q3401" i="5"/>
  <c r="Q3402" i="5"/>
  <c r="Q3403" i="5"/>
  <c r="Q3404" i="5"/>
  <c r="Q3405" i="5"/>
  <c r="Q3406" i="5"/>
  <c r="Q3407" i="5"/>
  <c r="Q3408" i="5"/>
  <c r="Q3409" i="5"/>
  <c r="Q3410" i="5"/>
  <c r="Q3411" i="5"/>
  <c r="Q3412" i="5"/>
  <c r="Q3413" i="5"/>
  <c r="Q3414" i="5"/>
  <c r="Q3415" i="5"/>
  <c r="Q3416" i="5"/>
  <c r="Q3417" i="5"/>
  <c r="Q3418" i="5"/>
  <c r="Q3419" i="5"/>
  <c r="Q3420" i="5"/>
  <c r="Q3421" i="5"/>
  <c r="Q3422" i="5"/>
  <c r="Q3423" i="5"/>
  <c r="Q3424" i="5"/>
  <c r="Q3425" i="5"/>
  <c r="Q3426" i="5"/>
  <c r="Q3427" i="5"/>
  <c r="Q3428" i="5"/>
  <c r="Q3429" i="5"/>
  <c r="Q3430" i="5"/>
  <c r="Q3431" i="5"/>
  <c r="Q3432" i="5"/>
  <c r="Q3433" i="5"/>
  <c r="Q3434" i="5"/>
  <c r="Q3435" i="5"/>
  <c r="Q3436" i="5"/>
  <c r="Q3437" i="5"/>
  <c r="Q3438" i="5"/>
  <c r="Q3439" i="5"/>
  <c r="Q3440" i="5"/>
  <c r="Q3441" i="5"/>
  <c r="Q3442" i="5"/>
  <c r="Q3443" i="5"/>
  <c r="Q3444" i="5"/>
  <c r="Q3445" i="5"/>
  <c r="Q3446" i="5"/>
  <c r="Q3447" i="5"/>
  <c r="Q3448" i="5"/>
  <c r="Q3449" i="5"/>
  <c r="Q3450" i="5"/>
  <c r="Q3451" i="5"/>
  <c r="Q3452" i="5"/>
  <c r="Q3453" i="5"/>
  <c r="Q3454" i="5"/>
  <c r="Q3455" i="5"/>
  <c r="Q3456" i="5"/>
  <c r="Q3457" i="5"/>
  <c r="Q3458" i="5"/>
  <c r="Q3459" i="5"/>
  <c r="Q3460" i="5"/>
  <c r="Q3461" i="5"/>
  <c r="Q3462" i="5"/>
  <c r="Q3463" i="5"/>
  <c r="Q3464" i="5"/>
  <c r="Q3465" i="5"/>
  <c r="Q3466" i="5"/>
  <c r="Q3467" i="5"/>
  <c r="Q3468" i="5"/>
  <c r="Q3469" i="5"/>
  <c r="Q3470" i="5"/>
  <c r="Q3471" i="5"/>
  <c r="Q3472" i="5"/>
  <c r="Q3473" i="5"/>
  <c r="Q3474" i="5"/>
  <c r="Q3475" i="5"/>
  <c r="Q3476" i="5"/>
  <c r="Q3477" i="5"/>
  <c r="Q3478" i="5"/>
  <c r="Q3479" i="5"/>
  <c r="Q3480" i="5"/>
  <c r="Q3481" i="5"/>
  <c r="Q3482" i="5"/>
  <c r="Q3483" i="5"/>
  <c r="Q3484" i="5"/>
  <c r="Q3485" i="5"/>
  <c r="Q3486" i="5"/>
  <c r="Q3487" i="5"/>
  <c r="Q3488" i="5"/>
  <c r="Q3489" i="5"/>
  <c r="Q3490" i="5"/>
  <c r="Q3491" i="5"/>
  <c r="Q3492" i="5"/>
  <c r="Q3493" i="5"/>
  <c r="Q3494" i="5"/>
  <c r="Q3495" i="5"/>
  <c r="Q3496" i="5"/>
  <c r="Q3497" i="5"/>
  <c r="Q3498" i="5"/>
  <c r="Q3499" i="5"/>
  <c r="Q3500" i="5"/>
  <c r="Q3501" i="5"/>
  <c r="Q3502" i="5"/>
  <c r="Q3503" i="5"/>
  <c r="Q3504" i="5"/>
  <c r="Q3505" i="5"/>
  <c r="Q3506" i="5"/>
  <c r="Q3507" i="5"/>
  <c r="Q3508" i="5"/>
  <c r="Q3509" i="5"/>
  <c r="Q3510" i="5"/>
  <c r="Q3511" i="5"/>
  <c r="Q3512" i="5"/>
  <c r="Q3513" i="5"/>
  <c r="Q3514" i="5"/>
  <c r="Q3515" i="5"/>
  <c r="Q3516" i="5"/>
  <c r="Q3517" i="5"/>
  <c r="Q3518" i="5"/>
  <c r="Q3519" i="5"/>
  <c r="Q3520" i="5"/>
  <c r="Q3521" i="5"/>
  <c r="Q3522" i="5"/>
  <c r="Q3523" i="5"/>
  <c r="Q3524" i="5"/>
  <c r="Q3525" i="5"/>
  <c r="Q3526" i="5"/>
  <c r="Q3527" i="5"/>
  <c r="Q3528" i="5"/>
  <c r="Q3529" i="5"/>
  <c r="Q3530" i="5"/>
  <c r="Q3531" i="5"/>
  <c r="Q3532" i="5"/>
  <c r="Q3533" i="5"/>
  <c r="Q3534" i="5"/>
  <c r="Q3535" i="5"/>
  <c r="Q3536" i="5"/>
  <c r="Q3537" i="5"/>
  <c r="Q3538" i="5"/>
  <c r="Q3539" i="5"/>
  <c r="Q3540" i="5"/>
  <c r="Q3541" i="5"/>
  <c r="Q3542" i="5"/>
  <c r="Q3543" i="5"/>
  <c r="Q3544" i="5"/>
  <c r="Q3545" i="5"/>
  <c r="Q3546" i="5"/>
  <c r="Q3547" i="5"/>
  <c r="Q3548" i="5"/>
  <c r="Q3549" i="5"/>
  <c r="Q3550" i="5"/>
  <c r="Q3551" i="5"/>
  <c r="Q3552" i="5"/>
  <c r="Q3553" i="5"/>
  <c r="Q3554" i="5"/>
  <c r="Q3555" i="5"/>
  <c r="Q3556" i="5"/>
  <c r="Q3557" i="5"/>
  <c r="Q3558" i="5"/>
  <c r="Q3559" i="5"/>
  <c r="Q3560" i="5"/>
  <c r="Q3561" i="5"/>
  <c r="Q3562" i="5"/>
  <c r="Q3563" i="5"/>
  <c r="Q3564" i="5"/>
  <c r="Q3565" i="5"/>
  <c r="Q3566" i="5"/>
  <c r="Q3567" i="5"/>
  <c r="Q3568" i="5"/>
  <c r="Q3569" i="5"/>
  <c r="Q3570" i="5"/>
  <c r="Q3571" i="5"/>
  <c r="Q3572" i="5"/>
  <c r="Q3573" i="5"/>
  <c r="Q3574" i="5"/>
  <c r="Q3575" i="5"/>
  <c r="Q3576" i="5"/>
  <c r="Q3577" i="5"/>
  <c r="Q3578" i="5"/>
  <c r="Q3579" i="5"/>
  <c r="Q3580" i="5"/>
  <c r="Q3581" i="5"/>
  <c r="Q3582" i="5"/>
  <c r="Q3583" i="5"/>
  <c r="Q3584" i="5"/>
  <c r="Q3585" i="5"/>
  <c r="Q3586" i="5"/>
  <c r="Q3587" i="5"/>
  <c r="Q3588" i="5"/>
  <c r="Q3589" i="5"/>
  <c r="Q3590" i="5"/>
  <c r="Q3591" i="5"/>
  <c r="Q3592" i="5"/>
  <c r="Q3593" i="5"/>
  <c r="Q3594" i="5"/>
  <c r="Q3595" i="5"/>
  <c r="Q3596" i="5"/>
  <c r="Q3597" i="5"/>
  <c r="Q3598" i="5"/>
  <c r="Q3599" i="5"/>
  <c r="Q3600" i="5"/>
  <c r="Q3601" i="5"/>
  <c r="Q3602" i="5"/>
  <c r="Q3603" i="5"/>
  <c r="Q3604" i="5"/>
  <c r="Q3605" i="5"/>
  <c r="Q3606" i="5"/>
  <c r="Q3607" i="5"/>
  <c r="Q3608" i="5"/>
  <c r="Q3609" i="5"/>
  <c r="Q3610" i="5"/>
  <c r="Q3611" i="5"/>
  <c r="Q3612" i="5"/>
  <c r="Q3613" i="5"/>
  <c r="Q3614" i="5"/>
  <c r="Q3615" i="5"/>
  <c r="Q3616" i="5"/>
  <c r="Q3617" i="5"/>
  <c r="Q3618" i="5"/>
  <c r="Q3619" i="5"/>
  <c r="Q3620" i="5"/>
  <c r="Q3621" i="5"/>
  <c r="Q3622" i="5"/>
  <c r="Q3623" i="5"/>
  <c r="Q3624" i="5"/>
  <c r="Q3625" i="5"/>
  <c r="Q3626" i="5"/>
  <c r="Q3627" i="5"/>
  <c r="Q3628" i="5"/>
  <c r="Q3629" i="5"/>
  <c r="Q3630" i="5"/>
  <c r="Q3631" i="5"/>
  <c r="Q3632" i="5"/>
  <c r="Q3633" i="5"/>
  <c r="Q3634" i="5"/>
  <c r="Q3635" i="5"/>
  <c r="Q3636" i="5"/>
  <c r="Q3637" i="5"/>
  <c r="Q3638" i="5"/>
  <c r="Q3639" i="5"/>
  <c r="Q3640" i="5"/>
  <c r="Q3641" i="5"/>
  <c r="Q3642" i="5"/>
  <c r="Q3643" i="5"/>
  <c r="Q3644" i="5"/>
  <c r="Q3645" i="5"/>
  <c r="Q3646" i="5"/>
  <c r="Q3647" i="5"/>
  <c r="Q3648" i="5"/>
  <c r="Q3649" i="5"/>
  <c r="Q3650" i="5"/>
  <c r="Q3651" i="5"/>
  <c r="Q3652" i="5"/>
  <c r="Q3653" i="5"/>
  <c r="Q3654" i="5"/>
  <c r="Q3655" i="5"/>
  <c r="Q3656" i="5"/>
  <c r="Q3657" i="5"/>
  <c r="Q3658" i="5"/>
  <c r="Q3659" i="5"/>
  <c r="Q3660" i="5"/>
  <c r="Q3661" i="5"/>
  <c r="Q3662" i="5"/>
  <c r="Q3663" i="5"/>
  <c r="Q3664" i="5"/>
  <c r="Q3665" i="5"/>
  <c r="Q3666" i="5"/>
  <c r="Q3667" i="5"/>
  <c r="Q3668" i="5"/>
  <c r="Q3669" i="5"/>
  <c r="Q3670" i="5"/>
  <c r="Q3671" i="5"/>
  <c r="Q3672" i="5"/>
  <c r="Q3673" i="5"/>
  <c r="Q3674" i="5"/>
  <c r="Q3675" i="5"/>
  <c r="Q3676" i="5"/>
  <c r="Q3677" i="5"/>
  <c r="Q3678" i="5"/>
  <c r="Q3679" i="5"/>
  <c r="Q3680" i="5"/>
  <c r="Q3681" i="5"/>
  <c r="Q3682" i="5"/>
  <c r="Q3683" i="5"/>
  <c r="Q3684" i="5"/>
  <c r="Q3685" i="5"/>
  <c r="Q3686" i="5"/>
  <c r="Q3687" i="5"/>
  <c r="Q3688" i="5"/>
  <c r="Q3689" i="5"/>
  <c r="Q3690" i="5"/>
  <c r="Q3691" i="5"/>
  <c r="Q3692" i="5"/>
  <c r="Q3693" i="5"/>
  <c r="Q3694" i="5"/>
  <c r="Q3695" i="5"/>
  <c r="Q3696" i="5"/>
  <c r="Q3697" i="5"/>
  <c r="Q3698" i="5"/>
  <c r="Q3699" i="5"/>
  <c r="Q3700" i="5"/>
  <c r="Q3701" i="5"/>
  <c r="Q3702" i="5"/>
  <c r="Q3703" i="5"/>
  <c r="Q3704" i="5"/>
  <c r="Q3705" i="5"/>
  <c r="Q3706" i="5"/>
  <c r="Q3707" i="5"/>
  <c r="Q3708" i="5"/>
  <c r="Q3709" i="5"/>
  <c r="Q3710" i="5"/>
  <c r="Q3711" i="5"/>
  <c r="Q3712" i="5"/>
  <c r="Q3713" i="5"/>
  <c r="Q3714" i="5"/>
  <c r="Q3715" i="5"/>
  <c r="Q3716" i="5"/>
  <c r="Q3717" i="5"/>
  <c r="Q3718" i="5"/>
  <c r="Q3719" i="5"/>
  <c r="Q3720" i="5"/>
  <c r="Q3721" i="5"/>
  <c r="Q3722" i="5"/>
  <c r="Q3723" i="5"/>
  <c r="Q3724" i="5"/>
  <c r="Q3725" i="5"/>
  <c r="Q3726" i="5"/>
  <c r="Q3727" i="5"/>
  <c r="Q3728" i="5"/>
  <c r="Q3729" i="5"/>
  <c r="Q3730" i="5"/>
  <c r="Q3731" i="5"/>
  <c r="Q3732" i="5"/>
  <c r="Q3733" i="5"/>
  <c r="Q3734" i="5"/>
  <c r="Q3735" i="5"/>
  <c r="Q3736" i="5"/>
  <c r="Q3737" i="5"/>
  <c r="Q3738" i="5"/>
  <c r="Q3739" i="5"/>
  <c r="Q3740" i="5"/>
  <c r="Q3741" i="5"/>
  <c r="Q3742" i="5"/>
  <c r="Q3743" i="5"/>
  <c r="Q3744" i="5"/>
  <c r="Q3745" i="5"/>
  <c r="Q3746" i="5"/>
  <c r="Q3747" i="5"/>
  <c r="Q3748" i="5"/>
  <c r="Q3749" i="5"/>
  <c r="Q3750" i="5"/>
  <c r="Q3751" i="5"/>
  <c r="Q3752" i="5"/>
  <c r="Q3753" i="5"/>
  <c r="Q3754" i="5"/>
  <c r="Q3755" i="5"/>
  <c r="Q3756" i="5"/>
  <c r="Q3757" i="5"/>
  <c r="Q3758" i="5"/>
  <c r="Q3759" i="5"/>
  <c r="Q3760" i="5"/>
  <c r="Q3761" i="5"/>
  <c r="Q3762" i="5"/>
  <c r="Q3763" i="5"/>
  <c r="Q3764" i="5"/>
  <c r="Q3765" i="5"/>
  <c r="Q3766" i="5"/>
  <c r="Q3767" i="5"/>
  <c r="Q3768" i="5"/>
  <c r="Q3769" i="5"/>
  <c r="Q3770" i="5"/>
  <c r="Q3771" i="5"/>
  <c r="Q3772" i="5"/>
  <c r="Q3773" i="5"/>
  <c r="Q3774" i="5"/>
  <c r="Q3775" i="5"/>
  <c r="Q3776" i="5"/>
  <c r="Q3777" i="5"/>
  <c r="Q3778" i="5"/>
  <c r="Q3779" i="5"/>
  <c r="Q3780" i="5"/>
  <c r="Q3781" i="5"/>
  <c r="Q3782" i="5"/>
  <c r="Q3783" i="5"/>
  <c r="Q3784" i="5"/>
  <c r="Q3785" i="5"/>
  <c r="Q3786" i="5"/>
  <c r="Q3787" i="5"/>
  <c r="Q3788" i="5"/>
  <c r="Q3789" i="5"/>
  <c r="Q3790" i="5"/>
  <c r="Q3791" i="5"/>
  <c r="Q3792" i="5"/>
  <c r="Q3793" i="5"/>
  <c r="Q3794" i="5"/>
  <c r="Q3795" i="5"/>
  <c r="Q3796" i="5"/>
  <c r="Q3797" i="5"/>
  <c r="Q3798" i="5"/>
  <c r="Q3799" i="5"/>
  <c r="Q3800" i="5"/>
  <c r="Q3801" i="5"/>
  <c r="Q3802" i="5"/>
  <c r="Q3803" i="5"/>
  <c r="Q3804" i="5"/>
  <c r="Q3805" i="5"/>
  <c r="Q3806" i="5"/>
  <c r="Q3807" i="5"/>
  <c r="Q3808" i="5"/>
  <c r="Q3809" i="5"/>
  <c r="Q3810" i="5"/>
  <c r="Q3811" i="5"/>
  <c r="Q3812" i="5"/>
  <c r="Q3813" i="5"/>
  <c r="Q3814" i="5"/>
  <c r="Q3815" i="5"/>
  <c r="Q3816" i="5"/>
  <c r="Q3817" i="5"/>
  <c r="Q3818" i="5"/>
  <c r="Q3819" i="5"/>
  <c r="Q3820" i="5"/>
  <c r="Q3821" i="5"/>
  <c r="Q3822" i="5"/>
  <c r="Q3823" i="5"/>
  <c r="Q3824" i="5"/>
  <c r="Q3825" i="5"/>
  <c r="Q3826" i="5"/>
  <c r="Q3827" i="5"/>
  <c r="Q3828" i="5"/>
  <c r="Q3829" i="5"/>
  <c r="Q3830" i="5"/>
  <c r="Q3831" i="5"/>
  <c r="Q3832" i="5"/>
  <c r="Q3833" i="5"/>
  <c r="Q3834" i="5"/>
  <c r="Q3835" i="5"/>
  <c r="Q3836" i="5"/>
  <c r="Q3837" i="5"/>
  <c r="Q3838" i="5"/>
  <c r="Q3839" i="5"/>
  <c r="Q3840" i="5"/>
  <c r="Q3841" i="5"/>
  <c r="Q3842" i="5"/>
  <c r="Q3843" i="5"/>
  <c r="Q3844" i="5"/>
  <c r="Q3845" i="5"/>
  <c r="Q3846" i="5"/>
  <c r="Q3847" i="5"/>
  <c r="Q3848" i="5"/>
  <c r="Q3849" i="5"/>
  <c r="Q3850" i="5"/>
  <c r="Q3851" i="5"/>
  <c r="Q3852" i="5"/>
  <c r="Q3853" i="5"/>
  <c r="Q3854" i="5"/>
  <c r="Q3855" i="5"/>
  <c r="Q3856" i="5"/>
  <c r="Q3857" i="5"/>
  <c r="Q3858" i="5"/>
  <c r="Q3859" i="5"/>
  <c r="Q3860" i="5"/>
  <c r="Q3861" i="5"/>
  <c r="Q3862" i="5"/>
  <c r="Q3863" i="5"/>
  <c r="Q3864" i="5"/>
  <c r="Q3865" i="5"/>
  <c r="Q3866" i="5"/>
  <c r="Q3867" i="5"/>
  <c r="Q3868" i="5"/>
  <c r="Q3869" i="5"/>
  <c r="Q3870" i="5"/>
  <c r="Q3871" i="5"/>
  <c r="Q3872" i="5"/>
  <c r="Q3873" i="5"/>
  <c r="Q3874" i="5"/>
  <c r="Q3875" i="5"/>
  <c r="Q3876" i="5"/>
  <c r="Q3877" i="5"/>
  <c r="Q3878" i="5"/>
  <c r="Q3879" i="5"/>
  <c r="Q3880" i="5"/>
  <c r="Q3881" i="5"/>
  <c r="Q3882" i="5"/>
  <c r="Q3883" i="5"/>
  <c r="Q3884" i="5"/>
  <c r="Q3885" i="5"/>
  <c r="Q3886" i="5"/>
  <c r="Q3887" i="5"/>
  <c r="Q3888" i="5"/>
  <c r="Q3889" i="5"/>
  <c r="Q3890" i="5"/>
  <c r="Q3891" i="5"/>
  <c r="Q3892" i="5"/>
  <c r="Q3893" i="5"/>
  <c r="Q3894" i="5"/>
  <c r="Q3895" i="5"/>
  <c r="Q3896" i="5"/>
  <c r="Q3897" i="5"/>
  <c r="Q3898" i="5"/>
  <c r="Q3899" i="5"/>
  <c r="Q3900" i="5"/>
  <c r="Q3901" i="5"/>
  <c r="Q3902" i="5"/>
  <c r="Q3903" i="5"/>
  <c r="Q3904" i="5"/>
  <c r="Q3905" i="5"/>
  <c r="Q3906" i="5"/>
  <c r="Q3907" i="5"/>
  <c r="Q3908" i="5"/>
  <c r="Q3909" i="5"/>
  <c r="Q3910" i="5"/>
  <c r="Q3911" i="5"/>
  <c r="Q3912" i="5"/>
  <c r="Q3913" i="5"/>
  <c r="Q3914" i="5"/>
  <c r="Q3915" i="5"/>
  <c r="Q3916" i="5"/>
  <c r="Q3917" i="5"/>
  <c r="Q3918" i="5"/>
  <c r="Q3919" i="5"/>
  <c r="Q3920" i="5"/>
  <c r="Q3921" i="5"/>
  <c r="Q3922" i="5"/>
  <c r="Q3923" i="5"/>
  <c r="Q3924" i="5"/>
  <c r="Q3925" i="5"/>
  <c r="Q3926" i="5"/>
  <c r="Q3927" i="5"/>
  <c r="Q3928" i="5"/>
  <c r="Q3929" i="5"/>
  <c r="Q3930" i="5"/>
  <c r="Q3931" i="5"/>
  <c r="Q3932" i="5"/>
  <c r="Q3933" i="5"/>
  <c r="Q3934" i="5"/>
  <c r="Q3935" i="5"/>
  <c r="Q3936" i="5"/>
  <c r="Q3937" i="5"/>
  <c r="Q3938" i="5"/>
  <c r="Q3939" i="5"/>
  <c r="Q3940" i="5"/>
  <c r="Q3941" i="5"/>
  <c r="Q3942" i="5"/>
  <c r="Q3943" i="5"/>
  <c r="Q3944" i="5"/>
  <c r="Q3945" i="5"/>
  <c r="Q3946" i="5"/>
  <c r="Q3947" i="5"/>
  <c r="Q3948" i="5"/>
  <c r="Q3949" i="5"/>
  <c r="Q3950" i="5"/>
  <c r="Q3951" i="5"/>
  <c r="Q3952" i="5"/>
  <c r="Q3953" i="5"/>
  <c r="Q3954" i="5"/>
  <c r="Q3955" i="5"/>
  <c r="Q3956" i="5"/>
  <c r="Q3957" i="5"/>
  <c r="Q3958" i="5"/>
  <c r="Q3959" i="5"/>
  <c r="Q3960" i="5"/>
  <c r="Q3961" i="5"/>
  <c r="Q3962" i="5"/>
  <c r="Q3963" i="5"/>
  <c r="Q3964" i="5"/>
  <c r="Q3965" i="5"/>
  <c r="Q3966" i="5"/>
  <c r="Q3967" i="5"/>
  <c r="Q3968" i="5"/>
  <c r="Q3969" i="5"/>
  <c r="Q3970" i="5"/>
  <c r="Q3971" i="5"/>
  <c r="Q3972" i="5"/>
  <c r="Q3973" i="5"/>
  <c r="Q3974" i="5"/>
  <c r="Q3975" i="5"/>
  <c r="Q3976" i="5"/>
  <c r="Q3977" i="5"/>
  <c r="Q3978" i="5"/>
  <c r="Q3979" i="5"/>
  <c r="Q3980" i="5"/>
  <c r="Q3981" i="5"/>
  <c r="Q3982" i="5"/>
  <c r="Q3983" i="5"/>
  <c r="Q3984" i="5"/>
  <c r="Q3985" i="5"/>
  <c r="Q3986" i="5"/>
  <c r="Q3987" i="5"/>
  <c r="Q3988" i="5"/>
  <c r="Q3989" i="5"/>
  <c r="Q3990" i="5"/>
  <c r="Q3991" i="5"/>
  <c r="Q3992" i="5"/>
  <c r="Q3993" i="5"/>
  <c r="Q3994" i="5"/>
  <c r="Q3995" i="5"/>
  <c r="Q3996" i="5"/>
  <c r="Q3997" i="5"/>
  <c r="Q3998" i="5"/>
  <c r="Q3999" i="5"/>
  <c r="Q4000" i="5"/>
  <c r="Q4001" i="5"/>
  <c r="Q4002" i="5"/>
  <c r="Q4003" i="5"/>
  <c r="Q4004" i="5"/>
  <c r="Q4005" i="5"/>
  <c r="Q4006" i="5"/>
  <c r="Q4007" i="5"/>
  <c r="Q4008" i="5"/>
  <c r="Q4009" i="5"/>
  <c r="Q4010" i="5"/>
  <c r="Q4011" i="5"/>
  <c r="Q4012" i="5"/>
  <c r="Q4013" i="5"/>
  <c r="Q4014" i="5"/>
  <c r="Q4015" i="5"/>
  <c r="Q4016" i="5"/>
  <c r="Q4017" i="5"/>
  <c r="Q4018" i="5"/>
  <c r="Q4019" i="5"/>
  <c r="Q4020" i="5"/>
  <c r="Q4021" i="5"/>
  <c r="Q4022" i="5"/>
  <c r="Q4023" i="5"/>
  <c r="Q4024" i="5"/>
  <c r="Q4025" i="5"/>
  <c r="Q4026" i="5"/>
  <c r="Q4027" i="5"/>
  <c r="Q4028" i="5"/>
  <c r="Q4029" i="5"/>
  <c r="Q4030" i="5"/>
  <c r="Q4031" i="5"/>
  <c r="Q4032" i="5"/>
  <c r="Q4033" i="5"/>
  <c r="Q4034" i="5"/>
  <c r="Q4035" i="5"/>
  <c r="Q4036" i="5"/>
  <c r="Q4037" i="5"/>
  <c r="Q4038" i="5"/>
  <c r="Q4039" i="5"/>
  <c r="Q4040" i="5"/>
  <c r="Q4041" i="5"/>
  <c r="Q4042" i="5"/>
  <c r="Q4043" i="5"/>
  <c r="Q4044" i="5"/>
  <c r="Q4045" i="5"/>
  <c r="Q4046" i="5"/>
  <c r="Q4047" i="5"/>
  <c r="Q4048" i="5"/>
  <c r="Q4049" i="5"/>
  <c r="Q4050" i="5"/>
  <c r="Q4051" i="5"/>
  <c r="Q4052" i="5"/>
  <c r="Q4053" i="5"/>
  <c r="Q4054" i="5"/>
  <c r="Q4055" i="5"/>
  <c r="Q4056" i="5"/>
  <c r="Q4057" i="5"/>
  <c r="Q4058" i="5"/>
  <c r="Q4059" i="5"/>
  <c r="Q4060" i="5"/>
  <c r="Q4061" i="5"/>
  <c r="Q4062" i="5"/>
  <c r="Q4063" i="5"/>
  <c r="Q4064" i="5"/>
  <c r="Q4065" i="5"/>
  <c r="Q4066" i="5"/>
  <c r="Q4067" i="5"/>
  <c r="Q4068" i="5"/>
  <c r="Q4069" i="5"/>
  <c r="Q4070" i="5"/>
  <c r="Q4071" i="5"/>
  <c r="Q4072" i="5"/>
  <c r="Q4073" i="5"/>
  <c r="Q4074" i="5"/>
  <c r="Q4075" i="5"/>
  <c r="Q4076" i="5"/>
  <c r="Q4077" i="5"/>
  <c r="Q4078" i="5"/>
  <c r="Q4079" i="5"/>
  <c r="Q4080" i="5"/>
  <c r="Q4081" i="5"/>
  <c r="Q4082" i="5"/>
  <c r="Q4083" i="5"/>
  <c r="Q4084" i="5"/>
  <c r="Q4085" i="5"/>
  <c r="Q4086" i="5"/>
  <c r="Q4087" i="5"/>
  <c r="Q4088" i="5"/>
  <c r="Q4089" i="5"/>
  <c r="Q4090" i="5"/>
  <c r="Q4091" i="5"/>
  <c r="Q4092" i="5"/>
  <c r="Q4093" i="5"/>
  <c r="Q4094" i="5"/>
  <c r="Q4095" i="5"/>
  <c r="Q4096" i="5"/>
  <c r="Q4097" i="5"/>
  <c r="Q4098" i="5"/>
  <c r="Q4099" i="5"/>
  <c r="Q4100" i="5"/>
  <c r="Q4101" i="5"/>
  <c r="Q4102" i="5"/>
  <c r="Q4103" i="5"/>
  <c r="Q4104" i="5"/>
  <c r="Q4105" i="5"/>
  <c r="Q4106" i="5"/>
  <c r="Q4107" i="5"/>
  <c r="Q4108" i="5"/>
  <c r="Q4109" i="5"/>
  <c r="Q4110" i="5"/>
  <c r="Q4111" i="5"/>
  <c r="Q4112" i="5"/>
  <c r="Q4113" i="5"/>
  <c r="Q4114" i="5"/>
  <c r="Q4115" i="5"/>
  <c r="Q4116" i="5"/>
  <c r="Q4117" i="5"/>
  <c r="Q4118" i="5"/>
  <c r="Q4119" i="5"/>
  <c r="Q4120" i="5"/>
  <c r="Q4121" i="5"/>
  <c r="Q4122" i="5"/>
  <c r="Q4123" i="5"/>
  <c r="Q4124" i="5"/>
  <c r="Q4125" i="5"/>
  <c r="Q4126" i="5"/>
  <c r="Q4127" i="5"/>
  <c r="Q4128" i="5"/>
  <c r="Q4129" i="5"/>
  <c r="Q4130" i="5"/>
  <c r="Q4131" i="5"/>
  <c r="Q4132" i="5"/>
  <c r="Q4133" i="5"/>
  <c r="Q4134" i="5"/>
  <c r="Q4135" i="5"/>
  <c r="Q4136" i="5"/>
  <c r="Q4137" i="5"/>
  <c r="Q4138" i="5"/>
  <c r="Q4139" i="5"/>
  <c r="Q4140" i="5"/>
  <c r="Q4141" i="5"/>
  <c r="Q4142" i="5"/>
  <c r="Q4143" i="5"/>
  <c r="Q4144" i="5"/>
  <c r="Q4145" i="5"/>
  <c r="Q4146" i="5"/>
  <c r="Q4147" i="5"/>
  <c r="Q4148" i="5"/>
  <c r="Q4149" i="5"/>
  <c r="Q4150" i="5"/>
  <c r="Q4151" i="5"/>
  <c r="Q4152" i="5"/>
  <c r="Q4153" i="5"/>
  <c r="Q4154" i="5"/>
  <c r="Q4155" i="5"/>
  <c r="Q4156" i="5"/>
  <c r="Q4157" i="5"/>
  <c r="Q4158" i="5"/>
  <c r="Q4159" i="5"/>
  <c r="Q4160" i="5"/>
  <c r="Q4161" i="5"/>
  <c r="Q4162" i="5"/>
  <c r="Q4163" i="5"/>
  <c r="Q4164" i="5"/>
  <c r="Q4165" i="5"/>
  <c r="Q4166" i="5"/>
  <c r="Q4167" i="5"/>
  <c r="Q4168" i="5"/>
  <c r="Q4169" i="5"/>
  <c r="Q4170" i="5"/>
  <c r="Q4171" i="5"/>
  <c r="Q4172" i="5"/>
  <c r="Q4173" i="5"/>
  <c r="Q4174" i="5"/>
  <c r="Q4175" i="5"/>
  <c r="Q4176" i="5"/>
  <c r="Q4177" i="5"/>
  <c r="Q4178" i="5"/>
  <c r="Q4179" i="5"/>
  <c r="Q4180" i="5"/>
  <c r="Q4181" i="5"/>
  <c r="Q4182" i="5"/>
  <c r="Q4183" i="5"/>
  <c r="Q4184" i="5"/>
  <c r="Q4185" i="5"/>
  <c r="Q4186" i="5"/>
  <c r="Q4187" i="5"/>
  <c r="Q4188" i="5"/>
  <c r="Q4189" i="5"/>
  <c r="Q4190" i="5"/>
  <c r="Q4191" i="5"/>
  <c r="Q4192" i="5"/>
  <c r="Q4193" i="5"/>
  <c r="Q4194" i="5"/>
  <c r="Q4195" i="5"/>
  <c r="Q4196" i="5"/>
  <c r="Q4197" i="5"/>
  <c r="Q4198" i="5"/>
  <c r="Q4199" i="5"/>
  <c r="Q4200" i="5"/>
  <c r="Q4201" i="5"/>
  <c r="Q4202" i="5"/>
  <c r="Q4203" i="5"/>
  <c r="Q4204" i="5"/>
  <c r="Q4205" i="5"/>
  <c r="Q4206" i="5"/>
  <c r="Q4207" i="5"/>
  <c r="Q4208" i="5"/>
  <c r="Q4209" i="5"/>
  <c r="Q4210" i="5"/>
  <c r="Q4211" i="5"/>
  <c r="Q4212" i="5"/>
  <c r="Q4213" i="5"/>
  <c r="Q4214" i="5"/>
  <c r="Q4215" i="5"/>
  <c r="Q4216" i="5"/>
  <c r="Q4217" i="5"/>
  <c r="Q4218" i="5"/>
  <c r="Q4219" i="5"/>
  <c r="Q4220" i="5"/>
  <c r="Q4221" i="5"/>
  <c r="Q4222" i="5"/>
  <c r="Q4223" i="5"/>
  <c r="Q4224" i="5"/>
  <c r="Q4225" i="5"/>
  <c r="Q4226" i="5"/>
  <c r="Q4227" i="5"/>
  <c r="Q4228" i="5"/>
  <c r="Q4229" i="5"/>
  <c r="Q4230" i="5"/>
  <c r="Q4231" i="5"/>
  <c r="Q4232" i="5"/>
  <c r="Q4233" i="5"/>
  <c r="Q4234" i="5"/>
  <c r="Q4235" i="5"/>
  <c r="Q4236" i="5"/>
  <c r="Q4237" i="5"/>
  <c r="Q4238" i="5"/>
  <c r="Q4239" i="5"/>
  <c r="Q4240" i="5"/>
  <c r="Q4241" i="5"/>
  <c r="Q4242" i="5"/>
  <c r="Q4243" i="5"/>
  <c r="Q4244" i="5"/>
  <c r="Q4245" i="5"/>
  <c r="Q4246" i="5"/>
  <c r="Q4247" i="5"/>
  <c r="Q4248" i="5"/>
  <c r="Q4249" i="5"/>
  <c r="Q4250" i="5"/>
  <c r="Q4251" i="5"/>
  <c r="Q4252" i="5"/>
  <c r="Q4253" i="5"/>
  <c r="Q4254" i="5"/>
  <c r="Q4255" i="5"/>
  <c r="Q4256" i="5"/>
  <c r="Q4257" i="5"/>
  <c r="Q4258" i="5"/>
  <c r="Q4259" i="5"/>
  <c r="Q4260" i="5"/>
  <c r="Q4261" i="5"/>
  <c r="Q4262" i="5"/>
  <c r="Q4263" i="5"/>
  <c r="Q4264" i="5"/>
  <c r="Q4265" i="5"/>
  <c r="Q4266" i="5"/>
  <c r="Q4267" i="5"/>
  <c r="Q4268" i="5"/>
  <c r="Q4269" i="5"/>
  <c r="Q4270" i="5"/>
  <c r="Q4271" i="5"/>
  <c r="Q4272" i="5"/>
  <c r="Q4273" i="5"/>
  <c r="Q4274" i="5"/>
  <c r="Q4275" i="5"/>
  <c r="Q4276" i="5"/>
  <c r="Q4277" i="5"/>
  <c r="Q4278" i="5"/>
  <c r="Q4279" i="5"/>
  <c r="Q4280" i="5"/>
  <c r="Q4281" i="5"/>
  <c r="Q4282" i="5"/>
  <c r="Q4283" i="5"/>
  <c r="Q4284" i="5"/>
  <c r="Q4285" i="5"/>
  <c r="Q4286" i="5"/>
  <c r="Q4287" i="5"/>
  <c r="Q4288" i="5"/>
  <c r="Q4289" i="5"/>
  <c r="Q4290" i="5"/>
  <c r="Q4291" i="5"/>
  <c r="Q4292" i="5"/>
  <c r="Q4293" i="5"/>
  <c r="Q4294" i="5"/>
  <c r="Q4295" i="5"/>
  <c r="Q4296" i="5"/>
  <c r="Q4297" i="5"/>
  <c r="Q4298" i="5"/>
  <c r="Q4299" i="5"/>
  <c r="Q4300" i="5"/>
  <c r="Q4301" i="5"/>
  <c r="Q4302" i="5"/>
  <c r="Q4303" i="5"/>
  <c r="Q4304" i="5"/>
  <c r="Q4305" i="5"/>
  <c r="Q4306" i="5"/>
  <c r="Q4307" i="5"/>
  <c r="Q4308" i="5"/>
  <c r="Q4309" i="5"/>
  <c r="Q4310" i="5"/>
  <c r="Q4311" i="5"/>
  <c r="Q4312" i="5"/>
  <c r="Q4313" i="5"/>
  <c r="Q4314" i="5"/>
  <c r="Q4315" i="5"/>
  <c r="Q4316" i="5"/>
  <c r="Q4317" i="5"/>
  <c r="Q4318" i="5"/>
  <c r="Q4319" i="5"/>
  <c r="Q4320" i="5"/>
  <c r="Q4321" i="5"/>
  <c r="Q4322" i="5"/>
  <c r="Q4323" i="5"/>
  <c r="Q4324" i="5"/>
  <c r="Q4325" i="5"/>
  <c r="Q4326" i="5"/>
  <c r="Q4327" i="5"/>
  <c r="Q4328" i="5"/>
  <c r="Q4329" i="5"/>
  <c r="Q4330" i="5"/>
  <c r="Q4331" i="5"/>
  <c r="Q4332" i="5"/>
  <c r="Q4333" i="5"/>
  <c r="Q4334" i="5"/>
  <c r="Q4335" i="5"/>
  <c r="Q4336" i="5"/>
  <c r="Q4337" i="5"/>
  <c r="Q4338" i="5"/>
  <c r="Q4339" i="5"/>
  <c r="Q4340" i="5"/>
  <c r="Q4341" i="5"/>
  <c r="Q4342" i="5"/>
  <c r="Q4343" i="5"/>
  <c r="Q4344" i="5"/>
  <c r="Q4345" i="5"/>
  <c r="Q4346" i="5"/>
  <c r="Q4347" i="5"/>
  <c r="Q4348" i="5"/>
  <c r="Q4349" i="5"/>
  <c r="Q4350" i="5"/>
  <c r="Q4351" i="5"/>
  <c r="Q4352" i="5"/>
  <c r="Q4353" i="5"/>
  <c r="Q4354" i="5"/>
  <c r="Q4355" i="5"/>
  <c r="Q4356" i="5"/>
  <c r="Q4357" i="5"/>
  <c r="Q4358" i="5"/>
  <c r="Q4359" i="5"/>
  <c r="Q4360" i="5"/>
  <c r="Q4361" i="5"/>
  <c r="Q4362" i="5"/>
  <c r="Q4363" i="5"/>
  <c r="Q4364" i="5"/>
  <c r="Q4365" i="5"/>
  <c r="Q4366" i="5"/>
  <c r="Q4367" i="5"/>
  <c r="Q4368" i="5"/>
  <c r="Q4369" i="5"/>
  <c r="Q4370" i="5"/>
  <c r="Q4371" i="5"/>
  <c r="Q4372" i="5"/>
  <c r="Q4373" i="5"/>
  <c r="Q4374" i="5"/>
  <c r="Q4375" i="5"/>
  <c r="Q4376" i="5"/>
  <c r="Q4377" i="5"/>
  <c r="Q4378" i="5"/>
  <c r="Q4379" i="5"/>
  <c r="Q4380" i="5"/>
  <c r="Q4381" i="5"/>
  <c r="Q4382" i="5"/>
  <c r="Q4383" i="5"/>
  <c r="Q4384" i="5"/>
  <c r="Q4385" i="5"/>
  <c r="Q4386" i="5"/>
  <c r="Q4387" i="5"/>
  <c r="Q4388" i="5"/>
  <c r="Q4389" i="5"/>
  <c r="Q4390" i="5"/>
  <c r="Q4391" i="5"/>
  <c r="Q4392" i="5"/>
  <c r="Q4393" i="5"/>
  <c r="Q4394" i="5"/>
  <c r="Q4395" i="5"/>
  <c r="Q4396" i="5"/>
  <c r="Q4397" i="5"/>
  <c r="Q4398" i="5"/>
  <c r="Q4399" i="5"/>
  <c r="Q4400" i="5"/>
  <c r="Q4401" i="5"/>
  <c r="Q4402" i="5"/>
  <c r="Q4403" i="5"/>
  <c r="Q4404" i="5"/>
  <c r="Q4405" i="5"/>
  <c r="Q4406" i="5"/>
  <c r="Q4407" i="5"/>
  <c r="Q4408" i="5"/>
  <c r="Q4409" i="5"/>
  <c r="Q4410" i="5"/>
  <c r="Q4411" i="5"/>
  <c r="Q4412" i="5"/>
  <c r="Q4413" i="5"/>
  <c r="Q4414" i="5"/>
  <c r="Q4415" i="5"/>
  <c r="Q4416" i="5"/>
  <c r="Q4417" i="5"/>
  <c r="Q4418" i="5"/>
  <c r="Q4419" i="5"/>
  <c r="Q4420" i="5"/>
  <c r="Q4421" i="5"/>
  <c r="Q4422" i="5"/>
  <c r="Q4423" i="5"/>
  <c r="Q4424" i="5"/>
  <c r="Q4425" i="5"/>
  <c r="Q4426" i="5"/>
  <c r="Q4427" i="5"/>
  <c r="Q4428" i="5"/>
  <c r="Q4429" i="5"/>
  <c r="Q4430" i="5"/>
  <c r="Q4431" i="5"/>
  <c r="Q4432" i="5"/>
  <c r="Q4433" i="5"/>
  <c r="Q4434" i="5"/>
  <c r="Q4435" i="5"/>
  <c r="Q4436" i="5"/>
  <c r="Q4437" i="5"/>
  <c r="Q4438" i="5"/>
  <c r="Q4439" i="5"/>
  <c r="Q4440" i="5"/>
  <c r="Q4441" i="5"/>
  <c r="Q4442" i="5"/>
  <c r="Q4443" i="5"/>
  <c r="Q4444" i="5"/>
  <c r="Q4445" i="5"/>
  <c r="Q4446" i="5"/>
  <c r="Q4447" i="5"/>
  <c r="Q4448" i="5"/>
  <c r="Q4449" i="5"/>
  <c r="Q4450" i="5"/>
  <c r="Q4451" i="5"/>
  <c r="Q4452" i="5"/>
  <c r="Q4453" i="5"/>
  <c r="Q4454" i="5"/>
  <c r="Q4455" i="5"/>
  <c r="Q4456" i="5"/>
  <c r="Q4457" i="5"/>
  <c r="Q4458" i="5"/>
  <c r="Q4459" i="5"/>
  <c r="Q4460" i="5"/>
  <c r="Q4461" i="5"/>
  <c r="Q4462" i="5"/>
  <c r="Q4463" i="5"/>
  <c r="Q4464" i="5"/>
  <c r="Q4465" i="5"/>
  <c r="Q4466" i="5"/>
  <c r="Q4467" i="5"/>
  <c r="Q4468" i="5"/>
  <c r="Q4469" i="5"/>
  <c r="Q4470" i="5"/>
  <c r="Q4471" i="5"/>
  <c r="Q4472" i="5"/>
  <c r="Q4473" i="5"/>
  <c r="Q4474" i="5"/>
  <c r="Q4475" i="5"/>
  <c r="Q4476" i="5"/>
  <c r="Q4477" i="5"/>
  <c r="Q4478" i="5"/>
  <c r="Q4479" i="5"/>
  <c r="Q4480" i="5"/>
  <c r="Q4481" i="5"/>
  <c r="Q4482" i="5"/>
  <c r="Q4483" i="5"/>
  <c r="Q4484" i="5"/>
  <c r="Q4485" i="5"/>
  <c r="Q4486" i="5"/>
  <c r="Q4487" i="5"/>
  <c r="Q4488" i="5"/>
  <c r="Q4489" i="5"/>
  <c r="Q4490" i="5"/>
  <c r="Q4491" i="5"/>
  <c r="Q4492" i="5"/>
  <c r="Q4493" i="5"/>
  <c r="Q4494" i="5"/>
  <c r="Q4495" i="5"/>
  <c r="Q4496" i="5"/>
  <c r="Q4497" i="5"/>
  <c r="Q4498" i="5"/>
  <c r="Q4499" i="5"/>
  <c r="Q4500" i="5"/>
  <c r="Q4501" i="5"/>
  <c r="Q4502" i="5"/>
  <c r="Q4503" i="5"/>
  <c r="Q4504" i="5"/>
  <c r="Q4505" i="5"/>
  <c r="Q4506" i="5"/>
  <c r="Q4507" i="5"/>
  <c r="Q4508" i="5"/>
  <c r="Q4509" i="5"/>
  <c r="Q4510" i="5"/>
  <c r="Q4511" i="5"/>
  <c r="Q4512" i="5"/>
  <c r="Q4513" i="5"/>
  <c r="Q4514" i="5"/>
  <c r="Q4515" i="5"/>
  <c r="Q4516" i="5"/>
  <c r="Q4517" i="5"/>
  <c r="Q4518" i="5"/>
  <c r="Q4519" i="5"/>
  <c r="Q4520" i="5"/>
  <c r="Q4521" i="5"/>
  <c r="Q4522" i="5"/>
  <c r="Q4523" i="5"/>
  <c r="Q4524" i="5"/>
  <c r="Q4525" i="5"/>
  <c r="Q4526" i="5"/>
  <c r="Q4527" i="5"/>
  <c r="Q4528" i="5"/>
  <c r="Q4529" i="5"/>
  <c r="Q4530" i="5"/>
  <c r="Q4531" i="5"/>
  <c r="Q4532" i="5"/>
  <c r="Q4533" i="5"/>
  <c r="Q4534" i="5"/>
  <c r="Q4535" i="5"/>
  <c r="Q4536" i="5"/>
  <c r="Q4537" i="5"/>
  <c r="Q4538" i="5"/>
  <c r="Q4539" i="5"/>
  <c r="Q4540" i="5"/>
  <c r="Q4541" i="5"/>
  <c r="Q4542" i="5"/>
  <c r="Q4543" i="5"/>
  <c r="Q4544" i="5"/>
  <c r="Q4545" i="5"/>
  <c r="Q4546" i="5"/>
  <c r="Q4547" i="5"/>
  <c r="Q4548" i="5"/>
  <c r="Q4549" i="5"/>
  <c r="Q4550" i="5"/>
  <c r="Q4551" i="5"/>
  <c r="Q4552" i="5"/>
  <c r="Q4553" i="5"/>
  <c r="Q4554" i="5"/>
  <c r="Q4555" i="5"/>
  <c r="Q4556" i="5"/>
  <c r="Q4557" i="5"/>
  <c r="Q4558" i="5"/>
  <c r="Q4559" i="5"/>
  <c r="Q4560" i="5"/>
  <c r="Q4561" i="5"/>
  <c r="Q4562" i="5"/>
  <c r="Q4563" i="5"/>
  <c r="Q4564" i="5"/>
  <c r="Q4565" i="5"/>
  <c r="Q4566" i="5"/>
  <c r="Q4567" i="5"/>
  <c r="Q4568" i="5"/>
  <c r="Q4569" i="5"/>
  <c r="Q4570" i="5"/>
  <c r="Q4571" i="5"/>
  <c r="Q4572" i="5"/>
  <c r="Q4573" i="5"/>
  <c r="Q4574" i="5"/>
  <c r="Q4575" i="5"/>
  <c r="Q4576" i="5"/>
  <c r="Q4577" i="5"/>
  <c r="Q4578" i="5"/>
  <c r="Q4579" i="5"/>
  <c r="Q4580" i="5"/>
  <c r="Q4581" i="5"/>
  <c r="Q4582" i="5"/>
  <c r="Q4583" i="5"/>
  <c r="Q4584" i="5"/>
  <c r="Q4585" i="5"/>
  <c r="Q4586" i="5"/>
  <c r="Q4587" i="5"/>
  <c r="Q4588" i="5"/>
  <c r="Q4589" i="5"/>
  <c r="Q4590" i="5"/>
  <c r="Q4591" i="5"/>
  <c r="Q4592" i="5"/>
  <c r="Q4593" i="5"/>
  <c r="Q4594" i="5"/>
  <c r="Q4595" i="5"/>
  <c r="Q4596" i="5"/>
  <c r="Q4597" i="5"/>
  <c r="Q4598" i="5"/>
  <c r="Q4599" i="5"/>
  <c r="Q4600" i="5"/>
  <c r="Q4601" i="5"/>
  <c r="Q4602" i="5"/>
  <c r="Q4603" i="5"/>
  <c r="Q4604" i="5"/>
  <c r="Q4605" i="5"/>
  <c r="Q4606" i="5"/>
  <c r="Q4607" i="5"/>
  <c r="Q4608" i="5"/>
  <c r="Q4609" i="5"/>
  <c r="Q4610" i="5"/>
  <c r="Q4611" i="5"/>
  <c r="Q4612" i="5"/>
  <c r="Q4613" i="5"/>
  <c r="Q4614" i="5"/>
  <c r="Q4615" i="5"/>
  <c r="Q4616" i="5"/>
  <c r="Q4617" i="5"/>
  <c r="Q4618" i="5"/>
  <c r="Q4619" i="5"/>
  <c r="Q4620" i="5"/>
  <c r="Q4621" i="5"/>
  <c r="Q4622" i="5"/>
  <c r="Q4623" i="5"/>
  <c r="Q4624" i="5"/>
  <c r="Q4625" i="5"/>
  <c r="Q4626" i="5"/>
  <c r="Q4627" i="5"/>
  <c r="Q4628" i="5"/>
  <c r="Q4629" i="5"/>
  <c r="Q4630" i="5"/>
  <c r="Q4631" i="5"/>
  <c r="Q4632" i="5"/>
  <c r="Q4633" i="5"/>
  <c r="Q4634" i="5"/>
  <c r="Q4635" i="5"/>
  <c r="Q4636" i="5"/>
  <c r="Q4637" i="5"/>
  <c r="Q4638" i="5"/>
  <c r="Q4639" i="5"/>
  <c r="Q4640" i="5"/>
  <c r="Q4641" i="5"/>
  <c r="Q4642" i="5"/>
  <c r="Q4643" i="5"/>
  <c r="Q4644" i="5"/>
  <c r="Q4645" i="5"/>
  <c r="Q4646" i="5"/>
  <c r="Q4647" i="5"/>
  <c r="Q4648" i="5"/>
  <c r="Q4649" i="5"/>
  <c r="Q4650" i="5"/>
  <c r="Q4651" i="5"/>
  <c r="Q4652" i="5"/>
  <c r="Q4653" i="5"/>
  <c r="Q4654" i="5"/>
  <c r="Q4655" i="5"/>
  <c r="Q4656" i="5"/>
  <c r="Q4657" i="5"/>
  <c r="Q4658" i="5"/>
  <c r="Q4659" i="5"/>
  <c r="Q4660" i="5"/>
  <c r="Q4661" i="5"/>
  <c r="Q4662" i="5"/>
  <c r="Q4663" i="5"/>
  <c r="Q4664" i="5"/>
  <c r="Q4665" i="5"/>
  <c r="Q4666" i="5"/>
  <c r="Q4667" i="5"/>
  <c r="Q4668" i="5"/>
  <c r="Q4669" i="5"/>
  <c r="Q4670" i="5"/>
  <c r="Q4671" i="5"/>
  <c r="Q4672" i="5"/>
  <c r="Q4673" i="5"/>
  <c r="Q4674" i="5"/>
  <c r="Q4675" i="5"/>
  <c r="Q4676" i="5"/>
  <c r="Q4677" i="5"/>
  <c r="Q4678" i="5"/>
  <c r="Q4679" i="5"/>
  <c r="Q4680" i="5"/>
  <c r="Q4681" i="5"/>
  <c r="Q4682" i="5"/>
  <c r="Q4683" i="5"/>
  <c r="Q4684" i="5"/>
  <c r="Q4685" i="5"/>
  <c r="Q4686" i="5"/>
  <c r="Q4687" i="5"/>
  <c r="Q4688" i="5"/>
  <c r="Q4689" i="5"/>
  <c r="Q4690" i="5"/>
  <c r="Q4691" i="5"/>
  <c r="Q4692" i="5"/>
  <c r="Q4693" i="5"/>
  <c r="Q4694" i="5"/>
  <c r="Q4695" i="5"/>
  <c r="Q4696" i="5"/>
  <c r="Q4697" i="5"/>
  <c r="Q4698" i="5"/>
  <c r="Q4699" i="5"/>
  <c r="Q4700" i="5"/>
  <c r="Q4701" i="5"/>
  <c r="Q4702" i="5"/>
  <c r="Q4703" i="5"/>
  <c r="Q4704" i="5"/>
  <c r="Q4705" i="5"/>
  <c r="Q4706" i="5"/>
  <c r="Q4707" i="5"/>
  <c r="Q4708" i="5"/>
  <c r="Q4709" i="5"/>
  <c r="Q4710" i="5"/>
  <c r="Q4711" i="5"/>
  <c r="Q4712" i="5"/>
  <c r="Q4713" i="5"/>
  <c r="Q4714" i="5"/>
  <c r="Q4715" i="5"/>
  <c r="Q4716" i="5"/>
  <c r="Q4717" i="5"/>
  <c r="Q4718" i="5"/>
  <c r="Q4719" i="5"/>
  <c r="Q4720" i="5"/>
  <c r="Q4721" i="5"/>
  <c r="Q4722" i="5"/>
  <c r="Q4723" i="5"/>
  <c r="Q4724" i="5"/>
  <c r="Q4725" i="5"/>
  <c r="Q4726" i="5"/>
  <c r="Q4727" i="5"/>
  <c r="Q4728" i="5"/>
  <c r="Q4729" i="5"/>
  <c r="Q4730" i="5"/>
  <c r="Q4731" i="5"/>
  <c r="Q4732" i="5"/>
  <c r="Q4733" i="5"/>
  <c r="Q4734" i="5"/>
  <c r="Q4735" i="5"/>
  <c r="Q4736" i="5"/>
  <c r="Q4737" i="5"/>
  <c r="Q4738" i="5"/>
  <c r="Q4739" i="5"/>
  <c r="Q4740" i="5"/>
  <c r="Q4741" i="5"/>
  <c r="Q4742" i="5"/>
  <c r="Q4743" i="5"/>
  <c r="Q4744" i="5"/>
  <c r="Q4745" i="5"/>
  <c r="Q4746" i="5"/>
  <c r="Q4747" i="5"/>
  <c r="Q4748" i="5"/>
  <c r="Q4749" i="5"/>
  <c r="Q4750" i="5"/>
  <c r="Q4751" i="5"/>
  <c r="Q4752" i="5"/>
  <c r="Q4753" i="5"/>
  <c r="Q4754" i="5"/>
  <c r="Q4755" i="5"/>
  <c r="Q4756" i="5"/>
  <c r="Q4757" i="5"/>
  <c r="Q4758" i="5"/>
  <c r="Q4759" i="5"/>
  <c r="Q4760" i="5"/>
  <c r="Q4761" i="5"/>
  <c r="Q4762" i="5"/>
  <c r="Q4763" i="5"/>
  <c r="Q4764" i="5"/>
  <c r="Q4765" i="5"/>
  <c r="Q4766" i="5"/>
  <c r="Q4767" i="5"/>
  <c r="Q4768" i="5"/>
  <c r="Q4769" i="5"/>
  <c r="Q4770" i="5"/>
  <c r="Q4771" i="5"/>
  <c r="Q1217" i="5"/>
  <c r="Q1218" i="5"/>
  <c r="Q1219" i="5"/>
  <c r="Q1220" i="5"/>
  <c r="Q1221" i="5"/>
  <c r="I1217" i="5"/>
  <c r="Q824" i="2"/>
  <c r="P824" i="2"/>
  <c r="N824" i="2"/>
  <c r="M824" i="2"/>
  <c r="U311" i="1"/>
  <c r="Q1285" i="2"/>
  <c r="P1285" i="2"/>
  <c r="N1285" i="2"/>
  <c r="M1285" i="2"/>
  <c r="Q1244" i="2"/>
  <c r="P1244" i="2"/>
  <c r="N1244" i="2"/>
  <c r="M1244" i="2"/>
  <c r="M1323" i="2"/>
  <c r="N1323" i="2"/>
  <c r="P1323" i="2"/>
  <c r="Q1323" i="2"/>
  <c r="Q1207" i="2"/>
  <c r="P1207" i="2"/>
  <c r="N1207" i="2"/>
  <c r="M1207" i="2"/>
  <c r="Q1181" i="2"/>
  <c r="P1181" i="2"/>
  <c r="N1181" i="2"/>
  <c r="M1181" i="2"/>
  <c r="Q1167" i="2"/>
  <c r="P1167" i="2"/>
  <c r="N1167" i="2"/>
  <c r="M1167" i="2"/>
  <c r="I3254" i="5"/>
  <c r="N2055" i="2"/>
  <c r="M2055" i="2"/>
  <c r="Q2055" i="2"/>
  <c r="U1686" i="1"/>
  <c r="Q999" i="2"/>
  <c r="P999" i="2"/>
  <c r="N999" i="2"/>
  <c r="M999" i="2"/>
  <c r="Q1145" i="2"/>
  <c r="P1145" i="2"/>
  <c r="N1145" i="2"/>
  <c r="M1145" i="2"/>
  <c r="Q1144" i="2"/>
  <c r="P1144" i="2"/>
  <c r="N1144" i="2"/>
  <c r="M1144" i="2"/>
  <c r="Q1143" i="2"/>
  <c r="P1143" i="2"/>
  <c r="N1143" i="2"/>
  <c r="M1143" i="2"/>
  <c r="Q1142" i="2"/>
  <c r="P1142" i="2"/>
  <c r="N1142" i="2"/>
  <c r="M1142" i="2"/>
  <c r="F380" i="8" l="1"/>
  <c r="Q1213" i="5"/>
  <c r="Q1214" i="5"/>
  <c r="Q1215" i="5"/>
  <c r="Q1216" i="5"/>
  <c r="I1216" i="5"/>
  <c r="Q823" i="2"/>
  <c r="P823" i="2"/>
  <c r="N823" i="2"/>
  <c r="M823" i="2"/>
  <c r="I1618" i="5"/>
  <c r="Q1816" i="2"/>
  <c r="P1816" i="2"/>
  <c r="N1816" i="2"/>
  <c r="M1816" i="2"/>
  <c r="I3253" i="5"/>
  <c r="Q2054" i="2"/>
  <c r="P2054" i="2"/>
  <c r="N2054" i="2"/>
  <c r="M2054" i="2"/>
  <c r="I3151" i="5"/>
  <c r="U1685" i="1"/>
  <c r="I2481" i="5"/>
  <c r="U1151" i="1"/>
  <c r="I168" i="5"/>
  <c r="Q1190" i="2"/>
  <c r="P1190" i="2"/>
  <c r="N1190" i="2"/>
  <c r="M1190" i="2"/>
  <c r="I1215" i="5"/>
  <c r="Q822" i="2"/>
  <c r="P822" i="2"/>
  <c r="N822" i="2"/>
  <c r="M822" i="2"/>
  <c r="U287" i="1"/>
  <c r="U288" i="1"/>
  <c r="U289" i="1"/>
  <c r="U290" i="1"/>
  <c r="U291" i="1"/>
  <c r="U292" i="1"/>
  <c r="U293" i="1"/>
  <c r="U294" i="1"/>
  <c r="U295" i="1"/>
  <c r="U296" i="1"/>
  <c r="U297" i="1"/>
  <c r="U298" i="1"/>
  <c r="U299" i="1"/>
  <c r="U300" i="1"/>
  <c r="U301" i="1"/>
  <c r="U302" i="1"/>
  <c r="U303" i="1"/>
  <c r="U304" i="1"/>
  <c r="U305" i="1"/>
  <c r="U306" i="1"/>
  <c r="U307" i="1"/>
  <c r="U308" i="1"/>
  <c r="U309" i="1"/>
  <c r="U310"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7" i="1"/>
  <c r="U1688" i="1"/>
  <c r="U1689" i="1"/>
  <c r="U1690" i="1"/>
  <c r="U1691" i="1"/>
  <c r="U1692" i="1"/>
  <c r="U1693" i="1"/>
  <c r="U1694" i="1"/>
  <c r="U1695" i="1"/>
  <c r="U1696" i="1"/>
  <c r="U1697" i="1"/>
  <c r="U1698" i="1"/>
  <c r="U1699" i="1"/>
  <c r="U1700" i="1"/>
  <c r="U1701" i="1"/>
  <c r="U1702" i="1"/>
  <c r="U1703" i="1"/>
  <c r="U1704" i="1"/>
  <c r="U1705" i="1"/>
  <c r="U1706" i="1"/>
  <c r="U1707" i="1"/>
  <c r="U1708" i="1"/>
  <c r="U286" i="1"/>
  <c r="U284" i="1"/>
  <c r="U285" i="1"/>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153" i="5"/>
  <c r="Q1154" i="5"/>
  <c r="Q1155" i="5"/>
  <c r="I1153" i="5"/>
  <c r="Q808" i="2"/>
  <c r="P808" i="2"/>
  <c r="N808" i="2"/>
  <c r="M808" i="2"/>
  <c r="I1213" i="5"/>
  <c r="I1214" i="5"/>
  <c r="Q821" i="2"/>
  <c r="P821" i="2"/>
  <c r="N821" i="2"/>
  <c r="M821" i="2"/>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533" i="5"/>
  <c r="I533" i="5"/>
  <c r="Q1396" i="2"/>
  <c r="P1396" i="2"/>
  <c r="N1396" i="2"/>
  <c r="M1396" i="2"/>
  <c r="M2427" i="2"/>
  <c r="N2427" i="2"/>
  <c r="P2427" i="2"/>
  <c r="Q2427" i="2"/>
  <c r="M2428" i="2"/>
  <c r="N2428" i="2"/>
  <c r="P2428" i="2"/>
  <c r="Q2428" i="2"/>
  <c r="M2429" i="2"/>
  <c r="N2429" i="2"/>
  <c r="P2429" i="2"/>
  <c r="Q2429" i="2"/>
  <c r="M2430" i="2"/>
  <c r="N2430" i="2"/>
  <c r="P2430" i="2"/>
  <c r="Q2430" i="2"/>
  <c r="M2422" i="2"/>
  <c r="N2422" i="2"/>
  <c r="P2422" i="2"/>
  <c r="Q2422" i="2"/>
  <c r="M2423" i="2"/>
  <c r="N2423" i="2"/>
  <c r="P2423" i="2"/>
  <c r="Q2423" i="2"/>
  <c r="M2424" i="2"/>
  <c r="N2424" i="2"/>
  <c r="P2424" i="2"/>
  <c r="Q2424" i="2"/>
  <c r="M2425" i="2"/>
  <c r="N2425" i="2"/>
  <c r="P2425" i="2"/>
  <c r="Q2425" i="2"/>
  <c r="M2426" i="2"/>
  <c r="N2426" i="2"/>
  <c r="P2426" i="2"/>
  <c r="Q2426" i="2"/>
  <c r="F306" i="8"/>
  <c r="I1420" i="5"/>
  <c r="Q2421" i="2"/>
  <c r="P2421" i="2"/>
  <c r="N2421" i="2"/>
  <c r="M2421" i="2"/>
  <c r="I1151" i="5" l="1"/>
  <c r="I1149" i="5"/>
  <c r="P807" i="2"/>
  <c r="N807" i="2"/>
  <c r="M807" i="2"/>
  <c r="P806" i="2"/>
  <c r="N806" i="2"/>
  <c r="M806" i="2"/>
  <c r="Q806" i="2"/>
  <c r="Q807" i="2"/>
  <c r="I1147" i="5"/>
  <c r="P805" i="2"/>
  <c r="N805" i="2"/>
  <c r="M805" i="2"/>
  <c r="Q805" i="2"/>
  <c r="P2321" i="2" l="1"/>
  <c r="N2321" i="2"/>
  <c r="M2321" i="2"/>
  <c r="Q2321" i="2"/>
  <c r="I2422" i="5"/>
  <c r="W368" i="3"/>
  <c r="I1500" i="5"/>
  <c r="Q2544" i="2"/>
  <c r="P2544" i="2"/>
  <c r="N2544" i="2"/>
  <c r="M2544" i="2"/>
  <c r="F246" i="8"/>
  <c r="I713" i="5"/>
  <c r="Q1917" i="2"/>
  <c r="P1917" i="2"/>
  <c r="N1917" i="2"/>
  <c r="M1917" i="2"/>
  <c r="F274" i="8"/>
  <c r="I867" i="5"/>
  <c r="Q1203" i="2"/>
  <c r="P1203" i="2"/>
  <c r="N1203" i="2"/>
  <c r="M1203" i="2"/>
  <c r="U262" i="1"/>
  <c r="U263" i="1"/>
  <c r="U264" i="1"/>
  <c r="U265" i="1"/>
  <c r="U266" i="1"/>
  <c r="U267" i="1"/>
  <c r="U268" i="1"/>
  <c r="U269" i="1"/>
  <c r="U270" i="1"/>
  <c r="U271" i="1"/>
  <c r="U272" i="1"/>
  <c r="U273" i="1"/>
  <c r="U274" i="1"/>
  <c r="U275" i="1"/>
  <c r="U276" i="1"/>
  <c r="U277" i="1"/>
  <c r="U278" i="1"/>
  <c r="U279" i="1"/>
  <c r="U280" i="1"/>
  <c r="U281" i="1"/>
  <c r="U282" i="1"/>
  <c r="U283"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118" i="1"/>
  <c r="U119"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I4527" i="5"/>
  <c r="I2480" i="5"/>
  <c r="I4536" i="5"/>
  <c r="I1491" i="5"/>
  <c r="N2297" i="2"/>
  <c r="M2297" i="2"/>
  <c r="Q2297" i="2"/>
  <c r="F176" i="8" l="1"/>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362" i="5"/>
  <c r="Q363" i="5"/>
  <c r="Q364" i="5"/>
  <c r="Q365" i="5"/>
  <c r="Q366" i="5"/>
  <c r="Q367" i="5"/>
  <c r="Q368" i="5"/>
  <c r="I364" i="5"/>
  <c r="I3192" i="5" l="1"/>
  <c r="Q2007" i="2"/>
  <c r="P2007" i="2"/>
  <c r="N2007" i="2"/>
  <c r="M2007" i="2"/>
  <c r="P1997" i="2"/>
  <c r="P1998" i="2"/>
  <c r="P1999" i="2"/>
  <c r="P2000" i="2"/>
  <c r="P2001" i="2"/>
  <c r="P2002" i="2"/>
  <c r="P2003" i="2"/>
  <c r="P2004" i="2"/>
  <c r="P2005" i="2"/>
  <c r="P2006"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2378" i="2"/>
  <c r="P2379" i="2"/>
  <c r="P2380" i="2"/>
  <c r="P2381" i="2"/>
  <c r="P2382" i="2"/>
  <c r="P2383" i="2"/>
  <c r="P2384" i="2"/>
  <c r="P2385" i="2"/>
  <c r="P2386" i="2"/>
  <c r="P2387" i="2"/>
  <c r="P2388" i="2"/>
  <c r="P2389" i="2"/>
  <c r="P2390" i="2"/>
  <c r="P2391" i="2"/>
  <c r="P2392" i="2"/>
  <c r="P2393" i="2"/>
  <c r="P2394" i="2"/>
  <c r="P2395" i="2"/>
  <c r="P2396" i="2"/>
  <c r="P2397" i="2"/>
  <c r="P2398" i="2"/>
  <c r="P2399" i="2"/>
  <c r="P2400" i="2"/>
  <c r="P2401" i="2"/>
  <c r="P2402" i="2"/>
  <c r="P2403" i="2"/>
  <c r="P2404" i="2"/>
  <c r="P2405" i="2"/>
  <c r="P2406" i="2"/>
  <c r="P2407" i="2"/>
  <c r="P2408" i="2"/>
  <c r="P2409" i="2"/>
  <c r="P2410" i="2"/>
  <c r="P2411" i="2"/>
  <c r="P2412" i="2"/>
  <c r="P2413" i="2"/>
  <c r="P2414" i="2"/>
  <c r="P2415" i="2"/>
  <c r="P2416" i="2"/>
  <c r="P2417" i="2"/>
  <c r="P2418" i="2"/>
  <c r="P2419" i="2"/>
  <c r="P2420" i="2"/>
  <c r="P2431" i="2"/>
  <c r="P2432" i="2"/>
  <c r="P2433" i="2"/>
  <c r="P2434" i="2"/>
  <c r="P2435" i="2"/>
  <c r="P2436" i="2"/>
  <c r="P2437" i="2"/>
  <c r="P2438" i="2"/>
  <c r="P2439" i="2"/>
  <c r="P2440" i="2"/>
  <c r="P2441" i="2"/>
  <c r="P2442" i="2"/>
  <c r="P2443" i="2"/>
  <c r="P2444" i="2"/>
  <c r="P2445" i="2"/>
  <c r="P2446" i="2"/>
  <c r="P2447" i="2"/>
  <c r="P2448" i="2"/>
  <c r="P2449" i="2"/>
  <c r="P2450" i="2"/>
  <c r="P1678" i="2"/>
  <c r="P2451" i="2"/>
  <c r="P2452" i="2"/>
  <c r="P2453" i="2"/>
  <c r="P2454" i="2"/>
  <c r="P2455" i="2"/>
  <c r="P2456" i="2"/>
  <c r="P2457" i="2"/>
  <c r="P2458" i="2"/>
  <c r="P2459" i="2"/>
  <c r="P2460" i="2"/>
  <c r="P2461" i="2"/>
  <c r="P2462" i="2"/>
  <c r="P2463" i="2"/>
  <c r="P2464" i="2"/>
  <c r="P2465" i="2"/>
  <c r="P2466" i="2"/>
  <c r="P2467" i="2"/>
  <c r="P2468" i="2"/>
  <c r="P2469" i="2"/>
  <c r="P2470" i="2"/>
  <c r="P2471" i="2"/>
  <c r="P2472" i="2"/>
  <c r="P2473" i="2"/>
  <c r="P2474" i="2"/>
  <c r="P2475" i="2"/>
  <c r="P2476" i="2"/>
  <c r="P2477" i="2"/>
  <c r="P2478" i="2"/>
  <c r="P2479" i="2"/>
  <c r="P2480" i="2"/>
  <c r="P2481" i="2"/>
  <c r="P2482" i="2"/>
  <c r="P2483" i="2"/>
  <c r="P2484" i="2"/>
  <c r="P2485" i="2"/>
  <c r="P2486" i="2"/>
  <c r="P2487" i="2"/>
  <c r="P2488" i="2"/>
  <c r="P2489" i="2"/>
  <c r="P2490" i="2"/>
  <c r="P2491" i="2"/>
  <c r="P2492" i="2"/>
  <c r="P2493" i="2"/>
  <c r="P2494" i="2"/>
  <c r="P2495" i="2"/>
  <c r="P2496" i="2"/>
  <c r="P2497" i="2"/>
  <c r="P2498" i="2"/>
  <c r="P2499" i="2"/>
  <c r="P2500" i="2"/>
  <c r="P2501" i="2"/>
  <c r="P2502" i="2"/>
  <c r="P2503" i="2"/>
  <c r="P2504" i="2"/>
  <c r="P2505" i="2"/>
  <c r="P2506" i="2"/>
  <c r="P2507" i="2"/>
  <c r="P2508" i="2"/>
  <c r="P2509" i="2"/>
  <c r="P2510" i="2"/>
  <c r="P2511" i="2"/>
  <c r="P2512" i="2"/>
  <c r="P2513" i="2"/>
  <c r="P2514" i="2"/>
  <c r="P2515" i="2"/>
  <c r="P2516" i="2"/>
  <c r="P2517" i="2"/>
  <c r="P2518" i="2"/>
  <c r="P2519" i="2"/>
  <c r="P2520" i="2"/>
  <c r="P2521" i="2"/>
  <c r="P2522" i="2"/>
  <c r="P2523" i="2"/>
  <c r="P2524" i="2"/>
  <c r="P2525" i="2"/>
  <c r="P2526" i="2"/>
  <c r="P2527" i="2"/>
  <c r="P2528" i="2"/>
  <c r="P2529" i="2"/>
  <c r="P2530" i="2"/>
  <c r="P2531" i="2"/>
  <c r="P2532" i="2"/>
  <c r="P2533" i="2"/>
  <c r="P2534" i="2"/>
  <c r="P2535" i="2"/>
  <c r="P2536" i="2"/>
  <c r="P2537" i="2"/>
  <c r="P2538" i="2"/>
  <c r="P2539" i="2"/>
  <c r="P2540" i="2"/>
  <c r="P2541" i="2"/>
  <c r="P2542" i="2"/>
  <c r="P2543" i="2"/>
  <c r="P2545" i="2"/>
  <c r="P2546" i="2"/>
  <c r="P2547" i="2"/>
  <c r="P2548" i="2"/>
  <c r="P2549" i="2"/>
  <c r="P2550" i="2"/>
  <c r="P2551" i="2"/>
  <c r="P2552" i="2"/>
  <c r="P2553" i="2"/>
  <c r="P2554" i="2"/>
  <c r="P2555" i="2"/>
  <c r="P2556" i="2"/>
  <c r="P2557" i="2"/>
  <c r="P2558" i="2"/>
  <c r="P2559" i="2"/>
  <c r="P2200" i="2"/>
  <c r="P2201" i="2"/>
  <c r="P2202" i="2"/>
  <c r="P2560" i="2"/>
  <c r="P2561" i="2"/>
  <c r="P2562" i="2"/>
  <c r="P2563" i="2"/>
  <c r="P2564" i="2"/>
  <c r="P2565" i="2"/>
  <c r="P2566" i="2"/>
  <c r="P2567" i="2"/>
  <c r="P2568" i="2"/>
  <c r="P2569" i="2"/>
  <c r="P2570" i="2"/>
  <c r="P2571" i="2"/>
  <c r="P2572" i="2"/>
  <c r="P2573" i="2"/>
  <c r="P2574" i="2"/>
  <c r="P2575" i="2"/>
  <c r="P2576" i="2"/>
  <c r="P2577" i="2"/>
  <c r="P2578" i="2"/>
  <c r="P2579" i="2"/>
  <c r="P2580" i="2"/>
  <c r="P2581" i="2"/>
  <c r="P2582" i="2"/>
  <c r="P2583" i="2"/>
  <c r="P2584" i="2"/>
  <c r="P2585" i="2"/>
  <c r="P2586" i="2"/>
  <c r="P2587" i="2"/>
  <c r="P2588" i="2"/>
  <c r="P2589" i="2"/>
  <c r="P2590" i="2"/>
  <c r="P2591" i="2"/>
  <c r="P2592" i="2"/>
  <c r="P2593" i="2"/>
  <c r="P2594" i="2"/>
  <c r="P2595" i="2"/>
  <c r="P2596" i="2"/>
  <c r="P2597" i="2"/>
  <c r="P2598" i="2"/>
  <c r="P2599" i="2"/>
  <c r="P2600" i="2"/>
  <c r="P2601" i="2"/>
  <c r="P2602" i="2"/>
  <c r="P2603" i="2"/>
  <c r="P2604"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1" i="2"/>
  <c r="P2632" i="2"/>
  <c r="P2633" i="2"/>
  <c r="P2634" i="2"/>
  <c r="P2635" i="2"/>
  <c r="P2636" i="2"/>
  <c r="P2637" i="2"/>
  <c r="P2638" i="2"/>
  <c r="P2639" i="2"/>
  <c r="P2640" i="2"/>
  <c r="P2641" i="2"/>
  <c r="P2642" i="2"/>
  <c r="P2643" i="2"/>
  <c r="P2644" i="2"/>
  <c r="P2645" i="2"/>
  <c r="P2646" i="2"/>
  <c r="P2647" i="2"/>
  <c r="P2648" i="2"/>
  <c r="P2649" i="2"/>
  <c r="P2650" i="2"/>
  <c r="P2651" i="2"/>
  <c r="P2652" i="2"/>
  <c r="P2653" i="2"/>
  <c r="P2654" i="2"/>
  <c r="P2655" i="2"/>
  <c r="P2656" i="2"/>
  <c r="P2657" i="2"/>
  <c r="P2658" i="2"/>
  <c r="P2659" i="2"/>
  <c r="P2660" i="2"/>
  <c r="P2661" i="2"/>
  <c r="P2662" i="2"/>
  <c r="I1419" i="5"/>
  <c r="N2508" i="2"/>
  <c r="M2508" i="2"/>
  <c r="Q2508"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9" i="2"/>
  <c r="P810" i="2"/>
  <c r="P811" i="2"/>
  <c r="P812" i="2"/>
  <c r="P813" i="2"/>
  <c r="P814" i="2"/>
  <c r="P815" i="2"/>
  <c r="P816" i="2"/>
  <c r="P817" i="2"/>
  <c r="P818" i="2"/>
  <c r="P819" i="2"/>
  <c r="P820"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1184" i="2"/>
  <c r="P1186" i="2"/>
  <c r="P1187" i="2"/>
  <c r="P1188" i="2"/>
  <c r="P1189" i="2"/>
  <c r="P1191" i="2"/>
  <c r="P1193" i="2"/>
  <c r="P948" i="2"/>
  <c r="P1195" i="2"/>
  <c r="P1200" i="2"/>
  <c r="P1206" i="2"/>
  <c r="P949" i="2"/>
  <c r="P950" i="2"/>
  <c r="P951" i="2"/>
  <c r="P1183" i="2"/>
  <c r="P952" i="2"/>
  <c r="P1196" i="2"/>
  <c r="P953" i="2"/>
  <c r="P1197" i="2"/>
  <c r="P1198" i="2"/>
  <c r="P954" i="2"/>
  <c r="P955" i="2"/>
  <c r="P1182" i="2"/>
  <c r="P956" i="2"/>
  <c r="P1199" i="2"/>
  <c r="P957" i="2"/>
  <c r="P958" i="2"/>
  <c r="P1201" i="2"/>
  <c r="P1202" i="2"/>
  <c r="P959" i="2"/>
  <c r="P960" i="2"/>
  <c r="P961" i="2"/>
  <c r="P962" i="2"/>
  <c r="P963" i="2"/>
  <c r="P964" i="2"/>
  <c r="P1204" i="2"/>
  <c r="P965" i="2"/>
  <c r="P966" i="2"/>
  <c r="P967" i="2"/>
  <c r="P968" i="2"/>
  <c r="P969" i="2"/>
  <c r="P1185" i="2"/>
  <c r="P1287" i="2"/>
  <c r="P1288" i="2"/>
  <c r="P1290" i="2"/>
  <c r="P1291" i="2"/>
  <c r="P1292" i="2"/>
  <c r="P1293" i="2"/>
  <c r="P1294" i="2"/>
  <c r="P1192" i="2"/>
  <c r="P1296" i="2"/>
  <c r="P1297" i="2"/>
  <c r="P1302" i="2"/>
  <c r="P1303" i="2"/>
  <c r="P1304" i="2"/>
  <c r="P1305" i="2"/>
  <c r="P1306" i="2"/>
  <c r="P970" i="2"/>
  <c r="P1307" i="2"/>
  <c r="P1309" i="2"/>
  <c r="P1310" i="2"/>
  <c r="P1311" i="2"/>
  <c r="P1313" i="2"/>
  <c r="P1314" i="2"/>
  <c r="P1315" i="2"/>
  <c r="P1317" i="2"/>
  <c r="P1318" i="2"/>
  <c r="P1205" i="2"/>
  <c r="P1320" i="2"/>
  <c r="P1321" i="2"/>
  <c r="P971" i="2"/>
  <c r="P972" i="2"/>
  <c r="P973" i="2"/>
  <c r="P1286" i="2"/>
  <c r="P1289" i="2"/>
  <c r="P1298" i="2"/>
  <c r="P1299" i="2"/>
  <c r="P1300" i="2"/>
  <c r="P1301" i="2"/>
  <c r="P1308" i="2"/>
  <c r="P1312" i="2"/>
  <c r="P974" i="2"/>
  <c r="P975" i="2"/>
  <c r="P976" i="2"/>
  <c r="P977" i="2"/>
  <c r="P978" i="2"/>
  <c r="P979" i="2"/>
  <c r="P980" i="2"/>
  <c r="P981" i="2"/>
  <c r="P1316" i="2"/>
  <c r="P982" i="2"/>
  <c r="P983" i="2"/>
  <c r="P1319" i="2"/>
  <c r="P984" i="2"/>
  <c r="P1322" i="2"/>
  <c r="P985" i="2"/>
  <c r="P986" i="2"/>
  <c r="P1168" i="2"/>
  <c r="P987" i="2"/>
  <c r="P988" i="2"/>
  <c r="P1169" i="2"/>
  <c r="P1170" i="2"/>
  <c r="P1171" i="2"/>
  <c r="P989" i="2"/>
  <c r="P1172" i="2"/>
  <c r="P1173" i="2"/>
  <c r="P1174" i="2"/>
  <c r="P1175" i="2"/>
  <c r="P1176" i="2"/>
  <c r="P1177" i="2"/>
  <c r="P1178" i="2"/>
  <c r="P1179" i="2"/>
  <c r="P1180" i="2"/>
  <c r="P990" i="2"/>
  <c r="P991" i="2"/>
  <c r="P1208" i="2"/>
  <c r="P1209" i="2"/>
  <c r="P1210" i="2"/>
  <c r="P1211" i="2"/>
  <c r="P1212" i="2"/>
  <c r="P1213" i="2"/>
  <c r="P1214" i="2"/>
  <c r="P1215" i="2"/>
  <c r="P1216" i="2"/>
  <c r="P1217" i="2"/>
  <c r="P1218" i="2"/>
  <c r="P1219" i="2"/>
  <c r="P1220" i="2"/>
  <c r="P1221" i="2"/>
  <c r="P1222" i="2"/>
  <c r="P1223" i="2"/>
  <c r="P1224" i="2"/>
  <c r="P1225" i="2"/>
  <c r="P1226" i="2"/>
  <c r="P1227" i="2"/>
  <c r="P1228" i="2"/>
  <c r="P1230" i="2"/>
  <c r="P1231" i="2"/>
  <c r="P1232" i="2"/>
  <c r="P1233" i="2"/>
  <c r="P992" i="2"/>
  <c r="P993" i="2"/>
  <c r="P994" i="2"/>
  <c r="P995" i="2"/>
  <c r="P1234" i="2"/>
  <c r="P1235" i="2"/>
  <c r="P1236" i="2"/>
  <c r="P1237" i="2"/>
  <c r="P1238" i="2"/>
  <c r="P1239" i="2"/>
  <c r="P996" i="2"/>
  <c r="P1240" i="2"/>
  <c r="P997" i="2"/>
  <c r="P1241" i="2"/>
  <c r="P1242" i="2"/>
  <c r="P1243" i="2"/>
  <c r="P998" i="2"/>
  <c r="P1146" i="2"/>
  <c r="P1147" i="2"/>
  <c r="P1148" i="2"/>
  <c r="P1149" i="2"/>
  <c r="P1150" i="2"/>
  <c r="P1151" i="2"/>
  <c r="P1152" i="2"/>
  <c r="P1153" i="2"/>
  <c r="P1154" i="2"/>
  <c r="P1252" i="2"/>
  <c r="P1155" i="2"/>
  <c r="P1156" i="2"/>
  <c r="P1000" i="2"/>
  <c r="P1295" i="2"/>
  <c r="P1157" i="2"/>
  <c r="P1001" i="2"/>
  <c r="P1194" i="2"/>
  <c r="P1158" i="2"/>
  <c r="P1159" i="2"/>
  <c r="P1160" i="2"/>
  <c r="P1161" i="2"/>
  <c r="P1002" i="2"/>
  <c r="P1003" i="2"/>
  <c r="P1162" i="2"/>
  <c r="P1163" i="2"/>
  <c r="P1164" i="2"/>
  <c r="P1165" i="2"/>
  <c r="P1166" i="2"/>
  <c r="P1004" i="2"/>
  <c r="P1005" i="2"/>
  <c r="P1245" i="2"/>
  <c r="P1821" i="2"/>
  <c r="P1246" i="2"/>
  <c r="P1248" i="2"/>
  <c r="P1247" i="2"/>
  <c r="P1249" i="2"/>
  <c r="P1250" i="2"/>
  <c r="P1253" i="2"/>
  <c r="P1254" i="2"/>
  <c r="P1255" i="2"/>
  <c r="P1256" i="2"/>
  <c r="P1822" i="2"/>
  <c r="P1257" i="2"/>
  <c r="P1258" i="2"/>
  <c r="P1259" i="2"/>
  <c r="P1260" i="2"/>
  <c r="P1261" i="2"/>
  <c r="P1262" i="2"/>
  <c r="P1263" i="2"/>
  <c r="P1264" i="2"/>
  <c r="P1006" i="2"/>
  <c r="P1265" i="2"/>
  <c r="P1007" i="2"/>
  <c r="P1008" i="2"/>
  <c r="P1823" i="2"/>
  <c r="P1266" i="2"/>
  <c r="P1009" i="2"/>
  <c r="P1010" i="2"/>
  <c r="P1011" i="2"/>
  <c r="P1012" i="2"/>
  <c r="P1013" i="2"/>
  <c r="P1014" i="2"/>
  <c r="P1267" i="2"/>
  <c r="P1015" i="2"/>
  <c r="P1016" i="2"/>
  <c r="P1268" i="2"/>
  <c r="P1269" i="2"/>
  <c r="P1270" i="2"/>
  <c r="P1271" i="2"/>
  <c r="P1272" i="2"/>
  <c r="P1273" i="2"/>
  <c r="P1017" i="2"/>
  <c r="P1018" i="2"/>
  <c r="P1019" i="2"/>
  <c r="P1274" i="2"/>
  <c r="P1275" i="2"/>
  <c r="P1020" i="2"/>
  <c r="P1276" i="2"/>
  <c r="P1021" i="2"/>
  <c r="P1277" i="2"/>
  <c r="P1278" i="2"/>
  <c r="P1279" i="2"/>
  <c r="P1280" i="2"/>
  <c r="P1824" i="2"/>
  <c r="P1825" i="2"/>
  <c r="P1281" i="2"/>
  <c r="P1282" i="2"/>
  <c r="P1283" i="2"/>
  <c r="P1284"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85" i="2"/>
  <c r="P1359" i="2"/>
  <c r="P1386" i="2"/>
  <c r="P1360" i="2"/>
  <c r="P1361" i="2"/>
  <c r="P1362" i="2"/>
  <c r="P1387" i="2"/>
  <c r="P1388" i="2"/>
  <c r="P1363" i="2"/>
  <c r="P1364" i="2"/>
  <c r="P1389" i="2"/>
  <c r="P1390" i="2"/>
  <c r="P1391" i="2"/>
  <c r="P1392" i="2"/>
  <c r="P1393" i="2"/>
  <c r="P1365" i="2"/>
  <c r="P1366" i="2"/>
  <c r="P1367" i="2"/>
  <c r="P1368" i="2"/>
  <c r="P1369" i="2"/>
  <c r="P1370" i="2"/>
  <c r="P1398" i="2"/>
  <c r="P1371" i="2"/>
  <c r="P1372" i="2"/>
  <c r="P1373" i="2"/>
  <c r="P1374" i="2"/>
  <c r="P1375" i="2"/>
  <c r="P1376" i="2"/>
  <c r="P1377" i="2"/>
  <c r="P1378" i="2"/>
  <c r="P1384" i="2"/>
  <c r="P1379" i="2"/>
  <c r="P1380" i="2"/>
  <c r="P1381" i="2"/>
  <c r="P1382" i="2"/>
  <c r="P1383" i="2"/>
  <c r="P1394" i="2"/>
  <c r="P1395" i="2"/>
  <c r="P1397"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670"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9" i="2"/>
  <c r="P1672" i="2"/>
  <c r="P1673" i="2"/>
  <c r="P1674" i="2"/>
  <c r="P1675" i="2"/>
  <c r="P1676" i="2"/>
  <c r="P1677"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668"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229" i="2"/>
  <c r="P1800" i="2"/>
  <c r="P1801" i="2"/>
  <c r="P1802" i="2"/>
  <c r="P1803" i="2"/>
  <c r="P1804" i="2"/>
  <c r="P1805" i="2"/>
  <c r="P1806" i="2"/>
  <c r="P1807" i="2"/>
  <c r="P1808" i="2"/>
  <c r="P1809" i="2"/>
  <c r="P1810" i="2"/>
  <c r="P1811" i="2"/>
  <c r="P1812" i="2"/>
  <c r="P1813" i="2"/>
  <c r="P1814" i="2"/>
  <c r="P1815" i="2"/>
  <c r="P1671" i="2"/>
  <c r="P1817" i="2"/>
  <c r="P1818" i="2"/>
  <c r="P1819" i="2"/>
  <c r="P1820"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251"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Q1245" i="2"/>
  <c r="Q1821" i="2"/>
  <c r="Q1246" i="2"/>
  <c r="Q1248" i="2"/>
  <c r="Q1249" i="2"/>
  <c r="Q1250" i="2"/>
  <c r="Q1253" i="2"/>
  <c r="Q1254" i="2"/>
  <c r="Q1255" i="2"/>
  <c r="Q1256" i="2"/>
  <c r="Q1822" i="2"/>
  <c r="Q1257" i="2"/>
  <c r="Q1258" i="2"/>
  <c r="Q1259" i="2"/>
  <c r="Q1260" i="2"/>
  <c r="Q1261" i="2"/>
  <c r="Q1262" i="2"/>
  <c r="Q1263" i="2"/>
  <c r="Q1264" i="2"/>
  <c r="Q1006" i="2"/>
  <c r="Q1265" i="2"/>
  <c r="Q1007" i="2"/>
  <c r="Q1008" i="2"/>
  <c r="Q1823" i="2"/>
  <c r="Q1266" i="2"/>
  <c r="Q1009" i="2"/>
  <c r="Q1010" i="2"/>
  <c r="Q1011" i="2"/>
  <c r="Q1012" i="2"/>
  <c r="Q1013" i="2"/>
  <c r="Q1014" i="2"/>
  <c r="Q1267" i="2"/>
  <c r="Q1015" i="2"/>
  <c r="Q1016" i="2"/>
  <c r="Q1268" i="2"/>
  <c r="Q1269" i="2"/>
  <c r="Q1270" i="2"/>
  <c r="Q1271" i="2"/>
  <c r="Q1272" i="2"/>
  <c r="Q1273" i="2"/>
  <c r="Q1017" i="2"/>
  <c r="Q1018" i="2"/>
  <c r="Q1019" i="2"/>
  <c r="Q1274" i="2"/>
  <c r="Q1275" i="2"/>
  <c r="Q1020" i="2"/>
  <c r="Q1276" i="2"/>
  <c r="Q1021" i="2"/>
  <c r="Q1277" i="2"/>
  <c r="Q1278" i="2"/>
  <c r="Q1279" i="2"/>
  <c r="Q1280" i="2"/>
  <c r="Q1824" i="2"/>
  <c r="Q1825" i="2"/>
  <c r="Q1281" i="2"/>
  <c r="Q1282" i="2"/>
  <c r="Q1283" i="2"/>
  <c r="Q1284" i="2"/>
  <c r="Q1022" i="2"/>
  <c r="Q1023" i="2"/>
  <c r="Q1024" i="2"/>
  <c r="Q1025" i="2"/>
  <c r="Q1026" i="2"/>
  <c r="Q1027" i="2"/>
  <c r="Q1028" i="2"/>
  <c r="Q1029" i="2"/>
  <c r="Q1030" i="2"/>
  <c r="Q1031" i="2"/>
  <c r="Q1032" i="2"/>
  <c r="Q1033" i="2"/>
  <c r="Q1034" i="2"/>
  <c r="Q1035" i="2"/>
  <c r="Q1036" i="2"/>
  <c r="Q1037" i="2"/>
  <c r="Q1038" i="2"/>
  <c r="Q1039" i="2"/>
  <c r="Q1040" i="2"/>
  <c r="Q1041" i="2"/>
  <c r="Q1042" i="2"/>
  <c r="Q1043" i="2"/>
  <c r="Q1044" i="2"/>
  <c r="Q1045" i="2"/>
  <c r="Q1046" i="2"/>
  <c r="Q1047" i="2"/>
  <c r="Q1048" i="2"/>
  <c r="Q1049" i="2"/>
  <c r="Q1050" i="2"/>
  <c r="Q1051" i="2"/>
  <c r="Q1052" i="2"/>
  <c r="Q1053" i="2"/>
  <c r="Q1054" i="2"/>
  <c r="Q1055" i="2"/>
  <c r="Q1056" i="2"/>
  <c r="Q1057" i="2"/>
  <c r="Q1058" i="2"/>
  <c r="Q1059" i="2"/>
  <c r="Q1060" i="2"/>
  <c r="Q1061" i="2"/>
  <c r="Q1062" i="2"/>
  <c r="Q1063" i="2"/>
  <c r="Q1064" i="2"/>
  <c r="Q1065" i="2"/>
  <c r="Q1066" i="2"/>
  <c r="Q1067" i="2"/>
  <c r="Q1068" i="2"/>
  <c r="Q1069" i="2"/>
  <c r="Q1070" i="2"/>
  <c r="Q1071" i="2"/>
  <c r="Q1072" i="2"/>
  <c r="Q1073" i="2"/>
  <c r="Q1074" i="2"/>
  <c r="Q1075" i="2"/>
  <c r="Q1076" i="2"/>
  <c r="Q1077" i="2"/>
  <c r="Q1078" i="2"/>
  <c r="Q1079" i="2"/>
  <c r="Q1080" i="2"/>
  <c r="Q1081" i="2"/>
  <c r="Q1082" i="2"/>
  <c r="Q1083" i="2"/>
  <c r="Q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85" i="2"/>
  <c r="Q1359" i="2"/>
  <c r="Q1386" i="2"/>
  <c r="Q1360" i="2"/>
  <c r="Q1361" i="2"/>
  <c r="Q1362" i="2"/>
  <c r="Q1387" i="2"/>
  <c r="Q1388" i="2"/>
  <c r="Q1363" i="2"/>
  <c r="Q1364" i="2"/>
  <c r="Q1389" i="2"/>
  <c r="Q1390" i="2"/>
  <c r="Q1391" i="2"/>
  <c r="Q1392" i="2"/>
  <c r="Q1393" i="2"/>
  <c r="Q1365" i="2"/>
  <c r="Q1366" i="2"/>
  <c r="Q1367" i="2"/>
  <c r="Q1368" i="2"/>
  <c r="Q1369" i="2"/>
  <c r="Q1370" i="2"/>
  <c r="Q1398" i="2"/>
  <c r="Q1371" i="2"/>
  <c r="Q1372" i="2"/>
  <c r="Q1373" i="2"/>
  <c r="Q1374" i="2"/>
  <c r="Q1375" i="2"/>
  <c r="Q1376" i="2"/>
  <c r="Q1377" i="2"/>
  <c r="Q1378" i="2"/>
  <c r="Q1384" i="2"/>
  <c r="Q1379" i="2"/>
  <c r="Q1380" i="2"/>
  <c r="Q1381" i="2"/>
  <c r="Q1382" i="2"/>
  <c r="Q1383" i="2"/>
  <c r="Q1394" i="2"/>
  <c r="Q1395" i="2"/>
  <c r="Q1397"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1503" i="2"/>
  <c r="Q1504" i="2"/>
  <c r="Q1505" i="2"/>
  <c r="Q1506" i="2"/>
  <c r="Q1507" i="2"/>
  <c r="Q1508" i="2"/>
  <c r="Q1509" i="2"/>
  <c r="Q1510" i="2"/>
  <c r="Q1511" i="2"/>
  <c r="Q1512" i="2"/>
  <c r="Q1513" i="2"/>
  <c r="Q1514" i="2"/>
  <c r="Q1515" i="2"/>
  <c r="Q1516" i="2"/>
  <c r="Q1517" i="2"/>
  <c r="Q1518" i="2"/>
  <c r="Q1519" i="2"/>
  <c r="Q1520" i="2"/>
  <c r="Q1521" i="2"/>
  <c r="Q1522" i="2"/>
  <c r="Q1523" i="2"/>
  <c r="Q1524" i="2"/>
  <c r="Q1525" i="2"/>
  <c r="Q1526" i="2"/>
  <c r="Q1527" i="2"/>
  <c r="Q1528" i="2"/>
  <c r="Q1529" i="2"/>
  <c r="Q1530" i="2"/>
  <c r="Q1531" i="2"/>
  <c r="Q1532" i="2"/>
  <c r="Q1533" i="2"/>
  <c r="Q1534" i="2"/>
  <c r="Q1535" i="2"/>
  <c r="Q1536" i="2"/>
  <c r="Q1537" i="2"/>
  <c r="Q1538" i="2"/>
  <c r="Q1539" i="2"/>
  <c r="Q1540" i="2"/>
  <c r="Q1541" i="2"/>
  <c r="Q1542" i="2"/>
  <c r="Q1543" i="2"/>
  <c r="Q1544" i="2"/>
  <c r="Q1545" i="2"/>
  <c r="Q1546" i="2"/>
  <c r="Q1547" i="2"/>
  <c r="Q1670" i="2"/>
  <c r="Q1548" i="2"/>
  <c r="Q1549" i="2"/>
  <c r="Q1550" i="2"/>
  <c r="Q1551" i="2"/>
  <c r="Q1552" i="2"/>
  <c r="Q1553" i="2"/>
  <c r="Q1554" i="2"/>
  <c r="Q1555" i="2"/>
  <c r="Q1556" i="2"/>
  <c r="Q1557" i="2"/>
  <c r="Q1558" i="2"/>
  <c r="Q1559" i="2"/>
  <c r="Q1560" i="2"/>
  <c r="Q1561" i="2"/>
  <c r="Q1562" i="2"/>
  <c r="Q1563" i="2"/>
  <c r="Q1564" i="2"/>
  <c r="Q1565" i="2"/>
  <c r="Q1566" i="2"/>
  <c r="Q1567" i="2"/>
  <c r="Q1568" i="2"/>
  <c r="Q1569" i="2"/>
  <c r="Q1570" i="2"/>
  <c r="Q1571" i="2"/>
  <c r="Q1572" i="2"/>
  <c r="Q1573" i="2"/>
  <c r="Q1574" i="2"/>
  <c r="Q1575" i="2"/>
  <c r="Q1576" i="2"/>
  <c r="Q1577" i="2"/>
  <c r="Q1578" i="2"/>
  <c r="Q1579" i="2"/>
  <c r="Q1580" i="2"/>
  <c r="Q1581" i="2"/>
  <c r="Q1582" i="2"/>
  <c r="Q1583" i="2"/>
  <c r="Q1584" i="2"/>
  <c r="Q1585" i="2"/>
  <c r="Q1586" i="2"/>
  <c r="Q1587" i="2"/>
  <c r="Q1588" i="2"/>
  <c r="Q1589" i="2"/>
  <c r="Q1590" i="2"/>
  <c r="Q1591" i="2"/>
  <c r="Q1592" i="2"/>
  <c r="Q1593" i="2"/>
  <c r="Q1594" i="2"/>
  <c r="Q1595" i="2"/>
  <c r="Q1596" i="2"/>
  <c r="Q1597" i="2"/>
  <c r="Q1598" i="2"/>
  <c r="Q1599" i="2"/>
  <c r="Q1600" i="2"/>
  <c r="Q1601" i="2"/>
  <c r="Q1602" i="2"/>
  <c r="Q1603" i="2"/>
  <c r="Q1604" i="2"/>
  <c r="Q1605" i="2"/>
  <c r="Q1606" i="2"/>
  <c r="Q1607" i="2"/>
  <c r="Q1608" i="2"/>
  <c r="Q1609" i="2"/>
  <c r="Q1610" i="2"/>
  <c r="Q1611" i="2"/>
  <c r="Q1612" i="2"/>
  <c r="Q1613" i="2"/>
  <c r="Q1614" i="2"/>
  <c r="Q1615" i="2"/>
  <c r="Q1616" i="2"/>
  <c r="Q1617" i="2"/>
  <c r="Q1618" i="2"/>
  <c r="Q1619" i="2"/>
  <c r="Q1620" i="2"/>
  <c r="Q1621" i="2"/>
  <c r="Q1622" i="2"/>
  <c r="Q1623" i="2"/>
  <c r="Q1624" i="2"/>
  <c r="Q1625" i="2"/>
  <c r="Q1626" i="2"/>
  <c r="Q1627" i="2"/>
  <c r="Q1628" i="2"/>
  <c r="Q1629" i="2"/>
  <c r="Q1630" i="2"/>
  <c r="Q1631" i="2"/>
  <c r="Q1632" i="2"/>
  <c r="Q1633" i="2"/>
  <c r="Q1634" i="2"/>
  <c r="Q1635" i="2"/>
  <c r="Q1636" i="2"/>
  <c r="Q1637" i="2"/>
  <c r="Q1638" i="2"/>
  <c r="Q1639" i="2"/>
  <c r="Q1640" i="2"/>
  <c r="Q1641" i="2"/>
  <c r="Q1642" i="2"/>
  <c r="Q1643" i="2"/>
  <c r="Q1644" i="2"/>
  <c r="Q1645" i="2"/>
  <c r="Q1646" i="2"/>
  <c r="Q1647" i="2"/>
  <c r="Q1648" i="2"/>
  <c r="Q1649" i="2"/>
  <c r="Q1650" i="2"/>
  <c r="Q1651" i="2"/>
  <c r="Q1652" i="2"/>
  <c r="Q1653" i="2"/>
  <c r="Q1654" i="2"/>
  <c r="Q1655" i="2"/>
  <c r="Q1656" i="2"/>
  <c r="Q1657" i="2"/>
  <c r="Q1658" i="2"/>
  <c r="Q1659" i="2"/>
  <c r="Q1660" i="2"/>
  <c r="Q1661" i="2"/>
  <c r="Q1662" i="2"/>
  <c r="Q1663" i="2"/>
  <c r="Q1664" i="2"/>
  <c r="Q1665" i="2"/>
  <c r="Q1666" i="2"/>
  <c r="Q1667" i="2"/>
  <c r="Q1669" i="2"/>
  <c r="Q1672" i="2"/>
  <c r="Q1673" i="2"/>
  <c r="Q1674" i="2"/>
  <c r="Q1675" i="2"/>
  <c r="Q1676" i="2"/>
  <c r="Q1677" i="2"/>
  <c r="Q1679" i="2"/>
  <c r="Q1680" i="2"/>
  <c r="Q1681" i="2"/>
  <c r="Q1682" i="2"/>
  <c r="Q1683" i="2"/>
  <c r="Q1684" i="2"/>
  <c r="Q1685" i="2"/>
  <c r="Q1686" i="2"/>
  <c r="Q1687" i="2"/>
  <c r="Q1688" i="2"/>
  <c r="Q1689" i="2"/>
  <c r="Q1690" i="2"/>
  <c r="Q1691" i="2"/>
  <c r="Q1692" i="2"/>
  <c r="Q1693" i="2"/>
  <c r="Q1694" i="2"/>
  <c r="Q1695" i="2"/>
  <c r="Q1696" i="2"/>
  <c r="Q1697" i="2"/>
  <c r="Q1698" i="2"/>
  <c r="Q1699" i="2"/>
  <c r="Q1700" i="2"/>
  <c r="Q1701" i="2"/>
  <c r="Q1702" i="2"/>
  <c r="Q1703" i="2"/>
  <c r="Q1704" i="2"/>
  <c r="Q1705" i="2"/>
  <c r="Q1706" i="2"/>
  <c r="Q1707" i="2"/>
  <c r="Q1708" i="2"/>
  <c r="Q1709" i="2"/>
  <c r="Q1710" i="2"/>
  <c r="Q1711" i="2"/>
  <c r="Q1712" i="2"/>
  <c r="Q1713" i="2"/>
  <c r="Q1714" i="2"/>
  <c r="Q1715" i="2"/>
  <c r="Q1716" i="2"/>
  <c r="Q1717" i="2"/>
  <c r="Q1718" i="2"/>
  <c r="Q1719" i="2"/>
  <c r="Q1720" i="2"/>
  <c r="Q1721" i="2"/>
  <c r="Q1722" i="2"/>
  <c r="Q1723" i="2"/>
  <c r="Q1724" i="2"/>
  <c r="Q1725" i="2"/>
  <c r="Q1668" i="2"/>
  <c r="Q1726" i="2"/>
  <c r="Q1727" i="2"/>
  <c r="Q1728" i="2"/>
  <c r="Q1729" i="2"/>
  <c r="Q1730" i="2"/>
  <c r="Q1731" i="2"/>
  <c r="Q1732" i="2"/>
  <c r="Q1733" i="2"/>
  <c r="Q1734" i="2"/>
  <c r="Q1735" i="2"/>
  <c r="Q1736" i="2"/>
  <c r="Q1737" i="2"/>
  <c r="Q1738" i="2"/>
  <c r="Q1739" i="2"/>
  <c r="Q1740" i="2"/>
  <c r="Q1741" i="2"/>
  <c r="Q1742" i="2"/>
  <c r="Q1743" i="2"/>
  <c r="Q1744" i="2"/>
  <c r="Q1745" i="2"/>
  <c r="Q1746" i="2"/>
  <c r="Q1747" i="2"/>
  <c r="Q1748" i="2"/>
  <c r="Q1749" i="2"/>
  <c r="Q1750" i="2"/>
  <c r="Q1751" i="2"/>
  <c r="Q1752" i="2"/>
  <c r="Q1753" i="2"/>
  <c r="Q1754" i="2"/>
  <c r="Q1755" i="2"/>
  <c r="Q1756" i="2"/>
  <c r="Q1757" i="2"/>
  <c r="Q1758" i="2"/>
  <c r="Q1759" i="2"/>
  <c r="Q1760" i="2"/>
  <c r="Q1761" i="2"/>
  <c r="Q1762" i="2"/>
  <c r="Q1763" i="2"/>
  <c r="Q1764" i="2"/>
  <c r="Q1765" i="2"/>
  <c r="Q1766" i="2"/>
  <c r="Q1767" i="2"/>
  <c r="Q1768" i="2"/>
  <c r="Q1769" i="2"/>
  <c r="Q1770" i="2"/>
  <c r="Q1771" i="2"/>
  <c r="Q1772" i="2"/>
  <c r="Q1773" i="2"/>
  <c r="Q1774" i="2"/>
  <c r="Q1775" i="2"/>
  <c r="Q1776" i="2"/>
  <c r="Q1777" i="2"/>
  <c r="Q1778" i="2"/>
  <c r="Q1779" i="2"/>
  <c r="Q1780" i="2"/>
  <c r="Q1781" i="2"/>
  <c r="Q1782" i="2"/>
  <c r="Q1783" i="2"/>
  <c r="Q1784" i="2"/>
  <c r="Q1785" i="2"/>
  <c r="Q1786" i="2"/>
  <c r="Q1787" i="2"/>
  <c r="Q1788" i="2"/>
  <c r="Q1789" i="2"/>
  <c r="Q1790" i="2"/>
  <c r="Q1791" i="2"/>
  <c r="Q1792" i="2"/>
  <c r="Q1793" i="2"/>
  <c r="Q1794" i="2"/>
  <c r="Q1795" i="2"/>
  <c r="Q1796" i="2"/>
  <c r="Q1797" i="2"/>
  <c r="Q1798" i="2"/>
  <c r="Q1799" i="2"/>
  <c r="Q1229" i="2"/>
  <c r="Q1800" i="2"/>
  <c r="Q1801" i="2"/>
  <c r="Q1802" i="2"/>
  <c r="Q1803" i="2"/>
  <c r="Q1804" i="2"/>
  <c r="Q1805" i="2"/>
  <c r="Q1806" i="2"/>
  <c r="Q1807" i="2"/>
  <c r="Q1808" i="2"/>
  <c r="Q1809" i="2"/>
  <c r="Q1810" i="2"/>
  <c r="Q1811" i="2"/>
  <c r="Q1812" i="2"/>
  <c r="Q1813" i="2"/>
  <c r="Q1814" i="2"/>
  <c r="Q1815" i="2"/>
  <c r="Q1671" i="2"/>
  <c r="Q1817" i="2"/>
  <c r="Q1818" i="2"/>
  <c r="Q1819" i="2"/>
  <c r="Q1820" i="2"/>
  <c r="Q1826" i="2"/>
  <c r="Q1827" i="2"/>
  <c r="Q1828" i="2"/>
  <c r="Q1829" i="2"/>
  <c r="Q1830" i="2"/>
  <c r="Q1831" i="2"/>
  <c r="Q1832" i="2"/>
  <c r="Q1833" i="2"/>
  <c r="Q1834" i="2"/>
  <c r="Q1835" i="2"/>
  <c r="Q1836" i="2"/>
  <c r="Q1837" i="2"/>
  <c r="Q1838" i="2"/>
  <c r="Q1839" i="2"/>
  <c r="Q1840" i="2"/>
  <c r="Q1841" i="2"/>
  <c r="Q1842" i="2"/>
  <c r="Q1843" i="2"/>
  <c r="Q1844" i="2"/>
  <c r="Q1845" i="2"/>
  <c r="Q1846" i="2"/>
  <c r="Q1847" i="2"/>
  <c r="Q1848" i="2"/>
  <c r="Q1849" i="2"/>
  <c r="Q1850" i="2"/>
  <c r="Q1851" i="2"/>
  <c r="Q1852" i="2"/>
  <c r="Q1853" i="2"/>
  <c r="Q1854" i="2"/>
  <c r="Q1855" i="2"/>
  <c r="Q1856" i="2"/>
  <c r="Q1857" i="2"/>
  <c r="Q1858" i="2"/>
  <c r="Q1859" i="2"/>
  <c r="Q1860" i="2"/>
  <c r="Q1861" i="2"/>
  <c r="Q1862" i="2"/>
  <c r="Q1863" i="2"/>
  <c r="Q1864" i="2"/>
  <c r="Q1865" i="2"/>
  <c r="Q1866" i="2"/>
  <c r="Q1867" i="2"/>
  <c r="Q1868" i="2"/>
  <c r="Q1869" i="2"/>
  <c r="Q1870" i="2"/>
  <c r="Q1871" i="2"/>
  <c r="Q1872" i="2"/>
  <c r="Q1873" i="2"/>
  <c r="Q1874" i="2"/>
  <c r="Q1875" i="2"/>
  <c r="Q1876" i="2"/>
  <c r="Q1877" i="2"/>
  <c r="Q1247" i="2"/>
  <c r="Q1878" i="2"/>
  <c r="Q1879" i="2"/>
  <c r="Q1880" i="2"/>
  <c r="Q1881" i="2"/>
  <c r="Q1882" i="2"/>
  <c r="Q1883" i="2"/>
  <c r="Q1884" i="2"/>
  <c r="Q1885" i="2"/>
  <c r="Q1886" i="2"/>
  <c r="Q1251" i="2"/>
  <c r="Q1887" i="2"/>
  <c r="Q1888" i="2"/>
  <c r="Q1889" i="2"/>
  <c r="Q1890" i="2"/>
  <c r="Q1891" i="2"/>
  <c r="Q1892" i="2"/>
  <c r="Q1893" i="2"/>
  <c r="Q1894" i="2"/>
  <c r="Q1895" i="2"/>
  <c r="Q1896" i="2"/>
  <c r="Q1897" i="2"/>
  <c r="Q1898" i="2"/>
  <c r="Q1899" i="2"/>
  <c r="Q1900" i="2"/>
  <c r="Q1901" i="2"/>
  <c r="Q1902" i="2"/>
  <c r="Q1903" i="2"/>
  <c r="Q1904" i="2"/>
  <c r="Q1905" i="2"/>
  <c r="Q1906" i="2"/>
  <c r="Q1907" i="2"/>
  <c r="Q1908" i="2"/>
  <c r="Q1909" i="2"/>
  <c r="Q1910" i="2"/>
  <c r="Q1911" i="2"/>
  <c r="Q1912" i="2"/>
  <c r="Q1913" i="2"/>
  <c r="Q1914" i="2"/>
  <c r="Q1915" i="2"/>
  <c r="Q1916" i="2"/>
  <c r="Q1918" i="2"/>
  <c r="Q1919" i="2"/>
  <c r="Q1920" i="2"/>
  <c r="Q1921" i="2"/>
  <c r="Q1922" i="2"/>
  <c r="Q1923" i="2"/>
  <c r="Q1924" i="2"/>
  <c r="Q1925" i="2"/>
  <c r="Q1926" i="2"/>
  <c r="Q1927" i="2"/>
  <c r="Q1928" i="2"/>
  <c r="Q1929" i="2"/>
  <c r="Q1930" i="2"/>
  <c r="Q1931" i="2"/>
  <c r="Q1932" i="2"/>
  <c r="Q1933" i="2"/>
  <c r="Q1934" i="2"/>
  <c r="Q1935" i="2"/>
  <c r="Q1936" i="2"/>
  <c r="Q1937" i="2"/>
  <c r="Q1938" i="2"/>
  <c r="Q1939" i="2"/>
  <c r="Q1940" i="2"/>
  <c r="Q1941" i="2"/>
  <c r="Q1942" i="2"/>
  <c r="Q1943" i="2"/>
  <c r="Q1944" i="2"/>
  <c r="Q1945" i="2"/>
  <c r="Q1946" i="2"/>
  <c r="Q1947" i="2"/>
  <c r="Q1948" i="2"/>
  <c r="Q1949" i="2"/>
  <c r="Q1950" i="2"/>
  <c r="Q1951" i="2"/>
  <c r="Q1952" i="2"/>
  <c r="Q1953" i="2"/>
  <c r="Q1954" i="2"/>
  <c r="Q1955" i="2"/>
  <c r="Q1956" i="2"/>
  <c r="Q1957" i="2"/>
  <c r="Q1958" i="2"/>
  <c r="Q1959" i="2"/>
  <c r="Q1960" i="2"/>
  <c r="Q1961" i="2"/>
  <c r="Q1962" i="2"/>
  <c r="Q1963" i="2"/>
  <c r="Q1964" i="2"/>
  <c r="Q1965" i="2"/>
  <c r="Q1966" i="2"/>
  <c r="Q1967" i="2"/>
  <c r="Q1968" i="2"/>
  <c r="Q1969" i="2"/>
  <c r="Q1970" i="2"/>
  <c r="Q1971" i="2"/>
  <c r="Q1972" i="2"/>
  <c r="Q1973" i="2"/>
  <c r="Q1974" i="2"/>
  <c r="Q1975" i="2"/>
  <c r="Q1976" i="2"/>
  <c r="Q1977" i="2"/>
  <c r="Q1978" i="2"/>
  <c r="Q1979" i="2"/>
  <c r="Q1980" i="2"/>
  <c r="Q1981" i="2"/>
  <c r="Q1982" i="2"/>
  <c r="Q1983" i="2"/>
  <c r="Q1984" i="2"/>
  <c r="Q1985" i="2"/>
  <c r="Q1986" i="2"/>
  <c r="Q1987" i="2"/>
  <c r="Q1988" i="2"/>
  <c r="Q1989" i="2"/>
  <c r="Q1990" i="2"/>
  <c r="Q1991" i="2"/>
  <c r="Q1992" i="2"/>
  <c r="Q1993" i="2"/>
  <c r="Q1994" i="2"/>
  <c r="Q1995" i="2"/>
  <c r="Q1996" i="2"/>
  <c r="Q1997" i="2"/>
  <c r="Q1998" i="2"/>
  <c r="Q1999" i="2"/>
  <c r="Q2000" i="2"/>
  <c r="Q2001" i="2"/>
  <c r="Q2002" i="2"/>
  <c r="Q2003" i="2"/>
  <c r="Q2004" i="2"/>
  <c r="Q2005" i="2"/>
  <c r="Q2006" i="2"/>
  <c r="Q2008" i="2"/>
  <c r="Q2009" i="2"/>
  <c r="Q2010" i="2"/>
  <c r="Q2011" i="2"/>
  <c r="Q2012" i="2"/>
  <c r="Q2013" i="2"/>
  <c r="Q2014" i="2"/>
  <c r="Q2015" i="2"/>
  <c r="Q2016" i="2"/>
  <c r="Q2017" i="2"/>
  <c r="Q2018" i="2"/>
  <c r="Q2019" i="2"/>
  <c r="Q2020" i="2"/>
  <c r="Q2021" i="2"/>
  <c r="Q2022" i="2"/>
  <c r="Q2023" i="2"/>
  <c r="Q2024" i="2"/>
  <c r="Q2025" i="2"/>
  <c r="Q2026" i="2"/>
  <c r="Q2027" i="2"/>
  <c r="Q2028" i="2"/>
  <c r="Q2029" i="2"/>
  <c r="Q2030" i="2"/>
  <c r="Q2031" i="2"/>
  <c r="Q2032" i="2"/>
  <c r="Q2033" i="2"/>
  <c r="Q2034" i="2"/>
  <c r="Q2035" i="2"/>
  <c r="Q2036" i="2"/>
  <c r="Q2037" i="2"/>
  <c r="Q2038" i="2"/>
  <c r="Q2039" i="2"/>
  <c r="Q2040" i="2"/>
  <c r="Q2041" i="2"/>
  <c r="Q2042" i="2"/>
  <c r="Q2043" i="2"/>
  <c r="Q2044" i="2"/>
  <c r="Q2045" i="2"/>
  <c r="Q2046" i="2"/>
  <c r="Q2047" i="2"/>
  <c r="Q2048" i="2"/>
  <c r="Q2049" i="2"/>
  <c r="Q2050" i="2"/>
  <c r="Q2051" i="2"/>
  <c r="Q2052" i="2"/>
  <c r="Q2053" i="2"/>
  <c r="Q2056" i="2"/>
  <c r="Q2057" i="2"/>
  <c r="Q2058" i="2"/>
  <c r="Q2059" i="2"/>
  <c r="Q2060" i="2"/>
  <c r="Q2061" i="2"/>
  <c r="Q2062" i="2"/>
  <c r="Q2063" i="2"/>
  <c r="Q2064" i="2"/>
  <c r="Q2065" i="2"/>
  <c r="Q2066" i="2"/>
  <c r="Q2067" i="2"/>
  <c r="Q2068" i="2"/>
  <c r="Q2069" i="2"/>
  <c r="Q2070" i="2"/>
  <c r="Q2071" i="2"/>
  <c r="Q2072" i="2"/>
  <c r="Q2073" i="2"/>
  <c r="Q2074" i="2"/>
  <c r="Q2075" i="2"/>
  <c r="Q2076" i="2"/>
  <c r="Q2077" i="2"/>
  <c r="Q2078" i="2"/>
  <c r="Q2079" i="2"/>
  <c r="Q2080" i="2"/>
  <c r="Q2081" i="2"/>
  <c r="Q2082" i="2"/>
  <c r="Q2083" i="2"/>
  <c r="Q2084" i="2"/>
  <c r="Q2085" i="2"/>
  <c r="Q2086" i="2"/>
  <c r="Q2087" i="2"/>
  <c r="Q2088" i="2"/>
  <c r="Q2089" i="2"/>
  <c r="Q2090" i="2"/>
  <c r="Q2091" i="2"/>
  <c r="Q2092" i="2"/>
  <c r="Q2093" i="2"/>
  <c r="Q2094" i="2"/>
  <c r="Q2095" i="2"/>
  <c r="Q2096" i="2"/>
  <c r="Q2097" i="2"/>
  <c r="Q2098" i="2"/>
  <c r="Q2099" i="2"/>
  <c r="Q2100" i="2"/>
  <c r="Q2101" i="2"/>
  <c r="Q2102" i="2"/>
  <c r="Q2103" i="2"/>
  <c r="Q2104" i="2"/>
  <c r="Q2105" i="2"/>
  <c r="Q2106" i="2"/>
  <c r="Q2107" i="2"/>
  <c r="Q2108" i="2"/>
  <c r="Q2109" i="2"/>
  <c r="Q2110" i="2"/>
  <c r="Q2111" i="2"/>
  <c r="Q2112" i="2"/>
  <c r="Q2113" i="2"/>
  <c r="Q2114" i="2"/>
  <c r="Q2115" i="2"/>
  <c r="Q2116" i="2"/>
  <c r="Q2117" i="2"/>
  <c r="Q2118" i="2"/>
  <c r="Q2119" i="2"/>
  <c r="Q2120" i="2"/>
  <c r="Q2121" i="2"/>
  <c r="Q2122" i="2"/>
  <c r="Q2123" i="2"/>
  <c r="Q2124" i="2"/>
  <c r="Q2125" i="2"/>
  <c r="Q2126" i="2"/>
  <c r="Q2127" i="2"/>
  <c r="Q2128" i="2"/>
  <c r="Q2129" i="2"/>
  <c r="Q2130" i="2"/>
  <c r="Q2131" i="2"/>
  <c r="Q2132" i="2"/>
  <c r="Q2133" i="2"/>
  <c r="Q2134" i="2"/>
  <c r="Q2135" i="2"/>
  <c r="Q2136" i="2"/>
  <c r="Q2137" i="2"/>
  <c r="Q2138" i="2"/>
  <c r="Q2139" i="2"/>
  <c r="Q2140" i="2"/>
  <c r="Q2141" i="2"/>
  <c r="Q2142" i="2"/>
  <c r="Q2143" i="2"/>
  <c r="Q2144" i="2"/>
  <c r="Q2145" i="2"/>
  <c r="Q2146" i="2"/>
  <c r="Q2147" i="2"/>
  <c r="Q2148" i="2"/>
  <c r="Q2149" i="2"/>
  <c r="Q2150" i="2"/>
  <c r="Q2151" i="2"/>
  <c r="Q2152" i="2"/>
  <c r="Q2153" i="2"/>
  <c r="Q2154" i="2"/>
  <c r="Q2155" i="2"/>
  <c r="Q2156" i="2"/>
  <c r="Q2157" i="2"/>
  <c r="Q2158" i="2"/>
  <c r="Q2159" i="2"/>
  <c r="Q2160" i="2"/>
  <c r="Q2161" i="2"/>
  <c r="Q2162" i="2"/>
  <c r="Q2163" i="2"/>
  <c r="Q2164" i="2"/>
  <c r="Q2165" i="2"/>
  <c r="Q2166" i="2"/>
  <c r="Q2167" i="2"/>
  <c r="Q2168" i="2"/>
  <c r="Q2169" i="2"/>
  <c r="Q2170" i="2"/>
  <c r="Q2171" i="2"/>
  <c r="Q2172" i="2"/>
  <c r="Q2173" i="2"/>
  <c r="Q2174" i="2"/>
  <c r="Q2175" i="2"/>
  <c r="Q2176" i="2"/>
  <c r="Q2177" i="2"/>
  <c r="Q2178" i="2"/>
  <c r="Q2179" i="2"/>
  <c r="Q2180" i="2"/>
  <c r="Q2181" i="2"/>
  <c r="Q2182" i="2"/>
  <c r="Q2183" i="2"/>
  <c r="Q2184" i="2"/>
  <c r="Q2185" i="2"/>
  <c r="Q2186" i="2"/>
  <c r="Q2187" i="2"/>
  <c r="Q2188" i="2"/>
  <c r="Q2189" i="2"/>
  <c r="Q2190" i="2"/>
  <c r="Q2191" i="2"/>
  <c r="Q2192" i="2"/>
  <c r="Q2193" i="2"/>
  <c r="Q2194" i="2"/>
  <c r="Q2195" i="2"/>
  <c r="Q2196" i="2"/>
  <c r="Q2197" i="2"/>
  <c r="Q2198" i="2"/>
  <c r="Q2199" i="2"/>
  <c r="Q2203" i="2"/>
  <c r="Q2204" i="2"/>
  <c r="Q2205" i="2"/>
  <c r="Q2206" i="2"/>
  <c r="Q2207" i="2"/>
  <c r="Q2208" i="2"/>
  <c r="Q2209" i="2"/>
  <c r="Q2210" i="2"/>
  <c r="Q2211" i="2"/>
  <c r="Q2212" i="2"/>
  <c r="Q2213" i="2"/>
  <c r="Q2214" i="2"/>
  <c r="Q2215" i="2"/>
  <c r="Q2216" i="2"/>
  <c r="Q2217" i="2"/>
  <c r="Q2218" i="2"/>
  <c r="Q2219" i="2"/>
  <c r="Q2220" i="2"/>
  <c r="Q2221" i="2"/>
  <c r="Q2222" i="2"/>
  <c r="Q2223" i="2"/>
  <c r="Q2224" i="2"/>
  <c r="Q2225" i="2"/>
  <c r="Q2226" i="2"/>
  <c r="Q2227" i="2"/>
  <c r="Q2228" i="2"/>
  <c r="Q2229" i="2"/>
  <c r="Q2230" i="2"/>
  <c r="Q2231" i="2"/>
  <c r="Q2232" i="2"/>
  <c r="Q2233" i="2"/>
  <c r="Q2234" i="2"/>
  <c r="Q2235" i="2"/>
  <c r="Q2236" i="2"/>
  <c r="Q2237" i="2"/>
  <c r="Q2238" i="2"/>
  <c r="Q2239" i="2"/>
  <c r="Q2240" i="2"/>
  <c r="Q2241" i="2"/>
  <c r="Q2242" i="2"/>
  <c r="Q2243" i="2"/>
  <c r="Q2244" i="2"/>
  <c r="Q2245" i="2"/>
  <c r="Q2246" i="2"/>
  <c r="Q2247" i="2"/>
  <c r="Q2248" i="2"/>
  <c r="Q2249" i="2"/>
  <c r="Q2250" i="2"/>
  <c r="Q2251" i="2"/>
  <c r="Q2252" i="2"/>
  <c r="Q2253" i="2"/>
  <c r="Q2254" i="2"/>
  <c r="Q2255" i="2"/>
  <c r="Q2256" i="2"/>
  <c r="Q2257" i="2"/>
  <c r="Q2258" i="2"/>
  <c r="Q2259" i="2"/>
  <c r="Q2260" i="2"/>
  <c r="Q2261" i="2"/>
  <c r="Q2262" i="2"/>
  <c r="Q2263" i="2"/>
  <c r="Q2264" i="2"/>
  <c r="Q2265" i="2"/>
  <c r="Q2266" i="2"/>
  <c r="Q2267" i="2"/>
  <c r="Q2268" i="2"/>
  <c r="Q2269" i="2"/>
  <c r="Q2270" i="2"/>
  <c r="Q2271" i="2"/>
  <c r="Q2272" i="2"/>
  <c r="Q2273" i="2"/>
  <c r="Q2274" i="2"/>
  <c r="Q2275" i="2"/>
  <c r="Q2276" i="2"/>
  <c r="Q2277" i="2"/>
  <c r="Q2278" i="2"/>
  <c r="Q2279" i="2"/>
  <c r="Q2280" i="2"/>
  <c r="Q2281" i="2"/>
  <c r="Q2282" i="2"/>
  <c r="Q2283" i="2"/>
  <c r="Q2284" i="2"/>
  <c r="Q2285" i="2"/>
  <c r="Q2286" i="2"/>
  <c r="Q2287" i="2"/>
  <c r="Q2288" i="2"/>
  <c r="Q2289" i="2"/>
  <c r="Q2290" i="2"/>
  <c r="Q2291" i="2"/>
  <c r="Q2292" i="2"/>
  <c r="Q2293" i="2"/>
  <c r="Q2294" i="2"/>
  <c r="Q2295" i="2"/>
  <c r="Q2296" i="2"/>
  <c r="Q2298" i="2"/>
  <c r="Q2299" i="2"/>
  <c r="Q2300" i="2"/>
  <c r="Q2301" i="2"/>
  <c r="Q2302" i="2"/>
  <c r="Q2303" i="2"/>
  <c r="Q2304" i="2"/>
  <c r="Q2305" i="2"/>
  <c r="Q2306" i="2"/>
  <c r="Q2307" i="2"/>
  <c r="Q2308" i="2"/>
  <c r="Q2309" i="2"/>
  <c r="Q2310" i="2"/>
  <c r="Q2311" i="2"/>
  <c r="Q2312" i="2"/>
  <c r="Q2313" i="2"/>
  <c r="Q2314" i="2"/>
  <c r="Q2315" i="2"/>
  <c r="Q2316" i="2"/>
  <c r="Q2317" i="2"/>
  <c r="Q2318" i="2"/>
  <c r="Q2319" i="2"/>
  <c r="Q2320" i="2"/>
  <c r="Q2322" i="2"/>
  <c r="Q2323" i="2"/>
  <c r="Q2324" i="2"/>
  <c r="Q2325" i="2"/>
  <c r="Q2326" i="2"/>
  <c r="Q2327" i="2"/>
  <c r="Q2328" i="2"/>
  <c r="Q2329" i="2"/>
  <c r="Q2330" i="2"/>
  <c r="Q2331" i="2"/>
  <c r="Q2332" i="2"/>
  <c r="Q2333" i="2"/>
  <c r="Q2334" i="2"/>
  <c r="Q2335" i="2"/>
  <c r="Q2336" i="2"/>
  <c r="Q2337" i="2"/>
  <c r="Q2338" i="2"/>
  <c r="Q2339" i="2"/>
  <c r="Q2340" i="2"/>
  <c r="Q2341" i="2"/>
  <c r="Q2342" i="2"/>
  <c r="Q2343" i="2"/>
  <c r="Q2344" i="2"/>
  <c r="Q2345" i="2"/>
  <c r="Q2346" i="2"/>
  <c r="Q2347" i="2"/>
  <c r="Q2348" i="2"/>
  <c r="Q2349" i="2"/>
  <c r="Q2350" i="2"/>
  <c r="Q2351" i="2"/>
  <c r="Q2352" i="2"/>
  <c r="Q2353" i="2"/>
  <c r="Q2354" i="2"/>
  <c r="Q2355" i="2"/>
  <c r="Q2356" i="2"/>
  <c r="Q2357" i="2"/>
  <c r="Q2358" i="2"/>
  <c r="Q2359" i="2"/>
  <c r="Q2360" i="2"/>
  <c r="Q2361" i="2"/>
  <c r="Q2362" i="2"/>
  <c r="Q2363" i="2"/>
  <c r="Q2364" i="2"/>
  <c r="Q2365" i="2"/>
  <c r="Q2366" i="2"/>
  <c r="Q2367" i="2"/>
  <c r="Q2368" i="2"/>
  <c r="Q2369" i="2"/>
  <c r="Q2370" i="2"/>
  <c r="Q2371" i="2"/>
  <c r="Q2372" i="2"/>
  <c r="Q2373" i="2"/>
  <c r="Q2374" i="2"/>
  <c r="Q2375" i="2"/>
  <c r="Q2376" i="2"/>
  <c r="Q2377" i="2"/>
  <c r="Q2378" i="2"/>
  <c r="Q2379" i="2"/>
  <c r="Q2380" i="2"/>
  <c r="Q2381" i="2"/>
  <c r="Q2382" i="2"/>
  <c r="Q2383" i="2"/>
  <c r="Q2384" i="2"/>
  <c r="Q2385" i="2"/>
  <c r="Q2386" i="2"/>
  <c r="Q2387" i="2"/>
  <c r="Q2388" i="2"/>
  <c r="Q2389" i="2"/>
  <c r="Q2390" i="2"/>
  <c r="Q2391" i="2"/>
  <c r="Q2392" i="2"/>
  <c r="Q2393" i="2"/>
  <c r="Q2394" i="2"/>
  <c r="Q2395" i="2"/>
  <c r="Q2396" i="2"/>
  <c r="Q2397" i="2"/>
  <c r="Q2398" i="2"/>
  <c r="Q2399" i="2"/>
  <c r="Q2400" i="2"/>
  <c r="Q2401" i="2"/>
  <c r="Q2402" i="2"/>
  <c r="Q2403" i="2"/>
  <c r="Q2404" i="2"/>
  <c r="Q2405" i="2"/>
  <c r="Q2406" i="2"/>
  <c r="Q2407" i="2"/>
  <c r="Q2408" i="2"/>
  <c r="Q2409" i="2"/>
  <c r="Q2410" i="2"/>
  <c r="Q2411" i="2"/>
  <c r="Q2412" i="2"/>
  <c r="Q2413" i="2"/>
  <c r="Q2414" i="2"/>
  <c r="Q2415" i="2"/>
  <c r="Q2416" i="2"/>
  <c r="Q2417" i="2"/>
  <c r="Q2418" i="2"/>
  <c r="Q2419" i="2"/>
  <c r="Q2420" i="2"/>
  <c r="Q2431" i="2"/>
  <c r="Q2432" i="2"/>
  <c r="Q2433" i="2"/>
  <c r="Q2434" i="2"/>
  <c r="Q2435" i="2"/>
  <c r="Q2436" i="2"/>
  <c r="Q2437" i="2"/>
  <c r="Q2438" i="2"/>
  <c r="Q2439" i="2"/>
  <c r="Q2440" i="2"/>
  <c r="Q2441" i="2"/>
  <c r="Q2442" i="2"/>
  <c r="Q2443" i="2"/>
  <c r="Q2444" i="2"/>
  <c r="Q2445" i="2"/>
  <c r="Q2446" i="2"/>
  <c r="Q2447" i="2"/>
  <c r="Q2448" i="2"/>
  <c r="Q2449" i="2"/>
  <c r="Q2450" i="2"/>
  <c r="Q1678" i="2"/>
  <c r="Q2451" i="2"/>
  <c r="Q2452" i="2"/>
  <c r="Q2453" i="2"/>
  <c r="Q2454" i="2"/>
  <c r="Q2455" i="2"/>
  <c r="Q2456" i="2"/>
  <c r="Q2457" i="2"/>
  <c r="Q2458" i="2"/>
  <c r="Q2459" i="2"/>
  <c r="Q2460" i="2"/>
  <c r="Q2461" i="2"/>
  <c r="Q2462" i="2"/>
  <c r="Q2463" i="2"/>
  <c r="Q2464" i="2"/>
  <c r="Q2465" i="2"/>
  <c r="Q2466" i="2"/>
  <c r="Q2467" i="2"/>
  <c r="Q2468" i="2"/>
  <c r="Q2469" i="2"/>
  <c r="Q2470" i="2"/>
  <c r="Q2471" i="2"/>
  <c r="Q2472" i="2"/>
  <c r="Q2473" i="2"/>
  <c r="Q2474" i="2"/>
  <c r="Q2475" i="2"/>
  <c r="Q2476" i="2"/>
  <c r="Q2477" i="2"/>
  <c r="Q2478" i="2"/>
  <c r="Q2479" i="2"/>
  <c r="Q2480" i="2"/>
  <c r="Q2481" i="2"/>
  <c r="Q2482" i="2"/>
  <c r="Q2483" i="2"/>
  <c r="Q2484" i="2"/>
  <c r="Q2485" i="2"/>
  <c r="Q2486" i="2"/>
  <c r="Q2487" i="2"/>
  <c r="Q2488" i="2"/>
  <c r="Q2489" i="2"/>
  <c r="Q2490" i="2"/>
  <c r="Q2491" i="2"/>
  <c r="Q2492" i="2"/>
  <c r="Q2493" i="2"/>
  <c r="Q2494" i="2"/>
  <c r="Q2495" i="2"/>
  <c r="Q2496" i="2"/>
  <c r="Q2497" i="2"/>
  <c r="Q2498" i="2"/>
  <c r="Q2499" i="2"/>
  <c r="Q2500" i="2"/>
  <c r="Q2501" i="2"/>
  <c r="Q2502" i="2"/>
  <c r="Q2503" i="2"/>
  <c r="Q2504" i="2"/>
  <c r="Q2505" i="2"/>
  <c r="Q2506" i="2"/>
  <c r="Q2507" i="2"/>
  <c r="Q2509" i="2"/>
  <c r="Q2510" i="2"/>
  <c r="Q2511" i="2"/>
  <c r="Q2512" i="2"/>
  <c r="Q2513" i="2"/>
  <c r="Q2514" i="2"/>
  <c r="Q2515" i="2"/>
  <c r="Q2516" i="2"/>
  <c r="Q2517" i="2"/>
  <c r="Q2518" i="2"/>
  <c r="Q2519" i="2"/>
  <c r="Q2520" i="2"/>
  <c r="Q2521" i="2"/>
  <c r="Q2522" i="2"/>
  <c r="Q2523" i="2"/>
  <c r="Q2524" i="2"/>
  <c r="Q2525" i="2"/>
  <c r="Q2526" i="2"/>
  <c r="Q2527" i="2"/>
  <c r="Q2528" i="2"/>
  <c r="Q2529" i="2"/>
  <c r="Q2530" i="2"/>
  <c r="Q2531" i="2"/>
  <c r="Q2532" i="2"/>
  <c r="Q2533" i="2"/>
  <c r="Q2534" i="2"/>
  <c r="Q2535" i="2"/>
  <c r="Q2536" i="2"/>
  <c r="Q2537" i="2"/>
  <c r="Q2538" i="2"/>
  <c r="Q2539" i="2"/>
  <c r="Q2540" i="2"/>
  <c r="Q2541" i="2"/>
  <c r="Q2542" i="2"/>
  <c r="Q2543" i="2"/>
  <c r="Q2545" i="2"/>
  <c r="Q2546" i="2"/>
  <c r="Q2547" i="2"/>
  <c r="Q2548" i="2"/>
  <c r="Q2549" i="2"/>
  <c r="Q2550" i="2"/>
  <c r="Q2551" i="2"/>
  <c r="Q2552" i="2"/>
  <c r="Q2553" i="2"/>
  <c r="Q2554" i="2"/>
  <c r="Q2555" i="2"/>
  <c r="Q2556" i="2"/>
  <c r="Q2557" i="2"/>
  <c r="Q2558" i="2"/>
  <c r="Q2559" i="2"/>
  <c r="Q2200" i="2"/>
  <c r="Q2201" i="2"/>
  <c r="Q2202" i="2"/>
  <c r="Q2560" i="2"/>
  <c r="Q2561" i="2"/>
  <c r="Q2562" i="2"/>
  <c r="Q2563" i="2"/>
  <c r="Q2564" i="2"/>
  <c r="Q2565" i="2"/>
  <c r="Q2566" i="2"/>
  <c r="Q2567" i="2"/>
  <c r="Q2568" i="2"/>
  <c r="Q2569" i="2"/>
  <c r="Q2570" i="2"/>
  <c r="Q2571" i="2"/>
  <c r="Q2572" i="2"/>
  <c r="Q2573" i="2"/>
  <c r="Q2574" i="2"/>
  <c r="Q2575" i="2"/>
  <c r="Q2576" i="2"/>
  <c r="Q2577" i="2"/>
  <c r="Q2578" i="2"/>
  <c r="Q2579" i="2"/>
  <c r="Q2580" i="2"/>
  <c r="Q2581" i="2"/>
  <c r="Q2582" i="2"/>
  <c r="Q2583" i="2"/>
  <c r="Q2584" i="2"/>
  <c r="Q2585" i="2"/>
  <c r="Q2586" i="2"/>
  <c r="Q2587" i="2"/>
  <c r="Q2588" i="2"/>
  <c r="Q2589" i="2"/>
  <c r="Q2590" i="2"/>
  <c r="Q2591" i="2"/>
  <c r="Q2592" i="2"/>
  <c r="Q2593" i="2"/>
  <c r="Q2594" i="2"/>
  <c r="Q2595" i="2"/>
  <c r="Q2596" i="2"/>
  <c r="Q2597" i="2"/>
  <c r="Q2598" i="2"/>
  <c r="Q2599" i="2"/>
  <c r="Q2600" i="2"/>
  <c r="Q2601" i="2"/>
  <c r="Q2602" i="2"/>
  <c r="Q2603" i="2"/>
  <c r="Q2604" i="2"/>
  <c r="Q2605" i="2"/>
  <c r="Q2606" i="2"/>
  <c r="Q2607" i="2"/>
  <c r="Q2608" i="2"/>
  <c r="Q2609" i="2"/>
  <c r="Q2610" i="2"/>
  <c r="Q2611" i="2"/>
  <c r="Q2612" i="2"/>
  <c r="Q2613" i="2"/>
  <c r="Q2614" i="2"/>
  <c r="Q2615" i="2"/>
  <c r="Q2616" i="2"/>
  <c r="Q2617" i="2"/>
  <c r="Q2618" i="2"/>
  <c r="Q2619" i="2"/>
  <c r="Q2620" i="2"/>
  <c r="Q2621" i="2"/>
  <c r="Q2622" i="2"/>
  <c r="Q2623" i="2"/>
  <c r="Q2624" i="2"/>
  <c r="Q2625" i="2"/>
  <c r="Q2626" i="2"/>
  <c r="Q2627" i="2"/>
  <c r="Q2628" i="2"/>
  <c r="Q2629" i="2"/>
  <c r="Q2630" i="2"/>
  <c r="Q2631" i="2"/>
  <c r="Q2632" i="2"/>
  <c r="Q2633" i="2"/>
  <c r="Q2634" i="2"/>
  <c r="Q2635" i="2"/>
  <c r="Q2636" i="2"/>
  <c r="Q2637" i="2"/>
  <c r="Q2638" i="2"/>
  <c r="Q2639" i="2"/>
  <c r="Q2640" i="2"/>
  <c r="Q2641" i="2"/>
  <c r="Q2642" i="2"/>
  <c r="Q2643" i="2"/>
  <c r="Q2644" i="2"/>
  <c r="Q2645" i="2"/>
  <c r="Q2646" i="2"/>
  <c r="Q2647" i="2"/>
  <c r="Q2648" i="2"/>
  <c r="Q2649" i="2"/>
  <c r="Q2650" i="2"/>
  <c r="Q2651" i="2"/>
  <c r="Q2652" i="2"/>
  <c r="Q2653" i="2"/>
  <c r="Q2654" i="2"/>
  <c r="Q2655" i="2"/>
  <c r="Q2656" i="2"/>
  <c r="Q2657" i="2"/>
  <c r="Q2658" i="2"/>
  <c r="Q2659" i="2"/>
  <c r="Q2660" i="2"/>
  <c r="Q2661" i="2"/>
  <c r="Q2662" i="2"/>
  <c r="N1245" i="2"/>
  <c r="N1821" i="2"/>
  <c r="N1246" i="2"/>
  <c r="N1248" i="2"/>
  <c r="N1249" i="2"/>
  <c r="N1250" i="2"/>
  <c r="N1253" i="2"/>
  <c r="N1254" i="2"/>
  <c r="N1255" i="2"/>
  <c r="N1256" i="2"/>
  <c r="N1822" i="2"/>
  <c r="N1257" i="2"/>
  <c r="N1258" i="2"/>
  <c r="N1259" i="2"/>
  <c r="N1260" i="2"/>
  <c r="N1261" i="2"/>
  <c r="N1262" i="2"/>
  <c r="N1263" i="2"/>
  <c r="N1264" i="2"/>
  <c r="N1006" i="2"/>
  <c r="N1265" i="2"/>
  <c r="N1007" i="2"/>
  <c r="N1008" i="2"/>
  <c r="N1823" i="2"/>
  <c r="N1266" i="2"/>
  <c r="N1009" i="2"/>
  <c r="N1010" i="2"/>
  <c r="N1011" i="2"/>
  <c r="N1012" i="2"/>
  <c r="N1013" i="2"/>
  <c r="N1014" i="2"/>
  <c r="N1267" i="2"/>
  <c r="N1015" i="2"/>
  <c r="N1016" i="2"/>
  <c r="N1268" i="2"/>
  <c r="N1269" i="2"/>
  <c r="N1270" i="2"/>
  <c r="N1271" i="2"/>
  <c r="N1272" i="2"/>
  <c r="N1273" i="2"/>
  <c r="N1017" i="2"/>
  <c r="N1018" i="2"/>
  <c r="N1019" i="2"/>
  <c r="N1274" i="2"/>
  <c r="N1275" i="2"/>
  <c r="N1020" i="2"/>
  <c r="N1276" i="2"/>
  <c r="N1021" i="2"/>
  <c r="N1277" i="2"/>
  <c r="N1278" i="2"/>
  <c r="N1279" i="2"/>
  <c r="N1280" i="2"/>
  <c r="N1824" i="2"/>
  <c r="N1825" i="2"/>
  <c r="N1281" i="2"/>
  <c r="N1282" i="2"/>
  <c r="N1283" i="2"/>
  <c r="N1284"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85" i="2"/>
  <c r="N1359" i="2"/>
  <c r="N1386" i="2"/>
  <c r="N1360" i="2"/>
  <c r="N1361" i="2"/>
  <c r="N1362" i="2"/>
  <c r="N1387" i="2"/>
  <c r="N1388" i="2"/>
  <c r="N1363" i="2"/>
  <c r="N1364" i="2"/>
  <c r="N1389" i="2"/>
  <c r="N1390" i="2"/>
  <c r="N1391" i="2"/>
  <c r="N1392" i="2"/>
  <c r="N1393" i="2"/>
  <c r="N1365" i="2"/>
  <c r="N1366" i="2"/>
  <c r="N1367" i="2"/>
  <c r="N1368" i="2"/>
  <c r="N1369" i="2"/>
  <c r="N1370" i="2"/>
  <c r="N1398" i="2"/>
  <c r="N1371" i="2"/>
  <c r="N1372" i="2"/>
  <c r="N1373" i="2"/>
  <c r="N1374" i="2"/>
  <c r="N1375" i="2"/>
  <c r="N1376" i="2"/>
  <c r="N1377" i="2"/>
  <c r="N1378" i="2"/>
  <c r="N1384" i="2"/>
  <c r="N1379" i="2"/>
  <c r="N1380" i="2"/>
  <c r="N1381" i="2"/>
  <c r="N1382" i="2"/>
  <c r="N1383" i="2"/>
  <c r="N1394" i="2"/>
  <c r="N1395" i="2"/>
  <c r="N1397"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670"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9" i="2"/>
  <c r="N1672" i="2"/>
  <c r="N1673" i="2"/>
  <c r="N1674" i="2"/>
  <c r="N1675" i="2"/>
  <c r="N1676" i="2"/>
  <c r="N1677"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668"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229" i="2"/>
  <c r="N1800" i="2"/>
  <c r="N1801" i="2"/>
  <c r="N1802" i="2"/>
  <c r="N1803" i="2"/>
  <c r="N1804" i="2"/>
  <c r="N1805" i="2"/>
  <c r="N1806" i="2"/>
  <c r="N1807" i="2"/>
  <c r="N1808" i="2"/>
  <c r="N1809" i="2"/>
  <c r="N1810" i="2"/>
  <c r="N1811" i="2"/>
  <c r="N1812" i="2"/>
  <c r="N1813" i="2"/>
  <c r="N1814" i="2"/>
  <c r="N1815" i="2"/>
  <c r="N1671" i="2"/>
  <c r="N1817" i="2"/>
  <c r="N1818" i="2"/>
  <c r="N1819" i="2"/>
  <c r="N1820"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247" i="2"/>
  <c r="N1878" i="2"/>
  <c r="N1879" i="2"/>
  <c r="N1880" i="2"/>
  <c r="N1881" i="2"/>
  <c r="N1882" i="2"/>
  <c r="N1883" i="2"/>
  <c r="N1884" i="2"/>
  <c r="N1885" i="2"/>
  <c r="N1886" i="2"/>
  <c r="N1251"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31" i="2"/>
  <c r="N2432" i="2"/>
  <c r="N2433" i="2"/>
  <c r="N2434" i="2"/>
  <c r="N2435" i="2"/>
  <c r="N2436" i="2"/>
  <c r="N2437" i="2"/>
  <c r="N2438" i="2"/>
  <c r="N2439" i="2"/>
  <c r="N2440" i="2"/>
  <c r="N2441" i="2"/>
  <c r="N2442" i="2"/>
  <c r="N2443" i="2"/>
  <c r="N2444" i="2"/>
  <c r="N2445" i="2"/>
  <c r="N2446" i="2"/>
  <c r="N2447" i="2"/>
  <c r="N2448" i="2"/>
  <c r="N2449" i="2"/>
  <c r="N2450" i="2"/>
  <c r="N1678"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5" i="2"/>
  <c r="N2546" i="2"/>
  <c r="N2547" i="2"/>
  <c r="N2548" i="2"/>
  <c r="N2549" i="2"/>
  <c r="N2550" i="2"/>
  <c r="N2551" i="2"/>
  <c r="N2552" i="2"/>
  <c r="N2553" i="2"/>
  <c r="N2554" i="2"/>
  <c r="N2555" i="2"/>
  <c r="N2556" i="2"/>
  <c r="N2557" i="2"/>
  <c r="N2558" i="2"/>
  <c r="N2559" i="2"/>
  <c r="N2200" i="2"/>
  <c r="N2201" i="2"/>
  <c r="N2202"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M1245" i="2"/>
  <c r="M1821" i="2"/>
  <c r="M1246" i="2"/>
  <c r="M1248" i="2"/>
  <c r="M1249" i="2"/>
  <c r="M1250" i="2"/>
  <c r="M1253" i="2"/>
  <c r="M1254" i="2"/>
  <c r="M1255" i="2"/>
  <c r="M1256" i="2"/>
  <c r="M1822" i="2"/>
  <c r="M1257" i="2"/>
  <c r="M1258" i="2"/>
  <c r="M1259" i="2"/>
  <c r="M1260" i="2"/>
  <c r="M1261" i="2"/>
  <c r="M1262" i="2"/>
  <c r="M1263" i="2"/>
  <c r="M1264" i="2"/>
  <c r="M1006" i="2"/>
  <c r="M1265" i="2"/>
  <c r="M1007" i="2"/>
  <c r="M1008" i="2"/>
  <c r="M1823" i="2"/>
  <c r="M1266" i="2"/>
  <c r="M1009" i="2"/>
  <c r="M1010" i="2"/>
  <c r="M1011" i="2"/>
  <c r="M1012" i="2"/>
  <c r="M1013" i="2"/>
  <c r="M1014" i="2"/>
  <c r="M1267" i="2"/>
  <c r="M1015" i="2"/>
  <c r="M1016" i="2"/>
  <c r="M1268" i="2"/>
  <c r="M1269" i="2"/>
  <c r="M1270" i="2"/>
  <c r="M1271" i="2"/>
  <c r="M1272" i="2"/>
  <c r="M1273" i="2"/>
  <c r="M1017" i="2"/>
  <c r="M1018" i="2"/>
  <c r="M1019" i="2"/>
  <c r="M1274" i="2"/>
  <c r="M1275" i="2"/>
  <c r="M1020" i="2"/>
  <c r="M1276" i="2"/>
  <c r="M1021" i="2"/>
  <c r="M1277" i="2"/>
  <c r="M1278" i="2"/>
  <c r="M1279" i="2"/>
  <c r="M1280" i="2"/>
  <c r="M1824" i="2"/>
  <c r="M1825" i="2"/>
  <c r="M1281" i="2"/>
  <c r="M1282" i="2"/>
  <c r="M1283" i="2"/>
  <c r="M1284"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85" i="2"/>
  <c r="M1359" i="2"/>
  <c r="M1386" i="2"/>
  <c r="M1360" i="2"/>
  <c r="M1361" i="2"/>
  <c r="M1362" i="2"/>
  <c r="M1387" i="2"/>
  <c r="M1388" i="2"/>
  <c r="M1363" i="2"/>
  <c r="M1364" i="2"/>
  <c r="M1389" i="2"/>
  <c r="M1390" i="2"/>
  <c r="M1391" i="2"/>
  <c r="M1392" i="2"/>
  <c r="M1393" i="2"/>
  <c r="M1365" i="2"/>
  <c r="M1366" i="2"/>
  <c r="M1367" i="2"/>
  <c r="M1368" i="2"/>
  <c r="M1369" i="2"/>
  <c r="M1370" i="2"/>
  <c r="M1398" i="2"/>
  <c r="M1371" i="2"/>
  <c r="M1372" i="2"/>
  <c r="M1373" i="2"/>
  <c r="M1374" i="2"/>
  <c r="M1375" i="2"/>
  <c r="M1376" i="2"/>
  <c r="M1377" i="2"/>
  <c r="M1378" i="2"/>
  <c r="M1384" i="2"/>
  <c r="M1379" i="2"/>
  <c r="M1380" i="2"/>
  <c r="M1381" i="2"/>
  <c r="M1382" i="2"/>
  <c r="M1383" i="2"/>
  <c r="M1394" i="2"/>
  <c r="M1395" i="2"/>
  <c r="M1397"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670"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9" i="2"/>
  <c r="M1672" i="2"/>
  <c r="M1673" i="2"/>
  <c r="M1674" i="2"/>
  <c r="M1675" i="2"/>
  <c r="M1676" i="2"/>
  <c r="M1677"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668"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229" i="2"/>
  <c r="M1800" i="2"/>
  <c r="M1801" i="2"/>
  <c r="M1802" i="2"/>
  <c r="M1803" i="2"/>
  <c r="M1804" i="2"/>
  <c r="M1805" i="2"/>
  <c r="M1806" i="2"/>
  <c r="M1807" i="2"/>
  <c r="M1808" i="2"/>
  <c r="M1809" i="2"/>
  <c r="M1810" i="2"/>
  <c r="M1811" i="2"/>
  <c r="M1812" i="2"/>
  <c r="M1813" i="2"/>
  <c r="M1814" i="2"/>
  <c r="M1815" i="2"/>
  <c r="M1671" i="2"/>
  <c r="M1817" i="2"/>
  <c r="M1818" i="2"/>
  <c r="M1819" i="2"/>
  <c r="M1820"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247" i="2"/>
  <c r="M1878" i="2"/>
  <c r="M1879" i="2"/>
  <c r="M1880" i="2"/>
  <c r="M1881" i="2"/>
  <c r="M1882" i="2"/>
  <c r="M1883" i="2"/>
  <c r="M1884" i="2"/>
  <c r="M1885" i="2"/>
  <c r="M1886" i="2"/>
  <c r="M1251"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31" i="2"/>
  <c r="M2432" i="2"/>
  <c r="M2433" i="2"/>
  <c r="M2434" i="2"/>
  <c r="M2435" i="2"/>
  <c r="M2436" i="2"/>
  <c r="M2437" i="2"/>
  <c r="M2438" i="2"/>
  <c r="M2439" i="2"/>
  <c r="M2440" i="2"/>
  <c r="M2441" i="2"/>
  <c r="M2442" i="2"/>
  <c r="M2443" i="2"/>
  <c r="M2444" i="2"/>
  <c r="M2445" i="2"/>
  <c r="M2446" i="2"/>
  <c r="M2447" i="2"/>
  <c r="M2448" i="2"/>
  <c r="M2449" i="2"/>
  <c r="M2450" i="2"/>
  <c r="M1678"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5" i="2"/>
  <c r="M2546" i="2"/>
  <c r="M2547" i="2"/>
  <c r="M2548" i="2"/>
  <c r="M2549" i="2"/>
  <c r="M2550" i="2"/>
  <c r="M2551" i="2"/>
  <c r="M2552" i="2"/>
  <c r="M2553" i="2"/>
  <c r="M2554" i="2"/>
  <c r="M2555" i="2"/>
  <c r="M2556" i="2"/>
  <c r="M2557" i="2"/>
  <c r="M2558" i="2"/>
  <c r="M2559" i="2"/>
  <c r="M2200" i="2"/>
  <c r="M2201" i="2"/>
  <c r="M2202"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R1181" i="2" l="1"/>
  <c r="I801" i="5"/>
  <c r="F379" i="8"/>
  <c r="M1004" i="2"/>
  <c r="M1005" i="2"/>
  <c r="N1004" i="2"/>
  <c r="N1005" i="2"/>
  <c r="Q1004" i="2"/>
  <c r="Q1005" i="2"/>
  <c r="M1154" i="2"/>
  <c r="N1154" i="2"/>
  <c r="Q1154" i="2"/>
  <c r="M1148" i="2"/>
  <c r="N1148" i="2"/>
  <c r="Q1148" i="2"/>
  <c r="N998" i="2"/>
  <c r="N1146" i="2"/>
  <c r="M998" i="2"/>
  <c r="M1146" i="2"/>
  <c r="Q1163" i="2"/>
  <c r="N1163" i="2"/>
  <c r="M1163" i="2"/>
  <c r="Q998" i="2"/>
  <c r="Q1146" i="2"/>
  <c r="P11" i="2"/>
  <c r="M1212" i="2"/>
  <c r="N1212" i="2"/>
  <c r="M1213" i="2"/>
  <c r="N1213" i="2"/>
  <c r="M1219" i="2"/>
  <c r="N1219" i="2"/>
  <c r="M1220" i="2"/>
  <c r="N1220" i="2"/>
  <c r="M1221" i="2"/>
  <c r="N1221" i="2"/>
  <c r="M1222" i="2"/>
  <c r="N1222" i="2"/>
  <c r="M1225" i="2"/>
  <c r="N1225" i="2"/>
  <c r="M1226" i="2"/>
  <c r="N1226" i="2"/>
  <c r="M1230" i="2"/>
  <c r="N1230" i="2"/>
  <c r="M1232" i="2"/>
  <c r="N1232" i="2"/>
  <c r="M992" i="2"/>
  <c r="N992" i="2"/>
  <c r="M993" i="2"/>
  <c r="N993" i="2"/>
  <c r="M994" i="2"/>
  <c r="N994" i="2"/>
  <c r="M995" i="2"/>
  <c r="N995" i="2"/>
  <c r="M1234" i="2"/>
  <c r="N1234" i="2"/>
  <c r="M1235" i="2"/>
  <c r="N1235" i="2"/>
  <c r="M1236" i="2"/>
  <c r="N1236" i="2"/>
  <c r="M1237" i="2"/>
  <c r="N1237" i="2"/>
  <c r="M1238" i="2"/>
  <c r="N1238" i="2"/>
  <c r="M1239" i="2"/>
  <c r="N1239" i="2"/>
  <c r="M996" i="2"/>
  <c r="N996" i="2"/>
  <c r="M1240" i="2"/>
  <c r="N1240" i="2"/>
  <c r="M997" i="2"/>
  <c r="N997" i="2"/>
  <c r="M1241" i="2"/>
  <c r="N1241" i="2"/>
  <c r="M1242" i="2"/>
  <c r="N1242" i="2"/>
  <c r="M1243" i="2"/>
  <c r="N1243" i="2"/>
  <c r="M1147" i="2"/>
  <c r="N1147" i="2"/>
  <c r="M1208" i="2"/>
  <c r="N1208" i="2"/>
  <c r="M1155" i="2"/>
  <c r="N1155" i="2"/>
  <c r="M1214" i="2"/>
  <c r="N1214" i="2"/>
  <c r="M1156" i="2"/>
  <c r="N1156" i="2"/>
  <c r="M1216" i="2"/>
  <c r="N1216" i="2"/>
  <c r="M1227" i="2"/>
  <c r="N1227" i="2"/>
  <c r="M1160" i="2"/>
  <c r="N1160" i="2"/>
  <c r="M1300" i="2"/>
  <c r="N1300" i="2"/>
  <c r="M1302" i="2"/>
  <c r="N1302" i="2"/>
  <c r="M1228" i="2"/>
  <c r="N1228" i="2"/>
  <c r="M1152" i="2"/>
  <c r="N1152" i="2"/>
  <c r="M1286" i="2"/>
  <c r="N1286" i="2"/>
  <c r="M1153" i="2"/>
  <c r="N1153" i="2"/>
  <c r="M1290" i="2"/>
  <c r="N1290" i="2"/>
  <c r="M1217" i="2"/>
  <c r="N1217" i="2"/>
  <c r="M1211" i="2"/>
  <c r="N1211" i="2"/>
  <c r="M1252" i="2"/>
  <c r="N1252" i="2"/>
  <c r="M1000" i="2"/>
  <c r="N1000" i="2"/>
  <c r="M1295" i="2"/>
  <c r="N1295" i="2"/>
  <c r="M1296" i="2"/>
  <c r="N1296" i="2"/>
  <c r="M1218" i="2"/>
  <c r="N1218" i="2"/>
  <c r="M1001" i="2"/>
  <c r="N1001" i="2"/>
  <c r="M1194" i="2"/>
  <c r="N1194" i="2"/>
  <c r="M1158" i="2"/>
  <c r="N1158" i="2"/>
  <c r="M1224" i="2"/>
  <c r="N1224" i="2"/>
  <c r="M1161" i="2"/>
  <c r="N1161" i="2"/>
  <c r="M1002" i="2"/>
  <c r="N1002" i="2"/>
  <c r="M1003" i="2"/>
  <c r="N1003" i="2"/>
  <c r="M1164" i="2"/>
  <c r="N1164" i="2"/>
  <c r="M1165" i="2"/>
  <c r="N1165" i="2"/>
  <c r="M1166" i="2"/>
  <c r="N1166" i="2"/>
  <c r="M1223" i="2"/>
  <c r="N1223" i="2"/>
  <c r="M1151" i="2"/>
  <c r="N1151" i="2"/>
  <c r="M1288" i="2"/>
  <c r="N1288" i="2"/>
  <c r="M1149" i="2"/>
  <c r="N1149" i="2"/>
  <c r="M1157" i="2"/>
  <c r="N1157" i="2"/>
  <c r="M1159" i="2"/>
  <c r="N1159" i="2"/>
  <c r="M1162" i="2"/>
  <c r="N1162" i="2"/>
  <c r="M1215" i="2"/>
  <c r="N1215" i="2"/>
  <c r="M1231" i="2"/>
  <c r="N1231" i="2"/>
  <c r="M1150" i="2"/>
  <c r="N1150" i="2"/>
  <c r="M1209" i="2"/>
  <c r="N1209" i="2"/>
  <c r="M1210" i="2"/>
  <c r="N1210" i="2"/>
  <c r="M990" i="2"/>
  <c r="N990" i="2"/>
  <c r="M991" i="2"/>
  <c r="N991" i="2"/>
  <c r="M1233" i="2"/>
  <c r="N1233" i="2"/>
  <c r="M749" i="2"/>
  <c r="N749" i="2"/>
  <c r="M750" i="2"/>
  <c r="N750" i="2"/>
  <c r="M751" i="2"/>
  <c r="N751" i="2"/>
  <c r="M752" i="2"/>
  <c r="N752" i="2"/>
  <c r="M753" i="2"/>
  <c r="N753" i="2"/>
  <c r="M754" i="2"/>
  <c r="N754" i="2"/>
  <c r="M755" i="2"/>
  <c r="N755" i="2"/>
  <c r="M756" i="2"/>
  <c r="N756" i="2"/>
  <c r="M757" i="2"/>
  <c r="N757" i="2"/>
  <c r="M758" i="2"/>
  <c r="N758" i="2"/>
  <c r="M759" i="2"/>
  <c r="N759" i="2"/>
  <c r="M760" i="2"/>
  <c r="N760" i="2"/>
  <c r="M761" i="2"/>
  <c r="N761" i="2"/>
  <c r="M762" i="2"/>
  <c r="N762" i="2"/>
  <c r="M763" i="2"/>
  <c r="N763" i="2"/>
  <c r="M764" i="2"/>
  <c r="N764" i="2"/>
  <c r="M765" i="2"/>
  <c r="N765" i="2"/>
  <c r="M766" i="2"/>
  <c r="N766" i="2"/>
  <c r="M767" i="2"/>
  <c r="N767" i="2"/>
  <c r="M768" i="2"/>
  <c r="N768" i="2"/>
  <c r="M769" i="2"/>
  <c r="N769" i="2"/>
  <c r="M770" i="2"/>
  <c r="N770" i="2"/>
  <c r="M771" i="2"/>
  <c r="N771" i="2"/>
  <c r="M772" i="2"/>
  <c r="N772" i="2"/>
  <c r="M773" i="2"/>
  <c r="N773" i="2"/>
  <c r="M774" i="2"/>
  <c r="N774" i="2"/>
  <c r="M775" i="2"/>
  <c r="N775" i="2"/>
  <c r="M776" i="2"/>
  <c r="N776" i="2"/>
  <c r="M777" i="2"/>
  <c r="N777" i="2"/>
  <c r="M778" i="2"/>
  <c r="N778" i="2"/>
  <c r="M779" i="2"/>
  <c r="N779" i="2"/>
  <c r="M780" i="2"/>
  <c r="N780" i="2"/>
  <c r="M781" i="2"/>
  <c r="N781" i="2"/>
  <c r="M782" i="2"/>
  <c r="N782" i="2"/>
  <c r="M783" i="2"/>
  <c r="N783" i="2"/>
  <c r="M784" i="2"/>
  <c r="N784" i="2"/>
  <c r="M785" i="2"/>
  <c r="N785" i="2"/>
  <c r="M786" i="2"/>
  <c r="N786" i="2"/>
  <c r="M787" i="2"/>
  <c r="N787" i="2"/>
  <c r="M788" i="2"/>
  <c r="N788" i="2"/>
  <c r="M789" i="2"/>
  <c r="N789" i="2"/>
  <c r="M790" i="2"/>
  <c r="N790" i="2"/>
  <c r="M791" i="2"/>
  <c r="N791" i="2"/>
  <c r="M792" i="2"/>
  <c r="N792" i="2"/>
  <c r="M793" i="2"/>
  <c r="N793" i="2"/>
  <c r="M794" i="2"/>
  <c r="N794" i="2"/>
  <c r="M795" i="2"/>
  <c r="N795" i="2"/>
  <c r="M796" i="2"/>
  <c r="N796" i="2"/>
  <c r="M797" i="2"/>
  <c r="N797" i="2"/>
  <c r="M798" i="2"/>
  <c r="N798" i="2"/>
  <c r="M799" i="2"/>
  <c r="N799" i="2"/>
  <c r="M800" i="2"/>
  <c r="N800" i="2"/>
  <c r="M801" i="2"/>
  <c r="N801" i="2"/>
  <c r="M802" i="2"/>
  <c r="N802" i="2"/>
  <c r="M803" i="2"/>
  <c r="N803" i="2"/>
  <c r="M804" i="2"/>
  <c r="N804" i="2"/>
  <c r="M809" i="2"/>
  <c r="N809" i="2"/>
  <c r="M810" i="2"/>
  <c r="N810" i="2"/>
  <c r="M811" i="2"/>
  <c r="N811" i="2"/>
  <c r="M812" i="2"/>
  <c r="N812" i="2"/>
  <c r="M813" i="2"/>
  <c r="N813" i="2"/>
  <c r="M814" i="2"/>
  <c r="N814" i="2"/>
  <c r="M815" i="2"/>
  <c r="N815" i="2"/>
  <c r="M816" i="2"/>
  <c r="N816" i="2"/>
  <c r="M817" i="2"/>
  <c r="N817" i="2"/>
  <c r="M818" i="2"/>
  <c r="N818" i="2"/>
  <c r="M819" i="2"/>
  <c r="N819" i="2"/>
  <c r="M820" i="2"/>
  <c r="N820" i="2"/>
  <c r="M825" i="2"/>
  <c r="N825" i="2"/>
  <c r="M826" i="2"/>
  <c r="N826" i="2"/>
  <c r="M827" i="2"/>
  <c r="N827" i="2"/>
  <c r="M828" i="2"/>
  <c r="N828" i="2"/>
  <c r="M829" i="2"/>
  <c r="N829" i="2"/>
  <c r="M830" i="2"/>
  <c r="N830" i="2"/>
  <c r="M831" i="2"/>
  <c r="N831" i="2"/>
  <c r="M832" i="2"/>
  <c r="N832" i="2"/>
  <c r="M833" i="2"/>
  <c r="N833" i="2"/>
  <c r="M834" i="2"/>
  <c r="N834" i="2"/>
  <c r="M835" i="2"/>
  <c r="N835" i="2"/>
  <c r="M836" i="2"/>
  <c r="N836" i="2"/>
  <c r="M837" i="2"/>
  <c r="N837" i="2"/>
  <c r="M838" i="2"/>
  <c r="N838" i="2"/>
  <c r="M839" i="2"/>
  <c r="N839" i="2"/>
  <c r="M840" i="2"/>
  <c r="N840" i="2"/>
  <c r="M841" i="2"/>
  <c r="N841" i="2"/>
  <c r="M842" i="2"/>
  <c r="N842" i="2"/>
  <c r="M843" i="2"/>
  <c r="N843" i="2"/>
  <c r="M844" i="2"/>
  <c r="N844" i="2"/>
  <c r="M845" i="2"/>
  <c r="N845" i="2"/>
  <c r="M846" i="2"/>
  <c r="N846" i="2"/>
  <c r="M847" i="2"/>
  <c r="N847" i="2"/>
  <c r="M848" i="2"/>
  <c r="N848" i="2"/>
  <c r="M849" i="2"/>
  <c r="N849" i="2"/>
  <c r="M850" i="2"/>
  <c r="N850" i="2"/>
  <c r="M851" i="2"/>
  <c r="N851" i="2"/>
  <c r="M852" i="2"/>
  <c r="N852" i="2"/>
  <c r="M853" i="2"/>
  <c r="N853" i="2"/>
  <c r="M854" i="2"/>
  <c r="N854" i="2"/>
  <c r="M855" i="2"/>
  <c r="N855" i="2"/>
  <c r="M856" i="2"/>
  <c r="N856" i="2"/>
  <c r="M857" i="2"/>
  <c r="N857" i="2"/>
  <c r="M858" i="2"/>
  <c r="N858" i="2"/>
  <c r="M859" i="2"/>
  <c r="N859" i="2"/>
  <c r="M860" i="2"/>
  <c r="N860" i="2"/>
  <c r="M861" i="2"/>
  <c r="N861" i="2"/>
  <c r="M862" i="2"/>
  <c r="N862" i="2"/>
  <c r="M863" i="2"/>
  <c r="N863" i="2"/>
  <c r="M864" i="2"/>
  <c r="N864" i="2"/>
  <c r="M865" i="2"/>
  <c r="N865" i="2"/>
  <c r="M866" i="2"/>
  <c r="N866" i="2"/>
  <c r="M867" i="2"/>
  <c r="N867" i="2"/>
  <c r="M868" i="2"/>
  <c r="N868" i="2"/>
  <c r="M869" i="2"/>
  <c r="N869" i="2"/>
  <c r="M870" i="2"/>
  <c r="N870" i="2"/>
  <c r="M871" i="2"/>
  <c r="N871" i="2"/>
  <c r="M872" i="2"/>
  <c r="N872" i="2"/>
  <c r="M873" i="2"/>
  <c r="N873" i="2"/>
  <c r="M874" i="2"/>
  <c r="N874" i="2"/>
  <c r="M875" i="2"/>
  <c r="N875" i="2"/>
  <c r="M876" i="2"/>
  <c r="N876" i="2"/>
  <c r="M877" i="2"/>
  <c r="N877" i="2"/>
  <c r="M878" i="2"/>
  <c r="N878" i="2"/>
  <c r="M879" i="2"/>
  <c r="N879" i="2"/>
  <c r="M880" i="2"/>
  <c r="N880" i="2"/>
  <c r="M881" i="2"/>
  <c r="N881" i="2"/>
  <c r="M882" i="2"/>
  <c r="N882" i="2"/>
  <c r="M883" i="2"/>
  <c r="N883" i="2"/>
  <c r="M884" i="2"/>
  <c r="N884" i="2"/>
  <c r="M885" i="2"/>
  <c r="N885" i="2"/>
  <c r="M886" i="2"/>
  <c r="N886" i="2"/>
  <c r="M887" i="2"/>
  <c r="N887" i="2"/>
  <c r="M888" i="2"/>
  <c r="N888" i="2"/>
  <c r="M889" i="2"/>
  <c r="N889" i="2"/>
  <c r="M890" i="2"/>
  <c r="N890" i="2"/>
  <c r="M891" i="2"/>
  <c r="N891" i="2"/>
  <c r="M892" i="2"/>
  <c r="N892" i="2"/>
  <c r="M893" i="2"/>
  <c r="N893" i="2"/>
  <c r="M894" i="2"/>
  <c r="N894" i="2"/>
  <c r="M895" i="2"/>
  <c r="N895" i="2"/>
  <c r="M896" i="2"/>
  <c r="N896" i="2"/>
  <c r="M897" i="2"/>
  <c r="N897" i="2"/>
  <c r="M898" i="2"/>
  <c r="N898" i="2"/>
  <c r="M899" i="2"/>
  <c r="N899" i="2"/>
  <c r="M900" i="2"/>
  <c r="N900" i="2"/>
  <c r="M901" i="2"/>
  <c r="N901" i="2"/>
  <c r="M902" i="2"/>
  <c r="N902" i="2"/>
  <c r="M903" i="2"/>
  <c r="N903" i="2"/>
  <c r="M904" i="2"/>
  <c r="N904" i="2"/>
  <c r="M905" i="2"/>
  <c r="N905" i="2"/>
  <c r="M906" i="2"/>
  <c r="N906" i="2"/>
  <c r="M907" i="2"/>
  <c r="N907" i="2"/>
  <c r="M908" i="2"/>
  <c r="N908" i="2"/>
  <c r="M909" i="2"/>
  <c r="N909" i="2"/>
  <c r="M910" i="2"/>
  <c r="N910" i="2"/>
  <c r="M911" i="2"/>
  <c r="N911" i="2"/>
  <c r="M912" i="2"/>
  <c r="N912" i="2"/>
  <c r="M913" i="2"/>
  <c r="N913" i="2"/>
  <c r="M914" i="2"/>
  <c r="N914" i="2"/>
  <c r="M915" i="2"/>
  <c r="N915" i="2"/>
  <c r="M916" i="2"/>
  <c r="N916" i="2"/>
  <c r="M917" i="2"/>
  <c r="N917" i="2"/>
  <c r="M918" i="2"/>
  <c r="N918" i="2"/>
  <c r="M919" i="2"/>
  <c r="N919" i="2"/>
  <c r="M920" i="2"/>
  <c r="N920" i="2"/>
  <c r="M921" i="2"/>
  <c r="N921" i="2"/>
  <c r="M922" i="2"/>
  <c r="N922" i="2"/>
  <c r="M923" i="2"/>
  <c r="N923" i="2"/>
  <c r="M924" i="2"/>
  <c r="N924" i="2"/>
  <c r="M925" i="2"/>
  <c r="N925" i="2"/>
  <c r="M926" i="2"/>
  <c r="N926" i="2"/>
  <c r="M927" i="2"/>
  <c r="N927" i="2"/>
  <c r="M928" i="2"/>
  <c r="N928" i="2"/>
  <c r="M929" i="2"/>
  <c r="N929" i="2"/>
  <c r="M930" i="2"/>
  <c r="N930" i="2"/>
  <c r="M931" i="2"/>
  <c r="N931" i="2"/>
  <c r="M932" i="2"/>
  <c r="N932" i="2"/>
  <c r="M933" i="2"/>
  <c r="N933" i="2"/>
  <c r="M934" i="2"/>
  <c r="N934" i="2"/>
  <c r="M935" i="2"/>
  <c r="N935" i="2"/>
  <c r="M936" i="2"/>
  <c r="N936" i="2"/>
  <c r="M937" i="2"/>
  <c r="N937" i="2"/>
  <c r="M938" i="2"/>
  <c r="N938" i="2"/>
  <c r="M939" i="2"/>
  <c r="N939" i="2"/>
  <c r="M940" i="2"/>
  <c r="N940" i="2"/>
  <c r="M941" i="2"/>
  <c r="N941" i="2"/>
  <c r="M942" i="2"/>
  <c r="N942" i="2"/>
  <c r="M943" i="2"/>
  <c r="N943" i="2"/>
  <c r="M944" i="2"/>
  <c r="N944" i="2"/>
  <c r="M945" i="2"/>
  <c r="N945" i="2"/>
  <c r="M946" i="2"/>
  <c r="N946" i="2"/>
  <c r="M947" i="2"/>
  <c r="N947" i="2"/>
  <c r="M1184" i="2"/>
  <c r="N1184" i="2"/>
  <c r="M1186" i="2"/>
  <c r="N1186" i="2"/>
  <c r="M1187" i="2"/>
  <c r="N1187" i="2"/>
  <c r="M1188" i="2"/>
  <c r="N1188" i="2"/>
  <c r="M1189" i="2"/>
  <c r="N1189" i="2"/>
  <c r="M1191" i="2"/>
  <c r="N1191" i="2"/>
  <c r="M1193" i="2"/>
  <c r="N1193" i="2"/>
  <c r="M948" i="2"/>
  <c r="N948" i="2"/>
  <c r="M1195" i="2"/>
  <c r="N1195" i="2"/>
  <c r="M1200" i="2"/>
  <c r="N1200" i="2"/>
  <c r="M1206" i="2"/>
  <c r="N1206" i="2"/>
  <c r="M949" i="2"/>
  <c r="N949" i="2"/>
  <c r="M950" i="2"/>
  <c r="N950" i="2"/>
  <c r="M951" i="2"/>
  <c r="N951" i="2"/>
  <c r="M1183" i="2"/>
  <c r="N1183" i="2"/>
  <c r="M952" i="2"/>
  <c r="N952" i="2"/>
  <c r="M1196" i="2"/>
  <c r="N1196" i="2"/>
  <c r="M953" i="2"/>
  <c r="N953" i="2"/>
  <c r="M1197" i="2"/>
  <c r="N1197" i="2"/>
  <c r="M1198" i="2"/>
  <c r="N1198" i="2"/>
  <c r="M954" i="2"/>
  <c r="N954" i="2"/>
  <c r="M955" i="2"/>
  <c r="N955" i="2"/>
  <c r="M1182" i="2"/>
  <c r="N1182" i="2"/>
  <c r="M956" i="2"/>
  <c r="N956" i="2"/>
  <c r="M1199" i="2"/>
  <c r="N1199" i="2"/>
  <c r="M957" i="2"/>
  <c r="N957" i="2"/>
  <c r="M958" i="2"/>
  <c r="N958" i="2"/>
  <c r="M1201" i="2"/>
  <c r="N1201" i="2"/>
  <c r="M1202" i="2"/>
  <c r="N1202" i="2"/>
  <c r="M959" i="2"/>
  <c r="N959" i="2"/>
  <c r="M960" i="2"/>
  <c r="N960" i="2"/>
  <c r="M961" i="2"/>
  <c r="N961" i="2"/>
  <c r="M962" i="2"/>
  <c r="N962" i="2"/>
  <c r="M963" i="2"/>
  <c r="N963" i="2"/>
  <c r="M964" i="2"/>
  <c r="N964" i="2"/>
  <c r="M1204" i="2"/>
  <c r="N1204" i="2"/>
  <c r="M965" i="2"/>
  <c r="N965" i="2"/>
  <c r="M966" i="2"/>
  <c r="N966" i="2"/>
  <c r="M967" i="2"/>
  <c r="N967" i="2"/>
  <c r="M968" i="2"/>
  <c r="N968" i="2"/>
  <c r="M969" i="2"/>
  <c r="N969" i="2"/>
  <c r="M1185" i="2"/>
  <c r="N1185" i="2"/>
  <c r="M1287" i="2"/>
  <c r="N1287" i="2"/>
  <c r="M1291" i="2"/>
  <c r="N1291" i="2"/>
  <c r="M1292" i="2"/>
  <c r="N1292" i="2"/>
  <c r="M1293" i="2"/>
  <c r="N1293" i="2"/>
  <c r="M1294" i="2"/>
  <c r="N1294" i="2"/>
  <c r="M1192" i="2"/>
  <c r="N1192" i="2"/>
  <c r="M1297" i="2"/>
  <c r="N1297" i="2"/>
  <c r="M1303" i="2"/>
  <c r="N1303" i="2"/>
  <c r="M1304" i="2"/>
  <c r="N1304" i="2"/>
  <c r="M1305" i="2"/>
  <c r="N1305" i="2"/>
  <c r="M1306" i="2"/>
  <c r="N1306" i="2"/>
  <c r="M970" i="2"/>
  <c r="N970" i="2"/>
  <c r="M1307" i="2"/>
  <c r="N1307" i="2"/>
  <c r="M1309" i="2"/>
  <c r="N1309" i="2"/>
  <c r="M1310" i="2"/>
  <c r="N1310" i="2"/>
  <c r="M1311" i="2"/>
  <c r="N1311" i="2"/>
  <c r="M1313" i="2"/>
  <c r="N1313" i="2"/>
  <c r="M1314" i="2"/>
  <c r="N1314" i="2"/>
  <c r="M1315" i="2"/>
  <c r="N1315" i="2"/>
  <c r="M1317" i="2"/>
  <c r="N1317" i="2"/>
  <c r="M1318" i="2"/>
  <c r="N1318" i="2"/>
  <c r="M1205" i="2"/>
  <c r="N1205" i="2"/>
  <c r="M1320" i="2"/>
  <c r="N1320" i="2"/>
  <c r="M1321" i="2"/>
  <c r="N1321" i="2"/>
  <c r="M971" i="2"/>
  <c r="N971" i="2"/>
  <c r="M972" i="2"/>
  <c r="N972" i="2"/>
  <c r="M973" i="2"/>
  <c r="N973" i="2"/>
  <c r="M1289" i="2"/>
  <c r="N1289" i="2"/>
  <c r="M1298" i="2"/>
  <c r="N1298" i="2"/>
  <c r="M1299" i="2"/>
  <c r="N1299" i="2"/>
  <c r="M1301" i="2"/>
  <c r="N1301" i="2"/>
  <c r="M1308" i="2"/>
  <c r="N1308" i="2"/>
  <c r="M1312" i="2"/>
  <c r="N1312" i="2"/>
  <c r="M974" i="2"/>
  <c r="N974" i="2"/>
  <c r="M975" i="2"/>
  <c r="N975" i="2"/>
  <c r="M976" i="2"/>
  <c r="N976" i="2"/>
  <c r="M977" i="2"/>
  <c r="N977" i="2"/>
  <c r="M978" i="2"/>
  <c r="N978" i="2"/>
  <c r="M979" i="2"/>
  <c r="N979" i="2"/>
  <c r="M980" i="2"/>
  <c r="N980" i="2"/>
  <c r="M981" i="2"/>
  <c r="N981" i="2"/>
  <c r="M1316" i="2"/>
  <c r="N1316" i="2"/>
  <c r="M982" i="2"/>
  <c r="N982" i="2"/>
  <c r="M983" i="2"/>
  <c r="N983" i="2"/>
  <c r="M1319" i="2"/>
  <c r="N1319" i="2"/>
  <c r="M984" i="2"/>
  <c r="N984" i="2"/>
  <c r="M1322" i="2"/>
  <c r="N1322" i="2"/>
  <c r="M985" i="2"/>
  <c r="N985" i="2"/>
  <c r="M986" i="2"/>
  <c r="N986" i="2"/>
  <c r="M1168" i="2"/>
  <c r="N1168" i="2"/>
  <c r="M987" i="2"/>
  <c r="N987" i="2"/>
  <c r="M988" i="2"/>
  <c r="N988" i="2"/>
  <c r="M1169" i="2"/>
  <c r="N1169" i="2"/>
  <c r="M1170" i="2"/>
  <c r="N1170" i="2"/>
  <c r="M1171" i="2"/>
  <c r="N1171" i="2"/>
  <c r="M989" i="2"/>
  <c r="N989" i="2"/>
  <c r="M1172" i="2"/>
  <c r="N1172" i="2"/>
  <c r="M1173" i="2"/>
  <c r="N1173" i="2"/>
  <c r="M1174" i="2"/>
  <c r="N1174" i="2"/>
  <c r="M1175" i="2"/>
  <c r="N1175" i="2"/>
  <c r="M1176" i="2"/>
  <c r="N1176" i="2"/>
  <c r="M1177" i="2"/>
  <c r="N1177" i="2"/>
  <c r="M1178" i="2"/>
  <c r="N1178" i="2"/>
  <c r="M1179" i="2"/>
  <c r="N1179" i="2"/>
  <c r="M1180" i="2"/>
  <c r="N1180" i="2"/>
  <c r="M12" i="2"/>
  <c r="N12" i="2"/>
  <c r="M13" i="2"/>
  <c r="N13" i="2"/>
  <c r="M14" i="2"/>
  <c r="N14" i="2"/>
  <c r="M15" i="2"/>
  <c r="N15" i="2"/>
  <c r="M16" i="2"/>
  <c r="N16" i="2"/>
  <c r="M17" i="2"/>
  <c r="N17" i="2"/>
  <c r="M18" i="2"/>
  <c r="N18" i="2"/>
  <c r="M19" i="2"/>
  <c r="N19" i="2"/>
  <c r="M20" i="2"/>
  <c r="N20" i="2"/>
  <c r="M21" i="2"/>
  <c r="N21" i="2"/>
  <c r="M22" i="2"/>
  <c r="N22" i="2"/>
  <c r="M23" i="2"/>
  <c r="N23" i="2"/>
  <c r="M24" i="2"/>
  <c r="N24" i="2"/>
  <c r="M25" i="2"/>
  <c r="N25" i="2"/>
  <c r="M26" i="2"/>
  <c r="N26" i="2"/>
  <c r="M27" i="2"/>
  <c r="N27" i="2"/>
  <c r="M28" i="2"/>
  <c r="N28" i="2"/>
  <c r="M29" i="2"/>
  <c r="N29" i="2"/>
  <c r="M30" i="2"/>
  <c r="N30" i="2"/>
  <c r="M31" i="2"/>
  <c r="N31" i="2"/>
  <c r="M32" i="2"/>
  <c r="N32" i="2"/>
  <c r="M33" i="2"/>
  <c r="N33" i="2"/>
  <c r="M34" i="2"/>
  <c r="N34" i="2"/>
  <c r="M35" i="2"/>
  <c r="N35" i="2"/>
  <c r="M36" i="2"/>
  <c r="N36" i="2"/>
  <c r="M37" i="2"/>
  <c r="N37" i="2"/>
  <c r="M38" i="2"/>
  <c r="N38" i="2"/>
  <c r="M39" i="2"/>
  <c r="N39" i="2"/>
  <c r="M40" i="2"/>
  <c r="N40" i="2"/>
  <c r="M41" i="2"/>
  <c r="N41" i="2"/>
  <c r="M42" i="2"/>
  <c r="N42" i="2"/>
  <c r="M43" i="2"/>
  <c r="N43" i="2"/>
  <c r="M44" i="2"/>
  <c r="N44" i="2"/>
  <c r="M45" i="2"/>
  <c r="N45" i="2"/>
  <c r="M46" i="2"/>
  <c r="N46" i="2"/>
  <c r="M47" i="2"/>
  <c r="N47" i="2"/>
  <c r="M48" i="2"/>
  <c r="N48" i="2"/>
  <c r="M49" i="2"/>
  <c r="N49" i="2"/>
  <c r="M50" i="2"/>
  <c r="N50" i="2"/>
  <c r="M51" i="2"/>
  <c r="N51" i="2"/>
  <c r="M52" i="2"/>
  <c r="N52" i="2"/>
  <c r="M53" i="2"/>
  <c r="N53" i="2"/>
  <c r="M54" i="2"/>
  <c r="N54" i="2"/>
  <c r="M55" i="2"/>
  <c r="N55" i="2"/>
  <c r="M56" i="2"/>
  <c r="N56" i="2"/>
  <c r="M57" i="2"/>
  <c r="N57" i="2"/>
  <c r="M58" i="2"/>
  <c r="N58" i="2"/>
  <c r="M59" i="2"/>
  <c r="N59" i="2"/>
  <c r="M60" i="2"/>
  <c r="N60" i="2"/>
  <c r="M61" i="2"/>
  <c r="N61" i="2"/>
  <c r="M62" i="2"/>
  <c r="N62" i="2"/>
  <c r="M63" i="2"/>
  <c r="N63" i="2"/>
  <c r="M64" i="2"/>
  <c r="N64" i="2"/>
  <c r="M65" i="2"/>
  <c r="N65" i="2"/>
  <c r="M66" i="2"/>
  <c r="N66" i="2"/>
  <c r="M67" i="2"/>
  <c r="N67" i="2"/>
  <c r="M68" i="2"/>
  <c r="N68" i="2"/>
  <c r="M69" i="2"/>
  <c r="N69" i="2"/>
  <c r="M70" i="2"/>
  <c r="N70" i="2"/>
  <c r="M71" i="2"/>
  <c r="N71" i="2"/>
  <c r="M72" i="2"/>
  <c r="N72" i="2"/>
  <c r="M73" i="2"/>
  <c r="N73" i="2"/>
  <c r="M74" i="2"/>
  <c r="N74" i="2"/>
  <c r="M75" i="2"/>
  <c r="N75" i="2"/>
  <c r="M76" i="2"/>
  <c r="N76" i="2"/>
  <c r="M77" i="2"/>
  <c r="N77" i="2"/>
  <c r="M78" i="2"/>
  <c r="N78" i="2"/>
  <c r="M79" i="2"/>
  <c r="N79" i="2"/>
  <c r="M80" i="2"/>
  <c r="N80" i="2"/>
  <c r="M81" i="2"/>
  <c r="N81" i="2"/>
  <c r="M82" i="2"/>
  <c r="N82" i="2"/>
  <c r="M83" i="2"/>
  <c r="N83" i="2"/>
  <c r="M84" i="2"/>
  <c r="N84" i="2"/>
  <c r="M85" i="2"/>
  <c r="N85" i="2"/>
  <c r="M86" i="2"/>
  <c r="N86" i="2"/>
  <c r="M87" i="2"/>
  <c r="N87" i="2"/>
  <c r="M88" i="2"/>
  <c r="N88" i="2"/>
  <c r="M89" i="2"/>
  <c r="N89" i="2"/>
  <c r="M90" i="2"/>
  <c r="N90" i="2"/>
  <c r="M91" i="2"/>
  <c r="N91" i="2"/>
  <c r="M92" i="2"/>
  <c r="N92" i="2"/>
  <c r="M93" i="2"/>
  <c r="N93" i="2"/>
  <c r="M94" i="2"/>
  <c r="N94" i="2"/>
  <c r="M95" i="2"/>
  <c r="N95" i="2"/>
  <c r="M96" i="2"/>
  <c r="N96" i="2"/>
  <c r="M97" i="2"/>
  <c r="N97" i="2"/>
  <c r="M98" i="2"/>
  <c r="N98" i="2"/>
  <c r="M99" i="2"/>
  <c r="N99" i="2"/>
  <c r="M100" i="2"/>
  <c r="N100" i="2"/>
  <c r="M101" i="2"/>
  <c r="N101" i="2"/>
  <c r="M102" i="2"/>
  <c r="N102" i="2"/>
  <c r="M103" i="2"/>
  <c r="N103" i="2"/>
  <c r="M104" i="2"/>
  <c r="N104" i="2"/>
  <c r="M105" i="2"/>
  <c r="N105" i="2"/>
  <c r="M106" i="2"/>
  <c r="N106" i="2"/>
  <c r="M107" i="2"/>
  <c r="N107" i="2"/>
  <c r="M108" i="2"/>
  <c r="N108" i="2"/>
  <c r="M109" i="2"/>
  <c r="N109" i="2"/>
  <c r="M110" i="2"/>
  <c r="N110" i="2"/>
  <c r="M111" i="2"/>
  <c r="N111" i="2"/>
  <c r="M112" i="2"/>
  <c r="N112" i="2"/>
  <c r="M113" i="2"/>
  <c r="N113" i="2"/>
  <c r="M114" i="2"/>
  <c r="N114" i="2"/>
  <c r="M115" i="2"/>
  <c r="N115" i="2"/>
  <c r="M116" i="2"/>
  <c r="N116" i="2"/>
  <c r="M117" i="2"/>
  <c r="N117" i="2"/>
  <c r="M118" i="2"/>
  <c r="N118" i="2"/>
  <c r="M119" i="2"/>
  <c r="N119" i="2"/>
  <c r="M120" i="2"/>
  <c r="N120" i="2"/>
  <c r="M121" i="2"/>
  <c r="N121" i="2"/>
  <c r="M122" i="2"/>
  <c r="N122" i="2"/>
  <c r="M123" i="2"/>
  <c r="N123" i="2"/>
  <c r="M124" i="2"/>
  <c r="N124" i="2"/>
  <c r="M125" i="2"/>
  <c r="N125" i="2"/>
  <c r="M126" i="2"/>
  <c r="N126" i="2"/>
  <c r="M127" i="2"/>
  <c r="N127" i="2"/>
  <c r="M128" i="2"/>
  <c r="N128" i="2"/>
  <c r="M129" i="2"/>
  <c r="N129" i="2"/>
  <c r="M130" i="2"/>
  <c r="N130" i="2"/>
  <c r="M131" i="2"/>
  <c r="N131" i="2"/>
  <c r="M132" i="2"/>
  <c r="N132" i="2"/>
  <c r="M133" i="2"/>
  <c r="N133" i="2"/>
  <c r="M134" i="2"/>
  <c r="N134" i="2"/>
  <c r="M135" i="2"/>
  <c r="N135" i="2"/>
  <c r="M136" i="2"/>
  <c r="N136" i="2"/>
  <c r="M137" i="2"/>
  <c r="N137" i="2"/>
  <c r="M138" i="2"/>
  <c r="N138" i="2"/>
  <c r="M139" i="2"/>
  <c r="N139" i="2"/>
  <c r="M140" i="2"/>
  <c r="N140" i="2"/>
  <c r="M141" i="2"/>
  <c r="N141" i="2"/>
  <c r="M142" i="2"/>
  <c r="N142" i="2"/>
  <c r="M143" i="2"/>
  <c r="N143" i="2"/>
  <c r="M144" i="2"/>
  <c r="N144" i="2"/>
  <c r="M145" i="2"/>
  <c r="N145" i="2"/>
  <c r="Q990" i="2"/>
  <c r="Q991" i="2"/>
  <c r="Q985" i="2"/>
  <c r="W592" i="3"/>
  <c r="I3301" i="5"/>
  <c r="I3349" i="5"/>
  <c r="I3348" i="5"/>
  <c r="I3299" i="5"/>
  <c r="I1493" i="5"/>
  <c r="I1212" i="5" l="1"/>
  <c r="I4352" i="5"/>
  <c r="I2766" i="5"/>
  <c r="W1443" i="3"/>
  <c r="D4" i="2"/>
  <c r="I4434" i="5"/>
  <c r="I4436" i="5"/>
  <c r="I4427" i="5"/>
  <c r="I4408" i="5"/>
  <c r="I4400" i="5"/>
  <c r="I4361" i="5"/>
  <c r="I4326" i="5"/>
  <c r="I4277" i="5"/>
  <c r="I4270" i="5"/>
  <c r="I4259" i="5"/>
  <c r="I4240" i="5"/>
  <c r="I4228" i="5"/>
  <c r="I4208" i="5"/>
  <c r="I4191" i="5"/>
  <c r="I4171" i="5"/>
  <c r="I4168" i="5"/>
  <c r="I4103" i="5"/>
  <c r="I4073" i="5"/>
  <c r="I4000" i="5"/>
  <c r="I3909" i="5"/>
  <c r="I3892" i="5"/>
  <c r="I3889" i="5"/>
  <c r="I3846" i="5"/>
  <c r="I1143" i="5"/>
  <c r="Q804" i="2"/>
  <c r="V3" i="2"/>
  <c r="U3" i="2"/>
  <c r="F2" i="8"/>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D2719" i="2"/>
  <c r="D2720" i="2"/>
  <c r="D2721" i="2"/>
  <c r="D2722" i="2"/>
  <c r="D2723" i="2"/>
  <c r="D2724" i="2"/>
  <c r="D2725" i="2"/>
  <c r="D2726" i="2"/>
  <c r="D2727" i="2"/>
  <c r="D2728" i="2"/>
  <c r="M748" i="2"/>
  <c r="D2714" i="2"/>
  <c r="D2715" i="2"/>
  <c r="D2716" i="2"/>
  <c r="D2717" i="2"/>
  <c r="D2713" i="2"/>
  <c r="M11" i="2"/>
  <c r="T3" i="2"/>
  <c r="I1211" i="5"/>
  <c r="I1232" i="5"/>
  <c r="Q891" i="2"/>
  <c r="I2479" i="5"/>
  <c r="I611" i="5"/>
  <c r="I1210" i="5"/>
  <c r="Q820" i="2"/>
  <c r="I3783" i="5"/>
  <c r="I3771" i="5"/>
  <c r="I3762" i="5"/>
  <c r="I3749" i="5"/>
  <c r="I3727" i="5"/>
  <c r="I3705" i="5"/>
  <c r="I3697" i="5"/>
  <c r="I3661" i="5"/>
  <c r="I3643" i="5"/>
  <c r="I3628" i="5"/>
  <c r="I3610" i="5"/>
  <c r="I3600" i="5"/>
  <c r="I3584" i="5"/>
  <c r="I3571" i="5"/>
  <c r="I3549" i="5"/>
  <c r="I3536" i="5"/>
  <c r="I3527" i="5"/>
  <c r="I3516" i="5"/>
  <c r="I3506" i="5"/>
  <c r="I3493" i="5"/>
  <c r="I3483" i="5"/>
  <c r="I3470" i="5"/>
  <c r="I3458" i="5"/>
  <c r="I3445" i="5"/>
  <c r="I3433" i="5"/>
  <c r="I3422" i="5"/>
  <c r="I3410" i="5"/>
  <c r="I3398" i="5"/>
  <c r="I3378" i="5"/>
  <c r="I3369" i="5"/>
  <c r="I1617" i="5"/>
  <c r="Q131" i="2"/>
  <c r="I1209"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I1418" i="5"/>
  <c r="I1139" i="5"/>
  <c r="Q803" i="2"/>
  <c r="I1284" i="5"/>
  <c r="I1399" i="5"/>
  <c r="I839" i="5"/>
  <c r="I1741" i="5"/>
  <c r="I1849" i="5"/>
  <c r="I1804" i="5"/>
  <c r="I1805" i="5"/>
  <c r="I1736" i="5"/>
  <c r="I1521" i="5"/>
  <c r="Q12" i="2"/>
  <c r="Q13" i="2"/>
  <c r="Q14" i="2"/>
  <c r="Q15" i="2"/>
  <c r="Q16" i="2"/>
  <c r="Q17" i="2"/>
  <c r="Q18" i="2"/>
  <c r="Q19" i="2"/>
  <c r="Q20" i="2"/>
  <c r="Q21" i="2"/>
  <c r="Q22" i="2"/>
  <c r="Q23" i="2"/>
  <c r="Q24" i="2"/>
  <c r="Q25" i="2"/>
  <c r="Q26" i="2"/>
  <c r="Q27" i="2"/>
  <c r="Q28" i="2"/>
  <c r="Q29" i="2"/>
  <c r="Q30" i="2"/>
  <c r="Q31" i="2"/>
  <c r="Q32" i="2"/>
  <c r="Q33" i="2"/>
  <c r="Q34" i="2"/>
  <c r="Q36" i="2"/>
  <c r="Q37" i="2"/>
  <c r="Q38" i="2"/>
  <c r="Q39" i="2"/>
  <c r="Q40" i="2"/>
  <c r="Q41" i="2"/>
  <c r="Q42" i="2"/>
  <c r="Q43" i="2"/>
  <c r="Q44" i="2"/>
  <c r="Q45" i="2"/>
  <c r="Q46" i="2"/>
  <c r="Q47" i="2"/>
  <c r="Q48" i="2"/>
  <c r="Q49"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1233"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9" i="2"/>
  <c r="Q810" i="2"/>
  <c r="Q811" i="2"/>
  <c r="Q812" i="2"/>
  <c r="Q813" i="2"/>
  <c r="Q814" i="2"/>
  <c r="Q815" i="2"/>
  <c r="Q816" i="2"/>
  <c r="Q817" i="2"/>
  <c r="Q818" i="2"/>
  <c r="Q819"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1195" i="2"/>
  <c r="Q1200" i="2"/>
  <c r="Q1206" i="2"/>
  <c r="Q949" i="2"/>
  <c r="Q950" i="2"/>
  <c r="Q951" i="2"/>
  <c r="Q1183" i="2"/>
  <c r="Q952" i="2"/>
  <c r="Q1196" i="2"/>
  <c r="Q953" i="2"/>
  <c r="Q1197" i="2"/>
  <c r="Q1198" i="2"/>
  <c r="Q954" i="2"/>
  <c r="Q955" i="2"/>
  <c r="Q1182" i="2"/>
  <c r="Q956" i="2"/>
  <c r="Q1199" i="2"/>
  <c r="Q957" i="2"/>
  <c r="Q958" i="2"/>
  <c r="Q1201" i="2"/>
  <c r="Q1202" i="2"/>
  <c r="Q959" i="2"/>
  <c r="Q960" i="2"/>
  <c r="Q961" i="2"/>
  <c r="Q962" i="2"/>
  <c r="Q963" i="2"/>
  <c r="Q964" i="2"/>
  <c r="Q1204" i="2"/>
  <c r="Q965" i="2"/>
  <c r="Q966" i="2"/>
  <c r="Q967" i="2"/>
  <c r="Q968" i="2"/>
  <c r="Q969" i="2"/>
  <c r="Q1185" i="2"/>
  <c r="Q1291" i="2"/>
  <c r="Q1292" i="2"/>
  <c r="Q1293" i="2"/>
  <c r="Q1294" i="2"/>
  <c r="Q1192" i="2"/>
  <c r="Q1297" i="2"/>
  <c r="Q1303" i="2"/>
  <c r="Q1304" i="2"/>
  <c r="Q1305" i="2"/>
  <c r="Q1306" i="2"/>
  <c r="Q970" i="2"/>
  <c r="Q1307" i="2"/>
  <c r="Q1309" i="2"/>
  <c r="Q1310" i="2"/>
  <c r="Q1311" i="2"/>
  <c r="Q1313" i="2"/>
  <c r="Q1314" i="2"/>
  <c r="Q1315" i="2"/>
  <c r="Q1317" i="2"/>
  <c r="Q1318" i="2"/>
  <c r="Q1205" i="2"/>
  <c r="Q971" i="2"/>
  <c r="Q972" i="2"/>
  <c r="Q973" i="2"/>
  <c r="Q1289" i="2"/>
  <c r="Q1298" i="2"/>
  <c r="Q1299" i="2"/>
  <c r="Q1301" i="2"/>
  <c r="Q1308" i="2"/>
  <c r="Q1312" i="2"/>
  <c r="Q974" i="2"/>
  <c r="Q975" i="2"/>
  <c r="Q976" i="2"/>
  <c r="Q977" i="2"/>
  <c r="Q978" i="2"/>
  <c r="Q979" i="2"/>
  <c r="Q980" i="2"/>
  <c r="Q981" i="2"/>
  <c r="Q1316" i="2"/>
  <c r="Q982" i="2"/>
  <c r="Q983" i="2"/>
  <c r="Q1319" i="2"/>
  <c r="Q984" i="2"/>
  <c r="Q1212" i="2"/>
  <c r="Q1213" i="2"/>
  <c r="Q1219" i="2"/>
  <c r="Q1220" i="2"/>
  <c r="Q1221" i="2"/>
  <c r="Q1222" i="2"/>
  <c r="Q1225" i="2"/>
  <c r="Q1226" i="2"/>
  <c r="Q1230" i="2"/>
  <c r="Q1232" i="2"/>
  <c r="Q992" i="2"/>
  <c r="Q993" i="2"/>
  <c r="Q994" i="2"/>
  <c r="Q995" i="2"/>
  <c r="Q1234" i="2"/>
  <c r="Q1235" i="2"/>
  <c r="Q1236" i="2"/>
  <c r="Q1237" i="2"/>
  <c r="Q1238" i="2"/>
  <c r="Q1239" i="2"/>
  <c r="Q996" i="2"/>
  <c r="Q1240" i="2"/>
  <c r="Q997" i="2"/>
  <c r="Q1241" i="2"/>
  <c r="Q1242" i="2"/>
  <c r="Q1243" i="2"/>
  <c r="Q1147" i="2"/>
  <c r="Q1208" i="2"/>
  <c r="Q1186" i="2"/>
  <c r="Q1155" i="2"/>
  <c r="Q1214" i="2"/>
  <c r="Q1156" i="2"/>
  <c r="Q1216" i="2"/>
  <c r="Q1191" i="2"/>
  <c r="Q1227" i="2"/>
  <c r="Q1160" i="2"/>
  <c r="Q1300" i="2"/>
  <c r="Q1302" i="2"/>
  <c r="Q1228" i="2"/>
  <c r="Q1320" i="2"/>
  <c r="Q1321" i="2"/>
  <c r="Q1152" i="2"/>
  <c r="Q1286" i="2"/>
  <c r="Q1153" i="2"/>
  <c r="Q1290" i="2"/>
  <c r="Q1217" i="2"/>
  <c r="Q1193" i="2"/>
  <c r="Q1187" i="2"/>
  <c r="Q1211" i="2"/>
  <c r="Q1252" i="2"/>
  <c r="Q1000" i="2"/>
  <c r="Q1295" i="2"/>
  <c r="Q1296" i="2"/>
  <c r="Q1218" i="2"/>
  <c r="Q1171" i="2"/>
  <c r="Q1001" i="2"/>
  <c r="Q1194" i="2"/>
  <c r="Q1158" i="2"/>
  <c r="Q1224" i="2"/>
  <c r="Q1161" i="2"/>
  <c r="Q1002" i="2"/>
  <c r="Q1003" i="2"/>
  <c r="Q1164" i="2"/>
  <c r="Q1165" i="2"/>
  <c r="Q1166" i="2"/>
  <c r="Q1180" i="2"/>
  <c r="Q1322" i="2"/>
  <c r="Q1223" i="2"/>
  <c r="Q1168" i="2"/>
  <c r="Q1151" i="2"/>
  <c r="Q1189" i="2"/>
  <c r="Q1288" i="2"/>
  <c r="Q1149" i="2"/>
  <c r="Q1157" i="2"/>
  <c r="Q1159" i="2"/>
  <c r="Q1162" i="2"/>
  <c r="Q1184" i="2"/>
  <c r="Q1188" i="2"/>
  <c r="Q1215" i="2"/>
  <c r="Q1231" i="2"/>
  <c r="Q1150" i="2"/>
  <c r="Q1209" i="2"/>
  <c r="Q1287" i="2"/>
  <c r="Q1210" i="2"/>
  <c r="Q986" i="2"/>
  <c r="Q987" i="2"/>
  <c r="Q988" i="2"/>
  <c r="Q1169" i="2"/>
  <c r="Q1170" i="2"/>
  <c r="Q989" i="2"/>
  <c r="Q1172" i="2"/>
  <c r="Q1173" i="2"/>
  <c r="Q1174" i="2"/>
  <c r="Q1175" i="2"/>
  <c r="Q1176" i="2"/>
  <c r="Q1177" i="2"/>
  <c r="Q1178" i="2"/>
  <c r="Q1179" i="2"/>
  <c r="Q93" i="2"/>
  <c r="Q94" i="2"/>
  <c r="Q50" i="2"/>
  <c r="Q95" i="2"/>
  <c r="Q35" i="2"/>
  <c r="I531" i="5"/>
  <c r="I532" i="5"/>
  <c r="N748" i="2"/>
  <c r="N11" i="2"/>
  <c r="I1208" i="5"/>
  <c r="I2478" i="5"/>
  <c r="W774" i="3"/>
  <c r="W775" i="3"/>
  <c r="W776" i="3"/>
  <c r="I2233" i="5"/>
  <c r="I424" i="5"/>
  <c r="D2718" i="2"/>
  <c r="I2765" i="5"/>
  <c r="I2764" i="5"/>
  <c r="W827" i="3"/>
  <c r="I1207" i="5"/>
  <c r="I1135" i="5"/>
  <c r="I1422" i="5"/>
  <c r="I1206" i="5"/>
  <c r="I1848" i="5"/>
  <c r="I2" i="8"/>
  <c r="H2" i="8"/>
  <c r="I4771" i="5"/>
  <c r="I4770" i="5"/>
  <c r="I4769" i="5"/>
  <c r="I4768" i="5"/>
  <c r="I4767" i="5"/>
  <c r="I4766" i="5"/>
  <c r="I4765" i="5"/>
  <c r="I4764" i="5"/>
  <c r="I4763" i="5"/>
  <c r="I4762" i="5"/>
  <c r="I4761" i="5"/>
  <c r="I4760" i="5"/>
  <c r="I4759" i="5"/>
  <c r="I4758" i="5"/>
  <c r="I4757" i="5"/>
  <c r="I4756" i="5"/>
  <c r="I4755" i="5"/>
  <c r="I4754" i="5"/>
  <c r="I4753" i="5"/>
  <c r="I4752" i="5"/>
  <c r="I4751" i="5"/>
  <c r="I4750" i="5"/>
  <c r="I4749" i="5"/>
  <c r="I4748" i="5"/>
  <c r="I4747" i="5"/>
  <c r="I4746" i="5"/>
  <c r="I4745" i="5"/>
  <c r="I4744" i="5"/>
  <c r="I4743" i="5"/>
  <c r="I4742" i="5"/>
  <c r="I4741" i="5"/>
  <c r="I4740" i="5"/>
  <c r="I4739" i="5"/>
  <c r="I4738" i="5"/>
  <c r="I4737" i="5"/>
  <c r="I4736" i="5"/>
  <c r="I4735" i="5"/>
  <c r="I4734" i="5"/>
  <c r="I4733" i="5"/>
  <c r="I4732" i="5"/>
  <c r="I4731" i="5"/>
  <c r="I4730" i="5"/>
  <c r="I4729" i="5"/>
  <c r="I4728" i="5"/>
  <c r="I4727" i="5"/>
  <c r="I4726" i="5"/>
  <c r="I4725" i="5"/>
  <c r="I4724" i="5"/>
  <c r="I4723" i="5"/>
  <c r="I4722" i="5"/>
  <c r="I4721" i="5"/>
  <c r="I4720" i="5"/>
  <c r="I4719" i="5"/>
  <c r="I4718" i="5"/>
  <c r="I4717" i="5"/>
  <c r="I4716" i="5"/>
  <c r="I4715" i="5"/>
  <c r="I4714" i="5"/>
  <c r="I4713" i="5"/>
  <c r="I4712" i="5"/>
  <c r="I4711" i="5"/>
  <c r="I4710" i="5"/>
  <c r="I4709" i="5"/>
  <c r="I4708" i="5"/>
  <c r="I4707" i="5"/>
  <c r="I4706" i="5"/>
  <c r="I4705" i="5"/>
  <c r="I4704" i="5"/>
  <c r="I4703" i="5"/>
  <c r="I4702" i="5"/>
  <c r="I4701" i="5"/>
  <c r="I4700" i="5"/>
  <c r="I4699" i="5"/>
  <c r="I4698" i="5"/>
  <c r="I4697" i="5"/>
  <c r="I4696" i="5"/>
  <c r="I4695" i="5"/>
  <c r="I4694" i="5"/>
  <c r="I4693" i="5"/>
  <c r="I4692" i="5"/>
  <c r="I4691" i="5"/>
  <c r="I4690" i="5"/>
  <c r="I4689" i="5"/>
  <c r="I4688" i="5"/>
  <c r="I4687" i="5"/>
  <c r="I4686" i="5"/>
  <c r="I4685" i="5"/>
  <c r="I4684" i="5"/>
  <c r="I4683" i="5"/>
  <c r="I4682" i="5"/>
  <c r="I4681" i="5"/>
  <c r="I4680" i="5"/>
  <c r="I4679" i="5"/>
  <c r="I4678" i="5"/>
  <c r="I4677" i="5"/>
  <c r="I4676" i="5"/>
  <c r="I4675" i="5"/>
  <c r="I4674" i="5"/>
  <c r="I4673" i="5"/>
  <c r="I4672" i="5"/>
  <c r="I4671" i="5"/>
  <c r="I4670" i="5"/>
  <c r="I4669" i="5"/>
  <c r="I4668" i="5"/>
  <c r="I4667" i="5"/>
  <c r="I4666" i="5"/>
  <c r="I4665" i="5"/>
  <c r="I4664" i="5"/>
  <c r="I4663" i="5"/>
  <c r="I4662" i="5"/>
  <c r="I4661" i="5"/>
  <c r="I4660" i="5"/>
  <c r="I4659" i="5"/>
  <c r="I4658" i="5"/>
  <c r="I4657" i="5"/>
  <c r="I4656" i="5"/>
  <c r="I4655" i="5"/>
  <c r="I4654" i="5"/>
  <c r="I4653" i="5"/>
  <c r="I4652" i="5"/>
  <c r="I4651" i="5"/>
  <c r="I4650" i="5"/>
  <c r="I4649" i="5"/>
  <c r="I4648" i="5"/>
  <c r="I4647" i="5"/>
  <c r="I4646" i="5"/>
  <c r="I4645" i="5"/>
  <c r="I4644" i="5"/>
  <c r="I4643" i="5"/>
  <c r="I4642" i="5"/>
  <c r="I4641" i="5"/>
  <c r="I4640" i="5"/>
  <c r="I4639" i="5"/>
  <c r="I4638" i="5"/>
  <c r="I4637" i="5"/>
  <c r="I4636" i="5"/>
  <c r="I4635" i="5"/>
  <c r="I4634" i="5"/>
  <c r="I4633" i="5"/>
  <c r="I4632" i="5"/>
  <c r="I4631" i="5"/>
  <c r="I4630" i="5"/>
  <c r="I4629" i="5"/>
  <c r="I4628" i="5"/>
  <c r="I4627" i="5"/>
  <c r="I4626" i="5"/>
  <c r="I4625" i="5"/>
  <c r="I4624" i="5"/>
  <c r="I4623" i="5"/>
  <c r="I4622" i="5"/>
  <c r="I4621" i="5"/>
  <c r="I4620" i="5"/>
  <c r="I4619" i="5"/>
  <c r="I4618" i="5"/>
  <c r="I4617" i="5"/>
  <c r="I4616" i="5"/>
  <c r="I4615" i="5"/>
  <c r="I4614" i="5"/>
  <c r="I4613" i="5"/>
  <c r="I4612" i="5"/>
  <c r="I4611" i="5"/>
  <c r="I4610" i="5"/>
  <c r="I4609" i="5"/>
  <c r="I4608" i="5"/>
  <c r="I4607" i="5"/>
  <c r="I4606" i="5"/>
  <c r="I4605" i="5"/>
  <c r="I4604" i="5"/>
  <c r="I4603" i="5"/>
  <c r="I4602" i="5"/>
  <c r="I4601" i="5"/>
  <c r="I4600" i="5"/>
  <c r="I4599" i="5"/>
  <c r="I4598" i="5"/>
  <c r="I4597" i="5"/>
  <c r="I4596" i="5"/>
  <c r="I4595" i="5"/>
  <c r="I4594" i="5"/>
  <c r="I4593" i="5"/>
  <c r="I4592" i="5"/>
  <c r="I4591" i="5"/>
  <c r="I4590" i="5"/>
  <c r="I4589" i="5"/>
  <c r="I4588" i="5"/>
  <c r="I4587" i="5"/>
  <c r="I4586" i="5"/>
  <c r="I4585" i="5"/>
  <c r="I4584" i="5"/>
  <c r="I4583" i="5"/>
  <c r="I4582" i="5"/>
  <c r="I4581" i="5"/>
  <c r="I4580" i="5"/>
  <c r="I4579" i="5"/>
  <c r="I4578" i="5"/>
  <c r="I4577" i="5"/>
  <c r="I4576" i="5"/>
  <c r="I4575" i="5"/>
  <c r="I4574" i="5"/>
  <c r="I4573" i="5"/>
  <c r="I4572" i="5"/>
  <c r="I4571" i="5"/>
  <c r="I4570" i="5"/>
  <c r="I4569" i="5"/>
  <c r="I4568" i="5"/>
  <c r="I4567" i="5"/>
  <c r="I4566" i="5"/>
  <c r="I4565" i="5"/>
  <c r="I4564" i="5"/>
  <c r="I4563" i="5"/>
  <c r="I4562" i="5"/>
  <c r="I4561" i="5"/>
  <c r="I4560" i="5"/>
  <c r="I4559" i="5"/>
  <c r="I4558" i="5"/>
  <c r="I4557" i="5"/>
  <c r="I4556" i="5"/>
  <c r="I4555" i="5"/>
  <c r="I4554" i="5"/>
  <c r="I4553" i="5"/>
  <c r="I4552" i="5"/>
  <c r="I4551" i="5"/>
  <c r="I4550" i="5"/>
  <c r="I4549" i="5"/>
  <c r="I4548" i="5"/>
  <c r="I4547" i="5"/>
  <c r="I4546" i="5"/>
  <c r="I4545" i="5"/>
  <c r="I4544" i="5"/>
  <c r="I4543" i="5"/>
  <c r="I4542" i="5"/>
  <c r="I4541" i="5"/>
  <c r="I4540" i="5"/>
  <c r="I4539" i="5"/>
  <c r="I4538" i="5"/>
  <c r="I4537" i="5"/>
  <c r="I4535" i="5"/>
  <c r="I4534" i="5"/>
  <c r="I4533" i="5"/>
  <c r="I4532" i="5"/>
  <c r="I4531" i="5"/>
  <c r="I4530" i="5"/>
  <c r="I4529" i="5"/>
  <c r="I4528" i="5"/>
  <c r="I4526" i="5"/>
  <c r="I4525" i="5"/>
  <c r="I4524" i="5"/>
  <c r="I4523" i="5"/>
  <c r="I4522" i="5"/>
  <c r="I4521" i="5"/>
  <c r="I4520" i="5"/>
  <c r="I4519" i="5"/>
  <c r="I4518" i="5"/>
  <c r="I4517" i="5"/>
  <c r="I4516" i="5"/>
  <c r="I4515" i="5"/>
  <c r="I4514" i="5"/>
  <c r="I4513" i="5"/>
  <c r="I4512" i="5"/>
  <c r="I4511" i="5"/>
  <c r="I4510" i="5"/>
  <c r="I4509" i="5"/>
  <c r="I4508" i="5"/>
  <c r="I4507" i="5"/>
  <c r="I4506" i="5"/>
  <c r="I4505" i="5"/>
  <c r="I4504" i="5"/>
  <c r="I4503" i="5"/>
  <c r="I4502" i="5"/>
  <c r="I4501" i="5"/>
  <c r="I4500" i="5"/>
  <c r="I4499" i="5"/>
  <c r="I4498" i="5"/>
  <c r="I4497" i="5"/>
  <c r="I4496" i="5"/>
  <c r="I4495" i="5"/>
  <c r="I4494" i="5"/>
  <c r="I4493" i="5"/>
  <c r="I4492" i="5"/>
  <c r="I4491" i="5"/>
  <c r="I4490" i="5"/>
  <c r="I4489" i="5"/>
  <c r="I4488" i="5"/>
  <c r="I4487" i="5"/>
  <c r="I4486" i="5"/>
  <c r="I4485" i="5"/>
  <c r="I4484" i="5"/>
  <c r="I4483" i="5"/>
  <c r="M4482" i="5"/>
  <c r="I4482" i="5"/>
  <c r="I4481" i="5"/>
  <c r="I4480" i="5"/>
  <c r="I4479" i="5"/>
  <c r="I4478" i="5"/>
  <c r="I4477" i="5"/>
  <c r="I4476" i="5"/>
  <c r="I4475" i="5"/>
  <c r="I4474" i="5"/>
  <c r="I4473" i="5"/>
  <c r="I4472" i="5"/>
  <c r="I4471" i="5"/>
  <c r="I4470" i="5"/>
  <c r="I4469" i="5"/>
  <c r="I4468" i="5"/>
  <c r="I4467" i="5"/>
  <c r="I4466" i="5"/>
  <c r="I4465" i="5"/>
  <c r="I4464" i="5"/>
  <c r="I4463" i="5"/>
  <c r="I4462" i="5"/>
  <c r="I4461" i="5"/>
  <c r="I4460" i="5"/>
  <c r="I4459" i="5"/>
  <c r="I4458" i="5"/>
  <c r="I4457" i="5"/>
  <c r="I4456" i="5"/>
  <c r="I4455" i="5"/>
  <c r="I4454" i="5"/>
  <c r="I4453" i="5"/>
  <c r="I4452" i="5"/>
  <c r="I4451" i="5"/>
  <c r="I4450" i="5"/>
  <c r="I4449" i="5"/>
  <c r="I4448" i="5"/>
  <c r="I4447" i="5"/>
  <c r="I4446" i="5"/>
  <c r="I4445" i="5"/>
  <c r="I4444" i="5"/>
  <c r="I4443" i="5"/>
  <c r="I4442" i="5"/>
  <c r="I4441" i="5"/>
  <c r="I4440" i="5"/>
  <c r="I4439" i="5"/>
  <c r="I4438" i="5"/>
  <c r="I4437" i="5"/>
  <c r="I4435" i="5"/>
  <c r="I4433" i="5"/>
  <c r="I4432" i="5"/>
  <c r="I4431" i="5"/>
  <c r="I4430" i="5"/>
  <c r="I4429" i="5"/>
  <c r="I4428" i="5"/>
  <c r="I4426" i="5"/>
  <c r="I4425" i="5"/>
  <c r="I4424" i="5"/>
  <c r="I4423" i="5"/>
  <c r="I4422" i="5"/>
  <c r="I4421" i="5"/>
  <c r="I4420" i="5"/>
  <c r="I4419" i="5"/>
  <c r="I4418" i="5"/>
  <c r="I4417" i="5"/>
  <c r="I4416" i="5"/>
  <c r="I4415" i="5"/>
  <c r="I4414" i="5"/>
  <c r="I4413" i="5"/>
  <c r="I4412" i="5"/>
  <c r="I4411" i="5"/>
  <c r="I4410" i="5"/>
  <c r="I4409" i="5"/>
  <c r="I4407" i="5"/>
  <c r="I4406" i="5"/>
  <c r="I4405" i="5"/>
  <c r="I4404" i="5"/>
  <c r="I4403" i="5"/>
  <c r="I4402" i="5"/>
  <c r="I4401" i="5"/>
  <c r="I4399" i="5"/>
  <c r="I4398" i="5"/>
  <c r="I4397" i="5"/>
  <c r="I4396" i="5"/>
  <c r="I4395" i="5"/>
  <c r="I4394" i="5"/>
  <c r="I4393" i="5"/>
  <c r="I4392" i="5"/>
  <c r="I4391" i="5"/>
  <c r="I4390" i="5"/>
  <c r="I4389" i="5"/>
  <c r="I4388" i="5"/>
  <c r="I4387" i="5"/>
  <c r="I4386" i="5"/>
  <c r="I4385" i="5"/>
  <c r="I4384" i="5"/>
  <c r="I4383" i="5"/>
  <c r="I4382" i="5"/>
  <c r="I4381" i="5"/>
  <c r="I4380" i="5"/>
  <c r="I4379" i="5"/>
  <c r="I4378" i="5"/>
  <c r="I4377" i="5"/>
  <c r="I4376" i="5"/>
  <c r="I4375" i="5"/>
  <c r="I4374" i="5"/>
  <c r="I4373" i="5"/>
  <c r="I4372" i="5"/>
  <c r="I4371" i="5"/>
  <c r="I4370" i="5"/>
  <c r="I4369" i="5"/>
  <c r="I4368" i="5"/>
  <c r="I4367" i="5"/>
  <c r="I4366" i="5"/>
  <c r="I4365" i="5"/>
  <c r="I4364" i="5"/>
  <c r="I4363" i="5"/>
  <c r="I4362" i="5"/>
  <c r="I4360" i="5"/>
  <c r="I4359" i="5"/>
  <c r="I4358" i="5"/>
  <c r="I4357" i="5"/>
  <c r="I4356" i="5"/>
  <c r="I4355" i="5"/>
  <c r="I4354" i="5"/>
  <c r="I4353" i="5"/>
  <c r="I4351" i="5"/>
  <c r="I4350" i="5"/>
  <c r="I4349" i="5"/>
  <c r="I4348" i="5"/>
  <c r="I4347" i="5"/>
  <c r="I4346" i="5"/>
  <c r="I4345" i="5"/>
  <c r="I4344" i="5"/>
  <c r="I4343" i="5"/>
  <c r="I4342" i="5"/>
  <c r="I4341" i="5"/>
  <c r="I4340" i="5"/>
  <c r="I4339" i="5"/>
  <c r="I4338" i="5"/>
  <c r="I4337" i="5"/>
  <c r="I4336" i="5"/>
  <c r="I4335" i="5"/>
  <c r="I4334" i="5"/>
  <c r="I4333" i="5"/>
  <c r="I4332" i="5"/>
  <c r="I4331" i="5"/>
  <c r="I4330" i="5"/>
  <c r="I4329" i="5"/>
  <c r="I4328" i="5"/>
  <c r="I4327" i="5"/>
  <c r="I4325" i="5"/>
  <c r="I4324" i="5"/>
  <c r="I4323" i="5"/>
  <c r="I4322" i="5"/>
  <c r="I4321" i="5"/>
  <c r="I4320" i="5"/>
  <c r="I4319" i="5"/>
  <c r="I4318" i="5"/>
  <c r="I4317" i="5"/>
  <c r="I4316" i="5"/>
  <c r="I4315" i="5"/>
  <c r="I4314" i="5"/>
  <c r="I4313" i="5"/>
  <c r="I4312" i="5"/>
  <c r="I4311" i="5"/>
  <c r="I4310" i="5"/>
  <c r="I4309" i="5"/>
  <c r="I4308" i="5"/>
  <c r="I4307" i="5"/>
  <c r="I4306" i="5"/>
  <c r="I4305" i="5"/>
  <c r="I4304" i="5"/>
  <c r="I4303" i="5"/>
  <c r="I4302" i="5"/>
  <c r="I4301" i="5"/>
  <c r="I4300" i="5"/>
  <c r="I4299" i="5"/>
  <c r="I4298" i="5"/>
  <c r="I4297" i="5"/>
  <c r="I4296" i="5"/>
  <c r="I4295" i="5"/>
  <c r="I4294" i="5"/>
  <c r="I4293" i="5"/>
  <c r="I4292" i="5"/>
  <c r="I4291" i="5"/>
  <c r="I4290" i="5"/>
  <c r="I4289" i="5"/>
  <c r="I4288" i="5"/>
  <c r="I4287" i="5"/>
  <c r="I4286" i="5"/>
  <c r="I4285" i="5"/>
  <c r="I4284" i="5"/>
  <c r="I4283" i="5"/>
  <c r="I4282" i="5"/>
  <c r="I4281" i="5"/>
  <c r="I4280" i="5"/>
  <c r="I4279" i="5"/>
  <c r="I4278" i="5"/>
  <c r="I4276" i="5"/>
  <c r="I4275" i="5"/>
  <c r="I4274" i="5"/>
  <c r="I4273" i="5"/>
  <c r="I4272" i="5"/>
  <c r="I4271" i="5"/>
  <c r="I4269" i="5"/>
  <c r="I4268" i="5"/>
  <c r="I4267" i="5"/>
  <c r="I4266" i="5"/>
  <c r="I4265" i="5"/>
  <c r="I4264" i="5"/>
  <c r="I4263" i="5"/>
  <c r="I4262" i="5"/>
  <c r="I4261" i="5"/>
  <c r="I4260" i="5"/>
  <c r="I4258" i="5"/>
  <c r="I4257" i="5"/>
  <c r="I4256" i="5"/>
  <c r="I4255" i="5"/>
  <c r="I4254" i="5"/>
  <c r="I4253" i="5"/>
  <c r="I4252" i="5"/>
  <c r="I4251" i="5"/>
  <c r="I4250" i="5"/>
  <c r="I4249" i="5"/>
  <c r="I4248" i="5"/>
  <c r="I4247" i="5"/>
  <c r="I4246" i="5"/>
  <c r="I4245" i="5"/>
  <c r="I4244" i="5"/>
  <c r="I4243" i="5"/>
  <c r="I4242" i="5"/>
  <c r="I4241" i="5"/>
  <c r="I4239" i="5"/>
  <c r="I4238" i="5"/>
  <c r="I4237" i="5"/>
  <c r="I4236" i="5"/>
  <c r="I4235" i="5"/>
  <c r="I4234" i="5"/>
  <c r="I4233" i="5"/>
  <c r="I4232" i="5"/>
  <c r="I4231" i="5"/>
  <c r="I4230" i="5"/>
  <c r="I4229" i="5"/>
  <c r="I4227" i="5"/>
  <c r="I4226" i="5"/>
  <c r="I4225" i="5"/>
  <c r="I4224" i="5"/>
  <c r="I4223" i="5"/>
  <c r="I4222" i="5"/>
  <c r="I4221" i="5"/>
  <c r="I4220" i="5"/>
  <c r="I4219" i="5"/>
  <c r="I4218" i="5"/>
  <c r="I4217" i="5"/>
  <c r="I4216" i="5"/>
  <c r="I4215" i="5"/>
  <c r="I4214" i="5"/>
  <c r="I4213" i="5"/>
  <c r="I4212" i="5"/>
  <c r="I4211" i="5"/>
  <c r="I4210" i="5"/>
  <c r="I4209" i="5"/>
  <c r="I4207" i="5"/>
  <c r="I4206" i="5"/>
  <c r="I4205" i="5"/>
  <c r="I4204" i="5"/>
  <c r="I4203" i="5"/>
  <c r="I4202" i="5"/>
  <c r="I4201" i="5"/>
  <c r="I4200" i="5"/>
  <c r="I4199" i="5"/>
  <c r="I4198" i="5"/>
  <c r="I4197" i="5"/>
  <c r="I4196" i="5"/>
  <c r="I4195" i="5"/>
  <c r="I4194" i="5"/>
  <c r="I4193" i="5"/>
  <c r="I4192" i="5"/>
  <c r="I4190" i="5"/>
  <c r="I4189" i="5"/>
  <c r="I4188" i="5"/>
  <c r="I4187" i="5"/>
  <c r="I4186" i="5"/>
  <c r="I4185" i="5"/>
  <c r="I4184" i="5"/>
  <c r="I4183" i="5"/>
  <c r="I4182" i="5"/>
  <c r="I4181" i="5"/>
  <c r="I4180" i="5"/>
  <c r="I4179" i="5"/>
  <c r="I4178" i="5"/>
  <c r="I4177" i="5"/>
  <c r="I4176" i="5"/>
  <c r="I4175" i="5"/>
  <c r="I4174" i="5"/>
  <c r="I4173" i="5"/>
  <c r="I4172" i="5"/>
  <c r="I4170" i="5"/>
  <c r="I4169" i="5"/>
  <c r="I4167" i="5"/>
  <c r="I4166" i="5"/>
  <c r="I4165" i="5"/>
  <c r="I4164" i="5"/>
  <c r="I4163" i="5"/>
  <c r="I4162" i="5"/>
  <c r="I4161" i="5"/>
  <c r="I4160" i="5"/>
  <c r="I4159" i="5"/>
  <c r="I4158" i="5"/>
  <c r="I4157" i="5"/>
  <c r="I4156" i="5"/>
  <c r="I4155" i="5"/>
  <c r="I4154" i="5"/>
  <c r="I4153" i="5"/>
  <c r="I4152" i="5"/>
  <c r="I4151" i="5"/>
  <c r="I4150" i="5"/>
  <c r="I4149" i="5"/>
  <c r="I4148" i="5"/>
  <c r="I4147" i="5"/>
  <c r="I4146" i="5"/>
  <c r="I4145" i="5"/>
  <c r="I4144" i="5"/>
  <c r="I4143" i="5"/>
  <c r="I4142" i="5"/>
  <c r="I4141" i="5"/>
  <c r="I4140" i="5"/>
  <c r="I4139" i="5"/>
  <c r="I4138" i="5"/>
  <c r="I4137" i="5"/>
  <c r="I4136" i="5"/>
  <c r="I4135" i="5"/>
  <c r="I4134" i="5"/>
  <c r="I4133" i="5"/>
  <c r="I4132" i="5"/>
  <c r="I4131" i="5"/>
  <c r="I4130" i="5"/>
  <c r="I4129" i="5"/>
  <c r="I4128" i="5"/>
  <c r="I4127" i="5"/>
  <c r="I4126" i="5"/>
  <c r="I4125" i="5"/>
  <c r="I4124" i="5"/>
  <c r="I4123" i="5"/>
  <c r="I4122" i="5"/>
  <c r="I4121" i="5"/>
  <c r="I4120" i="5"/>
  <c r="I4119" i="5"/>
  <c r="I4118" i="5"/>
  <c r="I4117" i="5"/>
  <c r="I4116" i="5"/>
  <c r="I4115" i="5"/>
  <c r="I4114" i="5"/>
  <c r="I4113" i="5"/>
  <c r="I4112" i="5"/>
  <c r="I4111" i="5"/>
  <c r="I4110" i="5"/>
  <c r="I4109" i="5"/>
  <c r="I4108" i="5"/>
  <c r="I4107" i="5"/>
  <c r="I4106" i="5"/>
  <c r="I4105" i="5"/>
  <c r="I4104" i="5"/>
  <c r="I4102" i="5"/>
  <c r="I4101" i="5"/>
  <c r="I4100" i="5"/>
  <c r="I4099" i="5"/>
  <c r="I4098" i="5"/>
  <c r="I4097" i="5"/>
  <c r="I4096" i="5"/>
  <c r="I4095" i="5"/>
  <c r="I4094" i="5"/>
  <c r="I4093" i="5"/>
  <c r="I4092" i="5"/>
  <c r="I4091" i="5"/>
  <c r="I4090" i="5"/>
  <c r="I4089" i="5"/>
  <c r="I4088" i="5"/>
  <c r="I4087" i="5"/>
  <c r="I4086" i="5"/>
  <c r="I4085" i="5"/>
  <c r="I4084" i="5"/>
  <c r="I4083" i="5"/>
  <c r="I4082" i="5"/>
  <c r="I4081" i="5"/>
  <c r="I4080" i="5"/>
  <c r="I4079" i="5"/>
  <c r="I4078" i="5"/>
  <c r="I4077" i="5"/>
  <c r="I4076" i="5"/>
  <c r="I4075" i="5"/>
  <c r="I4074" i="5"/>
  <c r="I4072" i="5"/>
  <c r="I4071" i="5"/>
  <c r="I4070" i="5"/>
  <c r="I4069" i="5"/>
  <c r="I4068" i="5"/>
  <c r="I4067" i="5"/>
  <c r="I4066" i="5"/>
  <c r="I4065" i="5"/>
  <c r="I4064" i="5"/>
  <c r="I4063" i="5"/>
  <c r="I4062" i="5"/>
  <c r="I4061" i="5"/>
  <c r="I4060" i="5"/>
  <c r="I4059" i="5"/>
  <c r="I4058" i="5"/>
  <c r="I4057" i="5"/>
  <c r="I4056" i="5"/>
  <c r="I4055" i="5"/>
  <c r="I4054" i="5"/>
  <c r="I4053" i="5"/>
  <c r="I4052" i="5"/>
  <c r="I4051" i="5"/>
  <c r="I4050" i="5"/>
  <c r="I4049" i="5"/>
  <c r="I4048" i="5"/>
  <c r="I4047" i="5"/>
  <c r="I4046" i="5"/>
  <c r="I4045" i="5"/>
  <c r="I4044" i="5"/>
  <c r="I4043" i="5"/>
  <c r="I4042" i="5"/>
  <c r="I4041" i="5"/>
  <c r="I4040" i="5"/>
  <c r="I4039" i="5"/>
  <c r="I4038" i="5"/>
  <c r="I4037" i="5"/>
  <c r="I4036" i="5"/>
  <c r="I4035" i="5"/>
  <c r="I4034" i="5"/>
  <c r="I4033" i="5"/>
  <c r="I4032" i="5"/>
  <c r="I4031" i="5"/>
  <c r="I4030" i="5"/>
  <c r="I4029" i="5"/>
  <c r="I4028" i="5"/>
  <c r="I4027" i="5"/>
  <c r="I4026" i="5"/>
  <c r="I4025" i="5"/>
  <c r="I4024" i="5"/>
  <c r="I4023" i="5"/>
  <c r="I4022" i="5"/>
  <c r="I4021" i="5"/>
  <c r="I4020" i="5"/>
  <c r="I4019" i="5"/>
  <c r="I4018" i="5"/>
  <c r="I4017" i="5"/>
  <c r="I4016" i="5"/>
  <c r="I4015" i="5"/>
  <c r="I4014" i="5"/>
  <c r="I4013" i="5"/>
  <c r="I4012" i="5"/>
  <c r="I4011" i="5"/>
  <c r="I4010" i="5"/>
  <c r="I4009" i="5"/>
  <c r="I4008" i="5"/>
  <c r="I4007" i="5"/>
  <c r="I4006" i="5"/>
  <c r="I4005" i="5"/>
  <c r="I4004" i="5"/>
  <c r="I4003" i="5"/>
  <c r="I4002" i="5"/>
  <c r="I4001" i="5"/>
  <c r="I3999" i="5"/>
  <c r="I3998" i="5"/>
  <c r="I3997" i="5"/>
  <c r="I3996" i="5"/>
  <c r="I3995" i="5"/>
  <c r="I3994" i="5"/>
  <c r="I3993" i="5"/>
  <c r="I3992" i="5"/>
  <c r="I3991" i="5"/>
  <c r="I3990" i="5"/>
  <c r="I3989" i="5"/>
  <c r="I3988" i="5"/>
  <c r="I3987" i="5"/>
  <c r="I3986" i="5"/>
  <c r="I3985" i="5"/>
  <c r="I3984" i="5"/>
  <c r="I3983" i="5"/>
  <c r="I3982" i="5"/>
  <c r="I3981" i="5"/>
  <c r="I3980" i="5"/>
  <c r="I3979" i="5"/>
  <c r="I3978" i="5"/>
  <c r="I3977" i="5"/>
  <c r="I3976" i="5"/>
  <c r="I3975" i="5"/>
  <c r="I3974" i="5"/>
  <c r="I3973" i="5"/>
  <c r="I3972" i="5"/>
  <c r="I3971" i="5"/>
  <c r="I3970" i="5"/>
  <c r="I3969" i="5"/>
  <c r="I3968" i="5"/>
  <c r="I3967" i="5"/>
  <c r="I3966" i="5"/>
  <c r="I3965" i="5"/>
  <c r="I3964" i="5"/>
  <c r="I3963" i="5"/>
  <c r="I3962" i="5"/>
  <c r="I3961" i="5"/>
  <c r="I3960" i="5"/>
  <c r="I3959" i="5"/>
  <c r="I3958" i="5"/>
  <c r="I3957" i="5"/>
  <c r="I3956" i="5"/>
  <c r="I3955" i="5"/>
  <c r="I3954" i="5"/>
  <c r="I3953" i="5"/>
  <c r="I3952" i="5"/>
  <c r="I3951" i="5"/>
  <c r="I3950" i="5"/>
  <c r="I3949" i="5"/>
  <c r="I3948" i="5"/>
  <c r="I3947" i="5"/>
  <c r="I3946" i="5"/>
  <c r="I3945" i="5"/>
  <c r="I3944" i="5"/>
  <c r="I3943" i="5"/>
  <c r="I3942" i="5"/>
  <c r="I3941" i="5"/>
  <c r="I3940" i="5"/>
  <c r="I3939" i="5"/>
  <c r="I3938" i="5"/>
  <c r="I3937" i="5"/>
  <c r="I3936" i="5"/>
  <c r="I3935" i="5"/>
  <c r="I3934" i="5"/>
  <c r="I3933" i="5"/>
  <c r="I3932" i="5"/>
  <c r="I3931" i="5"/>
  <c r="I3930" i="5"/>
  <c r="I3929" i="5"/>
  <c r="I3928" i="5"/>
  <c r="I3927" i="5"/>
  <c r="I3926" i="5"/>
  <c r="I3925" i="5"/>
  <c r="I3924" i="5"/>
  <c r="I3923" i="5"/>
  <c r="I3922" i="5"/>
  <c r="I3921" i="5"/>
  <c r="I3920" i="5"/>
  <c r="I3919" i="5"/>
  <c r="I3918" i="5"/>
  <c r="I3917" i="5"/>
  <c r="I3916" i="5"/>
  <c r="I3915" i="5"/>
  <c r="I3914" i="5"/>
  <c r="I3913" i="5"/>
  <c r="I3912" i="5"/>
  <c r="I3911" i="5"/>
  <c r="I3910" i="5"/>
  <c r="I3908" i="5"/>
  <c r="I3907" i="5"/>
  <c r="I3906" i="5"/>
  <c r="I3905" i="5"/>
  <c r="I3904" i="5"/>
  <c r="I3903" i="5"/>
  <c r="I3902" i="5"/>
  <c r="I3901" i="5"/>
  <c r="I3900" i="5"/>
  <c r="I3899" i="5"/>
  <c r="I3898" i="5"/>
  <c r="I3897" i="5"/>
  <c r="I3896" i="5"/>
  <c r="I3895" i="5"/>
  <c r="I3894" i="5"/>
  <c r="I3893" i="5"/>
  <c r="I3891" i="5"/>
  <c r="I3890" i="5"/>
  <c r="I3888" i="5"/>
  <c r="I3887" i="5"/>
  <c r="I3886" i="5"/>
  <c r="I3885" i="5"/>
  <c r="I3884" i="5"/>
  <c r="I3883" i="5"/>
  <c r="I3882" i="5"/>
  <c r="I3881" i="5"/>
  <c r="I3880" i="5"/>
  <c r="I3879" i="5"/>
  <c r="I3878" i="5"/>
  <c r="I3877" i="5"/>
  <c r="I3876" i="5"/>
  <c r="I3875" i="5"/>
  <c r="I3874" i="5"/>
  <c r="I3873" i="5"/>
  <c r="I3872" i="5"/>
  <c r="I3871" i="5"/>
  <c r="I3870" i="5"/>
  <c r="I3869" i="5"/>
  <c r="I3868" i="5"/>
  <c r="I3867" i="5"/>
  <c r="I3866" i="5"/>
  <c r="I3865" i="5"/>
  <c r="I3864" i="5"/>
  <c r="I3863" i="5"/>
  <c r="I3862" i="5"/>
  <c r="I3861" i="5"/>
  <c r="I3860" i="5"/>
  <c r="I3859" i="5"/>
  <c r="I3858" i="5"/>
  <c r="I3857" i="5"/>
  <c r="I3856" i="5"/>
  <c r="I3855" i="5"/>
  <c r="I3854" i="5"/>
  <c r="I3853" i="5"/>
  <c r="I3852" i="5"/>
  <c r="I3851" i="5"/>
  <c r="I3850" i="5"/>
  <c r="I3849" i="5"/>
  <c r="I3848" i="5"/>
  <c r="I3847" i="5"/>
  <c r="I3845" i="5"/>
  <c r="I3844" i="5"/>
  <c r="I3843" i="5"/>
  <c r="I3842" i="5"/>
  <c r="I3841" i="5"/>
  <c r="I3840" i="5"/>
  <c r="I3839" i="5"/>
  <c r="I3838" i="5"/>
  <c r="I3837" i="5"/>
  <c r="I3836" i="5"/>
  <c r="I3835" i="5"/>
  <c r="I3834" i="5"/>
  <c r="I3833" i="5"/>
  <c r="I3832" i="5"/>
  <c r="I3831" i="5"/>
  <c r="I3830" i="5"/>
  <c r="I3829" i="5"/>
  <c r="I3828" i="5"/>
  <c r="I3827" i="5"/>
  <c r="I3826" i="5"/>
  <c r="I3825" i="5"/>
  <c r="I3824" i="5"/>
  <c r="I3823" i="5"/>
  <c r="I3822" i="5"/>
  <c r="I3821" i="5"/>
  <c r="I3820" i="5"/>
  <c r="I3819" i="5"/>
  <c r="I3818" i="5"/>
  <c r="I3817" i="5"/>
  <c r="I3816" i="5"/>
  <c r="I3815" i="5"/>
  <c r="I3814" i="5"/>
  <c r="I3813" i="5"/>
  <c r="I3812" i="5"/>
  <c r="I3811" i="5"/>
  <c r="I3810" i="5"/>
  <c r="I3809" i="5"/>
  <c r="I3808" i="5"/>
  <c r="I3807" i="5"/>
  <c r="I3806" i="5"/>
  <c r="I3805" i="5"/>
  <c r="I3804" i="5"/>
  <c r="I3803" i="5"/>
  <c r="I3802" i="5"/>
  <c r="I3801" i="5"/>
  <c r="I3800" i="5"/>
  <c r="I3799" i="5"/>
  <c r="I3798" i="5"/>
  <c r="I3797" i="5"/>
  <c r="I3796" i="5"/>
  <c r="I3795" i="5"/>
  <c r="I3794" i="5"/>
  <c r="I3793" i="5"/>
  <c r="I3792" i="5"/>
  <c r="I3791" i="5"/>
  <c r="I3790" i="5"/>
  <c r="I3789" i="5"/>
  <c r="I3788" i="5"/>
  <c r="I3787" i="5"/>
  <c r="I3786" i="5"/>
  <c r="I3785" i="5"/>
  <c r="I3784" i="5"/>
  <c r="I3782" i="5"/>
  <c r="I3781" i="5"/>
  <c r="I3780" i="5"/>
  <c r="I3779" i="5"/>
  <c r="I3778" i="5"/>
  <c r="I3777" i="5"/>
  <c r="I3776" i="5"/>
  <c r="I3775" i="5"/>
  <c r="I3774" i="5"/>
  <c r="I3773" i="5"/>
  <c r="I3772" i="5"/>
  <c r="I3770" i="5"/>
  <c r="I3769" i="5"/>
  <c r="I3768" i="5"/>
  <c r="I3767" i="5"/>
  <c r="I3766" i="5"/>
  <c r="I3765" i="5"/>
  <c r="I3764" i="5"/>
  <c r="I3763" i="5"/>
  <c r="I3761" i="5"/>
  <c r="I3760" i="5"/>
  <c r="I3759" i="5"/>
  <c r="I3758" i="5"/>
  <c r="I3757" i="5"/>
  <c r="I3756" i="5"/>
  <c r="I3755" i="5"/>
  <c r="I3754" i="5"/>
  <c r="I3753" i="5"/>
  <c r="I3752" i="5"/>
  <c r="I3751" i="5"/>
  <c r="I3750" i="5"/>
  <c r="I3748" i="5"/>
  <c r="I3747" i="5"/>
  <c r="I3746" i="5"/>
  <c r="I3745" i="5"/>
  <c r="I3744" i="5"/>
  <c r="I3743" i="5"/>
  <c r="I3742" i="5"/>
  <c r="I3741" i="5"/>
  <c r="I3740" i="5"/>
  <c r="I3739" i="5"/>
  <c r="I3738" i="5"/>
  <c r="I3737" i="5"/>
  <c r="I3736" i="5"/>
  <c r="I3735" i="5"/>
  <c r="I3734" i="5"/>
  <c r="I3733" i="5"/>
  <c r="I3732" i="5"/>
  <c r="I3731" i="5"/>
  <c r="I3730" i="5"/>
  <c r="I3729" i="5"/>
  <c r="I3728" i="5"/>
  <c r="I3726" i="5"/>
  <c r="I3725" i="5"/>
  <c r="I3724" i="5"/>
  <c r="I3723" i="5"/>
  <c r="I3722" i="5"/>
  <c r="I3721" i="5"/>
  <c r="I3720" i="5"/>
  <c r="I3719" i="5"/>
  <c r="I3718" i="5"/>
  <c r="I3717" i="5"/>
  <c r="I3716" i="5"/>
  <c r="I3715" i="5"/>
  <c r="I3714" i="5"/>
  <c r="I3713" i="5"/>
  <c r="I3712" i="5"/>
  <c r="I3711" i="5"/>
  <c r="I3710" i="5"/>
  <c r="I3709" i="5"/>
  <c r="I3708" i="5"/>
  <c r="I3707" i="5"/>
  <c r="I3706" i="5"/>
  <c r="I3704" i="5"/>
  <c r="I3703" i="5"/>
  <c r="I3702" i="5"/>
  <c r="I3701" i="5"/>
  <c r="I3700" i="5"/>
  <c r="I3699" i="5"/>
  <c r="I3698" i="5"/>
  <c r="I3696" i="5"/>
  <c r="I3695" i="5"/>
  <c r="I3694" i="5"/>
  <c r="I3693" i="5"/>
  <c r="I3692" i="5"/>
  <c r="I3691" i="5"/>
  <c r="I3690" i="5"/>
  <c r="I3689" i="5"/>
  <c r="I3688" i="5"/>
  <c r="I3687" i="5"/>
  <c r="I3686" i="5"/>
  <c r="I3685" i="5"/>
  <c r="I3684" i="5"/>
  <c r="I3683" i="5"/>
  <c r="I3682" i="5"/>
  <c r="I3681" i="5"/>
  <c r="I3680" i="5"/>
  <c r="I3679" i="5"/>
  <c r="I3678" i="5"/>
  <c r="I3677" i="5"/>
  <c r="I3676" i="5"/>
  <c r="I3675" i="5"/>
  <c r="I3674" i="5"/>
  <c r="I3673" i="5"/>
  <c r="I3672" i="5"/>
  <c r="I3671" i="5"/>
  <c r="I3670" i="5"/>
  <c r="I3669" i="5"/>
  <c r="I3668" i="5"/>
  <c r="I3667" i="5"/>
  <c r="I3666" i="5"/>
  <c r="I3665" i="5"/>
  <c r="I3664" i="5"/>
  <c r="I3663" i="5"/>
  <c r="I3662" i="5"/>
  <c r="I3660" i="5"/>
  <c r="I3659" i="5"/>
  <c r="I3658" i="5"/>
  <c r="I3657" i="5"/>
  <c r="I3656" i="5"/>
  <c r="I3655" i="5"/>
  <c r="I3654" i="5"/>
  <c r="I3653" i="5"/>
  <c r="I3652" i="5"/>
  <c r="I3651" i="5"/>
  <c r="I3650" i="5"/>
  <c r="I3649" i="5"/>
  <c r="I3648" i="5"/>
  <c r="I3647" i="5"/>
  <c r="I3646" i="5"/>
  <c r="I3645" i="5"/>
  <c r="I3644" i="5"/>
  <c r="I3642" i="5"/>
  <c r="I3641" i="5"/>
  <c r="I3640" i="5"/>
  <c r="I3639" i="5"/>
  <c r="I3638" i="5"/>
  <c r="I3637" i="5"/>
  <c r="I3636" i="5"/>
  <c r="I3635" i="5"/>
  <c r="I3634" i="5"/>
  <c r="I3633" i="5"/>
  <c r="I3632" i="5"/>
  <c r="I3631" i="5"/>
  <c r="I3630" i="5"/>
  <c r="I3629" i="5"/>
  <c r="I3627" i="5"/>
  <c r="I3626" i="5"/>
  <c r="I3625" i="5"/>
  <c r="I3624" i="5"/>
  <c r="I3623" i="5"/>
  <c r="I3622" i="5"/>
  <c r="I3621" i="5"/>
  <c r="I3620" i="5"/>
  <c r="I3619" i="5"/>
  <c r="I3618" i="5"/>
  <c r="I3617" i="5"/>
  <c r="I3616" i="5"/>
  <c r="I3615" i="5"/>
  <c r="I3614" i="5"/>
  <c r="I3613" i="5"/>
  <c r="I3612" i="5"/>
  <c r="I3611" i="5"/>
  <c r="I3609" i="5"/>
  <c r="I3608" i="5"/>
  <c r="I3607" i="5"/>
  <c r="I3606" i="5"/>
  <c r="I3605" i="5"/>
  <c r="I3604" i="5"/>
  <c r="I3603" i="5"/>
  <c r="I3602" i="5"/>
  <c r="I3601" i="5"/>
  <c r="I3599" i="5"/>
  <c r="I3598" i="5"/>
  <c r="I3597" i="5"/>
  <c r="I3596" i="5"/>
  <c r="I3595" i="5"/>
  <c r="I3594" i="5"/>
  <c r="I3593" i="5"/>
  <c r="I3592" i="5"/>
  <c r="I3591" i="5"/>
  <c r="I3590" i="5"/>
  <c r="I3589" i="5"/>
  <c r="I3588" i="5"/>
  <c r="I3587" i="5"/>
  <c r="I3586" i="5"/>
  <c r="I3585" i="5"/>
  <c r="I3583" i="5"/>
  <c r="I3582" i="5"/>
  <c r="I3581" i="5"/>
  <c r="I3580" i="5"/>
  <c r="I3579" i="5"/>
  <c r="I3578" i="5"/>
  <c r="I3577" i="5"/>
  <c r="I3576" i="5"/>
  <c r="I3575" i="5"/>
  <c r="I3574" i="5"/>
  <c r="I3573" i="5"/>
  <c r="I3572" i="5"/>
  <c r="I3570" i="5"/>
  <c r="I3569" i="5"/>
  <c r="I3568" i="5"/>
  <c r="I3567" i="5"/>
  <c r="I3566" i="5"/>
  <c r="I3565" i="5"/>
  <c r="I3564" i="5"/>
  <c r="I3563" i="5"/>
  <c r="I3562" i="5"/>
  <c r="I3561" i="5"/>
  <c r="I3560" i="5"/>
  <c r="I3559" i="5"/>
  <c r="I3558" i="5"/>
  <c r="I3557" i="5"/>
  <c r="I3556" i="5"/>
  <c r="I3555" i="5"/>
  <c r="I3554" i="5"/>
  <c r="I3553" i="5"/>
  <c r="I3552" i="5"/>
  <c r="I3551" i="5"/>
  <c r="I3550" i="5"/>
  <c r="I3548" i="5"/>
  <c r="I3547" i="5"/>
  <c r="I3546" i="5"/>
  <c r="I3545" i="5"/>
  <c r="I3544" i="5"/>
  <c r="I3543" i="5"/>
  <c r="I3542" i="5"/>
  <c r="I3541" i="5"/>
  <c r="I3540" i="5"/>
  <c r="I3539" i="5"/>
  <c r="I3538" i="5"/>
  <c r="I3537" i="5"/>
  <c r="I3535" i="5"/>
  <c r="I3534" i="5"/>
  <c r="I3533" i="5"/>
  <c r="I3532" i="5"/>
  <c r="I3531" i="5"/>
  <c r="I3530" i="5"/>
  <c r="I3529" i="5"/>
  <c r="I3528" i="5"/>
  <c r="I3526" i="5"/>
  <c r="I3525" i="5"/>
  <c r="I3524" i="5"/>
  <c r="I3523" i="5"/>
  <c r="I3522" i="5"/>
  <c r="I3521" i="5"/>
  <c r="I3520" i="5"/>
  <c r="I3519" i="5"/>
  <c r="I3518" i="5"/>
  <c r="I3517" i="5"/>
  <c r="I3515" i="5"/>
  <c r="I3514" i="5"/>
  <c r="I3513" i="5"/>
  <c r="I3512" i="5"/>
  <c r="I3511" i="5"/>
  <c r="I3510" i="5"/>
  <c r="I3509" i="5"/>
  <c r="I3508" i="5"/>
  <c r="I3507" i="5"/>
  <c r="I3505" i="5"/>
  <c r="I3504" i="5"/>
  <c r="I3503" i="5"/>
  <c r="I3502" i="5"/>
  <c r="I3501" i="5"/>
  <c r="I3500" i="5"/>
  <c r="I3499" i="5"/>
  <c r="I3498" i="5"/>
  <c r="I3497" i="5"/>
  <c r="I3496" i="5"/>
  <c r="I3495" i="5"/>
  <c r="I3494" i="5"/>
  <c r="I3492" i="5"/>
  <c r="I3491" i="5"/>
  <c r="I3490" i="5"/>
  <c r="I3489" i="5"/>
  <c r="I3488" i="5"/>
  <c r="I3487" i="5"/>
  <c r="I3486" i="5"/>
  <c r="I3485" i="5"/>
  <c r="I3484" i="5"/>
  <c r="I3482" i="5"/>
  <c r="I3481" i="5"/>
  <c r="I3480" i="5"/>
  <c r="I3479" i="5"/>
  <c r="I3478" i="5"/>
  <c r="I3477" i="5"/>
  <c r="I3476" i="5"/>
  <c r="I3475" i="5"/>
  <c r="I3474" i="5"/>
  <c r="I3473" i="5"/>
  <c r="I3472" i="5"/>
  <c r="I3471" i="5"/>
  <c r="I3469" i="5"/>
  <c r="I3468" i="5"/>
  <c r="I3467" i="5"/>
  <c r="I3466" i="5"/>
  <c r="I3465" i="5"/>
  <c r="I3464" i="5"/>
  <c r="I3463" i="5"/>
  <c r="I3462" i="5"/>
  <c r="I3461" i="5"/>
  <c r="I3460" i="5"/>
  <c r="I3459" i="5"/>
  <c r="I3457" i="5"/>
  <c r="I3456" i="5"/>
  <c r="I3455" i="5"/>
  <c r="I3454" i="5"/>
  <c r="I3453" i="5"/>
  <c r="I3452" i="5"/>
  <c r="I3451" i="5"/>
  <c r="I3450" i="5"/>
  <c r="I3449" i="5"/>
  <c r="I3448" i="5"/>
  <c r="I3447" i="5"/>
  <c r="I3446" i="5"/>
  <c r="I3444" i="5"/>
  <c r="I3443" i="5"/>
  <c r="I3442" i="5"/>
  <c r="I3441" i="5"/>
  <c r="I3440" i="5"/>
  <c r="I3439" i="5"/>
  <c r="I3438" i="5"/>
  <c r="I3437" i="5"/>
  <c r="I3436" i="5"/>
  <c r="I3435" i="5"/>
  <c r="I3434" i="5"/>
  <c r="I3432" i="5"/>
  <c r="I3431" i="5"/>
  <c r="I3430" i="5"/>
  <c r="I3429" i="5"/>
  <c r="I3428" i="5"/>
  <c r="I3427" i="5"/>
  <c r="I3426" i="5"/>
  <c r="I3425" i="5"/>
  <c r="I3424" i="5"/>
  <c r="I3423" i="5"/>
  <c r="I3421" i="5"/>
  <c r="I3420" i="5"/>
  <c r="I3419" i="5"/>
  <c r="I3418" i="5"/>
  <c r="I3417" i="5"/>
  <c r="I3416" i="5"/>
  <c r="I3415" i="5"/>
  <c r="I3414" i="5"/>
  <c r="I3413" i="5"/>
  <c r="I3412" i="5"/>
  <c r="I3411" i="5"/>
  <c r="I3409" i="5"/>
  <c r="I3408" i="5"/>
  <c r="I3407" i="5"/>
  <c r="I3406" i="5"/>
  <c r="I3405" i="5"/>
  <c r="I3404" i="5"/>
  <c r="I3403" i="5"/>
  <c r="I3402" i="5"/>
  <c r="I3401" i="5"/>
  <c r="I3400" i="5"/>
  <c r="I3399" i="5"/>
  <c r="I3397" i="5"/>
  <c r="I3396" i="5"/>
  <c r="I3395" i="5"/>
  <c r="I3394" i="5"/>
  <c r="I3393" i="5"/>
  <c r="I3392" i="5"/>
  <c r="I3391" i="5"/>
  <c r="I3390" i="5"/>
  <c r="I3389" i="5"/>
  <c r="I3388" i="5"/>
  <c r="I3387" i="5"/>
  <c r="I3386" i="5"/>
  <c r="I3385" i="5"/>
  <c r="I3384" i="5"/>
  <c r="I3383" i="5"/>
  <c r="I3382" i="5"/>
  <c r="I3381" i="5"/>
  <c r="I3380" i="5"/>
  <c r="I3379" i="5"/>
  <c r="I3377" i="5"/>
  <c r="I3376" i="5"/>
  <c r="I3375" i="5"/>
  <c r="I3374" i="5"/>
  <c r="I3373" i="5"/>
  <c r="I3372" i="5"/>
  <c r="I3371" i="5"/>
  <c r="I3370" i="5"/>
  <c r="I3368" i="5"/>
  <c r="I3367" i="5"/>
  <c r="I3366" i="5"/>
  <c r="I3365" i="5"/>
  <c r="I3364" i="5"/>
  <c r="I3363" i="5"/>
  <c r="I3362" i="5"/>
  <c r="I3361" i="5"/>
  <c r="I3360" i="5"/>
  <c r="I3359" i="5"/>
  <c r="I3358" i="5"/>
  <c r="I3357" i="5"/>
  <c r="I3356" i="5"/>
  <c r="I3355" i="5"/>
  <c r="I3354" i="5"/>
  <c r="I3353" i="5"/>
  <c r="I3352" i="5"/>
  <c r="I3351" i="5"/>
  <c r="I3350" i="5"/>
  <c r="I3347" i="5"/>
  <c r="I3346" i="5"/>
  <c r="I3345" i="5"/>
  <c r="I3344" i="5"/>
  <c r="I3343" i="5"/>
  <c r="I3342" i="5"/>
  <c r="I3341" i="5"/>
  <c r="I3340" i="5"/>
  <c r="I3339" i="5"/>
  <c r="I3338" i="5"/>
  <c r="I3337" i="5"/>
  <c r="I3336" i="5"/>
  <c r="I3335" i="5"/>
  <c r="I3334" i="5"/>
  <c r="I3333" i="5"/>
  <c r="I3332" i="5"/>
  <c r="I3331" i="5"/>
  <c r="I3330" i="5"/>
  <c r="I3329" i="5"/>
  <c r="I3328" i="5"/>
  <c r="I3327" i="5"/>
  <c r="I3326" i="5"/>
  <c r="I3325" i="5"/>
  <c r="I3324" i="5"/>
  <c r="I3323" i="5"/>
  <c r="I3322" i="5"/>
  <c r="I3321" i="5"/>
  <c r="I3320" i="5"/>
  <c r="I3319" i="5"/>
  <c r="I3318" i="5"/>
  <c r="I3317" i="5"/>
  <c r="I3316" i="5"/>
  <c r="I3315" i="5"/>
  <c r="I3314" i="5"/>
  <c r="I3313" i="5"/>
  <c r="I3312" i="5"/>
  <c r="I3311" i="5"/>
  <c r="I3310" i="5"/>
  <c r="I3309" i="5"/>
  <c r="I3308" i="5"/>
  <c r="I3307" i="5"/>
  <c r="I3306" i="5"/>
  <c r="I3305" i="5"/>
  <c r="I3304" i="5"/>
  <c r="I3303" i="5"/>
  <c r="I3302" i="5"/>
  <c r="I3300" i="5"/>
  <c r="I3298" i="5"/>
  <c r="I3296" i="5"/>
  <c r="I3294" i="5"/>
  <c r="I3292" i="5"/>
  <c r="I3297" i="5"/>
  <c r="I3295" i="5"/>
  <c r="I3293" i="5"/>
  <c r="I3291" i="5"/>
  <c r="I3290" i="5"/>
  <c r="I3289" i="5"/>
  <c r="I3288" i="5"/>
  <c r="I3287" i="5"/>
  <c r="I3286" i="5"/>
  <c r="I3285" i="5"/>
  <c r="I3284" i="5"/>
  <c r="I3283" i="5"/>
  <c r="I3282" i="5"/>
  <c r="I3281" i="5"/>
  <c r="I3280" i="5"/>
  <c r="I3279" i="5"/>
  <c r="I3278" i="5"/>
  <c r="I3277" i="5"/>
  <c r="I3276" i="5"/>
  <c r="I3275" i="5"/>
  <c r="I3274" i="5"/>
  <c r="I3273" i="5"/>
  <c r="I3272" i="5"/>
  <c r="I3271" i="5"/>
  <c r="I3270" i="5"/>
  <c r="I3269" i="5"/>
  <c r="I3268" i="5"/>
  <c r="I3267" i="5"/>
  <c r="I3266" i="5"/>
  <c r="I3265" i="5"/>
  <c r="I3264" i="5"/>
  <c r="I3263" i="5"/>
  <c r="I3262" i="5"/>
  <c r="I3261" i="5"/>
  <c r="I3260" i="5"/>
  <c r="I3259" i="5"/>
  <c r="I3258" i="5"/>
  <c r="I3257" i="5"/>
  <c r="I3256" i="5"/>
  <c r="I3255" i="5"/>
  <c r="I3252" i="5"/>
  <c r="I3251" i="5"/>
  <c r="I3250" i="5"/>
  <c r="I3249" i="5"/>
  <c r="I3248" i="5"/>
  <c r="D3248" i="5"/>
  <c r="I3247" i="5"/>
  <c r="I3245" i="5"/>
  <c r="I3244" i="5"/>
  <c r="I3243" i="5"/>
  <c r="I3246" i="5"/>
  <c r="I3242" i="5"/>
  <c r="I3241" i="5"/>
  <c r="I3240" i="5"/>
  <c r="I3239" i="5"/>
  <c r="I3238" i="5"/>
  <c r="I3237" i="5"/>
  <c r="I3236" i="5"/>
  <c r="I3235" i="5"/>
  <c r="I3234" i="5"/>
  <c r="I3233" i="5"/>
  <c r="I3232" i="5"/>
  <c r="I3231" i="5"/>
  <c r="I3230" i="5"/>
  <c r="I3229" i="5"/>
  <c r="I3228" i="5"/>
  <c r="I3227" i="5"/>
  <c r="I3226" i="5"/>
  <c r="I3225" i="5"/>
  <c r="I3224" i="5"/>
  <c r="I3223" i="5"/>
  <c r="I3222" i="5"/>
  <c r="I3221" i="5"/>
  <c r="I3220" i="5"/>
  <c r="I3219" i="5"/>
  <c r="I3218" i="5"/>
  <c r="I3217" i="5"/>
  <c r="I3216" i="5"/>
  <c r="I3215" i="5"/>
  <c r="I3214" i="5"/>
  <c r="I3213" i="5"/>
  <c r="I3212" i="5"/>
  <c r="I3211" i="5"/>
  <c r="I3210" i="5"/>
  <c r="I3209" i="5"/>
  <c r="I3208" i="5"/>
  <c r="I3207" i="5"/>
  <c r="I3206" i="5"/>
  <c r="I3205" i="5"/>
  <c r="I3204" i="5"/>
  <c r="I3203" i="5"/>
  <c r="I3202" i="5"/>
  <c r="I3201" i="5"/>
  <c r="I3200" i="5"/>
  <c r="I3199" i="5"/>
  <c r="I3198" i="5"/>
  <c r="I3197" i="5"/>
  <c r="I3196" i="5"/>
  <c r="I3195" i="5"/>
  <c r="I3194" i="5"/>
  <c r="I3193" i="5"/>
  <c r="I3191" i="5"/>
  <c r="I3190" i="5"/>
  <c r="I3189" i="5"/>
  <c r="I3188" i="5"/>
  <c r="I3187" i="5"/>
  <c r="I3186" i="5"/>
  <c r="I3185" i="5"/>
  <c r="I3184" i="5"/>
  <c r="I3183" i="5"/>
  <c r="I3182" i="5"/>
  <c r="I3181" i="5"/>
  <c r="I3180" i="5"/>
  <c r="I3179" i="5"/>
  <c r="I3178" i="5"/>
  <c r="I3177" i="5"/>
  <c r="I3176" i="5"/>
  <c r="I3175" i="5"/>
  <c r="I3174" i="5"/>
  <c r="I3173" i="5"/>
  <c r="I3172" i="5"/>
  <c r="I3171" i="5"/>
  <c r="I3170" i="5"/>
  <c r="I3169" i="5"/>
  <c r="I3168" i="5"/>
  <c r="I3167" i="5"/>
  <c r="I3166" i="5"/>
  <c r="I3165" i="5"/>
  <c r="I3164" i="5"/>
  <c r="I3163" i="5"/>
  <c r="I3162" i="5"/>
  <c r="I3161" i="5"/>
  <c r="I3160" i="5"/>
  <c r="I3159" i="5"/>
  <c r="I3158" i="5"/>
  <c r="I3157" i="5"/>
  <c r="I3156" i="5"/>
  <c r="I3155" i="5"/>
  <c r="I3154" i="5"/>
  <c r="I3153" i="5"/>
  <c r="I3152" i="5"/>
  <c r="I3150" i="5"/>
  <c r="I3149" i="5"/>
  <c r="I3148" i="5"/>
  <c r="I3147" i="5"/>
  <c r="I3146" i="5"/>
  <c r="I3145" i="5"/>
  <c r="I3144" i="5"/>
  <c r="I3143" i="5"/>
  <c r="I3142" i="5"/>
  <c r="I3141" i="5"/>
  <c r="I3140" i="5"/>
  <c r="I3139" i="5"/>
  <c r="I3138" i="5"/>
  <c r="I3137" i="5"/>
  <c r="I3136" i="5"/>
  <c r="I3135" i="5"/>
  <c r="I3134" i="5"/>
  <c r="I3133" i="5"/>
  <c r="I3132" i="5"/>
  <c r="I3131" i="5"/>
  <c r="I3130" i="5"/>
  <c r="I3129" i="5"/>
  <c r="I3128" i="5"/>
  <c r="I3127" i="5"/>
  <c r="I3126" i="5"/>
  <c r="I3125" i="5"/>
  <c r="I3124" i="5"/>
  <c r="I3123" i="5"/>
  <c r="I3122" i="5"/>
  <c r="I3121" i="5"/>
  <c r="I3120" i="5"/>
  <c r="I3119" i="5"/>
  <c r="I3118" i="5"/>
  <c r="I3117" i="5"/>
  <c r="I3116" i="5"/>
  <c r="I3115" i="5"/>
  <c r="I3114" i="5"/>
  <c r="I3113" i="5"/>
  <c r="I3112" i="5"/>
  <c r="I3111" i="5"/>
  <c r="I3110" i="5"/>
  <c r="I3109" i="5"/>
  <c r="I3108" i="5"/>
  <c r="I3107" i="5"/>
  <c r="I3106" i="5"/>
  <c r="I3105" i="5"/>
  <c r="I3104" i="5"/>
  <c r="G3104" i="5"/>
  <c r="I3103" i="5"/>
  <c r="I3102" i="5"/>
  <c r="I3101" i="5"/>
  <c r="I3100" i="5"/>
  <c r="I3099" i="5"/>
  <c r="I3098" i="5"/>
  <c r="I3097" i="5"/>
  <c r="I3096" i="5"/>
  <c r="I3095" i="5"/>
  <c r="G3095" i="5"/>
  <c r="I3094" i="5"/>
  <c r="I3093" i="5"/>
  <c r="I3092" i="5"/>
  <c r="I3091" i="5"/>
  <c r="I3090" i="5"/>
  <c r="I3089" i="5"/>
  <c r="I3088" i="5"/>
  <c r="I3087" i="5"/>
  <c r="I3086" i="5"/>
  <c r="I3085" i="5"/>
  <c r="I3084" i="5"/>
  <c r="I3083" i="5"/>
  <c r="I3082" i="5"/>
  <c r="I3081" i="5"/>
  <c r="I3080" i="5"/>
  <c r="I3079" i="5"/>
  <c r="I3078" i="5"/>
  <c r="I3077" i="5"/>
  <c r="I3076" i="5"/>
  <c r="I3075" i="5"/>
  <c r="I3074" i="5"/>
  <c r="I3073" i="5"/>
  <c r="I3072" i="5"/>
  <c r="I3071" i="5"/>
  <c r="I3070" i="5"/>
  <c r="I3069" i="5"/>
  <c r="I3068" i="5"/>
  <c r="I3067" i="5"/>
  <c r="I3066" i="5"/>
  <c r="I3065" i="5"/>
  <c r="I3064" i="5"/>
  <c r="I3063" i="5"/>
  <c r="I3062" i="5"/>
  <c r="I3061" i="5"/>
  <c r="I3060" i="5"/>
  <c r="I3059" i="5"/>
  <c r="I3058" i="5"/>
  <c r="I3057" i="5"/>
  <c r="I3056" i="5"/>
  <c r="I3055" i="5"/>
  <c r="I3054" i="5"/>
  <c r="I3053" i="5"/>
  <c r="I3052" i="5"/>
  <c r="I3051" i="5"/>
  <c r="I3050" i="5"/>
  <c r="I3049" i="5"/>
  <c r="I3048" i="5"/>
  <c r="I3047" i="5"/>
  <c r="I3046" i="5"/>
  <c r="I3045" i="5"/>
  <c r="I3044" i="5"/>
  <c r="I3043" i="5"/>
  <c r="I3042" i="5"/>
  <c r="I3041" i="5"/>
  <c r="I3040" i="5"/>
  <c r="I3039" i="5"/>
  <c r="I3038" i="5"/>
  <c r="I3037" i="5"/>
  <c r="I3036" i="5"/>
  <c r="I3035" i="5"/>
  <c r="I3034" i="5"/>
  <c r="I3033" i="5"/>
  <c r="I3032" i="5"/>
  <c r="I3031" i="5"/>
  <c r="I3030" i="5"/>
  <c r="I3029" i="5"/>
  <c r="I3028" i="5"/>
  <c r="I3027" i="5"/>
  <c r="I3026" i="5"/>
  <c r="I3025" i="5"/>
  <c r="I3024" i="5"/>
  <c r="I3023" i="5"/>
  <c r="I3022" i="5"/>
  <c r="I3021" i="5"/>
  <c r="I3020" i="5"/>
  <c r="I3019" i="5"/>
  <c r="I3018" i="5"/>
  <c r="I3017" i="5"/>
  <c r="I3016" i="5"/>
  <c r="I3015" i="5"/>
  <c r="I3014" i="5"/>
  <c r="I3013" i="5"/>
  <c r="I3012" i="5"/>
  <c r="I3011" i="5"/>
  <c r="I3010" i="5"/>
  <c r="I3009" i="5"/>
  <c r="I3008" i="5"/>
  <c r="I3007" i="5"/>
  <c r="I3006" i="5"/>
  <c r="I3005" i="5"/>
  <c r="I3004" i="5"/>
  <c r="I3003" i="5"/>
  <c r="I3002" i="5"/>
  <c r="I3001" i="5"/>
  <c r="I3000" i="5"/>
  <c r="I2999" i="5"/>
  <c r="I2998" i="5"/>
  <c r="I2997" i="5"/>
  <c r="I2996" i="5"/>
  <c r="I2995" i="5"/>
  <c r="I2994" i="5"/>
  <c r="I2993" i="5"/>
  <c r="I2992" i="5"/>
  <c r="I2991" i="5"/>
  <c r="I2990" i="5"/>
  <c r="I2989" i="5"/>
  <c r="I2988" i="5"/>
  <c r="I2987" i="5"/>
  <c r="I2986" i="5"/>
  <c r="M2985" i="5"/>
  <c r="I2985" i="5"/>
  <c r="I2984" i="5"/>
  <c r="I2983" i="5"/>
  <c r="I2982" i="5"/>
  <c r="I2981" i="5"/>
  <c r="I2980" i="5"/>
  <c r="I2979" i="5"/>
  <c r="I2978" i="5"/>
  <c r="I2977" i="5"/>
  <c r="I2976" i="5"/>
  <c r="I2975" i="5"/>
  <c r="I2974" i="5"/>
  <c r="I2973" i="5"/>
  <c r="I2972" i="5"/>
  <c r="I2971" i="5"/>
  <c r="I2970" i="5"/>
  <c r="I2969" i="5"/>
  <c r="I2968" i="5"/>
  <c r="I2967" i="5"/>
  <c r="I2966" i="5"/>
  <c r="I2965" i="5"/>
  <c r="I2964" i="5"/>
  <c r="I2963" i="5"/>
  <c r="I2962" i="5"/>
  <c r="I2961" i="5"/>
  <c r="I2960" i="5"/>
  <c r="I2959" i="5"/>
  <c r="I2958" i="5"/>
  <c r="I2957" i="5"/>
  <c r="I2956" i="5"/>
  <c r="I2955" i="5"/>
  <c r="I2954" i="5"/>
  <c r="I2953" i="5"/>
  <c r="I2952" i="5"/>
  <c r="I2951" i="5"/>
  <c r="I2950" i="5"/>
  <c r="I2949" i="5"/>
  <c r="I2948" i="5"/>
  <c r="I2947" i="5"/>
  <c r="I2946" i="5"/>
  <c r="I2945" i="5"/>
  <c r="I2944" i="5"/>
  <c r="I2943" i="5"/>
  <c r="I2942" i="5"/>
  <c r="I2941" i="5"/>
  <c r="I2940" i="5"/>
  <c r="I2939" i="5"/>
  <c r="I2938" i="5"/>
  <c r="I2937" i="5"/>
  <c r="I2936" i="5"/>
  <c r="I2935" i="5"/>
  <c r="I2934" i="5"/>
  <c r="I2933" i="5"/>
  <c r="I2932" i="5"/>
  <c r="I2931" i="5"/>
  <c r="I2930" i="5"/>
  <c r="I2929" i="5"/>
  <c r="I2928" i="5"/>
  <c r="I2927" i="5"/>
  <c r="I2926" i="5"/>
  <c r="I2925" i="5"/>
  <c r="I2924" i="5"/>
  <c r="I2923" i="5"/>
  <c r="I2922" i="5"/>
  <c r="I2921" i="5"/>
  <c r="I2920" i="5"/>
  <c r="I2919" i="5"/>
  <c r="I2918" i="5"/>
  <c r="I2917" i="5"/>
  <c r="I2916" i="5"/>
  <c r="I2915" i="5"/>
  <c r="I2914" i="5"/>
  <c r="I2913" i="5"/>
  <c r="I2912" i="5"/>
  <c r="I2911" i="5"/>
  <c r="I2910" i="5"/>
  <c r="I2909" i="5"/>
  <c r="I2908" i="5"/>
  <c r="I2907" i="5"/>
  <c r="I2906" i="5"/>
  <c r="I2905" i="5"/>
  <c r="I2904" i="5"/>
  <c r="I2903" i="5"/>
  <c r="I2902" i="5"/>
  <c r="I2901" i="5"/>
  <c r="I2900" i="5"/>
  <c r="I2899" i="5"/>
  <c r="I2898" i="5"/>
  <c r="I2897" i="5"/>
  <c r="I2896" i="5"/>
  <c r="I2895" i="5"/>
  <c r="I2894" i="5"/>
  <c r="I2893" i="5"/>
  <c r="I2892" i="5"/>
  <c r="I2891" i="5"/>
  <c r="I2890" i="5"/>
  <c r="I2889" i="5"/>
  <c r="I2888" i="5"/>
  <c r="I2887" i="5"/>
  <c r="I2886" i="5"/>
  <c r="I2885" i="5"/>
  <c r="I2884" i="5"/>
  <c r="I2883" i="5"/>
  <c r="I2882" i="5"/>
  <c r="I2881" i="5"/>
  <c r="I2880" i="5"/>
  <c r="I2879" i="5"/>
  <c r="I2878" i="5"/>
  <c r="I2877" i="5"/>
  <c r="I2876" i="5"/>
  <c r="I2875" i="5"/>
  <c r="I2874" i="5"/>
  <c r="I2873" i="5"/>
  <c r="I2872" i="5"/>
  <c r="I2871" i="5"/>
  <c r="I2870" i="5"/>
  <c r="I2869" i="5"/>
  <c r="I2868" i="5"/>
  <c r="I2867" i="5"/>
  <c r="I2866" i="5"/>
  <c r="I2865" i="5"/>
  <c r="I2864" i="5"/>
  <c r="I2863" i="5"/>
  <c r="I2862" i="5"/>
  <c r="I2861" i="5"/>
  <c r="I2860" i="5"/>
  <c r="I2859" i="5"/>
  <c r="I2858" i="5"/>
  <c r="I2857" i="5"/>
  <c r="I2856" i="5"/>
  <c r="I2855" i="5"/>
  <c r="I2854" i="5"/>
  <c r="I2853" i="5"/>
  <c r="I2852" i="5"/>
  <c r="I2851" i="5"/>
  <c r="I2850" i="5"/>
  <c r="I2849" i="5"/>
  <c r="I2848" i="5"/>
  <c r="I2847" i="5"/>
  <c r="I2846" i="5"/>
  <c r="I2845" i="5"/>
  <c r="I2844" i="5"/>
  <c r="I2843" i="5"/>
  <c r="I2842" i="5"/>
  <c r="I2841" i="5"/>
  <c r="I2840" i="5"/>
  <c r="I2839" i="5"/>
  <c r="I2838" i="5"/>
  <c r="I2837" i="5"/>
  <c r="I2836" i="5"/>
  <c r="I2835" i="5"/>
  <c r="I2834" i="5"/>
  <c r="I2833" i="5"/>
  <c r="I2832" i="5"/>
  <c r="I2831" i="5"/>
  <c r="I2830" i="5"/>
  <c r="I2829" i="5"/>
  <c r="I2828" i="5"/>
  <c r="I2827" i="5"/>
  <c r="I2826" i="5"/>
  <c r="I2825" i="5"/>
  <c r="I2824" i="5"/>
  <c r="I2823" i="5"/>
  <c r="I2822" i="5"/>
  <c r="I2821" i="5"/>
  <c r="I2820" i="5"/>
  <c r="I2819" i="5"/>
  <c r="I2818" i="5"/>
  <c r="I2817" i="5"/>
  <c r="I2816" i="5"/>
  <c r="I2815" i="5"/>
  <c r="I2814" i="5"/>
  <c r="I2813" i="5"/>
  <c r="I2812" i="5"/>
  <c r="I2811" i="5"/>
  <c r="I2810" i="5"/>
  <c r="I2809" i="5"/>
  <c r="I2808" i="5"/>
  <c r="I2807" i="5"/>
  <c r="I2806" i="5"/>
  <c r="I2805" i="5"/>
  <c r="I2804" i="5"/>
  <c r="I2803" i="5"/>
  <c r="I2802" i="5"/>
  <c r="I2801" i="5"/>
  <c r="I2800" i="5"/>
  <c r="I2799" i="5"/>
  <c r="I2798" i="5"/>
  <c r="I2797" i="5"/>
  <c r="I2796" i="5"/>
  <c r="I2795" i="5"/>
  <c r="I2794" i="5"/>
  <c r="I2793" i="5"/>
  <c r="I2792" i="5"/>
  <c r="I2791" i="5"/>
  <c r="I2790" i="5"/>
  <c r="I2789" i="5"/>
  <c r="I2788" i="5"/>
  <c r="I2787" i="5"/>
  <c r="I2786" i="5"/>
  <c r="I2785" i="5"/>
  <c r="I2784" i="5"/>
  <c r="I2783" i="5"/>
  <c r="I2782" i="5"/>
  <c r="I2781" i="5"/>
  <c r="I2780" i="5"/>
  <c r="I2779" i="5"/>
  <c r="I2778" i="5"/>
  <c r="I2777" i="5"/>
  <c r="I2776" i="5"/>
  <c r="I2775" i="5"/>
  <c r="I2774" i="5"/>
  <c r="I2773" i="5"/>
  <c r="I2772" i="5"/>
  <c r="I2771" i="5"/>
  <c r="I2770" i="5"/>
  <c r="I2769" i="5"/>
  <c r="I2768" i="5"/>
  <c r="I2767" i="5"/>
  <c r="I2763" i="5"/>
  <c r="I2762" i="5"/>
  <c r="I2761" i="5"/>
  <c r="I2760" i="5"/>
  <c r="I2759" i="5"/>
  <c r="I2758" i="5"/>
  <c r="I2757" i="5"/>
  <c r="I2756" i="5"/>
  <c r="I2755" i="5"/>
  <c r="I2754" i="5"/>
  <c r="I2753" i="5"/>
  <c r="I2752" i="5"/>
  <c r="I2751" i="5"/>
  <c r="I2750" i="5"/>
  <c r="I2749" i="5"/>
  <c r="I2748" i="5"/>
  <c r="I2747" i="5"/>
  <c r="I2746" i="5"/>
  <c r="I2745" i="5"/>
  <c r="I2744" i="5"/>
  <c r="I2743" i="5"/>
  <c r="I2742" i="5"/>
  <c r="I2741" i="5"/>
  <c r="I2740" i="5"/>
  <c r="I2739" i="5"/>
  <c r="I2738" i="5"/>
  <c r="I2737" i="5"/>
  <c r="I2736" i="5"/>
  <c r="I2735" i="5"/>
  <c r="I2734" i="5"/>
  <c r="I2733" i="5"/>
  <c r="I2732" i="5"/>
  <c r="I2731" i="5"/>
  <c r="I2730" i="5"/>
  <c r="I2729" i="5"/>
  <c r="I2728" i="5"/>
  <c r="I2727" i="5"/>
  <c r="I2726" i="5"/>
  <c r="I2725" i="5"/>
  <c r="I2724" i="5"/>
  <c r="I2723" i="5"/>
  <c r="I2722" i="5"/>
  <c r="I2721" i="5"/>
  <c r="I2720" i="5"/>
  <c r="I2719" i="5"/>
  <c r="I2718" i="5"/>
  <c r="I2717" i="5"/>
  <c r="I2716" i="5"/>
  <c r="I2715" i="5"/>
  <c r="I2714" i="5"/>
  <c r="I2713" i="5"/>
  <c r="I2712" i="5"/>
  <c r="I2711" i="5"/>
  <c r="I2710" i="5"/>
  <c r="I2709" i="5"/>
  <c r="I2708" i="5"/>
  <c r="I2707" i="5"/>
  <c r="I2706" i="5"/>
  <c r="I2705" i="5"/>
  <c r="I2704" i="5"/>
  <c r="I2703" i="5"/>
  <c r="I2702" i="5"/>
  <c r="I2701" i="5"/>
  <c r="I2700" i="5"/>
  <c r="I2699" i="5"/>
  <c r="I2698" i="5"/>
  <c r="I2697" i="5"/>
  <c r="I2696" i="5"/>
  <c r="I2695" i="5"/>
  <c r="I2694" i="5"/>
  <c r="I2693" i="5"/>
  <c r="I2692" i="5"/>
  <c r="I2691" i="5"/>
  <c r="I2690" i="5"/>
  <c r="I2689" i="5"/>
  <c r="I2688" i="5"/>
  <c r="I2687" i="5"/>
  <c r="I2686" i="5"/>
  <c r="I2685" i="5"/>
  <c r="I2684" i="5"/>
  <c r="I2683" i="5"/>
  <c r="I2682" i="5"/>
  <c r="I2681" i="5"/>
  <c r="I2680" i="5"/>
  <c r="I2679" i="5"/>
  <c r="I2678" i="5"/>
  <c r="I2677" i="5"/>
  <c r="I2676" i="5"/>
  <c r="I2675" i="5"/>
  <c r="I2674" i="5"/>
  <c r="I2673" i="5"/>
  <c r="I2672" i="5"/>
  <c r="I2671" i="5"/>
  <c r="I2670" i="5"/>
  <c r="I2669" i="5"/>
  <c r="I2668" i="5"/>
  <c r="I2667" i="5"/>
  <c r="I2666" i="5"/>
  <c r="I2665" i="5"/>
  <c r="I2664" i="5"/>
  <c r="I2663" i="5"/>
  <c r="I2662" i="5"/>
  <c r="I2661" i="5"/>
  <c r="I2660" i="5"/>
  <c r="I2659" i="5"/>
  <c r="I2658" i="5"/>
  <c r="I2657" i="5"/>
  <c r="I2656" i="5"/>
  <c r="I2655" i="5"/>
  <c r="I2654" i="5"/>
  <c r="I2653" i="5"/>
  <c r="I2652" i="5"/>
  <c r="I2651" i="5"/>
  <c r="I2650" i="5"/>
  <c r="I2649" i="5"/>
  <c r="I2648" i="5"/>
  <c r="I2647" i="5"/>
  <c r="I2646" i="5"/>
  <c r="I2645" i="5"/>
  <c r="I2644" i="5"/>
  <c r="I2643" i="5"/>
  <c r="I2642" i="5"/>
  <c r="I2641" i="5"/>
  <c r="I2640" i="5"/>
  <c r="I2639" i="5"/>
  <c r="I2638" i="5"/>
  <c r="I2637" i="5"/>
  <c r="I2636" i="5"/>
  <c r="I2635" i="5"/>
  <c r="I2634" i="5"/>
  <c r="I2633" i="5"/>
  <c r="I2632" i="5"/>
  <c r="I2631" i="5"/>
  <c r="I2630" i="5"/>
  <c r="I2629" i="5"/>
  <c r="I2628" i="5"/>
  <c r="I2627" i="5"/>
  <c r="I2626" i="5"/>
  <c r="I2625" i="5"/>
  <c r="I2624" i="5"/>
  <c r="I2623" i="5"/>
  <c r="I2622" i="5"/>
  <c r="I2621" i="5"/>
  <c r="I2620" i="5"/>
  <c r="I2619" i="5"/>
  <c r="I2618" i="5"/>
  <c r="I2617" i="5"/>
  <c r="I2616" i="5"/>
  <c r="I2615" i="5"/>
  <c r="I2614" i="5"/>
  <c r="I2613" i="5"/>
  <c r="I2612" i="5"/>
  <c r="I2611" i="5"/>
  <c r="I2610" i="5"/>
  <c r="I2609" i="5"/>
  <c r="I2608" i="5"/>
  <c r="I2607" i="5"/>
  <c r="I2606" i="5"/>
  <c r="I2605" i="5"/>
  <c r="I2604" i="5"/>
  <c r="I2603" i="5"/>
  <c r="I2602" i="5"/>
  <c r="I2601" i="5"/>
  <c r="I2600" i="5"/>
  <c r="I2599" i="5"/>
  <c r="I2598" i="5"/>
  <c r="I2597" i="5"/>
  <c r="I2596" i="5"/>
  <c r="I2595" i="5"/>
  <c r="I2594" i="5"/>
  <c r="I2593" i="5"/>
  <c r="I2592" i="5"/>
  <c r="I2591" i="5"/>
  <c r="I2590" i="5"/>
  <c r="I2589" i="5"/>
  <c r="I2588" i="5"/>
  <c r="I2587" i="5"/>
  <c r="I2586" i="5"/>
  <c r="I2585" i="5"/>
  <c r="I2584" i="5"/>
  <c r="I2583" i="5"/>
  <c r="I2582" i="5"/>
  <c r="I2581" i="5"/>
  <c r="I2580" i="5"/>
  <c r="I2579" i="5"/>
  <c r="I2578" i="5"/>
  <c r="I2577" i="5"/>
  <c r="I2576" i="5"/>
  <c r="I2575" i="5"/>
  <c r="I2574" i="5"/>
  <c r="I2573" i="5"/>
  <c r="I2572" i="5"/>
  <c r="I2571" i="5"/>
  <c r="I2570" i="5"/>
  <c r="I2569" i="5"/>
  <c r="I2568" i="5"/>
  <c r="I2567" i="5"/>
  <c r="I2566" i="5"/>
  <c r="I2565" i="5"/>
  <c r="I2564" i="5"/>
  <c r="I2563" i="5"/>
  <c r="I2562" i="5"/>
  <c r="I2561" i="5"/>
  <c r="I2560" i="5"/>
  <c r="I2559" i="5"/>
  <c r="I2558" i="5"/>
  <c r="I2557" i="5"/>
  <c r="I2556" i="5"/>
  <c r="I2555" i="5"/>
  <c r="I2554" i="5"/>
  <c r="I2553" i="5"/>
  <c r="I2552" i="5"/>
  <c r="I2551" i="5"/>
  <c r="I2550" i="5"/>
  <c r="I2549" i="5"/>
  <c r="I2548" i="5"/>
  <c r="I2547" i="5"/>
  <c r="I2546" i="5"/>
  <c r="I2545" i="5"/>
  <c r="I2544" i="5"/>
  <c r="I2543" i="5"/>
  <c r="I2542" i="5"/>
  <c r="I2541" i="5"/>
  <c r="I2540" i="5"/>
  <c r="I2539" i="5"/>
  <c r="I2538" i="5"/>
  <c r="I2537" i="5"/>
  <c r="I2536" i="5"/>
  <c r="I2535" i="5"/>
  <c r="I2534" i="5"/>
  <c r="I2533" i="5"/>
  <c r="I2532" i="5"/>
  <c r="I2531" i="5"/>
  <c r="I2530" i="5"/>
  <c r="I2529" i="5"/>
  <c r="I2528" i="5"/>
  <c r="I2527" i="5"/>
  <c r="I2526" i="5"/>
  <c r="I2525" i="5"/>
  <c r="I2524" i="5"/>
  <c r="I2523" i="5"/>
  <c r="I2522" i="5"/>
  <c r="I2521" i="5"/>
  <c r="I2520" i="5"/>
  <c r="I2519" i="5"/>
  <c r="I2518" i="5"/>
  <c r="I2517" i="5"/>
  <c r="I2516" i="5"/>
  <c r="I2515" i="5"/>
  <c r="I2514" i="5"/>
  <c r="I2513" i="5"/>
  <c r="I2512" i="5"/>
  <c r="I2511" i="5"/>
  <c r="I2510" i="5"/>
  <c r="I2509" i="5"/>
  <c r="I2508" i="5"/>
  <c r="I2507" i="5"/>
  <c r="I2506" i="5"/>
  <c r="I2505" i="5"/>
  <c r="I2504" i="5"/>
  <c r="I2503" i="5"/>
  <c r="I2502" i="5"/>
  <c r="I2501" i="5"/>
  <c r="I2500" i="5"/>
  <c r="I2499" i="5"/>
  <c r="I2498" i="5"/>
  <c r="I2497" i="5"/>
  <c r="I2496" i="5"/>
  <c r="I2495" i="5"/>
  <c r="I2494" i="5"/>
  <c r="I2493" i="5"/>
  <c r="I2492" i="5"/>
  <c r="I2491" i="5"/>
  <c r="I2490" i="5"/>
  <c r="I2489" i="5"/>
  <c r="I2488" i="5"/>
  <c r="I2487" i="5"/>
  <c r="I2486" i="5"/>
  <c r="I2485" i="5"/>
  <c r="I2484" i="5"/>
  <c r="I2483" i="5"/>
  <c r="I2482" i="5"/>
  <c r="I2477" i="5"/>
  <c r="I2476" i="5"/>
  <c r="I2475" i="5"/>
  <c r="I2474" i="5"/>
  <c r="I2473" i="5"/>
  <c r="I2472" i="5"/>
  <c r="I2471" i="5"/>
  <c r="I2470" i="5"/>
  <c r="I2469" i="5"/>
  <c r="I2468" i="5"/>
  <c r="I2467" i="5"/>
  <c r="I2466" i="5"/>
  <c r="I2465" i="5"/>
  <c r="I2464" i="5"/>
  <c r="I2463" i="5"/>
  <c r="I2462" i="5"/>
  <c r="I2461" i="5"/>
  <c r="I2460" i="5"/>
  <c r="I2459" i="5"/>
  <c r="I2458" i="5"/>
  <c r="I2457" i="5"/>
  <c r="I2456" i="5"/>
  <c r="I2455" i="5"/>
  <c r="I2454" i="5"/>
  <c r="I2453" i="5"/>
  <c r="I2452" i="5"/>
  <c r="I2451" i="5"/>
  <c r="I2450" i="5"/>
  <c r="I2449" i="5"/>
  <c r="I2448" i="5"/>
  <c r="I2447" i="5"/>
  <c r="I2446" i="5"/>
  <c r="I2445" i="5"/>
  <c r="I2444" i="5"/>
  <c r="I2443" i="5"/>
  <c r="I2442" i="5"/>
  <c r="I2441" i="5"/>
  <c r="I2440" i="5"/>
  <c r="I2439" i="5"/>
  <c r="I2438" i="5"/>
  <c r="I2437" i="5"/>
  <c r="I2436" i="5"/>
  <c r="I2435" i="5"/>
  <c r="I2434" i="5"/>
  <c r="I2433" i="5"/>
  <c r="I2432" i="5"/>
  <c r="I2431" i="5"/>
  <c r="I2430" i="5"/>
  <c r="I2429" i="5"/>
  <c r="I2428" i="5"/>
  <c r="I2427" i="5"/>
  <c r="I2426" i="5"/>
  <c r="I2425" i="5"/>
  <c r="I2424" i="5"/>
  <c r="I2423" i="5"/>
  <c r="I2421" i="5"/>
  <c r="I2420" i="5"/>
  <c r="I2419" i="5"/>
  <c r="I2418" i="5"/>
  <c r="I2417" i="5"/>
  <c r="I2416" i="5"/>
  <c r="I2415" i="5"/>
  <c r="I2414" i="5"/>
  <c r="I2413" i="5"/>
  <c r="I2411" i="5"/>
  <c r="I2410" i="5"/>
  <c r="I2409" i="5"/>
  <c r="I2408" i="5"/>
  <c r="I2407" i="5"/>
  <c r="I2406" i="5"/>
  <c r="I2405" i="5"/>
  <c r="I2404" i="5"/>
  <c r="I2403" i="5"/>
  <c r="I2402" i="5"/>
  <c r="I2401" i="5"/>
  <c r="I2400" i="5"/>
  <c r="I2399" i="5"/>
  <c r="I2398" i="5"/>
  <c r="I2397" i="5"/>
  <c r="I2396" i="5"/>
  <c r="I2395" i="5"/>
  <c r="I2394" i="5"/>
  <c r="I2393" i="5"/>
  <c r="I2392" i="5"/>
  <c r="I2391" i="5"/>
  <c r="I2390" i="5"/>
  <c r="I2389" i="5"/>
  <c r="I2388" i="5"/>
  <c r="I2387" i="5"/>
  <c r="I2386" i="5"/>
  <c r="I2385" i="5"/>
  <c r="I2384" i="5"/>
  <c r="I2383" i="5"/>
  <c r="I2382" i="5"/>
  <c r="I2381" i="5"/>
  <c r="I2380" i="5"/>
  <c r="I2379" i="5"/>
  <c r="I2378" i="5"/>
  <c r="I2377" i="5"/>
  <c r="I2376" i="5"/>
  <c r="I2375" i="5"/>
  <c r="I2374" i="5"/>
  <c r="I2373" i="5"/>
  <c r="I2372" i="5"/>
  <c r="I2371" i="5"/>
  <c r="I2370" i="5"/>
  <c r="I2369" i="5"/>
  <c r="I2368" i="5"/>
  <c r="I2367" i="5"/>
  <c r="I2366" i="5"/>
  <c r="I2365" i="5"/>
  <c r="I2364" i="5"/>
  <c r="I2363" i="5"/>
  <c r="I2362" i="5"/>
  <c r="I2361" i="5"/>
  <c r="I2360" i="5"/>
  <c r="I2359" i="5"/>
  <c r="I2358" i="5"/>
  <c r="I2357" i="5"/>
  <c r="I2356" i="5"/>
  <c r="I2355" i="5"/>
  <c r="I2354" i="5"/>
  <c r="I2353" i="5"/>
  <c r="I2352" i="5"/>
  <c r="I2351" i="5"/>
  <c r="I2350" i="5"/>
  <c r="I2349" i="5"/>
  <c r="I2348" i="5"/>
  <c r="I2347" i="5"/>
  <c r="I2346" i="5"/>
  <c r="I2345" i="5"/>
  <c r="I2344" i="5"/>
  <c r="I2343" i="5"/>
  <c r="I2342" i="5"/>
  <c r="I2341" i="5"/>
  <c r="I2340" i="5"/>
  <c r="I2339" i="5"/>
  <c r="I2338" i="5"/>
  <c r="I2337" i="5"/>
  <c r="I2336" i="5"/>
  <c r="I2335" i="5"/>
  <c r="I2334" i="5"/>
  <c r="I2333" i="5"/>
  <c r="I2332" i="5"/>
  <c r="I2331" i="5"/>
  <c r="I2330" i="5"/>
  <c r="I2329" i="5"/>
  <c r="I2328" i="5"/>
  <c r="I2327" i="5"/>
  <c r="I2326" i="5"/>
  <c r="I2325" i="5"/>
  <c r="I2324" i="5"/>
  <c r="I2323" i="5"/>
  <c r="I2322" i="5"/>
  <c r="I2321" i="5"/>
  <c r="I2320" i="5"/>
  <c r="I2319" i="5"/>
  <c r="I2318" i="5"/>
  <c r="I2317" i="5"/>
  <c r="I2316" i="5"/>
  <c r="I2315" i="5"/>
  <c r="I2314" i="5"/>
  <c r="I2313" i="5"/>
  <c r="I2312" i="5"/>
  <c r="I2311" i="5"/>
  <c r="I2310" i="5"/>
  <c r="I2309" i="5"/>
  <c r="I2308" i="5"/>
  <c r="I2307" i="5"/>
  <c r="I2306" i="5"/>
  <c r="I2305" i="5"/>
  <c r="I2304" i="5"/>
  <c r="I2303" i="5"/>
  <c r="I2302" i="5"/>
  <c r="I2301" i="5"/>
  <c r="I2300" i="5"/>
  <c r="I2299" i="5"/>
  <c r="I2298" i="5"/>
  <c r="I2297" i="5"/>
  <c r="I2296" i="5"/>
  <c r="I2295" i="5"/>
  <c r="I2294" i="5"/>
  <c r="I2293" i="5"/>
  <c r="I2292" i="5"/>
  <c r="I2291" i="5"/>
  <c r="I2290" i="5"/>
  <c r="I2289" i="5"/>
  <c r="I2288" i="5"/>
  <c r="I2287" i="5"/>
  <c r="I2286" i="5"/>
  <c r="I2285" i="5"/>
  <c r="I2284" i="5"/>
  <c r="I2283" i="5"/>
  <c r="I2282" i="5"/>
  <c r="I2281" i="5"/>
  <c r="I2280" i="5"/>
  <c r="I2279" i="5"/>
  <c r="I2278" i="5"/>
  <c r="I2277" i="5"/>
  <c r="I2276" i="5"/>
  <c r="I2275" i="5"/>
  <c r="I2274" i="5"/>
  <c r="I2273" i="5"/>
  <c r="I2272" i="5"/>
  <c r="I2271" i="5"/>
  <c r="I2270" i="5"/>
  <c r="I2269" i="5"/>
  <c r="I2268" i="5"/>
  <c r="I2267" i="5"/>
  <c r="I2266" i="5"/>
  <c r="I2265" i="5"/>
  <c r="I2264" i="5"/>
  <c r="I2263" i="5"/>
  <c r="I2262" i="5"/>
  <c r="I2261" i="5"/>
  <c r="I2260" i="5"/>
  <c r="I2259" i="5"/>
  <c r="I2258" i="5"/>
  <c r="I2257" i="5"/>
  <c r="I2256" i="5"/>
  <c r="I2255" i="5"/>
  <c r="I2254" i="5"/>
  <c r="I2253" i="5"/>
  <c r="I2252" i="5"/>
  <c r="I2251" i="5"/>
  <c r="I2250" i="5"/>
  <c r="I2249" i="5"/>
  <c r="I2248" i="5"/>
  <c r="I2247" i="5"/>
  <c r="I2246" i="5"/>
  <c r="I2245" i="5"/>
  <c r="I2244" i="5"/>
  <c r="I2243" i="5"/>
  <c r="I2242" i="5"/>
  <c r="I2241" i="5"/>
  <c r="I2240" i="5"/>
  <c r="I2239" i="5"/>
  <c r="I2238" i="5"/>
  <c r="I2237" i="5"/>
  <c r="I2236" i="5"/>
  <c r="I2235" i="5"/>
  <c r="I2234" i="5"/>
  <c r="I2232" i="5"/>
  <c r="I2231" i="5"/>
  <c r="I2230" i="5"/>
  <c r="I2229" i="5"/>
  <c r="I2228" i="5"/>
  <c r="I2227" i="5"/>
  <c r="I2226" i="5"/>
  <c r="I2225" i="5"/>
  <c r="I2224" i="5"/>
  <c r="I2223" i="5"/>
  <c r="I2222" i="5"/>
  <c r="I2221" i="5"/>
  <c r="I2220" i="5"/>
  <c r="I2219" i="5"/>
  <c r="I2218" i="5"/>
  <c r="I2217" i="5"/>
  <c r="I2216" i="5"/>
  <c r="I2215" i="5"/>
  <c r="I2214" i="5"/>
  <c r="I2213" i="5"/>
  <c r="I2212" i="5"/>
  <c r="I2211" i="5"/>
  <c r="I2210" i="5"/>
  <c r="I2209" i="5"/>
  <c r="I2208" i="5"/>
  <c r="I2207" i="5"/>
  <c r="I2206" i="5"/>
  <c r="I2205" i="5"/>
  <c r="I2204" i="5"/>
  <c r="I2203" i="5"/>
  <c r="I2202" i="5"/>
  <c r="I2201" i="5"/>
  <c r="I2200" i="5"/>
  <c r="I2199" i="5"/>
  <c r="I2198" i="5"/>
  <c r="I2197" i="5"/>
  <c r="I2196" i="5"/>
  <c r="I2195" i="5"/>
  <c r="I2194" i="5"/>
  <c r="I2193" i="5"/>
  <c r="I2192" i="5"/>
  <c r="I2191" i="5"/>
  <c r="I2190" i="5"/>
  <c r="I2189" i="5"/>
  <c r="I2188" i="5"/>
  <c r="I2187" i="5"/>
  <c r="I2186" i="5"/>
  <c r="I2185" i="5"/>
  <c r="I2184" i="5"/>
  <c r="I2183" i="5"/>
  <c r="I2182" i="5"/>
  <c r="I2181" i="5"/>
  <c r="I2180" i="5"/>
  <c r="I2179" i="5"/>
  <c r="I2178" i="5"/>
  <c r="I2177" i="5"/>
  <c r="I2176" i="5"/>
  <c r="I2175" i="5"/>
  <c r="I2174" i="5"/>
  <c r="I2173" i="5"/>
  <c r="I2172" i="5"/>
  <c r="I2171" i="5"/>
  <c r="I2170" i="5"/>
  <c r="I2169" i="5"/>
  <c r="I2168" i="5"/>
  <c r="I2167" i="5"/>
  <c r="I2166" i="5"/>
  <c r="I2165" i="5"/>
  <c r="I2164" i="5"/>
  <c r="I2163" i="5"/>
  <c r="I2162" i="5"/>
  <c r="I2161" i="5"/>
  <c r="I2160" i="5"/>
  <c r="I2159" i="5"/>
  <c r="I2158" i="5"/>
  <c r="I2157" i="5"/>
  <c r="I2156" i="5"/>
  <c r="I2155" i="5"/>
  <c r="I2154" i="5"/>
  <c r="I2153" i="5"/>
  <c r="I2152" i="5"/>
  <c r="I2151" i="5"/>
  <c r="I2150" i="5"/>
  <c r="I2149" i="5"/>
  <c r="I2148" i="5"/>
  <c r="I2147" i="5"/>
  <c r="I2146" i="5"/>
  <c r="I2145" i="5"/>
  <c r="I2144" i="5"/>
  <c r="I2143" i="5"/>
  <c r="I2142" i="5"/>
  <c r="I2141" i="5"/>
  <c r="I2140" i="5"/>
  <c r="I2139" i="5"/>
  <c r="I2138" i="5"/>
  <c r="I2137" i="5"/>
  <c r="I2136" i="5"/>
  <c r="I2135" i="5"/>
  <c r="I2134" i="5"/>
  <c r="I2133" i="5"/>
  <c r="I2132" i="5"/>
  <c r="I2131" i="5"/>
  <c r="I2130" i="5"/>
  <c r="I2129" i="5"/>
  <c r="I2128" i="5"/>
  <c r="I2127" i="5"/>
  <c r="I2126" i="5"/>
  <c r="I2125" i="5"/>
  <c r="I2124" i="5"/>
  <c r="I2123" i="5"/>
  <c r="I2122" i="5"/>
  <c r="I2121" i="5"/>
  <c r="I2120" i="5"/>
  <c r="I2119" i="5"/>
  <c r="I2118" i="5"/>
  <c r="I2117" i="5"/>
  <c r="I2116" i="5"/>
  <c r="I2115" i="5"/>
  <c r="I2114" i="5"/>
  <c r="I2113" i="5"/>
  <c r="I2112" i="5"/>
  <c r="I2111" i="5"/>
  <c r="I2110" i="5"/>
  <c r="I2109" i="5"/>
  <c r="I2108" i="5"/>
  <c r="I2107" i="5"/>
  <c r="I2106" i="5"/>
  <c r="I2105" i="5"/>
  <c r="I2104" i="5"/>
  <c r="I2103" i="5"/>
  <c r="I2102" i="5"/>
  <c r="I2101" i="5"/>
  <c r="I2100" i="5"/>
  <c r="I2099" i="5"/>
  <c r="I2098" i="5"/>
  <c r="I2097" i="5"/>
  <c r="I2096" i="5"/>
  <c r="I2095" i="5"/>
  <c r="I2094" i="5"/>
  <c r="I2093" i="5"/>
  <c r="I2092" i="5"/>
  <c r="I2091" i="5"/>
  <c r="I2090" i="5"/>
  <c r="I2089" i="5"/>
  <c r="I2088" i="5"/>
  <c r="I2087" i="5"/>
  <c r="I2086" i="5"/>
  <c r="I2085" i="5"/>
  <c r="I2084" i="5"/>
  <c r="I2083" i="5"/>
  <c r="I2082" i="5"/>
  <c r="I2081" i="5"/>
  <c r="I2080" i="5"/>
  <c r="I2079" i="5"/>
  <c r="I2078" i="5"/>
  <c r="I2077" i="5"/>
  <c r="I2076" i="5"/>
  <c r="I2075" i="5"/>
  <c r="I2074" i="5"/>
  <c r="I2073" i="5"/>
  <c r="I2072" i="5"/>
  <c r="I2071" i="5"/>
  <c r="I2070" i="5"/>
  <c r="I2069" i="5"/>
  <c r="I2068" i="5"/>
  <c r="I2067" i="5"/>
  <c r="I2066" i="5"/>
  <c r="I2065" i="5"/>
  <c r="I2064" i="5"/>
  <c r="I2063" i="5"/>
  <c r="I2062" i="5"/>
  <c r="I2061" i="5"/>
  <c r="I2060" i="5"/>
  <c r="I2059" i="5"/>
  <c r="I2058" i="5"/>
  <c r="I2057" i="5"/>
  <c r="I2056" i="5"/>
  <c r="I2055" i="5"/>
  <c r="I2054" i="5"/>
  <c r="I2053" i="5"/>
  <c r="I2052" i="5"/>
  <c r="I2051" i="5"/>
  <c r="I2050" i="5"/>
  <c r="I2049" i="5"/>
  <c r="I2048" i="5"/>
  <c r="I2047" i="5"/>
  <c r="I2046" i="5"/>
  <c r="I2045" i="5"/>
  <c r="I2044" i="5"/>
  <c r="I2043" i="5"/>
  <c r="I2042" i="5"/>
  <c r="I2041" i="5"/>
  <c r="I2040" i="5"/>
  <c r="I2039" i="5"/>
  <c r="I2038" i="5"/>
  <c r="I2037" i="5"/>
  <c r="I2036" i="5"/>
  <c r="I2035" i="5"/>
  <c r="I2034" i="5"/>
  <c r="I2033" i="5"/>
  <c r="I2032" i="5"/>
  <c r="I2031" i="5"/>
  <c r="I2030" i="5"/>
  <c r="I2029" i="5"/>
  <c r="I2028" i="5"/>
  <c r="I2027" i="5"/>
  <c r="I2026" i="5"/>
  <c r="I2025" i="5"/>
  <c r="I2024" i="5"/>
  <c r="I2023" i="5"/>
  <c r="I2022" i="5"/>
  <c r="I2021" i="5"/>
  <c r="I2020" i="5"/>
  <c r="I2019" i="5"/>
  <c r="I2018" i="5"/>
  <c r="I2017" i="5"/>
  <c r="I2016" i="5"/>
  <c r="I2015" i="5"/>
  <c r="I2014" i="5"/>
  <c r="I2013" i="5"/>
  <c r="I2012" i="5"/>
  <c r="I2011" i="5"/>
  <c r="I2010" i="5"/>
  <c r="I2009" i="5"/>
  <c r="I2008" i="5"/>
  <c r="I2007" i="5"/>
  <c r="I2006" i="5"/>
  <c r="I2005" i="5"/>
  <c r="I2004" i="5"/>
  <c r="I2003" i="5"/>
  <c r="I2002" i="5"/>
  <c r="I2001" i="5"/>
  <c r="I2000" i="5"/>
  <c r="I1999" i="5"/>
  <c r="I1998" i="5"/>
  <c r="I1997" i="5"/>
  <c r="I1996" i="5"/>
  <c r="I1995" i="5"/>
  <c r="I1994" i="5"/>
  <c r="I1993" i="5"/>
  <c r="I1992" i="5"/>
  <c r="I1991" i="5"/>
  <c r="I1990" i="5"/>
  <c r="I1989" i="5"/>
  <c r="I1988" i="5"/>
  <c r="I1987" i="5"/>
  <c r="I1986" i="5"/>
  <c r="I1985" i="5"/>
  <c r="I1984" i="5"/>
  <c r="I1983" i="5"/>
  <c r="I1982" i="5"/>
  <c r="I1981" i="5"/>
  <c r="I1980" i="5"/>
  <c r="I1979" i="5"/>
  <c r="I1978" i="5"/>
  <c r="I1977" i="5"/>
  <c r="I1976" i="5"/>
  <c r="I1975" i="5"/>
  <c r="I1974" i="5"/>
  <c r="I1973" i="5"/>
  <c r="I1972" i="5"/>
  <c r="I1971" i="5"/>
  <c r="I1970" i="5"/>
  <c r="I1969" i="5"/>
  <c r="I1968" i="5"/>
  <c r="I1967" i="5"/>
  <c r="I1966" i="5"/>
  <c r="I1965" i="5"/>
  <c r="I1964" i="5"/>
  <c r="I1963" i="5"/>
  <c r="I1962" i="5"/>
  <c r="I1961" i="5"/>
  <c r="I1960" i="5"/>
  <c r="I1959" i="5"/>
  <c r="I1958" i="5"/>
  <c r="I1957" i="5"/>
  <c r="I1956" i="5"/>
  <c r="I1955" i="5"/>
  <c r="I1954" i="5"/>
  <c r="I1953" i="5"/>
  <c r="I1952" i="5"/>
  <c r="I1951" i="5"/>
  <c r="I1950" i="5"/>
  <c r="I1949" i="5"/>
  <c r="I1948" i="5"/>
  <c r="I1947" i="5"/>
  <c r="I1946" i="5"/>
  <c r="I1945" i="5"/>
  <c r="I1944" i="5"/>
  <c r="I1943" i="5"/>
  <c r="I1942" i="5"/>
  <c r="I1941" i="5"/>
  <c r="I1940" i="5"/>
  <c r="I1939" i="5"/>
  <c r="I1938" i="5"/>
  <c r="I1937" i="5"/>
  <c r="I1936" i="5"/>
  <c r="I1935" i="5"/>
  <c r="I1934" i="5"/>
  <c r="I1933" i="5"/>
  <c r="I1932" i="5"/>
  <c r="I1931" i="5"/>
  <c r="I1930" i="5"/>
  <c r="I1929" i="5"/>
  <c r="I1928" i="5"/>
  <c r="I1927" i="5"/>
  <c r="I1926" i="5"/>
  <c r="I1925" i="5"/>
  <c r="I1924" i="5"/>
  <c r="I1923" i="5"/>
  <c r="I1922" i="5"/>
  <c r="I1921" i="5"/>
  <c r="I1920" i="5"/>
  <c r="I1919" i="5"/>
  <c r="I1918" i="5"/>
  <c r="I1917" i="5"/>
  <c r="I1916" i="5"/>
  <c r="I1915" i="5"/>
  <c r="I1914" i="5"/>
  <c r="I1913" i="5"/>
  <c r="I1912" i="5"/>
  <c r="I1911" i="5"/>
  <c r="I1910" i="5"/>
  <c r="I1909" i="5"/>
  <c r="I1908" i="5"/>
  <c r="I1907" i="5"/>
  <c r="I1906" i="5"/>
  <c r="I1905" i="5"/>
  <c r="I1904" i="5"/>
  <c r="I1903" i="5"/>
  <c r="I1902" i="5"/>
  <c r="I1901" i="5"/>
  <c r="I1900" i="5"/>
  <c r="I1899" i="5"/>
  <c r="I1898" i="5"/>
  <c r="I1897" i="5"/>
  <c r="I1896" i="5"/>
  <c r="I1895" i="5"/>
  <c r="I1894" i="5"/>
  <c r="I1893" i="5"/>
  <c r="I1892" i="5"/>
  <c r="I1891" i="5"/>
  <c r="I1890" i="5"/>
  <c r="I1889" i="5"/>
  <c r="I1888" i="5"/>
  <c r="I1887" i="5"/>
  <c r="I1886" i="5"/>
  <c r="I1885" i="5"/>
  <c r="I1884" i="5"/>
  <c r="I1883" i="5"/>
  <c r="I1882" i="5"/>
  <c r="I1881" i="5"/>
  <c r="I1880" i="5"/>
  <c r="I1879" i="5"/>
  <c r="I1878" i="5"/>
  <c r="I1877" i="5"/>
  <c r="I1876" i="5"/>
  <c r="I1875" i="5"/>
  <c r="I1874" i="5"/>
  <c r="I1873" i="5"/>
  <c r="I1872" i="5"/>
  <c r="I1871" i="5"/>
  <c r="I1870" i="5"/>
  <c r="I1869" i="5"/>
  <c r="I1868" i="5"/>
  <c r="I1867" i="5"/>
  <c r="I1866" i="5"/>
  <c r="I1865" i="5"/>
  <c r="I1864" i="5"/>
  <c r="I1863" i="5"/>
  <c r="I1862" i="5"/>
  <c r="I1861" i="5"/>
  <c r="I1860" i="5"/>
  <c r="I1859" i="5"/>
  <c r="I1858" i="5"/>
  <c r="I1857" i="5"/>
  <c r="I1856" i="5"/>
  <c r="I1855" i="5"/>
  <c r="I1854" i="5"/>
  <c r="I1853" i="5"/>
  <c r="I1852" i="5"/>
  <c r="I1851" i="5"/>
  <c r="I1850" i="5"/>
  <c r="I1847" i="5"/>
  <c r="I1846" i="5"/>
  <c r="I1845" i="5"/>
  <c r="I1844" i="5"/>
  <c r="I1843" i="5"/>
  <c r="I1842" i="5"/>
  <c r="I1841" i="5"/>
  <c r="I1840" i="5"/>
  <c r="I1839" i="5"/>
  <c r="I1838" i="5"/>
  <c r="I1837" i="5"/>
  <c r="I1836" i="5"/>
  <c r="I1835" i="5"/>
  <c r="I1834" i="5"/>
  <c r="I1833" i="5"/>
  <c r="I1832" i="5"/>
  <c r="I1831" i="5"/>
  <c r="I1830" i="5"/>
  <c r="I1829" i="5"/>
  <c r="I1828" i="5"/>
  <c r="I1827" i="5"/>
  <c r="I1826" i="5"/>
  <c r="I1825" i="5"/>
  <c r="I1824" i="5"/>
  <c r="I1823" i="5"/>
  <c r="I1822" i="5"/>
  <c r="I1821" i="5"/>
  <c r="I1820" i="5"/>
  <c r="I1819" i="5"/>
  <c r="I1818" i="5"/>
  <c r="I1817" i="5"/>
  <c r="I1816" i="5"/>
  <c r="I1815" i="5"/>
  <c r="I1814" i="5"/>
  <c r="I1813" i="5"/>
  <c r="I1812" i="5"/>
  <c r="I1811" i="5"/>
  <c r="I1810" i="5"/>
  <c r="I1809" i="5"/>
  <c r="I1808" i="5"/>
  <c r="I1807" i="5"/>
  <c r="I1806" i="5"/>
  <c r="I1803" i="5"/>
  <c r="I1802" i="5"/>
  <c r="I1801" i="5"/>
  <c r="I1800" i="5"/>
  <c r="I1799" i="5"/>
  <c r="I1798" i="5"/>
  <c r="I1797" i="5"/>
  <c r="I1796" i="5"/>
  <c r="I1795" i="5"/>
  <c r="I1794" i="5"/>
  <c r="I1793" i="5"/>
  <c r="I1792" i="5"/>
  <c r="I1791" i="5"/>
  <c r="I1790" i="5"/>
  <c r="I1789" i="5"/>
  <c r="I1788" i="5"/>
  <c r="I1787" i="5"/>
  <c r="I1786" i="5"/>
  <c r="I1785" i="5"/>
  <c r="I1784" i="5"/>
  <c r="I1783" i="5"/>
  <c r="I1782" i="5"/>
  <c r="I1781" i="5"/>
  <c r="I1780" i="5"/>
  <c r="I1779" i="5"/>
  <c r="I1778" i="5"/>
  <c r="I1777" i="5"/>
  <c r="I1776" i="5"/>
  <c r="I1775" i="5"/>
  <c r="I1774" i="5"/>
  <c r="I1773" i="5"/>
  <c r="I1772" i="5"/>
  <c r="I1771" i="5"/>
  <c r="I1770" i="5"/>
  <c r="I1769" i="5"/>
  <c r="I1768" i="5"/>
  <c r="I1767" i="5"/>
  <c r="I1766" i="5"/>
  <c r="I1765" i="5"/>
  <c r="I1764" i="5"/>
  <c r="I1763" i="5"/>
  <c r="I1762" i="5"/>
  <c r="I1761" i="5"/>
  <c r="I1760" i="5"/>
  <c r="I1759" i="5"/>
  <c r="I1758" i="5"/>
  <c r="I1757" i="5"/>
  <c r="I1756" i="5"/>
  <c r="I1755" i="5"/>
  <c r="I1754" i="5"/>
  <c r="I1753" i="5"/>
  <c r="I1752" i="5"/>
  <c r="I1751" i="5"/>
  <c r="I1750" i="5"/>
  <c r="I1749" i="5"/>
  <c r="I1748" i="5"/>
  <c r="I1747" i="5"/>
  <c r="I1746" i="5"/>
  <c r="I1745" i="5"/>
  <c r="I1744" i="5"/>
  <c r="I1743" i="5"/>
  <c r="I1742" i="5"/>
  <c r="I1740" i="5"/>
  <c r="I1739" i="5"/>
  <c r="I1738" i="5"/>
  <c r="I1737" i="5"/>
  <c r="I1735" i="5"/>
  <c r="I1734" i="5"/>
  <c r="I1733" i="5"/>
  <c r="I1732" i="5"/>
  <c r="I1731" i="5"/>
  <c r="I1730" i="5"/>
  <c r="I1729" i="5"/>
  <c r="I1728" i="5"/>
  <c r="I1727" i="5"/>
  <c r="I1726" i="5"/>
  <c r="I1725" i="5"/>
  <c r="I1724" i="5"/>
  <c r="I1723" i="5"/>
  <c r="I1722" i="5"/>
  <c r="I1721" i="5"/>
  <c r="I1720" i="5"/>
  <c r="I1719" i="5"/>
  <c r="I1718" i="5"/>
  <c r="I1717" i="5"/>
  <c r="I1716" i="5"/>
  <c r="I1715" i="5"/>
  <c r="I1714" i="5"/>
  <c r="I1713" i="5"/>
  <c r="I1712" i="5"/>
  <c r="I1711" i="5"/>
  <c r="I1710" i="5"/>
  <c r="I1709" i="5"/>
  <c r="I1708" i="5"/>
  <c r="I1707" i="5"/>
  <c r="I1706" i="5"/>
  <c r="I1705" i="5"/>
  <c r="I1704" i="5"/>
  <c r="I1703" i="5"/>
  <c r="I1702" i="5"/>
  <c r="I1701" i="5"/>
  <c r="I1700" i="5"/>
  <c r="I1699" i="5"/>
  <c r="I1698" i="5"/>
  <c r="I1697" i="5"/>
  <c r="I1696" i="5"/>
  <c r="I1695" i="5"/>
  <c r="I1694" i="5"/>
  <c r="I1693" i="5"/>
  <c r="I1692" i="5"/>
  <c r="I1691" i="5"/>
  <c r="I1690" i="5"/>
  <c r="I1689" i="5"/>
  <c r="I1688" i="5"/>
  <c r="I1687" i="5"/>
  <c r="I1686" i="5"/>
  <c r="I1685" i="5"/>
  <c r="I1684" i="5"/>
  <c r="I1683" i="5"/>
  <c r="I1682" i="5"/>
  <c r="I1681" i="5"/>
  <c r="I1680" i="5"/>
  <c r="I1679" i="5"/>
  <c r="I1678" i="5"/>
  <c r="I1677" i="5"/>
  <c r="I1676" i="5"/>
  <c r="I1675" i="5"/>
  <c r="I1674" i="5"/>
  <c r="I1673" i="5"/>
  <c r="I1672" i="5"/>
  <c r="I1671" i="5"/>
  <c r="I1670" i="5"/>
  <c r="I1669" i="5"/>
  <c r="I1668" i="5"/>
  <c r="I1667" i="5"/>
  <c r="I1666" i="5"/>
  <c r="I1665" i="5"/>
  <c r="I1664" i="5"/>
  <c r="I1663" i="5"/>
  <c r="I1662" i="5"/>
  <c r="I1661" i="5"/>
  <c r="I1660" i="5"/>
  <c r="I1659" i="5"/>
  <c r="I1658" i="5"/>
  <c r="I1657" i="5"/>
  <c r="I1656" i="5"/>
  <c r="I1655" i="5"/>
  <c r="I1654" i="5"/>
  <c r="I1653" i="5"/>
  <c r="I1652" i="5"/>
  <c r="I1651" i="5"/>
  <c r="I1650" i="5"/>
  <c r="I1649" i="5"/>
  <c r="I1648" i="5"/>
  <c r="I1647" i="5"/>
  <c r="I1646" i="5"/>
  <c r="I1645" i="5"/>
  <c r="I1644" i="5"/>
  <c r="I1643" i="5"/>
  <c r="I1642" i="5"/>
  <c r="I1641" i="5"/>
  <c r="I1640" i="5"/>
  <c r="I1639" i="5"/>
  <c r="I1638" i="5"/>
  <c r="I1637" i="5"/>
  <c r="I1636" i="5"/>
  <c r="I1635" i="5"/>
  <c r="I1634" i="5"/>
  <c r="I1633" i="5"/>
  <c r="I1632" i="5"/>
  <c r="I1631" i="5"/>
  <c r="I1630" i="5"/>
  <c r="I1629" i="5"/>
  <c r="I1628" i="5"/>
  <c r="I1627" i="5"/>
  <c r="I1626" i="5"/>
  <c r="I1625" i="5"/>
  <c r="I1624" i="5"/>
  <c r="I1623" i="5"/>
  <c r="I1622" i="5"/>
  <c r="I1621" i="5"/>
  <c r="I1620" i="5"/>
  <c r="I1619" i="5"/>
  <c r="I1616" i="5"/>
  <c r="I1615" i="5"/>
  <c r="I1614" i="5"/>
  <c r="I1613" i="5"/>
  <c r="I1612" i="5"/>
  <c r="I1611" i="5"/>
  <c r="I1610" i="5"/>
  <c r="I1609" i="5"/>
  <c r="I1608" i="5"/>
  <c r="I1607" i="5"/>
  <c r="I1606" i="5"/>
  <c r="I1605" i="5"/>
  <c r="I1604" i="5"/>
  <c r="I1603" i="5"/>
  <c r="I1602" i="5"/>
  <c r="I1601" i="5"/>
  <c r="I1600" i="5"/>
  <c r="I1599" i="5"/>
  <c r="I1598" i="5"/>
  <c r="I1597" i="5"/>
  <c r="I1596" i="5"/>
  <c r="I1595" i="5"/>
  <c r="I1594" i="5"/>
  <c r="I1593" i="5"/>
  <c r="I1592" i="5"/>
  <c r="I1591" i="5"/>
  <c r="I1590" i="5"/>
  <c r="I1589" i="5"/>
  <c r="I1588" i="5"/>
  <c r="I1587" i="5"/>
  <c r="I1586" i="5"/>
  <c r="I1585" i="5"/>
  <c r="I1584" i="5"/>
  <c r="I1583" i="5"/>
  <c r="I1582" i="5"/>
  <c r="I1581" i="5"/>
  <c r="I1580" i="5"/>
  <c r="I1579" i="5"/>
  <c r="I1578" i="5"/>
  <c r="I1577" i="5"/>
  <c r="I1576" i="5"/>
  <c r="I1575" i="5"/>
  <c r="I1574" i="5"/>
  <c r="I1573" i="5"/>
  <c r="I1572" i="5"/>
  <c r="I1571" i="5"/>
  <c r="I1570" i="5"/>
  <c r="I1569" i="5"/>
  <c r="I1568" i="5"/>
  <c r="I1567" i="5"/>
  <c r="I1566" i="5"/>
  <c r="I1565" i="5"/>
  <c r="I1564" i="5"/>
  <c r="I1563" i="5"/>
  <c r="I1562" i="5"/>
  <c r="I1561" i="5"/>
  <c r="I1560" i="5"/>
  <c r="I1559" i="5"/>
  <c r="I1558" i="5"/>
  <c r="I1557" i="5"/>
  <c r="I1556" i="5"/>
  <c r="I1555" i="5"/>
  <c r="I1554" i="5"/>
  <c r="I1553" i="5"/>
  <c r="I1552" i="5"/>
  <c r="I1551" i="5"/>
  <c r="I1550" i="5"/>
  <c r="I1549" i="5"/>
  <c r="I1548" i="5"/>
  <c r="I1547" i="5"/>
  <c r="I1546" i="5"/>
  <c r="I1545" i="5"/>
  <c r="I1544" i="5"/>
  <c r="I1543" i="5"/>
  <c r="I1542" i="5"/>
  <c r="I1541" i="5"/>
  <c r="I1540" i="5"/>
  <c r="I1539" i="5"/>
  <c r="I1538" i="5"/>
  <c r="I1537" i="5"/>
  <c r="I1536" i="5"/>
  <c r="I1535" i="5"/>
  <c r="I1534" i="5"/>
  <c r="I1533" i="5"/>
  <c r="I1532" i="5"/>
  <c r="I1531" i="5"/>
  <c r="I1530" i="5"/>
  <c r="I1529" i="5"/>
  <c r="I1528" i="5"/>
  <c r="I1527" i="5"/>
  <c r="I1526" i="5"/>
  <c r="I1525" i="5"/>
  <c r="I1524" i="5"/>
  <c r="I1523" i="5"/>
  <c r="I1522" i="5"/>
  <c r="I1520" i="5"/>
  <c r="I1519" i="5"/>
  <c r="I1518" i="5"/>
  <c r="I1517" i="5"/>
  <c r="I1516" i="5"/>
  <c r="I1515" i="5"/>
  <c r="I1514" i="5"/>
  <c r="I1513" i="5"/>
  <c r="I1512" i="5"/>
  <c r="I1511" i="5"/>
  <c r="I1510" i="5"/>
  <c r="I1509" i="5"/>
  <c r="I1508" i="5"/>
  <c r="I1507" i="5"/>
  <c r="I1506" i="5"/>
  <c r="I1505" i="5"/>
  <c r="I1504" i="5"/>
  <c r="I1503" i="5"/>
  <c r="I1502" i="5"/>
  <c r="I1501" i="5"/>
  <c r="I1499" i="5"/>
  <c r="I1498" i="5"/>
  <c r="I1497" i="5"/>
  <c r="I1496" i="5"/>
  <c r="I1495" i="5"/>
  <c r="I1494" i="5"/>
  <c r="I1492" i="5"/>
  <c r="I1490" i="5"/>
  <c r="I1489" i="5"/>
  <c r="I1488" i="5"/>
  <c r="I1487" i="5"/>
  <c r="I1486" i="5"/>
  <c r="I1485" i="5"/>
  <c r="I1484" i="5"/>
  <c r="I1483" i="5"/>
  <c r="I1482" i="5"/>
  <c r="I1481" i="5"/>
  <c r="I1480" i="5"/>
  <c r="I1479" i="5"/>
  <c r="I1478" i="5"/>
  <c r="I1477" i="5"/>
  <c r="I1476" i="5"/>
  <c r="I1475" i="5"/>
  <c r="I1474" i="5"/>
  <c r="I1473" i="5"/>
  <c r="I1472" i="5"/>
  <c r="I1471" i="5"/>
  <c r="I1470" i="5"/>
  <c r="I1469" i="5"/>
  <c r="I1468" i="5"/>
  <c r="I1467" i="5"/>
  <c r="I1466" i="5"/>
  <c r="I1465" i="5"/>
  <c r="I1464" i="5"/>
  <c r="I1463" i="5"/>
  <c r="I1462" i="5"/>
  <c r="I1461" i="5"/>
  <c r="I1460" i="5"/>
  <c r="I1459" i="5"/>
  <c r="I1458" i="5"/>
  <c r="I1457" i="5"/>
  <c r="I1456" i="5"/>
  <c r="I1455" i="5"/>
  <c r="I1454" i="5"/>
  <c r="I1453" i="5"/>
  <c r="I1452" i="5"/>
  <c r="I1451" i="5"/>
  <c r="I1450" i="5"/>
  <c r="I1449" i="5"/>
  <c r="I1448" i="5"/>
  <c r="I1447" i="5"/>
  <c r="I1446" i="5"/>
  <c r="I1445" i="5"/>
  <c r="I1444" i="5"/>
  <c r="I1443" i="5"/>
  <c r="I1442" i="5"/>
  <c r="I1441" i="5"/>
  <c r="I1440" i="5"/>
  <c r="I1439" i="5"/>
  <c r="I1438" i="5"/>
  <c r="I1437" i="5"/>
  <c r="I1436" i="5"/>
  <c r="I1435" i="5"/>
  <c r="I1434" i="5"/>
  <c r="I1433" i="5"/>
  <c r="I1432" i="5"/>
  <c r="I1431" i="5"/>
  <c r="I1430" i="5"/>
  <c r="I1429" i="5"/>
  <c r="I1428" i="5"/>
  <c r="I1427" i="5"/>
  <c r="I1426" i="5"/>
  <c r="I1425" i="5"/>
  <c r="I1424" i="5"/>
  <c r="I1423" i="5"/>
  <c r="I1421" i="5"/>
  <c r="I1417" i="5"/>
  <c r="I1416" i="5"/>
  <c r="I1415" i="5"/>
  <c r="I1414" i="5"/>
  <c r="I1413" i="5"/>
  <c r="I1412" i="5"/>
  <c r="I1411" i="5"/>
  <c r="I1410" i="5"/>
  <c r="I1409" i="5"/>
  <c r="I1408" i="5"/>
  <c r="I1407" i="5"/>
  <c r="I1406" i="5"/>
  <c r="I1405" i="5"/>
  <c r="I1404" i="5"/>
  <c r="I1403" i="5"/>
  <c r="I1402" i="5"/>
  <c r="I1401" i="5"/>
  <c r="I1400" i="5"/>
  <c r="I1398" i="5"/>
  <c r="I1397" i="5"/>
  <c r="I1396" i="5"/>
  <c r="I1395" i="5"/>
  <c r="I1394" i="5"/>
  <c r="I1393" i="5"/>
  <c r="I1392" i="5"/>
  <c r="I1391" i="5"/>
  <c r="I1390" i="5"/>
  <c r="I1389" i="5"/>
  <c r="I1388" i="5"/>
  <c r="I1387" i="5"/>
  <c r="I1386" i="5"/>
  <c r="I1385" i="5"/>
  <c r="I1384" i="5"/>
  <c r="I1383" i="5"/>
  <c r="I1382" i="5"/>
  <c r="I1381" i="5"/>
  <c r="I1380" i="5"/>
  <c r="I1379" i="5"/>
  <c r="I1378" i="5"/>
  <c r="I1377" i="5"/>
  <c r="I1376" i="5"/>
  <c r="I1375" i="5"/>
  <c r="I1374" i="5"/>
  <c r="I1373" i="5"/>
  <c r="I1372" i="5"/>
  <c r="I1371" i="5"/>
  <c r="I1370" i="5"/>
  <c r="I1369" i="5"/>
  <c r="I1368" i="5"/>
  <c r="I1367" i="5"/>
  <c r="I1366" i="5"/>
  <c r="I1365" i="5"/>
  <c r="I1364" i="5"/>
  <c r="I1363" i="5"/>
  <c r="I1362" i="5"/>
  <c r="I1361" i="5"/>
  <c r="I1360" i="5"/>
  <c r="I1359" i="5"/>
  <c r="I1358" i="5"/>
  <c r="I1357" i="5"/>
  <c r="I1356" i="5"/>
  <c r="I1355" i="5"/>
  <c r="I1354" i="5"/>
  <c r="I1353" i="5"/>
  <c r="I1352" i="5"/>
  <c r="I1351" i="5"/>
  <c r="I1350" i="5"/>
  <c r="I1349" i="5"/>
  <c r="I1348" i="5"/>
  <c r="I1347" i="5"/>
  <c r="I1346" i="5"/>
  <c r="I1345" i="5"/>
  <c r="I1344" i="5"/>
  <c r="I1343" i="5"/>
  <c r="I1342" i="5"/>
  <c r="I1341" i="5"/>
  <c r="I1340" i="5"/>
  <c r="I1339" i="5"/>
  <c r="I1338" i="5"/>
  <c r="I1337" i="5"/>
  <c r="I1336" i="5"/>
  <c r="I1335" i="5"/>
  <c r="I1334" i="5"/>
  <c r="I1333" i="5"/>
  <c r="I1332" i="5"/>
  <c r="I1331" i="5"/>
  <c r="I1330" i="5"/>
  <c r="I1329" i="5"/>
  <c r="I1328" i="5"/>
  <c r="I1327" i="5"/>
  <c r="I1326" i="5"/>
  <c r="I1325" i="5"/>
  <c r="I1324" i="5"/>
  <c r="I1323" i="5"/>
  <c r="I1322" i="5"/>
  <c r="I1321" i="5"/>
  <c r="I1320" i="5"/>
  <c r="I1319" i="5"/>
  <c r="I1318" i="5"/>
  <c r="I1317" i="5"/>
  <c r="I1316" i="5"/>
  <c r="I1315" i="5"/>
  <c r="I1314" i="5"/>
  <c r="I1313" i="5"/>
  <c r="I1312" i="5"/>
  <c r="I1311" i="5"/>
  <c r="I1310" i="5"/>
  <c r="I1309" i="5"/>
  <c r="I1308" i="5"/>
  <c r="I1307" i="5"/>
  <c r="I1306" i="5"/>
  <c r="I1305" i="5"/>
  <c r="I1304" i="5"/>
  <c r="I1303" i="5"/>
  <c r="I1302" i="5"/>
  <c r="I1301" i="5"/>
  <c r="I1300" i="5"/>
  <c r="I1299" i="5"/>
  <c r="I1298" i="5"/>
  <c r="I1297" i="5"/>
  <c r="I1296" i="5"/>
  <c r="I1295" i="5"/>
  <c r="I1294" i="5"/>
  <c r="I1293" i="5"/>
  <c r="I1292" i="5"/>
  <c r="I1291" i="5"/>
  <c r="I1290" i="5"/>
  <c r="I1289" i="5"/>
  <c r="I1288" i="5"/>
  <c r="I1287" i="5"/>
  <c r="I1286" i="5"/>
  <c r="I1285" i="5"/>
  <c r="I1283" i="5"/>
  <c r="I1282" i="5"/>
  <c r="I1281" i="5"/>
  <c r="I1280" i="5"/>
  <c r="I1279" i="5"/>
  <c r="I1278" i="5"/>
  <c r="I1277" i="5"/>
  <c r="I1276" i="5"/>
  <c r="I1275" i="5"/>
  <c r="I1274" i="5"/>
  <c r="I1273" i="5"/>
  <c r="I1272" i="5"/>
  <c r="I1271" i="5"/>
  <c r="I1270" i="5"/>
  <c r="I1269" i="5"/>
  <c r="I1268" i="5"/>
  <c r="I1267" i="5"/>
  <c r="I1266" i="5"/>
  <c r="I1265" i="5"/>
  <c r="I1264" i="5"/>
  <c r="I1263" i="5"/>
  <c r="I1262" i="5"/>
  <c r="I1261" i="5"/>
  <c r="I1260" i="5"/>
  <c r="I1259" i="5"/>
  <c r="I1258" i="5"/>
  <c r="I1257" i="5"/>
  <c r="I1256" i="5"/>
  <c r="I1255" i="5"/>
  <c r="I1254" i="5"/>
  <c r="I1253" i="5"/>
  <c r="I1252" i="5"/>
  <c r="I1251" i="5"/>
  <c r="I1250" i="5"/>
  <c r="I1249" i="5"/>
  <c r="I1248" i="5"/>
  <c r="I1247" i="5"/>
  <c r="I1246" i="5"/>
  <c r="I1245" i="5"/>
  <c r="I1244" i="5"/>
  <c r="I1243" i="5"/>
  <c r="I1242" i="5"/>
  <c r="I1241" i="5"/>
  <c r="I1240" i="5"/>
  <c r="I1239" i="5"/>
  <c r="I1238" i="5"/>
  <c r="I1237" i="5"/>
  <c r="I1236" i="5"/>
  <c r="I1235" i="5"/>
  <c r="I1234" i="5"/>
  <c r="I1233" i="5"/>
  <c r="I1231" i="5"/>
  <c r="I1230" i="5"/>
  <c r="I1229" i="5"/>
  <c r="I1228" i="5"/>
  <c r="I1227" i="5"/>
  <c r="I1226" i="5"/>
  <c r="I1225" i="5"/>
  <c r="I1224" i="5"/>
  <c r="I1223" i="5"/>
  <c r="I1222" i="5"/>
  <c r="I1221" i="5"/>
  <c r="I1220" i="5"/>
  <c r="I1219" i="5"/>
  <c r="I1218"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2" i="5"/>
  <c r="I1150" i="5"/>
  <c r="I1148" i="5"/>
  <c r="I1146" i="5"/>
  <c r="I1145" i="5"/>
  <c r="I1144" i="5"/>
  <c r="I1142" i="5"/>
  <c r="I1141" i="5"/>
  <c r="I1140" i="5"/>
  <c r="I1138" i="5"/>
  <c r="I1137" i="5"/>
  <c r="I1136"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5" i="5"/>
  <c r="I214" i="5"/>
  <c r="I213" i="5"/>
  <c r="I216" i="5"/>
  <c r="I212" i="5"/>
  <c r="I211" i="5"/>
  <c r="I210" i="5"/>
  <c r="I209" i="5"/>
  <c r="I208" i="5"/>
  <c r="I207" i="5"/>
  <c r="D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Q15" i="5"/>
  <c r="I15" i="5"/>
  <c r="Q14" i="5"/>
  <c r="I14" i="5"/>
  <c r="Q13" i="5"/>
  <c r="I13" i="5"/>
  <c r="Q12" i="5"/>
  <c r="I12" i="5"/>
  <c r="Q11" i="5"/>
  <c r="I11" i="5"/>
  <c r="Q10" i="5"/>
  <c r="I10" i="5"/>
  <c r="Q9" i="5"/>
  <c r="I9" i="5"/>
  <c r="Q8" i="5"/>
  <c r="I8" i="5"/>
  <c r="Q7" i="5"/>
  <c r="I7" i="5"/>
  <c r="Q6" i="5"/>
  <c r="I6" i="5"/>
  <c r="A3" i="5"/>
  <c r="N1170" i="4"/>
  <c r="N1169" i="4"/>
  <c r="N1168" i="4"/>
  <c r="N1167" i="4"/>
  <c r="N1166" i="4"/>
  <c r="N1165" i="4"/>
  <c r="N1164" i="4"/>
  <c r="N1163" i="4"/>
  <c r="N1162" i="4"/>
  <c r="N1161" i="4"/>
  <c r="N1160" i="4"/>
  <c r="N1159" i="4"/>
  <c r="N1158" i="4"/>
  <c r="N1157" i="4"/>
  <c r="N1156" i="4"/>
  <c r="N1155" i="4"/>
  <c r="N1154" i="4"/>
  <c r="N1153" i="4"/>
  <c r="N1152" i="4"/>
  <c r="N1151" i="4"/>
  <c r="N1150" i="4"/>
  <c r="N1149" i="4"/>
  <c r="N1148" i="4"/>
  <c r="N1147" i="4"/>
  <c r="N1146" i="4"/>
  <c r="N1145" i="4"/>
  <c r="N1144" i="4"/>
  <c r="N1143" i="4"/>
  <c r="N1142" i="4"/>
  <c r="N1141" i="4"/>
  <c r="N1140" i="4"/>
  <c r="N1139" i="4"/>
  <c r="N1138" i="4"/>
  <c r="N1137" i="4"/>
  <c r="N1136" i="4"/>
  <c r="N1135" i="4"/>
  <c r="N1134" i="4"/>
  <c r="N1133" i="4"/>
  <c r="N1132" i="4"/>
  <c r="N1131" i="4"/>
  <c r="N1130" i="4"/>
  <c r="N1129" i="4"/>
  <c r="N1128" i="4"/>
  <c r="N1127" i="4"/>
  <c r="N1126" i="4"/>
  <c r="N1125" i="4"/>
  <c r="N1124" i="4"/>
  <c r="N1123" i="4"/>
  <c r="N1122" i="4"/>
  <c r="N1121" i="4"/>
  <c r="N1120" i="4"/>
  <c r="N1119" i="4"/>
  <c r="N1118" i="4"/>
  <c r="N1117" i="4"/>
  <c r="N1116" i="4"/>
  <c r="N1115" i="4"/>
  <c r="N1114" i="4"/>
  <c r="N1113" i="4"/>
  <c r="N1112" i="4"/>
  <c r="N1111" i="4"/>
  <c r="N1110" i="4"/>
  <c r="N1109" i="4"/>
  <c r="N1108" i="4"/>
  <c r="N1107" i="4"/>
  <c r="N1106" i="4"/>
  <c r="N1105" i="4"/>
  <c r="N1104" i="4"/>
  <c r="N1103" i="4"/>
  <c r="N1102" i="4"/>
  <c r="N1101" i="4"/>
  <c r="N1100" i="4"/>
  <c r="N1099" i="4"/>
  <c r="N1098" i="4"/>
  <c r="N1097" i="4"/>
  <c r="N1096"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60" i="4"/>
  <c r="N958" i="4"/>
  <c r="N956" i="4"/>
  <c r="N955" i="4"/>
  <c r="N953" i="4"/>
  <c r="N952" i="4"/>
  <c r="N951" i="4"/>
  <c r="N950" i="4"/>
  <c r="N947" i="4"/>
  <c r="N946" i="4"/>
  <c r="N945" i="4"/>
  <c r="N944" i="4"/>
  <c r="N943" i="4"/>
  <c r="N942" i="4"/>
  <c r="N941" i="4"/>
  <c r="N940" i="4"/>
  <c r="N939" i="4"/>
  <c r="N938" i="4"/>
  <c r="N937" i="4"/>
  <c r="N936" i="4"/>
  <c r="N935" i="4"/>
  <c r="N934" i="4"/>
  <c r="N933" i="4"/>
  <c r="N932" i="4"/>
  <c r="N931" i="4"/>
  <c r="N930"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3" i="4"/>
  <c r="N782" i="4"/>
  <c r="N781" i="4"/>
  <c r="N780" i="4"/>
  <c r="N779"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I40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19" i="4"/>
  <c r="N18" i="4"/>
  <c r="N17" i="4"/>
  <c r="N16" i="4"/>
  <c r="N15" i="4"/>
  <c r="N14" i="4"/>
  <c r="N13" i="4"/>
  <c r="N12" i="4"/>
  <c r="N11" i="4"/>
  <c r="N10" i="4"/>
  <c r="D4" i="4"/>
  <c r="W1505" i="3"/>
  <c r="W1504" i="3"/>
  <c r="W1503" i="3"/>
  <c r="W1502" i="3"/>
  <c r="W1501" i="3"/>
  <c r="W1500" i="3"/>
  <c r="W1499" i="3"/>
  <c r="W1498" i="3"/>
  <c r="W1497" i="3"/>
  <c r="W1496" i="3"/>
  <c r="W1495" i="3"/>
  <c r="W1494" i="3"/>
  <c r="W1493" i="3"/>
  <c r="W1492" i="3"/>
  <c r="W1491" i="3"/>
  <c r="W1490" i="3"/>
  <c r="W1489" i="3"/>
  <c r="W1488" i="3"/>
  <c r="W1487" i="3"/>
  <c r="W1486" i="3"/>
  <c r="W1485" i="3"/>
  <c r="W1484" i="3"/>
  <c r="W1483" i="3"/>
  <c r="W1482" i="3"/>
  <c r="W1481" i="3"/>
  <c r="W1480" i="3"/>
  <c r="W1479" i="3"/>
  <c r="W1478" i="3"/>
  <c r="W1477" i="3"/>
  <c r="W1476" i="3"/>
  <c r="W1475" i="3"/>
  <c r="W1474" i="3"/>
  <c r="W1473" i="3"/>
  <c r="W1472" i="3"/>
  <c r="W1471" i="3"/>
  <c r="W1470" i="3"/>
  <c r="W1469" i="3"/>
  <c r="W1468" i="3"/>
  <c r="W1467" i="3"/>
  <c r="W1466" i="3"/>
  <c r="W1465" i="3"/>
  <c r="W1464" i="3"/>
  <c r="W1463" i="3"/>
  <c r="W1462" i="3"/>
  <c r="W1461" i="3"/>
  <c r="W1460" i="3"/>
  <c r="W1459" i="3"/>
  <c r="W1458" i="3"/>
  <c r="W1457" i="3"/>
  <c r="W1456" i="3"/>
  <c r="W1455" i="3"/>
  <c r="W1454" i="3"/>
  <c r="W1453" i="3"/>
  <c r="W1452" i="3"/>
  <c r="W1451" i="3"/>
  <c r="W1450" i="3"/>
  <c r="W1449" i="3"/>
  <c r="W1448" i="3"/>
  <c r="W1447" i="3"/>
  <c r="W1446" i="3"/>
  <c r="W1445" i="3"/>
  <c r="W1444" i="3"/>
  <c r="W1442" i="3"/>
  <c r="W1441" i="3"/>
  <c r="W1440" i="3"/>
  <c r="W1439" i="3"/>
  <c r="W1438" i="3"/>
  <c r="W1437" i="3"/>
  <c r="W1436" i="3"/>
  <c r="W1435" i="3"/>
  <c r="W1434" i="3"/>
  <c r="W1433" i="3"/>
  <c r="W1432" i="3"/>
  <c r="W1431" i="3"/>
  <c r="W1430" i="3"/>
  <c r="W1429" i="3"/>
  <c r="W1428" i="3"/>
  <c r="W1427" i="3"/>
  <c r="W1426" i="3"/>
  <c r="W1425" i="3"/>
  <c r="W1424" i="3"/>
  <c r="W1423" i="3"/>
  <c r="W1422" i="3"/>
  <c r="W1421" i="3"/>
  <c r="W1420" i="3"/>
  <c r="W1419" i="3"/>
  <c r="W1418" i="3"/>
  <c r="W1417" i="3"/>
  <c r="W1416" i="3"/>
  <c r="W1415" i="3"/>
  <c r="W1414" i="3"/>
  <c r="W1413" i="3"/>
  <c r="W1412" i="3"/>
  <c r="W1411" i="3"/>
  <c r="W1410" i="3"/>
  <c r="W1409" i="3"/>
  <c r="W1408" i="3"/>
  <c r="W1407" i="3"/>
  <c r="W1406" i="3"/>
  <c r="W1405" i="3"/>
  <c r="W1404" i="3"/>
  <c r="W1403" i="3"/>
  <c r="W1402" i="3"/>
  <c r="W1401" i="3"/>
  <c r="W1400" i="3"/>
  <c r="W1399" i="3"/>
  <c r="W1398" i="3"/>
  <c r="W1397" i="3"/>
  <c r="W1396" i="3"/>
  <c r="W1395" i="3"/>
  <c r="W1394" i="3"/>
  <c r="W1393" i="3"/>
  <c r="W1392" i="3"/>
  <c r="W1391" i="3"/>
  <c r="W1390" i="3"/>
  <c r="W1389" i="3"/>
  <c r="W1388" i="3"/>
  <c r="W1387" i="3"/>
  <c r="W1386" i="3"/>
  <c r="W1385" i="3"/>
  <c r="W1384" i="3"/>
  <c r="W1383" i="3"/>
  <c r="W1382" i="3"/>
  <c r="W1381" i="3"/>
  <c r="W1380" i="3"/>
  <c r="W1379" i="3"/>
  <c r="W1378" i="3"/>
  <c r="W1377" i="3"/>
  <c r="W1376" i="3"/>
  <c r="W1375" i="3"/>
  <c r="W1374" i="3"/>
  <c r="W1373" i="3"/>
  <c r="W1372" i="3"/>
  <c r="W1371" i="3"/>
  <c r="W1370" i="3"/>
  <c r="W1369" i="3"/>
  <c r="W1368" i="3"/>
  <c r="W1367" i="3"/>
  <c r="W1366" i="3"/>
  <c r="W1365" i="3"/>
  <c r="W1364" i="3"/>
  <c r="W1363" i="3"/>
  <c r="W1362" i="3"/>
  <c r="W1361" i="3"/>
  <c r="W1360" i="3"/>
  <c r="W1359" i="3"/>
  <c r="W1358" i="3"/>
  <c r="W1357" i="3"/>
  <c r="W1356" i="3"/>
  <c r="W1355" i="3"/>
  <c r="W1354" i="3"/>
  <c r="W1353" i="3"/>
  <c r="W1352" i="3"/>
  <c r="W1351" i="3"/>
  <c r="W1350" i="3"/>
  <c r="W1349" i="3"/>
  <c r="W1348" i="3"/>
  <c r="W1347" i="3"/>
  <c r="W1346" i="3"/>
  <c r="W1345" i="3"/>
  <c r="W1344" i="3"/>
  <c r="W1343" i="3"/>
  <c r="W1342" i="3"/>
  <c r="W1341" i="3"/>
  <c r="W1340" i="3"/>
  <c r="W1339" i="3"/>
  <c r="W1338" i="3"/>
  <c r="W1337" i="3"/>
  <c r="W1336" i="3"/>
  <c r="W1335" i="3"/>
  <c r="W1334" i="3"/>
  <c r="W1333" i="3"/>
  <c r="W1332" i="3"/>
  <c r="W1331" i="3"/>
  <c r="W1330" i="3"/>
  <c r="W1329" i="3"/>
  <c r="W1328" i="3"/>
  <c r="W1327" i="3"/>
  <c r="W1326" i="3"/>
  <c r="W1325" i="3"/>
  <c r="W1324" i="3"/>
  <c r="W1323" i="3"/>
  <c r="W1322" i="3"/>
  <c r="W1321" i="3"/>
  <c r="W1320" i="3"/>
  <c r="W1319" i="3"/>
  <c r="W1318" i="3"/>
  <c r="W1317" i="3"/>
  <c r="W1316" i="3"/>
  <c r="W1315" i="3"/>
  <c r="W1314" i="3"/>
  <c r="W1313" i="3"/>
  <c r="W1312" i="3"/>
  <c r="W1311" i="3"/>
  <c r="W1310" i="3"/>
  <c r="W1309" i="3"/>
  <c r="W1308" i="3"/>
  <c r="W1307" i="3"/>
  <c r="W1306" i="3"/>
  <c r="W1305" i="3"/>
  <c r="W1304" i="3"/>
  <c r="W1303" i="3"/>
  <c r="W1302" i="3"/>
  <c r="W1301" i="3"/>
  <c r="W1300" i="3"/>
  <c r="W1299" i="3"/>
  <c r="W1298" i="3"/>
  <c r="W1297" i="3"/>
  <c r="W1296" i="3"/>
  <c r="W1295" i="3"/>
  <c r="W1294" i="3"/>
  <c r="W1293" i="3"/>
  <c r="W1292" i="3"/>
  <c r="W1291" i="3"/>
  <c r="W1290" i="3"/>
  <c r="W1289" i="3"/>
  <c r="W1288" i="3"/>
  <c r="W1287" i="3"/>
  <c r="W1286" i="3"/>
  <c r="W1285" i="3"/>
  <c r="W1284" i="3"/>
  <c r="W1283" i="3"/>
  <c r="W1282" i="3"/>
  <c r="W1281" i="3"/>
  <c r="W1280" i="3"/>
  <c r="W1279" i="3"/>
  <c r="W1278" i="3"/>
  <c r="W1277" i="3"/>
  <c r="W1276" i="3"/>
  <c r="W1275" i="3"/>
  <c r="W1274" i="3"/>
  <c r="W1273" i="3"/>
  <c r="W1272" i="3"/>
  <c r="W1271" i="3"/>
  <c r="W1270" i="3"/>
  <c r="W1269" i="3"/>
  <c r="W1268" i="3"/>
  <c r="W1267" i="3"/>
  <c r="W1266" i="3"/>
  <c r="W1265" i="3"/>
  <c r="W1264" i="3"/>
  <c r="W1263" i="3"/>
  <c r="W1262" i="3"/>
  <c r="W1261" i="3"/>
  <c r="W1260" i="3"/>
  <c r="W1259" i="3"/>
  <c r="W1258" i="3"/>
  <c r="W1257" i="3"/>
  <c r="W1256" i="3"/>
  <c r="W1255" i="3"/>
  <c r="W1254" i="3"/>
  <c r="W1253" i="3"/>
  <c r="W1252" i="3"/>
  <c r="W1251" i="3"/>
  <c r="W1250" i="3"/>
  <c r="W1249" i="3"/>
  <c r="W1248" i="3"/>
  <c r="W1247" i="3"/>
  <c r="W1246" i="3"/>
  <c r="W1245" i="3"/>
  <c r="W1244" i="3"/>
  <c r="W1243" i="3"/>
  <c r="W1242" i="3"/>
  <c r="W1241" i="3"/>
  <c r="W1240" i="3"/>
  <c r="W1239" i="3"/>
  <c r="W1238" i="3"/>
  <c r="W1237" i="3"/>
  <c r="W1236" i="3"/>
  <c r="W1235" i="3"/>
  <c r="W1234" i="3"/>
  <c r="W1233" i="3"/>
  <c r="W1232" i="3"/>
  <c r="W1231" i="3"/>
  <c r="W1230" i="3"/>
  <c r="W1229" i="3"/>
  <c r="W1228" i="3"/>
  <c r="W1227" i="3"/>
  <c r="W1226" i="3"/>
  <c r="W1225" i="3"/>
  <c r="W1224" i="3"/>
  <c r="W1223" i="3"/>
  <c r="W1222" i="3"/>
  <c r="W1221" i="3"/>
  <c r="W1220" i="3"/>
  <c r="W1219" i="3"/>
  <c r="W1218" i="3"/>
  <c r="W1217" i="3"/>
  <c r="W1216" i="3"/>
  <c r="W1215" i="3"/>
  <c r="W1214" i="3"/>
  <c r="W1213" i="3"/>
  <c r="W1212" i="3"/>
  <c r="W1211" i="3"/>
  <c r="W1210" i="3"/>
  <c r="W1209" i="3"/>
  <c r="W1208" i="3"/>
  <c r="W1207" i="3"/>
  <c r="W1206" i="3"/>
  <c r="W1205" i="3"/>
  <c r="W1204" i="3"/>
  <c r="W1203" i="3"/>
  <c r="W1202" i="3"/>
  <c r="W1201" i="3"/>
  <c r="W1200" i="3"/>
  <c r="W1199" i="3"/>
  <c r="W1198" i="3"/>
  <c r="W1197" i="3"/>
  <c r="W1196" i="3"/>
  <c r="W1195" i="3"/>
  <c r="W1194" i="3"/>
  <c r="W1193" i="3"/>
  <c r="W1192" i="3"/>
  <c r="W1191" i="3"/>
  <c r="W1190" i="3"/>
  <c r="W1189" i="3"/>
  <c r="W1188" i="3"/>
  <c r="W1187" i="3"/>
  <c r="W1186" i="3"/>
  <c r="W1185" i="3"/>
  <c r="W1184" i="3"/>
  <c r="W1183" i="3"/>
  <c r="W1182" i="3"/>
  <c r="W1181" i="3"/>
  <c r="W1180" i="3"/>
  <c r="W1179" i="3"/>
  <c r="W1178" i="3"/>
  <c r="W1177" i="3"/>
  <c r="W1176" i="3"/>
  <c r="W1175" i="3"/>
  <c r="W1174" i="3"/>
  <c r="W1173" i="3"/>
  <c r="W1172" i="3"/>
  <c r="W1171" i="3"/>
  <c r="W1170" i="3"/>
  <c r="W1169" i="3"/>
  <c r="W1168" i="3"/>
  <c r="W1167" i="3"/>
  <c r="W1166" i="3"/>
  <c r="W1165" i="3"/>
  <c r="W1164" i="3"/>
  <c r="W1163" i="3"/>
  <c r="W1162" i="3"/>
  <c r="W1161" i="3"/>
  <c r="W1160" i="3"/>
  <c r="W1159" i="3"/>
  <c r="W1158" i="3"/>
  <c r="W1157" i="3"/>
  <c r="W1156" i="3"/>
  <c r="W1155" i="3"/>
  <c r="W1154" i="3"/>
  <c r="W1153" i="3"/>
  <c r="W1152" i="3"/>
  <c r="W1151" i="3"/>
  <c r="W1150" i="3"/>
  <c r="W1149" i="3"/>
  <c r="W1148" i="3"/>
  <c r="W1147" i="3"/>
  <c r="W1146" i="3"/>
  <c r="W1145" i="3"/>
  <c r="W1144" i="3"/>
  <c r="W1143" i="3"/>
  <c r="W1142" i="3"/>
  <c r="W1141" i="3"/>
  <c r="W1140" i="3"/>
  <c r="W1139" i="3"/>
  <c r="W1138" i="3"/>
  <c r="W1137" i="3"/>
  <c r="W1136" i="3"/>
  <c r="W1135" i="3"/>
  <c r="W1134" i="3"/>
  <c r="W1133" i="3"/>
  <c r="W1132" i="3"/>
  <c r="W1131" i="3"/>
  <c r="W1130" i="3"/>
  <c r="W1129" i="3"/>
  <c r="W1128" i="3"/>
  <c r="W1127" i="3"/>
  <c r="W1126" i="3"/>
  <c r="W1125" i="3"/>
  <c r="W1124" i="3"/>
  <c r="W1123" i="3"/>
  <c r="W1122" i="3"/>
  <c r="W1121" i="3"/>
  <c r="W1120" i="3"/>
  <c r="W1119" i="3"/>
  <c r="W1118" i="3"/>
  <c r="W1117" i="3"/>
  <c r="W1116" i="3"/>
  <c r="W1115" i="3"/>
  <c r="W1114" i="3"/>
  <c r="W1113" i="3"/>
  <c r="W1112" i="3"/>
  <c r="W1111" i="3"/>
  <c r="W1110" i="3"/>
  <c r="W1109" i="3"/>
  <c r="W1108" i="3"/>
  <c r="W1107" i="3"/>
  <c r="W1106" i="3"/>
  <c r="W1105" i="3"/>
  <c r="W1104" i="3"/>
  <c r="W1103" i="3"/>
  <c r="W1102" i="3"/>
  <c r="W1101" i="3"/>
  <c r="W1100" i="3"/>
  <c r="W1099" i="3"/>
  <c r="W1098" i="3"/>
  <c r="W1097" i="3"/>
  <c r="W1096" i="3"/>
  <c r="W1095" i="3"/>
  <c r="W1094" i="3"/>
  <c r="W1093" i="3"/>
  <c r="W1092" i="3"/>
  <c r="W1091"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3" i="3"/>
  <c r="W942" i="3"/>
  <c r="W941"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D4" i="3"/>
  <c r="H2669" i="2"/>
  <c r="Q11" i="2"/>
  <c r="P10" i="2"/>
  <c r="T1712" i="1"/>
  <c r="Y1280" i="1" s="1"/>
  <c r="H1711" i="1"/>
  <c r="U11" i="1"/>
  <c r="K4536" i="5" l="1"/>
  <c r="K4446" i="5"/>
  <c r="K2" i="8"/>
  <c r="K4439" i="5"/>
  <c r="K4675" i="5"/>
  <c r="K1637" i="5"/>
  <c r="K800" i="5"/>
  <c r="O10" i="5"/>
  <c r="K4444" i="5"/>
  <c r="R924" i="2"/>
  <c r="R922" i="2"/>
  <c r="R870" i="2"/>
  <c r="R758" i="2"/>
  <c r="R756" i="2"/>
  <c r="R74" i="2"/>
  <c r="R955" i="2"/>
  <c r="R1183" i="2"/>
  <c r="R148" i="2"/>
  <c r="R98" i="2"/>
  <c r="R947" i="2"/>
  <c r="O21" i="5"/>
  <c r="O15" i="5"/>
  <c r="O20" i="5"/>
  <c r="K1451" i="5"/>
  <c r="K1693" i="5"/>
  <c r="K3112" i="5"/>
  <c r="K3797" i="5"/>
  <c r="K4487" i="5"/>
  <c r="K4513" i="5"/>
  <c r="K4518" i="5"/>
  <c r="K2427" i="5"/>
  <c r="K4771" i="5"/>
  <c r="K4436" i="5"/>
  <c r="R759" i="2"/>
  <c r="R38" i="2"/>
  <c r="R907" i="2"/>
  <c r="R914" i="2"/>
  <c r="R973" i="2"/>
  <c r="R916" i="2"/>
  <c r="R910" i="2"/>
  <c r="R988" i="2"/>
  <c r="R143" i="2"/>
  <c r="R876" i="2"/>
  <c r="R750" i="2"/>
  <c r="R763" i="2"/>
  <c r="R46" i="2"/>
  <c r="R869" i="2"/>
  <c r="R63" i="2"/>
  <c r="R875" i="2"/>
  <c r="R871" i="2"/>
  <c r="O11" i="5"/>
  <c r="O18" i="5"/>
  <c r="O12" i="5"/>
  <c r="O9" i="5"/>
  <c r="O16" i="5"/>
  <c r="O13" i="5"/>
  <c r="O8" i="5"/>
  <c r="O17" i="5"/>
  <c r="O22" i="5"/>
  <c r="O23" i="5"/>
  <c r="O4775" i="5"/>
  <c r="O14" i="5"/>
  <c r="O19" i="5"/>
  <c r="K4774" i="5" l="1"/>
  <c r="O25" i="5"/>
  <c r="R1450" i="2"/>
  <c r="R1677" i="2"/>
  <c r="R2577" i="2"/>
  <c r="R1502" i="2"/>
  <c r="R1653" i="2"/>
  <c r="R1300" i="2"/>
  <c r="R1543" i="2"/>
  <c r="R2437" i="2"/>
  <c r="R1168" i="2"/>
  <c r="R1895" i="2"/>
  <c r="R1024" i="2"/>
  <c r="R1785" i="2"/>
  <c r="R1642" i="2"/>
  <c r="R1663" i="2"/>
  <c r="R1243" i="2"/>
  <c r="R2412" i="2"/>
  <c r="R1214" i="2"/>
  <c r="R2630" i="2"/>
  <c r="R1670" i="2"/>
  <c r="R2367" i="2"/>
  <c r="R1555" i="2"/>
  <c r="R35" i="2"/>
  <c r="R2646" i="2"/>
  <c r="R1837" i="2"/>
  <c r="R1620" i="2"/>
  <c r="R1448" i="2"/>
  <c r="R2598" i="2"/>
  <c r="R1211" i="2"/>
  <c r="P2669" i="2"/>
  <c r="R1147" i="2"/>
  <c r="R2372" i="2"/>
  <c r="R1897" i="2"/>
  <c r="R1931" i="2"/>
  <c r="R1793" i="2"/>
  <c r="R2364" i="2"/>
  <c r="R1753" i="2"/>
  <c r="R1357" i="2"/>
  <c r="R2603" i="2"/>
  <c r="R1527" i="2"/>
  <c r="R1358" i="2"/>
  <c r="R1771" i="2"/>
  <c r="R1692" i="2"/>
  <c r="R2369" i="2"/>
  <c r="R2617" i="2"/>
  <c r="R2445" i="2"/>
  <c r="R2345" i="2"/>
  <c r="R1818" i="2"/>
  <c r="R1370" i="2"/>
  <c r="R1805" i="2"/>
  <c r="R2432" i="2"/>
  <c r="R2433" i="2"/>
  <c r="R1745" i="2"/>
  <c r="R1379" i="2"/>
  <c r="R2557" i="2"/>
  <c r="R1868" i="2"/>
  <c r="R2570" i="2"/>
  <c r="R1679" i="2"/>
  <c r="R1576" i="2"/>
  <c r="R2379" i="2"/>
  <c r="R2615" i="2"/>
  <c r="R1407" i="2"/>
  <c r="R2351" i="2"/>
  <c r="R2298" i="2"/>
  <c r="R1694" i="2"/>
  <c r="R155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/23emm\vpachuilo</author>
  </authors>
  <commentList>
    <comment ref="V295" authorId="0" shapeId="0" xr:uid="{00000000-0006-0000-0000-000001000000}">
      <text>
        <r>
          <rPr>
            <b/>
            <sz val="8"/>
            <color indexed="81"/>
            <rFont val="Tahoma"/>
            <family val="2"/>
          </rPr>
          <t>/23emm\vpachuilo:</t>
        </r>
        <r>
          <rPr>
            <sz val="8"/>
            <color indexed="81"/>
            <rFont val="Tahoma"/>
            <family val="2"/>
          </rPr>
          <t xml:space="preserve">
You may use the sixth character in Fund after 22019.</t>
        </r>
      </text>
    </comment>
    <comment ref="V323" authorId="0" shapeId="0" xr:uid="{00000000-0006-0000-0000-000002000000}">
      <text>
        <r>
          <rPr>
            <b/>
            <sz val="8"/>
            <color indexed="81"/>
            <rFont val="Tahoma"/>
            <family val="2"/>
          </rPr>
          <t xml:space="preserve">/23emm\vpachuilo:
We'll need to look into this.
</t>
        </r>
      </text>
    </comment>
    <comment ref="V447" authorId="0" shapeId="0" xr:uid="{00000000-0006-0000-0000-000003000000}">
      <text>
        <r>
          <rPr>
            <b/>
            <sz val="8"/>
            <color indexed="81"/>
            <rFont val="Tahoma"/>
            <family val="2"/>
          </rPr>
          <t>/23emm\vpachuilo:</t>
        </r>
        <r>
          <rPr>
            <sz val="8"/>
            <color indexed="81"/>
            <rFont val="Tahoma"/>
            <family val="2"/>
          </rPr>
          <t xml:space="preserve">
We'll need to look into this.
</t>
        </r>
      </text>
    </comment>
    <comment ref="V448" authorId="0" shapeId="0" xr:uid="{00000000-0006-0000-0000-000004000000}">
      <text>
        <r>
          <rPr>
            <b/>
            <sz val="8"/>
            <color indexed="81"/>
            <rFont val="Tahoma"/>
            <family val="2"/>
          </rPr>
          <t>/23emm\vpachuilo:</t>
        </r>
        <r>
          <rPr>
            <sz val="8"/>
            <color indexed="81"/>
            <rFont val="Tahoma"/>
            <family val="2"/>
          </rPr>
          <t xml:space="preserve">
This has been done before by one of my colleauges and he'll share his information.</t>
        </r>
      </text>
    </comment>
  </commentList>
</comments>
</file>

<file path=xl/sharedStrings.xml><?xml version="1.0" encoding="utf-8"?>
<sst xmlns="http://schemas.openxmlformats.org/spreadsheetml/2006/main" count="38481" uniqueCount="9898">
  <si>
    <t>Minor Technology Equipment</t>
  </si>
  <si>
    <t>Library Resources Control</t>
  </si>
  <si>
    <t>Subscriptions</t>
  </si>
  <si>
    <t>Periodicals</t>
  </si>
  <si>
    <t>Books</t>
  </si>
  <si>
    <t>Other Library Collections</t>
  </si>
  <si>
    <t>E-Resources Purchased</t>
  </si>
  <si>
    <t>E-Resources Licensed</t>
  </si>
  <si>
    <t>Videocassettes</t>
  </si>
  <si>
    <t>Purchases for Resale Control</t>
  </si>
  <si>
    <t xml:space="preserve">Purchases for Resale </t>
  </si>
  <si>
    <t>Cost of Goods Sold</t>
  </si>
  <si>
    <t>Scholarships &amp; Waivers</t>
  </si>
  <si>
    <t>Scholarships &amp; Waivers Control</t>
  </si>
  <si>
    <t>Scholarships</t>
  </si>
  <si>
    <t>Student Stipends</t>
  </si>
  <si>
    <t>Interest on Capital Debt</t>
  </si>
  <si>
    <t xml:space="preserve">Interest on Debt Control </t>
  </si>
  <si>
    <t>Interest on NonCapital Debt</t>
  </si>
  <si>
    <t xml:space="preserve">Interest on NonCapital Debt Control </t>
  </si>
  <si>
    <t>Depreciation</t>
  </si>
  <si>
    <t>Depreciation Expense Control</t>
  </si>
  <si>
    <t xml:space="preserve">Depreciation Expense </t>
  </si>
  <si>
    <t xml:space="preserve">NonPersonnel Expense Contingency </t>
  </si>
  <si>
    <t xml:space="preserve">Budget Current Exp Contingency Ctl </t>
  </si>
  <si>
    <t xml:space="preserve">Budget Current Exp Contingency </t>
  </si>
  <si>
    <t xml:space="preserve">Budget Capital Exp Contingency Ctl </t>
  </si>
  <si>
    <t xml:space="preserve">Budget Capital Exp Contingency </t>
  </si>
  <si>
    <t>6A</t>
  </si>
  <si>
    <t>Transfers Out</t>
  </si>
  <si>
    <t>Mandatory Transfer Out Control</t>
  </si>
  <si>
    <t>Mandatory Transfer Out to Fund 1</t>
  </si>
  <si>
    <t>Mandatory Transfer Out to Fund 2</t>
  </si>
  <si>
    <t>Mandatory Transfer Out to Fund 3</t>
  </si>
  <si>
    <t>Mandatory Transfer Out to Fund 4</t>
  </si>
  <si>
    <t>Mandatory Transfer Out to Fund 5</t>
  </si>
  <si>
    <t>Mandatory Transfer Out to Fund 7</t>
  </si>
  <si>
    <t>Mandatory Transfer Out to Fund 8</t>
  </si>
  <si>
    <t>NonMandatory Transfer Out Control</t>
  </si>
  <si>
    <t>NonMand Transfer Out to Fund 1</t>
  </si>
  <si>
    <t>NonMand Transfer Out to Fund 2</t>
  </si>
  <si>
    <t>NonMand Transfer Out to Fund 3</t>
  </si>
  <si>
    <t>NonMand Transfer Out to Fund 4</t>
  </si>
  <si>
    <t>NonMand Transfer Out to Fund 5</t>
  </si>
  <si>
    <t>NonMand Transfer Out to Fund 7</t>
  </si>
  <si>
    <t>NonMand Transfer Out to Fund 8</t>
  </si>
  <si>
    <t>6B</t>
  </si>
  <si>
    <t>Paymnet on Debt</t>
  </si>
  <si>
    <t>Payment on Debt Principal Control</t>
  </si>
  <si>
    <t>Payment on Debt SBE Bonds</t>
  </si>
  <si>
    <t>Payment on Debt Capital Leases</t>
  </si>
  <si>
    <t>CAPITAL OUTLAY</t>
  </si>
  <si>
    <t>Capital Expenditures</t>
  </si>
  <si>
    <t>Minor Equipment Control</t>
  </si>
  <si>
    <t xml:space="preserve">Minor Equipment </t>
  </si>
  <si>
    <t>Minor Equipment Under $1000</t>
  </si>
  <si>
    <t>Adaptive Tech Minor Equip Under $1000</t>
  </si>
  <si>
    <t>Minor Technology Equip Under $1000</t>
  </si>
  <si>
    <t>Computer Adapt Tech Equip Under $1000</t>
  </si>
  <si>
    <t>Inventory Equip Ctl Between $1000 &amp; $5000</t>
  </si>
  <si>
    <t>Educ Equip Between $1000 &amp; $5000</t>
  </si>
  <si>
    <t>AdaptTech Educ Equip $1000 &amp; $5000</t>
  </si>
  <si>
    <t>Office Equip Between $1000 &amp; $5000</t>
  </si>
  <si>
    <t>Adapt Tech Ofc Equip Between $1000 &amp; $5000</t>
  </si>
  <si>
    <t>Maintenance Equip Between $1000 &amp; $5000</t>
  </si>
  <si>
    <t>Vehicles Between $1000 &amp; $5000</t>
  </si>
  <si>
    <t>Dental Hygiene Change Fund</t>
  </si>
  <si>
    <t>Business Office Change Fund EAC</t>
  </si>
  <si>
    <t>Business Office Change Fund WEC</t>
  </si>
  <si>
    <t>Business Office Change Fund OSC</t>
  </si>
  <si>
    <t>Business Office Change Fund WPK</t>
  </si>
  <si>
    <t>Fund (add digit "0" at end of Fund number to make index consistently 6 digits) all scholarships except Foundation; Fdn scholarships on Program</t>
  </si>
  <si>
    <t>Fund 6</t>
  </si>
  <si>
    <t>Fund</t>
  </si>
  <si>
    <t>Fund 7</t>
  </si>
  <si>
    <t>Fund 8</t>
  </si>
  <si>
    <t>Fund 9</t>
  </si>
  <si>
    <t>Function</t>
  </si>
  <si>
    <t>Org</t>
  </si>
  <si>
    <t>Campus</t>
  </si>
  <si>
    <t>A2CS WEC</t>
  </si>
  <si>
    <t>Rental Facility CJI</t>
  </si>
  <si>
    <t>Equipment Rental</t>
  </si>
  <si>
    <t>VE IT Applications Agreements</t>
  </si>
  <si>
    <t>Invested in Plant</t>
  </si>
  <si>
    <t>Depreciable Capital Assets</t>
  </si>
  <si>
    <t xml:space="preserve">Non-Depreciable Tag Capital </t>
  </si>
  <si>
    <t>Separate Fund code for FY end closing</t>
  </si>
  <si>
    <t>BK</t>
  </si>
  <si>
    <t>ORGANIZATION CODE</t>
  </si>
  <si>
    <t>FTMORGN</t>
  </si>
  <si>
    <t>FIN</t>
  </si>
  <si>
    <t>PRED</t>
  </si>
  <si>
    <t>FIN MGR</t>
  </si>
  <si>
    <t>COA</t>
  </si>
  <si>
    <t>LEVEL 6</t>
  </si>
  <si>
    <t>NAME</t>
  </si>
  <si>
    <t>V</t>
  </si>
  <si>
    <t>President</t>
  </si>
  <si>
    <t>District Board of Trustees</t>
  </si>
  <si>
    <t>V01007411</t>
  </si>
  <si>
    <t>Office of the President</t>
  </si>
  <si>
    <t>Opportunity Funds President</t>
  </si>
  <si>
    <t>Hospitality</t>
  </si>
  <si>
    <t>SPD Office of the President</t>
  </si>
  <si>
    <t>SPD President Development</t>
  </si>
  <si>
    <t>Internal Auditing</t>
  </si>
  <si>
    <t>BellSouth Engineering Technology</t>
  </si>
  <si>
    <t>Drey English &amp; Humanities</t>
  </si>
  <si>
    <t>Central FL Restaurant Management</t>
  </si>
  <si>
    <t>Wise Chair of the Shoah</t>
  </si>
  <si>
    <t>Displaced Homemakers</t>
  </si>
  <si>
    <t>COLLEGIS Computer Science</t>
  </si>
  <si>
    <t>Henderson Nursing &amp; Health</t>
  </si>
  <si>
    <t>CFHLA Hospitality Management</t>
  </si>
  <si>
    <t>Maguire Teacher</t>
  </si>
  <si>
    <t>Recycling Program</t>
  </si>
  <si>
    <t>5 = Student Support (Financial Aid if Fund 5)</t>
  </si>
  <si>
    <t>1 = Instruction (Auxiliary Activites if Fund 3)</t>
  </si>
  <si>
    <t>2 = SPD (Bookstore if Fund 3)</t>
  </si>
  <si>
    <t>3 = Valencia Enterprises</t>
  </si>
  <si>
    <t>Baker &amp; Hostetler Scholarship</t>
  </si>
  <si>
    <t>Osc Cnty Ret Teachers Assoc</t>
  </si>
  <si>
    <t>Kiwanis Club E Orlando A Fraser</t>
  </si>
  <si>
    <t>Dyer Riddle Mills &amp; Precourt</t>
  </si>
  <si>
    <t>Florida Citrus Sports Camp</t>
  </si>
  <si>
    <t>Melody Burton Future Teachers</t>
  </si>
  <si>
    <t>GRJ Oppenheimer &amp; Creel</t>
  </si>
  <si>
    <t>Gail Lathrop Scholarship</t>
  </si>
  <si>
    <t>Kenneth &amp; Phyllis Woodbury</t>
  </si>
  <si>
    <t>Osc Campus Student Assistance</t>
  </si>
  <si>
    <t>Robert N Sonnenbert Scholarship</t>
  </si>
  <si>
    <t>Mildred Overstreet Scholarship</t>
  </si>
  <si>
    <t>M Overstreet Scholarship</t>
  </si>
  <si>
    <t>Fdn for Osceola Education Inc</t>
  </si>
  <si>
    <t>Walt Disney Scholars</t>
  </si>
  <si>
    <t xml:space="preserve">Commercial Real Estate Women(CREW) </t>
  </si>
  <si>
    <t>Tangelo Pk Pilot Prgm Inc Fdn</t>
  </si>
  <si>
    <t>Film &amp; Entertainment Ind Tng</t>
  </si>
  <si>
    <t>W Orange Jr Svc League Dsp Home</t>
  </si>
  <si>
    <t>Rotary Club of Apopka Breakfast</t>
  </si>
  <si>
    <t>Construction Spec Inst Gr Orl Chpt</t>
  </si>
  <si>
    <t>Osceola Teen Court Scholarship</t>
  </si>
  <si>
    <t>WKMG Channel 6 Scholarship</t>
  </si>
  <si>
    <t>East Campus Peer Advisor Sch</t>
  </si>
  <si>
    <t>Ctr Drug Free Paul Snead Jr</t>
  </si>
  <si>
    <t>Massey Services Inc Scholarship</t>
  </si>
  <si>
    <t>Central FL Integrated Phy Assoc</t>
  </si>
  <si>
    <t>Kissimmee Moose J Gallagher</t>
  </si>
  <si>
    <t>Barnie's Coffee &amp; Tea Co Inc</t>
  </si>
  <si>
    <t>WMMO 98.9 Scholarship</t>
  </si>
  <si>
    <t>Orange County Medical Fdn</t>
  </si>
  <si>
    <t>John Colombo Scholarship</t>
  </si>
  <si>
    <t>VCC Alumni Assoc Distinguished</t>
  </si>
  <si>
    <t>Akerman Senterfitt &amp; Edison</t>
  </si>
  <si>
    <t>Mary Smedley Collier &amp; Family</t>
  </si>
  <si>
    <t>Orlando Breakfast Rotary P Halyard</t>
  </si>
  <si>
    <t>Rotary Club of Kissimmee Sch</t>
  </si>
  <si>
    <t>Rotary Club of Kissimmee West</t>
  </si>
  <si>
    <t>Rural Metro Ambulance Scholarship</t>
  </si>
  <si>
    <t>Kiwanis Club of Osceola County</t>
  </si>
  <si>
    <t>Kiwanis Club of E Orange County</t>
  </si>
  <si>
    <t>N Orange Memorial Hospital</t>
  </si>
  <si>
    <t>St Cloud Jr. Woman's Club Sch</t>
  </si>
  <si>
    <t>GJ MacLeod Grt Oaks Village</t>
  </si>
  <si>
    <t>Sophomore Scholarship</t>
  </si>
  <si>
    <t>Quaker Oats Scholarship</t>
  </si>
  <si>
    <t>Rafman Club Scholarship</t>
  </si>
  <si>
    <t>W Orange Jr Svc League WOHS</t>
  </si>
  <si>
    <t>W Orange Jr Svc League DRPHS</t>
  </si>
  <si>
    <t>Nu Iota Omega Chp Alpha Kappa</t>
  </si>
  <si>
    <t>Hughes Scholarship</t>
  </si>
  <si>
    <t>Career Staff Association WEC</t>
  </si>
  <si>
    <t>2P0603</t>
  </si>
  <si>
    <t>2P0703</t>
  </si>
  <si>
    <t>2P0803</t>
  </si>
  <si>
    <t>Perkins Paralegal &amp; Legal Stude EAC</t>
  </si>
  <si>
    <t>Perkins Theater Entertain Tech EAC</t>
  </si>
  <si>
    <t>Perkins Film Production Tech EAC</t>
  </si>
  <si>
    <t>Perkins Information Technology EAC</t>
  </si>
  <si>
    <t>Perkins Music &amp; Sound Prod Tech EAC</t>
  </si>
  <si>
    <t>Perkins Digital Media/Graphics EAC</t>
  </si>
  <si>
    <t>Perkins Business, Acct/Off Adm EAC</t>
  </si>
  <si>
    <t>Perkins Computer Pgrm Analysis EAC</t>
  </si>
  <si>
    <t>Perkins Computer Engineering EAC</t>
  </si>
  <si>
    <t>2P0005</t>
  </si>
  <si>
    <t>Perkins Graphics/Info Tech OSC</t>
  </si>
  <si>
    <t>2P0105</t>
  </si>
  <si>
    <t>Perkins Computer Pgrm Analysis OSC</t>
  </si>
  <si>
    <t>2P0004</t>
  </si>
  <si>
    <t>2P0104</t>
  </si>
  <si>
    <t>2P0204</t>
  </si>
  <si>
    <t>2P0304</t>
  </si>
  <si>
    <t>2P0404</t>
  </si>
  <si>
    <t>2P0504</t>
  </si>
  <si>
    <t>2P0604</t>
  </si>
  <si>
    <t>2P0704</t>
  </si>
  <si>
    <t>2P0804</t>
  </si>
  <si>
    <t>Perkins Nursing WEC</t>
  </si>
  <si>
    <t>Perkins Business, Acct/Off Adm WEC</t>
  </si>
  <si>
    <t>Perkins Elec, Const/Drafting WEC</t>
  </si>
  <si>
    <t>Perkins Hospitality/Culinary WEC</t>
  </si>
  <si>
    <t>Perkins Cardivascular WEC</t>
  </si>
  <si>
    <t>Perkins Dental Hygiene WEC</t>
  </si>
  <si>
    <t>Perkins Sonography WEC</t>
  </si>
  <si>
    <t>Perkins Computer Engineering WEC</t>
  </si>
  <si>
    <t>2P0904</t>
  </si>
  <si>
    <t>Perkins Career Transition Camps WEC</t>
  </si>
  <si>
    <t>2P0903</t>
  </si>
  <si>
    <t>L13603</t>
  </si>
  <si>
    <t>Lab Dance EAC</t>
  </si>
  <si>
    <t>Testing Center WPK</t>
  </si>
  <si>
    <t>L12603</t>
  </si>
  <si>
    <t>Peace and Justice Program</t>
  </si>
  <si>
    <t>Regional Nursing Initiative</t>
  </si>
  <si>
    <t>L10004</t>
  </si>
  <si>
    <t>Lab Fine &amp; Applied Arts WEC</t>
  </si>
  <si>
    <t>L13904</t>
  </si>
  <si>
    <t>Lab Fine Arts OSC</t>
  </si>
  <si>
    <t>Budget Salary &amp; Benefit Contingency</t>
  </si>
  <si>
    <t>Budget Salary &amp; Benefit Lapse</t>
  </si>
  <si>
    <t>Budget Salary &amp; Benefit Savings</t>
  </si>
  <si>
    <t>Expense Suspense Accts</t>
  </si>
  <si>
    <t>Payroll Expense Suspense Ctl</t>
  </si>
  <si>
    <t>FSA Medical Reimburseement</t>
  </si>
  <si>
    <t>FSA Dependent Reimburseement</t>
  </si>
  <si>
    <t>Interface Expense Suspense Ctl</t>
  </si>
  <si>
    <t>Pcard Interface Suspense</t>
  </si>
  <si>
    <t>CashNet Interface Suspense</t>
  </si>
  <si>
    <t>C2K Interface Suspense</t>
  </si>
  <si>
    <t>Banner Student Revenue Suspense</t>
  </si>
  <si>
    <t>CURRENT EXPENSES</t>
  </si>
  <si>
    <t>Other Services &amp; Expenses</t>
  </si>
  <si>
    <t>Travel Control</t>
  </si>
  <si>
    <t>Travel In-District Control</t>
  </si>
  <si>
    <t xml:space="preserve">Travel In-District </t>
  </si>
  <si>
    <t>Travel Out of District Control</t>
  </si>
  <si>
    <t xml:space="preserve">Travel Out of District </t>
  </si>
  <si>
    <t>Travel Out of District  Ed Svcs</t>
  </si>
  <si>
    <t>Travel Out of District R &amp; D</t>
  </si>
  <si>
    <t>Travel Out of District Gen &amp; Adm</t>
  </si>
  <si>
    <t>Travel Out District Sales &amp; Market</t>
  </si>
  <si>
    <t>Travel Out of State Control</t>
  </si>
  <si>
    <t>Travel Out of State</t>
  </si>
  <si>
    <t>Travel Out of State Ed Svcs</t>
  </si>
  <si>
    <t>Travel Out of State R &amp; D</t>
  </si>
  <si>
    <t>Travel Out of State Gen &amp; Admin</t>
  </si>
  <si>
    <t>Travel Out of State Sales &amp; Market</t>
  </si>
  <si>
    <t xml:space="preserve">Travel International Control </t>
  </si>
  <si>
    <t>Travel International</t>
  </si>
  <si>
    <t>Travel Reimbursable Control</t>
  </si>
  <si>
    <t xml:space="preserve">Travel Reimbursable </t>
  </si>
  <si>
    <t>Travel Student Control</t>
  </si>
  <si>
    <t>Travel Student</t>
  </si>
  <si>
    <t>Travel NonEmployee Control</t>
  </si>
  <si>
    <t xml:space="preserve">Travel NonEmployee </t>
  </si>
  <si>
    <t>Travel Employee Recruitment Control</t>
  </si>
  <si>
    <t xml:space="preserve">Travel Employee Recruitment </t>
  </si>
  <si>
    <t>Travel Moving Expense Control</t>
  </si>
  <si>
    <t xml:space="preserve">Travel Moving Expense </t>
  </si>
  <si>
    <t>Freight &amp; Postage Control</t>
  </si>
  <si>
    <t xml:space="preserve">Freight &amp; Postage </t>
  </si>
  <si>
    <t>Freight &amp; Postage Ed Svcs</t>
  </si>
  <si>
    <t>Freight &amp; Postage R &amp; D</t>
  </si>
  <si>
    <t>Freight &amp; Postage Gen &amp; Adm</t>
  </si>
  <si>
    <t>Freight &amp; Postage Sales &amp; Marketing</t>
  </si>
  <si>
    <t>Printing &amp; Duplicating Control</t>
  </si>
  <si>
    <t>Printing &amp; Duplicating Vendor</t>
  </si>
  <si>
    <t>Printing Vendor Ed Svcs</t>
  </si>
  <si>
    <t>Printing Vendor R &amp; D</t>
  </si>
  <si>
    <t>Printing Vendor Gen &amp; Adm</t>
  </si>
  <si>
    <t>Printing Vendor Sales &amp; Marketing</t>
  </si>
  <si>
    <t>Binding</t>
  </si>
  <si>
    <t>Department Photocopying</t>
  </si>
  <si>
    <t>Repairs &amp; Maintenance Control</t>
  </si>
  <si>
    <t>Repairs &amp; Maintenance Building</t>
  </si>
  <si>
    <t>Repairs &amp; Maintenance F &amp; E</t>
  </si>
  <si>
    <t>Repairs &amp; Maintenance Grounds</t>
  </si>
  <si>
    <t>Service Contracts &amp; Agreements</t>
  </si>
  <si>
    <t>Repairs &amp; Maintenance Technology</t>
  </si>
  <si>
    <t>Rentals Facilities Ed Svcs</t>
  </si>
  <si>
    <t>Rentals Facilities R &amp; D</t>
  </si>
  <si>
    <t>Rentals Facilities Gen &amp; Adm</t>
  </si>
  <si>
    <t>Rentals Facilities Sales &amp; Market</t>
  </si>
  <si>
    <t>Rentals Equipment Ed Svcs</t>
  </si>
  <si>
    <t>Rentals Equipment R &amp; D</t>
  </si>
  <si>
    <t>Rentals Equipment Gen &amp; Adm</t>
  </si>
  <si>
    <t>Rentals Equipment Sales &amp; Marketing</t>
  </si>
  <si>
    <t>TE Admissions &amp; Records OSC</t>
  </si>
  <si>
    <t>Executive Vice President</t>
  </si>
  <si>
    <t>Learning College</t>
  </si>
  <si>
    <t>College Learning Day</t>
  </si>
  <si>
    <t>Equipment Needs CLO</t>
  </si>
  <si>
    <t>Opportunity Funds CLO</t>
  </si>
  <si>
    <t>Strategic Equipment CLO</t>
  </si>
  <si>
    <t>Learning Evidence</t>
  </si>
  <si>
    <t>Hispanic Council of Cental Florida</t>
  </si>
  <si>
    <t>Latin American Student Organization</t>
  </si>
  <si>
    <t>Reason Consulting Systems Inc Sch</t>
  </si>
  <si>
    <t>Lula Crosby Keyes</t>
  </si>
  <si>
    <t>Lowe's Home Improvement Scholarship</t>
  </si>
  <si>
    <t>John &amp; Carolyn Lord</t>
  </si>
  <si>
    <t>Macedonia Missionary Baptist Church</t>
  </si>
  <si>
    <t>Central Florida Black Nurses</t>
  </si>
  <si>
    <t>M Martinez Comm Action Head Start</t>
  </si>
  <si>
    <t xml:space="preserve">Orl Area Sci Fi Society A Norton </t>
  </si>
  <si>
    <t>The Orlando Elks Lodge No 1079 Sch</t>
  </si>
  <si>
    <t>Perkins Music &amp; Sound Production Tech</t>
  </si>
  <si>
    <t>FACC 09</t>
  </si>
  <si>
    <t>Legal Issues 09</t>
  </si>
  <si>
    <t>Learning Conversations 08</t>
  </si>
  <si>
    <t>Lilliam Martinez &amp; Julio Martinez</t>
  </si>
  <si>
    <t xml:space="preserve">Lilliam Martinez &amp; Julio Martinez </t>
  </si>
  <si>
    <t>Real Estate</t>
  </si>
  <si>
    <t>Health Occupations</t>
  </si>
  <si>
    <t>Nursing</t>
  </si>
  <si>
    <t>Dental Hygiene</t>
  </si>
  <si>
    <t>Cardiovascular Technology</t>
  </si>
  <si>
    <t>Radiology</t>
  </si>
  <si>
    <t>Sonography</t>
  </si>
  <si>
    <t>Emergency Medical Services</t>
  </si>
  <si>
    <t>Dietetic Technology</t>
  </si>
  <si>
    <t>Respiratory Therapy</t>
  </si>
  <si>
    <t>Business</t>
  </si>
  <si>
    <t>Business Lab Support</t>
  </si>
  <si>
    <t>Computer Program &amp; Application</t>
  </si>
  <si>
    <t>Business Voc Ed PBIF</t>
  </si>
  <si>
    <t>Computer Program Analysis</t>
  </si>
  <si>
    <t>Office Systems Technology</t>
  </si>
  <si>
    <t>Industrial &amp; Trade</t>
  </si>
  <si>
    <t>Building Construction</t>
  </si>
  <si>
    <t>Graphics</t>
  </si>
  <si>
    <t>Industrial Voc Ed PBIF</t>
  </si>
  <si>
    <t>Electronics Engineering</t>
  </si>
  <si>
    <t>Computer Engineering</t>
  </si>
  <si>
    <t>Digital Media</t>
  </si>
  <si>
    <t>Drafting Design &amp; Survey</t>
  </si>
  <si>
    <t>Public Service</t>
  </si>
  <si>
    <t>Fire Science</t>
  </si>
  <si>
    <t>Criminal Justice</t>
  </si>
  <si>
    <t>Theater Technology</t>
  </si>
  <si>
    <t>Music Technology</t>
  </si>
  <si>
    <t>Legal Assisting</t>
  </si>
  <si>
    <t>Adult Vocational</t>
  </si>
  <si>
    <t>Criminal Justice Institute</t>
  </si>
  <si>
    <t>Continuing Worforce Education</t>
  </si>
  <si>
    <t>Sup Voc Health Occupations</t>
  </si>
  <si>
    <t>CWE Health Open Enrollment</t>
  </si>
  <si>
    <t>Sup Voc Business Occupations</t>
  </si>
  <si>
    <t>CWE IT Certifications</t>
  </si>
  <si>
    <t>CWE IT Applications Open Enroll</t>
  </si>
  <si>
    <t>CWE Languages</t>
  </si>
  <si>
    <t>CWE Intensive English</t>
  </si>
  <si>
    <t>CWE Inside Learning</t>
  </si>
  <si>
    <t>CWE Professional Skills</t>
  </si>
  <si>
    <t>CWE Business &amp; Industry</t>
  </si>
  <si>
    <t>CWE Business Open Enrollment</t>
  </si>
  <si>
    <t>Sup Voc Public Service</t>
  </si>
  <si>
    <t>CWE Public Safety</t>
  </si>
  <si>
    <t>Preparatory Instruction</t>
  </si>
  <si>
    <t>College Preparatory</t>
  </si>
  <si>
    <t>College Prep Reading</t>
  </si>
  <si>
    <t>College Prep English</t>
  </si>
  <si>
    <t>College Prep Math</t>
  </si>
  <si>
    <t>Achieving the Dream</t>
  </si>
  <si>
    <t>EAP College Prep</t>
  </si>
  <si>
    <t>College Prep ESL</t>
  </si>
  <si>
    <t>Lifelong Learning Instruction</t>
  </si>
  <si>
    <t>Lifelong Learning Health</t>
  </si>
  <si>
    <t>Lifelong Learning Health Programs</t>
  </si>
  <si>
    <t>Economic Development Training Ctrs</t>
  </si>
  <si>
    <t>Preparatory Institutues</t>
  </si>
  <si>
    <t>Education Prep Institute</t>
  </si>
  <si>
    <t>Community Services</t>
  </si>
  <si>
    <t>Quick Response Training</t>
  </si>
  <si>
    <t>Auxiliary Activities</t>
  </si>
  <si>
    <t>Auxiliary Services</t>
  </si>
  <si>
    <t>Food Services</t>
  </si>
  <si>
    <t>College Copier</t>
  </si>
  <si>
    <t>Valencia Enterprises NonCWE Program</t>
  </si>
  <si>
    <t>Languages Agreement</t>
  </si>
  <si>
    <t>Inside Learning Agreement</t>
  </si>
  <si>
    <t>Health Agreements</t>
  </si>
  <si>
    <t>Health NonCourse</t>
  </si>
  <si>
    <t>Consulting Services</t>
  </si>
  <si>
    <t>Academic Support</t>
  </si>
  <si>
    <t>Learning Resources</t>
  </si>
  <si>
    <t>Libraries</t>
  </si>
  <si>
    <t>Acquisition &amp; Technical Services</t>
  </si>
  <si>
    <t xml:space="preserve">Library </t>
  </si>
  <si>
    <t>Library Books &amp; Technical Equip</t>
  </si>
  <si>
    <t>Educational Media Services</t>
  </si>
  <si>
    <t>Audio Visual</t>
  </si>
  <si>
    <t>Open Labs Interdisciplinary</t>
  </si>
  <si>
    <t>Instructional Computing Services</t>
  </si>
  <si>
    <t>Micro Computer Center Lab</t>
  </si>
  <si>
    <t>Academic Computer Support Lab</t>
  </si>
  <si>
    <t>Academic Administration</t>
  </si>
  <si>
    <t>Senior Academic Officer</t>
  </si>
  <si>
    <t>Office of Workforce Development</t>
  </si>
  <si>
    <t>Word Processing</t>
  </si>
  <si>
    <t>Dual Enrollment Adminstration</t>
  </si>
  <si>
    <t>Alternative Delivery Program</t>
  </si>
  <si>
    <t>Bridges</t>
  </si>
  <si>
    <t>Lab Culinary Arts WEC</t>
  </si>
  <si>
    <t>L11905</t>
  </si>
  <si>
    <t>Lab Computer Program OSC</t>
  </si>
  <si>
    <t>Callie Rae Force Scholarship</t>
  </si>
  <si>
    <t>GFWC Orlando Junior Woman'S Club</t>
  </si>
  <si>
    <t>Intl Assoc Admin Prof LBV Chapter</t>
  </si>
  <si>
    <t>Robert N Webster</t>
  </si>
  <si>
    <t>Hospitality &amp; Tourism Institute Sch</t>
  </si>
  <si>
    <t>The Pebbles Worldwide Employee</t>
  </si>
  <si>
    <t>Jeld Wen Foundation</t>
  </si>
  <si>
    <t>Amer Soc Plumbing Engineer/K Kalapp</t>
  </si>
  <si>
    <t>Amer Assoc Women Community Colleges</t>
  </si>
  <si>
    <t>Bernadine &amp; Harold Mueller</t>
  </si>
  <si>
    <t>Instrumental Music</t>
  </si>
  <si>
    <t>Florence E &amp; Andrea L Jasica</t>
  </si>
  <si>
    <t>Colonial High School</t>
  </si>
  <si>
    <t>M Overstreet Hospitality</t>
  </si>
  <si>
    <t>Anita Wooten Artist Scholarship</t>
  </si>
  <si>
    <t>Rosen Hotel Dependent Associate Sch</t>
  </si>
  <si>
    <t>Charles Miller Endowed Scholarship</t>
  </si>
  <si>
    <t>Bessie G Henkel Endow Scholar</t>
  </si>
  <si>
    <t>Student w/Disability Bus Advis Sch</t>
  </si>
  <si>
    <t>Papa Johns Sophomore Sch</t>
  </si>
  <si>
    <t>Rotary Club W Orlando C Croll Sch</t>
  </si>
  <si>
    <t>Collegis IT Diversity Sch</t>
  </si>
  <si>
    <t>General Renovation &amp; Remodel 0506</t>
  </si>
  <si>
    <t>Building 1 EAC</t>
  </si>
  <si>
    <t>Gym to Class WEC</t>
  </si>
  <si>
    <t>Buildings 3 &amp; 5 WEC</t>
  </si>
  <si>
    <t>HISPA Lucent Scholarship</t>
  </si>
  <si>
    <t>SUCCEED Teacher Certification 0708</t>
  </si>
  <si>
    <t>Banner Center for Health Sciences 0607</t>
  </si>
  <si>
    <t>Banner Center Health Sciences 0708</t>
  </si>
  <si>
    <t>Banner Center Health Sciences 0607</t>
  </si>
  <si>
    <t>SUCCEED Teacher Cert 0708</t>
  </si>
  <si>
    <t>Federal College Workstudy 0506</t>
  </si>
  <si>
    <t>TE A&amp;P/Micro Labs EAC</t>
  </si>
  <si>
    <t>TE Assessment EAC</t>
  </si>
  <si>
    <t>TE Atlas Student Access EAC</t>
  </si>
  <si>
    <t>TE0099</t>
  </si>
  <si>
    <t>TE0100</t>
  </si>
  <si>
    <t>TE0101</t>
  </si>
  <si>
    <t>TE0102</t>
  </si>
  <si>
    <t>TE Business Office EAC</t>
  </si>
  <si>
    <t>TE Chemistry Labs EAC</t>
  </si>
  <si>
    <t>TE0103</t>
  </si>
  <si>
    <t>TE0104</t>
  </si>
  <si>
    <t>TE0105</t>
  </si>
  <si>
    <t>TE0106</t>
  </si>
  <si>
    <t>TE0107</t>
  </si>
  <si>
    <t>TE0108</t>
  </si>
  <si>
    <t>TE0109</t>
  </si>
  <si>
    <t>TE0110</t>
  </si>
  <si>
    <t>TE0111</t>
  </si>
  <si>
    <t>TE0112</t>
  </si>
  <si>
    <t>TE0113</t>
  </si>
  <si>
    <t>TE0114</t>
  </si>
  <si>
    <t>TE0115</t>
  </si>
  <si>
    <t>TE0116</t>
  </si>
  <si>
    <t>TE0117</t>
  </si>
  <si>
    <t>TE Dean Arts &amp; Entertainment EAC</t>
  </si>
  <si>
    <t>TE Graphics Tech and Multimedia EAC</t>
  </si>
  <si>
    <t>TE Math Dean EAC</t>
  </si>
  <si>
    <t>TE Science Dean EAC</t>
  </si>
  <si>
    <t>TE Supplemental Learning EAC</t>
  </si>
  <si>
    <t>Building 8 ODC Purchases EAC</t>
  </si>
  <si>
    <t>Building 8 Parking Garage EAC</t>
  </si>
  <si>
    <t>Building 9 Parking Garage EAC</t>
  </si>
  <si>
    <t>Reallocation Building 9 EAC</t>
  </si>
  <si>
    <t xml:space="preserve">Reallocation Bldg 8 Ren &amp; Remodel </t>
  </si>
  <si>
    <t xml:space="preserve">Reallocation Bldg 1A Ren &amp; Remodel </t>
  </si>
  <si>
    <t>Bldgs 1 2 &amp; 3 Class Labs WEC</t>
  </si>
  <si>
    <t>Unallocated CO &amp; DS</t>
  </si>
  <si>
    <t>SBE Bonds Control</t>
  </si>
  <si>
    <t>Kirkman Road Parcel Land Sale WEC</t>
  </si>
  <si>
    <t>Bldgs 1 3 &amp; 4 Class Labs Ph II WEC</t>
  </si>
  <si>
    <t>Culinary Arts Lab &amp; Local Match WEC</t>
  </si>
  <si>
    <t>Chiller Infrastructure R &amp; R WEC</t>
  </si>
  <si>
    <t>General Renovation &amp; Remodel 0708</t>
  </si>
  <si>
    <t>General Maint Parking HVAC Telecom</t>
  </si>
  <si>
    <t>Joint Use Facility with UCF WEC</t>
  </si>
  <si>
    <t>Chiller Infrastructure ODP 0708</t>
  </si>
  <si>
    <t>Joint Use VCC/UCF ODP WEC</t>
  </si>
  <si>
    <t>Culinary Arts Bldg 8 ODP WEC</t>
  </si>
  <si>
    <t>Maintenance Operations WEC</t>
  </si>
  <si>
    <t>Maintenance Operations OSC</t>
  </si>
  <si>
    <t>Grounds Maintenance WEC</t>
  </si>
  <si>
    <t>Grounds Maintenance OSC</t>
  </si>
  <si>
    <t>Custodial Services WEC</t>
  </si>
  <si>
    <t>Custodial Services OSC</t>
  </si>
  <si>
    <t>Utilities WEC</t>
  </si>
  <si>
    <t>Utilities OSC</t>
  </si>
  <si>
    <t>Plant Operations WEC</t>
  </si>
  <si>
    <t>Plant Operations OSC</t>
  </si>
  <si>
    <t>Maintenance Operations EAC</t>
  </si>
  <si>
    <t>Maintenance Operations WPK</t>
  </si>
  <si>
    <t>Art Gallery EAC</t>
  </si>
  <si>
    <t>End 10/21/08</t>
  </si>
  <si>
    <t>L13804</t>
  </si>
  <si>
    <t>Lab Electronics Engineering WEC</t>
  </si>
  <si>
    <t>Engineering Summer Camps</t>
  </si>
  <si>
    <t>TE0189</t>
  </si>
  <si>
    <t>TE EAP Lab EAC</t>
  </si>
  <si>
    <t>Student AR Control</t>
  </si>
  <si>
    <t>Student Fees AR NonCredit</t>
  </si>
  <si>
    <t>Student Fees AR</t>
  </si>
  <si>
    <t>Student Financial Aid Programs AR</t>
  </si>
  <si>
    <t xml:space="preserve">Student Title IV VCC AR </t>
  </si>
  <si>
    <t xml:space="preserve">Student Title IV Federal Gvt AR </t>
  </si>
  <si>
    <t>Application of Payments Control</t>
  </si>
  <si>
    <t>C</t>
  </si>
  <si>
    <t>Unapplied Receipts</t>
  </si>
  <si>
    <t>Unapplied Exemptions</t>
  </si>
  <si>
    <t>Unapplied Waivers</t>
  </si>
  <si>
    <t>Unapplied Deposits</t>
  </si>
  <si>
    <t>Unapplied Financial Aid</t>
  </si>
  <si>
    <t>Unapplied Contracts</t>
  </si>
  <si>
    <t>Applied PROD &amp; PRPD 04/11/07</t>
  </si>
  <si>
    <t>Unapplied Installments</t>
  </si>
  <si>
    <t>Accrued Interest Receivable Control</t>
  </si>
  <si>
    <t>Interest AR Certificates of Deposit</t>
  </si>
  <si>
    <t>Interest AR FHLB Bonds</t>
  </si>
  <si>
    <t>Allowance Uncollectible AR Accts</t>
  </si>
  <si>
    <t>Allowance for DA AR Control</t>
  </si>
  <si>
    <t xml:space="preserve">Allowance for DA Other AR </t>
  </si>
  <si>
    <t>Allowance for DA Student AR</t>
  </si>
  <si>
    <t>Due from Other Gvt Agencies</t>
  </si>
  <si>
    <t>Governmental Agencies AR Control</t>
  </si>
  <si>
    <t>Due from Federal Government</t>
  </si>
  <si>
    <t>Due from County Government</t>
  </si>
  <si>
    <t>Due from State</t>
  </si>
  <si>
    <t>Component Unit Primary AR Control</t>
  </si>
  <si>
    <t>Due from State Agencies</t>
  </si>
  <si>
    <t>Due from State FL Prepaid</t>
  </si>
  <si>
    <t>Dependent Waiver Receivable</t>
  </si>
  <si>
    <t>Employee SPD Receivable</t>
  </si>
  <si>
    <t>1A</t>
  </si>
  <si>
    <t>Due from Component Units</t>
  </si>
  <si>
    <t>DSO Component Unit AR Control</t>
  </si>
  <si>
    <t>1B</t>
  </si>
  <si>
    <t>Notes Receivable</t>
  </si>
  <si>
    <t>Notes Receivable Control</t>
  </si>
  <si>
    <t>Short Term Loans Receivable</t>
  </si>
  <si>
    <t>Installment Plans Receivable</t>
  </si>
  <si>
    <t>1C</t>
  </si>
  <si>
    <t>Allowance Uncollectible Notes</t>
  </si>
  <si>
    <t>Allowance for DA Notes Control</t>
  </si>
  <si>
    <t xml:space="preserve">Allowance for DA Notes </t>
  </si>
  <si>
    <t>1D</t>
  </si>
  <si>
    <t>Inventories</t>
  </si>
  <si>
    <t>Merchandise Inventory Control</t>
  </si>
  <si>
    <t>1E</t>
  </si>
  <si>
    <t>Prepaid Expenses</t>
  </si>
  <si>
    <t>Postage Stamps Control</t>
  </si>
  <si>
    <t>TE ATD Math EAC</t>
  </si>
  <si>
    <t>Library Tech Support WEC</t>
  </si>
  <si>
    <t>Library Technical Support WEC</t>
  </si>
  <si>
    <t>V01005092</t>
  </si>
  <si>
    <t>L12404</t>
  </si>
  <si>
    <t>Lab Physical Science WEC</t>
  </si>
  <si>
    <t>Myers Family Scholarship</t>
  </si>
  <si>
    <t>Nutrition EAC</t>
  </si>
  <si>
    <t>Health Sciences EAC</t>
  </si>
  <si>
    <t>College Provided Housing</t>
  </si>
  <si>
    <t>Automobile Allowance</t>
  </si>
  <si>
    <t>College Provided TSA</t>
  </si>
  <si>
    <t>Life Insurance Allowance</t>
  </si>
  <si>
    <t>ITFS Educational Broadband</t>
  </si>
  <si>
    <t>Procurement</t>
  </si>
  <si>
    <t>Receiving</t>
  </si>
  <si>
    <t>Mail &amp; Distribution</t>
  </si>
  <si>
    <t>General Print &amp; Reproduction</t>
  </si>
  <si>
    <t>Service Contracts</t>
  </si>
  <si>
    <t>Food Services EAC</t>
  </si>
  <si>
    <t>Food Services WEC</t>
  </si>
  <si>
    <t>Food Services OSC</t>
  </si>
  <si>
    <t>Food Services WPK</t>
  </si>
  <si>
    <t>Pay for Print Copiers</t>
  </si>
  <si>
    <t>Vending Services EAC</t>
  </si>
  <si>
    <t>Vending Services WEC</t>
  </si>
  <si>
    <t>Vending Services OSC</t>
  </si>
  <si>
    <t>Vending Services WPK</t>
  </si>
  <si>
    <t>College Copier EAC</t>
  </si>
  <si>
    <t>College Copier WEC</t>
  </si>
  <si>
    <t>College Copier OSC</t>
  </si>
  <si>
    <t>College Copier WPK</t>
  </si>
  <si>
    <t>V02562565</t>
  </si>
  <si>
    <t>Faculty &amp; Staff Agency</t>
  </si>
  <si>
    <t>Program Related Agency</t>
  </si>
  <si>
    <t xml:space="preserve">Foundation Agency </t>
  </si>
  <si>
    <t>Federal Loans Agency</t>
  </si>
  <si>
    <t>Private Loans Agency</t>
  </si>
  <si>
    <t>Student Activity Sponsored</t>
  </si>
  <si>
    <t>Prepaid Expenses Control</t>
  </si>
  <si>
    <t>Prepaid Sales Tax</t>
  </si>
  <si>
    <t>Prepaid Merchandise</t>
  </si>
  <si>
    <t>1F</t>
  </si>
  <si>
    <t>TE0037</t>
  </si>
  <si>
    <t>TE0038</t>
  </si>
  <si>
    <t>TE0039</t>
  </si>
  <si>
    <t>TE0040</t>
  </si>
  <si>
    <t>TE0041</t>
  </si>
  <si>
    <t>TE0042</t>
  </si>
  <si>
    <t>TE0043</t>
  </si>
  <si>
    <t>TE0044</t>
  </si>
  <si>
    <t>TE0045</t>
  </si>
  <si>
    <t>TE0046</t>
  </si>
  <si>
    <t>TE0047</t>
  </si>
  <si>
    <t>TE0048</t>
  </si>
  <si>
    <t>TE HR Records</t>
  </si>
  <si>
    <t>TE0003</t>
  </si>
  <si>
    <t>TE0004</t>
  </si>
  <si>
    <t>TE HR Compliance</t>
  </si>
  <si>
    <t>TE0005</t>
  </si>
  <si>
    <t>TE0006</t>
  </si>
  <si>
    <t>TE0007</t>
  </si>
  <si>
    <t>Contract Orange County 0607</t>
  </si>
  <si>
    <t>VCC/UF Contract</t>
  </si>
  <si>
    <t>Promise of Nursing</t>
  </si>
  <si>
    <t>Foundations &amp; Private Donors</t>
  </si>
  <si>
    <t>Corporate Foundations</t>
  </si>
  <si>
    <t>Achieve Dream (AtD) - Lumina</t>
  </si>
  <si>
    <t>Private Donors</t>
  </si>
  <si>
    <t>Valencia Foundation</t>
  </si>
  <si>
    <t>Central FL Hotel Lodging Assoc</t>
  </si>
  <si>
    <t xml:space="preserve">Take Stock in Children </t>
  </si>
  <si>
    <t>Chesley G. Magruder Foundation</t>
  </si>
  <si>
    <t>First Union National Bank of FL</t>
  </si>
  <si>
    <t>NEH Summer Institute 2007 Brazil</t>
  </si>
  <si>
    <t>Current Restrict Fund - State Funds</t>
  </si>
  <si>
    <t>State Grants</t>
  </si>
  <si>
    <t>FLDOE - Reimbursable</t>
  </si>
  <si>
    <t>SUCCEED Florida</t>
  </si>
  <si>
    <t>Educational Prep Inst (EPI)</t>
  </si>
  <si>
    <t>SUCCEED Teacher Certification</t>
  </si>
  <si>
    <t>SUCCEED Nursing</t>
  </si>
  <si>
    <t>College Reachout Program (CROP)</t>
  </si>
  <si>
    <t>College Reachout Program 0607</t>
  </si>
  <si>
    <t>College Reachout Program 0708</t>
  </si>
  <si>
    <t xml:space="preserve">FLDOE Distributive Aid </t>
  </si>
  <si>
    <t>Grounds Maintenance EAC</t>
  </si>
  <si>
    <t>Grounds Maintenance WPK</t>
  </si>
  <si>
    <t>Custodial Services EAC</t>
  </si>
  <si>
    <t>Custodial Services WPK</t>
  </si>
  <si>
    <t>Utilities EAC</t>
  </si>
  <si>
    <t>Utilities WPK</t>
  </si>
  <si>
    <t>Utilities MCY</t>
  </si>
  <si>
    <t>Plant Operations EAC</t>
  </si>
  <si>
    <t>Financial Services</t>
  </si>
  <si>
    <t>V01004966</t>
  </si>
  <si>
    <t>Banking Services</t>
  </si>
  <si>
    <t>Suspense Organization</t>
  </si>
  <si>
    <t>Bursar</t>
  </si>
  <si>
    <t>Business Office EAC</t>
  </si>
  <si>
    <t>Business Office WEC</t>
  </si>
  <si>
    <t>Business Office OSC</t>
  </si>
  <si>
    <t>Business Office WPK</t>
  </si>
  <si>
    <t>Tuition Waivers</t>
  </si>
  <si>
    <t>General Scholarships</t>
  </si>
  <si>
    <t>Director</t>
  </si>
  <si>
    <t>Grants Accounting Office</t>
  </si>
  <si>
    <t>Grant Cash Control Acct</t>
  </si>
  <si>
    <t>Property Management</t>
  </si>
  <si>
    <t>V01004698</t>
  </si>
  <si>
    <t>New Position Equipment Needs</t>
  </si>
  <si>
    <t>SBE Bonds</t>
  </si>
  <si>
    <t>Investment in Plant Control</t>
  </si>
  <si>
    <t>Budget Office</t>
  </si>
  <si>
    <t>Fall Term Fees</t>
  </si>
  <si>
    <t>Spring Term Fees</t>
  </si>
  <si>
    <t>TE0119</t>
  </si>
  <si>
    <t>TE0120</t>
  </si>
  <si>
    <t>TE Art EAC</t>
  </si>
  <si>
    <t>5220C0</t>
  </si>
  <si>
    <t>Chappie James 0607</t>
  </si>
  <si>
    <t>Chappie James 0708</t>
  </si>
  <si>
    <t>Robert C Byrd 0607</t>
  </si>
  <si>
    <t>Robert C Byrd 0708</t>
  </si>
  <si>
    <t>5300C0</t>
  </si>
  <si>
    <t>US Dept Education GAPS Control</t>
  </si>
  <si>
    <t>Perkins Counseling Forum</t>
  </si>
  <si>
    <t>Perkins Career Development</t>
  </si>
  <si>
    <t>Perkins Career Program Advisors</t>
  </si>
  <si>
    <t>Perkins Transition Exploration</t>
  </si>
  <si>
    <t>Perkins Career Transition Camps</t>
  </si>
  <si>
    <t>Perkins Job Developer &amp; Internship</t>
  </si>
  <si>
    <t>Virginia Walker Taylor Scholarship</t>
  </si>
  <si>
    <t>Bernadette Henderson Brunson Sch</t>
  </si>
  <si>
    <t>McCoy Federal Credit Union</t>
  </si>
  <si>
    <t>Citrus Club Scholarship</t>
  </si>
  <si>
    <t>Central FL Women's Resource Ctr</t>
  </si>
  <si>
    <t>Central FL Kidney Centers Inc</t>
  </si>
  <si>
    <t>Thomas H Garcia Scholarship</t>
  </si>
  <si>
    <t>Amer Soc Plumbing Engineers/L Brown</t>
  </si>
  <si>
    <t>McFadin &amp; Paine Families</t>
  </si>
  <si>
    <t>Natl Assoc Women in Construction</t>
  </si>
  <si>
    <t>Women's Club of St Cloud</t>
  </si>
  <si>
    <t>Valencia Foundation SOS Awards</t>
  </si>
  <si>
    <t>6300C0</t>
  </si>
  <si>
    <t>Bldg 4 OSC</t>
  </si>
  <si>
    <t>AAUW Scholarship</t>
  </si>
  <si>
    <t>IT Applications Administration</t>
  </si>
  <si>
    <t>VE Professional Skills Admin</t>
  </si>
  <si>
    <t>VE Business Administration</t>
  </si>
  <si>
    <t>VE Intensive English</t>
  </si>
  <si>
    <t>VE Languages</t>
  </si>
  <si>
    <t>VE Languages Agreements</t>
  </si>
  <si>
    <t>VE Continuing Education Admin</t>
  </si>
  <si>
    <t>VE Inside Learning</t>
  </si>
  <si>
    <t>VE Inside Learning Programs</t>
  </si>
  <si>
    <t>VE Inside Learning Agreements</t>
  </si>
  <si>
    <t>VE Health Open Enrollment</t>
  </si>
  <si>
    <t>VE IT Programs</t>
  </si>
  <si>
    <t>VE IT Applications Open Enroll</t>
  </si>
  <si>
    <t>VE IT Certifications</t>
  </si>
  <si>
    <t>TE0034</t>
  </si>
  <si>
    <t>TE Computer Labs OSC</t>
  </si>
  <si>
    <t>Payroll Expense Suspense</t>
  </si>
  <si>
    <t>Benefits Expense Suspense</t>
  </si>
  <si>
    <t>VE Business Solutions Consulting</t>
  </si>
  <si>
    <t>Legal Conference</t>
  </si>
  <si>
    <t>Comm College Nursing Educ Summit</t>
  </si>
  <si>
    <t>Health Sciences Summit Conference</t>
  </si>
  <si>
    <t>Perkins Workforce Development</t>
  </si>
  <si>
    <t>Perkins Focus on the Workplace</t>
  </si>
  <si>
    <t>Perkins Business Education Summit</t>
  </si>
  <si>
    <t>Luzzadder Communications</t>
  </si>
  <si>
    <t>University Club Adv Computer</t>
  </si>
  <si>
    <t>Hubbard Tech Engineering Program</t>
  </si>
  <si>
    <t>Mandell Natural Physical Science</t>
  </si>
  <si>
    <t>Foreman Family Resource Development</t>
  </si>
  <si>
    <t>Demetree Jr Education Special</t>
  </si>
  <si>
    <t>ABC Liquors Physically Challenged</t>
  </si>
  <si>
    <t>Bank of America Business Management</t>
  </si>
  <si>
    <t>Health OPEB</t>
  </si>
  <si>
    <t>Life OPEB</t>
  </si>
  <si>
    <t>6C</t>
  </si>
  <si>
    <t>Interest on Operating Debt</t>
  </si>
  <si>
    <t xml:space="preserve">Interest on Operating Debt Control </t>
  </si>
  <si>
    <t>Interest on Unfunded OPEB</t>
  </si>
  <si>
    <t>OPEB Financed in Future</t>
  </si>
  <si>
    <t>Comp Absences Financed in Future</t>
  </si>
  <si>
    <t>Criminal Justice Tech EAC</t>
  </si>
  <si>
    <t>Legal Assisting EAC</t>
  </si>
  <si>
    <t>Business &amp; IT Student Svcs EAC</t>
  </si>
  <si>
    <t>Communications Office EAC</t>
  </si>
  <si>
    <t>English EAC</t>
  </si>
  <si>
    <t>Journalism EAC</t>
  </si>
  <si>
    <t>College Prep English EAC</t>
  </si>
  <si>
    <t>Fine Arts OSC</t>
  </si>
  <si>
    <t>Foreign Languages OSC</t>
  </si>
  <si>
    <t>English OSC</t>
  </si>
  <si>
    <t>Communications OSC</t>
  </si>
  <si>
    <t>Humanities OSC</t>
  </si>
  <si>
    <t>College Prep Reading OSC</t>
  </si>
  <si>
    <t>College Prep English OSC</t>
  </si>
  <si>
    <t>Theater OSC</t>
  </si>
  <si>
    <t>Reading OSC</t>
  </si>
  <si>
    <t>Speech OSC</t>
  </si>
  <si>
    <t>Math &amp; Science Office OSC</t>
  </si>
  <si>
    <t>Biological Science OSC</t>
  </si>
  <si>
    <t>Instructional Control</t>
  </si>
  <si>
    <t>Instructional 10 Mo Contract</t>
  </si>
  <si>
    <t>Instructional Librarian</t>
  </si>
  <si>
    <t>Instructional Counselor</t>
  </si>
  <si>
    <t>Instructional 12 Mo Contract</t>
  </si>
  <si>
    <t>Instructional 8 Mo Contract</t>
  </si>
  <si>
    <t>Instructional 4 Mo Contract</t>
  </si>
  <si>
    <t>Instructional Extend Contract</t>
  </si>
  <si>
    <t xml:space="preserve">Instructional Annual Leave </t>
  </si>
  <si>
    <t>Instructional Sick Leave</t>
  </si>
  <si>
    <t>VE Student Field Trips</t>
  </si>
  <si>
    <t>L13503</t>
  </si>
  <si>
    <t>Lab Theater EAC</t>
  </si>
  <si>
    <t>Timothy K Manning Sch</t>
  </si>
  <si>
    <t>Valencia Fdn Student Assistance Sch</t>
  </si>
  <si>
    <t>Seminole Greyhound Pk Sch</t>
  </si>
  <si>
    <t>African Am Heritage Sch</t>
  </si>
  <si>
    <t>Gregory Lee Williams Sch</t>
  </si>
  <si>
    <t>Alexander Adams Sch</t>
  </si>
  <si>
    <t>Alumni Sch</t>
  </si>
  <si>
    <t>Alumni Two Plus Two Sch</t>
  </si>
  <si>
    <t>Neo Network Sch</t>
  </si>
  <si>
    <t>Chesley G Magrudger Gdn Sch</t>
  </si>
  <si>
    <t>Cornell Williams Jr Sch</t>
  </si>
  <si>
    <t>Dr Phillips Fdn Sch</t>
  </si>
  <si>
    <t xml:space="preserve">Reserve for SPD </t>
  </si>
  <si>
    <t>Amount Financed in Future Control</t>
  </si>
  <si>
    <t>Tech Clerical Trade &amp; Svc OT Ctl</t>
  </si>
  <si>
    <t xml:space="preserve">Tech Clerical Trade &amp; Service OT </t>
  </si>
  <si>
    <t>Tech Clerical Trade &amp; Svc PT Ctl</t>
  </si>
  <si>
    <t>Clerical FRS PT</t>
  </si>
  <si>
    <t>Technical FRS PT</t>
  </si>
  <si>
    <t>Skilled Craft FRS PT</t>
  </si>
  <si>
    <t>Service Maintenance FRS PT</t>
  </si>
  <si>
    <t>OPS Instructional Control</t>
  </si>
  <si>
    <t>OPS Instructional Adjunct Credit</t>
  </si>
  <si>
    <t>OPS Instructional Associate Faculty</t>
  </si>
  <si>
    <t>OPS Instructional Librarian</t>
  </si>
  <si>
    <t>OPS Instructional Counselor</t>
  </si>
  <si>
    <t>OPS Instructional Paraprofessional</t>
  </si>
  <si>
    <t>OPS Instructional Adjunct NonCredit</t>
  </si>
  <si>
    <t>OPS Instructional Substitutes Ctl</t>
  </si>
  <si>
    <t>OPS Instructional Substitution</t>
  </si>
  <si>
    <t>Other Professional PT Control</t>
  </si>
  <si>
    <t>Other Professional Degreed PT</t>
  </si>
  <si>
    <t>Other Professional R &amp; D PT</t>
  </si>
  <si>
    <t>Other Professional Gen Admin PT</t>
  </si>
  <si>
    <t>Other Profession Sales &amp; Market PT</t>
  </si>
  <si>
    <t>Other Professional Credit PT</t>
  </si>
  <si>
    <t>Other Professional NonCredit PT</t>
  </si>
  <si>
    <t>Other Professional PT NonInstruct</t>
  </si>
  <si>
    <t>OPS Tech Clerical Trade &amp; Svc Ctl</t>
  </si>
  <si>
    <t>OPS Clerical PT</t>
  </si>
  <si>
    <t>OPS Technical PT</t>
  </si>
  <si>
    <t>OPS Skilled Craft PT</t>
  </si>
  <si>
    <t>OPS Service Maintenance PT</t>
  </si>
  <si>
    <t>OPS Security Escorts PT</t>
  </si>
  <si>
    <t>Student Employ Institutional WS Ctl</t>
  </si>
  <si>
    <t xml:space="preserve">Student Employ Institutional WS </t>
  </si>
  <si>
    <t>Student Employment FWS Program Ctl</t>
  </si>
  <si>
    <t>Federal Workstudy Program</t>
  </si>
  <si>
    <t>FWS America Reads</t>
  </si>
  <si>
    <t>FWS Community Service</t>
  </si>
  <si>
    <t>Student Employ Work Experience Ctl</t>
  </si>
  <si>
    <t xml:space="preserve">Student Employ Work Experience </t>
  </si>
  <si>
    <t>Student Employ Student Assist Ctl</t>
  </si>
  <si>
    <t>Student Assistants</t>
  </si>
  <si>
    <t>Student Assistants Tutors</t>
  </si>
  <si>
    <t>Student Assistant Fitness Tutors</t>
  </si>
  <si>
    <t>Student Assistant Scribes &amp; Readers</t>
  </si>
  <si>
    <t>Fringe Benefits</t>
  </si>
  <si>
    <t>Social Security Contributions Ctl</t>
  </si>
  <si>
    <t>FICA/Medicare Contributions</t>
  </si>
  <si>
    <t>Social Security Contributions</t>
  </si>
  <si>
    <t>Teachers' Retirement Contributions</t>
  </si>
  <si>
    <t>FRS Contributions Regular</t>
  </si>
  <si>
    <t>FRS Contributions Sr Management</t>
  </si>
  <si>
    <t>FRS Optional Retire Contributions</t>
  </si>
  <si>
    <t>DROP Retirement Contributions</t>
  </si>
  <si>
    <t>Opt Retire Contribution Annuity</t>
  </si>
  <si>
    <t>Opt Retire Contribution Annuity Cos</t>
  </si>
  <si>
    <t>FRS Contributions Investment Plan</t>
  </si>
  <si>
    <t xml:space="preserve">FRS Contributions PT </t>
  </si>
  <si>
    <t>FRS Contributions PT Investment</t>
  </si>
  <si>
    <t>Accrued Leave Expense Control</t>
  </si>
  <si>
    <t>Accrued Annual Leave Expense</t>
  </si>
  <si>
    <t>Accrued Sick Leave Expense</t>
  </si>
  <si>
    <t>Accrued Severance Pay Expense Ctl</t>
  </si>
  <si>
    <t>Other Taxable Benefits</t>
  </si>
  <si>
    <t>Other Benefits Taxable Control</t>
  </si>
  <si>
    <t>Personal Use College Vehicle</t>
  </si>
  <si>
    <t>Housing Allowance</t>
  </si>
  <si>
    <t>Moving Expenses</t>
  </si>
  <si>
    <t>Service Learning Initiative</t>
  </si>
  <si>
    <t>Tuition PSV Safety &amp; Security Fee</t>
  </si>
  <si>
    <t>Tuition PSV Tech Fee</t>
  </si>
  <si>
    <t>Postsecondary Adult Voc Control</t>
  </si>
  <si>
    <t>Tuition Postsecondary Adult Voc</t>
  </si>
  <si>
    <t>Tuition Postsecondary Adult Voc CJI</t>
  </si>
  <si>
    <t>8 Percent Vocational Waiver</t>
  </si>
  <si>
    <t>Continuing Workforce Fees Control</t>
  </si>
  <si>
    <t>Tuition Continuing Workforce</t>
  </si>
  <si>
    <t>Tuition Continuing Workforce/CJI</t>
  </si>
  <si>
    <t>Business Seminars Tuition</t>
  </si>
  <si>
    <t>On-Line Registration Tuition</t>
  </si>
  <si>
    <t>College Preparatory Control</t>
  </si>
  <si>
    <t>Tuition College Preparatory</t>
  </si>
  <si>
    <t>Tuition CP Safety &amp; Security Fee</t>
  </si>
  <si>
    <t>Tuition CP Tech Fee</t>
  </si>
  <si>
    <t>EPI Control</t>
  </si>
  <si>
    <t>Tuition EPI</t>
  </si>
  <si>
    <t>Tuition EPI Safety &amp; Security Fee</t>
  </si>
  <si>
    <t>Tuition EPI Tech Fee</t>
  </si>
  <si>
    <t>Out/State Fees Control</t>
  </si>
  <si>
    <t>Out/State Advanced &amp; Prof Control</t>
  </si>
  <si>
    <t>Out/State Advanced &amp; Professional</t>
  </si>
  <si>
    <t>Out/State AP Safety &amp; Security Fee</t>
  </si>
  <si>
    <t>Out/State AP Tech Fee</t>
  </si>
  <si>
    <t>Out/State Postsecondary Voc Control</t>
  </si>
  <si>
    <t>Out/State Postsecondary Vocational</t>
  </si>
  <si>
    <t>Out/State PSV Safety &amp; Security Fee</t>
  </si>
  <si>
    <t>Out/State PSV Tech Fee</t>
  </si>
  <si>
    <t>Out/State Postsec Adult Voc Control</t>
  </si>
  <si>
    <t>Out/State Postsecondary Adult Voc</t>
  </si>
  <si>
    <t>Out/State Postsec Adult Voc CJI</t>
  </si>
  <si>
    <t>Out/State Continuing Workforce Ctl</t>
  </si>
  <si>
    <t>Out/State Continuing Workforce</t>
  </si>
  <si>
    <t>Out/State Continuing Workforce CJI</t>
  </si>
  <si>
    <t>Out/State College Preparatory Ctl</t>
  </si>
  <si>
    <t>Out/State Fees College Preparatory</t>
  </si>
  <si>
    <t>Out/State CP Safety &amp; Security Fee</t>
  </si>
  <si>
    <t>Out/State CP Tech Fee</t>
  </si>
  <si>
    <t>Out/State EPI Control</t>
  </si>
  <si>
    <t>Out/State EPI</t>
  </si>
  <si>
    <t>Out/State EPI Safety &amp; Security Fee</t>
  </si>
  <si>
    <t>Out/State EPI Tech Fee</t>
  </si>
  <si>
    <t>Tuition Lifelong Learning</t>
  </si>
  <si>
    <t>Tuition LLL Safety &amp; Security Fee</t>
  </si>
  <si>
    <t>Tuition LLL Tech Fee</t>
  </si>
  <si>
    <t>Out/State Lifelong Learning</t>
  </si>
  <si>
    <t>Laboratory Fees Control</t>
  </si>
  <si>
    <t xml:space="preserve">Laboratory Fees </t>
  </si>
  <si>
    <t>Laboratory Fees CJI</t>
  </si>
  <si>
    <t>Lab Fees Supplemental Voc</t>
  </si>
  <si>
    <t>Unallocated Depreciation Expense</t>
  </si>
  <si>
    <t>TE Credentials</t>
  </si>
  <si>
    <t>TE0008</t>
  </si>
  <si>
    <t>TE Custodial Services EAC</t>
  </si>
  <si>
    <t>TE0009</t>
  </si>
  <si>
    <t>TE Custodial Services CJI</t>
  </si>
  <si>
    <t>TE0010</t>
  </si>
  <si>
    <t>TE Groundskeeping EAC</t>
  </si>
  <si>
    <t>TE0011</t>
  </si>
  <si>
    <t>TE Plant Operations EAC</t>
  </si>
  <si>
    <t>V01003835</t>
  </si>
  <si>
    <t>Criminal Justice Institute EAC</t>
  </si>
  <si>
    <t>CJI Trust Fund 0607 EAC</t>
  </si>
  <si>
    <t>VE Administration MCY</t>
  </si>
  <si>
    <t>V02855228</t>
  </si>
  <si>
    <t>VE Administration SLC</t>
  </si>
  <si>
    <t>SPD Valencia Enterprises</t>
  </si>
  <si>
    <t xml:space="preserve">Center Global Languages </t>
  </si>
  <si>
    <t>V01005298</t>
  </si>
  <si>
    <t>Professional Skills</t>
  </si>
  <si>
    <t>Continuing Education Administration</t>
  </si>
  <si>
    <t>Operations</t>
  </si>
  <si>
    <t>VE Custodial Services</t>
  </si>
  <si>
    <t>VE Utilities</t>
  </si>
  <si>
    <t>VE Plant Operations</t>
  </si>
  <si>
    <t>VE Security</t>
  </si>
  <si>
    <t>Business Solutions</t>
  </si>
  <si>
    <t>Public Safety</t>
  </si>
  <si>
    <t>Quick Response - Adacel</t>
  </si>
  <si>
    <t>Quick Response - Staples</t>
  </si>
  <si>
    <t>Paul M Wegman Sch for Actors</t>
  </si>
  <si>
    <t>Sungard HTE Freddie Filmore Mem</t>
  </si>
  <si>
    <t>Jane Dewey/Monty Bilyue EHS</t>
  </si>
  <si>
    <t>Sungard HTE Freddie Filmore Mem Sch</t>
  </si>
  <si>
    <t>TE0012</t>
  </si>
  <si>
    <t>TE0013</t>
  </si>
  <si>
    <t>TE0014</t>
  </si>
  <si>
    <t>TE0015</t>
  </si>
  <si>
    <t>TE0016</t>
  </si>
  <si>
    <t>TE0017</t>
  </si>
  <si>
    <t>TE0018</t>
  </si>
  <si>
    <t>TE0019</t>
  </si>
  <si>
    <t>TE0020</t>
  </si>
  <si>
    <t>TE0021</t>
  </si>
  <si>
    <t>TE0022</t>
  </si>
  <si>
    <t>TE0023</t>
  </si>
  <si>
    <t>TE0024</t>
  </si>
  <si>
    <t>TE0025</t>
  </si>
  <si>
    <t>TE0026</t>
  </si>
  <si>
    <t>TE0027</t>
  </si>
  <si>
    <t>TE0028</t>
  </si>
  <si>
    <t>TE0029</t>
  </si>
  <si>
    <t>TE0030</t>
  </si>
  <si>
    <t>TE0031</t>
  </si>
  <si>
    <t>TE0032</t>
  </si>
  <si>
    <t>TE0033</t>
  </si>
  <si>
    <t>TE Answer Center OSC</t>
  </si>
  <si>
    <t>TE Biology Lab OSC</t>
  </si>
  <si>
    <t>TE Business Office OSC</t>
  </si>
  <si>
    <t>TE Custodial Services OSC</t>
  </si>
  <si>
    <t>TE Internship &amp; Placement OSC</t>
  </si>
  <si>
    <t>TE OSD OSC</t>
  </si>
  <si>
    <t>TE Provost OSC</t>
  </si>
  <si>
    <t>TE Security OSC</t>
  </si>
  <si>
    <t>TE Student Development OSC</t>
  </si>
  <si>
    <t>TE Student Services OSC</t>
  </si>
  <si>
    <t>Lab Music EAC</t>
  </si>
  <si>
    <t>Fitness Center EAC</t>
  </si>
  <si>
    <t>V01940445</t>
  </si>
  <si>
    <t>Health Education WEC</t>
  </si>
  <si>
    <t>Nursing WEC</t>
  </si>
  <si>
    <t>Dental Hygiene WEC</t>
  </si>
  <si>
    <t>Radiography WEC</t>
  </si>
  <si>
    <t>Sonography WEC</t>
  </si>
  <si>
    <t>Respiratory Therapy WEC</t>
  </si>
  <si>
    <t>Emergency Medical Svcs WEC</t>
  </si>
  <si>
    <t>Cardiovascular Tech WEC</t>
  </si>
  <si>
    <t>Nursing Fed Job Training</t>
  </si>
  <si>
    <t>Health Occupations WEC</t>
  </si>
  <si>
    <t>Health Student Svcs WEC</t>
  </si>
  <si>
    <t>Promise of Nursing Cent FL/FNSNA</t>
  </si>
  <si>
    <t>Nursing Fed Job Training - Partner</t>
  </si>
  <si>
    <t>Health Supplemental Voc WEC</t>
  </si>
  <si>
    <t>Engineering &amp; IT Office WEC</t>
  </si>
  <si>
    <t>V01003712</t>
  </si>
  <si>
    <t>Architectural Design WEC</t>
  </si>
  <si>
    <t>Engineering WEC</t>
  </si>
  <si>
    <t>Building Construction WEC</t>
  </si>
  <si>
    <t>Seminole County Compace Scholarship</t>
  </si>
  <si>
    <t>Sorosis Scholarship</t>
  </si>
  <si>
    <t>Darrell Colegrove Scholarship</t>
  </si>
  <si>
    <t>First United Methodist Clermont</t>
  </si>
  <si>
    <t>William H Stone Sr Scholarship</t>
  </si>
  <si>
    <t>Alpha Delta Kappa Delta Phi</t>
  </si>
  <si>
    <t>Clyde &amp; Judy Biddle Scholarship</t>
  </si>
  <si>
    <t>St Cloud Hospital Auxiliary</t>
  </si>
  <si>
    <t>Rotary Club of Dr Phillips</t>
  </si>
  <si>
    <t>Soldiers to Scholars</t>
  </si>
  <si>
    <t>St Cloud High School Scholarship</t>
  </si>
  <si>
    <t>Gail &amp; Larry Slocum Nursing</t>
  </si>
  <si>
    <t>Gail &amp; Larry Slocum Hosptality</t>
  </si>
  <si>
    <t>Women's Club of Winter Park</t>
  </si>
  <si>
    <t>Winter Garden Linda Chapin</t>
  </si>
  <si>
    <t>CCPF Appropriation Control</t>
  </si>
  <si>
    <t xml:space="preserve">CCPF Appropriation </t>
  </si>
  <si>
    <t xml:space="preserve">Special Appropriation </t>
  </si>
  <si>
    <t>Perkins Hospitality &amp; Culinary</t>
  </si>
  <si>
    <t>Perkins Nursing</t>
  </si>
  <si>
    <t>Perkins Dental Hygiene</t>
  </si>
  <si>
    <t>Perkins Cardiovascular</t>
  </si>
  <si>
    <t>Perkins Sonography</t>
  </si>
  <si>
    <t>Perkins Business OST &amp; Accounting</t>
  </si>
  <si>
    <t>Perkins Business &amp; Office Admin</t>
  </si>
  <si>
    <t>Perkins Information Technology</t>
  </si>
  <si>
    <t>Perkins Computer Program Analysis</t>
  </si>
  <si>
    <t>Perkins Graphics &amp; Information Tech</t>
  </si>
  <si>
    <t>Perkins Engineering &amp; Drafting</t>
  </si>
  <si>
    <t>Perkins Computer Engineering</t>
  </si>
  <si>
    <t>Perkins Digital Media Film &amp;Graphic</t>
  </si>
  <si>
    <t>Perkins Film Production Technology</t>
  </si>
  <si>
    <t>Perkins Theater Entertainment Tech</t>
  </si>
  <si>
    <t>Perkins Paralegal &amp; Legal Studies</t>
  </si>
  <si>
    <t>Course &amp; Curriculum Development</t>
  </si>
  <si>
    <t>Curriculum Develop &amp; Articulation</t>
  </si>
  <si>
    <t>Retirement of Indebtedness Fund</t>
  </si>
  <si>
    <t>Capital Leases</t>
  </si>
  <si>
    <t>Separate by organization code for different capital leases</t>
  </si>
  <si>
    <t>Bonded Indetedness</t>
  </si>
  <si>
    <t>Invested in Plant Fund</t>
  </si>
  <si>
    <t xml:space="preserve">Invested in Plant </t>
  </si>
  <si>
    <t>Fund Balance - Board Designated Ctl</t>
  </si>
  <si>
    <t xml:space="preserve">Fund Balance - Board Designated </t>
  </si>
  <si>
    <t>Food &amp; Food Products Sales &amp; Market</t>
  </si>
  <si>
    <t>Materials &amp; Supplies Other</t>
  </si>
  <si>
    <t>Departmental Uniforms</t>
  </si>
  <si>
    <t>Minor Equipment</t>
  </si>
  <si>
    <t>ACG 0708</t>
  </si>
  <si>
    <t>Financial Aid Tuition Fee</t>
  </si>
  <si>
    <t>Financial Aid Fee 0708</t>
  </si>
  <si>
    <t>Valencia Foundation Scholarships</t>
  </si>
  <si>
    <t>Valencia Foundation Student Sch</t>
  </si>
  <si>
    <t>Agency Fund</t>
  </si>
  <si>
    <t>Agency - Faculty &amp; Staff Programs</t>
  </si>
  <si>
    <t>AAWCC Valencia Chapter</t>
  </si>
  <si>
    <t>AAWCC Region IV</t>
  </si>
  <si>
    <t>Staff Council OSC</t>
  </si>
  <si>
    <t>Staff Council</t>
  </si>
  <si>
    <t xml:space="preserve">OCPS Printing Reimbursement </t>
  </si>
  <si>
    <t>Employee United Way Consortium</t>
  </si>
  <si>
    <t>Black Advisor Incentive Awards</t>
  </si>
  <si>
    <t>Internship &amp; Job Fair</t>
  </si>
  <si>
    <t>Allied Health Workshop WEC</t>
  </si>
  <si>
    <t>Deaf &amp; HH Roundtable</t>
  </si>
  <si>
    <t>Conferencing Suspense Fund</t>
  </si>
  <si>
    <t>Valencia Foundation - Reimbursable</t>
  </si>
  <si>
    <t xml:space="preserve">Performing Arts Center </t>
  </si>
  <si>
    <t>SOS Awards</t>
  </si>
  <si>
    <t>Enrollment Fees</t>
  </si>
  <si>
    <t>Community &amp; College Relation Pcard</t>
  </si>
  <si>
    <t>Executive Staff Pcard</t>
  </si>
  <si>
    <t>Employee Hurricane Katrina Relief</t>
  </si>
  <si>
    <t>CJI Commencement</t>
  </si>
  <si>
    <t>Federal Loans</t>
  </si>
  <si>
    <t>Federal Loans Control Account</t>
  </si>
  <si>
    <t>6300C</t>
  </si>
  <si>
    <t>Federal Loans Control Acct</t>
  </si>
  <si>
    <t>Stafford Loans Unsubsidized</t>
  </si>
  <si>
    <t>Stafford Loans Unsub 0607</t>
  </si>
  <si>
    <t>Stafford Loans Unsub 0708</t>
  </si>
  <si>
    <t>Stafford Loans Subsidized</t>
  </si>
  <si>
    <t>Stafford Loans Sub 0607</t>
  </si>
  <si>
    <t>Stafford Loans Sub 0708</t>
  </si>
  <si>
    <t>PLUS Loans</t>
  </si>
  <si>
    <t>PLUS Loans 0607</t>
  </si>
  <si>
    <t>PLUS Loans 0708</t>
  </si>
  <si>
    <t>Alternative Loans</t>
  </si>
  <si>
    <t>Private Scholarships</t>
  </si>
  <si>
    <t>Program Sponsored Scholarships</t>
  </si>
  <si>
    <t>Music Fund</t>
  </si>
  <si>
    <t>Jack Kerouac</t>
  </si>
  <si>
    <t>PAC Concessions</t>
  </si>
  <si>
    <t>PAC Dance Club</t>
  </si>
  <si>
    <t>Student Sponsored Scholarships</t>
  </si>
  <si>
    <t xml:space="preserve">General Scholarships </t>
  </si>
  <si>
    <t>General Scholarships 0506</t>
  </si>
  <si>
    <t>General Scholarships 0607</t>
  </si>
  <si>
    <t>General Scholarships 0708</t>
  </si>
  <si>
    <t>International Students</t>
  </si>
  <si>
    <t xml:space="preserve">Intl Students Tuition </t>
  </si>
  <si>
    <t>Intl Students Insurance</t>
  </si>
  <si>
    <t>Bridges to Success</t>
  </si>
  <si>
    <t xml:space="preserve">Agency Accounts - Student </t>
  </si>
  <si>
    <t>Intramurals EAC</t>
  </si>
  <si>
    <t>Valencia Volunteers EAC</t>
  </si>
  <si>
    <t>Valencia Volunteers WEC</t>
  </si>
  <si>
    <t>SGA WPK</t>
  </si>
  <si>
    <t>Brain Bowl</t>
  </si>
  <si>
    <t>FJCCSGA District II</t>
  </si>
  <si>
    <t>LASO EAC</t>
  </si>
  <si>
    <t>SGA OSC</t>
  </si>
  <si>
    <t>Phi Theta Kappa EAC</t>
  </si>
  <si>
    <t>PTK &amp; SGA Scholarship EAC</t>
  </si>
  <si>
    <t>SGA EAC</t>
  </si>
  <si>
    <t>Phi Theta Kappa WEC</t>
  </si>
  <si>
    <t>Phi Beta Lambda WEC</t>
  </si>
  <si>
    <t>SGA WEC</t>
  </si>
  <si>
    <t>Alpha Phi Zeta PTK OSC</t>
  </si>
  <si>
    <t>Student Portion Travel Cost EAC</t>
  </si>
  <si>
    <t>West End Theatrics WEC</t>
  </si>
  <si>
    <t xml:space="preserve">Displaced Homemakers </t>
  </si>
  <si>
    <t>Culinary Arts Lab Addition WEC</t>
  </si>
  <si>
    <t>College Prep Reading EAC</t>
  </si>
  <si>
    <t>Reading EAC</t>
  </si>
  <si>
    <t>Speech EAC</t>
  </si>
  <si>
    <t>SPD Ctr Intl Study Global Exchange</t>
  </si>
  <si>
    <t>SPD EAP Support Center</t>
  </si>
  <si>
    <t>Fine Arts Office EAC</t>
  </si>
  <si>
    <t>Instructional Retirement Incentive</t>
  </si>
  <si>
    <t>Instructional Sick Lv Incentive</t>
  </si>
  <si>
    <t>Instructional Health Insure Incent</t>
  </si>
  <si>
    <t>Instructional Overload Control</t>
  </si>
  <si>
    <t>B</t>
  </si>
  <si>
    <t>Instructional Overload</t>
  </si>
  <si>
    <t>Instructional Reassigned Time</t>
  </si>
  <si>
    <t>Independent Study</t>
  </si>
  <si>
    <t>Instructional Substitution Control</t>
  </si>
  <si>
    <t xml:space="preserve">Instructional Substitution </t>
  </si>
  <si>
    <t>Instructional Paraprofessional Ctl</t>
  </si>
  <si>
    <t>Instructional Paraprofessional</t>
  </si>
  <si>
    <t>Instruct Parapro Annual Leave</t>
  </si>
  <si>
    <t>Instruct Parapro Sick Leave</t>
  </si>
  <si>
    <t>Instruct Parapro Retire Incent</t>
  </si>
  <si>
    <t>Instruct Parapro Sick Lv Incent</t>
  </si>
  <si>
    <t>Instruct Parapro Health Ins Inc</t>
  </si>
  <si>
    <t>Instructional Phased Retirement</t>
  </si>
  <si>
    <t>Instructional Regular FRS PT</t>
  </si>
  <si>
    <t>Instructional Librarian FRS PT</t>
  </si>
  <si>
    <t>Instructional Counselor FRS PT</t>
  </si>
  <si>
    <t>Other Professional Control</t>
  </si>
  <si>
    <t>Other Professional</t>
  </si>
  <si>
    <t>Other Professional Annual Leave</t>
  </si>
  <si>
    <t>Other Professional Sick Leave</t>
  </si>
  <si>
    <t>Math Center</t>
  </si>
  <si>
    <t>SPD AAWCC Leadership Academy</t>
  </si>
  <si>
    <t>Perkins Radiography</t>
  </si>
  <si>
    <t>Financial Aid Fee 0809</t>
  </si>
  <si>
    <t>ACG 0809</t>
  </si>
  <si>
    <t>SEOG 0809</t>
  </si>
  <si>
    <t>Robert C Byrd Awards 0809</t>
  </si>
  <si>
    <t>Jose Marti Awards 0809</t>
  </si>
  <si>
    <t>Gold Seal Vocational Awards 0809</t>
  </si>
  <si>
    <t>Merit Scholars Awards 0809</t>
  </si>
  <si>
    <t>Academic Scholars Awards 0809</t>
  </si>
  <si>
    <t>Robert C Byrd 0809</t>
  </si>
  <si>
    <t>2E0000</t>
  </si>
  <si>
    <t>2E0100</t>
  </si>
  <si>
    <t>2E0200</t>
  </si>
  <si>
    <t>2E0300</t>
  </si>
  <si>
    <t>2E0400</t>
  </si>
  <si>
    <t>2E0500</t>
  </si>
  <si>
    <t>2E0600</t>
  </si>
  <si>
    <t>2E0700</t>
  </si>
  <si>
    <t>2E0800</t>
  </si>
  <si>
    <t>2E0900</t>
  </si>
  <si>
    <t>2E1000</t>
  </si>
  <si>
    <t>2E1100</t>
  </si>
  <si>
    <t>2E1200</t>
  </si>
  <si>
    <t>2E1300</t>
  </si>
  <si>
    <t>2E1400</t>
  </si>
  <si>
    <t>2E1500</t>
  </si>
  <si>
    <t>2E1600</t>
  </si>
  <si>
    <t>2E1700</t>
  </si>
  <si>
    <t>2E1800</t>
  </si>
  <si>
    <t>2E1900</t>
  </si>
  <si>
    <t>2E2000</t>
  </si>
  <si>
    <t>2E2100</t>
  </si>
  <si>
    <t>2E2200</t>
  </si>
  <si>
    <t>2E2300</t>
  </si>
  <si>
    <t>2E2400</t>
  </si>
  <si>
    <t>2E2500</t>
  </si>
  <si>
    <t>2E2600</t>
  </si>
  <si>
    <t>2E2700</t>
  </si>
  <si>
    <t>2E2800</t>
  </si>
  <si>
    <t>2E2900</t>
  </si>
  <si>
    <t>2E3000</t>
  </si>
  <si>
    <t>2E3100</t>
  </si>
  <si>
    <t>2E3200</t>
  </si>
  <si>
    <t>2E3300</t>
  </si>
  <si>
    <t>2E3400</t>
  </si>
  <si>
    <t>2E3500</t>
  </si>
  <si>
    <t>2E3600</t>
  </si>
  <si>
    <t>2E3700</t>
  </si>
  <si>
    <t>2E3800</t>
  </si>
  <si>
    <t>2E3900</t>
  </si>
  <si>
    <t>E</t>
  </si>
  <si>
    <t>ABC Liquors Physically Chal</t>
  </si>
  <si>
    <t>Endowed Chairs 0809 (Personnel Only)</t>
  </si>
  <si>
    <t xml:space="preserve">Endowed Chairs 0809 </t>
  </si>
  <si>
    <t>Tupperware Community Quality</t>
  </si>
  <si>
    <t>2E4000</t>
  </si>
  <si>
    <t>Magruder Foundation Humanities</t>
  </si>
  <si>
    <t>First Union Nat'l Bank Fellowship</t>
  </si>
  <si>
    <t>University Club Humanities Inst</t>
  </si>
  <si>
    <t>VCC Fdn Visiting Humanities</t>
  </si>
  <si>
    <t>East Campus Humanities Faculty</t>
  </si>
  <si>
    <t>MacLeod Humanities</t>
  </si>
  <si>
    <t>Bank of America Eminent Humanities</t>
  </si>
  <si>
    <t>Bank of America Humanities Faculty</t>
  </si>
  <si>
    <t>Schlegel Humanities</t>
  </si>
  <si>
    <t>SunTrust Humanities Faculty</t>
  </si>
  <si>
    <t>Holland &amp; Knight Humanities</t>
  </si>
  <si>
    <t>Hubbard Construction Co Humanities</t>
  </si>
  <si>
    <t>West Campus Humanities Faculty</t>
  </si>
  <si>
    <t>VCC Fdn Humanities Faculty</t>
  </si>
  <si>
    <t>AT &amp; T Excelerator</t>
  </si>
  <si>
    <t>Interpreter Preperation UNF</t>
  </si>
  <si>
    <t>2P0000</t>
  </si>
  <si>
    <t>Perkins Instructional Holding Account</t>
  </si>
  <si>
    <t>2P0200</t>
  </si>
  <si>
    <t>2P0300</t>
  </si>
  <si>
    <t>2P0400</t>
  </si>
  <si>
    <t>2P0500</t>
  </si>
  <si>
    <t>2P0600</t>
  </si>
  <si>
    <t>2P0700</t>
  </si>
  <si>
    <t>2P0800</t>
  </si>
  <si>
    <t>2P0900</t>
  </si>
  <si>
    <t>2P1000</t>
  </si>
  <si>
    <t>2P1100</t>
  </si>
  <si>
    <t>2P0100</t>
  </si>
  <si>
    <t>2P0003</t>
  </si>
  <si>
    <t>2P0103</t>
  </si>
  <si>
    <t>2P0203</t>
  </si>
  <si>
    <t>2P0303</t>
  </si>
  <si>
    <t>2P0403</t>
  </si>
  <si>
    <t>2P0503</t>
  </si>
  <si>
    <t>Wp Community Redevelopment Sch</t>
  </si>
  <si>
    <t>Rural Metro EMS NonEndow Sch</t>
  </si>
  <si>
    <t>Gear Up Sch</t>
  </si>
  <si>
    <t>Inside Learning Programs</t>
  </si>
  <si>
    <t>Inside Learning Agreements</t>
  </si>
  <si>
    <t>VE Programs Division</t>
  </si>
  <si>
    <t>VE IT Programs Division</t>
  </si>
  <si>
    <t>IT Programs</t>
  </si>
  <si>
    <t>IT Applications Open Enroll</t>
  </si>
  <si>
    <t>IT Certifications</t>
  </si>
  <si>
    <t>IT Applications Agreements</t>
  </si>
  <si>
    <t>VE Professional Skills Division</t>
  </si>
  <si>
    <t xml:space="preserve">Professional Skills  </t>
  </si>
  <si>
    <t>Professional Skills Open Enrollment</t>
  </si>
  <si>
    <t>Professional Skills Agreements</t>
  </si>
  <si>
    <t>Corporate Meeting Services</t>
  </si>
  <si>
    <t>Professional Skills Testing</t>
  </si>
  <si>
    <t>VE Operations</t>
  </si>
  <si>
    <t>VE Business Solutions Division</t>
  </si>
  <si>
    <t xml:space="preserve">Business Solutions </t>
  </si>
  <si>
    <t>Business Open Enrollment</t>
  </si>
  <si>
    <t>Business Agreements</t>
  </si>
  <si>
    <t>Public Safety Open Enrollment</t>
  </si>
  <si>
    <t>Public Safety Agreements</t>
  </si>
  <si>
    <t>Business Solutions Consulting</t>
  </si>
  <si>
    <t>VE Sales &amp; Marketing</t>
  </si>
  <si>
    <t>Contracted Payments</t>
  </si>
  <si>
    <t>Towers</t>
  </si>
  <si>
    <t>Cellular Telephone Transmitters</t>
  </si>
  <si>
    <t>College Copiers</t>
  </si>
  <si>
    <t>3401C</t>
  </si>
  <si>
    <t>Pay for Print WEC</t>
  </si>
  <si>
    <t>Pay for Print OSC</t>
  </si>
  <si>
    <t>Pay for Print WPK</t>
  </si>
  <si>
    <t>2P0205</t>
  </si>
  <si>
    <t>Perkins Career Transition Camps EAC</t>
  </si>
  <si>
    <t>Perkins Career Transition Camps OSC</t>
  </si>
  <si>
    <t>2P1004</t>
  </si>
  <si>
    <t>2P1104</t>
  </si>
  <si>
    <t>2P1204</t>
  </si>
  <si>
    <t>2P0305</t>
  </si>
  <si>
    <t>Perkins Business, Acct/Off Adm OSC</t>
  </si>
  <si>
    <t>2P1304</t>
  </si>
  <si>
    <t>2P1200</t>
  </si>
  <si>
    <t>2P1300</t>
  </si>
  <si>
    <t>Transportation Security Admin</t>
  </si>
  <si>
    <t>TE0185</t>
  </si>
  <si>
    <t>Prentiss Emergency Loans</t>
  </si>
  <si>
    <t>Endowments</t>
  </si>
  <si>
    <t>Quasi-Endowments</t>
  </si>
  <si>
    <t>Student Activity Quasi-Endowment</t>
  </si>
  <si>
    <t>VCC Quasi-Endowment</t>
  </si>
  <si>
    <t>Scholarship Fund</t>
  </si>
  <si>
    <t>Miscellaneous Scholarships</t>
  </si>
  <si>
    <t>Other Governmental Agencies</t>
  </si>
  <si>
    <t>Corporate Donors</t>
  </si>
  <si>
    <t>Individual Scholarships</t>
  </si>
  <si>
    <t>Emergency Grant Scholarship</t>
  </si>
  <si>
    <t>Program Related Scholarships</t>
  </si>
  <si>
    <t>Drama Benefit Fund</t>
  </si>
  <si>
    <t>Agency Scholarships</t>
  </si>
  <si>
    <t>Parking Fine Scholarships</t>
  </si>
  <si>
    <t>Sr Management Discretionary</t>
  </si>
  <si>
    <t>Roadmap to Success</t>
  </si>
  <si>
    <t>Student Leadership</t>
  </si>
  <si>
    <t>Bright Futures Scholarships Ctl</t>
  </si>
  <si>
    <t>5200C</t>
  </si>
  <si>
    <t>Bright Futures Scholarships</t>
  </si>
  <si>
    <t>Gold Seal Vocational Awards</t>
  </si>
  <si>
    <t>Merit Scholars Awards</t>
  </si>
  <si>
    <t>Academic Scholars Awards</t>
  </si>
  <si>
    <t>General State Scholarships</t>
  </si>
  <si>
    <t>General State Scholarships Ctl</t>
  </si>
  <si>
    <t>5220C</t>
  </si>
  <si>
    <t>Chappie James Teacher Award 0607</t>
  </si>
  <si>
    <t>Chappie James Teacher Award 0708</t>
  </si>
  <si>
    <t>Tech Prep Schools 0708</t>
  </si>
  <si>
    <t>Florida Police Troy M Babin</t>
  </si>
  <si>
    <t>Abwa Osceola Charter Chapter</t>
  </si>
  <si>
    <t>Clint Foundation</t>
  </si>
  <si>
    <t>Suzannah C Heyward</t>
  </si>
  <si>
    <t>BR Chamberlain Fdn Scholarship</t>
  </si>
  <si>
    <t>Central FL Investment Chads Way</t>
  </si>
  <si>
    <t>The Mt Olive Ame Church</t>
  </si>
  <si>
    <t>M Karr &amp; M Eby Construction</t>
  </si>
  <si>
    <t>Pine Hills Comm Council TL Phillips</t>
  </si>
  <si>
    <t>Intl Assoc Admin Prof WP Chapter</t>
  </si>
  <si>
    <t xml:space="preserve">Alliance Black Lucent Employees </t>
  </si>
  <si>
    <t>Life Center Church</t>
  </si>
  <si>
    <t>Nodarse &amp; Associates</t>
  </si>
  <si>
    <t>David F Collier</t>
  </si>
  <si>
    <t>Apopka High School ALF Scholarship</t>
  </si>
  <si>
    <t>The R Carlyle Bronson Foundation</t>
  </si>
  <si>
    <t>Health Insurance Retirees</t>
  </si>
  <si>
    <t>Life Insurance</t>
  </si>
  <si>
    <t>Life Insurance Flex</t>
  </si>
  <si>
    <t>Life Insurance Retirees</t>
  </si>
  <si>
    <t>Life Insurance Basic</t>
  </si>
  <si>
    <t>Gabor Insurance</t>
  </si>
  <si>
    <t>Gabor Insurance Flex</t>
  </si>
  <si>
    <t>PIC Income Protection</t>
  </si>
  <si>
    <t>PIC Income Protection Flex</t>
  </si>
  <si>
    <t xml:space="preserve">Long Term Disability </t>
  </si>
  <si>
    <t>Long Term Disability Flex</t>
  </si>
  <si>
    <t>Liberty Mutual Insurance</t>
  </si>
  <si>
    <t>Cancer Insurance</t>
  </si>
  <si>
    <t>Cancer Insurance Flex</t>
  </si>
  <si>
    <t>Flexible Benefits Medical</t>
  </si>
  <si>
    <t>Flexible Benefits Dependent</t>
  </si>
  <si>
    <t>Flexible Benefits Overage</t>
  </si>
  <si>
    <t>Flexible Benefits Underage</t>
  </si>
  <si>
    <t>Misc Salary Deductions</t>
  </si>
  <si>
    <t>Salary &amp; Wages Payable Control</t>
  </si>
  <si>
    <t xml:space="preserve">Salary &amp; Wages Payable </t>
  </si>
  <si>
    <t>Faculty Deferred Salaries</t>
  </si>
  <si>
    <t>Staff Deferred Salaries</t>
  </si>
  <si>
    <t xml:space="preserve">Retirement Incentive </t>
  </si>
  <si>
    <t>Retainage Payable</t>
  </si>
  <si>
    <t>Retainage Payable Control</t>
  </si>
  <si>
    <t>Due to Government Agencies Control</t>
  </si>
  <si>
    <t>Due to Federal Government</t>
  </si>
  <si>
    <t>Due to County Government</t>
  </si>
  <si>
    <t>Payable to Other Gvt Agencies</t>
  </si>
  <si>
    <t>Sales Tax Payable Control</t>
  </si>
  <si>
    <t>Sales Tax Payable EAC</t>
  </si>
  <si>
    <t>Sales Tax Payable WEC</t>
  </si>
  <si>
    <t>Sales Tax Payable OSC</t>
  </si>
  <si>
    <t>Sales Tax Payable WPC</t>
  </si>
  <si>
    <t>Sales Tax Payable SLC</t>
  </si>
  <si>
    <t>Payable to State</t>
  </si>
  <si>
    <t>Component Unit Primary AP Control</t>
  </si>
  <si>
    <t>Due to State Agencies</t>
  </si>
  <si>
    <t>Payable to Component Unit</t>
  </si>
  <si>
    <t>DSO Component Unit AP Control</t>
  </si>
  <si>
    <t>Due to VCC Foundation</t>
  </si>
  <si>
    <t xml:space="preserve">Deposits Held in Custody </t>
  </si>
  <si>
    <t>Deposits Held in Custody Control</t>
  </si>
  <si>
    <t>Deposits Held in Custody</t>
  </si>
  <si>
    <t>Wire Transfers Holding Acct</t>
  </si>
  <si>
    <t>C2K Deposit Suspense Acct</t>
  </si>
  <si>
    <t>Deposit Suspense Acct</t>
  </si>
  <si>
    <t>Deposits Refundable Control</t>
  </si>
  <si>
    <t xml:space="preserve">Deposits Refundable </t>
  </si>
  <si>
    <t>Bonds Payable Current</t>
  </si>
  <si>
    <t>Bonds Payable Current Control</t>
  </si>
  <si>
    <t xml:space="preserve">Bonds Payable Current </t>
  </si>
  <si>
    <t>2A</t>
  </si>
  <si>
    <t>Bonds Payable NonCurrent</t>
  </si>
  <si>
    <t>Bonds Payable NonCurrent Control</t>
  </si>
  <si>
    <t xml:space="preserve">Bonds Payable NonCurrent </t>
  </si>
  <si>
    <t>2B</t>
  </si>
  <si>
    <t>Capital Leases Payable Current</t>
  </si>
  <si>
    <t>Capital Leases Current Control</t>
  </si>
  <si>
    <t>2C</t>
  </si>
  <si>
    <t>Capital Leases Payable NonCurrent</t>
  </si>
  <si>
    <t>2D</t>
  </si>
  <si>
    <t>Compensatory Absences Current</t>
  </si>
  <si>
    <t>Compensate Leave Current Control</t>
  </si>
  <si>
    <t>Compensate Leave Payable Current</t>
  </si>
  <si>
    <t>2E</t>
  </si>
  <si>
    <t>Compensatory Absences NonCurrent</t>
  </si>
  <si>
    <t>Compensate Leave NonCurrent Control</t>
  </si>
  <si>
    <t>Compensate Leave Payable NonCurrent</t>
  </si>
  <si>
    <t>2F</t>
  </si>
  <si>
    <t>Termination Benefits Current</t>
  </si>
  <si>
    <t>Termination Benefit Pay Current</t>
  </si>
  <si>
    <t>2G</t>
  </si>
  <si>
    <t>Termination Benefit Pay NonCurrent</t>
  </si>
  <si>
    <t>FUND BALANCE</t>
  </si>
  <si>
    <t>Fund Balance</t>
  </si>
  <si>
    <t>Reserve Other Required Purposes Ctl</t>
  </si>
  <si>
    <t>Reserve for Safety &amp; Security Fee</t>
  </si>
  <si>
    <t>Reserve for Tech Fee</t>
  </si>
  <si>
    <t>Reserve SPD Control</t>
  </si>
  <si>
    <t xml:space="preserve">Need to start at 7220 for project code next series…keep Level 4 at 721XX until use all 99 #s </t>
  </si>
  <si>
    <t>Culinary Lab Additions 0708 WEC (G310)</t>
  </si>
  <si>
    <t xml:space="preserve">Bldg 1 Classrm Lab 3 &amp; 4 WEC </t>
  </si>
  <si>
    <t>Bldg 1 Classrm Lab 3 &amp; 4 WEC (F316)</t>
  </si>
  <si>
    <t>R &amp; R Bldgs 1-3-4 0708 WEC (G314)</t>
  </si>
  <si>
    <t>Maintenance &amp; Repair</t>
  </si>
  <si>
    <t>Natl Foliage Fdn Davis Memorial</t>
  </si>
  <si>
    <t>American Legion Auxiliary Unit 53</t>
  </si>
  <si>
    <t>ABWA Futura Chapter</t>
  </si>
  <si>
    <t>Kissimmee High School Alumni Assoc</t>
  </si>
  <si>
    <t>Alpha Delta Kappa Gamma Phi</t>
  </si>
  <si>
    <t>JD &amp; Alice W Butler Scholarship</t>
  </si>
  <si>
    <t>Osceola County Cattlewomen Assoc</t>
  </si>
  <si>
    <t>Osceola County Medical Auxiliary</t>
  </si>
  <si>
    <t>Veterans of Foreign Wars Post 3227</t>
  </si>
  <si>
    <t>St Luke United Methodist</t>
  </si>
  <si>
    <t>FL Hospital E Orlando Auxiliary</t>
  </si>
  <si>
    <t>Kiwanis Club of Clermont</t>
  </si>
  <si>
    <t>Orlando Police Dept Sch Resource</t>
  </si>
  <si>
    <t>AT&amp;T Wireless Services</t>
  </si>
  <si>
    <t>Clara Abbott Foundation</t>
  </si>
  <si>
    <t>Bredan Paul Bredin Scholarship</t>
  </si>
  <si>
    <t>American Cancer Society FL DI</t>
  </si>
  <si>
    <t>West Orange Foundation</t>
  </si>
  <si>
    <t>Osc Professional Firefighters Assoc</t>
  </si>
  <si>
    <t>Space Coast Marine Institute</t>
  </si>
  <si>
    <t>John H Land</t>
  </si>
  <si>
    <t>Orlando Am Athletic Assoc B Gould</t>
  </si>
  <si>
    <t>Gere Lee Wilson</t>
  </si>
  <si>
    <t>Sandra Todd</t>
  </si>
  <si>
    <t>Beck Family Scholarship</t>
  </si>
  <si>
    <t>Universal Studios Escape</t>
  </si>
  <si>
    <t>Elaine Turner Memorial</t>
  </si>
  <si>
    <t>Daniel Ramos Scholarship</t>
  </si>
  <si>
    <t>Information Technology</t>
  </si>
  <si>
    <t>NSF Scholarships for IT Technology</t>
  </si>
  <si>
    <t>NSF Advance Tech Education</t>
  </si>
  <si>
    <t>NSF Course &amp; Lab Improvement</t>
  </si>
  <si>
    <t>Current Restricted Fund - Student Tuition</t>
  </si>
  <si>
    <t>Student Tuition</t>
  </si>
  <si>
    <t>Student Activitites Tuition Fee</t>
  </si>
  <si>
    <t>Student Activities</t>
  </si>
  <si>
    <t>Student Activities EAC</t>
  </si>
  <si>
    <t>Student Activities WEC</t>
  </si>
  <si>
    <t>Student Activities OSC</t>
  </si>
  <si>
    <t>Student Activities WPK</t>
  </si>
  <si>
    <t>L11603</t>
  </si>
  <si>
    <t>Lab Physical Science EAC</t>
  </si>
  <si>
    <t>L10304</t>
  </si>
  <si>
    <t>FTMACCT - ACCOUNT CODE MAINTENANCE FORM</t>
  </si>
  <si>
    <t>FTMATYP</t>
  </si>
  <si>
    <t>Cash Contribution DSO Operating</t>
  </si>
  <si>
    <t>Cash Contribute Business Operating</t>
  </si>
  <si>
    <t>Sales &amp; Services Education Depts</t>
  </si>
  <si>
    <t>Ancillary Sales &amp; Services Control</t>
  </si>
  <si>
    <t>Dental Sales &amp; Services</t>
  </si>
  <si>
    <t>Other Vocational Sales &amp; Services</t>
  </si>
  <si>
    <t xml:space="preserve">Auxiliary Enterprises </t>
  </si>
  <si>
    <t>Food Service Revenue Control</t>
  </si>
  <si>
    <t>Food Service Commissions</t>
  </si>
  <si>
    <t>Commissions Revenue Control</t>
  </si>
  <si>
    <t>Computer Equip Between $1000 &amp; $5000</t>
  </si>
  <si>
    <t>3 Yr Cap Asset Ctl Acct Over $5000</t>
  </si>
  <si>
    <t>Computer Equipment Over $5000</t>
  </si>
  <si>
    <t>Adapt Tech Computer Equip Over $5000</t>
  </si>
  <si>
    <t>5 Yr Cap Asset Ctl Acct Over $5000</t>
  </si>
  <si>
    <t>Vehicles Over $5000</t>
  </si>
  <si>
    <t>Office Equipment Over $5000</t>
  </si>
  <si>
    <t>Adapt Tech Office Equip Over $5000</t>
  </si>
  <si>
    <t>Educational Equip Over $5000</t>
  </si>
  <si>
    <t>Adaptive Tech Educ Equip Over $5000</t>
  </si>
  <si>
    <t>Maintenance Equipment Over $5000</t>
  </si>
  <si>
    <t>Buildings &amp; Fixed Equipment Control</t>
  </si>
  <si>
    <t>Architectural Master Planning</t>
  </si>
  <si>
    <t>Architect &amp; Engineering Basic Svcs</t>
  </si>
  <si>
    <t>Permits &amp; Fees</t>
  </si>
  <si>
    <t>General Construction</t>
  </si>
  <si>
    <t>NonCapitalized Ren &amp; Remodel Ctl</t>
  </si>
  <si>
    <t>NonCapitalized Renov &amp; Remodel Ctl</t>
  </si>
  <si>
    <t>Land Purchase</t>
  </si>
  <si>
    <t>Other Structures &amp; Land Improve Ctl</t>
  </si>
  <si>
    <t>CONTROL ACCOUNTS</t>
  </si>
  <si>
    <t>Control Accounts</t>
  </si>
  <si>
    <t>CY Reserve for Encumbrances</t>
  </si>
  <si>
    <t>PY Reserve for Encumbrances</t>
  </si>
  <si>
    <t>CY Budgeted Revenue Control</t>
  </si>
  <si>
    <t>PY Budgeted Revenue Control</t>
  </si>
  <si>
    <t>CY Actual Revenue Control</t>
  </si>
  <si>
    <t>PY Actual Revenue Control</t>
  </si>
  <si>
    <t>CY Budgeted Personnel Expense Ctl</t>
  </si>
  <si>
    <t>PY Budgeted Personnel Expense Ctl</t>
  </si>
  <si>
    <t>CY Personnel Encumbrance Ctl</t>
  </si>
  <si>
    <t>PY Personnel Encumbrance Ctl</t>
  </si>
  <si>
    <t>CY Actual Personnel Expenditure Ctl</t>
  </si>
  <si>
    <t>PY Actual Personnel Expenditure Ctl</t>
  </si>
  <si>
    <t>CY Budget Current Expenditure Ctl</t>
  </si>
  <si>
    <t>PY Budget Current Expenditure Ctl</t>
  </si>
  <si>
    <t>CY Current Encumbrance Ctl</t>
  </si>
  <si>
    <t>PY Current Encumbrance Ctl</t>
  </si>
  <si>
    <t>CY Actual Current Expenditure Ctl</t>
  </si>
  <si>
    <t>PY Actual Current Expenditure Ctl</t>
  </si>
  <si>
    <t>CY Budget Capital Expenditure Ctl</t>
  </si>
  <si>
    <t>PY Budget Capital Expenditure Ctl</t>
  </si>
  <si>
    <t>CY Capital Encumbrance Ctl</t>
  </si>
  <si>
    <t>PY Capital Encumbrance Ctl</t>
  </si>
  <si>
    <t>CY Actual Capital Expenditure Ctl</t>
  </si>
  <si>
    <t>PY Actual Capital Expenditure Ctl</t>
  </si>
  <si>
    <t>CY Budgeted Change to FB</t>
  </si>
  <si>
    <t>PY Budgeted Change to FB</t>
  </si>
  <si>
    <t>Fund Additions</t>
  </si>
  <si>
    <t>Fund Additions Control</t>
  </si>
  <si>
    <t>Fund Deductions</t>
  </si>
  <si>
    <t>Library Books &amp; Tech Equip WPK</t>
  </si>
  <si>
    <t>1067A</t>
  </si>
  <si>
    <t>V01003365</t>
  </si>
  <si>
    <t>Health Programs</t>
  </si>
  <si>
    <t>SUCCEED Teacher Certification 0607</t>
  </si>
  <si>
    <t>V02345286</t>
  </si>
  <si>
    <t>AACC Crew Member Self Defense</t>
  </si>
  <si>
    <t>American Assn of CC</t>
  </si>
  <si>
    <t>TE0183</t>
  </si>
  <si>
    <t>TE Health Science Dean WEC</t>
  </si>
  <si>
    <t>Mandatory Transfer In from Fund 3</t>
  </si>
  <si>
    <t>Mandatory Transfer In from Fund 4</t>
  </si>
  <si>
    <t>Mandatory Transfer In from Fund 5</t>
  </si>
  <si>
    <t>Mandatory Transfer In from Fund 7</t>
  </si>
  <si>
    <t>Mandatory Transfer In from Fund 8</t>
  </si>
  <si>
    <t>NonMandatory Transfer In Control</t>
  </si>
  <si>
    <t>NonMand Transfer In from Fund 1</t>
  </si>
  <si>
    <t>NonMand Transfer In from Fund 2</t>
  </si>
  <si>
    <t>NonMand Transfer In from Fund 3</t>
  </si>
  <si>
    <t>NonMand Transfer In from Fund 4</t>
  </si>
  <si>
    <t>NonMand Transfer In from Fund 5</t>
  </si>
  <si>
    <t>NonMand Transfer In from Fund 7</t>
  </si>
  <si>
    <t>NonMand Transfer In from Fund 8</t>
  </si>
  <si>
    <t xml:space="preserve">PERSONNEL EXPENSES </t>
  </si>
  <si>
    <t>Salaries &amp; Wages</t>
  </si>
  <si>
    <t>Executive Management Control</t>
  </si>
  <si>
    <t xml:space="preserve">Executive Management </t>
  </si>
  <si>
    <t>Executive Management Stipend</t>
  </si>
  <si>
    <t>Exec Management Annual Leave</t>
  </si>
  <si>
    <t>Exec Mangement Annual Sick Leave</t>
  </si>
  <si>
    <t>Exec Management Retirement Incent</t>
  </si>
  <si>
    <t>Data Entry</t>
  </si>
  <si>
    <t>FTMACCT</t>
  </si>
  <si>
    <t>ACCOUNT</t>
  </si>
  <si>
    <t>ACCOUNT CODE</t>
  </si>
  <si>
    <t>PRED.</t>
  </si>
  <si>
    <t>INCOME</t>
  </si>
  <si>
    <t>ACCUM</t>
  </si>
  <si>
    <t>DEPREC.</t>
  </si>
  <si>
    <t>POOL</t>
  </si>
  <si>
    <t>FRINGE</t>
  </si>
  <si>
    <t>NORMAL</t>
  </si>
  <si>
    <t>ACCT TYPE</t>
  </si>
  <si>
    <t>crosswalk</t>
  </si>
  <si>
    <t>CLASS</t>
  </si>
  <si>
    <t>DEPREC</t>
  </si>
  <si>
    <t>EXPENSE</t>
  </si>
  <si>
    <t>%</t>
  </si>
  <si>
    <t>BAL.</t>
  </si>
  <si>
    <t>ASSETS</t>
  </si>
  <si>
    <t>D</t>
  </si>
  <si>
    <t>Cash on Hand</t>
  </si>
  <si>
    <t>Petty Cash Control</t>
  </si>
  <si>
    <t>Petty Cash SLC</t>
  </si>
  <si>
    <t>Change Fund Control</t>
  </si>
  <si>
    <t>Cash in Bank</t>
  </si>
  <si>
    <t>Cash in Depositories Control</t>
  </si>
  <si>
    <t>Payroll Account</t>
  </si>
  <si>
    <t>Accounts Payable Account</t>
  </si>
  <si>
    <t>Web Payments Account</t>
  </si>
  <si>
    <t>Interfund Cash (FTMCOAS)</t>
  </si>
  <si>
    <t>SBA Investments Current</t>
  </si>
  <si>
    <t>Cash Equivalent Investments Control</t>
  </si>
  <si>
    <t>SPIA Investments Current</t>
  </si>
  <si>
    <t>Other Short-Term Investments</t>
  </si>
  <si>
    <t>Investments Current Control</t>
  </si>
  <si>
    <t>FHLB Bonds Current</t>
  </si>
  <si>
    <t>Accounts Receivable</t>
  </si>
  <si>
    <t>Non-Government AR Control</t>
  </si>
  <si>
    <t>Miscellaneous AR</t>
  </si>
  <si>
    <t>FACTS TIPS Program AR</t>
  </si>
  <si>
    <t>Payroll AR</t>
  </si>
  <si>
    <t>Other Grant Contracts AR</t>
  </si>
  <si>
    <t>Merchandise Credits</t>
  </si>
  <si>
    <t>Merchandise Credits Pending</t>
  </si>
  <si>
    <t>AR Accrual (FTMCOAS)</t>
  </si>
  <si>
    <t>Bldgs 3 &amp; 5 WEC</t>
  </si>
  <si>
    <t>Health &amp; Fitness OSC</t>
  </si>
  <si>
    <t>Faculty Development</t>
  </si>
  <si>
    <t>Raymer &amp; Dean Maguire Sch</t>
  </si>
  <si>
    <t>INDEX CODE</t>
  </si>
  <si>
    <t>FL Development Educators Assoc 08</t>
  </si>
  <si>
    <t>Staff Council WPK</t>
  </si>
  <si>
    <t>VE Sales</t>
  </si>
  <si>
    <t xml:space="preserve">Sales </t>
  </si>
  <si>
    <t>VE Learning Scenarios Agreements</t>
  </si>
  <si>
    <t>VE Learning Scenarios Open Enroll</t>
  </si>
  <si>
    <t>VE Learning Scenarios Admin</t>
  </si>
  <si>
    <t>VE Professional Skills Online</t>
  </si>
  <si>
    <t>Learning Scenarios</t>
  </si>
  <si>
    <t xml:space="preserve">Learning Scenarios </t>
  </si>
  <si>
    <t>Learning Scenarios Agreements</t>
  </si>
  <si>
    <t>Learning Scenarios Open Enrollment</t>
  </si>
  <si>
    <t>Professional Skills Online.</t>
  </si>
  <si>
    <t>Professional Skills Online</t>
  </si>
  <si>
    <t>Agrowknowlege - Kirkwood CC</t>
  </si>
  <si>
    <t>Application Fees Control</t>
  </si>
  <si>
    <t>College Application Fees</t>
  </si>
  <si>
    <t>College (Web) Application Fees</t>
  </si>
  <si>
    <t>Health Programs Application Fees</t>
  </si>
  <si>
    <t>Financial Aid Fund Fees Control</t>
  </si>
  <si>
    <t xml:space="preserve">NonPSAV Financial Aid Fund Fees </t>
  </si>
  <si>
    <t>Student Activity &amp; Service Fees Ctl</t>
  </si>
  <si>
    <t>Student Activity And Service Fees</t>
  </si>
  <si>
    <t>Other Student Fees Control</t>
  </si>
  <si>
    <t>Honors Program Fee</t>
  </si>
  <si>
    <t>Late Registration Fee</t>
  </si>
  <si>
    <t>Testing Center Fees</t>
  </si>
  <si>
    <t>Other Testing Fees</t>
  </si>
  <si>
    <t>Identification Card Fees</t>
  </si>
  <si>
    <t>Contract Course Fees</t>
  </si>
  <si>
    <t>Corporate Service Agreements</t>
  </si>
  <si>
    <t>Consulting Fees</t>
  </si>
  <si>
    <t>Operating Federal Grant &amp; Contract</t>
  </si>
  <si>
    <t>Fed Grant &amp; Contract Operating Ctl</t>
  </si>
  <si>
    <t>Fed Grants &amp; Contracts Operating</t>
  </si>
  <si>
    <t>Federal Grant Indirect Operating</t>
  </si>
  <si>
    <t xml:space="preserve">TITLE IV Admin Allowance Operating </t>
  </si>
  <si>
    <t>Fed Gvt Refund to Grantor Operating</t>
  </si>
  <si>
    <t>Fed Indirect Cost Recover Oper Ctl</t>
  </si>
  <si>
    <t>Fed Indirect Cost Recover Operating</t>
  </si>
  <si>
    <t>Operating NonGvt Grant &amp; Contract</t>
  </si>
  <si>
    <t xml:space="preserve">Cash Contributions Control </t>
  </si>
  <si>
    <t>Cash Contribution Operating Control</t>
  </si>
  <si>
    <t>Cash Contribution Person Operating</t>
  </si>
  <si>
    <t>TE0052</t>
  </si>
  <si>
    <t>TE0053</t>
  </si>
  <si>
    <t>TE0057</t>
  </si>
  <si>
    <t>TE Atlas Access Lab EAC</t>
  </si>
  <si>
    <t>TE0058</t>
  </si>
  <si>
    <t>TE Audiovisual Services EAC</t>
  </si>
  <si>
    <t>TE0059</t>
  </si>
  <si>
    <t>TE Business Labs EAC</t>
  </si>
  <si>
    <t>TE0060</t>
  </si>
  <si>
    <t>TE Business IT &amp; Public Svcs EAC</t>
  </si>
  <si>
    <t>TE0061</t>
  </si>
  <si>
    <t>TE Career Development Services EAC</t>
  </si>
  <si>
    <t>TE0062</t>
  </si>
  <si>
    <t>TE Circulation EAC</t>
  </si>
  <si>
    <t>TE0063</t>
  </si>
  <si>
    <t>TE Communications EAC</t>
  </si>
  <si>
    <t>TE0064</t>
  </si>
  <si>
    <t>TE0065</t>
  </si>
  <si>
    <t>TE Computer Support EAC</t>
  </si>
  <si>
    <t>TE0066</t>
  </si>
  <si>
    <t>TE Digital Media EAC</t>
  </si>
  <si>
    <t>TE0067</t>
  </si>
  <si>
    <t>TE Financial Aid EAC</t>
  </si>
  <si>
    <t>TE0068</t>
  </si>
  <si>
    <t>TE Humanities EAC</t>
  </si>
  <si>
    <t>TE0069</t>
  </si>
  <si>
    <t>TE International Student Svcs EAC</t>
  </si>
  <si>
    <t>TE0070</t>
  </si>
  <si>
    <t>TE Internship &amp; Placement Office EAC</t>
  </si>
  <si>
    <t>TE0071</t>
  </si>
  <si>
    <t>TE Language Lab EAC</t>
  </si>
  <si>
    <t>TE0072</t>
  </si>
  <si>
    <t>TE Library EAC</t>
  </si>
  <si>
    <t>TE0073</t>
  </si>
  <si>
    <t>TE Library Office EAC</t>
  </si>
  <si>
    <t>TE0074</t>
  </si>
  <si>
    <t>TE Math Lab EAC</t>
  </si>
  <si>
    <t>TE0075</t>
  </si>
  <si>
    <t>TE Math Support Center EAC</t>
  </si>
  <si>
    <t>TE0076</t>
  </si>
  <si>
    <t>TE Music Accompaniment EAC</t>
  </si>
  <si>
    <t>TE0077</t>
  </si>
  <si>
    <t>TE Music EAC</t>
  </si>
  <si>
    <t>TE0078</t>
  </si>
  <si>
    <t>TE OSD EAC</t>
  </si>
  <si>
    <t>TE0079</t>
  </si>
  <si>
    <t>TE OSD Support EAC</t>
  </si>
  <si>
    <t>TE0080</t>
  </si>
  <si>
    <t>TE Peer Education Program EAC</t>
  </si>
  <si>
    <t>TE0081</t>
  </si>
  <si>
    <t>TE Performing Arts EAC</t>
  </si>
  <si>
    <t>TE0082</t>
  </si>
  <si>
    <t>TE Social Science EAC</t>
  </si>
  <si>
    <t>TE0083</t>
  </si>
  <si>
    <t>TE Social Sciences &amp; Phys Ed EAC</t>
  </si>
  <si>
    <t>TE0084</t>
  </si>
  <si>
    <t>TE0085</t>
  </si>
  <si>
    <t>TE Student Development EAC</t>
  </si>
  <si>
    <t>TE0086</t>
  </si>
  <si>
    <t>TE Student Services Home Office EAC</t>
  </si>
  <si>
    <t>TE0087</t>
  </si>
  <si>
    <t>TE Tutoring EAC</t>
  </si>
  <si>
    <t>TE0088</t>
  </si>
  <si>
    <t>TE0089</t>
  </si>
  <si>
    <t>TE Security EAC</t>
  </si>
  <si>
    <t>TE0090</t>
  </si>
  <si>
    <t>TE0091</t>
  </si>
  <si>
    <t>TE Testing Center EAC</t>
  </si>
  <si>
    <t>TE0092</t>
  </si>
  <si>
    <t>TE0093</t>
  </si>
  <si>
    <t>TE0094</t>
  </si>
  <si>
    <t>TE0095</t>
  </si>
  <si>
    <t>TE Dance EAC</t>
  </si>
  <si>
    <t>TE0096</t>
  </si>
  <si>
    <t>TE Financial Aid Services EAC</t>
  </si>
  <si>
    <t>TE0097</t>
  </si>
  <si>
    <t>TE Administration WPC</t>
  </si>
  <si>
    <t>TE0098</t>
  </si>
  <si>
    <t>TE Dean of Students WPC</t>
  </si>
  <si>
    <t>Exec Management Sick Lv Incent</t>
  </si>
  <si>
    <t>Exec Mngmt Health Insure Incent</t>
  </si>
  <si>
    <t>Exec Management Termination Pay</t>
  </si>
  <si>
    <t>Instructional Management Control</t>
  </si>
  <si>
    <t>Instructional Management</t>
  </si>
  <si>
    <t>Instructional Management Stipend</t>
  </si>
  <si>
    <t>Instruct Management Annual Leave</t>
  </si>
  <si>
    <t>Instruct Management Sick Leave</t>
  </si>
  <si>
    <t>Instruct Mngmt Retirement Incent</t>
  </si>
  <si>
    <t>Instruct Mngmt Sick Lv Incent</t>
  </si>
  <si>
    <t>Instruct Mngmt Health Insure Incent</t>
  </si>
  <si>
    <t>Institutional Management Control</t>
  </si>
  <si>
    <t xml:space="preserve">Institutional Management </t>
  </si>
  <si>
    <t>Institutional Management Stipend</t>
  </si>
  <si>
    <t>Institute Management Annual Leave</t>
  </si>
  <si>
    <t>Institute Management Sick Leave</t>
  </si>
  <si>
    <t>Institute Management Retire Incent</t>
  </si>
  <si>
    <t>Institute Management Sick Lv Incent</t>
  </si>
  <si>
    <t xml:space="preserve">FLDOE Distributive Aid Control </t>
  </si>
  <si>
    <t>2210C</t>
  </si>
  <si>
    <t>FLDOE Distributive Aid Ctl Acct</t>
  </si>
  <si>
    <t>Perkins Vocational Education</t>
  </si>
  <si>
    <t>Perkins 0708</t>
  </si>
  <si>
    <t>Tech Prep</t>
  </si>
  <si>
    <t>Tech Prep 0607</t>
  </si>
  <si>
    <t>Division of Cultural Affairs</t>
  </si>
  <si>
    <t>Music</t>
  </si>
  <si>
    <t>Flat Foot Records</t>
  </si>
  <si>
    <t>Music Production Tech</t>
  </si>
  <si>
    <t>Workforce Florida</t>
  </si>
  <si>
    <t>Quick Response Grants</t>
  </si>
  <si>
    <t>Adacel</t>
  </si>
  <si>
    <t>Dynetech</t>
  </si>
  <si>
    <t>Staples</t>
  </si>
  <si>
    <t>Curascript</t>
  </si>
  <si>
    <t>Electronic Arts</t>
  </si>
  <si>
    <t>Compass Knowledge</t>
  </si>
  <si>
    <t>L-3 Communications</t>
  </si>
  <si>
    <t>Department of Law Enforcement</t>
  </si>
  <si>
    <t>Criminal Justice Institute (CJI)</t>
  </si>
  <si>
    <t>TE0049</t>
  </si>
  <si>
    <t>TE0050</t>
  </si>
  <si>
    <t>TE0051</t>
  </si>
  <si>
    <t>TE Career Development Services WPC</t>
  </si>
  <si>
    <t>TE Library WPC</t>
  </si>
  <si>
    <t>TE Testing Center WPC</t>
  </si>
  <si>
    <t>TE Mathematics WPC</t>
  </si>
  <si>
    <t>TE Student Development WPC</t>
  </si>
  <si>
    <t>TE Student Affairs WPC</t>
  </si>
  <si>
    <t>TE Credit Programs WPC</t>
  </si>
  <si>
    <t>Federal Grants</t>
  </si>
  <si>
    <t>US Department of Education</t>
  </si>
  <si>
    <t>US DOE Control Account</t>
  </si>
  <si>
    <t>2300C</t>
  </si>
  <si>
    <t>US DOE Control Acct</t>
  </si>
  <si>
    <t>Upward Bound 0607 WEC</t>
  </si>
  <si>
    <t>Upward Bound 0607 OSC</t>
  </si>
  <si>
    <t>Upward Bound 0506 WPK</t>
  </si>
  <si>
    <t>Upward Bound 0607 WPK</t>
  </si>
  <si>
    <t>Federal College Workstudy</t>
  </si>
  <si>
    <t>Federal College Workstudy 0708</t>
  </si>
  <si>
    <t>US Department of Labor</t>
  </si>
  <si>
    <t xml:space="preserve">Nursing - CBJTG </t>
  </si>
  <si>
    <t>National Science Foundation</t>
  </si>
  <si>
    <t>NSF Control Account</t>
  </si>
  <si>
    <t>2320C</t>
  </si>
  <si>
    <t>NSF Enhancing Learning Elec Eng</t>
  </si>
  <si>
    <t>College Prep Reading WEC</t>
  </si>
  <si>
    <t>Lab College Prep Reading WEC</t>
  </si>
  <si>
    <t>L15104</t>
  </si>
  <si>
    <t>TE0187</t>
  </si>
  <si>
    <t>TE Transition Services OSC</t>
  </si>
  <si>
    <t>Electronics Engineering WEC</t>
  </si>
  <si>
    <t>Computer Program WEC</t>
  </si>
  <si>
    <t>Office Systems Tech WEC</t>
  </si>
  <si>
    <t>Architecture &amp; Engineering WEC</t>
  </si>
  <si>
    <t>Engineering Student Svcs WEC</t>
  </si>
  <si>
    <t>Sciences Office WEC</t>
  </si>
  <si>
    <t>VE Marketing</t>
  </si>
  <si>
    <t>VE Public Safety</t>
  </si>
  <si>
    <t>VE Public Safety Agreements</t>
  </si>
  <si>
    <t>VE Business Consulting</t>
  </si>
  <si>
    <t>VE Languages Intensive English OE</t>
  </si>
  <si>
    <t>VE Center Global Languages Admin</t>
  </si>
  <si>
    <t>VE Corporate Meeting Services Admin</t>
  </si>
  <si>
    <t>Acheiving the Dream/Lumina</t>
  </si>
  <si>
    <t>310600</t>
  </si>
  <si>
    <t>35002</t>
  </si>
  <si>
    <t>TE Custodial Services WEC</t>
  </si>
  <si>
    <t>TE Communications WEC</t>
  </si>
  <si>
    <t>TE Computer Programming WEC</t>
  </si>
  <si>
    <t>TE Dean of Students WEC</t>
  </si>
  <si>
    <t>TE Dean Science WEC</t>
  </si>
  <si>
    <t>TE Dual Enrollment WEC</t>
  </si>
  <si>
    <t>TE Dean Dental Hygiene WEC</t>
  </si>
  <si>
    <t>TE Electronic Engineering WEC</t>
  </si>
  <si>
    <t>TE Engineering WEC</t>
  </si>
  <si>
    <t>TE English WEC</t>
  </si>
  <si>
    <t>TE EPI WEC</t>
  </si>
  <si>
    <t>TE Financial Aid Awards WEC</t>
  </si>
  <si>
    <t>TE Financial Aid WEC</t>
  </si>
  <si>
    <t>TE Grounds Maintenance WEC</t>
  </si>
  <si>
    <t>TE Health Continuing Ed WEC</t>
  </si>
  <si>
    <t>TE Health Sciences WEC</t>
  </si>
  <si>
    <t>TE Honors Program WEC</t>
  </si>
  <si>
    <t>TE Hospitality &amp; Tourism WEC</t>
  </si>
  <si>
    <t>TE Instructional Media WEC</t>
  </si>
  <si>
    <t>TE Library Services WEC</t>
  </si>
  <si>
    <t>TE LRC WEC</t>
  </si>
  <si>
    <t>TE Mail Services WEC</t>
  </si>
  <si>
    <t>TE Marketing &amp; Media Relations WEC</t>
  </si>
  <si>
    <t>TE Math Center WEC</t>
  </si>
  <si>
    <t>TE Microcomputer Assistance Ctr WEC</t>
  </si>
  <si>
    <t>TE Nursing WEC</t>
  </si>
  <si>
    <t>TE Office Systems Technology WEC</t>
  </si>
  <si>
    <t>TE OIT WEC</t>
  </si>
  <si>
    <t>TE OSD WEC</t>
  </si>
  <si>
    <t>TE Physical Education WEC</t>
  </si>
  <si>
    <t>TE Physics Lab WEC</t>
  </si>
  <si>
    <t>TE Records &amp; Graduation WEC</t>
  </si>
  <si>
    <t>TE Research WEC</t>
  </si>
  <si>
    <t>TE Security WEC</t>
  </si>
  <si>
    <t>TE Student Computer Labs WEC</t>
  </si>
  <si>
    <t>TE Supplemental Learning WEC</t>
  </si>
  <si>
    <t>TE Testing Center WEC</t>
  </si>
  <si>
    <t>TE Trades &amp; Maintenance WEC</t>
  </si>
  <si>
    <t>TE Tutorial Center WEC</t>
  </si>
  <si>
    <t>Henderson Chair Nursing &amp; Health</t>
  </si>
  <si>
    <t>Hunton Brady Pryor Maso Architects</t>
  </si>
  <si>
    <t>CFHLA Hospitality Mgmt</t>
  </si>
  <si>
    <t>Maguire Teacher Endowed Chair</t>
  </si>
  <si>
    <t>Hobbs Teaching Chair Nursing</t>
  </si>
  <si>
    <t>Professional Personal Development</t>
  </si>
  <si>
    <t>SPD President Discretionary</t>
  </si>
  <si>
    <t>SPD Vice President Discretionary</t>
  </si>
  <si>
    <t>SPD Provost Discretionary</t>
  </si>
  <si>
    <t>SPD Deans Discretionary</t>
  </si>
  <si>
    <t>SPD Honors</t>
  </si>
  <si>
    <t>Online Faculty Development</t>
  </si>
  <si>
    <t>Adjunct Faculty Development</t>
  </si>
  <si>
    <t>Core Compentency Intergration</t>
  </si>
  <si>
    <t>Destinations Faculty Development</t>
  </si>
  <si>
    <t>Opportunity &amp; Resources Educators</t>
  </si>
  <si>
    <t>FACC Memberships</t>
  </si>
  <si>
    <t>New Faculty Orientation</t>
  </si>
  <si>
    <t>New Employee FACC Membership</t>
  </si>
  <si>
    <t>Leadership Valencia</t>
  </si>
  <si>
    <t>Visions &amp; Voices</t>
  </si>
  <si>
    <t>SPD Travel for Officers</t>
  </si>
  <si>
    <t>SPD Substitute Pay Travel</t>
  </si>
  <si>
    <t>Diversity Learning</t>
  </si>
  <si>
    <t>College Wellness Program</t>
  </si>
  <si>
    <t>Program Improvement</t>
  </si>
  <si>
    <t>High Priority Recertification</t>
  </si>
  <si>
    <t>Student Services</t>
  </si>
  <si>
    <t>Social &amp; Cultural Development</t>
  </si>
  <si>
    <t>Matador Activities</t>
  </si>
  <si>
    <t>Student Activitiy Clearing</t>
  </si>
  <si>
    <t>Counseling &amp; Advisement</t>
  </si>
  <si>
    <t>Counseling &amp; Student Services</t>
  </si>
  <si>
    <t>Career Program Advising</t>
  </si>
  <si>
    <t>Assessment MPA Clast</t>
  </si>
  <si>
    <t>Transition Administration</t>
  </si>
  <si>
    <t>Enrollment Services</t>
  </si>
  <si>
    <t>Transition Recruit Diverse Students</t>
  </si>
  <si>
    <t>Transition Services</t>
  </si>
  <si>
    <t>Anna Fertic Foundation</t>
  </si>
  <si>
    <t>480115</t>
  </si>
  <si>
    <t>Letters</t>
  </si>
  <si>
    <t>Reading</t>
  </si>
  <si>
    <t>English</t>
  </si>
  <si>
    <t>Speech</t>
  </si>
  <si>
    <t>Education</t>
  </si>
  <si>
    <t>Physical Education</t>
  </si>
  <si>
    <t>Student Life Skills</t>
  </si>
  <si>
    <t>Health Education</t>
  </si>
  <si>
    <t>Special Education</t>
  </si>
  <si>
    <t>Career Development</t>
  </si>
  <si>
    <t>Mathematics</t>
  </si>
  <si>
    <t>Psychology</t>
  </si>
  <si>
    <t>Social Sciences</t>
  </si>
  <si>
    <t>Television Programs</t>
  </si>
  <si>
    <t>Anthropology</t>
  </si>
  <si>
    <t>Economics</t>
  </si>
  <si>
    <t>History</t>
  </si>
  <si>
    <t>Political Science</t>
  </si>
  <si>
    <t>Sociology</t>
  </si>
  <si>
    <t>Communications</t>
  </si>
  <si>
    <t>Journalism</t>
  </si>
  <si>
    <t>Library Science</t>
  </si>
  <si>
    <t>Interdisciplinary</t>
  </si>
  <si>
    <t>Interdisciplinary Studies</t>
  </si>
  <si>
    <t>Humanities</t>
  </si>
  <si>
    <t>Postsecondary Vocational</t>
  </si>
  <si>
    <t>Agriculture</t>
  </si>
  <si>
    <t>Horticulture</t>
  </si>
  <si>
    <t>Marketing &amp; Distributive</t>
  </si>
  <si>
    <t>Culinary</t>
  </si>
  <si>
    <t>Hospitality &amp; Tourism</t>
  </si>
  <si>
    <t>Placement Services</t>
  </si>
  <si>
    <t xml:space="preserve">Internship &amp; Placement </t>
  </si>
  <si>
    <t>Financial Aid Administration</t>
  </si>
  <si>
    <t xml:space="preserve">Financial Aid </t>
  </si>
  <si>
    <t>Foundation Scholarships</t>
  </si>
  <si>
    <t>Taylor Family Minority Sch</t>
  </si>
  <si>
    <t>Eccleston Callahan Sch</t>
  </si>
  <si>
    <t>Charles M Potter Sch</t>
  </si>
  <si>
    <t>Armando I Gutierrez MD</t>
  </si>
  <si>
    <t>Ella B Sadler Sch</t>
  </si>
  <si>
    <t>Eleanor J Mathews Art Sch</t>
  </si>
  <si>
    <t>Macleod Family Sch</t>
  </si>
  <si>
    <t>Orl Amateur Golf Classic Sch</t>
  </si>
  <si>
    <t>Robert T Overstreet Sch</t>
  </si>
  <si>
    <t>Sanford Orl Kennel Club Sch</t>
  </si>
  <si>
    <t>Other Paraprofession Sick Lv Incent</t>
  </si>
  <si>
    <t>Other Paraprofession Health Ins Inc</t>
  </si>
  <si>
    <t>Other Professional FRS PT Ctl</t>
  </si>
  <si>
    <t>Other Professional FRS Perm PT</t>
  </si>
  <si>
    <t>Other Profession FRS NonCr Perm PT</t>
  </si>
  <si>
    <t>Other Profession FRS Credit Perm PT</t>
  </si>
  <si>
    <t>Other Profession FRS NonInstruct PT</t>
  </si>
  <si>
    <t>Tech  Clerical  Trade &amp; Service Ctl</t>
  </si>
  <si>
    <t xml:space="preserve">Clerical </t>
  </si>
  <si>
    <t xml:space="preserve">Technical </t>
  </si>
  <si>
    <t xml:space="preserve">Skilled Craft </t>
  </si>
  <si>
    <t>Service Maintenance</t>
  </si>
  <si>
    <t>CLAST Test FT Personnel</t>
  </si>
  <si>
    <t>TCT &amp; S Annual Leave</t>
  </si>
  <si>
    <t>TCT &amp; S Sick Leave</t>
  </si>
  <si>
    <t>TCT &amp; S Retirement Incentive</t>
  </si>
  <si>
    <t>TCT &amp; S Retire Sick Lv Incentive</t>
  </si>
  <si>
    <t>TCT &amp; S Health Ins Incent</t>
  </si>
  <si>
    <t>Chiller Infrastructure ODP WEC</t>
  </si>
  <si>
    <t>Reallocation Bldg 8 Ren &amp; Remodel</t>
  </si>
  <si>
    <t>Maint Ren/Remodel Site Impr 0708</t>
  </si>
  <si>
    <t>Renov &amp; Remodel Park HVAC Telecom</t>
  </si>
  <si>
    <t>BES</t>
  </si>
  <si>
    <t>BLS</t>
  </si>
  <si>
    <t>Benefits Liability Suspense</t>
  </si>
  <si>
    <t>PES</t>
  </si>
  <si>
    <t>Asian Students WEC</t>
  </si>
  <si>
    <t>Unallocated Strategic Equipment</t>
  </si>
  <si>
    <t>Upward Bound 0506 WEC</t>
  </si>
  <si>
    <t>Upward Bound 0506 OSC</t>
  </si>
  <si>
    <t>Dance USA</t>
  </si>
  <si>
    <t>Administrative Hospitality Pcard</t>
  </si>
  <si>
    <t>President Hospitality</t>
  </si>
  <si>
    <t>Board of Trustees Hospitality</t>
  </si>
  <si>
    <t>CLO Hospitality</t>
  </si>
  <si>
    <t>Adjunct Faculty Develop Hospitality</t>
  </si>
  <si>
    <t>Destinations Hospitality</t>
  </si>
  <si>
    <t>Institute Assessment Hospitality</t>
  </si>
  <si>
    <t>Curriculum/Articulation Hospitality</t>
  </si>
  <si>
    <t>Workforce Development Hospitality</t>
  </si>
  <si>
    <t>Student Success Hospitality</t>
  </si>
  <si>
    <t>Honors Program Hospitality</t>
  </si>
  <si>
    <t>VP Human Resources Hospitality</t>
  </si>
  <si>
    <t>Human Resources Hospitality</t>
  </si>
  <si>
    <t>Marketing &amp; Media Hospitality</t>
  </si>
  <si>
    <t>Student Affairs Hospitality</t>
  </si>
  <si>
    <t>College &amp; Comm Relation Hospitality</t>
  </si>
  <si>
    <t>Administrative Services Hospitality</t>
  </si>
  <si>
    <t>CIO Hospitality</t>
  </si>
  <si>
    <t>Legal Services Hospitality</t>
  </si>
  <si>
    <t>Hospitality OSC</t>
  </si>
  <si>
    <t>Hospitality WEC</t>
  </si>
  <si>
    <t>Hospitality EAC</t>
  </si>
  <si>
    <t>Hospitality WPK</t>
  </si>
  <si>
    <t>Student Activity Tutoring WEC</t>
  </si>
  <si>
    <t>Medical Exam Allowance</t>
  </si>
  <si>
    <t>Insurance Benefits Control</t>
  </si>
  <si>
    <t>Health Insurance Contributions</t>
  </si>
  <si>
    <t>Life Insurance Contributions</t>
  </si>
  <si>
    <t>Dental Insurance</t>
  </si>
  <si>
    <t>Disability Insurance</t>
  </si>
  <si>
    <t>Retirement Insurance Incentive</t>
  </si>
  <si>
    <t>Tuition Benefit &amp; Reimbursement Ctl</t>
  </si>
  <si>
    <t>Employee Tuition Benefits</t>
  </si>
  <si>
    <t>Dependent Tuition Benefits</t>
  </si>
  <si>
    <t>Employee Tuition Reimbursement</t>
  </si>
  <si>
    <t>Dependent Tuition Reimbursement</t>
  </si>
  <si>
    <t>Employee Retirement Incentive</t>
  </si>
  <si>
    <t>Employee Tuition Benefits PT</t>
  </si>
  <si>
    <t xml:space="preserve">Personnel Expense Contingency </t>
  </si>
  <si>
    <t xml:space="preserve">Budgeted Personnel Contingency Ctl </t>
  </si>
  <si>
    <t>SPD Administrative Services</t>
  </si>
  <si>
    <t>SPD Banner Summit Adm Svcs</t>
  </si>
  <si>
    <t>Quasi-Endow Student Activity</t>
  </si>
  <si>
    <t>Quasi-Endow General</t>
  </si>
  <si>
    <t>Unallocated Capital Funding</t>
  </si>
  <si>
    <t>Equip Needs Adm Svcs</t>
  </si>
  <si>
    <t>Banner Financial Conversion</t>
  </si>
  <si>
    <t>Opportunity Funds Reserve</t>
  </si>
  <si>
    <t>Strategic Equip Funds Admin Svcs</t>
  </si>
  <si>
    <t>Unallocated Capital Improvement Fee</t>
  </si>
  <si>
    <t>Unallocated Tech Fee</t>
  </si>
  <si>
    <t xml:space="preserve">Employee Insurance </t>
  </si>
  <si>
    <t>V01005156</t>
  </si>
  <si>
    <t>Employee Parking</t>
  </si>
  <si>
    <t>Television Program</t>
  </si>
  <si>
    <t>V01007505</t>
  </si>
  <si>
    <t>Smart Classrooms</t>
  </si>
  <si>
    <t>Teaching &amp; Learning Center</t>
  </si>
  <si>
    <t>SPD Hispanic Chamber Project</t>
  </si>
  <si>
    <t>IT Office</t>
  </si>
  <si>
    <t>SAS Data Warehouse Project</t>
  </si>
  <si>
    <t>Administrative Support System</t>
  </si>
  <si>
    <t>Safety &amp; Security OIT</t>
  </si>
  <si>
    <t>Tech Refresh Program</t>
  </si>
  <si>
    <t>Equipment Needs OIT</t>
  </si>
  <si>
    <t>Opportunity Funds OIT</t>
  </si>
  <si>
    <t>Strategic Equipment Funds OIT</t>
  </si>
  <si>
    <t>IT Management Svcs</t>
  </si>
  <si>
    <t>Assistant Vice President</t>
  </si>
  <si>
    <t>Physical Plant Operations</t>
  </si>
  <si>
    <t>Facilities Planning</t>
  </si>
  <si>
    <t>Plant Operations</t>
  </si>
  <si>
    <t>Land Acquisition Phase I SWC</t>
  </si>
  <si>
    <t>Land Acquisition Phase II SWC</t>
  </si>
  <si>
    <t>Building 8 EAC</t>
  </si>
  <si>
    <t>PEC Renovation &amp; Remodel WEC</t>
  </si>
  <si>
    <t>Building 9 EAC</t>
  </si>
  <si>
    <t>Buliding 3 OSC</t>
  </si>
  <si>
    <t>Building 3 ODC Purchases OSC</t>
  </si>
  <si>
    <t>Building 10 Phase I WEC</t>
  </si>
  <si>
    <t>Building 10 Phase II WEC</t>
  </si>
  <si>
    <t>Building 10 Phase II ODP WEC</t>
  </si>
  <si>
    <t>Reallocation PEC Remodel WEC</t>
  </si>
  <si>
    <t>Culinary Arts Labs WEC</t>
  </si>
  <si>
    <t>Land Acquisition EAC</t>
  </si>
  <si>
    <t>Sum Digits Maintenance 0607</t>
  </si>
  <si>
    <t>Capitalized Assets</t>
  </si>
  <si>
    <t>NonCapitalized Assets</t>
  </si>
  <si>
    <t>Furniture &amp; Equipment Non-Depr</t>
  </si>
  <si>
    <t>Construction in Progress Control</t>
  </si>
  <si>
    <t>Construction in Progress</t>
  </si>
  <si>
    <t>1J</t>
  </si>
  <si>
    <t>AD Buildings</t>
  </si>
  <si>
    <t>AD Structures &amp; Land Impv</t>
  </si>
  <si>
    <t>AD Furniture &amp; Equipment 3 Yr Life</t>
  </si>
  <si>
    <t>AD Furniture &amp; Equipment 5 Yr Life</t>
  </si>
  <si>
    <t>AD Furniture &amp; Equipment 7 Yr Life</t>
  </si>
  <si>
    <t>LIABILITES</t>
  </si>
  <si>
    <t>Accounts Payable</t>
  </si>
  <si>
    <t>Accounts Payable Control</t>
  </si>
  <si>
    <t>Accounts Payable (GUACURR)</t>
  </si>
  <si>
    <t>Accounts Payable Adjustment</t>
  </si>
  <si>
    <t>Accounts Payable Pcard</t>
  </si>
  <si>
    <t>Accounts Payable Accrual (FTMCOAS)</t>
  </si>
  <si>
    <t>Student Fee Refunds Control</t>
  </si>
  <si>
    <t>Student Fee Refunds Payable</t>
  </si>
  <si>
    <t>Student TIPS Refunds Payable</t>
  </si>
  <si>
    <t>VE Overpayments</t>
  </si>
  <si>
    <t>Other Payables Control</t>
  </si>
  <si>
    <t>Other Accounts Payable</t>
  </si>
  <si>
    <t>Stale Dated AP Checks Holding Acct</t>
  </si>
  <si>
    <t>Stale Dated PR Checks Holding Acct</t>
  </si>
  <si>
    <t>Foundation CC Clearing Acct</t>
  </si>
  <si>
    <t>Interest Payable Control</t>
  </si>
  <si>
    <t>Interest Payable Current</t>
  </si>
  <si>
    <t>Salary &amp; Payroll Taxes Payable</t>
  </si>
  <si>
    <t>Payroll Deductions Payable Control</t>
  </si>
  <si>
    <t>United Way Campaign</t>
  </si>
  <si>
    <t>401A &amp; 403B &amp; 457 Plans</t>
  </si>
  <si>
    <t>FACC Membership Dues</t>
  </si>
  <si>
    <t>AAWCC Membership Dues</t>
  </si>
  <si>
    <t>TE0186</t>
  </si>
  <si>
    <t>Royalties Control</t>
  </si>
  <si>
    <t>Royalties</t>
  </si>
  <si>
    <t>Royalties Educational Svcs</t>
  </si>
  <si>
    <t>Royalties R &amp; D</t>
  </si>
  <si>
    <t>Royalties Gen &amp; Adm</t>
  </si>
  <si>
    <t>Royalties Sales &amp; Marketing</t>
  </si>
  <si>
    <t>Lease Payments Control</t>
  </si>
  <si>
    <t>Lease Purchase Payments Capital</t>
  </si>
  <si>
    <t>Long Term Facilities Leases</t>
  </si>
  <si>
    <t>Convergys Corporation</t>
  </si>
  <si>
    <t>University Club of Orlando</t>
  </si>
  <si>
    <t>Christmas Women's Club Scholarship</t>
  </si>
  <si>
    <t>Kiwanis Club Of Orlando Scholarship</t>
  </si>
  <si>
    <t xml:space="preserve">VCC Fdn Student Assist State Match </t>
  </si>
  <si>
    <t>Reta Canada Barnes Boney Sch</t>
  </si>
  <si>
    <t>Central Florida Eduators FCU</t>
  </si>
  <si>
    <t>People Gas Academic Scholarship</t>
  </si>
  <si>
    <t>B Joan Tiller Scholarship</t>
  </si>
  <si>
    <t>Rotary Club of Bay Hill Scholarship</t>
  </si>
  <si>
    <t xml:space="preserve">Office for Students w/Disabilities </t>
  </si>
  <si>
    <t>Colonial Bank Scholarship</t>
  </si>
  <si>
    <t>Able Trust Scholarship</t>
  </si>
  <si>
    <t>AT&amp;T Hispanic Orlando Scholarship</t>
  </si>
  <si>
    <t>M. Overstreet (Non Nursing) Sch</t>
  </si>
  <si>
    <t>South Lake Cnty Fdn Scholarship</t>
  </si>
  <si>
    <t>Nursing Allied Health Scholarship</t>
  </si>
  <si>
    <t>Allen Trovillion Scholarship</t>
  </si>
  <si>
    <t>Jack Jennings Scholarship</t>
  </si>
  <si>
    <t>South Lake High School Scholarship</t>
  </si>
  <si>
    <t>Alpha Delta Kappa Beta Eta Chp</t>
  </si>
  <si>
    <t>Nationsbank Osceola County</t>
  </si>
  <si>
    <t>Women's Executive Council</t>
  </si>
  <si>
    <t>WESH News Channel 2 Scholarship</t>
  </si>
  <si>
    <t>Sprint TS Kirk Teen Court</t>
  </si>
  <si>
    <t>Alpha Gamma Omega Scholarship</t>
  </si>
  <si>
    <t>Rotary Club of Winter Springs</t>
  </si>
  <si>
    <t>Orlando Cnty Bar Assoc Young Lawyer</t>
  </si>
  <si>
    <t>Judge TS "Steve" Kirk Teen Court</t>
  </si>
  <si>
    <t>Judge K Sharp BSA Central Florida</t>
  </si>
  <si>
    <t>Steven Cummings Leadership</t>
  </si>
  <si>
    <t>Josephine Chen Family Scholarship</t>
  </si>
  <si>
    <t>Gayfers' Teen Board Scholarship</t>
  </si>
  <si>
    <t>Pilot Club of Orlando WP Inc</t>
  </si>
  <si>
    <t>Virginia Stuart Scholarship</t>
  </si>
  <si>
    <t>Clara A Walsh Scholarship</t>
  </si>
  <si>
    <t>Valerius Vance</t>
  </si>
  <si>
    <t>Valencia Nursing Student Assoc</t>
  </si>
  <si>
    <t>Nurses Helping Nurses Scholarship</t>
  </si>
  <si>
    <t>William C &amp; Jeanne V May</t>
  </si>
  <si>
    <t>Helen Calafut Von Dolteren</t>
  </si>
  <si>
    <t>Orlando Sentinel Family Fund</t>
  </si>
  <si>
    <t>Troy Lee Force Scholarship</t>
  </si>
  <si>
    <t>Cambridge Homes Scholarship</t>
  </si>
  <si>
    <t>Mid FL Home Builders Fdn Sch</t>
  </si>
  <si>
    <t>Maria Rodriguez Memorial</t>
  </si>
  <si>
    <t>Leona J Young Scholarship</t>
  </si>
  <si>
    <t>Gamma Phi Delta Sorority Inc</t>
  </si>
  <si>
    <t>Lucy Dipasqua Scholarship</t>
  </si>
  <si>
    <t>Independent Ins Agents Central FL</t>
  </si>
  <si>
    <t>Hungerford Chapel Trust Scholarship</t>
  </si>
  <si>
    <t>Banco Popular Scholarship</t>
  </si>
  <si>
    <t>Greenberg-Traurig/Devereux Fl Sch</t>
  </si>
  <si>
    <t>Health Education Technologies</t>
  </si>
  <si>
    <t>Lake Mary Heathrow Festival Arts</t>
  </si>
  <si>
    <t>Ellen Brede &amp; Leonard Wilkins</t>
  </si>
  <si>
    <t>St Cloud Garden Club Scholarship</t>
  </si>
  <si>
    <t>William "Sarge" Ferrigno Sch</t>
  </si>
  <si>
    <t>Kappa Alpha Frat BC Hubert</t>
  </si>
  <si>
    <t>Fry Hammond &amp; Barr Scholarship</t>
  </si>
  <si>
    <t>Lena S Hughes Quota Club Orlando</t>
  </si>
  <si>
    <t>Judith L Wieckowski Scholarship</t>
  </si>
  <si>
    <t>AB Otokiti Scholarship</t>
  </si>
  <si>
    <t>Rotary Club of Celebration</t>
  </si>
  <si>
    <t>T &amp; G Constructors Inc Scholarship</t>
  </si>
  <si>
    <t>Institute Mngmt Health Insure Incen</t>
  </si>
  <si>
    <t>Allow separate monitoring of tech fees, tech fee revenues (program/general org) and related expenses w/org code and campus  (Tech fee plan)</t>
  </si>
  <si>
    <t>Payroll Clearing Fund</t>
  </si>
  <si>
    <t>Current Unrestricted SPD</t>
  </si>
  <si>
    <t xml:space="preserve">SPD Current Unrestricted </t>
  </si>
  <si>
    <t>Defined by budget office</t>
  </si>
  <si>
    <t>SPD Special Project</t>
  </si>
  <si>
    <t>Presidential designation</t>
  </si>
  <si>
    <t xml:space="preserve">SBI Current Unrestricted </t>
  </si>
  <si>
    <t>Budget process application through CPC</t>
  </si>
  <si>
    <t>Suspense Fund</t>
  </si>
  <si>
    <t>Current Restricted Fund</t>
  </si>
  <si>
    <t>Current Restricted Fund - Misc</t>
  </si>
  <si>
    <t>Funds received from miscelleneous gvt agencies, foundations &amp; private donors</t>
  </si>
  <si>
    <t>Misc Grants &amp; Contracts</t>
  </si>
  <si>
    <t>Organizational Development</t>
  </si>
  <si>
    <t>SPD Leadership Valencia</t>
  </si>
  <si>
    <t>SPD Visions &amp; Voices</t>
  </si>
  <si>
    <t>Leadership Valencia Admin</t>
  </si>
  <si>
    <t>Safety &amp; Security Human Resources</t>
  </si>
  <si>
    <t>SPD Human Resources</t>
  </si>
  <si>
    <t>Equip Needs Human Resources</t>
  </si>
  <si>
    <t>Equipment Needs CJI</t>
  </si>
  <si>
    <t>Strategic Equipment HR &amp; CJI</t>
  </si>
  <si>
    <t>SPD Administration</t>
  </si>
  <si>
    <t>Parking Garage EAC</t>
  </si>
  <si>
    <t>General Structures &amp; Improvements</t>
  </si>
  <si>
    <t>Student Financial Assistance</t>
  </si>
  <si>
    <t>Student Aid</t>
  </si>
  <si>
    <t>Scholarships &amp; Grants</t>
  </si>
  <si>
    <t>Institutional Workstudy</t>
  </si>
  <si>
    <t>Legislated Fee Waivers</t>
  </si>
  <si>
    <t>Spouse &amp; Dependent Waivers</t>
  </si>
  <si>
    <t>Contingencies &amp; Transfers</t>
  </si>
  <si>
    <t>Budgeted Contingency</t>
  </si>
  <si>
    <t>Unallocated Personnel Savings</t>
  </si>
  <si>
    <t>Unallocated Personnel Lapse</t>
  </si>
  <si>
    <t>NonMandatory Transfers</t>
  </si>
  <si>
    <t>Undefined Programs</t>
  </si>
  <si>
    <t>Agency Accounts</t>
  </si>
  <si>
    <t>Office of Education</t>
  </si>
  <si>
    <t>FL Dept of Ed Distributive Aid</t>
  </si>
  <si>
    <t xml:space="preserve">NSF Fastlane </t>
  </si>
  <si>
    <t>Undefined Program</t>
  </si>
  <si>
    <t>Fund 1</t>
  </si>
  <si>
    <t>Organization</t>
  </si>
  <si>
    <t>Fund 2</t>
  </si>
  <si>
    <t>Fund 3</t>
  </si>
  <si>
    <t>Marketing &amp; Media Relations</t>
  </si>
  <si>
    <t>Alumni Relations</t>
  </si>
  <si>
    <t>V02888403</t>
  </si>
  <si>
    <t>Public Relations</t>
  </si>
  <si>
    <t>V02937262</t>
  </si>
  <si>
    <t>VCC Fdn Endowed Chairs Category 1</t>
  </si>
  <si>
    <t>Conference Center</t>
  </si>
  <si>
    <t>Conferencing Services</t>
  </si>
  <si>
    <t>Conferences</t>
  </si>
  <si>
    <t xml:space="preserve"> </t>
  </si>
  <si>
    <t>Fund 4</t>
  </si>
  <si>
    <t>Fund (add digit "0" at end of Fund number to make index consistently 6 digits)</t>
  </si>
  <si>
    <t>Fund 5</t>
  </si>
  <si>
    <t>Business &amp; Education</t>
  </si>
  <si>
    <t>Workforce Staff Development</t>
  </si>
  <si>
    <t>Career Planning</t>
  </si>
  <si>
    <t>Internship &amp; Placement Office</t>
  </si>
  <si>
    <t>Curriculum &amp; Articulation</t>
  </si>
  <si>
    <t>V01005599</t>
  </si>
  <si>
    <t>SPD SBI-EAP Placement/Reading</t>
  </si>
  <si>
    <t>Honors Program</t>
  </si>
  <si>
    <t>SPD Honors Program</t>
  </si>
  <si>
    <t>Word Processing EAC</t>
  </si>
  <si>
    <t>Equip Needs Provost EAC</t>
  </si>
  <si>
    <t>Opportunity Funds EAC</t>
  </si>
  <si>
    <t>Equip Needs Provost WPK</t>
  </si>
  <si>
    <t>Opportunity Funds WPK</t>
  </si>
  <si>
    <t>Dean</t>
  </si>
  <si>
    <t>V01005053</t>
  </si>
  <si>
    <t>Biological Science WPK</t>
  </si>
  <si>
    <t>Earth Science WPK</t>
  </si>
  <si>
    <t>Fine &amp; Applied Arts WPK</t>
  </si>
  <si>
    <t>English WPK</t>
  </si>
  <si>
    <t>Education WPK</t>
  </si>
  <si>
    <t>Math WPK</t>
  </si>
  <si>
    <t>Psychology WPK</t>
  </si>
  <si>
    <t>Economics WPK</t>
  </si>
  <si>
    <t>Humanities WPK</t>
  </si>
  <si>
    <t>Business WPK</t>
  </si>
  <si>
    <t>Computer Program WPK</t>
  </si>
  <si>
    <t>Office Systems Tech WPK</t>
  </si>
  <si>
    <t>College Prep Reading WPK</t>
  </si>
  <si>
    <t>College Prep Math WPK</t>
  </si>
  <si>
    <t>Theater WPK</t>
  </si>
  <si>
    <t>Reading WPK</t>
  </si>
  <si>
    <t>Speech WPK</t>
  </si>
  <si>
    <t>History WPK</t>
  </si>
  <si>
    <t>Political Science WPK</t>
  </si>
  <si>
    <t>Sociology WPK</t>
  </si>
  <si>
    <t>Anthropology WPK</t>
  </si>
  <si>
    <t>Business &amp; IT Office EAC</t>
  </si>
  <si>
    <t>Real Estate EAC</t>
  </si>
  <si>
    <t>Business EAC</t>
  </si>
  <si>
    <t>Computer Engineering EAC</t>
  </si>
  <si>
    <t>Computer Program EAC</t>
  </si>
  <si>
    <t>Book Club</t>
  </si>
  <si>
    <t>Phi Theta Kappa WPK</t>
  </si>
  <si>
    <t>American Inst of Arch Students</t>
  </si>
  <si>
    <t>Study Abroad Deposits</t>
  </si>
  <si>
    <t>Rosewood Family Awards</t>
  </si>
  <si>
    <t>106A</t>
  </si>
  <si>
    <t>106A0</t>
  </si>
  <si>
    <t>V01003591</t>
  </si>
  <si>
    <t>Rob &amp; Pat Whalen Tech Prep</t>
  </si>
  <si>
    <t>Republic Bank/Osceola Co Sch</t>
  </si>
  <si>
    <t xml:space="preserve">Intl Assc Admin Profession Orlando </t>
  </si>
  <si>
    <t>Rotary W Orl - Foster Coleman</t>
  </si>
  <si>
    <t>M  Overstreet - B&amp;G Clubs Cen FL</t>
  </si>
  <si>
    <t>Amsouth Sch</t>
  </si>
  <si>
    <t>Paul S  Mears Sr Sch</t>
  </si>
  <si>
    <t>Mercury Marine Sch</t>
  </si>
  <si>
    <t>Contemporary Mortgage Svcs Sch</t>
  </si>
  <si>
    <t>Welbro Const Inc Tech Prep</t>
  </si>
  <si>
    <t>Citrus Bank Sch</t>
  </si>
  <si>
    <t>Legacy Soccer - Lever Brothers</t>
  </si>
  <si>
    <t>Michelle Mcgrath Sch</t>
  </si>
  <si>
    <t>Brasfield &amp; Gorrie Sch</t>
  </si>
  <si>
    <t>Peter Ruble Memorial Sch</t>
  </si>
  <si>
    <t>Haywood R Thornton III Sch</t>
  </si>
  <si>
    <t>Dr Phillips Fdn - Tech Prep</t>
  </si>
  <si>
    <t>Harcourtbrace - B&amp;G Clubs Cen FL</t>
  </si>
  <si>
    <t>Serendipity Sch</t>
  </si>
  <si>
    <t>Osceola Regional Medical Ctr Aux</t>
  </si>
  <si>
    <t>Kimball Foundation Sch</t>
  </si>
  <si>
    <t>Orl - Orange Cnty Express Auth</t>
  </si>
  <si>
    <t>Amer Soc Plumb Eng/J Black Mem Sch</t>
  </si>
  <si>
    <t>Dental Fdn of Cent FL Inc</t>
  </si>
  <si>
    <t>Children's Home Society of FL</t>
  </si>
  <si>
    <t>Lucerne Medical Center Auxiliary</t>
  </si>
  <si>
    <t>Omega Psi Phi Chi Tau Chptr Mem Sch</t>
  </si>
  <si>
    <t>Kissimmee Valley Live Stock</t>
  </si>
  <si>
    <t>Alliance Black Telecomm Emp</t>
  </si>
  <si>
    <t>Maria T Blount Sch</t>
  </si>
  <si>
    <t>GC Verner Jr Tech Prep</t>
  </si>
  <si>
    <t>Tupperware WW BnG Club Cen FL</t>
  </si>
  <si>
    <t>WFTV Channel 9  B  Bullock Sch</t>
  </si>
  <si>
    <t>Orlando - Orange Cnty Compact</t>
  </si>
  <si>
    <t>Orlando Magic Partners in Ed</t>
  </si>
  <si>
    <t>Cen FL Auto Dealers Assoc</t>
  </si>
  <si>
    <t>Rotary Club of Orlando T Gurney</t>
  </si>
  <si>
    <t>F Landwirth Fdn House of Hope</t>
  </si>
  <si>
    <t>Manager</t>
  </si>
  <si>
    <t>Contract Orange County 0708</t>
  </si>
  <si>
    <t>Opportunity Funds OSC</t>
  </si>
  <si>
    <t>Equip Needs Provost OSC</t>
  </si>
  <si>
    <t>Business &amp; IT Office OSC</t>
  </si>
  <si>
    <t>2P1400</t>
  </si>
  <si>
    <t>Perkins Computer Pgrm Analysis WEC</t>
  </si>
  <si>
    <t>Perkins Respiratory Care WEC</t>
  </si>
  <si>
    <t>Perkins Radiography WEC</t>
  </si>
  <si>
    <t>Perkins Students in Industry</t>
  </si>
  <si>
    <t>Perkins Student Academic Day</t>
  </si>
  <si>
    <t>Perkins Mentoring and Advising</t>
  </si>
  <si>
    <t>Perkins Career Pathways Consortium</t>
  </si>
  <si>
    <t>Perkins Technology Boot Camp</t>
  </si>
  <si>
    <t>P</t>
  </si>
  <si>
    <t>CJI Trust Fund 0809</t>
  </si>
  <si>
    <t>Health Sciences Summit 2009</t>
  </si>
  <si>
    <t>Career Pathways</t>
  </si>
  <si>
    <t>Second &amp; Third digit "21" = Funding source FL Dept of Education</t>
  </si>
  <si>
    <t>Fourth &amp; Fifth "17" = Grant program (Perkins) and fiscal year 7 (FY 2006-07).</t>
  </si>
  <si>
    <t>Numbering Schematic for Valencia Organizations (6 digits)</t>
  </si>
  <si>
    <t xml:space="preserve">First digit 2 = Fund 2, Current Restricted Fund, per State Accounting Manual for Florida's Public Community Colleges </t>
  </si>
  <si>
    <t>Perkins Criminal Justice</t>
  </si>
  <si>
    <t>Staff Shirts</t>
  </si>
  <si>
    <t>Misc State Grants</t>
  </si>
  <si>
    <t>Investing in Student Success</t>
  </si>
  <si>
    <t>Central Fl Health Dental Hygiene</t>
  </si>
  <si>
    <t>V01005875</t>
  </si>
  <si>
    <t xml:space="preserve">Central Fl Health Dental Hygiene </t>
  </si>
  <si>
    <t>TE ATD SA OSC</t>
  </si>
  <si>
    <t>TE ATD SL OSC</t>
  </si>
  <si>
    <t>TE0035</t>
  </si>
  <si>
    <t>TE Financial Aid OSC</t>
  </si>
  <si>
    <t>TE0036</t>
  </si>
  <si>
    <t>College Land Lease OSC</t>
  </si>
  <si>
    <t xml:space="preserve">Transfers </t>
  </si>
  <si>
    <t>Data Software Admin Sales &amp; Market</t>
  </si>
  <si>
    <t>Physical Plant Mat &amp; Supply Ctl</t>
  </si>
  <si>
    <t xml:space="preserve">Maintenance Material &amp; Supplies </t>
  </si>
  <si>
    <t>Janitorial Materials &amp; Supplies</t>
  </si>
  <si>
    <t>Automotive Material &amp; Supplies</t>
  </si>
  <si>
    <t>Grounds Materials &amp; Supplies</t>
  </si>
  <si>
    <t>Other Materials &amp; Supplies Control</t>
  </si>
  <si>
    <t>Food &amp; Food Products</t>
  </si>
  <si>
    <t>Food &amp; Food Products Ed Svcs</t>
  </si>
  <si>
    <t>Food &amp; Food Products R &amp; D</t>
  </si>
  <si>
    <t>Food &amp; Food Products Gen &amp; Adm</t>
  </si>
  <si>
    <t>VE Professional Skills</t>
  </si>
  <si>
    <t>VE Professional Skills Open Enroll</t>
  </si>
  <si>
    <t>VE Professional Skills Agreements</t>
  </si>
  <si>
    <t>VE Corporate Meeting Services</t>
  </si>
  <si>
    <t>Student Accts Agency</t>
  </si>
  <si>
    <t>FL Dept Of Ed Dist Aid</t>
  </si>
  <si>
    <t>Student Activity Clearing Acct</t>
  </si>
  <si>
    <t>NSF Fastlane Control Account</t>
  </si>
  <si>
    <t>Office Of Education</t>
  </si>
  <si>
    <t>Campus Security Services</t>
  </si>
  <si>
    <t>Campus Security Svcs EAC</t>
  </si>
  <si>
    <t>Campus Security Svcs WEC</t>
  </si>
  <si>
    <t>Campus Security Svcs OSC</t>
  </si>
  <si>
    <t>Campus Security Svcs WPK</t>
  </si>
  <si>
    <t>V01003236</t>
  </si>
  <si>
    <t>SPD Student Affairs</t>
  </si>
  <si>
    <t>Equipment Needs Student Affairs</t>
  </si>
  <si>
    <t>Opportunity Funds Student Affairs</t>
  </si>
  <si>
    <t>Strategic Equipment Student Affairs</t>
  </si>
  <si>
    <t>Student Disability Services</t>
  </si>
  <si>
    <t>V02011899</t>
  </si>
  <si>
    <t>Student Svcs Administration</t>
  </si>
  <si>
    <t>V01003167</t>
  </si>
  <si>
    <t xml:space="preserve">Dean of Students </t>
  </si>
  <si>
    <t>Dean of Students EAC</t>
  </si>
  <si>
    <t>Career Development EAC</t>
  </si>
  <si>
    <t>SPD Peer Advisors Program</t>
  </si>
  <si>
    <t>Dean of Students WEC</t>
  </si>
  <si>
    <t>Career Development WEC</t>
  </si>
  <si>
    <t>Dean of Students OSC</t>
  </si>
  <si>
    <t>Career Development OSC</t>
  </si>
  <si>
    <t>Career Program Advising EAC</t>
  </si>
  <si>
    <t>Career Program Advising WEC</t>
  </si>
  <si>
    <t>Career Program Advising OSC</t>
  </si>
  <si>
    <t>Dean of Students WPK</t>
  </si>
  <si>
    <t>Career Development WPK</t>
  </si>
  <si>
    <t>Student Activity</t>
  </si>
  <si>
    <t>Student Activity EAC</t>
  </si>
  <si>
    <t>SGA College Vending EAC</t>
  </si>
  <si>
    <t>Student Activity WEC</t>
  </si>
  <si>
    <t>Matador Activities WEC</t>
  </si>
  <si>
    <t>Student Activity OSC</t>
  </si>
  <si>
    <t>Student Activity WPK</t>
  </si>
  <si>
    <t>Commencement Activities</t>
  </si>
  <si>
    <t>Nursing Pinning Ceremony</t>
  </si>
  <si>
    <t>Registrar's Office</t>
  </si>
  <si>
    <t>V01003248</t>
  </si>
  <si>
    <t>Registrar's Office EAC</t>
  </si>
  <si>
    <t>Registrar's Office WEC</t>
  </si>
  <si>
    <t>Registrar's Office OSC</t>
  </si>
  <si>
    <t>Registrar's Office WPK</t>
  </si>
  <si>
    <t>Dual Enrollment</t>
  </si>
  <si>
    <t>Take Stock in Children</t>
  </si>
  <si>
    <t>Upward Bound WEC</t>
  </si>
  <si>
    <t>Upward Bound OSC</t>
  </si>
  <si>
    <t>Upward Bound WPK</t>
  </si>
  <si>
    <t>Bridges to Success ( Gone Away)</t>
  </si>
  <si>
    <t xml:space="preserve">Bridges </t>
  </si>
  <si>
    <t>College Reachout 0607</t>
  </si>
  <si>
    <t>College Reachout 0708</t>
  </si>
  <si>
    <t>Coordinator</t>
  </si>
  <si>
    <t>Perkins</t>
  </si>
  <si>
    <t>Quick Response - Curascript</t>
  </si>
  <si>
    <t>Quick Response - Electronic Arts</t>
  </si>
  <si>
    <t>Quick Response - Dynatech</t>
  </si>
  <si>
    <t>Quick Response - Compass Knowledge</t>
  </si>
  <si>
    <t>Quick Response - L3 Communications</t>
  </si>
  <si>
    <t>Sales &amp; Marketing</t>
  </si>
  <si>
    <t>Maintenance &amp; Repair 0607 (O407)</t>
  </si>
  <si>
    <t>Hum &amp; Soc Science Bldg WEC</t>
  </si>
  <si>
    <t>Hum &amp; Soc Science Bldg WEC (C434)</t>
  </si>
  <si>
    <t>Renovation &amp; Remodeling WEC</t>
  </si>
  <si>
    <t>R &amp; R Chiller Infrastruc WEC (G313)</t>
  </si>
  <si>
    <t>Joint Use Facilities</t>
  </si>
  <si>
    <t>Joint Use Facility UCF WEC (G316)</t>
  </si>
  <si>
    <t>Capital Improvement Fee</t>
  </si>
  <si>
    <t>Separate CIF by organization/budget managers only need rev/exp data</t>
  </si>
  <si>
    <t>Hospitality &amp; Tourism WEC</t>
  </si>
  <si>
    <t>Graphics Tech WEC</t>
  </si>
  <si>
    <t>Humanities WEC</t>
  </si>
  <si>
    <t>CFHLA Hospitality WEC</t>
  </si>
  <si>
    <t>WDW Hospitality &amp; Tourism WEC</t>
  </si>
  <si>
    <t>NEH Sum Inst 2007 Brazilian Studies</t>
  </si>
  <si>
    <t>Education WEC</t>
  </si>
  <si>
    <t>Psychology WEC</t>
  </si>
  <si>
    <t>Gen R &amp; R Gym to Class 0506 (C435)</t>
  </si>
  <si>
    <t>Maintenance &amp; Repair 0708 (G311)</t>
  </si>
  <si>
    <t>Land Acquisition 9394 EAC (B351)</t>
  </si>
  <si>
    <t>Land Acquisition 0506 SWC (B989)</t>
  </si>
  <si>
    <t>Land Acquisition 0607 SWC (F318)</t>
  </si>
  <si>
    <t xml:space="preserve">Southeast Land Acquisition </t>
  </si>
  <si>
    <t>Land Acquisition 0607 SEC (F319)</t>
  </si>
  <si>
    <t>Science Building 1A 0102 (C335)</t>
  </si>
  <si>
    <t xml:space="preserve">East Building 8 </t>
  </si>
  <si>
    <t>Building 8 0102 EAC (C338)</t>
  </si>
  <si>
    <t>Tech Science Bldg 0304 EAC (A095)</t>
  </si>
  <si>
    <t xml:space="preserve">East Building 9 CJI </t>
  </si>
  <si>
    <t>Building 9 0405 EAC (A093)</t>
  </si>
  <si>
    <t xml:space="preserve">West Building 10 </t>
  </si>
  <si>
    <t>Building 10 0506 WEC (C484)</t>
  </si>
  <si>
    <t>Building 10 0607 WEC (F314)</t>
  </si>
  <si>
    <t>Hites Family Scholarship</t>
  </si>
  <si>
    <t>Thacker Ave Elementary School</t>
  </si>
  <si>
    <t>WP Community Redevelopment</t>
  </si>
  <si>
    <t>Cen Fl Amateur Softball Assoc Sch</t>
  </si>
  <si>
    <t>South Lake Hospital Scholarship</t>
  </si>
  <si>
    <t>Herb Society of Central Florida</t>
  </si>
  <si>
    <t>Conway United Methodist Church Sch</t>
  </si>
  <si>
    <t>Orlando Federal Credit Union Sch</t>
  </si>
  <si>
    <t>FL Hospital Kissimmee Auxiliary</t>
  </si>
  <si>
    <t>GFWC Oviedo Woman's Club</t>
  </si>
  <si>
    <t>Bill &amp; Helen Sheridan Scholarship</t>
  </si>
  <si>
    <t>Joseph Francesco Scholarship</t>
  </si>
  <si>
    <t>David L Wilson Scholarship</t>
  </si>
  <si>
    <t>Central Civic Council Women's Club</t>
  </si>
  <si>
    <t>Fitness Center WEC</t>
  </si>
  <si>
    <t>Teach Education Assistance</t>
  </si>
  <si>
    <t>Florida Department of Labor</t>
  </si>
  <si>
    <t>Federal Department of Education</t>
  </si>
  <si>
    <t>V01004656</t>
  </si>
  <si>
    <t>Fine &amp; Applied Arts</t>
  </si>
  <si>
    <t>Performing Arts Center</t>
  </si>
  <si>
    <t>Art Gallery</t>
  </si>
  <si>
    <t xml:space="preserve">Art </t>
  </si>
  <si>
    <t>Theater</t>
  </si>
  <si>
    <t>Dance</t>
  </si>
  <si>
    <t>Foreign Languages</t>
  </si>
  <si>
    <t>Bithlo Linda Chapin</t>
  </si>
  <si>
    <t>Taft Linda Chapin</t>
  </si>
  <si>
    <t>Osceola High School Scholarship</t>
  </si>
  <si>
    <t>Orville R Davis  Kiwanis E Orlando</t>
  </si>
  <si>
    <t>JK Baker Trustees Land Title</t>
  </si>
  <si>
    <t>Central FL Invest J Cordovano</t>
  </si>
  <si>
    <t>Michael &amp; Patrick Maloney</t>
  </si>
  <si>
    <t>George &amp; Viola McLoughlin</t>
  </si>
  <si>
    <t>Wieckowski Moher Aulwes Family</t>
  </si>
  <si>
    <t>IFSEA Wallace M Peterson Sch</t>
  </si>
  <si>
    <t>Orlando Regional Healthcare System</t>
  </si>
  <si>
    <t>Valencia Volunteers Scholarship</t>
  </si>
  <si>
    <t>Asian American Achievers</t>
  </si>
  <si>
    <t>Chris Wimmer Amick Scholarship</t>
  </si>
  <si>
    <t>Rosita N Martinez Scholarship</t>
  </si>
  <si>
    <t>Bank Of America</t>
  </si>
  <si>
    <t xml:space="preserve">The American Legion Aux Unit 286 </t>
  </si>
  <si>
    <t>L12905</t>
  </si>
  <si>
    <t>Lab Chemistry OSC</t>
  </si>
  <si>
    <t>L14604</t>
  </si>
  <si>
    <t>Lab Chemistry WEC</t>
  </si>
  <si>
    <t>L14403</t>
  </si>
  <si>
    <t>Lab Earth Science EAC</t>
  </si>
  <si>
    <t>L13005</t>
  </si>
  <si>
    <t>Lab Earth Science OSC</t>
  </si>
  <si>
    <t>L14704</t>
  </si>
  <si>
    <t>Lab Earth Science WEC</t>
  </si>
  <si>
    <t>L10107</t>
  </si>
  <si>
    <t>Lab Earth Science WPK</t>
  </si>
  <si>
    <t>L13303</t>
  </si>
  <si>
    <t>Lab Art EAC</t>
  </si>
  <si>
    <t>L13403</t>
  </si>
  <si>
    <t>L12004</t>
  </si>
  <si>
    <t>Lab Engineering WEC</t>
  </si>
  <si>
    <t>L10005</t>
  </si>
  <si>
    <t>Lab Education OSC</t>
  </si>
  <si>
    <t>L10407</t>
  </si>
  <si>
    <t>Lab Education WPK</t>
  </si>
  <si>
    <t>L10604</t>
  </si>
  <si>
    <t>Lab Education WEC</t>
  </si>
  <si>
    <t>L11703</t>
  </si>
  <si>
    <t>Lab Education EAC</t>
  </si>
  <si>
    <t>L12704</t>
  </si>
  <si>
    <t>Lab Architectural Design WEC</t>
  </si>
  <si>
    <t>L10404</t>
  </si>
  <si>
    <t>Lab Hospitality &amp; Tourism WEC</t>
  </si>
  <si>
    <t>L10803</t>
  </si>
  <si>
    <t>Lab College Prep English EAC</t>
  </si>
  <si>
    <t>L11705</t>
  </si>
  <si>
    <t>Lab College Prep English OSC</t>
  </si>
  <si>
    <t>L13103</t>
  </si>
  <si>
    <t>Lab College Prep Reading EAC</t>
  </si>
  <si>
    <t>L11105</t>
  </si>
  <si>
    <t>Lab College Prep Reading OSC</t>
  </si>
  <si>
    <t>L11007</t>
  </si>
  <si>
    <t>Lab College Prep Reading WPK</t>
  </si>
  <si>
    <t>L13703</t>
  </si>
  <si>
    <t>Lab Physical Education EAC</t>
  </si>
  <si>
    <t>L11404</t>
  </si>
  <si>
    <t>Lab Physical Education WEC</t>
  </si>
  <si>
    <t>L11403</t>
  </si>
  <si>
    <t>Lab Math EAC</t>
  </si>
  <si>
    <t>L11405</t>
  </si>
  <si>
    <t>Lab Math OSC</t>
  </si>
  <si>
    <t>L11504</t>
  </si>
  <si>
    <t>Lab Math WEC</t>
  </si>
  <si>
    <t>L10507</t>
  </si>
  <si>
    <t>Lab Math WPK</t>
  </si>
  <si>
    <t>L13404</t>
  </si>
  <si>
    <t>Lab Cardiovascular Tech WEC</t>
  </si>
  <si>
    <t>L12904</t>
  </si>
  <si>
    <t>Lab Dental Hygiene WEC</t>
  </si>
  <si>
    <t>L10205</t>
  </si>
  <si>
    <t>Lab Emergency Med Svcs OSC</t>
  </si>
  <si>
    <t>L13304</t>
  </si>
  <si>
    <t>Lab Emergency Med Svcs WEC</t>
  </si>
  <si>
    <t>L11804</t>
  </si>
  <si>
    <t>Lab Nursing WEC</t>
  </si>
  <si>
    <t>L13204</t>
  </si>
  <si>
    <t>Lab Respiratory Therapy WEC</t>
  </si>
  <si>
    <t>L13004</t>
  </si>
  <si>
    <t>Lab Radiography WEC</t>
  </si>
  <si>
    <t>L13104</t>
  </si>
  <si>
    <t>Lab Sonography WEC</t>
  </si>
  <si>
    <t>L12403</t>
  </si>
  <si>
    <t>Lab Computer Program EAC</t>
  </si>
  <si>
    <t>L12503</t>
  </si>
  <si>
    <t>Lab Office Systems Tech EAC</t>
  </si>
  <si>
    <t>L12005</t>
  </si>
  <si>
    <t>Lab Office Systems Tech OSC</t>
  </si>
  <si>
    <t>L13604</t>
  </si>
  <si>
    <t>Lab Office Systems Tech WEC</t>
  </si>
  <si>
    <t>L11407</t>
  </si>
  <si>
    <t>Lab Office Systems Tech WPK</t>
  </si>
  <si>
    <t>L10303</t>
  </si>
  <si>
    <t>Lab Business EAC</t>
  </si>
  <si>
    <t>L10305</t>
  </si>
  <si>
    <t>Lab Business OSC</t>
  </si>
  <si>
    <t>L10904</t>
  </si>
  <si>
    <t>Lab Business WEC</t>
  </si>
  <si>
    <t>L10907</t>
  </si>
  <si>
    <t>Lab Business WPK</t>
  </si>
  <si>
    <t>L10403</t>
  </si>
  <si>
    <t>Lab Computer Engineering EAC</t>
  </si>
  <si>
    <t>L12204</t>
  </si>
  <si>
    <t>L11203</t>
  </si>
  <si>
    <t>Lab Digital Media EAC</t>
  </si>
  <si>
    <t>L12703</t>
  </si>
  <si>
    <t>Lab Graphics Tech EAC</t>
  </si>
  <si>
    <t>L12105</t>
  </si>
  <si>
    <t>Lab Graphics Tech OSC</t>
  </si>
  <si>
    <t>L14004</t>
  </si>
  <si>
    <t>Lab Graphics Tech WEC</t>
  </si>
  <si>
    <t>L13003</t>
  </si>
  <si>
    <t>Lab Legal Assisting EAC</t>
  </si>
  <si>
    <t>L11303</t>
  </si>
  <si>
    <t>Lab Film Production Tech EAC</t>
  </si>
  <si>
    <t>L12803</t>
  </si>
  <si>
    <t>L12903</t>
  </si>
  <si>
    <t>Lab Theater Tech EAC</t>
  </si>
  <si>
    <t>L12205</t>
  </si>
  <si>
    <t>Lab Theater Tech OSC</t>
  </si>
  <si>
    <t>Northrop Grumman Laser Systems Sch</t>
  </si>
  <si>
    <t>Instructional Supplemental</t>
  </si>
  <si>
    <t>Summer Term Fees</t>
  </si>
  <si>
    <t>General Operating Acct</t>
  </si>
  <si>
    <t>Unallocated Personnel Cost</t>
  </si>
  <si>
    <t>Other General Expenses</t>
  </si>
  <si>
    <t>Organizational Memberships</t>
  </si>
  <si>
    <t>General Insurance</t>
  </si>
  <si>
    <t>Biological Science WEC</t>
  </si>
  <si>
    <t>Physical Science WEC</t>
  </si>
  <si>
    <t>Horticulture WEC</t>
  </si>
  <si>
    <t>Chemistry WEC</t>
  </si>
  <si>
    <t>Earth Science WEC</t>
  </si>
  <si>
    <t>Agknowledge - Kirkwood/NSF Participant</t>
  </si>
  <si>
    <t>NSF Computer Engineer Tech</t>
  </si>
  <si>
    <t>Business &amp; IT Lab Support WEC</t>
  </si>
  <si>
    <t>Library WEC</t>
  </si>
  <si>
    <t>Open Computer Labs WEC</t>
  </si>
  <si>
    <t>Library Acquisition &amp; Tech Svcs WEC</t>
  </si>
  <si>
    <t>Library Books &amp; Tech Equip WEC</t>
  </si>
  <si>
    <t>Business &amp; IT Student Svcs WEC</t>
  </si>
  <si>
    <t>Invoice or receive total funds in advance</t>
  </si>
  <si>
    <t xml:space="preserve">Other Government Agencies - SEFA </t>
  </si>
  <si>
    <t>Hobbs Teaching Nursing</t>
  </si>
  <si>
    <t>Perkins Program Improvement</t>
  </si>
  <si>
    <t>Perkins High Priority Recert</t>
  </si>
  <si>
    <t>Parking Fine Scholarship</t>
  </si>
  <si>
    <t>5200C0</t>
  </si>
  <si>
    <t>Bright Futures Scholarship Control</t>
  </si>
  <si>
    <t>Building 4 Library OSC 0809 ODP</t>
  </si>
  <si>
    <t>Building 10 0809 WEC (H290)</t>
  </si>
  <si>
    <t>Foreign Languages EAC</t>
  </si>
  <si>
    <t>Humanities EAC</t>
  </si>
  <si>
    <t>Digital Media EAC</t>
  </si>
  <si>
    <t>Graphics Tech EAC</t>
  </si>
  <si>
    <t>Film Production Tech EAC</t>
  </si>
  <si>
    <t>Theater Tech EAC</t>
  </si>
  <si>
    <t>Fine Arts Tech EAC</t>
  </si>
  <si>
    <t>Fine Arts Student Svcs EAC</t>
  </si>
  <si>
    <t>Fine Arts Projects</t>
  </si>
  <si>
    <t>Performing Arts Ctr EAC</t>
  </si>
  <si>
    <t>Art EAC</t>
  </si>
  <si>
    <t>Music EAC</t>
  </si>
  <si>
    <t>Theater EAC</t>
  </si>
  <si>
    <t>Dance EAC</t>
  </si>
  <si>
    <t>Music Productions EAC</t>
  </si>
  <si>
    <t>Voices Of Valencia EAC</t>
  </si>
  <si>
    <t>Dance Productions EAC</t>
  </si>
  <si>
    <t>Film Productions EAC</t>
  </si>
  <si>
    <t>Theater Productions EAC</t>
  </si>
  <si>
    <t>SPD Summer Dance Institute</t>
  </si>
  <si>
    <t>V01003238</t>
  </si>
  <si>
    <t>Music  Production Tech</t>
  </si>
  <si>
    <t>Math Office EAC</t>
  </si>
  <si>
    <t>V01003180</t>
  </si>
  <si>
    <t>Math EAC</t>
  </si>
  <si>
    <t>Supplemental Instruction</t>
  </si>
  <si>
    <t>College Prep Math EAC</t>
  </si>
  <si>
    <t>Sciences Office EAC</t>
  </si>
  <si>
    <t>Biological Science EAC</t>
  </si>
  <si>
    <t>Physical Science EAC</t>
  </si>
  <si>
    <t>Chemistry EAC</t>
  </si>
  <si>
    <t>Earth Science EAC</t>
  </si>
  <si>
    <t>Fund Balance - College Control</t>
  </si>
  <si>
    <t>Fund Balance - College</t>
  </si>
  <si>
    <t>Invested in Capital Assets</t>
  </si>
  <si>
    <t>Invested in Plant Control</t>
  </si>
  <si>
    <t>Fund Balance - Invested in Plant</t>
  </si>
  <si>
    <t>Nondepreciable Cap Assets Control</t>
  </si>
  <si>
    <t>Nondepreciable Capital Assets Fund</t>
  </si>
  <si>
    <t>REVENUES</t>
  </si>
  <si>
    <t>Student Tuition &amp; Fees</t>
  </si>
  <si>
    <t>Advanced &amp; Professional Control</t>
  </si>
  <si>
    <t>Tuition Advanced &amp; Professional</t>
  </si>
  <si>
    <t>Tuition AP Safety &amp; Security Fee</t>
  </si>
  <si>
    <t>Tuition AP Tech Fee</t>
  </si>
  <si>
    <t>Homeless Fee Exemptions</t>
  </si>
  <si>
    <t>WIA-ITA Exemptions</t>
  </si>
  <si>
    <t>Foster Care Exemptions</t>
  </si>
  <si>
    <t>Spouse Deceased St Employee Exempt</t>
  </si>
  <si>
    <t>Child Law Enforcement Exemptions</t>
  </si>
  <si>
    <t>Child Firefighter Exemptions</t>
  </si>
  <si>
    <t>Adoption Exemptions</t>
  </si>
  <si>
    <t>Lake Apopka Exemptions</t>
  </si>
  <si>
    <t>Florida Linkage Exemptions</t>
  </si>
  <si>
    <t>40 FTE Out of State Exemptions</t>
  </si>
  <si>
    <t>State Employee Fee Exemption</t>
  </si>
  <si>
    <t>Child Military/Endure Free Exempt</t>
  </si>
  <si>
    <t>Relative Caregiver Exemption</t>
  </si>
  <si>
    <t>Administrative Tuition Refund</t>
  </si>
  <si>
    <t>Postsecondary Vocational Control</t>
  </si>
  <si>
    <t>Tuition Postsecondary Vocational</t>
  </si>
  <si>
    <t>Land Acquisition 0708 SEC (G312)</t>
  </si>
  <si>
    <t>Land Acquisition 0809 SEC (H296)</t>
  </si>
  <si>
    <t>R &amp; R Bldgs 1-3-4 0809 WEC (H293)</t>
  </si>
  <si>
    <t>Alice R. Collier Scholarship</t>
  </si>
  <si>
    <t>Federal College Workstudy 0809</t>
  </si>
  <si>
    <t>V01004206</t>
  </si>
  <si>
    <t>V01005337</t>
  </si>
  <si>
    <t>Valencia Volunteers</t>
  </si>
  <si>
    <t>College Reachout Program 0809</t>
  </si>
  <si>
    <t>College Reachout 0809</t>
  </si>
  <si>
    <t>V03138186</t>
  </si>
  <si>
    <t>TE0121</t>
  </si>
  <si>
    <t>TE0122</t>
  </si>
  <si>
    <t>TE0123</t>
  </si>
  <si>
    <t>TE0124</t>
  </si>
  <si>
    <t>TE0125</t>
  </si>
  <si>
    <t>TE0126</t>
  </si>
  <si>
    <t>TE0127</t>
  </si>
  <si>
    <t>TE0128</t>
  </si>
  <si>
    <t>TE0129</t>
  </si>
  <si>
    <t>TE0130</t>
  </si>
  <si>
    <t>TE0131</t>
  </si>
  <si>
    <t>TE0132</t>
  </si>
  <si>
    <t>TE0133</t>
  </si>
  <si>
    <t>TE0134</t>
  </si>
  <si>
    <t>TE0135</t>
  </si>
  <si>
    <t>TE0136</t>
  </si>
  <si>
    <t>TE0137</t>
  </si>
  <si>
    <t>TE0138</t>
  </si>
  <si>
    <t>TE0139</t>
  </si>
  <si>
    <t>TE0140</t>
  </si>
  <si>
    <t>TE0141</t>
  </si>
  <si>
    <t>TE0142</t>
  </si>
  <si>
    <t>TE0143</t>
  </si>
  <si>
    <t>TE0144</t>
  </si>
  <si>
    <t>TE0145</t>
  </si>
  <si>
    <t>TE0146</t>
  </si>
  <si>
    <t>TE0147</t>
  </si>
  <si>
    <t>TE0148</t>
  </si>
  <si>
    <t>TE0149</t>
  </si>
  <si>
    <t>TE0150</t>
  </si>
  <si>
    <t>TE0151</t>
  </si>
  <si>
    <t>TE0152</t>
  </si>
  <si>
    <t>TE0153</t>
  </si>
  <si>
    <t>TE0154</t>
  </si>
  <si>
    <t>TE0155</t>
  </si>
  <si>
    <t>TE0156</t>
  </si>
  <si>
    <t>TE0157</t>
  </si>
  <si>
    <t>TE0158</t>
  </si>
  <si>
    <t>TE0159</t>
  </si>
  <si>
    <t>TE0160</t>
  </si>
  <si>
    <t>TE0161</t>
  </si>
  <si>
    <t>TE0162</t>
  </si>
  <si>
    <t>TE0163</t>
  </si>
  <si>
    <t>TE0164</t>
  </si>
  <si>
    <t>TE0165</t>
  </si>
  <si>
    <t>TE0166</t>
  </si>
  <si>
    <t>TE0167</t>
  </si>
  <si>
    <t>TE0168</t>
  </si>
  <si>
    <t>TE0169</t>
  </si>
  <si>
    <t>TE0170</t>
  </si>
  <si>
    <t>TE0171</t>
  </si>
  <si>
    <t>TE0172</t>
  </si>
  <si>
    <t>TE0173</t>
  </si>
  <si>
    <t>Deposits - Other</t>
  </si>
  <si>
    <t>Deposits Receivable Other</t>
  </si>
  <si>
    <t>Travel Deposits</t>
  </si>
  <si>
    <t>Rental Equipment Deposits</t>
  </si>
  <si>
    <t>Other Deposits - AR</t>
  </si>
  <si>
    <t>Employee Cash Advances</t>
  </si>
  <si>
    <t>Banner Prior Yr AR Suspense</t>
  </si>
  <si>
    <t>Banner AR Suspense</t>
  </si>
  <si>
    <t>1G</t>
  </si>
  <si>
    <t>Other Investments</t>
  </si>
  <si>
    <t>Investments NonCurrent Control</t>
  </si>
  <si>
    <t>FHLB Bonds NonCurrent</t>
  </si>
  <si>
    <t>Discount FHLB Bonds NonCurrent</t>
  </si>
  <si>
    <t>1H</t>
  </si>
  <si>
    <t>Assets under Capital Lease Control</t>
  </si>
  <si>
    <t>F</t>
  </si>
  <si>
    <t>Buildings Control</t>
  </si>
  <si>
    <t>Buildings</t>
  </si>
  <si>
    <t>Other Structure &amp; Land Impv Control</t>
  </si>
  <si>
    <t>Other Structures</t>
  </si>
  <si>
    <t xml:space="preserve">Land Improvements </t>
  </si>
  <si>
    <t>Furniture &amp; Equipment Control</t>
  </si>
  <si>
    <t>Furniture &amp; Equipment 3 Yr Life</t>
  </si>
  <si>
    <t>Furniture &amp; Equipment 5 Yr Life</t>
  </si>
  <si>
    <t>Furniture &amp; Equipment 7 Yr Life</t>
  </si>
  <si>
    <t>1I</t>
  </si>
  <si>
    <t>Nondepreciable Capital Assets</t>
  </si>
  <si>
    <t>Land Control</t>
  </si>
  <si>
    <t>Land</t>
  </si>
  <si>
    <t>Furniture &amp; Equipment Ctl Non-Depr</t>
  </si>
  <si>
    <t>Richard Crotty Community Action Sch</t>
  </si>
  <si>
    <t>Wallace Bogart Memorial Sch</t>
  </si>
  <si>
    <t>Ethics In Business Sch</t>
  </si>
  <si>
    <t>Marie Mueller Music Sch</t>
  </si>
  <si>
    <t>Apopka HS Exceptional Education Sch</t>
  </si>
  <si>
    <t>Darden Restaurants Fdn Assist Sch</t>
  </si>
  <si>
    <t>Central FL Sports Car Club America</t>
  </si>
  <si>
    <t>W Orange Jr Svc League Olympia HS</t>
  </si>
  <si>
    <t>E Orlando Chamber of Commerce Sch</t>
  </si>
  <si>
    <t>OSC Regional Hospital Endowed Sch</t>
  </si>
  <si>
    <t>OSC Regional Hospital NonEndow Sch</t>
  </si>
  <si>
    <t>Tri City Golfers Sch</t>
  </si>
  <si>
    <t>Charlie Edwards Memorial Sch</t>
  </si>
  <si>
    <t>Janet Wallum Muldowney Sch</t>
  </si>
  <si>
    <t>Celebration Women's Club Sch</t>
  </si>
  <si>
    <t>Rural/Metro Ambulance NonEndow Sch</t>
  </si>
  <si>
    <t>American Institute of Architect Sch</t>
  </si>
  <si>
    <t>Economics WEC</t>
  </si>
  <si>
    <t>Business WEC</t>
  </si>
  <si>
    <t>Criminal Justice Tech WEC</t>
  </si>
  <si>
    <t>Educator Prep Institute</t>
  </si>
  <si>
    <t>SUCCEED Educator Prep Inst</t>
  </si>
  <si>
    <t>SACS Project</t>
  </si>
  <si>
    <t>History WEC</t>
  </si>
  <si>
    <t>Political Science WEC</t>
  </si>
  <si>
    <t>Sociology WEC</t>
  </si>
  <si>
    <t>Communications Office WEC</t>
  </si>
  <si>
    <t>English WEC</t>
  </si>
  <si>
    <t>College Prep English WEC</t>
  </si>
  <si>
    <t>Reading WEC</t>
  </si>
  <si>
    <t>Speech WEC</t>
  </si>
  <si>
    <t>Math Office WEC</t>
  </si>
  <si>
    <t>Physical Education WEC</t>
  </si>
  <si>
    <t>Math WEC</t>
  </si>
  <si>
    <t>College Prep Math WEC</t>
  </si>
  <si>
    <t>SBI Tutor Training WEC</t>
  </si>
  <si>
    <t>Equipment Leases Operating</t>
  </si>
  <si>
    <t>Insurance Control</t>
  </si>
  <si>
    <t>Insurance Workers Compensation</t>
  </si>
  <si>
    <t>Insurance Student</t>
  </si>
  <si>
    <t>Insurance General Liability</t>
  </si>
  <si>
    <t>Other Expenses Control</t>
  </si>
  <si>
    <t>Bad Debt Expense</t>
  </si>
  <si>
    <t>Unemployment Compensation</t>
  </si>
  <si>
    <t>Uninsured Losses</t>
  </si>
  <si>
    <t>Loss on Sale of Property</t>
  </si>
  <si>
    <t>Indirect Cost Expense Control</t>
  </si>
  <si>
    <t>Indirect Cost Expense State</t>
  </si>
  <si>
    <t>I</t>
  </si>
  <si>
    <t>Indirect Cost Expense Federal</t>
  </si>
  <si>
    <t>Prior Year Corrections Control</t>
  </si>
  <si>
    <t xml:space="preserve">Prior Year Corrections </t>
  </si>
  <si>
    <t>Utilities &amp; Communications</t>
  </si>
  <si>
    <t>Telecommuncations Control</t>
  </si>
  <si>
    <t>Local Telephone Service</t>
  </si>
  <si>
    <t>Long Distance Telephone Service</t>
  </si>
  <si>
    <t>Suncom-Wats Service</t>
  </si>
  <si>
    <t>Other Communications Service</t>
  </si>
  <si>
    <t>Utiliies Control</t>
  </si>
  <si>
    <t>Heating Fuels</t>
  </si>
  <si>
    <t>Water &amp; Sewer</t>
  </si>
  <si>
    <t>Electricity</t>
  </si>
  <si>
    <t>Garbage Collections</t>
  </si>
  <si>
    <t>Fuel Vehicular</t>
  </si>
  <si>
    <t>Hazardous Waste Removal</t>
  </si>
  <si>
    <t>Storm Water Runoff Fees</t>
  </si>
  <si>
    <t>Contractual Services</t>
  </si>
  <si>
    <t>Other Services Control</t>
  </si>
  <si>
    <t>Other Services</t>
  </si>
  <si>
    <t>Institutional Memberships</t>
  </si>
  <si>
    <t>Collection Services</t>
  </si>
  <si>
    <t>Advertising Required by Law</t>
  </si>
  <si>
    <t>SBE Bond Administrative Expense</t>
  </si>
  <si>
    <t>Contracted Instructional Services</t>
  </si>
  <si>
    <t>Contract NonInstructional Svcs</t>
  </si>
  <si>
    <t>Contract NonInstruct Svcs Ed Svcs</t>
  </si>
  <si>
    <t>Contract NonInstruct Svcs R &amp; D</t>
  </si>
  <si>
    <t>Contract NonInstruct Svcs Gen &amp; Adm</t>
  </si>
  <si>
    <t>Contract NonIns Svcs Sales &amp; Market</t>
  </si>
  <si>
    <t>Other Services Promotional Goods</t>
  </si>
  <si>
    <t>Advertising Not Required by Law</t>
  </si>
  <si>
    <t>Advertising Not Required Ed Svcs</t>
  </si>
  <si>
    <t>Advertising Not Required R &amp; D</t>
  </si>
  <si>
    <t>Advertising Not Required Gen &amp; Adm</t>
  </si>
  <si>
    <t>Ad Not Required Sales &amp; Market</t>
  </si>
  <si>
    <t>NonContracted Services Stipends</t>
  </si>
  <si>
    <t>Technology Services</t>
  </si>
  <si>
    <t>Parking</t>
  </si>
  <si>
    <t>Payment to Subrecipient</t>
  </si>
  <si>
    <t>Pathway Nurse Workforce Diversity</t>
  </si>
  <si>
    <t>Legal Eagles Pathway Sch</t>
  </si>
  <si>
    <t>Kupchak Endowed Sch</t>
  </si>
  <si>
    <t>Valencia Fdn Student Asst Sch II</t>
  </si>
  <si>
    <t>Blue Cross Blue Shield Sch</t>
  </si>
  <si>
    <t>Gear Up Sch Meadowbrook</t>
  </si>
  <si>
    <t>Gear Up Sch Westridge</t>
  </si>
  <si>
    <t>Gear Up Sch Robinswood</t>
  </si>
  <si>
    <t>Valencia Foundation Homeless Sch</t>
  </si>
  <si>
    <t>First Generation In College Fund</t>
  </si>
  <si>
    <t>Early Learning Scholarship</t>
  </si>
  <si>
    <t>Andrew &amp; Helen Serros Scholarship</t>
  </si>
  <si>
    <t>Jose Marti Awards</t>
  </si>
  <si>
    <t>Robert C Byrd Awards 0607</t>
  </si>
  <si>
    <t>Robert C Byrd Awards 0708</t>
  </si>
  <si>
    <t>FL Student Assistance Grants (FSAG)</t>
  </si>
  <si>
    <t>US Department of Education (GAPS)</t>
  </si>
  <si>
    <t>US Depart Education (GAPS) Ctl</t>
  </si>
  <si>
    <t>5300C</t>
  </si>
  <si>
    <t>Supp Ed Opportunity Grants (SEOG)</t>
  </si>
  <si>
    <t>SEOG 0607</t>
  </si>
  <si>
    <t>Pell Grants</t>
  </si>
  <si>
    <t>Academic Competitive Grants (ACG)</t>
  </si>
  <si>
    <t>ACG 0607</t>
  </si>
  <si>
    <t>SPD Tuition Reimbursement</t>
  </si>
  <si>
    <t>SPD VCC Tuition Reimbursement</t>
  </si>
  <si>
    <t>SPD Travel HR &amp; Diversity</t>
  </si>
  <si>
    <t>SPD New Employee FACC Membership</t>
  </si>
  <si>
    <t>SPD Travel Organization Officers</t>
  </si>
  <si>
    <t>SPD Substitute Pay Travelers</t>
  </si>
  <si>
    <t>SPD Diversity Learning</t>
  </si>
  <si>
    <t>ZZZZZ</t>
  </si>
  <si>
    <t>PR0001</t>
  </si>
  <si>
    <t>PR0003</t>
  </si>
  <si>
    <t>Payroll Check Distribution EAC</t>
  </si>
  <si>
    <t>PR0004</t>
  </si>
  <si>
    <t>Payroll Check Distribution WEC</t>
  </si>
  <si>
    <t>PR0005</t>
  </si>
  <si>
    <t>Payroll Check Distribution OSC</t>
  </si>
  <si>
    <t>PR0007</t>
  </si>
  <si>
    <t>Payroll Check Distribution WPK</t>
  </si>
  <si>
    <t>PR0008</t>
  </si>
  <si>
    <t>Payroll Check Distribution SLC</t>
  </si>
  <si>
    <t>PR0CJI</t>
  </si>
  <si>
    <t>Payroll Check Held CJI</t>
  </si>
  <si>
    <t>PRHOME</t>
  </si>
  <si>
    <t>Payroll Check Mailed Home</t>
  </si>
  <si>
    <t>TE0001</t>
  </si>
  <si>
    <t>TE0002</t>
  </si>
  <si>
    <t>End 6/30/08</t>
  </si>
  <si>
    <t>Arts &amp; Entertainment</t>
  </si>
  <si>
    <t>Economic Development Office</t>
  </si>
  <si>
    <t>TE0118</t>
  </si>
  <si>
    <t>TE CSSC Lab WPC</t>
  </si>
  <si>
    <t>L11503</t>
  </si>
  <si>
    <t>Lab Biological Science EAC</t>
  </si>
  <si>
    <t>L11205</t>
  </si>
  <si>
    <t>Lab Biological Science OSC</t>
  </si>
  <si>
    <t>L12304</t>
  </si>
  <si>
    <t>Lab Biological Science WEC</t>
  </si>
  <si>
    <t>L10007</t>
  </si>
  <si>
    <t>Lab Biological Science WPK</t>
  </si>
  <si>
    <t>L11304</t>
  </si>
  <si>
    <t>Lab College Prep English WEC</t>
  </si>
  <si>
    <t>L11104</t>
  </si>
  <si>
    <t>Lab English WEC</t>
  </si>
  <si>
    <t>L10805</t>
  </si>
  <si>
    <t>Lab English OSC</t>
  </si>
  <si>
    <t>L10603</t>
  </si>
  <si>
    <t>Lab English EAC</t>
  </si>
  <si>
    <t>L10307</t>
  </si>
  <si>
    <t>Lab English WPK</t>
  </si>
  <si>
    <t>L10104</t>
  </si>
  <si>
    <t>Lab Foreign Languages WEC</t>
  </si>
  <si>
    <t>L10705</t>
  </si>
  <si>
    <t>Lab Foreign Languages OSC</t>
  </si>
  <si>
    <t>L11003</t>
  </si>
  <si>
    <t>Lab Foreign Languages EAC</t>
  </si>
  <si>
    <t>L14303</t>
  </si>
  <si>
    <t>Lab Chemistry EAC</t>
  </si>
  <si>
    <t>L13504</t>
  </si>
  <si>
    <t>Lab Computer Program WEC</t>
  </si>
  <si>
    <t xml:space="preserve">Commissions </t>
  </si>
  <si>
    <t>Vending Commissions</t>
  </si>
  <si>
    <t>Conference Center Fees Control</t>
  </si>
  <si>
    <t>Conference Center Fees</t>
  </si>
  <si>
    <t>Taxable Sales Control</t>
  </si>
  <si>
    <t>Other Taxable Sales Control</t>
  </si>
  <si>
    <t xml:space="preserve">Copier Sales </t>
  </si>
  <si>
    <t>Other Operating Revenues</t>
  </si>
  <si>
    <t>Other Sales &amp; Services Control</t>
  </si>
  <si>
    <t>Nontaxable Education Sales &amp; Svcs</t>
  </si>
  <si>
    <t>Library Lost Books</t>
  </si>
  <si>
    <t>Discounts Earned</t>
  </si>
  <si>
    <t>Taxable Education Sales &amp; Svcs</t>
  </si>
  <si>
    <t>Personal Printing</t>
  </si>
  <si>
    <t>Fines &amp; Penalties Control</t>
  </si>
  <si>
    <t>VA Deferment Late Payment Fee</t>
  </si>
  <si>
    <t>Returned Check Fee</t>
  </si>
  <si>
    <t>Parking Fines Control</t>
  </si>
  <si>
    <t xml:space="preserve">Parking Fines </t>
  </si>
  <si>
    <t>Library Fines Control</t>
  </si>
  <si>
    <t xml:space="preserve">Library Fines </t>
  </si>
  <si>
    <t>Miscellaneous Revenue Control</t>
  </si>
  <si>
    <t>Miscellaneous Revenue</t>
  </si>
  <si>
    <t>Over &amp; Short Control</t>
  </si>
  <si>
    <t>Cash Over &amp; Short</t>
  </si>
  <si>
    <t>Performanced Based CCPF Control</t>
  </si>
  <si>
    <t>Performanced Based Funding CCPF</t>
  </si>
  <si>
    <t>State Appropriations Control</t>
  </si>
  <si>
    <t>Student Advising System Approp Ctl</t>
  </si>
  <si>
    <t>Student Advising System Approp</t>
  </si>
  <si>
    <t>Lottery Funds CCPF Control</t>
  </si>
  <si>
    <t>Lottery Funds CCPF Appropriation</t>
  </si>
  <si>
    <t>Investment Income</t>
  </si>
  <si>
    <t>Endowment Income Control</t>
  </si>
  <si>
    <t>Endowment Addition to Principal</t>
  </si>
  <si>
    <t>Interest &amp; Dividends Control</t>
  </si>
  <si>
    <t xml:space="preserve">Interest &amp; Dividends </t>
  </si>
  <si>
    <t>Gain or Loss Investments Control</t>
  </si>
  <si>
    <t>Gain (Loss) on Investments</t>
  </si>
  <si>
    <t>Unrealized Gain (Loss) Investments</t>
  </si>
  <si>
    <t>NonOperating Gifts &amp; Grants</t>
  </si>
  <si>
    <t>State Grant &amp; Contract NonOper Ctl</t>
  </si>
  <si>
    <t>State Grant &amp; Contract NonOperating</t>
  </si>
  <si>
    <t>State Gvt Refund Grantor NonOper</t>
  </si>
  <si>
    <t>State Ind Cost Recover NonOper Ctl</t>
  </si>
  <si>
    <t>State Indirect Cost Recover NonOper</t>
  </si>
  <si>
    <t>Fed Grants &amp; Contracts NonOper Ctl</t>
  </si>
  <si>
    <t>Federal Grant Indirect NonOperating</t>
  </si>
  <si>
    <t>Federal Grant Refund Grantor NonOper</t>
  </si>
  <si>
    <t>Fed Ind Cost Recover NonOper Ctl</t>
  </si>
  <si>
    <t>Fed Indirect Cost Recover NonOper</t>
  </si>
  <si>
    <t>Cash Contribution NonOperating Ctl</t>
  </si>
  <si>
    <t>Cash Contribution DSO NonOper</t>
  </si>
  <si>
    <t>Cash Contribution Business NonOper</t>
  </si>
  <si>
    <t>4A</t>
  </si>
  <si>
    <t xml:space="preserve">Other Nonoperating Revenues </t>
  </si>
  <si>
    <t>Prior Year  Corrections Control</t>
  </si>
  <si>
    <t>Prior Year Corrections</t>
  </si>
  <si>
    <t>4B</t>
  </si>
  <si>
    <t>Capital Appropriations</t>
  </si>
  <si>
    <t>License Tag Fee Appropriation Ctl</t>
  </si>
  <si>
    <t>License Tag Fee Revenue Capital</t>
  </si>
  <si>
    <t>PECO Appropriation Control</t>
  </si>
  <si>
    <t xml:space="preserve">PECO Appropriation </t>
  </si>
  <si>
    <t>4C</t>
  </si>
  <si>
    <t>Capital Gifts, Grants &amp; Fees</t>
  </si>
  <si>
    <t>Student Capital Improvement Fee Ctl</t>
  </si>
  <si>
    <t xml:space="preserve">NonPSAV Capital Improvement Fees </t>
  </si>
  <si>
    <t xml:space="preserve">PSAV Capital Improvement Fees </t>
  </si>
  <si>
    <t>Federal Grants &amp; Contracts Capital</t>
  </si>
  <si>
    <t>FEMA Capital Reimbursements</t>
  </si>
  <si>
    <t>NonCash Contributions Control</t>
  </si>
  <si>
    <t>NonCash Contributions Capital Ctl</t>
  </si>
  <si>
    <t xml:space="preserve">NonCash Contributions Capital </t>
  </si>
  <si>
    <t>Risk Mngmt Consortium Rev Control</t>
  </si>
  <si>
    <t>Capital Consortium Hurricane Rev</t>
  </si>
  <si>
    <t>Proceeds Sale Property Control</t>
  </si>
  <si>
    <t>Gain (Loss) Sale of Property</t>
  </si>
  <si>
    <t xml:space="preserve">Proceeds Sale Property </t>
  </si>
  <si>
    <t>Insurance Recovery</t>
  </si>
  <si>
    <t>4D</t>
  </si>
  <si>
    <t>NonRevenue Receipts</t>
  </si>
  <si>
    <t>Interdepartmental Sales Control</t>
  </si>
  <si>
    <t>Interdepartmental Sales</t>
  </si>
  <si>
    <t>Media Services Interdept Sales</t>
  </si>
  <si>
    <t>Mandatory Transfers In Control</t>
  </si>
  <si>
    <t>Mandatory Transfer In from Fund 1</t>
  </si>
  <si>
    <t>Mandatory Transfer In from Fund 2</t>
  </si>
  <si>
    <t>L11305</t>
  </si>
  <si>
    <t>Lab Physical Science OSC</t>
  </si>
  <si>
    <t>Education OSC</t>
  </si>
  <si>
    <t>Economics OSC</t>
  </si>
  <si>
    <t>Emergency Medical Svcs OSC</t>
  </si>
  <si>
    <t>Business OSC</t>
  </si>
  <si>
    <t>Computer Program OSC</t>
  </si>
  <si>
    <t>Office Systems Tech OSC</t>
  </si>
  <si>
    <t>Criminal Justice Tech OSC</t>
  </si>
  <si>
    <t>Graphics Tech OSC</t>
  </si>
  <si>
    <t>Digital Media OSC</t>
  </si>
  <si>
    <t>Business &amp; IT Student Svcs OSC</t>
  </si>
  <si>
    <t>History OSC</t>
  </si>
  <si>
    <t>Political Science OSC</t>
  </si>
  <si>
    <t>Sociology OSC</t>
  </si>
  <si>
    <t>Resources for Educators OSC</t>
  </si>
  <si>
    <t>Communications Office OSC</t>
  </si>
  <si>
    <t>VP Student Affairs Hospitality</t>
  </si>
  <si>
    <t>VP Adminstrative Services Hospitality</t>
  </si>
  <si>
    <t>VP Inst Advancement Hospitality</t>
  </si>
  <si>
    <t>AVP Marketing &amp; Media Hospitality</t>
  </si>
  <si>
    <t>AVP College &amp; Comm Relation Hospitality</t>
  </si>
  <si>
    <t>TE0184</t>
  </si>
  <si>
    <t>TE Computer Engineering WEC</t>
  </si>
  <si>
    <t>Professional Fees Control</t>
  </si>
  <si>
    <t>Consultant</t>
  </si>
  <si>
    <t>Honoraria Fees</t>
  </si>
  <si>
    <t>Legal Fees</t>
  </si>
  <si>
    <t>Auditing Fees</t>
  </si>
  <si>
    <t>Architectural Fees</t>
  </si>
  <si>
    <t>Other Professional Fees</t>
  </si>
  <si>
    <t>Accreditation Fees</t>
  </si>
  <si>
    <t>Bank Service Fees</t>
  </si>
  <si>
    <t>Bank Service Fees 3rd Party Provide</t>
  </si>
  <si>
    <t xml:space="preserve">Technology Consultant </t>
  </si>
  <si>
    <t xml:space="preserve">Materials &amp; Supplies </t>
  </si>
  <si>
    <t>Materials &amp; Supplies Control</t>
  </si>
  <si>
    <t>Educational Materials &amp; Supplies</t>
  </si>
  <si>
    <t>Educational Materials Taxable</t>
  </si>
  <si>
    <t>Office Materials &amp; Supplies</t>
  </si>
  <si>
    <t>Diplomas &amp; Covers</t>
  </si>
  <si>
    <t>Hazardous Materials Instructional</t>
  </si>
  <si>
    <t>Data Software NonCapitalized Ctl</t>
  </si>
  <si>
    <t>Data Software Educational</t>
  </si>
  <si>
    <t>Adaptive Tech Software Educational</t>
  </si>
  <si>
    <t>Data Software Administrative</t>
  </si>
  <si>
    <t>Data Software Admin R &amp; D</t>
  </si>
  <si>
    <t>Adaptive Tech Software Admin</t>
  </si>
  <si>
    <t>Data Software Admin Gen &amp; Adm</t>
  </si>
  <si>
    <t>L13704</t>
  </si>
  <si>
    <t>Civil &amp; Survey Technology</t>
  </si>
  <si>
    <t>Civil &amp; Surveying Technology</t>
  </si>
  <si>
    <t>L15204</t>
  </si>
  <si>
    <t>Lab Civil &amp; Surveying Technology</t>
  </si>
  <si>
    <t>Valencia Future Educators Assn</t>
  </si>
  <si>
    <t>ADDED TO PROD &amp; PRPD 06/02/07</t>
  </si>
  <si>
    <t>Program Related Enterprises</t>
  </si>
  <si>
    <t>Testing Center</t>
  </si>
  <si>
    <t>Formations Conference</t>
  </si>
  <si>
    <t>Conferencing</t>
  </si>
  <si>
    <t>Conferencing Center</t>
  </si>
  <si>
    <t>Leadership Series</t>
  </si>
  <si>
    <t>Signature Conferences</t>
  </si>
  <si>
    <t>Learning Conversations</t>
  </si>
  <si>
    <t>Learning Conversations 0607</t>
  </si>
  <si>
    <t>Learning Conversations 0708</t>
  </si>
  <si>
    <t>Legal Issues</t>
  </si>
  <si>
    <t>Legal Conference 0607</t>
  </si>
  <si>
    <t>Legal Conference 0708</t>
  </si>
  <si>
    <t>Client Conferences</t>
  </si>
  <si>
    <t>Florida Development Educators Assoc</t>
  </si>
  <si>
    <t>FL Development Educators Assoc 0607</t>
  </si>
  <si>
    <t>FL Development Educators Assoc 0708</t>
  </si>
  <si>
    <t>Council Instructional Affairs (CIA)</t>
  </si>
  <si>
    <t>CIA 0607</t>
  </si>
  <si>
    <t>CIA 0708</t>
  </si>
  <si>
    <t>FL Assoc Community Colleges (FACC)</t>
  </si>
  <si>
    <t>FACC 0607</t>
  </si>
  <si>
    <t>FACC 0708</t>
  </si>
  <si>
    <t>Grant Conferences</t>
  </si>
  <si>
    <t>Nursing Summit</t>
  </si>
  <si>
    <t>Nursing Summit 0607</t>
  </si>
  <si>
    <t xml:space="preserve">Comm College Nursing Educ Summit </t>
  </si>
  <si>
    <t>Achieving the Dream (ATD)</t>
  </si>
  <si>
    <t>AtD Community Conversations</t>
  </si>
  <si>
    <t>AtD Planning</t>
  </si>
  <si>
    <t>Workforce Development Series 0708</t>
  </si>
  <si>
    <t>Loan and Endowment Fund</t>
  </si>
  <si>
    <t>Loans</t>
  </si>
  <si>
    <t>Agency Loans</t>
  </si>
  <si>
    <t>Short Term Loans</t>
  </si>
  <si>
    <t>International Student Loans</t>
  </si>
  <si>
    <t>SGA Loan Funds</t>
  </si>
  <si>
    <t>Donor Sponsored Loans</t>
  </si>
  <si>
    <t>Marilyn Buckhalter Loans</t>
  </si>
  <si>
    <t>Dr Bradbury Emergency Loans</t>
  </si>
  <si>
    <t>Federal Tax Levies</t>
  </si>
  <si>
    <t>Wage Garnishments</t>
  </si>
  <si>
    <t>Wage Garnishments VCC</t>
  </si>
  <si>
    <t>FL Dept of Education</t>
  </si>
  <si>
    <t>Clerk Courts Child Support</t>
  </si>
  <si>
    <t>TSA 403B &amp; 457</t>
  </si>
  <si>
    <t>TSA Alt Social Security</t>
  </si>
  <si>
    <t>Annuity Optional Retire Program</t>
  </si>
  <si>
    <t>Parking Garage Payable</t>
  </si>
  <si>
    <t>Fringe Benefit Clearing Acct</t>
  </si>
  <si>
    <t>Net Payroll Clearing Acct</t>
  </si>
  <si>
    <t>State Income Tax Payable Control</t>
  </si>
  <si>
    <t xml:space="preserve">State Income Tax Payable </t>
  </si>
  <si>
    <t>Payroll Deductions Suspense</t>
  </si>
  <si>
    <t>Benefilts Liability Suspense</t>
  </si>
  <si>
    <t>Federal Income Tax Payable Control</t>
  </si>
  <si>
    <t xml:space="preserve">Federal WH Tax </t>
  </si>
  <si>
    <t>Federal WH Tax 1042 Return</t>
  </si>
  <si>
    <t>FICA Tax Payable Control</t>
  </si>
  <si>
    <t xml:space="preserve">FICA Social Security Tax Payable </t>
  </si>
  <si>
    <t>FICA Medicare Tax Payable</t>
  </si>
  <si>
    <t>Retirement Contributions Control</t>
  </si>
  <si>
    <t>Retirement Contributions Payable</t>
  </si>
  <si>
    <t>Insurance Contributions Control</t>
  </si>
  <si>
    <t>Basic Health Employer</t>
  </si>
  <si>
    <t>PPO Medical Employee</t>
  </si>
  <si>
    <t>PPO Medical Flex</t>
  </si>
  <si>
    <t>Dependent Dental</t>
  </si>
  <si>
    <t>Dependent Dental Flex</t>
  </si>
  <si>
    <t>HMO Medical Employee</t>
  </si>
  <si>
    <t>HMO Medical Flex</t>
  </si>
  <si>
    <t>Cobra Insurance</t>
  </si>
  <si>
    <t>VE Professional Skills Testing</t>
  </si>
  <si>
    <t>VE Business Solutions</t>
  </si>
  <si>
    <t>VE Business Open Enrollment</t>
  </si>
  <si>
    <t>VE Business Agreements</t>
  </si>
  <si>
    <t>VE Public Safety Open Enrollment</t>
  </si>
  <si>
    <t>VE Public Safety Agreements.</t>
  </si>
  <si>
    <t>General Renovation &amp; Remodel</t>
  </si>
  <si>
    <t>FTMFUND - FUND CODE MAINTENANCE FORM</t>
  </si>
  <si>
    <t>EFFECTIVE</t>
  </si>
  <si>
    <t>DATE</t>
  </si>
  <si>
    <t>Two Digit</t>
  </si>
  <si>
    <t>two digits-DCC</t>
  </si>
  <si>
    <t>INTERNAL</t>
  </si>
  <si>
    <t>EXTERNAL</t>
  </si>
  <si>
    <t>FUND</t>
  </si>
  <si>
    <t>LEVEL 1</t>
  </si>
  <si>
    <t>LEVEL 2</t>
  </si>
  <si>
    <t>FUND CODE</t>
  </si>
  <si>
    <t>(FTMFUND)</t>
  </si>
  <si>
    <t>PREDECESSOR</t>
  </si>
  <si>
    <t>FINANCIAL</t>
  </si>
  <si>
    <t>UNBILLED</t>
  </si>
  <si>
    <t>REVENUE</t>
  </si>
  <si>
    <t>DATA</t>
  </si>
  <si>
    <t>ASSET</t>
  </si>
  <si>
    <t>LINE</t>
  </si>
  <si>
    <t>TYPE</t>
  </si>
  <si>
    <t>FUND TYPE</t>
  </si>
  <si>
    <t>LEVEL 3</t>
  </si>
  <si>
    <t>LEVEL 4</t>
  </si>
  <si>
    <t>LEVEL 5</t>
  </si>
  <si>
    <t>DESCRIPTION</t>
  </si>
  <si>
    <t>CROSSWALK</t>
  </si>
  <si>
    <t>GRANT</t>
  </si>
  <si>
    <t>PROPOSAL</t>
  </si>
  <si>
    <t>MANAGER</t>
  </si>
  <si>
    <t>AR ACCT</t>
  </si>
  <si>
    <t>ACCT</t>
  </si>
  <si>
    <t>ENTRY</t>
  </si>
  <si>
    <t>CODE</t>
  </si>
  <si>
    <t>ORGN</t>
  </si>
  <si>
    <t>PROG</t>
  </si>
  <si>
    <t>MGR</t>
  </si>
  <si>
    <t>FTMSDAT</t>
  </si>
  <si>
    <t>FTMFTYP</t>
  </si>
  <si>
    <t>REMEMBER-THESE ARE FUNDS  WITH F/B  CASH  A/P ETC</t>
  </si>
  <si>
    <t>Current Unrestricted Fund</t>
  </si>
  <si>
    <t>N</t>
  </si>
  <si>
    <t>General Operating Fund (Fund 1)</t>
  </si>
  <si>
    <t xml:space="preserve">Current Unrestricted </t>
  </si>
  <si>
    <t>This fund type will NOT rollover to next fiscal year unless it is under Jackie's org code</t>
  </si>
  <si>
    <t>Current Unrestricted</t>
  </si>
  <si>
    <t>Y</t>
  </si>
  <si>
    <t>General Revenues (tuition, state funding, etc)</t>
  </si>
  <si>
    <t>Current Unrestricted Lab Fees</t>
  </si>
  <si>
    <t>Allow separate monitoring of lab fees, lab fee revenues (program/general org) and related expenses w/org code and campus per rule</t>
  </si>
  <si>
    <t>Current Unrestricted Safety &amp; Sec</t>
  </si>
  <si>
    <t>Allow separate monitoring of security fees, security revenues (program/general org) and related expenses w/org code and campus per rule (Security plan)</t>
  </si>
  <si>
    <t xml:space="preserve">Siemens Phase II EAC </t>
  </si>
  <si>
    <t>Siemens Phase II EAC</t>
  </si>
  <si>
    <t>Physical Science OSC</t>
  </si>
  <si>
    <t>Math OSC</t>
  </si>
  <si>
    <t>Psychology OSC</t>
  </si>
  <si>
    <t>Open Computer Labs OSC</t>
  </si>
  <si>
    <t>College Prep Math OSC</t>
  </si>
  <si>
    <t>Chemistry OSC</t>
  </si>
  <si>
    <t>Earth Science OSC</t>
  </si>
  <si>
    <t>Library OSC</t>
  </si>
  <si>
    <t>Library Books &amp; Tech Equip OSC</t>
  </si>
  <si>
    <t>SPD Online Tutoring &amp; Writing Ctr</t>
  </si>
  <si>
    <t>Equip Needs Provost WEC</t>
  </si>
  <si>
    <t>Opportunity Funds WEC</t>
  </si>
  <si>
    <t>Word Processing WEC</t>
  </si>
  <si>
    <t>V01005360</t>
  </si>
  <si>
    <t>SPD Clemente Project</t>
  </si>
  <si>
    <t>Fine &amp; Applied Arts WEC</t>
  </si>
  <si>
    <t>Foreign Languages WEC</t>
  </si>
  <si>
    <t>Interdisciplinary Studies WEC</t>
  </si>
  <si>
    <t>Culinary Arts WEC</t>
  </si>
  <si>
    <t>Math Prep Institute</t>
  </si>
  <si>
    <t>Assessment</t>
  </si>
  <si>
    <t>Learning Initiative Mini Grants</t>
  </si>
  <si>
    <t>SPD Music Production</t>
  </si>
  <si>
    <t>Alternative Delivery Standards Plan</t>
  </si>
  <si>
    <t>EAP Support Center</t>
  </si>
  <si>
    <t>Ctr Intl Studies &amp; Global Language</t>
  </si>
  <si>
    <t>Online Tutoring &amp; Writing Center</t>
  </si>
  <si>
    <t>Summer Dance Instittute</t>
  </si>
  <si>
    <t>Teaching Learning Services</t>
  </si>
  <si>
    <t>International Studies</t>
  </si>
  <si>
    <t>Jack Kerouac Project</t>
  </si>
  <si>
    <t>Focus on the Workplace</t>
  </si>
  <si>
    <t>Business Education Summit</t>
  </si>
  <si>
    <t>Perkins Instructional Holding Acct</t>
  </si>
  <si>
    <t>SBI Online CLAST Review</t>
  </si>
  <si>
    <t>SBI Smart Start Learning</t>
  </si>
  <si>
    <t>SBI PreHealth Academy</t>
  </si>
  <si>
    <t>SBI Web Course Development</t>
  </si>
  <si>
    <t>SBI Learning Diversity</t>
  </si>
  <si>
    <t>SBI Post Production System</t>
  </si>
  <si>
    <t>SBI LRC Reserve Text Books</t>
  </si>
  <si>
    <t>SBI EAP Placement &amp; Reading</t>
  </si>
  <si>
    <t>SBI Valencia Forum</t>
  </si>
  <si>
    <t>SBI Tutor Training</t>
  </si>
  <si>
    <t>Luzadder Communications</t>
  </si>
  <si>
    <t>MacLeod Business</t>
  </si>
  <si>
    <t>Maguire Math</t>
  </si>
  <si>
    <t>Magruder Allied Health</t>
  </si>
  <si>
    <t>Lockheed Math</t>
  </si>
  <si>
    <t>Lockheed Science</t>
  </si>
  <si>
    <t>Bank of America Business</t>
  </si>
  <si>
    <t>Palmer Foreign Language</t>
  </si>
  <si>
    <t>University Club Humanities</t>
  </si>
  <si>
    <t xml:space="preserve">University Club Adv Computer   </t>
  </si>
  <si>
    <t>Whalen Social Science</t>
  </si>
  <si>
    <t>Vietnam Vet of Amer Osc County Chp</t>
  </si>
  <si>
    <t>Joseph &amp; Doreen Fournier Sch</t>
  </si>
  <si>
    <t>Roger A Stewart Scholarship</t>
  </si>
  <si>
    <t>John &amp; Mary Ellen Upperco</t>
  </si>
  <si>
    <t>Cirent Seminconductor Scholarship</t>
  </si>
  <si>
    <t>H Fenner Orange Cnty Tea Assoc</t>
  </si>
  <si>
    <t>Martin FCU E Jane Johns</t>
  </si>
  <si>
    <t>Gen R/R &amp; Prkg/Clsrm/Labs 0809</t>
  </si>
  <si>
    <t>Gen R/R &amp; Prkg/Clsrm/Lab/Elv (H291)</t>
  </si>
  <si>
    <t>Southwest Land Acquisition</t>
  </si>
  <si>
    <t xml:space="preserve">Osceola Campus Buildings </t>
  </si>
  <si>
    <t>Building 4 Library 0809 OSC (J295)</t>
  </si>
  <si>
    <t>Building 4 Library OSC 0809</t>
  </si>
  <si>
    <t>Art in Motion</t>
  </si>
  <si>
    <t>Art Exhibits</t>
  </si>
  <si>
    <t>Acting for the Camera</t>
  </si>
  <si>
    <t>Film Production</t>
  </si>
  <si>
    <t>Music Activities</t>
  </si>
  <si>
    <t>Theater Productions</t>
  </si>
  <si>
    <t>Assigned in accordance with the specific unit per the State Accounting Manual for Florida's Public Community Colleges.</t>
  </si>
  <si>
    <t>The first digit of the program is the same as the "function" with the exception of "2) defined as SPD by Valencia, but Organized Research per the Accounting Manual,</t>
  </si>
  <si>
    <t>and "3" defined as Auxiliary/Valencia Enterprises by Valencia, but Public Service per Accounting Manual.</t>
  </si>
  <si>
    <t>4 = Academic Support</t>
  </si>
  <si>
    <t>6 = Administration</t>
  </si>
  <si>
    <t>7 = Physical Plant</t>
  </si>
  <si>
    <t>8 = Student Waivers</t>
  </si>
  <si>
    <t>9 = Transfers &amp; Contingencies</t>
  </si>
  <si>
    <t xml:space="preserve">VE Operations </t>
  </si>
  <si>
    <t>2H</t>
  </si>
  <si>
    <t>OPEB Current</t>
  </si>
  <si>
    <t>OPEB Current Control</t>
  </si>
  <si>
    <t>OPEB Payable Current</t>
  </si>
  <si>
    <t>2I</t>
  </si>
  <si>
    <t>OPEB NonCurrent</t>
  </si>
  <si>
    <t>OPEB NonCurrent Control</t>
  </si>
  <si>
    <t>Voices of Valencia</t>
  </si>
  <si>
    <t>Valencia Dance Club</t>
  </si>
  <si>
    <t>Student Activities Events</t>
  </si>
  <si>
    <t>Valencia Enterprises</t>
  </si>
  <si>
    <t>VE Administration</t>
  </si>
  <si>
    <t>VE Center for Global Languages</t>
  </si>
  <si>
    <t>Intensive English</t>
  </si>
  <si>
    <t>Needs ICS program code - CWE</t>
  </si>
  <si>
    <t>Languages</t>
  </si>
  <si>
    <t>Languages Agreements</t>
  </si>
  <si>
    <t>VE Scenarios Online</t>
  </si>
  <si>
    <t>VE Inside Learning Division</t>
  </si>
  <si>
    <t>Inside Learning</t>
  </si>
  <si>
    <t>Maguire Jr Communications</t>
  </si>
  <si>
    <t>Phillips Fdn Ed Physical Challenged</t>
  </si>
  <si>
    <t>Whitehill Legal Studies</t>
  </si>
  <si>
    <t>Densch Geriatrics</t>
  </si>
  <si>
    <t>BellSouth Chair Engineering Tech</t>
  </si>
  <si>
    <t>Drey Chair English and Humanities</t>
  </si>
  <si>
    <t>Central Florida Restaurant Mgmt</t>
  </si>
  <si>
    <t>Wise Chair of the Shaoh</t>
  </si>
  <si>
    <t>Displaced Homemakers Chair</t>
  </si>
  <si>
    <t>Collegis Computer Science</t>
  </si>
  <si>
    <t>Shirley S Watson Sch</t>
  </si>
  <si>
    <t>Edgewood Children Ranch Sch</t>
  </si>
  <si>
    <t>Hsu Scholarship</t>
  </si>
  <si>
    <t>Betty House Palmer Sch</t>
  </si>
  <si>
    <t>W Carolyn Allen Sch</t>
  </si>
  <si>
    <t>Benette Scholarship</t>
  </si>
  <si>
    <t>Dr Homer Samuels Sch</t>
  </si>
  <si>
    <t>Greater Orl Assoc of Realtors</t>
  </si>
  <si>
    <t>Health Central Auxiliary</t>
  </si>
  <si>
    <t>Dr Paul Gianini Tech Prep Sch</t>
  </si>
  <si>
    <t>Huntington National Bank Sch</t>
  </si>
  <si>
    <t>Delta Sigma Theta Sorority Sch</t>
  </si>
  <si>
    <t>Church St Station Sch</t>
  </si>
  <si>
    <t>Kiwanis Club of Kissimmee Sch</t>
  </si>
  <si>
    <t>Central FL Fair Sch</t>
  </si>
  <si>
    <t>Rotary Club of Winter Park Sch</t>
  </si>
  <si>
    <t>Siemens Info &amp; Communication Netwrk</t>
  </si>
  <si>
    <t>Hubbard Tech Engineering Prog</t>
  </si>
  <si>
    <t>Walt Disney Film Technology</t>
  </si>
  <si>
    <t>Bank of America Business Man</t>
  </si>
  <si>
    <t>Mandell Natural Physical Sci</t>
  </si>
  <si>
    <t>Gillen Hanna Nursing</t>
  </si>
  <si>
    <t>Universal City Arts Entertainment</t>
  </si>
  <si>
    <t>Henkel Women's Studies</t>
  </si>
  <si>
    <t>Phillips Fdn Free Enterprise</t>
  </si>
  <si>
    <t>Magruder Health &amp; Life Science</t>
  </si>
  <si>
    <t>Demetree Jr Education Spc Needs</t>
  </si>
  <si>
    <t>SunTrust Economic Development</t>
  </si>
  <si>
    <t>Bank of America Humanities</t>
  </si>
  <si>
    <t>Tupperware Boys &amp; Girls Club Sch</t>
  </si>
  <si>
    <t>VCC Sustainability Trade Show</t>
  </si>
  <si>
    <t>Rural Metro 2nd Yr EMS NonEndow Sch</t>
  </si>
  <si>
    <t>Dade Marine Institute Sch</t>
  </si>
  <si>
    <t>Meridian Club of Winter Park Sch</t>
  </si>
  <si>
    <t>N Orange Memorial Hospital Fdn Sch</t>
  </si>
  <si>
    <t>Roger A Stewart Memorial Sch</t>
  </si>
  <si>
    <t>Connie Gwizalda Memorial Nurse Sch</t>
  </si>
  <si>
    <t>Foreman Family Sch</t>
  </si>
  <si>
    <t>Ntl Assc Women Business Orlando Sch</t>
  </si>
  <si>
    <t>Roger G Keyes Sch</t>
  </si>
  <si>
    <t>Adelina O Parker Sch</t>
  </si>
  <si>
    <t>Bloom &amp; Grow Society Sch</t>
  </si>
  <si>
    <t>Black History Orange Cty Sch</t>
  </si>
  <si>
    <t>AAWCC Scholarship</t>
  </si>
  <si>
    <t>Gary Shif Sch Fund</t>
  </si>
  <si>
    <t>Walters Family Fdn 2nd Chance Sch</t>
  </si>
  <si>
    <t>Glenn Richard Hayden Sch</t>
  </si>
  <si>
    <t>Other Professional Retire Incent</t>
  </si>
  <si>
    <t>Other Professional Sick Lv Incent</t>
  </si>
  <si>
    <t>Other Profession Health Ins Incent</t>
  </si>
  <si>
    <t>Other Professional Supplemental Ctl</t>
  </si>
  <si>
    <t>Other Professional Stipend</t>
  </si>
  <si>
    <t>Other Professional Sales Commission</t>
  </si>
  <si>
    <t>Other Paraprofessional Control</t>
  </si>
  <si>
    <t xml:space="preserve">Other Paraprofessional </t>
  </si>
  <si>
    <t>Other Paraprofessional Annual Leave</t>
  </si>
  <si>
    <t>Other Paraprofession Sick Leave</t>
  </si>
  <si>
    <t>Other Paraprofession Retire Incent</t>
  </si>
  <si>
    <t>Dues Held in Custody</t>
  </si>
  <si>
    <t>Bldg 1 3 &amp; 4 Class Lab ODP Ph 3 WEC</t>
  </si>
  <si>
    <t xml:space="preserve">Building 10 Phase III WEC 0809 ODP </t>
  </si>
  <si>
    <t>Building 10 Phase III WEC 0809</t>
  </si>
  <si>
    <t>East Campus Infrastructure</t>
  </si>
  <si>
    <t>R &amp; R Chiller Infrastruc EAC (H292)</t>
  </si>
  <si>
    <t>Chiller Infrastructure R/R WEC 0809</t>
  </si>
  <si>
    <t>Project REWARD Scholarship</t>
  </si>
  <si>
    <t>McCall Wieckowski Families</t>
  </si>
  <si>
    <t>Rotary Club Bay Hill Edgewood</t>
  </si>
  <si>
    <t>First digit = Fund (1-9) as defined by the State Accounting Manual for Florida's Public Community Colleges</t>
  </si>
  <si>
    <t>Second Digit =  Function based on the State Accounting Manual for Florida's Public Community Colleges</t>
  </si>
  <si>
    <t>Third &amp; Fourth Digits = assigned numbers based on next available sequence within the series (00-99).</t>
  </si>
  <si>
    <t>Fifth &amp; Sixth Digits = campus codes defined as follows.</t>
  </si>
  <si>
    <t>00 = College-Wide</t>
  </si>
  <si>
    <t>04 = West Campus (WEC)</t>
  </si>
  <si>
    <t>05 = Osceola Campus (OSC)</t>
  </si>
  <si>
    <t>06 = McCoy Center (MCY)</t>
  </si>
  <si>
    <t>07 = Winter Park Campus (WPC)</t>
  </si>
  <si>
    <t>Numbering Schematic for Valencia Programs (6 digits)</t>
  </si>
  <si>
    <t>Bldgs 1 3 &amp; 4 Class Labs Ph III WEC</t>
  </si>
  <si>
    <t>OPEB Payable NonCurrent</t>
  </si>
  <si>
    <t>Dr Sara K Page Sch</t>
  </si>
  <si>
    <t>Henry T Simmons Sch</t>
  </si>
  <si>
    <t>City of St Cloud Sch</t>
  </si>
  <si>
    <t>Darden Restaurant Foundation Sch</t>
  </si>
  <si>
    <t>Miriam P Truesdell Sch</t>
  </si>
  <si>
    <t>R L  Howard &amp; T E  Pryor</t>
  </si>
  <si>
    <t>Social Sciences Office EAC</t>
  </si>
  <si>
    <t>Education EAC</t>
  </si>
  <si>
    <t>Psychology EAC</t>
  </si>
  <si>
    <t>Economics EAC</t>
  </si>
  <si>
    <t>Placement Testing</t>
  </si>
  <si>
    <t>Placement Testing Postsec Education</t>
  </si>
  <si>
    <t>TE Admission &amp; Record Dist Ofc EAC</t>
  </si>
  <si>
    <t>TE0054</t>
  </si>
  <si>
    <t>TE Answer Center EAC</t>
  </si>
  <si>
    <t>TE0055</t>
  </si>
  <si>
    <t>TE0056</t>
  </si>
  <si>
    <t>Rotary Club of W Orl - C Croll</t>
  </si>
  <si>
    <t>William S Hunt Sch</t>
  </si>
  <si>
    <t>Orange Cnty Medical Society</t>
  </si>
  <si>
    <t>E Interclub Council Sch</t>
  </si>
  <si>
    <t>Lois Holt Sch</t>
  </si>
  <si>
    <t>Bellsouth Tech Prep Sch</t>
  </si>
  <si>
    <t>Thomas E Triplett Sch</t>
  </si>
  <si>
    <t>Nationsbank B&amp;Y Club of Central FL</t>
  </si>
  <si>
    <t>Thomas Eddie Triplett Sch</t>
  </si>
  <si>
    <t>Kiwanis Club of N Orl Sch</t>
  </si>
  <si>
    <t>Rotary Club of Alt Spgs Forest City</t>
  </si>
  <si>
    <t>Univ Club of W Park Sch</t>
  </si>
  <si>
    <t>Kissimmee St Cloud Hospitality</t>
  </si>
  <si>
    <t>Displaced Homemaker Sch</t>
  </si>
  <si>
    <t>S Apopka ACTION Inc</t>
  </si>
  <si>
    <t>Spanish Bus &amp; Prof Womens Org</t>
  </si>
  <si>
    <t>Princeton Hosp Aux Sch</t>
  </si>
  <si>
    <t>53 Bookstore Account</t>
  </si>
  <si>
    <t>53 Operating Account</t>
  </si>
  <si>
    <t>53 Payroll Account</t>
  </si>
  <si>
    <t>53 Accounts Payable Account</t>
  </si>
  <si>
    <t>53 Web Payments Account</t>
  </si>
  <si>
    <t>Banner Center for Digital Media</t>
  </si>
  <si>
    <t>TE0182</t>
  </si>
  <si>
    <t>TE Outreach Health WEC</t>
  </si>
  <si>
    <t>Physical Education EAC</t>
  </si>
  <si>
    <t>History EAC</t>
  </si>
  <si>
    <t>Political Science EAC</t>
  </si>
  <si>
    <t>Sociology EAC</t>
  </si>
  <si>
    <t>Sign Language EAC</t>
  </si>
  <si>
    <t>Anthropology EAC</t>
  </si>
  <si>
    <t>Library Science EAC</t>
  </si>
  <si>
    <t>Library EAC</t>
  </si>
  <si>
    <t>Library Books &amp; Tech Equip EAC</t>
  </si>
  <si>
    <t>Open Computer Labs EAC</t>
  </si>
  <si>
    <t>Micro Computer Lab EAC</t>
  </si>
  <si>
    <t>Library WPK</t>
  </si>
  <si>
    <t>PIDM</t>
  </si>
  <si>
    <t>V01005544</t>
  </si>
  <si>
    <t>V02669363</t>
  </si>
  <si>
    <t>Foundation Loan Building 10 ODP WEC</t>
  </si>
  <si>
    <t>Foundation Loan Building 10 WEC</t>
  </si>
  <si>
    <t>Neotropical Biology EAC</t>
  </si>
  <si>
    <t>International Club EAC</t>
  </si>
  <si>
    <t>Nurses Student Assoc WEC</t>
  </si>
  <si>
    <t>Cardio Vascular Assoc WEC</t>
  </si>
  <si>
    <t>Current Unrestricted Student Refund</t>
  </si>
  <si>
    <t>y</t>
  </si>
  <si>
    <t>Banner Ctr for Health Sciences 0708</t>
  </si>
  <si>
    <t>Nutrition WEC</t>
  </si>
  <si>
    <t>Health Sciences WEC</t>
  </si>
  <si>
    <t>Home Economics</t>
  </si>
  <si>
    <t>Foods and Nutrition</t>
  </si>
  <si>
    <t>Health Sciences</t>
  </si>
  <si>
    <t>Health Sciences Summit Conferencing</t>
  </si>
  <si>
    <t>FTMACCI - ACCOUNT INDEX CODE MAINTENANCE FORM</t>
  </si>
  <si>
    <t>AS OF</t>
  </si>
  <si>
    <t>ACCOUNTING DISTRIBUTION</t>
  </si>
  <si>
    <t>Radiography Student Assoc WEC</t>
  </si>
  <si>
    <t>Respiratory Students Assoc WEC</t>
  </si>
  <si>
    <t>Black High Achievers Club WEC</t>
  </si>
  <si>
    <t>Caribbean Student Assoc EAC</t>
  </si>
  <si>
    <t>Culinary Arts Student Assoc WEC</t>
  </si>
  <si>
    <t>Students for Liberty WEC</t>
  </si>
  <si>
    <t>Dental Hygienists' Assoc WEC</t>
  </si>
  <si>
    <t>Mars Club OSC</t>
  </si>
  <si>
    <t>Ultrasound Student Assoc WEC</t>
  </si>
  <si>
    <t>Gay Straight Alliance WEC</t>
  </si>
  <si>
    <t>Single Parent Network WEC</t>
  </si>
  <si>
    <t>Single Parent Network WPK</t>
  </si>
  <si>
    <t>SAGE OSC</t>
  </si>
  <si>
    <t>Valencia Source Advertising</t>
  </si>
  <si>
    <t>Graphic Design Club EAC</t>
  </si>
  <si>
    <t>Unexpended Plant Fund</t>
  </si>
  <si>
    <t>Miscellaneous Sources</t>
  </si>
  <si>
    <t>Misc Local Capital Funding Ctl</t>
  </si>
  <si>
    <t>7100C</t>
  </si>
  <si>
    <t>Misc Local Capital Control</t>
  </si>
  <si>
    <t>Local Sources - Reimbursable</t>
  </si>
  <si>
    <t>PECO Reimbursable</t>
  </si>
  <si>
    <t>Campus Acquisition SWC</t>
  </si>
  <si>
    <t>Campus Acquisition SEC</t>
  </si>
  <si>
    <t>Building 4 OSC</t>
  </si>
  <si>
    <t>Agency Reimbursable</t>
  </si>
  <si>
    <t>Bookstore Expansion OSC</t>
  </si>
  <si>
    <t>Cafeteria Expansion OSC</t>
  </si>
  <si>
    <t>Bookstore Equipment Refresh</t>
  </si>
  <si>
    <t>Foundation Reimbursable</t>
  </si>
  <si>
    <t>Donor Wall Project</t>
  </si>
  <si>
    <t>Private Sources</t>
  </si>
  <si>
    <t>PDC Appraisal Building EAC</t>
  </si>
  <si>
    <t>PEC R/R Hunton Brady WEC</t>
  </si>
  <si>
    <t>Kirkman Road Land Parcel Sale WEC</t>
  </si>
  <si>
    <t>Opportunity Funds</t>
  </si>
  <si>
    <t>Other Sources</t>
  </si>
  <si>
    <t>State Sources</t>
  </si>
  <si>
    <t>Capital Outlay and Debt Service</t>
  </si>
  <si>
    <t xml:space="preserve">Capital Outlay and Debt Service </t>
  </si>
  <si>
    <t xml:space="preserve">Capital Outlay &amp; Debt Service </t>
  </si>
  <si>
    <t>Separate CO &amp; DS by organization/budget manager</t>
  </si>
  <si>
    <t>Public Capital Educ Outlay (PECO)</t>
  </si>
  <si>
    <t>General Renovation &amp; Remodeling</t>
  </si>
  <si>
    <t>General R &amp; R 0506 (A983)</t>
  </si>
  <si>
    <t>R/R &amp; Site Imprv 0506 (F315)</t>
  </si>
  <si>
    <t>Life Care Fdn for Ed Research</t>
  </si>
  <si>
    <t>ABWA Orlando Action Chapter</t>
  </si>
  <si>
    <t>Frank &amp; Carlene Hines Legacy Sch</t>
  </si>
  <si>
    <t>Amer Society Highway Engineers</t>
  </si>
  <si>
    <t>PECO Maint Ren &amp; Rem 0809 WEC &amp; OSC</t>
  </si>
  <si>
    <t>PECO Maint Ren &amp; Rem 0809 EAC &amp; WPK</t>
  </si>
  <si>
    <t>PECO Main Ren &amp; Rem 0809 Energy Con</t>
  </si>
  <si>
    <t>Joint Use Bldg UCF 0809 WEC (H294)</t>
  </si>
  <si>
    <t>Joint Use Facility UCF WEC 0809</t>
  </si>
  <si>
    <t>Joint Use VCC/UCF ODP WEC 0809</t>
  </si>
  <si>
    <t xml:space="preserve">Joint Use UCF PECO Approp 0708 </t>
  </si>
  <si>
    <t xml:space="preserve">Joint Use Facility UCF Funding </t>
  </si>
  <si>
    <t>Joint Use Facility UCF Funding ODP</t>
  </si>
  <si>
    <t>Joint Use Facility UCF Special</t>
  </si>
  <si>
    <t>Joint Use Facility UCF Special ODP</t>
  </si>
  <si>
    <t>Jt Use Facility UCF Spc 0809 (H298)</t>
  </si>
  <si>
    <t>CJI Trust Fund 0607</t>
  </si>
  <si>
    <t>CJI Trust Fund 0708</t>
  </si>
  <si>
    <t>State Appropriations</t>
  </si>
  <si>
    <t>Designated State Projects</t>
  </si>
  <si>
    <t>Current Restricted Fund - Fed Funds</t>
  </si>
  <si>
    <t>FTMPROG - PROGRAM CODE MAINTENANCE FORM</t>
  </si>
  <si>
    <t>PROGRAM CODES</t>
  </si>
  <si>
    <t>PROGRAM</t>
  </si>
  <si>
    <t>10</t>
  </si>
  <si>
    <t>Instruction</t>
  </si>
  <si>
    <t>Advanced &amp; Professional</t>
  </si>
  <si>
    <t>Architectural &amp; Enviromental Design</t>
  </si>
  <si>
    <t>Biological Science</t>
  </si>
  <si>
    <t>Engineering</t>
  </si>
  <si>
    <t>Physical Sciences</t>
  </si>
  <si>
    <t>Chemistry</t>
  </si>
  <si>
    <t>Earth Sciences</t>
  </si>
  <si>
    <t>Graduation</t>
  </si>
  <si>
    <t>Nursing Pinning</t>
  </si>
  <si>
    <t>Auxiliary Fund</t>
  </si>
  <si>
    <t>Includes Admin CW operations</t>
  </si>
  <si>
    <t>Bookstore SLC</t>
  </si>
  <si>
    <t>Events</t>
  </si>
  <si>
    <t>Humanities Visual &amp; Performing Arts</t>
  </si>
  <si>
    <t>Event held and received donations, able to transfer funds within the "3200" categories</t>
  </si>
  <si>
    <t>Potters Guild</t>
  </si>
  <si>
    <t>TE0174</t>
  </si>
  <si>
    <t>TE0175</t>
  </si>
  <si>
    <t>TE0176</t>
  </si>
  <si>
    <t>TE0177</t>
  </si>
  <si>
    <t>TE0178</t>
  </si>
  <si>
    <t>TE0179</t>
  </si>
  <si>
    <t>TE0180</t>
  </si>
  <si>
    <t>TE0181</t>
  </si>
  <si>
    <t>TE Admissions &amp; Records WEC</t>
  </si>
  <si>
    <t>TE Answer Center WEC</t>
  </si>
  <si>
    <t>TE Assessment Center WEC</t>
  </si>
  <si>
    <t>TE Atlas Outpost WEC</t>
  </si>
  <si>
    <t>TE Bridges Program WEC</t>
  </si>
  <si>
    <t>TE Business Office WEC</t>
  </si>
  <si>
    <t>TE Biology Labs WEC</t>
  </si>
  <si>
    <t>TE Chemistry Labs WEC</t>
  </si>
  <si>
    <t>TE Counseling WEC</t>
  </si>
  <si>
    <t>TE CROP WEC</t>
  </si>
  <si>
    <t>TE Culinary WEC</t>
  </si>
  <si>
    <t>TE Architecture Engineer &amp; Tech WEC</t>
  </si>
  <si>
    <t>TE Dean Architect Engineer Tech WEC</t>
  </si>
  <si>
    <t>First Generation Matching Grant</t>
  </si>
  <si>
    <t>Helios Educ Fdn 1st Generation Sch</t>
  </si>
  <si>
    <t>Student Records &amp; Admissions</t>
  </si>
  <si>
    <t>Svcs Students with Disabilities</t>
  </si>
  <si>
    <t>Services for Special Students</t>
  </si>
  <si>
    <t>Student Services Administration</t>
  </si>
  <si>
    <t>Institutional Support</t>
  </si>
  <si>
    <t>Executive Management</t>
  </si>
  <si>
    <t>College Wide Management</t>
  </si>
  <si>
    <t>Assistant to the President</t>
  </si>
  <si>
    <t>EAEO Officer</t>
  </si>
  <si>
    <t>Educational Planning &amp; Development</t>
  </si>
  <si>
    <t>Collegewide Councils</t>
  </si>
  <si>
    <t>Faculty Senate</t>
  </si>
  <si>
    <t>New Campus Planning</t>
  </si>
  <si>
    <t>Fiscal Operations</t>
  </si>
  <si>
    <t>Fiscal Control</t>
  </si>
  <si>
    <t xml:space="preserve">Comptroller </t>
  </si>
  <si>
    <t>Budget Administration</t>
  </si>
  <si>
    <t>Financial Operations</t>
  </si>
  <si>
    <t>Payroll Operations</t>
  </si>
  <si>
    <t>Bursar &amp; Accounts Receivable</t>
  </si>
  <si>
    <t>Business Offices &amp; Cashiering</t>
  </si>
  <si>
    <t>Fiscal Management</t>
  </si>
  <si>
    <t>Endowment Management</t>
  </si>
  <si>
    <t>Grants &amp; Contracts Financial Mngt</t>
  </si>
  <si>
    <t>Grants Management</t>
  </si>
  <si>
    <t>Grants Accounting</t>
  </si>
  <si>
    <t>Grants Development</t>
  </si>
  <si>
    <t>Data &amp; Telecommunications</t>
  </si>
  <si>
    <t>Information Technology Office</t>
  </si>
  <si>
    <t>Information Tech Mngt Services</t>
  </si>
  <si>
    <t>Computing</t>
  </si>
  <si>
    <t>Telecommunications</t>
  </si>
  <si>
    <t>Human Resources</t>
  </si>
  <si>
    <t>Logistical Services</t>
  </si>
  <si>
    <t>Telephone Service &amp; Operations</t>
  </si>
  <si>
    <t>General Reproduction (Copy Ctr)</t>
  </si>
  <si>
    <t>Other General Services</t>
  </si>
  <si>
    <t xml:space="preserve">Hospitality </t>
  </si>
  <si>
    <t>General Insurance (not Property)</t>
  </si>
  <si>
    <t>Employee Insurance</t>
  </si>
  <si>
    <t>Commencement (Graduation)</t>
  </si>
  <si>
    <t>Admin &amp; Staff Support Services</t>
  </si>
  <si>
    <t>In Service Training</t>
  </si>
  <si>
    <t>Training Institutes</t>
  </si>
  <si>
    <t>Community Relations</t>
  </si>
  <si>
    <t>TV &amp; Video Production</t>
  </si>
  <si>
    <t>Conference Development</t>
  </si>
  <si>
    <t>Utilities</t>
  </si>
  <si>
    <t>Grounds</t>
  </si>
  <si>
    <t>Grounds Maintenance</t>
  </si>
  <si>
    <t xml:space="preserve">Custodial </t>
  </si>
  <si>
    <t>Custodial &amp; Janitorial Services</t>
  </si>
  <si>
    <t>Maintenance</t>
  </si>
  <si>
    <t>Building Maintenance</t>
  </si>
  <si>
    <t>Other</t>
  </si>
  <si>
    <t>Facilities</t>
  </si>
  <si>
    <t>Building &amp; Equipment Insurance</t>
  </si>
  <si>
    <t>Rental of Facilities OSC</t>
  </si>
  <si>
    <t>Plant Renewals &amp; Replacements</t>
  </si>
  <si>
    <t>Land Acquisition</t>
  </si>
  <si>
    <t>Land Acquisition SWC</t>
  </si>
  <si>
    <t>Land Acquisition WEC</t>
  </si>
  <si>
    <t>Land Sale WEC</t>
  </si>
  <si>
    <t>Tech Science Bldg OSC</t>
  </si>
  <si>
    <t>Building 10 WEC</t>
  </si>
  <si>
    <t>PDC Appraisal EAC</t>
  </si>
  <si>
    <t>Owner Direct Construction Purchases</t>
  </si>
  <si>
    <t>General Building Construction</t>
  </si>
  <si>
    <t>Technology Projects</t>
  </si>
  <si>
    <t>Brite Classrooms</t>
  </si>
  <si>
    <t>Student Computer Labs</t>
  </si>
  <si>
    <t>Refreshed Computers</t>
  </si>
  <si>
    <t>Instructional Software Licences</t>
  </si>
  <si>
    <t>E-Licences Library Databases</t>
  </si>
  <si>
    <t>Banner HR/Finance Conversion</t>
  </si>
  <si>
    <t>General Technology Projects</t>
  </si>
  <si>
    <t>Renovation &amp; Remodeling</t>
  </si>
  <si>
    <t>PEC Ren &amp; Remodel</t>
  </si>
  <si>
    <t>Gym to Class Ren &amp; Remodel</t>
  </si>
  <si>
    <t>Labs to Class Ren &amp; Remodel</t>
  </si>
  <si>
    <t xml:space="preserve">Ren &amp; Remodel Science Bldg 1A </t>
  </si>
  <si>
    <t>Ren Remodel &amp; Site Improvement</t>
  </si>
  <si>
    <t>Cafeteria Expansion</t>
  </si>
  <si>
    <t>General Ren &amp; Remodel</t>
  </si>
  <si>
    <t>Other Structures &amp; Improvements</t>
  </si>
  <si>
    <t>Learning Center OSC</t>
  </si>
  <si>
    <t>Assesment</t>
  </si>
  <si>
    <t>Alternative Delivery Standards</t>
  </si>
  <si>
    <t>SPD New Faculty Orientation</t>
  </si>
  <si>
    <t>SPD Learning Initiative Mini Grants</t>
  </si>
  <si>
    <t xml:space="preserve">Adjunct Faculty Development </t>
  </si>
  <si>
    <t>Teaching Learning Academy</t>
  </si>
  <si>
    <t>Faculty Association</t>
  </si>
  <si>
    <t>SPD Deans Projects</t>
  </si>
  <si>
    <t>SPD Sabbatical</t>
  </si>
  <si>
    <t>Formation</t>
  </si>
  <si>
    <t>Formation Conference</t>
  </si>
  <si>
    <t>Senior Project Director</t>
  </si>
  <si>
    <t>New Campus Initiative</t>
  </si>
  <si>
    <t>V01005614</t>
  </si>
  <si>
    <t>Academic Affairs</t>
  </si>
  <si>
    <t>Teach Learning Svcs &amp; Intl Students</t>
  </si>
  <si>
    <t>SPD International Studies</t>
  </si>
  <si>
    <t>Institutional Research</t>
  </si>
  <si>
    <t>L12705</t>
  </si>
  <si>
    <t>Lab Reading OSC</t>
  </si>
  <si>
    <t>Contract Orange County 0809</t>
  </si>
  <si>
    <t>Career Pathways Partners</t>
  </si>
  <si>
    <t>53 Wire Transfer Account</t>
  </si>
  <si>
    <t>Bank of America Charitable Fnd Sch</t>
  </si>
  <si>
    <t>TE0188</t>
  </si>
  <si>
    <t>TE Career Development Svcs WEC</t>
  </si>
  <si>
    <t>SUCCEED Educator Prep Institute</t>
  </si>
  <si>
    <t>CFHLA/VCC Foundation</t>
  </si>
  <si>
    <t>NSF Scholarships Information Tech</t>
  </si>
  <si>
    <t>Nursing Federal Jobs Training</t>
  </si>
  <si>
    <t>NEH Summer Institute Japan</t>
  </si>
  <si>
    <t>First Union National Bank of FL Fel</t>
  </si>
  <si>
    <t>NEH Summer Inst Brazilian Studies</t>
  </si>
  <si>
    <t>Agknowlege - Kirkwood/NSF Participa</t>
  </si>
  <si>
    <t>Quick Response - Dynetech</t>
  </si>
  <si>
    <t>Tech Prep Schools</t>
  </si>
  <si>
    <t>Financial Aid Office</t>
  </si>
  <si>
    <t>Other Scholarship Awards</t>
  </si>
  <si>
    <t>State Scholarship Awards</t>
  </si>
  <si>
    <t>Federal Scholarship Awards</t>
  </si>
  <si>
    <t>Loan Funds</t>
  </si>
  <si>
    <t>Financial Aid Office EAC</t>
  </si>
  <si>
    <t>Financial Aid Office WEC</t>
  </si>
  <si>
    <t>Financial Aid Office OSC</t>
  </si>
  <si>
    <t>Financial Aid Office WPK</t>
  </si>
  <si>
    <t>Transition Administration (College Transition)</t>
  </si>
  <si>
    <t>School &amp; College Relations</t>
  </si>
  <si>
    <t>Transition Services Office EAC</t>
  </si>
  <si>
    <t>Transition Services Office WEC</t>
  </si>
  <si>
    <t>Transition Services Office OSC</t>
  </si>
  <si>
    <t>Transition Services Office WPK</t>
  </si>
  <si>
    <t>Transition Planning</t>
  </si>
  <si>
    <t>Counseling Workshop</t>
  </si>
  <si>
    <t>SPD Institutional Advancement</t>
  </si>
  <si>
    <t>Equip Needs Inst Advancement</t>
  </si>
  <si>
    <t>Achieving the Dream/Lumina</t>
  </si>
  <si>
    <t>Strategic Equip Inst Advancement</t>
  </si>
  <si>
    <t>Resource Development</t>
  </si>
  <si>
    <t>Health Sponsored Programs</t>
  </si>
  <si>
    <t>VCC Foundation</t>
  </si>
  <si>
    <t>ACI Engineer &amp; Constr NonEndow Sch</t>
  </si>
  <si>
    <t>MT Wasylchak Health Care Sch</t>
  </si>
  <si>
    <t>Valencia Textbook Assistance Sch</t>
  </si>
  <si>
    <t>Cen Fl Area Health Ed Ctr Resp</t>
  </si>
  <si>
    <t>Cen Fl Area Health Ed Ctr Nursing</t>
  </si>
  <si>
    <t>Cen Fl Area Health Ed Ctr Dental</t>
  </si>
  <si>
    <t>Travel - Other (Webinar)</t>
  </si>
  <si>
    <t>Travel Other Expense Control</t>
  </si>
  <si>
    <t>Student Activity Tutoring EAC</t>
  </si>
  <si>
    <t>Student Activity Tutoring WPK</t>
  </si>
  <si>
    <t>V01006366</t>
  </si>
  <si>
    <t>Student Activity Tutoring OSC</t>
  </si>
  <si>
    <t>Student Activity OSD</t>
  </si>
  <si>
    <t>Office Systems Tech EAC</t>
  </si>
  <si>
    <t>Legal Services</t>
  </si>
  <si>
    <t>V01005634</t>
  </si>
  <si>
    <t>Opportunity Funds Legal</t>
  </si>
  <si>
    <t>Vice President</t>
  </si>
  <si>
    <t>2P1003</t>
  </si>
  <si>
    <t>Perkins Criminal Justice EAC</t>
  </si>
  <si>
    <t>West Side Steppers WEC</t>
  </si>
  <si>
    <t>End 2/11/09</t>
  </si>
  <si>
    <t>2P0405</t>
  </si>
  <si>
    <t>Perkins Computer Engineering OSC</t>
  </si>
  <si>
    <t>ATD Leah Meyer Austin</t>
  </si>
  <si>
    <t>Arab American Culture Club</t>
  </si>
  <si>
    <t>L12504</t>
  </si>
  <si>
    <t>Lab Horticulture WEC</t>
  </si>
  <si>
    <t>FL Development Educators Assoc 09</t>
  </si>
  <si>
    <t xml:space="preserve">CASPAF </t>
  </si>
  <si>
    <t>Legal Issues 10</t>
  </si>
  <si>
    <t>CASPAS 09</t>
  </si>
  <si>
    <t>CASPAF 09</t>
  </si>
  <si>
    <t>Learning Conversations 0910</t>
  </si>
  <si>
    <t>Federal Direct Loan Unsubsidized</t>
  </si>
  <si>
    <t>Federal Direct Loan Subsidized</t>
  </si>
  <si>
    <t>Federal Direct Loan PLUS</t>
  </si>
  <si>
    <t>Direct Loan PLUS 0910</t>
  </si>
  <si>
    <t>Direct Loan Subsidized 0910</t>
  </si>
  <si>
    <t>Direct Loan Unsubsidized 0910</t>
  </si>
  <si>
    <t>Stafford Loans Unsub 0809</t>
  </si>
  <si>
    <t>Stafford Loans Sub 0809</t>
  </si>
  <si>
    <t>2P1103</t>
  </si>
  <si>
    <t>Perkins Criminal Justice Inst EAC</t>
  </si>
  <si>
    <t>Economic Development Hospitality</t>
  </si>
  <si>
    <t>Administrative Hospitality 0910</t>
  </si>
  <si>
    <t>Video Production</t>
  </si>
  <si>
    <t>V01007894</t>
  </si>
  <si>
    <t>US Dept of Homeland Security</t>
  </si>
  <si>
    <t>Emergency Comm &amp; Alert Equip</t>
  </si>
  <si>
    <t>Journalism WEC</t>
  </si>
  <si>
    <t>Nutrition OSC</t>
  </si>
  <si>
    <t>Health Sciences OSC</t>
  </si>
  <si>
    <t>Nutrition Osc</t>
  </si>
  <si>
    <t>Student Technology Fee Ctl</t>
  </si>
  <si>
    <t xml:space="preserve">NonPSAV Technology Fees </t>
  </si>
  <si>
    <t>Library E-Resources</t>
  </si>
  <si>
    <t xml:space="preserve">Media </t>
  </si>
  <si>
    <t>Robert C Byrd Awards 0910</t>
  </si>
  <si>
    <t>Children Decease/Disable Vet 0809</t>
  </si>
  <si>
    <t>ACG 0910</t>
  </si>
  <si>
    <t>Robert C Byrd 0910</t>
  </si>
  <si>
    <t>L10605</t>
  </si>
  <si>
    <t>Banner Center Health Sciences 0809</t>
  </si>
  <si>
    <t>Banner Ctr for Health Sciences 0809</t>
  </si>
  <si>
    <t>Alumni Respiratory Care Scholarship</t>
  </si>
  <si>
    <t>Ed &amp; Judy Moore Textbook Sch</t>
  </si>
  <si>
    <t>FSAG Career Education 0809</t>
  </si>
  <si>
    <t>Perkins 0809</t>
  </si>
  <si>
    <t>Career Pathways 0910</t>
  </si>
  <si>
    <t>Career Pathways 0809</t>
  </si>
  <si>
    <t>Perkins 0910</t>
  </si>
  <si>
    <t>0809</t>
  </si>
  <si>
    <t>0910</t>
  </si>
  <si>
    <t>2P1500</t>
  </si>
  <si>
    <t>2P1600</t>
  </si>
  <si>
    <t>Perkins CTE Faculty Resource Websit</t>
  </si>
  <si>
    <t>Perkins CTE Faculty Authentic Asses</t>
  </si>
  <si>
    <t xml:space="preserve">Career Pathways Partner </t>
  </si>
  <si>
    <t>Fed Stabilization Education Funds</t>
  </si>
  <si>
    <t>Fed Stabilization Discretion Funds</t>
  </si>
  <si>
    <t xml:space="preserve">PSAV Technology Fees </t>
  </si>
  <si>
    <t>End 6/30/09</t>
  </si>
  <si>
    <t>Cash Contribution Capital Ctl</t>
  </si>
  <si>
    <t>Cash Contribution Primary Capital</t>
  </si>
  <si>
    <t>2112A</t>
  </si>
  <si>
    <t>2112B</t>
  </si>
  <si>
    <t>Endowed Chairs</t>
  </si>
  <si>
    <t>10 Yr Cap Asset Ctl Acct Over $5000</t>
  </si>
  <si>
    <t>Educ Furniture &amp; Equip Over $5000</t>
  </si>
  <si>
    <t>CJI Trust Fund 0910</t>
  </si>
  <si>
    <t>General Scholarships 0910</t>
  </si>
  <si>
    <t>General Scholarships 0809</t>
  </si>
  <si>
    <t>T13803</t>
  </si>
  <si>
    <t>Tech Fee History EAC</t>
  </si>
  <si>
    <t>T11503</t>
  </si>
  <si>
    <t>T11403</t>
  </si>
  <si>
    <t>T14303</t>
  </si>
  <si>
    <t>T14203</t>
  </si>
  <si>
    <t>Tech Fee Biological Science EAC</t>
  </si>
  <si>
    <t>Tech Fee Math EAC</t>
  </si>
  <si>
    <t>Tech Fee Chemistry EAC</t>
  </si>
  <si>
    <t>Tech Fee Speech EAC</t>
  </si>
  <si>
    <t>T12003</t>
  </si>
  <si>
    <t>T14003</t>
  </si>
  <si>
    <t>Tech Fee Sociology EAC</t>
  </si>
  <si>
    <t>T11504</t>
  </si>
  <si>
    <t>T12304</t>
  </si>
  <si>
    <t>T12404</t>
  </si>
  <si>
    <t>T12904</t>
  </si>
  <si>
    <t>T13004</t>
  </si>
  <si>
    <t>T13104</t>
  </si>
  <si>
    <t>T13304</t>
  </si>
  <si>
    <t>T11104</t>
  </si>
  <si>
    <t>T14604</t>
  </si>
  <si>
    <t>T12804</t>
  </si>
  <si>
    <t>Tech Fee Biological Science WEC</t>
  </si>
  <si>
    <t>Tech Fee English WEC</t>
  </si>
  <si>
    <t>Tech Fee Physical Science WEC</t>
  </si>
  <si>
    <t>Tech Fee Humanities WEC</t>
  </si>
  <si>
    <t>Tech Fee Dental Hygiene WEC</t>
  </si>
  <si>
    <t>Tech Fee Radiography WEC</t>
  </si>
  <si>
    <t>Tech Fee Sonography WEC</t>
  </si>
  <si>
    <t>Tech Fee Emergency Medical Svcs WEC</t>
  </si>
  <si>
    <t>Tech Fee Chemistry WEC</t>
  </si>
  <si>
    <t>T40000</t>
  </si>
  <si>
    <t>T40100</t>
  </si>
  <si>
    <t>Tech Fee Academic Computer Refresh</t>
  </si>
  <si>
    <t>T40705</t>
  </si>
  <si>
    <t>T10205</t>
  </si>
  <si>
    <t>Tech Fee Emergency Medical Svcs OSC</t>
  </si>
  <si>
    <t>T12005</t>
  </si>
  <si>
    <t>Tech Fee Office Systems Tech OSC</t>
  </si>
  <si>
    <t>T12105</t>
  </si>
  <si>
    <t>Tech Fee Graphics Tech OSC</t>
  </si>
  <si>
    <t>T50000</t>
  </si>
  <si>
    <t>Tech Fee Student Disability Services</t>
  </si>
  <si>
    <t>Institue for Higher Educ Policy</t>
  </si>
  <si>
    <t>VE Summer Camp Administration</t>
  </si>
  <si>
    <t>Maint Ren/Rem Site Impr 0910 (0407)</t>
  </si>
  <si>
    <t>Maj R/R Emg Repl Chiller EAC (J112)</t>
  </si>
  <si>
    <t>Building 4 Library 0910 OSC (J113)</t>
  </si>
  <si>
    <t>Ren/Rem Bldgs 7 &amp; 9 WEC (J150)</t>
  </si>
  <si>
    <t>Ren/Rem Bldgs 7 &amp; 9 0910 WEC (J150)</t>
  </si>
  <si>
    <t xml:space="preserve">Robert C Byrd Awards </t>
  </si>
  <si>
    <t>West Buildings 7 &amp; 9</t>
  </si>
  <si>
    <t>West Building 8</t>
  </si>
  <si>
    <t>Building 8 Additions 0607 WEC (F317)</t>
  </si>
  <si>
    <t>Chiller Infrastructure R/R EAC 0809</t>
  </si>
  <si>
    <t>7721A</t>
  </si>
  <si>
    <t>Gen R/R Infra Site Impr 0910 (J111)</t>
  </si>
  <si>
    <t>Building 4 Library OSC 0910 (J113)</t>
  </si>
  <si>
    <t>Gen R/R Infra Site Imprv 0910(J111)</t>
  </si>
  <si>
    <t>QRT Invision</t>
  </si>
  <si>
    <t>Quick Response - Invision</t>
  </si>
  <si>
    <t>TE ASC Desk EAC</t>
  </si>
  <si>
    <t>Unallocated Technology Fee</t>
  </si>
  <si>
    <t>ARRA Stimulus Funds</t>
  </si>
  <si>
    <t>PECO Maint Ren &amp; Rem 0910 EAC &amp; WPK</t>
  </si>
  <si>
    <t>PECO Maint Ren &amp; Rem 0910 WEC &amp; OSC</t>
  </si>
  <si>
    <t>College Wellness</t>
  </si>
  <si>
    <t>College Reachout Program 0910</t>
  </si>
  <si>
    <t>College Reachout Program CROP ARRA</t>
  </si>
  <si>
    <t>College Reachout Prog ARRA 0910</t>
  </si>
  <si>
    <t>College Reachout 0910</t>
  </si>
  <si>
    <t>College Reachout 0910 ARRA</t>
  </si>
  <si>
    <t>Theresa Walton Nursing Sch</t>
  </si>
  <si>
    <t>TE0190</t>
  </si>
  <si>
    <t>MDC Dev Education Initiative</t>
  </si>
  <si>
    <t>Student Activity SL</t>
  </si>
  <si>
    <t>Dominican Republic SLF</t>
  </si>
  <si>
    <t>Contract Orange County 0910</t>
  </si>
  <si>
    <t>Contract Orange County</t>
  </si>
  <si>
    <t>Eye Care Insurance Contributions</t>
  </si>
  <si>
    <t>Insurance Conversion Control</t>
  </si>
  <si>
    <t>Eye Insurance Conversion Control</t>
  </si>
  <si>
    <t>Financial Aid Ambassadors OSC</t>
  </si>
  <si>
    <t>Cen FL Area Health Ed Ctr Cardio</t>
  </si>
  <si>
    <t>Cen FL Health Ed Ctr Cardio 0910</t>
  </si>
  <si>
    <t>Cen FL Area Health Ed Ctr Resp</t>
  </si>
  <si>
    <t>Central FL Health Dental Hygiene</t>
  </si>
  <si>
    <t>Cen FL Area Health Ed Ctr Dental</t>
  </si>
  <si>
    <t>Cen FL Area Health Ed Ctr Resp 0910</t>
  </si>
  <si>
    <t>Cen FL Health Ed Ctr Nursing 0910</t>
  </si>
  <si>
    <t>Cen FL Health Ed Ctr Dental 0910</t>
  </si>
  <si>
    <t>Cen FL Area Health Ed Ctr Nursing</t>
  </si>
  <si>
    <t>Cen FL Health Ed Ctr Resp 0910</t>
  </si>
  <si>
    <t>NSF Electrical Engineering</t>
  </si>
  <si>
    <t>NSF Electrical Engineering 0910</t>
  </si>
  <si>
    <t xml:space="preserve">NSF Electrical Engineering </t>
  </si>
  <si>
    <t>V03145201</t>
  </si>
  <si>
    <t>V02768822</t>
  </si>
  <si>
    <t>not used</t>
  </si>
  <si>
    <t>SPA (ATD)</t>
  </si>
  <si>
    <t>Comp House (ATD)</t>
  </si>
  <si>
    <t>Math Depot (ATD)</t>
  </si>
  <si>
    <t>Math Fair (ATD)</t>
  </si>
  <si>
    <t>Tech Fee Math WEC</t>
  </si>
  <si>
    <t>Dual Enrollment Agreements</t>
  </si>
  <si>
    <t>TE0191</t>
  </si>
  <si>
    <t>A10000</t>
  </si>
  <si>
    <t xml:space="preserve">ARRA General Operating </t>
  </si>
  <si>
    <t xml:space="preserve">ARRA Revenue Other </t>
  </si>
  <si>
    <t>LinC(AtD)</t>
  </si>
  <si>
    <t>End 2/18/09</t>
  </si>
  <si>
    <t>End 10/22/09</t>
  </si>
  <si>
    <t>African-American Cultural Soc EAC</t>
  </si>
  <si>
    <t>End 11/5/09</t>
  </si>
  <si>
    <t>Seaside Bank Depositories Control</t>
  </si>
  <si>
    <t>Seaside Bank Money Market</t>
  </si>
  <si>
    <t>LASO OSC</t>
  </si>
  <si>
    <t>Friends of Animals OSC</t>
  </si>
  <si>
    <t>L11103</t>
  </si>
  <si>
    <t>Lab Humanities EAC</t>
  </si>
  <si>
    <t>CIGNA Health Insurance Employee</t>
  </si>
  <si>
    <t>CIGNA Health Insurance Employer</t>
  </si>
  <si>
    <t>CIGNA Eye Insurance Employee</t>
  </si>
  <si>
    <t>BCBS Dental Insurance Employee</t>
  </si>
  <si>
    <t>Health Insurance Conversion Control</t>
  </si>
  <si>
    <t>Life Insurance Conversion Control</t>
  </si>
  <si>
    <t>Dental Insurance Conversion Control</t>
  </si>
  <si>
    <t>MN Life Insurance Employee</t>
  </si>
  <si>
    <t>CIGNA Eye Insurance Employer</t>
  </si>
  <si>
    <t>COBA Meeting</t>
  </si>
  <si>
    <t>Placement Testing Postsec Educ 0910</t>
  </si>
  <si>
    <t>Peer Educator Fund Raiser EAC</t>
  </si>
  <si>
    <t>MN Life Insurance Retiree</t>
  </si>
  <si>
    <t>BCBS Dental Insurance Retiree</t>
  </si>
  <si>
    <t>CIGNA Eye Insurance Retiree</t>
  </si>
  <si>
    <t>ALPFA - OSC</t>
  </si>
  <si>
    <t>Center for Intl Bus Educ &amp; Research</t>
  </si>
  <si>
    <t>V01003395</t>
  </si>
  <si>
    <t>Valencia Haitian Students Assn  WEC</t>
  </si>
  <si>
    <t>Chess Club WEC</t>
  </si>
  <si>
    <t>Valencia Haitian Students Assn WEC</t>
  </si>
  <si>
    <t>The Literary Book Club</t>
  </si>
  <si>
    <t>Citibank HRA Imprest Account</t>
  </si>
  <si>
    <t>CIGNA Health Reimbursement Acct</t>
  </si>
  <si>
    <t>Bill Castellano Civic Leadership</t>
  </si>
  <si>
    <t>T12803</t>
  </si>
  <si>
    <t>NEH 0910</t>
  </si>
  <si>
    <t>Not in Use as of 1/15/10</t>
  </si>
  <si>
    <t>TE0192</t>
  </si>
  <si>
    <t>TE Student Affairs CW</t>
  </si>
  <si>
    <t>H. Von Dolteren-Fournier Program</t>
  </si>
  <si>
    <t>Campus Crusade for Christ - OSC</t>
  </si>
  <si>
    <t>Cen Fl Health Dental 0910</t>
  </si>
  <si>
    <t>Secula Student Alliance - WEC</t>
  </si>
  <si>
    <t>Foreign Languages WPK</t>
  </si>
  <si>
    <t>TE0193</t>
  </si>
  <si>
    <t>T10007</t>
  </si>
  <si>
    <t>Tech Fee Biological Science WPK</t>
  </si>
  <si>
    <t>Computer Engineering OSC</t>
  </si>
  <si>
    <t>Lab Building Construction WEC</t>
  </si>
  <si>
    <t>L13405</t>
  </si>
  <si>
    <t>Lab Computer Engineering OSC</t>
  </si>
  <si>
    <t xml:space="preserve">Ren/Rem Bldgs 7 &amp; 9 CIP Funds WEC </t>
  </si>
  <si>
    <t>Campus Crusade for Christ - WEC</t>
  </si>
  <si>
    <t>TF0001</t>
  </si>
  <si>
    <t>TF Payroll Services</t>
  </si>
  <si>
    <t>TF0002</t>
  </si>
  <si>
    <t>TE0194</t>
  </si>
  <si>
    <t>TF HR Records</t>
  </si>
  <si>
    <t>TE HR Information Systems</t>
  </si>
  <si>
    <t>TF0194</t>
  </si>
  <si>
    <t>TF HR Information Systems</t>
  </si>
  <si>
    <t>T11204</t>
  </si>
  <si>
    <t>Tech Fee Journalism WEC</t>
  </si>
  <si>
    <t>T41104</t>
  </si>
  <si>
    <t>T10805</t>
  </si>
  <si>
    <t>Tech Fee English OSC</t>
  </si>
  <si>
    <t>Tech Fee Open Computer Lab WEC</t>
  </si>
  <si>
    <t>New Employee Equipment</t>
  </si>
  <si>
    <t>Tech Fee New Employee Equipment</t>
  </si>
  <si>
    <t>T41400</t>
  </si>
  <si>
    <t>Institute for Higher Educ Policy</t>
  </si>
  <si>
    <t>Walmart Minority Student Success</t>
  </si>
  <si>
    <t xml:space="preserve">Administrative Hospitality 1011 </t>
  </si>
  <si>
    <t>0708</t>
  </si>
  <si>
    <t>Campus Crusade for Christ - EAC</t>
  </si>
  <si>
    <t>Marketing &amp; Strategic Communication</t>
  </si>
  <si>
    <t>Summer Music Camp</t>
  </si>
  <si>
    <t>Summer Music Camps EAC</t>
  </si>
  <si>
    <t>3200A</t>
  </si>
  <si>
    <t>Open Computer Labs</t>
  </si>
  <si>
    <t>Academic Computer Support OIT</t>
  </si>
  <si>
    <t>Tech Fee IT Office</t>
  </si>
  <si>
    <t>T60500</t>
  </si>
  <si>
    <t>Computer Refresh</t>
  </si>
  <si>
    <t>Career Staff Association OSC</t>
  </si>
  <si>
    <t>T10803</t>
  </si>
  <si>
    <t>Tech Fee College Prep English EAC</t>
  </si>
  <si>
    <t>Honors Student Agency Account</t>
  </si>
  <si>
    <t>Legal Issues 11</t>
  </si>
  <si>
    <t>Organization, except for Fund Type 36 on Fund add digit "0" at end of Fund</t>
  </si>
  <si>
    <t>Payroll Check Processing Fee</t>
  </si>
  <si>
    <t>Future Hospitality Leaders of Amer</t>
  </si>
  <si>
    <t>Webinar</t>
  </si>
  <si>
    <t>Webinars 11</t>
  </si>
  <si>
    <t>BP</t>
  </si>
  <si>
    <t>T10804</t>
  </si>
  <si>
    <t>Tech Fee Economics WEC</t>
  </si>
  <si>
    <t>Direct Loans Subsidized</t>
  </si>
  <si>
    <t>Direct Loans Unsubsidized</t>
  </si>
  <si>
    <t>Direct Loans PLUS</t>
  </si>
  <si>
    <t>Fund, except for the Administrative Hospitality Pcard (656XXX or 657XXX) and Direct Loans (6501XX) then organization</t>
  </si>
  <si>
    <t>General Scholarships 1011</t>
  </si>
  <si>
    <t>T50605</t>
  </si>
  <si>
    <t>Tech Fee Testing Center OSC</t>
  </si>
  <si>
    <t>T40300</t>
  </si>
  <si>
    <t>Tech Fee Academic Affairs</t>
  </si>
  <si>
    <t>T11803</t>
  </si>
  <si>
    <t>Tech Fee Psychology EAC</t>
  </si>
  <si>
    <t>Tech Fee Physical Science EAC</t>
  </si>
  <si>
    <t>T11603</t>
  </si>
  <si>
    <t>T13703</t>
  </si>
  <si>
    <t>Tech Fee Physical Education EAC</t>
  </si>
  <si>
    <t>T11405</t>
  </si>
  <si>
    <t>Tech Fee Math OSC</t>
  </si>
  <si>
    <t>T10603</t>
  </si>
  <si>
    <t>Tech Fee English EAC</t>
  </si>
  <si>
    <t>T11103</t>
  </si>
  <si>
    <t>Tech Fee Humanities EAC</t>
  </si>
  <si>
    <t>T40605</t>
  </si>
  <si>
    <t>Tech Fee Library OSC</t>
  </si>
  <si>
    <t>Robert C Byrd Awards 1011</t>
  </si>
  <si>
    <t>Robert C Byrd 1011</t>
  </si>
  <si>
    <t>Federal Direct Loans Unsubsidized</t>
  </si>
  <si>
    <t>Federal Direct Loans PLUS</t>
  </si>
  <si>
    <t>ACG 1011</t>
  </si>
  <si>
    <t>Allied Health Office</t>
  </si>
  <si>
    <t xml:space="preserve">Physical Plant  </t>
  </si>
  <si>
    <t>Perkins 1011</t>
  </si>
  <si>
    <t>Perkins CTE Online Acad Advisor</t>
  </si>
  <si>
    <t xml:space="preserve">Perkins Career Pathways </t>
  </si>
  <si>
    <t>Perkins Prog Assess for CTE Faculty</t>
  </si>
  <si>
    <t>Perkins CTE Prog Learning Outcomes</t>
  </si>
  <si>
    <t>2P1404</t>
  </si>
  <si>
    <t>Perkins Graphics WEC</t>
  </si>
  <si>
    <t>2P0505</t>
  </si>
  <si>
    <t>Perkins High Priority Minor Renovat</t>
  </si>
  <si>
    <t>End 5/7/10</t>
  </si>
  <si>
    <t>Shannon Elizabeth Stone Sch</t>
  </si>
  <si>
    <t>Carnegie Statistics Pathway Network</t>
  </si>
  <si>
    <t>Carnegie Foundation</t>
  </si>
  <si>
    <t>TE Dean Mathematics WEC</t>
  </si>
  <si>
    <t>TE0195</t>
  </si>
  <si>
    <t>TE0196</t>
  </si>
  <si>
    <t>TE0197</t>
  </si>
  <si>
    <t>TE Admissions &amp; Registration WEC</t>
  </si>
  <si>
    <t>PR0010</t>
  </si>
  <si>
    <t>Hospitality &amp; Tourism OSC</t>
  </si>
  <si>
    <t>US Elections Commission</t>
  </si>
  <si>
    <t>UCF Elections Assist Commission</t>
  </si>
  <si>
    <t>UCF/US Elections Assist Commission</t>
  </si>
  <si>
    <t>T13403</t>
  </si>
  <si>
    <t>Tech Fee Music EAC</t>
  </si>
  <si>
    <t>T12703</t>
  </si>
  <si>
    <t>T11203</t>
  </si>
  <si>
    <t>T13603</t>
  </si>
  <si>
    <t>T13504</t>
  </si>
  <si>
    <t>Tech Fee Graphics Tech EAC</t>
  </si>
  <si>
    <t>Tech Fee Digital Media EAC</t>
  </si>
  <si>
    <t>Tech Fee Dance EAC</t>
  </si>
  <si>
    <t>Tech Fee Computer Program WEC</t>
  </si>
  <si>
    <t>V03027283</t>
  </si>
  <si>
    <t>Bridges Mentor</t>
  </si>
  <si>
    <t>V01005821</t>
  </si>
  <si>
    <t>Emergency Notification Technology</t>
  </si>
  <si>
    <t>Gen R/R Infra Site Imprv 1011(K201)</t>
  </si>
  <si>
    <t>Gen R/R Infra Site Impr 1011 (K201)</t>
  </si>
  <si>
    <t>Ren/Rem Bldgs 7 &amp; 9 1011 WEC (K168)</t>
  </si>
  <si>
    <t>Ren/Rem Bldgs 7 &amp; 9 WEC (K168)</t>
  </si>
  <si>
    <t>7721B</t>
  </si>
  <si>
    <t>Building 4 Library 1011 OSC (K218)</t>
  </si>
  <si>
    <t>Maint Ren/Rem Site Impr 1011 (0407)</t>
  </si>
  <si>
    <t>Building 1 1011 SEC (K167)</t>
  </si>
  <si>
    <t xml:space="preserve">SEC Building 1 </t>
  </si>
  <si>
    <t>Building 4 Library OSC 1011 (K218)</t>
  </si>
  <si>
    <t>Building 4 Library OSC 101 (K218)</t>
  </si>
  <si>
    <t>Career Staff Association EAC</t>
  </si>
  <si>
    <t>Banner Center Health Sciences</t>
  </si>
  <si>
    <t xml:space="preserve">Banner Center for Health Sciences </t>
  </si>
  <si>
    <t>SunGard Computer Science</t>
  </si>
  <si>
    <t>V03244668</t>
  </si>
  <si>
    <t>T13503</t>
  </si>
  <si>
    <t>Tech Fee Theater EAC</t>
  </si>
  <si>
    <t>L10310</t>
  </si>
  <si>
    <t>Rental Facilities Deposits</t>
  </si>
  <si>
    <t>Maint R/R 1011 EAC &amp; WPK</t>
  </si>
  <si>
    <t>Maint R/R 1011 WEC &amp; OSC</t>
  </si>
  <si>
    <t>L10110</t>
  </si>
  <si>
    <t>Tech Fee Nursing WEC</t>
  </si>
  <si>
    <t>T11804</t>
  </si>
  <si>
    <t>L10010</t>
  </si>
  <si>
    <t>Osceola Regional Hospital Aux Sch</t>
  </si>
  <si>
    <t>Howe Collazo's Starfish Swarm</t>
  </si>
  <si>
    <t>V03228670</t>
  </si>
  <si>
    <t>Facilities Rental MCY</t>
  </si>
  <si>
    <t>Cen FL Health Ed Ctr Cardio 1011</t>
  </si>
  <si>
    <t>Cen FL Area Health Ed Ctr Resp 1011</t>
  </si>
  <si>
    <t>Cen FL Health Ed Ctr Dental 1011</t>
  </si>
  <si>
    <t>Cen FL Health Ed Ctr Nursing 1011</t>
  </si>
  <si>
    <t>Cen FL Health Ed Ctr Resp 1011</t>
  </si>
  <si>
    <t>Cen Fl Health Ed Ctr Dental 0910</t>
  </si>
  <si>
    <t>Cen Fl Health Ed Ctr Dental 1011</t>
  </si>
  <si>
    <t>US Department of State</t>
  </si>
  <si>
    <t xml:space="preserve">Study Abroad Undergrad Cap Build </t>
  </si>
  <si>
    <t xml:space="preserve">Study Abroad Undgrad Cap Build </t>
  </si>
  <si>
    <t>TE0198</t>
  </si>
  <si>
    <t>TE AS Lab OSC</t>
  </si>
  <si>
    <t>TE Math Lab OSC</t>
  </si>
  <si>
    <t>V03250033</t>
  </si>
  <si>
    <t>V03248694</t>
  </si>
  <si>
    <t>Associate Vice President</t>
  </si>
  <si>
    <t>V01004470</t>
  </si>
  <si>
    <t>End 8/27/10</t>
  </si>
  <si>
    <t>College Reachout Program 1011</t>
  </si>
  <si>
    <t>College Reachout Prog ARRA 1011</t>
  </si>
  <si>
    <t xml:space="preserve">College Reachout </t>
  </si>
  <si>
    <t>College Reachout ARRA</t>
  </si>
  <si>
    <t xml:space="preserve">Career Pathways </t>
  </si>
  <si>
    <t>TF HR Employment</t>
  </si>
  <si>
    <t>TF HR Compliance</t>
  </si>
  <si>
    <t>TF HR Benefits</t>
  </si>
  <si>
    <t>TF0003</t>
  </si>
  <si>
    <t>TF0004</t>
  </si>
  <si>
    <t>TF0005</t>
  </si>
  <si>
    <t>Study Abroad and Global Experiences</t>
  </si>
  <si>
    <t>V01005075</t>
  </si>
  <si>
    <t>V01004682</t>
  </si>
  <si>
    <t>End 8/31/10</t>
  </si>
  <si>
    <t>TF0199</t>
  </si>
  <si>
    <t>TF HR Administration</t>
  </si>
  <si>
    <t>NSF ATE BAS</t>
  </si>
  <si>
    <t>QRT Digital Risk</t>
  </si>
  <si>
    <t>Quick Response - Digital Risk</t>
  </si>
  <si>
    <t xml:space="preserve">TE Admissions &amp; Records </t>
  </si>
  <si>
    <t>Food &amp; Vending Services SLC</t>
  </si>
  <si>
    <t>Sales Tax Payable SEC</t>
  </si>
  <si>
    <t>End 9/16/10</t>
  </si>
  <si>
    <t>VCC Fdn for Osceola Cty Bldg 4 OSC</t>
  </si>
  <si>
    <t>Osceola County Bldg 4 OSC</t>
  </si>
  <si>
    <t>TE CJI Staff</t>
  </si>
  <si>
    <t>TF0009</t>
  </si>
  <si>
    <t>TF Custodial Services CJI</t>
  </si>
  <si>
    <t>TF0089</t>
  </si>
  <si>
    <t>TF Security EAC</t>
  </si>
  <si>
    <t>TF0006</t>
  </si>
  <si>
    <t>TF CJI Staff</t>
  </si>
  <si>
    <t>TF0200</t>
  </si>
  <si>
    <t>TF CJI Administration</t>
  </si>
  <si>
    <t>Classroom Teacher Exemption</t>
  </si>
  <si>
    <t>TF0201</t>
  </si>
  <si>
    <t>Senior Citizen Waiver</t>
  </si>
  <si>
    <t>Wrongfully Incarcerated Waiver</t>
  </si>
  <si>
    <t>Valencia International Student Assn</t>
  </si>
  <si>
    <t>V03256421</t>
  </si>
  <si>
    <t>TE0202</t>
  </si>
  <si>
    <t>TE Supplemental Learning WPC</t>
  </si>
  <si>
    <t>Flags</t>
  </si>
  <si>
    <t>Valencia Engineering Students Assn</t>
  </si>
  <si>
    <t>Human Empathy Rights Organization</t>
  </si>
  <si>
    <t>SBE Bond Fund SECBLDG1 (SEC)</t>
  </si>
  <si>
    <t>TE0203</t>
  </si>
  <si>
    <t>TE0204</t>
  </si>
  <si>
    <t>TE Audiovisual Services OSC</t>
  </si>
  <si>
    <t>TE0205</t>
  </si>
  <si>
    <t>TE0206</t>
  </si>
  <si>
    <t>TE0207</t>
  </si>
  <si>
    <t>TE0208</t>
  </si>
  <si>
    <t>TE Trades &amp; Maintenance EAC</t>
  </si>
  <si>
    <t>T12805</t>
  </si>
  <si>
    <t>Tech Fee Speech OSC</t>
  </si>
  <si>
    <t>Career Center OSC</t>
  </si>
  <si>
    <t>PBL 06 Account</t>
  </si>
  <si>
    <t>End 11/9/10</t>
  </si>
  <si>
    <t>End 11/09/10</t>
  </si>
  <si>
    <t>Valencia Future Educators EAC</t>
  </si>
  <si>
    <t>Open Computer Labs WPK</t>
  </si>
  <si>
    <t>Contract Orange County 1011</t>
  </si>
  <si>
    <t>V01005831</t>
  </si>
  <si>
    <t>Commissions NonTaxable</t>
  </si>
  <si>
    <t>Cen FL Health Dental Hygiene 1011</t>
  </si>
  <si>
    <t>GSA Club Funds</t>
  </si>
  <si>
    <t>Employee Awards Ctl</t>
  </si>
  <si>
    <t xml:space="preserve">Employee Awards </t>
  </si>
  <si>
    <t>SPD New Emp AFC (FACC) Membership</t>
  </si>
  <si>
    <t>SPD Organizational Development</t>
  </si>
  <si>
    <t>TE0209</t>
  </si>
  <si>
    <t>TE Learning Tech Center OSC</t>
  </si>
  <si>
    <t>USA Funds</t>
  </si>
  <si>
    <t>FAFSA Frenzy Friday</t>
  </si>
  <si>
    <t>FAIA "Good Works" Scholarship</t>
  </si>
  <si>
    <t>Quick Response - SAIC</t>
  </si>
  <si>
    <t>2230A</t>
  </si>
  <si>
    <t>QRT SAIC</t>
  </si>
  <si>
    <t>Public Allies Program</t>
  </si>
  <si>
    <t>Misc Federal Grants</t>
  </si>
  <si>
    <t>Student Development OSC</t>
  </si>
  <si>
    <t>Peer Educators OSC</t>
  </si>
  <si>
    <t>Math Connections (ATD)</t>
  </si>
  <si>
    <t>Other State Agencies</t>
  </si>
  <si>
    <t>UCF Donation 1011 Bldg 4 OSC</t>
  </si>
  <si>
    <t>University of Central Florida</t>
  </si>
  <si>
    <t>Osceola County Building 4 OSC</t>
  </si>
  <si>
    <t>UCF Building 4 OSC</t>
  </si>
  <si>
    <t>Republic Bank/Orange County Sch</t>
  </si>
  <si>
    <t>T15104</t>
  </si>
  <si>
    <t>Tech Fee College Prep Reading WEC</t>
  </si>
  <si>
    <t>TE0210</t>
  </si>
  <si>
    <t>Transition Programs CW</t>
  </si>
  <si>
    <t>Current Unrestricted Tech Fees</t>
  </si>
  <si>
    <t>Health Professions</t>
  </si>
  <si>
    <t>Radiologic &amp; Imaging Sciences WEC</t>
  </si>
  <si>
    <t>Radiologic &amp; Imaging Sciences</t>
  </si>
  <si>
    <t xml:space="preserve">Electrical &amp; Computer Engineering </t>
  </si>
  <si>
    <t>B15404</t>
  </si>
  <si>
    <t>Electrical &amp; Computer Engineer WEC</t>
  </si>
  <si>
    <t>B15504</t>
  </si>
  <si>
    <t>V02362558</t>
  </si>
  <si>
    <t>TE0211</t>
  </si>
  <si>
    <t>TE Transition Services WEC</t>
  </si>
  <si>
    <t>VE Intl Students Insurance</t>
  </si>
  <si>
    <t>Peter Ruble Memorial Sch - FG</t>
  </si>
  <si>
    <t>Native American Sophomore Sch</t>
  </si>
  <si>
    <t>Valencia Foundation Sophomore Sch</t>
  </si>
  <si>
    <t>NEH 1011</t>
  </si>
  <si>
    <t>Federal College Workstudy 1112</t>
  </si>
  <si>
    <t>TE0212</t>
  </si>
  <si>
    <t>TE Study Abroad &amp; Global Experience</t>
  </si>
  <si>
    <t>End 2/22/11</t>
  </si>
  <si>
    <t>Financial Aid Fee 1112</t>
  </si>
  <si>
    <t>Baccalaureate Financial Aid Fees</t>
  </si>
  <si>
    <t>Baccalaureate Application Fees</t>
  </si>
  <si>
    <t>Bacculauerate Student Activity Fees</t>
  </si>
  <si>
    <t>Baccaluareate Tuition AP</t>
  </si>
  <si>
    <t>Baccalaureate Out/State AP</t>
  </si>
  <si>
    <t>Baccalaureate Technology Fees</t>
  </si>
  <si>
    <t>Baccalaureate Capital Improve Fees</t>
  </si>
  <si>
    <t>Readmission Application Fees</t>
  </si>
  <si>
    <t>Baccalaureate Laboratory Fees</t>
  </si>
  <si>
    <t>TF0044</t>
  </si>
  <si>
    <t>TF Testing Center WPC</t>
  </si>
  <si>
    <t>TF0047</t>
  </si>
  <si>
    <t>TF ITS WPC</t>
  </si>
  <si>
    <t>TE0213</t>
  </si>
  <si>
    <t>TE Audio Visual WPC</t>
  </si>
  <si>
    <t>TF0213</t>
  </si>
  <si>
    <t>TF Audio Visual WPC</t>
  </si>
  <si>
    <t>TF0042</t>
  </si>
  <si>
    <t>TF Career Development Services WPC</t>
  </si>
  <si>
    <t>TF Dean of Students WPC</t>
  </si>
  <si>
    <t>TF0098</t>
  </si>
  <si>
    <t>TF0043</t>
  </si>
  <si>
    <t>TF Library WPC</t>
  </si>
  <si>
    <t>TF0048</t>
  </si>
  <si>
    <t>TF Student Development WPC</t>
  </si>
  <si>
    <t>TF0214</t>
  </si>
  <si>
    <t>TF Dean WPC</t>
  </si>
  <si>
    <t>TF0215</t>
  </si>
  <si>
    <t>TF Financial Aid WPC</t>
  </si>
  <si>
    <t>TE0216</t>
  </si>
  <si>
    <t>TF0216</t>
  </si>
  <si>
    <t>TF Business Office WPC</t>
  </si>
  <si>
    <t>TE Business Office WPC</t>
  </si>
  <si>
    <t>TF0217</t>
  </si>
  <si>
    <t>TF Custodial Services WPC</t>
  </si>
  <si>
    <t>TF0218</t>
  </si>
  <si>
    <t>TF Security WPC</t>
  </si>
  <si>
    <t>TF0219</t>
  </si>
  <si>
    <t>TF0040</t>
  </si>
  <si>
    <t>TF0220</t>
  </si>
  <si>
    <t>TE0220</t>
  </si>
  <si>
    <t>TF0039</t>
  </si>
  <si>
    <t>TF0041</t>
  </si>
  <si>
    <t>TF0131</t>
  </si>
  <si>
    <t>TF0221</t>
  </si>
  <si>
    <t>Farrell/Burnham Global Perspectives</t>
  </si>
  <si>
    <t>Philosophers Club OSC</t>
  </si>
  <si>
    <t>Creatologists OSC</t>
  </si>
  <si>
    <t>Student Leaders WPC</t>
  </si>
  <si>
    <t>TE Property Management CW</t>
  </si>
  <si>
    <t>College Name Change</t>
  </si>
  <si>
    <t>T12603</t>
  </si>
  <si>
    <t xml:space="preserve">Administrative Hospitality 1112 </t>
  </si>
  <si>
    <t>1112</t>
  </si>
  <si>
    <t>Lake Nona</t>
  </si>
  <si>
    <t>Study Abroad &amp; Global Experiences</t>
  </si>
  <si>
    <t>Bachelor's Degree Programs Promo</t>
  </si>
  <si>
    <t>Land Acquisition LNC</t>
  </si>
  <si>
    <t>Land Acquisition LNC 0809</t>
  </si>
  <si>
    <t>Land Acquisition LNC 0708</t>
  </si>
  <si>
    <t>Building 1 LNC CIP Advance</t>
  </si>
  <si>
    <t>Custodial Services LNC</t>
  </si>
  <si>
    <t>Utilities LNC</t>
  </si>
  <si>
    <t>Physical Plant LNC</t>
  </si>
  <si>
    <t>Vending Services LNC</t>
  </si>
  <si>
    <t>Campus Security Svcs LNC</t>
  </si>
  <si>
    <t>Student Activity Tutoring LNC</t>
  </si>
  <si>
    <t>Payroll Check Distribution LNC</t>
  </si>
  <si>
    <t>TE Academic Affairs LNC</t>
  </si>
  <si>
    <t>TE Science Labs LNC</t>
  </si>
  <si>
    <t>TE Security LNC</t>
  </si>
  <si>
    <t>TE Math LNC</t>
  </si>
  <si>
    <t>Building 1 LNC (K167)</t>
  </si>
  <si>
    <t>SBE Bond Fund LNCBLDG1 (LNC)</t>
  </si>
  <si>
    <t>Chemistry LNC</t>
  </si>
  <si>
    <t>Math LNC</t>
  </si>
  <si>
    <t>Psychology LNC</t>
  </si>
  <si>
    <t>Biology LNC</t>
  </si>
  <si>
    <t>English LNC</t>
  </si>
  <si>
    <t>Speech LNC</t>
  </si>
  <si>
    <t>Humanities LNC</t>
  </si>
  <si>
    <t>Sociology LNC</t>
  </si>
  <si>
    <t>Economics LNC</t>
  </si>
  <si>
    <t>Political Science LNC</t>
  </si>
  <si>
    <t>Foreign Languages LNC</t>
  </si>
  <si>
    <t>Business LNC</t>
  </si>
  <si>
    <t>Pyschology LNC</t>
  </si>
  <si>
    <t>LNC Building 1 (K167)</t>
  </si>
  <si>
    <t>Lab Chemistry LNC</t>
  </si>
  <si>
    <t>Lab Math LNC</t>
  </si>
  <si>
    <t>10 = Lake Nona Campus (LNC)</t>
  </si>
  <si>
    <t>03 = East Campus (EAC)</t>
  </si>
  <si>
    <t>TF0204</t>
  </si>
  <si>
    <t>TF0207</t>
  </si>
  <si>
    <t>TF Audiovisual OSC</t>
  </si>
  <si>
    <t>TF0192</t>
  </si>
  <si>
    <t>TF0012</t>
  </si>
  <si>
    <t>TF0014</t>
  </si>
  <si>
    <t>TF0018</t>
  </si>
  <si>
    <t>TF0019</t>
  </si>
  <si>
    <t>TF0020</t>
  </si>
  <si>
    <t>TF0022</t>
  </si>
  <si>
    <t>TF0025</t>
  </si>
  <si>
    <t>TF0028</t>
  </si>
  <si>
    <t>TF0029</t>
  </si>
  <si>
    <t>TF0032</t>
  </si>
  <si>
    <t>TF0035</t>
  </si>
  <si>
    <t>TF Math SCI OSC</t>
  </si>
  <si>
    <t>TF Answer Center OSC</t>
  </si>
  <si>
    <t>TF Business Office OSC</t>
  </si>
  <si>
    <t>TF Business OSC</t>
  </si>
  <si>
    <t>TF Custodial Services OSC</t>
  </si>
  <si>
    <t>TF Library OSC</t>
  </si>
  <si>
    <t>TF Provost OSC</t>
  </si>
  <si>
    <t>TF Security OSC</t>
  </si>
  <si>
    <t>TF Student Services OSC</t>
  </si>
  <si>
    <t>TF Financial Aid OSC</t>
  </si>
  <si>
    <t>TF0038</t>
  </si>
  <si>
    <t>TF0222</t>
  </si>
  <si>
    <t>TF0223</t>
  </si>
  <si>
    <t>TF0224</t>
  </si>
  <si>
    <t>TF Student Development OSC</t>
  </si>
  <si>
    <t>TF Grounds Maintenance OSC</t>
  </si>
  <si>
    <t>TF Trades &amp; Maintenance OSC</t>
  </si>
  <si>
    <t>End 6/30/11</t>
  </si>
  <si>
    <t>TF0173</t>
  </si>
  <si>
    <t>TF Standardized Testing CW</t>
  </si>
  <si>
    <t>TE Standardized Testing CW</t>
  </si>
  <si>
    <t>TF Admissions &amp; Records OSC</t>
  </si>
  <si>
    <t>TF0013</t>
  </si>
  <si>
    <t>TE0225</t>
  </si>
  <si>
    <t>TE Plant Operations WEC</t>
  </si>
  <si>
    <t>Theater Technology OSC</t>
  </si>
  <si>
    <t>TF0225</t>
  </si>
  <si>
    <t>TF0226</t>
  </si>
  <si>
    <t>TF0227</t>
  </si>
  <si>
    <t>TF0228</t>
  </si>
  <si>
    <t>TF0229</t>
  </si>
  <si>
    <t>TF0230</t>
  </si>
  <si>
    <t>TF0231</t>
  </si>
  <si>
    <t>TF0232</t>
  </si>
  <si>
    <t>TF0233</t>
  </si>
  <si>
    <t>TF0234</t>
  </si>
  <si>
    <t>TF0235</t>
  </si>
  <si>
    <t>TF0236</t>
  </si>
  <si>
    <t>TF0237</t>
  </si>
  <si>
    <t>TF0238</t>
  </si>
  <si>
    <t>TF0239</t>
  </si>
  <si>
    <t>TF0240</t>
  </si>
  <si>
    <t>TF0241</t>
  </si>
  <si>
    <t>TF0242</t>
  </si>
  <si>
    <t>TF Office of the VP Admin Svcs</t>
  </si>
  <si>
    <t>TF Budget Office</t>
  </si>
  <si>
    <t>TF Career Pathways</t>
  </si>
  <si>
    <t>TF Academic Learning Support</t>
  </si>
  <si>
    <t>TF Curriculum &amp; Articulation</t>
  </si>
  <si>
    <t>TF Accounting</t>
  </si>
  <si>
    <t>TF Accounts Payable</t>
  </si>
  <si>
    <t>TF Financial Services</t>
  </si>
  <si>
    <t>TF Grants Accounting Office</t>
  </si>
  <si>
    <t>TF Office of Policy and Gen Counsel</t>
  </si>
  <si>
    <t>TF Office of the President</t>
  </si>
  <si>
    <t>TF Office of Dir Student Develop</t>
  </si>
  <si>
    <t>TF Office of the VP Student Affairs</t>
  </si>
  <si>
    <t>TF Take Stock in Children</t>
  </si>
  <si>
    <t>TF Valencia Foundation Admin</t>
  </si>
  <si>
    <t>TF Workforce Development</t>
  </si>
  <si>
    <t>TF Val Fndation Office of the Pres</t>
  </si>
  <si>
    <t>Student Activities - Bridges</t>
  </si>
  <si>
    <t>Student Activities - Honors</t>
  </si>
  <si>
    <t>Student Acitivities - Intramurals EAC</t>
  </si>
  <si>
    <t>Student Acitivities - Intramurals OSC</t>
  </si>
  <si>
    <t>Student Acitivities - SAGE</t>
  </si>
  <si>
    <t>Student Acitivities Intramurals EAC</t>
  </si>
  <si>
    <t>Student Acitivities Intramurals OSC</t>
  </si>
  <si>
    <t>Dean of Students Bachelor WEC</t>
  </si>
  <si>
    <t>B51004</t>
  </si>
  <si>
    <t>TF0243</t>
  </si>
  <si>
    <t>TF Records &amp; Graduation OSC</t>
  </si>
  <si>
    <t>Student Activities Lake Nona</t>
  </si>
  <si>
    <t>Student Activity Lake Nona</t>
  </si>
  <si>
    <t>TE0245</t>
  </si>
  <si>
    <t>TE0244</t>
  </si>
  <si>
    <t>TE Office of the VP Admin Svcs</t>
  </si>
  <si>
    <t>TF0008</t>
  </si>
  <si>
    <t>TF Custodial Services EAC</t>
  </si>
  <si>
    <t>TF0010</t>
  </si>
  <si>
    <t>TF Groundskeeping EAC</t>
  </si>
  <si>
    <t>TF0052</t>
  </si>
  <si>
    <t>TF0053</t>
  </si>
  <si>
    <t>TF Academic Success Center EAC</t>
  </si>
  <si>
    <t>TF Admission &amp; Record Dist Ofc EAC</t>
  </si>
  <si>
    <t>TF0059</t>
  </si>
  <si>
    <t>TF0061</t>
  </si>
  <si>
    <t>TF0062</t>
  </si>
  <si>
    <t>TF0063</t>
  </si>
  <si>
    <t>TF0071</t>
  </si>
  <si>
    <t>TF0073</t>
  </si>
  <si>
    <t>TF0079</t>
  </si>
  <si>
    <t>TF0082</t>
  </si>
  <si>
    <t>TF0084</t>
  </si>
  <si>
    <t>TF0085</t>
  </si>
  <si>
    <t>TF0087</t>
  </si>
  <si>
    <t>TF0091</t>
  </si>
  <si>
    <t>TF0096</t>
  </si>
  <si>
    <t>TF Business Labs EAC</t>
  </si>
  <si>
    <t>TF Career Development Services EAC</t>
  </si>
  <si>
    <t>TF Circulation EAC</t>
  </si>
  <si>
    <t>TF Communications EAC</t>
  </si>
  <si>
    <t>TF Language Lab EAC</t>
  </si>
  <si>
    <t>TF Library Office EAC</t>
  </si>
  <si>
    <t>TF OSD Support EAC</t>
  </si>
  <si>
    <t>TF Social Science EAC</t>
  </si>
  <si>
    <t>TF Student Computer Center EAC</t>
  </si>
  <si>
    <t>TF Student Development EAC</t>
  </si>
  <si>
    <t>TF Tutoring EAC</t>
  </si>
  <si>
    <t>TF Testing Center EAC</t>
  </si>
  <si>
    <t>TF Financial Aid Services EAC</t>
  </si>
  <si>
    <t>TF0103</t>
  </si>
  <si>
    <t>TF0100</t>
  </si>
  <si>
    <t>TF0104</t>
  </si>
  <si>
    <t>TF0111</t>
  </si>
  <si>
    <t>TF0114</t>
  </si>
  <si>
    <t>TF0117</t>
  </si>
  <si>
    <t>TF Assessment EAC</t>
  </si>
  <si>
    <t>TF Business Office EAC</t>
  </si>
  <si>
    <t>TF Math Dean EAC</t>
  </si>
  <si>
    <t>TF Transition Services EAC</t>
  </si>
  <si>
    <t>TE Film Production EAC</t>
  </si>
  <si>
    <t>TF Student Services EAC</t>
  </si>
  <si>
    <t>TF Enrollment Services EAC</t>
  </si>
  <si>
    <t>TE Enrollment Services EAC</t>
  </si>
  <si>
    <t>TF0244</t>
  </si>
  <si>
    <t>TF0245</t>
  </si>
  <si>
    <t>TF0246</t>
  </si>
  <si>
    <t>TF0247</t>
  </si>
  <si>
    <t>TF0248</t>
  </si>
  <si>
    <t>TF0249</t>
  </si>
  <si>
    <t>TF0250</t>
  </si>
  <si>
    <t>TF0251</t>
  </si>
  <si>
    <t>TF0252</t>
  </si>
  <si>
    <t>TF0253</t>
  </si>
  <si>
    <t>TF0254</t>
  </si>
  <si>
    <t>TF0255</t>
  </si>
  <si>
    <t>TF0256</t>
  </si>
  <si>
    <t>TF0257</t>
  </si>
  <si>
    <t>TF0258</t>
  </si>
  <si>
    <t>TF0259</t>
  </si>
  <si>
    <t>TF0260</t>
  </si>
  <si>
    <t>TF0261</t>
  </si>
  <si>
    <t>TF Resource Development EAC</t>
  </si>
  <si>
    <t>TF Answer Center EAC</t>
  </si>
  <si>
    <t>TF Atlas Information System</t>
  </si>
  <si>
    <t>TF AV Computer Lab EAC</t>
  </si>
  <si>
    <t>TF Dean Arts/Entertainment EAC</t>
  </si>
  <si>
    <t>TF Dean Bus Info Tech Svc EAC</t>
  </si>
  <si>
    <t>TF Dean of Communications EAC</t>
  </si>
  <si>
    <t>TF Dean of Humanities EAC</t>
  </si>
  <si>
    <t>TF Dean of Science EAC</t>
  </si>
  <si>
    <t>TF Dean of Social Science EAC</t>
  </si>
  <si>
    <t xml:space="preserve">TF Faculty Development  CW    </t>
  </si>
  <si>
    <t xml:space="preserve">TF Mail Services EAC               </t>
  </si>
  <si>
    <t>TF Office Students W/Disabilities</t>
  </si>
  <si>
    <t>TF Plant Ops Supervisor EAC</t>
  </si>
  <si>
    <t xml:space="preserve">TF Support Team EAC             </t>
  </si>
  <si>
    <t>TF Word Process EAC</t>
  </si>
  <si>
    <t>TF0054</t>
  </si>
  <si>
    <t>TF0106</t>
  </si>
  <si>
    <t>TF Office of VP for Inst. Advance</t>
  </si>
  <si>
    <t>TF Word Process Leadership EAC</t>
  </si>
  <si>
    <t>TF0067</t>
  </si>
  <si>
    <t>TF Financial Aid EAC</t>
  </si>
  <si>
    <t>TF0208</t>
  </si>
  <si>
    <t>TF Trades &amp; Maintenance EAC</t>
  </si>
  <si>
    <t>Legal Issues 12</t>
  </si>
  <si>
    <t>Learning Conversations 1112</t>
  </si>
  <si>
    <t>End 5/10/11</t>
  </si>
  <si>
    <t>Business Seminars Fees</t>
  </si>
  <si>
    <t xml:space="preserve">Contract Course Fees - CJI </t>
  </si>
  <si>
    <t>TF0262</t>
  </si>
  <si>
    <t>TF0263</t>
  </si>
  <si>
    <t>TF Records &amp; Graduation EAC</t>
  </si>
  <si>
    <t>TF Bridges EAC</t>
  </si>
  <si>
    <t>TF0264</t>
  </si>
  <si>
    <t>TF0265</t>
  </si>
  <si>
    <t>TF0266</t>
  </si>
  <si>
    <t>SPD Faculty Development</t>
  </si>
  <si>
    <t>Dean of Students Bachelors WEC</t>
  </si>
  <si>
    <t>B40904</t>
  </si>
  <si>
    <t>Library Bachelors WEC</t>
  </si>
  <si>
    <t>BL5404</t>
  </si>
  <si>
    <t>Bachelor Lab Radiologic WEC</t>
  </si>
  <si>
    <t>BL5504</t>
  </si>
  <si>
    <t>Bachelor Lab Engineering WEC</t>
  </si>
  <si>
    <t>Cardiopulmonary Sciences WEC</t>
  </si>
  <si>
    <t>B15604</t>
  </si>
  <si>
    <t>Cardiopulmonary Sciences</t>
  </si>
  <si>
    <t>TF0031</t>
  </si>
  <si>
    <t>TF Student Services Home Office OSC</t>
  </si>
  <si>
    <t>TF0267</t>
  </si>
  <si>
    <t>TF Teaching and Learning Academy</t>
  </si>
  <si>
    <t>TF0132</t>
  </si>
  <si>
    <t>TF Counseling</t>
  </si>
  <si>
    <t>TF0122</t>
  </si>
  <si>
    <t>TF Answer Center WEC</t>
  </si>
  <si>
    <t>TF0141</t>
  </si>
  <si>
    <t>TF Dean of Students WEC</t>
  </si>
  <si>
    <t>TF0149</t>
  </si>
  <si>
    <t>TF0154</t>
  </si>
  <si>
    <t>TF EPI WEC</t>
  </si>
  <si>
    <t>TF Health Sciences WEC</t>
  </si>
  <si>
    <t>TF0011</t>
  </si>
  <si>
    <t>TF Plant Operations EAC</t>
  </si>
  <si>
    <t>TF0186</t>
  </si>
  <si>
    <t>TF0152</t>
  </si>
  <si>
    <t>TF Grounds Maintenance WEC</t>
  </si>
  <si>
    <t>TF0153</t>
  </si>
  <si>
    <t>TF Health Continuing Ed WEC</t>
  </si>
  <si>
    <t>TF0155</t>
  </si>
  <si>
    <t>TF0160</t>
  </si>
  <si>
    <t>TF Mail Services WEC</t>
  </si>
  <si>
    <t>TF Honors Program WEC</t>
  </si>
  <si>
    <t>TF Plant Operations WEC</t>
  </si>
  <si>
    <t>TF Dean Mathematics WEC</t>
  </si>
  <si>
    <t>TF0140</t>
  </si>
  <si>
    <t>TF0179</t>
  </si>
  <si>
    <t>TF0183</t>
  </si>
  <si>
    <t>TF Health Science Dean WEC</t>
  </si>
  <si>
    <t>TF Testing Center WEC</t>
  </si>
  <si>
    <t>TF0174</t>
  </si>
  <si>
    <t>TF Student Computer Labs WEC</t>
  </si>
  <si>
    <t>TF0193</t>
  </si>
  <si>
    <t>TF0197</t>
  </si>
  <si>
    <t>TF Student Affairs CW</t>
  </si>
  <si>
    <t>TF Property Management CW</t>
  </si>
  <si>
    <t>TF Admissions &amp; Registration WEC</t>
  </si>
  <si>
    <t>TF0170</t>
  </si>
  <si>
    <t>TF Records &amp; Graduation WEC</t>
  </si>
  <si>
    <t>TF0142</t>
  </si>
  <si>
    <t>TF Dean Science WEC</t>
  </si>
  <si>
    <t>TF0176</t>
  </si>
  <si>
    <t>TF Student Development WEC</t>
  </si>
  <si>
    <t>TF0167</t>
  </si>
  <si>
    <t>TF OSD WEC</t>
  </si>
  <si>
    <t>TF0211</t>
  </si>
  <si>
    <t>TF0268</t>
  </si>
  <si>
    <t>TF0269</t>
  </si>
  <si>
    <t>TF0270</t>
  </si>
  <si>
    <t>TF0271</t>
  </si>
  <si>
    <t>TF Dean Engineering &amp; IT Office WEC</t>
  </si>
  <si>
    <t>TF Internship &amp; Workforce Services</t>
  </si>
  <si>
    <t>TF0135</t>
  </si>
  <si>
    <t>TF0045</t>
  </si>
  <si>
    <t>TF Admissions &amp; Records WEC</t>
  </si>
  <si>
    <t>TF0078</t>
  </si>
  <si>
    <t>TF0110</t>
  </si>
  <si>
    <t>TF Learning Support Services WEC</t>
  </si>
  <si>
    <t>TF0138</t>
  </si>
  <si>
    <t>TF Custodial Services WEC</t>
  </si>
  <si>
    <t>TF0143</t>
  </si>
  <si>
    <t>TF Dental Hygiene WEC</t>
  </si>
  <si>
    <t>TF0144</t>
  </si>
  <si>
    <t>TF Dual Enrollment WEC</t>
  </si>
  <si>
    <t>TF0148</t>
  </si>
  <si>
    <t>TF Enrollment WEC</t>
  </si>
  <si>
    <t>TF0151</t>
  </si>
  <si>
    <t>TF Financial Aid WEC</t>
  </si>
  <si>
    <t>TF0158</t>
  </si>
  <si>
    <t>TF0159</t>
  </si>
  <si>
    <t>TF0161</t>
  </si>
  <si>
    <t>TF Library Services WEC</t>
  </si>
  <si>
    <t>TF LRC WEC</t>
  </si>
  <si>
    <t>TF Marketing &amp; Media Relations WEC</t>
  </si>
  <si>
    <t>TF0172</t>
  </si>
  <si>
    <t>TF0180</t>
  </si>
  <si>
    <t>TF Security WEC</t>
  </si>
  <si>
    <t>TF Trades &amp; Maintenance WEC</t>
  </si>
  <si>
    <t>TF0272</t>
  </si>
  <si>
    <t>TF0273</t>
  </si>
  <si>
    <t>TF0274</t>
  </si>
  <si>
    <t>TF0275</t>
  </si>
  <si>
    <t>TF0276</t>
  </si>
  <si>
    <t>TF0277</t>
  </si>
  <si>
    <t>TF0278</t>
  </si>
  <si>
    <t>TF0279</t>
  </si>
  <si>
    <t>TF0280</t>
  </si>
  <si>
    <t>TF0281</t>
  </si>
  <si>
    <t>TF0282</t>
  </si>
  <si>
    <t>TF0283</t>
  </si>
  <si>
    <t>TF0284</t>
  </si>
  <si>
    <t>TF0285</t>
  </si>
  <si>
    <t>TF0286</t>
  </si>
  <si>
    <t>TF0287</t>
  </si>
  <si>
    <t>TF0288</t>
  </si>
  <si>
    <t>TF0289</t>
  </si>
  <si>
    <t>TF0290</t>
  </si>
  <si>
    <t>TF Facilities WEC</t>
  </si>
  <si>
    <t>TF Office of Asst VP Facilities WEC</t>
  </si>
  <si>
    <t>TF Office of Dir Facilities WEC</t>
  </si>
  <si>
    <t>TF Financial Aid Technology WEC</t>
  </si>
  <si>
    <t>TF Financial Aid District Off WEC</t>
  </si>
  <si>
    <t>TF Financial Aid Awards WEC</t>
  </si>
  <si>
    <t>TF Off of Chief Information Officer</t>
  </si>
  <si>
    <t>TF Equipment Maintenance WEC</t>
  </si>
  <si>
    <t>TF Marketing Management WEC</t>
  </si>
  <si>
    <t>TF Marketing &amp; Public Relations WEC</t>
  </si>
  <si>
    <t>TF Marketing Design Services WEC</t>
  </si>
  <si>
    <t>TF Procurement</t>
  </si>
  <si>
    <t>TF Assist Campus President WEC</t>
  </si>
  <si>
    <t>TF Campus President Office WEC</t>
  </si>
  <si>
    <t>Other Student Fees</t>
  </si>
  <si>
    <t>TF0157</t>
  </si>
  <si>
    <t>TF Instructional Media WEC</t>
  </si>
  <si>
    <t xml:space="preserve">TF0185 </t>
  </si>
  <si>
    <t>TF Bursar Office WEC</t>
  </si>
  <si>
    <t>TF0128</t>
  </si>
  <si>
    <t>TF Bridges Program WEC</t>
  </si>
  <si>
    <t>TF0129</t>
  </si>
  <si>
    <t>TF Business Office WEC</t>
  </si>
  <si>
    <t>TF0291</t>
  </si>
  <si>
    <t>TF0292</t>
  </si>
  <si>
    <t>TF Alumni Relations</t>
  </si>
  <si>
    <t>TF Dean Bus &amp; Soc Sci Office WEC</t>
  </si>
  <si>
    <t>TF0293</t>
  </si>
  <si>
    <t>TF Library Technical Services WEC</t>
  </si>
  <si>
    <t>TF0188</t>
  </si>
  <si>
    <t>TF Career Development Svcx WEC</t>
  </si>
  <si>
    <t>Tuition and Fees</t>
  </si>
  <si>
    <t>TF Dean of Communications WEC</t>
  </si>
  <si>
    <t>Campus President</t>
  </si>
  <si>
    <t>TF0294</t>
  </si>
  <si>
    <t>TF Dean of Allied Health WEC</t>
  </si>
  <si>
    <t>TF0295</t>
  </si>
  <si>
    <t>TF Equipment Maintenance EAC</t>
  </si>
  <si>
    <t>Perkins 1112</t>
  </si>
  <si>
    <t>Miscellaneous Projects</t>
  </si>
  <si>
    <t>SPD Project for Student Affairs</t>
  </si>
  <si>
    <t>T10003</t>
  </si>
  <si>
    <t>Tech Fee Crim Justice Institute EAC</t>
  </si>
  <si>
    <t>TF0296</t>
  </si>
  <si>
    <t>TF Financial Aid Technology 2 WEC</t>
  </si>
  <si>
    <t>VE Bldg 10 WEC CIF Fund</t>
  </si>
  <si>
    <t>LK Nona BLDG 1 (SEC) CIP Funding</t>
  </si>
  <si>
    <t>TF Dean of Fine Arts WEC</t>
  </si>
  <si>
    <t>TE Dean of Fine Arts WEC</t>
  </si>
  <si>
    <t>TF0297</t>
  </si>
  <si>
    <t>TF0298</t>
  </si>
  <si>
    <t>ACG 1112</t>
  </si>
  <si>
    <t>Robert C Byrd Awards 1112</t>
  </si>
  <si>
    <t>Federal Direct Loans Unsubsidized 1112</t>
  </si>
  <si>
    <t>Federal Direct Loans PLUS 1112</t>
  </si>
  <si>
    <t>Robert C Byrd 1112</t>
  </si>
  <si>
    <t>Academic Affairs - Planning</t>
  </si>
  <si>
    <t>VP Academic Affairs - Planning</t>
  </si>
  <si>
    <t>TE0228</t>
  </si>
  <si>
    <t>TE Career Pathways</t>
  </si>
  <si>
    <t>2112C</t>
  </si>
  <si>
    <t>2112D</t>
  </si>
  <si>
    <t>Courier Services</t>
  </si>
  <si>
    <t>T13203</t>
  </si>
  <si>
    <t>Tech Fee Performing Arts Ctr EAC</t>
  </si>
  <si>
    <t>General Scholarships 1112</t>
  </si>
  <si>
    <t>TE0235</t>
  </si>
  <si>
    <t>TE Office of Policy and Gen Counsel</t>
  </si>
  <si>
    <t>NSF Alliances for Grad Ed &amp; Prof</t>
  </si>
  <si>
    <t>Blackboard Accessibility</t>
  </si>
  <si>
    <t>TF0195</t>
  </si>
  <si>
    <t>TF Academic Affairs LNC</t>
  </si>
  <si>
    <t>TF0037</t>
  </si>
  <si>
    <t>TF Conferencing &amp; College Events</t>
  </si>
  <si>
    <t>TF0092</t>
  </si>
  <si>
    <t>TF0299</t>
  </si>
  <si>
    <t>TF0300</t>
  </si>
  <si>
    <t>TF0301</t>
  </si>
  <si>
    <t>TF Perform Devel &amp; Talent Planning</t>
  </si>
  <si>
    <t>TF Organizational Communication</t>
  </si>
  <si>
    <t>TF Employee Development</t>
  </si>
  <si>
    <t>TE0201</t>
  </si>
  <si>
    <t>TE Organizational Communication</t>
  </si>
  <si>
    <t>TE Employee Development</t>
  </si>
  <si>
    <t>TE0268</t>
  </si>
  <si>
    <t>TE0299</t>
  </si>
  <si>
    <t>TE0300</t>
  </si>
  <si>
    <t>TE0301</t>
  </si>
  <si>
    <t>TE Conferencing &amp; College Events</t>
  </si>
  <si>
    <t>V01004214</t>
  </si>
  <si>
    <t>V01005898</t>
  </si>
  <si>
    <t>Employee Development</t>
  </si>
  <si>
    <t>Ren Rem CW CIP Advance</t>
  </si>
  <si>
    <t>End 7/31/11</t>
  </si>
  <si>
    <t>End 7/29/11</t>
  </si>
  <si>
    <t>TF0136</t>
  </si>
  <si>
    <t>TF CROP WEC</t>
  </si>
  <si>
    <t>TF Humanities &amp; Communications OSC</t>
  </si>
  <si>
    <t>TF0094</t>
  </si>
  <si>
    <t>TF OSD EAC</t>
  </si>
  <si>
    <t>Communications West Sponsorship</t>
  </si>
  <si>
    <t>Perkins Program Asses CTE Faculty</t>
  </si>
  <si>
    <t>2P1700</t>
  </si>
  <si>
    <t>2P1800</t>
  </si>
  <si>
    <t>Perkins Landscape &amp; Horticulture</t>
  </si>
  <si>
    <t>Perkins Emergency Mediacl Svcs OSC</t>
  </si>
  <si>
    <t>Perkins Emergency Medical Svcs OSC</t>
  </si>
  <si>
    <t>Perkins Emergency Medical Svcs WEC</t>
  </si>
  <si>
    <t>2P1504</t>
  </si>
  <si>
    <t>Perkins Career Pathways Bus Summit</t>
  </si>
  <si>
    <t>2P1900</t>
  </si>
  <si>
    <t>Perkins Program Improvement WFD</t>
  </si>
  <si>
    <t xml:space="preserve">Perkins Program Improvement Mini </t>
  </si>
  <si>
    <t>2P1203</t>
  </si>
  <si>
    <t>Perkins Program Improvement EAC</t>
  </si>
  <si>
    <t>2P1604</t>
  </si>
  <si>
    <t>Perkins Program Improvement WEC</t>
  </si>
  <si>
    <t>Perkins Program Improvement OSC</t>
  </si>
  <si>
    <t>2P1704</t>
  </si>
  <si>
    <t>2P0705</t>
  </si>
  <si>
    <t>Perkins Business &amp; Industry Sum OSC</t>
  </si>
  <si>
    <t>2P0010</t>
  </si>
  <si>
    <t>Perkins Business &amp; Industry Sum LNC</t>
  </si>
  <si>
    <t>Perkins Redesign Health Sc Advising</t>
  </si>
  <si>
    <t>Perkins Program Improvement Mini</t>
  </si>
  <si>
    <t>2P0605</t>
  </si>
  <si>
    <t>College Events &amp; Conferencing</t>
  </si>
  <si>
    <t>2P2000</t>
  </si>
  <si>
    <t>Perkins LifeMap Faculty Integ Proj</t>
  </si>
  <si>
    <t>2P1804</t>
  </si>
  <si>
    <t>Perkins Advising Workshops for Nurs</t>
  </si>
  <si>
    <t>Maint Ren/Rem Site Impr 1112 (0407)</t>
  </si>
  <si>
    <t>Gen R/R Infra Site Imp &amp; Acq (M200)</t>
  </si>
  <si>
    <t>V03146664</t>
  </si>
  <si>
    <t>Fraternal Order of Eagles Endow Sch</t>
  </si>
  <si>
    <t>NSF Transform Undergrad Ed in Sci</t>
  </si>
  <si>
    <t>V02688256</t>
  </si>
  <si>
    <t>TE0261</t>
  </si>
  <si>
    <t>FCIE</t>
  </si>
  <si>
    <t>Foundation for Osc Education Sch</t>
  </si>
  <si>
    <t>TE0248</t>
  </si>
  <si>
    <t>TE Dean Bus Info Tech Svc EAC</t>
  </si>
  <si>
    <t>T11605</t>
  </si>
  <si>
    <t>T11205</t>
  </si>
  <si>
    <t>Tech Fee Biological Science OSC</t>
  </si>
  <si>
    <t>Valencia Volunteers Collegewide</t>
  </si>
  <si>
    <t>Robert/Jane Scroggs Mem Sch</t>
  </si>
  <si>
    <t>Woodbery-Moran Family Sch</t>
  </si>
  <si>
    <t>DFC Brandon Lee Coates Mem Sch</t>
  </si>
  <si>
    <t>Sahar Abdalla Scholarship</t>
  </si>
  <si>
    <t>Femmes de Coeur Nursing Endowed Sch</t>
  </si>
  <si>
    <t>President Foundation</t>
  </si>
  <si>
    <t>Foreman Family Resource  Deve</t>
  </si>
  <si>
    <t>Freeda Louise Family Resource D.</t>
  </si>
  <si>
    <t>SPD Marketing &amp; Strategic Comm</t>
  </si>
  <si>
    <t>TE0285</t>
  </si>
  <si>
    <t>TE0286</t>
  </si>
  <si>
    <t>TE Marketing &amp; Public Relations WEC</t>
  </si>
  <si>
    <t>TE Marketing Design Services WEC</t>
  </si>
  <si>
    <t>TE Academic Affairs and Planning</t>
  </si>
  <si>
    <t>TF0064</t>
  </si>
  <si>
    <t>TF Academic Affairs and Planning</t>
  </si>
  <si>
    <t>Study Abroad Program Fees</t>
  </si>
  <si>
    <t>India Study Abroad Program</t>
  </si>
  <si>
    <t>Maint CIP Advance WEC</t>
  </si>
  <si>
    <t>Maint CIP Advance EAC</t>
  </si>
  <si>
    <t>T12903</t>
  </si>
  <si>
    <t>Tech Fee Theater Tech EAC</t>
  </si>
  <si>
    <t>T14504</t>
  </si>
  <si>
    <t>Tech Fee Speech WEC</t>
  </si>
  <si>
    <t>Cash Contribution DSO Capital</t>
  </si>
  <si>
    <t>Nutrition LNC</t>
  </si>
  <si>
    <t>Foundation Osc Bldg 4 Student Brick</t>
  </si>
  <si>
    <t>M. Overstreet Sch - FG</t>
  </si>
  <si>
    <t>North Orange Memorial Hospital Sch</t>
  </si>
  <si>
    <t>Renee Y. Baily Sch</t>
  </si>
  <si>
    <t>The Bangs Family Sch</t>
  </si>
  <si>
    <t>Cen FL Area Health Ed Ctr Resp 1112</t>
  </si>
  <si>
    <t>Cen FL Health Ed Ctr Nursing 1112</t>
  </si>
  <si>
    <t>Cen FL Health Ed Ctr Cardio 1112</t>
  </si>
  <si>
    <t>Cen FL Health Ed Ctr Dental 1112</t>
  </si>
  <si>
    <t>Cen FL Health Ed Ctr Resp 1112</t>
  </si>
  <si>
    <t>Cen Fl Health Ed Ctr Dental 1112</t>
  </si>
  <si>
    <t>Comp Adapt Tech Equip &lt; $1000 NT</t>
  </si>
  <si>
    <t>Minor Tech Equip &lt; $1000 not Tagged</t>
  </si>
  <si>
    <t>Denmark Study Abroad Program</t>
  </si>
  <si>
    <t>China Study Abroad Program</t>
  </si>
  <si>
    <t>V02818233</t>
  </si>
  <si>
    <t>V01005859</t>
  </si>
  <si>
    <t>EAP EAC</t>
  </si>
  <si>
    <t>L15103</t>
  </si>
  <si>
    <t>Psychology Club</t>
  </si>
  <si>
    <t>V01003140</t>
  </si>
  <si>
    <t>Teacher &amp; Principle Training &amp; Recr</t>
  </si>
  <si>
    <t>Financial Literacy Programs</t>
  </si>
  <si>
    <t>V01005854</t>
  </si>
  <si>
    <t>Math Office OSC</t>
  </si>
  <si>
    <t>Learning Support</t>
  </si>
  <si>
    <t>Learning Support Office EAC</t>
  </si>
  <si>
    <t>Learning Support Office WEC</t>
  </si>
  <si>
    <t>Learning Support Office OSC</t>
  </si>
  <si>
    <t>1067C</t>
  </si>
  <si>
    <t>Exec Dean</t>
  </si>
  <si>
    <t>TF Word Processing WEC</t>
  </si>
  <si>
    <t>Marie Blount Sch - FG</t>
  </si>
  <si>
    <t>Smoke Free Enviroment</t>
  </si>
  <si>
    <t>Valencia Faculty/Staff Stud Opp Sch</t>
  </si>
  <si>
    <t>Exec Management Incentive Stipend</t>
  </si>
  <si>
    <t>Executive Management Incentive</t>
  </si>
  <si>
    <t>TF Safety &amp; Security General</t>
  </si>
  <si>
    <t>2230B</t>
  </si>
  <si>
    <t>QRT Amcor</t>
  </si>
  <si>
    <t>Quick Response - Amcor</t>
  </si>
  <si>
    <t>Northrop Grumman Lasers &amp; Photonics</t>
  </si>
  <si>
    <t>LK Nona Bldg 1 (CO &amp; DS Funding)</t>
  </si>
  <si>
    <t>TE Math Lab LNC</t>
  </si>
  <si>
    <t>TE0302</t>
  </si>
  <si>
    <t>2230C</t>
  </si>
  <si>
    <t>QRT Travel Click</t>
  </si>
  <si>
    <t>Qucik Response - Travel Click</t>
  </si>
  <si>
    <t>Jacqueline Hartt Endowed Music Sch</t>
  </si>
  <si>
    <t xml:space="preserve">American Chemical Society </t>
  </si>
  <si>
    <t>American Chemical Society Stud Chap</t>
  </si>
  <si>
    <t>CE Administration</t>
  </si>
  <si>
    <t>CE Agreements</t>
  </si>
  <si>
    <t>CE Administration MCY</t>
  </si>
  <si>
    <t>CE Bldg 10 WEC CIF Fund</t>
  </si>
  <si>
    <t>CE Business Rollup</t>
  </si>
  <si>
    <t>CE Public Safety</t>
  </si>
  <si>
    <t>CE Public Safety Agreements</t>
  </si>
  <si>
    <t>CE Business Consulting</t>
  </si>
  <si>
    <t>CE Business Administration</t>
  </si>
  <si>
    <t>CE Sales &amp; Marketing Rollup</t>
  </si>
  <si>
    <t>CE Client Development</t>
  </si>
  <si>
    <t>CE Marketing</t>
  </si>
  <si>
    <t>CE CIE Administration</t>
  </si>
  <si>
    <t>CE Corporate Meeting Svcs Rollup</t>
  </si>
  <si>
    <t>CE Corporate Meeting Services</t>
  </si>
  <si>
    <t>CE Corporate Meeting Services Admin</t>
  </si>
  <si>
    <t>CE Learning Scenarios Rollup</t>
  </si>
  <si>
    <t>CE Learning Scenarios Open Enroll</t>
  </si>
  <si>
    <t>CE Learning Scenarios Admin</t>
  </si>
  <si>
    <t>CE Continuing Education Rollup</t>
  </si>
  <si>
    <t>CE Continuing Education Admin</t>
  </si>
  <si>
    <t>CE Professional Skills Rollup</t>
  </si>
  <si>
    <t>CE Professional Skills Agreements</t>
  </si>
  <si>
    <t>CE Professional Skills Open Enroll</t>
  </si>
  <si>
    <t>CE IT Applications Agreements</t>
  </si>
  <si>
    <t>CE Professional Skills Admin</t>
  </si>
  <si>
    <t>CE Summer Camp Rollup</t>
  </si>
  <si>
    <t>CE Summer Camp Administration</t>
  </si>
  <si>
    <t>CE Operations Rollup</t>
  </si>
  <si>
    <t>CE Custodial Services</t>
  </si>
  <si>
    <t>CE Utilities</t>
  </si>
  <si>
    <t>CE Plant Operations</t>
  </si>
  <si>
    <t>CE Security</t>
  </si>
  <si>
    <t xml:space="preserve">CE Operations </t>
  </si>
  <si>
    <t>CE Facilities Rollup</t>
  </si>
  <si>
    <t xml:space="preserve">CE CIE Intensive English </t>
  </si>
  <si>
    <t>Continuing Education</t>
  </si>
  <si>
    <t>CE Intl Students Insurance</t>
  </si>
  <si>
    <t>CE Student Field Trips</t>
  </si>
  <si>
    <t>CIGNA HSA</t>
  </si>
  <si>
    <t>CIGNA Self Funded</t>
  </si>
  <si>
    <t>CIGNA Self Funded Emplye/Emplyr</t>
  </si>
  <si>
    <t>CIGNA Self Funded Retiree</t>
  </si>
  <si>
    <t>Bencor Life/LTC Insurance</t>
  </si>
  <si>
    <t>Bank Fees ECR Offset</t>
  </si>
  <si>
    <t>T14503</t>
  </si>
  <si>
    <t>T41004</t>
  </si>
  <si>
    <t>T10410</t>
  </si>
  <si>
    <t>T10210</t>
  </si>
  <si>
    <t>T10110</t>
  </si>
  <si>
    <t>Tech Fee Sign Language EAC</t>
  </si>
  <si>
    <t>Tech Fee English LNC</t>
  </si>
  <si>
    <t>Tech Fee Pyschology LNC</t>
  </si>
  <si>
    <t>Tech Fee Math LNC</t>
  </si>
  <si>
    <t>USA Funds 1112</t>
  </si>
  <si>
    <t>Tech Fee Political Science EAC</t>
  </si>
  <si>
    <t>T13903</t>
  </si>
  <si>
    <t>Math 1112</t>
  </si>
  <si>
    <t>Valencia Conferences</t>
  </si>
  <si>
    <t>Land Acquisition OSC 1112</t>
  </si>
  <si>
    <t>Land Acquisition OSC</t>
  </si>
  <si>
    <t>Building 1 LNC (Fund 1 Transfer)</t>
  </si>
  <si>
    <t>Building 4 OSC (Fund 1 Transfer)</t>
  </si>
  <si>
    <t>Sign Language WEC</t>
  </si>
  <si>
    <t>Eileen B. Stana Sch</t>
  </si>
  <si>
    <t>TF Registrar’s Office</t>
  </si>
  <si>
    <t>Emergency Mass Notification</t>
  </si>
  <si>
    <t>Health Insurance Contribute Direct</t>
  </si>
  <si>
    <t>Music OSC</t>
  </si>
  <si>
    <t>NEH Pre-Columbian Humanities</t>
  </si>
  <si>
    <t>CE Bldg 10 ODP WEC</t>
  </si>
  <si>
    <t xml:space="preserve">CE Bldg 10 ODP WEC </t>
  </si>
  <si>
    <t>Florida High Tech Photonics</t>
  </si>
  <si>
    <t>Gates Building &amp; Scaling Analytics</t>
  </si>
  <si>
    <t>V03337220</t>
  </si>
  <si>
    <t>NEH 1112</t>
  </si>
  <si>
    <t>College Prep English WPK</t>
  </si>
  <si>
    <t>L12307</t>
  </si>
  <si>
    <t>Lab College Prep English WPK</t>
  </si>
  <si>
    <t>Health Sciences Advising WEC</t>
  </si>
  <si>
    <t>Valencia Volunteers WPC</t>
  </si>
  <si>
    <t>V03340685</t>
  </si>
  <si>
    <t>Art LNC</t>
  </si>
  <si>
    <t>Accounting LNC</t>
  </si>
  <si>
    <t>Anthropology LNC</t>
  </si>
  <si>
    <t>Earth Science LNC</t>
  </si>
  <si>
    <t>Computer Pgrm Analysis LNC</t>
  </si>
  <si>
    <t>Library Science LNC</t>
  </si>
  <si>
    <t>Education LNC</t>
  </si>
  <si>
    <t>Reading LNC</t>
  </si>
  <si>
    <t>English for Acad Purposes, EAP LNC</t>
  </si>
  <si>
    <t>Graphics Tech LNC</t>
  </si>
  <si>
    <t>Physical Education LNC</t>
  </si>
  <si>
    <t>Health Sciences LNC</t>
  </si>
  <si>
    <t>OST LNC</t>
  </si>
  <si>
    <t>Physical Science LNC</t>
  </si>
  <si>
    <t>Collegiate Academy Account</t>
  </si>
  <si>
    <t>Humanities &amp; Social Science OSC</t>
  </si>
  <si>
    <t>Learning Assessment 1213</t>
  </si>
  <si>
    <t>Learning Assessment</t>
  </si>
  <si>
    <t>Humanities &amp; Social Sciences OSC</t>
  </si>
  <si>
    <t>FES Valencia</t>
  </si>
  <si>
    <t>TE New Student Orientation OSC</t>
  </si>
  <si>
    <t>TF0177</t>
  </si>
  <si>
    <t>TF New Student Orientation OSC</t>
  </si>
  <si>
    <t>Society of Information Managemt Sch</t>
  </si>
  <si>
    <t xml:space="preserve">Administrative Hospitality 1213 </t>
  </si>
  <si>
    <t>Market &amp; Media Hospitality</t>
  </si>
  <si>
    <t>Orientation Hospitality OSC</t>
  </si>
  <si>
    <t>Orientation Hospitality WEC</t>
  </si>
  <si>
    <t>Orientation Hospitality WPK</t>
  </si>
  <si>
    <t>Orientation Hospitality EAC</t>
  </si>
  <si>
    <t>Faculty Develop Hospitality</t>
  </si>
  <si>
    <t>Special Asst to Pres Hospitality</t>
  </si>
  <si>
    <t>2230D</t>
  </si>
  <si>
    <t>QRT Prime Therapeutics</t>
  </si>
  <si>
    <t>Quick Response - Prime Therapeutics</t>
  </si>
  <si>
    <t>Federal College Workstudy 1213</t>
  </si>
  <si>
    <t>V01004736</t>
  </si>
  <si>
    <t>Library Books &amp; Tech Equip LNC</t>
  </si>
  <si>
    <t>TF0212</t>
  </si>
  <si>
    <t>TF Study Abroad &amp; Global Experience</t>
  </si>
  <si>
    <t>Land Acquisiton MetroWest</t>
  </si>
  <si>
    <t>Land Acquisition LN</t>
  </si>
  <si>
    <t>Land Acquisition MetroWest</t>
  </si>
  <si>
    <t>Land Acquistion MetroWest</t>
  </si>
  <si>
    <t>American Chemical Society Chapter</t>
  </si>
  <si>
    <t>Sustainability CW</t>
  </si>
  <si>
    <t>Wells Fargo Endowed Sch</t>
  </si>
  <si>
    <t>Valencia Magic Sch</t>
  </si>
  <si>
    <t>TE0303</t>
  </si>
  <si>
    <t>TE0304</t>
  </si>
  <si>
    <t>TE Faculty Development WEC</t>
  </si>
  <si>
    <t>TE Faculty Development OSC</t>
  </si>
  <si>
    <t>TE Faculty Development EAC</t>
  </si>
  <si>
    <t>TF0072</t>
  </si>
  <si>
    <t>TF Library EAC</t>
  </si>
  <si>
    <t>V03360575</t>
  </si>
  <si>
    <t>Study Abroad Program Reserve</t>
  </si>
  <si>
    <t>India Study Abroad Program 1112</t>
  </si>
  <si>
    <t>Guyana Study Abroad Program 1112</t>
  </si>
  <si>
    <t>Italy Study Abroad Program 1112</t>
  </si>
  <si>
    <t>England Study Abroad Program 1112</t>
  </si>
  <si>
    <t>Denmark Study Abroad Program 1112</t>
  </si>
  <si>
    <t>China Study Abroad Program 1112</t>
  </si>
  <si>
    <t>Poland Study Abroad Program 1112</t>
  </si>
  <si>
    <t>Dominican Rep Study Abroad Pro 1112</t>
  </si>
  <si>
    <t xml:space="preserve">England Study Abroad Program </t>
  </si>
  <si>
    <t xml:space="preserve">Honors Study Abroad Program </t>
  </si>
  <si>
    <t>Spain/Italy Study Abroad Program</t>
  </si>
  <si>
    <t>Spain Study Abroad Program</t>
  </si>
  <si>
    <t>France/Belgium Study Abroad Program</t>
  </si>
  <si>
    <t>TE0305</t>
  </si>
  <si>
    <t>TE Plant Operations OSC</t>
  </si>
  <si>
    <t>TF0305</t>
  </si>
  <si>
    <t>TF Plant Operations OSC</t>
  </si>
  <si>
    <t>Perkins 1213</t>
  </si>
  <si>
    <t>Student Activity Tutoring Support</t>
  </si>
  <si>
    <t>Non-Fundable State Enrollments Ctl</t>
  </si>
  <si>
    <t>Tuition - Continuing Workforce Fees</t>
  </si>
  <si>
    <t>Full Cost of Instruction</t>
  </si>
  <si>
    <t>Lottery Funds Capital Projects</t>
  </si>
  <si>
    <t>Lottery Funds - Bond Proceeds CP</t>
  </si>
  <si>
    <t>Transient Student Application Fees</t>
  </si>
  <si>
    <t>Perkins Career Pathways</t>
  </si>
  <si>
    <t>2P2100</t>
  </si>
  <si>
    <t>Perkins Prog Improv Student Affairs</t>
  </si>
  <si>
    <t>EAP OSC</t>
  </si>
  <si>
    <t>L15105</t>
  </si>
  <si>
    <t>Lab EAP OSC</t>
  </si>
  <si>
    <t>Maintenance Operations LNC</t>
  </si>
  <si>
    <t>Grounds Maintenance LNC</t>
  </si>
  <si>
    <t>V03355893</t>
  </si>
  <si>
    <t>CCPF Special Project Recurring</t>
  </si>
  <si>
    <t>Lottery Special Project Recurring</t>
  </si>
  <si>
    <t>Lottery Special Proj Non-Recurring</t>
  </si>
  <si>
    <t>CCPF Special Project Non-Recurr</t>
  </si>
  <si>
    <t>ATD Walmart Press for Competion</t>
  </si>
  <si>
    <t>ACG 1213</t>
  </si>
  <si>
    <t>PLUS Loans 0809</t>
  </si>
  <si>
    <t>PLUS Loans 1213</t>
  </si>
  <si>
    <t>Stafford Loans Sub 1213</t>
  </si>
  <si>
    <t>Stafford Loans Unsub 1213</t>
  </si>
  <si>
    <t>Robert C Byrd Awards 1213</t>
  </si>
  <si>
    <t>Financial Aid Fee 1213</t>
  </si>
  <si>
    <t>General Scholarships 1213</t>
  </si>
  <si>
    <t>Robert C Byrd 1213</t>
  </si>
  <si>
    <t>Insurance Reserve Account</t>
  </si>
  <si>
    <t>CIGNA Pharmacy Insurance Retiree</t>
  </si>
  <si>
    <t>MN Life Insurance</t>
  </si>
  <si>
    <t>End 6/20/12</t>
  </si>
  <si>
    <t>TF0306</t>
  </si>
  <si>
    <t>TF Plant Operations LNC</t>
  </si>
  <si>
    <t>2112E</t>
  </si>
  <si>
    <t>2112F</t>
  </si>
  <si>
    <t>End 6/21/12</t>
  </si>
  <si>
    <t>End 6/25/12</t>
  </si>
  <si>
    <t>Dev Ed Redesign &amp; Modularization</t>
  </si>
  <si>
    <t>2P1904</t>
  </si>
  <si>
    <t>Perkins Allied Health WEC</t>
  </si>
  <si>
    <t>FLDOE Advanced</t>
  </si>
  <si>
    <t>FL College System Fdn</t>
  </si>
  <si>
    <t>Developmental Ed Design</t>
  </si>
  <si>
    <t>CJI Trust Fund 1213</t>
  </si>
  <si>
    <t>End 6/28/12</t>
  </si>
  <si>
    <t>SPD Foundation</t>
  </si>
  <si>
    <t>SPD Exec Dean LNC</t>
  </si>
  <si>
    <t>SPD President OSC</t>
  </si>
  <si>
    <t>SPD President WPK</t>
  </si>
  <si>
    <t>SPD Exec Dean WPK</t>
  </si>
  <si>
    <t>End 7/2/12</t>
  </si>
  <si>
    <t>End 7/3/12</t>
  </si>
  <si>
    <t>CIGNA HSA Contributions Employer</t>
  </si>
  <si>
    <t>TE0307</t>
  </si>
  <si>
    <t>TE New Student Orientation EAC</t>
  </si>
  <si>
    <t>Muslim Student Assn WEC</t>
  </si>
  <si>
    <t>V03357051</t>
  </si>
  <si>
    <t>End 7/11/12</t>
  </si>
  <si>
    <t>TE0308</t>
  </si>
  <si>
    <t>TE0309</t>
  </si>
  <si>
    <t>TE0310</t>
  </si>
  <si>
    <t>TE Campus Technology Services EAC</t>
  </si>
  <si>
    <t>TE Campus Technology Services WEC</t>
  </si>
  <si>
    <t>TE Campus Technology Services OSC</t>
  </si>
  <si>
    <t>TF0308</t>
  </si>
  <si>
    <t>TF0309</t>
  </si>
  <si>
    <t>TF0310</t>
  </si>
  <si>
    <t>TF Campus Technology Services EAC</t>
  </si>
  <si>
    <t>TF Campus Technology Services WEC</t>
  </si>
  <si>
    <t>TF Campus Technology Services OSC</t>
  </si>
  <si>
    <t>V03369666</t>
  </si>
  <si>
    <t>Contract Instruct Svcs NonFund FTE</t>
  </si>
  <si>
    <t>Tuition - Cont Workforce Fees/CJI</t>
  </si>
  <si>
    <t>TE0276</t>
  </si>
  <si>
    <t>TE Facilities WEC</t>
  </si>
  <si>
    <t>T40307</t>
  </si>
  <si>
    <t>T40803</t>
  </si>
  <si>
    <t>Due from Other Funds</t>
  </si>
  <si>
    <t>Due from Agency Funds</t>
  </si>
  <si>
    <t>Due to Current Funds - Unrestricted</t>
  </si>
  <si>
    <t>Due to Other Funds</t>
  </si>
  <si>
    <t>Maint CIP Advance OSC</t>
  </si>
  <si>
    <t>Due from Valencia Foundation</t>
  </si>
  <si>
    <t>End 8/1/12</t>
  </si>
  <si>
    <t>T41500</t>
  </si>
  <si>
    <t>L11307</t>
  </si>
  <si>
    <t>Credit Marketing</t>
  </si>
  <si>
    <t>Continuing Education Marketing</t>
  </si>
  <si>
    <t>Public Relations Marketing</t>
  </si>
  <si>
    <t>V01004666</t>
  </si>
  <si>
    <t>V01005143</t>
  </si>
  <si>
    <t>TF0311</t>
  </si>
  <si>
    <t>TF Learning Support Services EAC</t>
  </si>
  <si>
    <t>Building 2 Osc Ren Rem</t>
  </si>
  <si>
    <t>SSB Building Renovations</t>
  </si>
  <si>
    <t>Osc Building 2 Ren Rem</t>
  </si>
  <si>
    <t>V03360970</t>
  </si>
  <si>
    <t>TF0312</t>
  </si>
  <si>
    <t>Digital Media WEC</t>
  </si>
  <si>
    <t>L15904</t>
  </si>
  <si>
    <t>Lab Digital Media WEC</t>
  </si>
  <si>
    <t>End 8/9/12</t>
  </si>
  <si>
    <t>End 8/13/12</t>
  </si>
  <si>
    <t>EAP WEC</t>
  </si>
  <si>
    <t>L16004</t>
  </si>
  <si>
    <t>Lab EAP WEC</t>
  </si>
  <si>
    <t>MARS Scholarship</t>
  </si>
  <si>
    <t>V01004940</t>
  </si>
  <si>
    <t>Recycling Program CW</t>
  </si>
  <si>
    <t>Recycling Program WEC</t>
  </si>
  <si>
    <t>Recycling Program EAC</t>
  </si>
  <si>
    <t>Recycling Program WPK</t>
  </si>
  <si>
    <t>Recycling Program OSC</t>
  </si>
  <si>
    <t>Recycling Program LNC</t>
  </si>
  <si>
    <t>TF0313</t>
  </si>
  <si>
    <t>TF Academic Affairs WEC</t>
  </si>
  <si>
    <t>University Club of WP NonEndow Sch</t>
  </si>
  <si>
    <t>Omega Psi Phi Frat Chi Tau Program</t>
  </si>
  <si>
    <t>V03133526</t>
  </si>
  <si>
    <t>V01005843</t>
  </si>
  <si>
    <t>End 8/28/12</t>
  </si>
  <si>
    <t>Northrop Grumman Lasers &amp; Photo1213</t>
  </si>
  <si>
    <t>College Copier LNC</t>
  </si>
  <si>
    <t>Pay for Print LNC</t>
  </si>
  <si>
    <t>End 8/30/12</t>
  </si>
  <si>
    <t>Contract Orange County 1213</t>
  </si>
  <si>
    <t>Restitution Deposits Held</t>
  </si>
  <si>
    <t>End 9/4/12</t>
  </si>
  <si>
    <t>V01006364</t>
  </si>
  <si>
    <t>College Prep English LNC</t>
  </si>
  <si>
    <t>College Prep Reading LNC</t>
  </si>
  <si>
    <t>L12810</t>
  </si>
  <si>
    <t>L12910</t>
  </si>
  <si>
    <t>Lab College Prep English LNC</t>
  </si>
  <si>
    <t>Lab College Prep Reading LNC</t>
  </si>
  <si>
    <t>End 9/6/12</t>
  </si>
  <si>
    <t>2230E</t>
  </si>
  <si>
    <t>QRT Planet Hollywood</t>
  </si>
  <si>
    <t>Quick Response - Planet Hollywood</t>
  </si>
  <si>
    <t>USA Funds 1213</t>
  </si>
  <si>
    <t>Florida High Tech Photonics 1213</t>
  </si>
  <si>
    <t>529 Deduction</t>
  </si>
  <si>
    <t>2303A</t>
  </si>
  <si>
    <t>GAPS</t>
  </si>
  <si>
    <t>Title III</t>
  </si>
  <si>
    <t>L12604</t>
  </si>
  <si>
    <t>Lab Business &amp; IT Lab Support WEC</t>
  </si>
  <si>
    <t>End 9/18/12</t>
  </si>
  <si>
    <t>PTKBUZ LNC</t>
  </si>
  <si>
    <t>Math 1213</t>
  </si>
  <si>
    <t>TF0198</t>
  </si>
  <si>
    <t>TF Security LNC</t>
  </si>
  <si>
    <t>TE Student Development LNC</t>
  </si>
  <si>
    <t>TF Student Development LNC</t>
  </si>
  <si>
    <t>TF0314</t>
  </si>
  <si>
    <t>TF Student Services LNC</t>
  </si>
  <si>
    <t>TE0314</t>
  </si>
  <si>
    <t>TE Student Services LNC</t>
  </si>
  <si>
    <t>IME Becas Scholarship</t>
  </si>
  <si>
    <t>Trade Adjustment Assistance</t>
  </si>
  <si>
    <t>Certification for Manufacturing</t>
  </si>
  <si>
    <t>Testing Center LNC</t>
  </si>
  <si>
    <t>7721C</t>
  </si>
  <si>
    <t>Building 4 Library 1213 OSC (N272)</t>
  </si>
  <si>
    <t>Gen R/R Infra Site Imp &amp; Acq (N271)</t>
  </si>
  <si>
    <t>Maint Ren/Rem Site Impr 1213 (0407)</t>
  </si>
  <si>
    <t>TE0263</t>
  </si>
  <si>
    <t>TE Bridges EAC</t>
  </si>
  <si>
    <t>TE0280</t>
  </si>
  <si>
    <t>TE Financial Aid District Off WEC</t>
  </si>
  <si>
    <t>TE0260</t>
  </si>
  <si>
    <t>TE Word Process EAC</t>
  </si>
  <si>
    <t>TE0315</t>
  </si>
  <si>
    <t>TE Supplemental Learning LNC</t>
  </si>
  <si>
    <t>V03381841</t>
  </si>
  <si>
    <t>Chili Contest WES</t>
  </si>
  <si>
    <t>Valencia Student Vets of Amer EAC</t>
  </si>
  <si>
    <t>ASL Honors Society</t>
  </si>
  <si>
    <t>Chili Contest WEC</t>
  </si>
  <si>
    <t>Student Research Community EAC</t>
  </si>
  <si>
    <t>End 11/5/12</t>
  </si>
  <si>
    <t>Freight &amp; Postage Reimbursable</t>
  </si>
  <si>
    <t>End 11/6/12</t>
  </si>
  <si>
    <t>TE0316</t>
  </si>
  <si>
    <t>TE Testng Center LNC</t>
  </si>
  <si>
    <t>2230F</t>
  </si>
  <si>
    <t>Quick Response - Banker Steel</t>
  </si>
  <si>
    <t>TF0317</t>
  </si>
  <si>
    <t>TF Campus President OSC</t>
  </si>
  <si>
    <t>End 11/15/12</t>
  </si>
  <si>
    <t>Student Development LNC</t>
  </si>
  <si>
    <t>End 11/16/12</t>
  </si>
  <si>
    <t>CE Bldg 10 WEC Auxiliary Funds</t>
  </si>
  <si>
    <t>VE Bldg 10 WEC Auxiliary Funds</t>
  </si>
  <si>
    <t>End 11/27/12</t>
  </si>
  <si>
    <t>TE0318</t>
  </si>
  <si>
    <t>TE Student Development CW</t>
  </si>
  <si>
    <t>SAPD 1213</t>
  </si>
  <si>
    <t>End 11/28/12</t>
  </si>
  <si>
    <t>V03120041</t>
  </si>
  <si>
    <t>Endowed Chairs Clearing Account</t>
  </si>
  <si>
    <t>211ZZ</t>
  </si>
  <si>
    <t>Service Learning</t>
  </si>
  <si>
    <t>End 12/4/12</t>
  </si>
  <si>
    <t>End 12/5/12</t>
  </si>
  <si>
    <t>Central FL Workforce Svc Contract</t>
  </si>
  <si>
    <t>Workforce Service Provider Contract</t>
  </si>
  <si>
    <t>TE0274</t>
  </si>
  <si>
    <t>International Student Recruitment</t>
  </si>
  <si>
    <t>V03390289</t>
  </si>
  <si>
    <t>Library Books LNC</t>
  </si>
  <si>
    <t>Library LNC</t>
  </si>
  <si>
    <t>Legal Issues 13</t>
  </si>
  <si>
    <t>TE0319</t>
  </si>
  <si>
    <t>Legal Issues 1314</t>
  </si>
  <si>
    <t>CE Administration WEC</t>
  </si>
  <si>
    <t>End 1/22/13</t>
  </si>
  <si>
    <t>TE Performance WEC</t>
  </si>
  <si>
    <t>TE CIE Client Service Center WEC</t>
  </si>
  <si>
    <t>TE Client Development WEC</t>
  </si>
  <si>
    <t>TE Administrative Office WEC</t>
  </si>
  <si>
    <t>TF CIE Intensive English WEC</t>
  </si>
  <si>
    <t>TF Performance WEC</t>
  </si>
  <si>
    <t>TF CIE Open Enrollment WEC</t>
  </si>
  <si>
    <t>TF CIE Client Service Center WEC</t>
  </si>
  <si>
    <t>TF Administrative Office WEC</t>
  </si>
  <si>
    <t>TF Business Solutions WEC</t>
  </si>
  <si>
    <t>TE0320</t>
  </si>
  <si>
    <t>TE Library LNC</t>
  </si>
  <si>
    <t>TF0319</t>
  </si>
  <si>
    <t>TF0321</t>
  </si>
  <si>
    <t>TE Communications Center WEC</t>
  </si>
  <si>
    <t>Cen FL Health Ed Ctr Dental 1213</t>
  </si>
  <si>
    <t>Cen FL Health Ed Ctr Nursing 1213</t>
  </si>
  <si>
    <t>Cen FL Area Health Ed Ctr Resp 1213</t>
  </si>
  <si>
    <t>Cen FL Health Ed Ctr Cardio 1213</t>
  </si>
  <si>
    <t>Cen Fl Health Ed Ctr Dental 1213</t>
  </si>
  <si>
    <t>Cen FL Health Ed Ctr Resp 1213</t>
  </si>
  <si>
    <t>Resource Dev Special Initiatives</t>
  </si>
  <si>
    <t>Health Information Technology</t>
  </si>
  <si>
    <t>Federal College Workstudy 1314</t>
  </si>
  <si>
    <t>CE Online</t>
  </si>
  <si>
    <t>CE Testing</t>
  </si>
  <si>
    <t>CE Florida Trade Grant</t>
  </si>
  <si>
    <t>V02979306</t>
  </si>
  <si>
    <t>Sup Voc Industrial</t>
  </si>
  <si>
    <t>CWE Building Construction</t>
  </si>
  <si>
    <t>CE Collaborative Design Center</t>
  </si>
  <si>
    <t>V02790079</t>
  </si>
  <si>
    <t>2230G</t>
  </si>
  <si>
    <t>QRT Intl Cruise and Excursions</t>
  </si>
  <si>
    <t>Quick Response - Intl Cruise &amp; Excu</t>
  </si>
  <si>
    <t>TE0322</t>
  </si>
  <si>
    <t>TE Assessment LNC</t>
  </si>
  <si>
    <t>Pop Culture Club EAC</t>
  </si>
  <si>
    <t>Financial Learning Ambassadors EAC</t>
  </si>
  <si>
    <t>Orlando Sentinel Family</t>
  </si>
  <si>
    <t xml:space="preserve">Orlando Sentinel Family </t>
  </si>
  <si>
    <t>Academy for Learning Leaders</t>
  </si>
  <si>
    <t>Cen FL Health Dental Hygiene 1213</t>
  </si>
  <si>
    <t>Fire Science Certification</t>
  </si>
  <si>
    <t>TF Employee Relations CJI</t>
  </si>
  <si>
    <t>TF0323</t>
  </si>
  <si>
    <t xml:space="preserve">Study Abroad Program Deposits </t>
  </si>
  <si>
    <t>Student Refunds Pending</t>
  </si>
  <si>
    <t>Human Resource Operation</t>
  </si>
  <si>
    <t>Human Resource Compliance</t>
  </si>
  <si>
    <t>Employment and Onboarding</t>
  </si>
  <si>
    <t>Organizational Communications</t>
  </si>
  <si>
    <t>V01004365</t>
  </si>
  <si>
    <t>V01005351</t>
  </si>
  <si>
    <t>V01005857</t>
  </si>
  <si>
    <t>Perkins 1314</t>
  </si>
  <si>
    <t>Human Resources Operation</t>
  </si>
  <si>
    <t>Employment &amp; Onboarding</t>
  </si>
  <si>
    <t>End 5/1/13</t>
  </si>
  <si>
    <t>Perkins Valencia Factor</t>
  </si>
  <si>
    <t>Perkins College Prep Day</t>
  </si>
  <si>
    <t>2P2200</t>
  </si>
  <si>
    <t>Perkins Coordinator</t>
  </si>
  <si>
    <t>2P2004</t>
  </si>
  <si>
    <t>Perkins Health Information Tech</t>
  </si>
  <si>
    <t>James M &amp; Dayle L Seneff Honors Col</t>
  </si>
  <si>
    <t>Collaborative Design Center</t>
  </si>
  <si>
    <t>Collaborative Design Center WEC</t>
  </si>
  <si>
    <t>SPD Program Accreditation</t>
  </si>
  <si>
    <t>Program Accreditation</t>
  </si>
  <si>
    <t>2P2104</t>
  </si>
  <si>
    <t>CTE Academic Advisor Allied Health</t>
  </si>
  <si>
    <t>2112G</t>
  </si>
  <si>
    <t>2112H</t>
  </si>
  <si>
    <t xml:space="preserve">Endowed Chairs 1314 </t>
  </si>
  <si>
    <t>Office Systems Technology LNC</t>
  </si>
  <si>
    <t>Physical Education OSC</t>
  </si>
  <si>
    <t>L13805</t>
  </si>
  <si>
    <t>Lab Physical Education OS</t>
  </si>
  <si>
    <t>L13010</t>
  </si>
  <si>
    <t>Lab Office Systems Technology LNC</t>
  </si>
  <si>
    <t>End 5/30/13</t>
  </si>
  <si>
    <t>End 530-13</t>
  </si>
  <si>
    <t>Learning Support Sponorship Fd WEC</t>
  </si>
  <si>
    <t>New Telephone System</t>
  </si>
  <si>
    <t>Metrowest District Office Ren</t>
  </si>
  <si>
    <t>Fire Science Academy</t>
  </si>
  <si>
    <t>Veterans Affairs Intercept Holding</t>
  </si>
  <si>
    <t>TOP Intercept Collection Fees</t>
  </si>
  <si>
    <t>Due from Veteran Affairs (TOP)</t>
  </si>
  <si>
    <t>Student Activities Orientation</t>
  </si>
  <si>
    <t>Student Activities Atlas</t>
  </si>
  <si>
    <t>Federal Direct Loans Unsubsidized 1213</t>
  </si>
  <si>
    <t>Federal Direct Loans Unsubsidized 1314</t>
  </si>
  <si>
    <t>Federal Direct Loans PLUS 1213</t>
  </si>
  <si>
    <t>Federal Direct Loans PLUS 1314</t>
  </si>
  <si>
    <t>Financial Aid Fee 1314</t>
  </si>
  <si>
    <t>General Scholarships 1314</t>
  </si>
  <si>
    <t>Maintenance Bldg EAC Ren</t>
  </si>
  <si>
    <t>Remodel CJI Renovation</t>
  </si>
  <si>
    <t>Bldg 2 EAC Renovation Remodel</t>
  </si>
  <si>
    <t>Insurance PCORI Fee</t>
  </si>
  <si>
    <t>TE0324</t>
  </si>
  <si>
    <t>TF0324</t>
  </si>
  <si>
    <t>TE Humanities &amp; Social Science OSC</t>
  </si>
  <si>
    <t>TF Humanities &amp; Social Science OSC</t>
  </si>
  <si>
    <t>CJI Trust Fund 1314</t>
  </si>
  <si>
    <t>SPD Operations &amp; Finance</t>
  </si>
  <si>
    <t>End 7/2/13</t>
  </si>
  <si>
    <t>Library Science OSC</t>
  </si>
  <si>
    <t>V03418466</t>
  </si>
  <si>
    <t>Anthropolgy WEC</t>
  </si>
  <si>
    <t>Anthropology WEC</t>
  </si>
  <si>
    <t>V02822523</t>
  </si>
  <si>
    <t>Art WEC</t>
  </si>
  <si>
    <t>Graphics &amp; Interactive Desing WEC</t>
  </si>
  <si>
    <t>Academic Affairs WEC</t>
  </si>
  <si>
    <t>Humanities Speaker Series</t>
  </si>
  <si>
    <t>USA Funds 1314</t>
  </si>
  <si>
    <t>Contract Orange County 1314</t>
  </si>
  <si>
    <t>Construction Manager - Reimbursable</t>
  </si>
  <si>
    <t>Leasehold Control</t>
  </si>
  <si>
    <t>Leasehold Improvements &gt; $50,000</t>
  </si>
  <si>
    <t>TF0325</t>
  </si>
  <si>
    <t>TF Central Fl Fire Institute CJI</t>
  </si>
  <si>
    <t>Wells Fargo Veterans Sch</t>
  </si>
  <si>
    <t>Student Activity Answer Center</t>
  </si>
  <si>
    <t>Student Activity VP's Discretion</t>
  </si>
  <si>
    <t>Maint Ren/Rem Site Impr 1314 (0407)</t>
  </si>
  <si>
    <t>Major R/R Repl Chiller CW</t>
  </si>
  <si>
    <t>L11810</t>
  </si>
  <si>
    <t>Lab Computer Pgrm Analysis LNC</t>
  </si>
  <si>
    <t>MW District Office Renovation</t>
  </si>
  <si>
    <t>Library Science WEC</t>
  </si>
  <si>
    <t>TE Assessment &amp; Testing Center OSC</t>
  </si>
  <si>
    <t>TE Library OSC</t>
  </si>
  <si>
    <t>TE Math Tutoring OSC</t>
  </si>
  <si>
    <t>TE Communication Center OSC</t>
  </si>
  <si>
    <t>TE AS Tutoring OSC</t>
  </si>
  <si>
    <t>TE Learning Support Desk OSC</t>
  </si>
  <si>
    <t>TE Science Tutoring OSC</t>
  </si>
  <si>
    <t>TE Learning Center OSC</t>
  </si>
  <si>
    <t>TF0015</t>
  </si>
  <si>
    <t>TF Assessment &amp; Testing Center OSC</t>
  </si>
  <si>
    <t>TF0033</t>
  </si>
  <si>
    <t>TF Language Lab OSC</t>
  </si>
  <si>
    <t>TF0107</t>
  </si>
  <si>
    <t>TF Communication Center OSC</t>
  </si>
  <si>
    <t>TF0205</t>
  </si>
  <si>
    <t>TF0206</t>
  </si>
  <si>
    <t>TF Transition Planning WEC</t>
  </si>
  <si>
    <t>TF0112</t>
  </si>
  <si>
    <t>TF0125</t>
  </si>
  <si>
    <t>TF Math Tutoring OSC</t>
  </si>
  <si>
    <t>TF AS Tutoring OSC</t>
  </si>
  <si>
    <t>TF Learning Support Desk OSC</t>
  </si>
  <si>
    <t>TF Science Tutoring OSC</t>
  </si>
  <si>
    <t>TF Learning Center OSC</t>
  </si>
  <si>
    <t>End 8/14/13</t>
  </si>
  <si>
    <t>LSAMP</t>
  </si>
  <si>
    <t>USIP</t>
  </si>
  <si>
    <t>College Tour Experience OSC</t>
  </si>
  <si>
    <t>LSAMP SSC</t>
  </si>
  <si>
    <t>LSAMP LSSC</t>
  </si>
  <si>
    <t>Advising &amp; Enrollment Planning</t>
  </si>
  <si>
    <t>Nursing Office WEC</t>
  </si>
  <si>
    <t>End 8/23</t>
  </si>
  <si>
    <t>End 8/23/13</t>
  </si>
  <si>
    <t>The Cliff Romano Sch</t>
  </si>
  <si>
    <t>V03342759</t>
  </si>
  <si>
    <t>V01004526</t>
  </si>
  <si>
    <t>Florida BUG</t>
  </si>
  <si>
    <t>History LNC</t>
  </si>
  <si>
    <t>CenterState Bank of Florida Sch</t>
  </si>
  <si>
    <t>Math 1314</t>
  </si>
  <si>
    <t>Aficana Student Union OSC</t>
  </si>
  <si>
    <t>Cen Fl Health Ed Ctr Dental 1314</t>
  </si>
  <si>
    <t>Cen FL Health Ed Ctr Dental 1314</t>
  </si>
  <si>
    <t>Cen FL Health Ed Ctr Cardio 1314</t>
  </si>
  <si>
    <t>Cen FL Health Ed Ctr Resp 1314</t>
  </si>
  <si>
    <t>Cen FL Health Ed Ctr Nursing 1314</t>
  </si>
  <si>
    <t>NSF Transform Undergrad Ed Sci 1314</t>
  </si>
  <si>
    <t>2322A</t>
  </si>
  <si>
    <t>2230H</t>
  </si>
  <si>
    <t>2230I</t>
  </si>
  <si>
    <t>QRT Siemens Energy</t>
  </si>
  <si>
    <t>QRT Photon X</t>
  </si>
  <si>
    <t>Quick Response - Siemens Energy</t>
  </si>
  <si>
    <t>Quick Response - Photon X</t>
  </si>
  <si>
    <t>2322B</t>
  </si>
  <si>
    <t>NSF Photonics</t>
  </si>
  <si>
    <t>ELITE Mentoring Program OSC</t>
  </si>
  <si>
    <t>NonFundable Fee Waivers</t>
  </si>
  <si>
    <t>V02660411</t>
  </si>
  <si>
    <t>V03427221</t>
  </si>
  <si>
    <t>Valencia Legal Society EAC</t>
  </si>
  <si>
    <t>TF Business &amp; Hospitality WEC</t>
  </si>
  <si>
    <t>TF0326</t>
  </si>
  <si>
    <t>Megan Warlow Dental Hygiene Sch</t>
  </si>
  <si>
    <t>NEH 1314</t>
  </si>
  <si>
    <t>TE Reading Lab OSC</t>
  </si>
  <si>
    <t>TF0119</t>
  </si>
  <si>
    <t>TF Reading Lab OSC</t>
  </si>
  <si>
    <t>TF0066</t>
  </si>
  <si>
    <t>TF Digital Media EAC</t>
  </si>
  <si>
    <t>Learning Assessment 1415</t>
  </si>
  <si>
    <t>WGU Competency Based Education</t>
  </si>
  <si>
    <t>CE Advanced Manufacturing</t>
  </si>
  <si>
    <t>CWE Advanced Manufacturing</t>
  </si>
  <si>
    <t>France Study Abroad Fundraising</t>
  </si>
  <si>
    <t>SPD Faculty Development SB1720</t>
  </si>
  <si>
    <t>Intl Wires Account</t>
  </si>
  <si>
    <t>Florida Engineering Society</t>
  </si>
  <si>
    <t>Tuition AP Dual Enrollment</t>
  </si>
  <si>
    <t>Tuition PSV Dual Enrollment</t>
  </si>
  <si>
    <t>IEEE Valencia Student Chapter</t>
  </si>
  <si>
    <t>Veterans Affair Office EAC</t>
  </si>
  <si>
    <t>Veterans Affair Office WEC</t>
  </si>
  <si>
    <t>Veterans Affair Office OSC</t>
  </si>
  <si>
    <t>REACH Fundraising</t>
  </si>
  <si>
    <t>Northrop Grumman Lasers &amp; Photo1314</t>
  </si>
  <si>
    <t>Eccleston Callahan Mem Fund Grant</t>
  </si>
  <si>
    <t>Eccleston Callahan Mem Fd Grt 1314</t>
  </si>
  <si>
    <t>CE International</t>
  </si>
  <si>
    <t>2P1303</t>
  </si>
  <si>
    <t>2P0805</t>
  </si>
  <si>
    <t>2P1403</t>
  </si>
  <si>
    <t>2P2204</t>
  </si>
  <si>
    <t>2P2304</t>
  </si>
  <si>
    <t>2P0905</t>
  </si>
  <si>
    <t>2P2404</t>
  </si>
  <si>
    <t>Perkins Computer Info Tech OSC</t>
  </si>
  <si>
    <t>Perkins Graphics/Interactive Design</t>
  </si>
  <si>
    <t>Perkins Office Administration EAC</t>
  </si>
  <si>
    <t>Perkins Office Administration WEC</t>
  </si>
  <si>
    <t>Perkins Office Administration OSC</t>
  </si>
  <si>
    <t>Perkins Draft/Design Tech WEC</t>
  </si>
  <si>
    <t>Perkins Culinary Management</t>
  </si>
  <si>
    <t>BL5604</t>
  </si>
  <si>
    <t>Bachelor Lab Cardiooulmonary Scienc</t>
  </si>
  <si>
    <t>L12410</t>
  </si>
  <si>
    <t>Lab Physical Education LNC</t>
  </si>
  <si>
    <t>TE0294</t>
  </si>
  <si>
    <t>TE Dean of Allied Health WEC</t>
  </si>
  <si>
    <t>TE0327</t>
  </si>
  <si>
    <t>TE Cardiovascular Tech WEC</t>
  </si>
  <si>
    <t>TE Emergency Medical Svcs WEC</t>
  </si>
  <si>
    <t>TE Emergency Medical Svcs OSC</t>
  </si>
  <si>
    <t>TE0328</t>
  </si>
  <si>
    <t>TE0329</t>
  </si>
  <si>
    <t>TE0330</t>
  </si>
  <si>
    <t>TE0331</t>
  </si>
  <si>
    <t>TE0332</t>
  </si>
  <si>
    <t>TE Radiograhpy WEC</t>
  </si>
  <si>
    <t>TE0333</t>
  </si>
  <si>
    <t>End 12/2/13</t>
  </si>
  <si>
    <t xml:space="preserve">State Farm Multicultural Bus Dev </t>
  </si>
  <si>
    <t>Pooky's Pantry EAC/WPK</t>
  </si>
  <si>
    <t>Future Medical Professionals Club</t>
  </si>
  <si>
    <t>Dance Marathon - Val Volunteers</t>
  </si>
  <si>
    <t>Collaborative &amp; Allignment</t>
  </si>
  <si>
    <t>SPD Professional Development</t>
  </si>
  <si>
    <t>Signature Systems of Florida</t>
  </si>
  <si>
    <t>James M Gallagher Sch</t>
  </si>
  <si>
    <t>Music WPK</t>
  </si>
  <si>
    <t>SAPD 1314</t>
  </si>
  <si>
    <t>2111A</t>
  </si>
  <si>
    <t>Northrop Grumman Las/Photo WD 1314</t>
  </si>
  <si>
    <t xml:space="preserve">Northrop Grumman Lasers Photo WD </t>
  </si>
  <si>
    <t>Overstreet Sch</t>
  </si>
  <si>
    <t>2112I</t>
  </si>
  <si>
    <t>Hispanic Assoc of Colleges/Univ 14</t>
  </si>
  <si>
    <t>2P1503</t>
  </si>
  <si>
    <t>Perkins Fire Science CJI</t>
  </si>
  <si>
    <t>TE0334</t>
  </si>
  <si>
    <t>TE Learning Support Mathematics OSC</t>
  </si>
  <si>
    <t>NSF IT</t>
  </si>
  <si>
    <t>Engineering Student Svcs</t>
  </si>
  <si>
    <t>End 1/21/14</t>
  </si>
  <si>
    <t>2111B</t>
  </si>
  <si>
    <t>Florida High Tech Photonics 1314</t>
  </si>
  <si>
    <t>Johnson Sch in Biomedical Sciences</t>
  </si>
  <si>
    <t>T11303</t>
  </si>
  <si>
    <t>Tech Fee Film Production Tech EAC</t>
  </si>
  <si>
    <t>T14004</t>
  </si>
  <si>
    <t>Tech Fee Graphics Tech WEC</t>
  </si>
  <si>
    <t>Pivot 360 Leadership Academy</t>
  </si>
  <si>
    <t>Student Activities Baccalaureate</t>
  </si>
  <si>
    <t>Federal College Workstudy 1415</t>
  </si>
  <si>
    <t>SEOG 1415</t>
  </si>
  <si>
    <t>Pell 1415</t>
  </si>
  <si>
    <t>Gold Seal Vocational Awards 1415</t>
  </si>
  <si>
    <t>Gold Seal 1415</t>
  </si>
  <si>
    <t>Children Decease/Disable Vet 1415</t>
  </si>
  <si>
    <t>CDDV 1415</t>
  </si>
  <si>
    <t>FASG 1415</t>
  </si>
  <si>
    <t>FSAG Career Education 1415</t>
  </si>
  <si>
    <t>FSAG 1415</t>
  </si>
  <si>
    <t>Financial Aid Fee 1415</t>
  </si>
  <si>
    <t>General Scholarships 1415</t>
  </si>
  <si>
    <t>FSAG Career Education</t>
  </si>
  <si>
    <t>The Opera Theatre Project</t>
  </si>
  <si>
    <t>Health Central Auxiliary - FG</t>
  </si>
  <si>
    <t>SPD College Readiness Initiative</t>
  </si>
  <si>
    <t>V03428828</t>
  </si>
  <si>
    <t>Office of Public Affairs</t>
  </si>
  <si>
    <t>V02659374</t>
  </si>
  <si>
    <t>Federal Direct Loans 1415</t>
  </si>
  <si>
    <t>Federal Direct Loans Subsidized 1415</t>
  </si>
  <si>
    <t>Federal Direct Loans Unsubsidized 1415</t>
  </si>
  <si>
    <t>Federal Direct Loans PLUS 1415</t>
  </si>
  <si>
    <t>2230J</t>
  </si>
  <si>
    <t>Student Affairs</t>
  </si>
  <si>
    <t>Workforce Industry Certifications</t>
  </si>
  <si>
    <t>Degree Certification</t>
  </si>
  <si>
    <t>02 = Poinciana Campus (PNC)</t>
  </si>
  <si>
    <t>Organizational Development &amp; HR EAC</t>
  </si>
  <si>
    <t>Organizational Development &amp; HR WEC</t>
  </si>
  <si>
    <t>Organizational Development &amp; HR OSC</t>
  </si>
  <si>
    <t>Administrative Hospitality 1415</t>
  </si>
  <si>
    <t>Administrative Hospitality 1314</t>
  </si>
  <si>
    <t>Development Reading &amp; Writing</t>
  </si>
  <si>
    <t>V02189660</t>
  </si>
  <si>
    <t>Public Affairs</t>
  </si>
  <si>
    <t>New Student Experience</t>
  </si>
  <si>
    <t>V02561633</t>
  </si>
  <si>
    <t>V01995271</t>
  </si>
  <si>
    <t>Poinciana Development</t>
  </si>
  <si>
    <t>Comm College Prog with Indonesia</t>
  </si>
  <si>
    <t>2111C</t>
  </si>
  <si>
    <t>Gates Scaled Models for Cert Del</t>
  </si>
  <si>
    <t>Insurance Reserve IBNR Claims</t>
  </si>
  <si>
    <t>VIM Account</t>
  </si>
  <si>
    <t>Model United Nations Club OSC</t>
  </si>
  <si>
    <t>Model United Nations Club WEC</t>
  </si>
  <si>
    <t>US Wires/ACH Account</t>
  </si>
  <si>
    <t>OTC Deposits Account</t>
  </si>
  <si>
    <t>BOA Operating Account</t>
  </si>
  <si>
    <t>TF0335</t>
  </si>
  <si>
    <t>BB</t>
  </si>
  <si>
    <t>Lucerne Medical Center Aux Sch - FG</t>
  </si>
  <si>
    <t>2P1603</t>
  </si>
  <si>
    <t>Perkins Drafting EAC</t>
  </si>
  <si>
    <t>2P2504</t>
  </si>
  <si>
    <t>Perkins Network Engineering Tec WEC</t>
  </si>
  <si>
    <t xml:space="preserve">Tuition Contract Discount CAT Fire </t>
  </si>
  <si>
    <t>TF VP Org Dev &amp; Human Resources</t>
  </si>
  <si>
    <t>2112J</t>
  </si>
  <si>
    <t>OIT Professional Development</t>
  </si>
  <si>
    <t>Pathways CW</t>
  </si>
  <si>
    <t>Hites Family Fdn/Fdn for Osc Ed Sch</t>
  </si>
  <si>
    <t>Colonel Fred E Hild Soph Sch</t>
  </si>
  <si>
    <t>Nursing/Allied Health Sch</t>
  </si>
  <si>
    <t>David C &amp; Dorthy H Crotty Good Gov</t>
  </si>
  <si>
    <t>Univ of Miami Col of Eng Transfer</t>
  </si>
  <si>
    <t>Philip E Bishop Scholarship</t>
  </si>
  <si>
    <t>SPD Title IX Compliance</t>
  </si>
  <si>
    <t>NCLEX Foundation Reimbursement</t>
  </si>
  <si>
    <t>TF0336</t>
  </si>
  <si>
    <t>FHLA OSC</t>
  </si>
  <si>
    <t>Pre-Med Club</t>
  </si>
  <si>
    <t>2111D</t>
  </si>
  <si>
    <t>FL Consortium for Intl Education</t>
  </si>
  <si>
    <t>Career and Workforce Education</t>
  </si>
  <si>
    <t>01 = District Office (DO)</t>
  </si>
  <si>
    <t>College Facility Rental DO</t>
  </si>
  <si>
    <t>Maintenance Operations DO</t>
  </si>
  <si>
    <t>Custodial Services DO</t>
  </si>
  <si>
    <t>Utilities DO</t>
  </si>
  <si>
    <t>Payroll Check Distribution DO</t>
  </si>
  <si>
    <t>TE Internship &amp; Placement DO</t>
  </si>
  <si>
    <t>TE MDC Dev Education Initiative DO</t>
  </si>
  <si>
    <t>TF Internship &amp; Placement DO</t>
  </si>
  <si>
    <t>TF Security DO</t>
  </si>
  <si>
    <t>Career Staff Association DO</t>
  </si>
  <si>
    <t>Rental of Facilities</t>
  </si>
  <si>
    <t>End 5/21/14</t>
  </si>
  <si>
    <t>TE0337</t>
  </si>
  <si>
    <t>TE CE Operations WEC</t>
  </si>
  <si>
    <t>T41603</t>
  </si>
  <si>
    <t>Personnel Management</t>
  </si>
  <si>
    <t>TE0278</t>
  </si>
  <si>
    <t>TE Office of Dir Facilities WEC</t>
  </si>
  <si>
    <t>Health Information Technology WEC</t>
  </si>
  <si>
    <t>L16104</t>
  </si>
  <si>
    <t>Lab Health Information Tech WEC</t>
  </si>
  <si>
    <t>Tina Collyer Memorial Scholarship</t>
  </si>
  <si>
    <t>Freshman Waiver (54 FTE)</t>
  </si>
  <si>
    <t>County Grant &amp; Contract NonOper Ctl</t>
  </si>
  <si>
    <t>County Refund Grantor NonOperating</t>
  </si>
  <si>
    <t>County Grant &amp; Contract NonOperat</t>
  </si>
  <si>
    <t>Private Grants &amp; Contracts Operating</t>
  </si>
  <si>
    <t>Perkins 1415</t>
  </si>
  <si>
    <t>Biotechnology</t>
  </si>
  <si>
    <t>2P0110</t>
  </si>
  <si>
    <t>Perkins Biotechnology LNC</t>
  </si>
  <si>
    <t>CJI Trust Fund 1415</t>
  </si>
  <si>
    <t>TE0298</t>
  </si>
  <si>
    <t>TE AVP for College Transition WEC</t>
  </si>
  <si>
    <t>TF AVP for College Transition WEC</t>
  </si>
  <si>
    <t>International Student Services</t>
  </si>
  <si>
    <t>TE0338</t>
  </si>
  <si>
    <t>TE CE Business Administration</t>
  </si>
  <si>
    <t>Due to US Dept Education (Title IV)</t>
  </si>
  <si>
    <t>2112K</t>
  </si>
  <si>
    <t>2112L</t>
  </si>
  <si>
    <t>Endowed Chairs 1415 (Personnel Only)</t>
  </si>
  <si>
    <t xml:space="preserve">Endowed Chairs 1415 </t>
  </si>
  <si>
    <t>Freeda Louise Problem Solving</t>
  </si>
  <si>
    <t>Universal Orl Arts Entertainment</t>
  </si>
  <si>
    <t>Sungard Teaching Computer Science</t>
  </si>
  <si>
    <t>2E4100</t>
  </si>
  <si>
    <t>Fdn Interdisciplinary Studies A</t>
  </si>
  <si>
    <t>2E4200</t>
  </si>
  <si>
    <t>Fdn Interdisciplinary Studies B</t>
  </si>
  <si>
    <t>V03386856</t>
  </si>
  <si>
    <t>V03250545</t>
  </si>
  <si>
    <t>V03248993</t>
  </si>
  <si>
    <t>Student Activity SL WEC</t>
  </si>
  <si>
    <t>Student Activity SL OSC</t>
  </si>
  <si>
    <t>Student Activity SL LNC</t>
  </si>
  <si>
    <t>TE0264</t>
  </si>
  <si>
    <t>TF Student Success EAC</t>
  </si>
  <si>
    <t>TE Student Success EAC</t>
  </si>
  <si>
    <t>2P2604</t>
  </si>
  <si>
    <t>Perkins Civil/Surveying Eng Tec WEC</t>
  </si>
  <si>
    <t>V03421797</t>
  </si>
  <si>
    <t>2230K</t>
  </si>
  <si>
    <t>2230L</t>
  </si>
  <si>
    <t>QRT Lockheed Martin</t>
  </si>
  <si>
    <t>QRT Vestagen</t>
  </si>
  <si>
    <t>Quick Response - Lockheed Martin</t>
  </si>
  <si>
    <t>Quick Response - Vestagen</t>
  </si>
  <si>
    <t>2112M</t>
  </si>
  <si>
    <t>Dual Enrollment Students</t>
  </si>
  <si>
    <t>Financial Aid Fee Scholarships</t>
  </si>
  <si>
    <t>Bridges to Success Scholarship</t>
  </si>
  <si>
    <t>Summer Advantage Scholarship</t>
  </si>
  <si>
    <t>Minority Two Plus Two Scholarship</t>
  </si>
  <si>
    <t>Valencia Need Scholarship</t>
  </si>
  <si>
    <t>Matador Scholarship</t>
  </si>
  <si>
    <t>Drama Scholarship</t>
  </si>
  <si>
    <t>President's Top 10 Scholarship</t>
  </si>
  <si>
    <t>Honors Program Scholarship</t>
  </si>
  <si>
    <t>Principal's Merit Scholarship</t>
  </si>
  <si>
    <t>Music Scholarship</t>
  </si>
  <si>
    <t>Art Scholarship</t>
  </si>
  <si>
    <t>Academic Scholarship</t>
  </si>
  <si>
    <t>Bridges to Success - Books Only</t>
  </si>
  <si>
    <t>Valencia Grant Scholarship</t>
  </si>
  <si>
    <t>CROP Scholarship</t>
  </si>
  <si>
    <t>Gear Up Scholarship</t>
  </si>
  <si>
    <t xml:space="preserve">Advantage Scholarship </t>
  </si>
  <si>
    <t xml:space="preserve">Bronze Scholarship </t>
  </si>
  <si>
    <t>Leasehold Improvements</t>
  </si>
  <si>
    <t>AD Leasehold Improvements</t>
  </si>
  <si>
    <t>Prepaid Software</t>
  </si>
  <si>
    <t>Bldg 9 EAC Film, Music and Plant</t>
  </si>
  <si>
    <t>Bldg 9 EAC</t>
  </si>
  <si>
    <t>Perkins Digital Media EAC</t>
  </si>
  <si>
    <t>Perkins Elec Engineering Tech WEC</t>
  </si>
  <si>
    <t>Perkins Advising Wkshops Health Pro</t>
  </si>
  <si>
    <t>CTE Academic Advisor Transtion Srvs</t>
  </si>
  <si>
    <t>Bldg 9 EAC Film,Music,Plant CIF Fd</t>
  </si>
  <si>
    <t>Bldg 9 EAC Film, Music, Plant CIF Fd</t>
  </si>
  <si>
    <t>2P2704</t>
  </si>
  <si>
    <t>TE0282</t>
  </si>
  <si>
    <t>TE Off of Chief Information Officer</t>
  </si>
  <si>
    <t>Perkins Build Construction Tech WEC</t>
  </si>
  <si>
    <t>TE0339</t>
  </si>
  <si>
    <t>TE English LNC</t>
  </si>
  <si>
    <t>TE0340</t>
  </si>
  <si>
    <t>TE0341</t>
  </si>
  <si>
    <t>TE Advanced Fire</t>
  </si>
  <si>
    <t>TE Trade Agreements</t>
  </si>
  <si>
    <t>V02251909</t>
  </si>
  <si>
    <t>V03436894</t>
  </si>
  <si>
    <t>V01009262</t>
  </si>
  <si>
    <t>Proof Pilot</t>
  </si>
  <si>
    <t>L15203</t>
  </si>
  <si>
    <t>Lab Fire Science</t>
  </si>
  <si>
    <t>English Faculty</t>
  </si>
  <si>
    <t>Learning Symposium</t>
  </si>
  <si>
    <t>TF0342</t>
  </si>
  <si>
    <t>Title II</t>
  </si>
  <si>
    <t>Principle Training and Recruiting</t>
  </si>
  <si>
    <t>Tuit Asst for Private Schl Teachers</t>
  </si>
  <si>
    <t>V03472577</t>
  </si>
  <si>
    <t>Managing Director</t>
  </si>
  <si>
    <t>End 8/20/14</t>
  </si>
  <si>
    <t>TE CIE Admin WEC</t>
  </si>
  <si>
    <t>Rosewood Family 1415</t>
  </si>
  <si>
    <t>Jose Marti 1415</t>
  </si>
  <si>
    <t>Rosewood Family Awards 1415</t>
  </si>
  <si>
    <t>Jose Marti Awards 1415</t>
  </si>
  <si>
    <t>Reach Scholarship</t>
  </si>
  <si>
    <t>Maint Ren/Rem Site Impr 1415 (0407)</t>
  </si>
  <si>
    <t xml:space="preserve">Poinciana </t>
  </si>
  <si>
    <t>Planning Poinciana Campus</t>
  </si>
  <si>
    <t>End 8/22/14</t>
  </si>
  <si>
    <t>State Assessment</t>
  </si>
  <si>
    <t>Writing Center WEC</t>
  </si>
  <si>
    <t>Communication Center WEC</t>
  </si>
  <si>
    <t>Faculty Development EAC</t>
  </si>
  <si>
    <t>Faculty Development WEC</t>
  </si>
  <si>
    <t>Faculty Development OSC</t>
  </si>
  <si>
    <t>T40310</t>
  </si>
  <si>
    <t>T41903</t>
  </si>
  <si>
    <t>T42104</t>
  </si>
  <si>
    <t>Tech Fee Faculty Development EAC</t>
  </si>
  <si>
    <t>Tech Fee Faculty Development WEC</t>
  </si>
  <si>
    <t>Tech Fee Faculty Development OSC</t>
  </si>
  <si>
    <t>Faculty Development Online</t>
  </si>
  <si>
    <t>Faculty Development WP</t>
  </si>
  <si>
    <t>T41105</t>
  </si>
  <si>
    <t>T41700</t>
  </si>
  <si>
    <t>Tech Fee Faculty Development Online</t>
  </si>
  <si>
    <t>T40507</t>
  </si>
  <si>
    <t>Tech Fee Faculty Development WP</t>
  </si>
  <si>
    <t>V03342136</t>
  </si>
  <si>
    <t>Institutional Effectiveness &amp; Plan</t>
  </si>
  <si>
    <t>Aspen Institute Contract</t>
  </si>
  <si>
    <t>TE CIE Open Enrollment WEC</t>
  </si>
  <si>
    <t>V02772892</t>
  </si>
  <si>
    <t>2111E</t>
  </si>
  <si>
    <t>United Arts of Central FL Career</t>
  </si>
  <si>
    <t>V01007005</t>
  </si>
  <si>
    <t>2E4300</t>
  </si>
  <si>
    <t>Clayton Academic Advancement</t>
  </si>
  <si>
    <t>2112N</t>
  </si>
  <si>
    <t>USA Funds 1415</t>
  </si>
  <si>
    <t>TE0287</t>
  </si>
  <si>
    <t>TE Procurement</t>
  </si>
  <si>
    <t>Noname Conference 1415</t>
  </si>
  <si>
    <t>End 10/3/14</t>
  </si>
  <si>
    <t>End 10/3/2014</t>
  </si>
  <si>
    <t>TAACCCT Advanced Manufacturing</t>
  </si>
  <si>
    <t>Advanced Manufacturing</t>
  </si>
  <si>
    <t>Wellness Ambassadors</t>
  </si>
  <si>
    <t xml:space="preserve">FSMT E Bldg 9 </t>
  </si>
  <si>
    <t>FSMT E Bldg 9</t>
  </si>
  <si>
    <t>E Maint Bldg</t>
  </si>
  <si>
    <t>YMCA Membership Dues</t>
  </si>
  <si>
    <t>Not in use</t>
  </si>
  <si>
    <t>E Plant Ops Maintenance Bldg 100</t>
  </si>
  <si>
    <t>Arts in April</t>
  </si>
  <si>
    <t>SAPD 1415</t>
  </si>
  <si>
    <t>Student Veterans of America WEC</t>
  </si>
  <si>
    <t>Undergrad Intl Studies/Foreign Lang</t>
  </si>
  <si>
    <t xml:space="preserve">Undergrad Intl Studies/Foreign Lang </t>
  </si>
  <si>
    <t>Public Safety CJI</t>
  </si>
  <si>
    <t>Central Florida Builders Exchange</t>
  </si>
  <si>
    <t>Grounds Maintenance DO</t>
  </si>
  <si>
    <t>Business Advisory Public Relations</t>
  </si>
  <si>
    <t>End 11/11/14</t>
  </si>
  <si>
    <t>Executive Dean</t>
  </si>
  <si>
    <t>V01007462</t>
  </si>
  <si>
    <t>V02219827</t>
  </si>
  <si>
    <t xml:space="preserve">Law Enforcement &amp; Corrections </t>
  </si>
  <si>
    <t>CJI Trust Fund</t>
  </si>
  <si>
    <t>HR &amp; Diversity Opportunity Funds</t>
  </si>
  <si>
    <t>Opportunity Funds CJI</t>
  </si>
  <si>
    <t>Osceola FERTIC Scholarship</t>
  </si>
  <si>
    <t>Carl Andriano Fire Fighters Trust</t>
  </si>
  <si>
    <t>End 4/18/13</t>
  </si>
  <si>
    <t>End 11/19/14</t>
  </si>
  <si>
    <t>Postage Stamps DO</t>
  </si>
  <si>
    <t>End 8/24/09</t>
  </si>
  <si>
    <t>End 11/20/14</t>
  </si>
  <si>
    <t>B15304</t>
  </si>
  <si>
    <t>End 5/19/11</t>
  </si>
  <si>
    <t>End 1/1/11</t>
  </si>
  <si>
    <t>End 7/10/13</t>
  </si>
  <si>
    <t>End 11/21/14</t>
  </si>
  <si>
    <t>V03474016</t>
  </si>
  <si>
    <t>Collaborative &amp; Allignment 1415</t>
  </si>
  <si>
    <t>TE Communication &amp; Languages OSC</t>
  </si>
  <si>
    <t>Fund 1 Transfer</t>
  </si>
  <si>
    <t>Poinciana Architect</t>
  </si>
  <si>
    <t>2111F</t>
  </si>
  <si>
    <t xml:space="preserve">Jaeger Corporation </t>
  </si>
  <si>
    <t>Jaeger Corporation</t>
  </si>
  <si>
    <t>Visa</t>
  </si>
  <si>
    <t>2111G</t>
  </si>
  <si>
    <t>Creative Village Art Wall</t>
  </si>
  <si>
    <t>TF Director of Enrollment Serv WEC</t>
  </si>
  <si>
    <t>TE Director of Enrollment Serv WEC</t>
  </si>
  <si>
    <t>TE0230</t>
  </si>
  <si>
    <t>TE Curriculum &amp; Articulation</t>
  </si>
  <si>
    <t>FL Hospital Osteopathic Foundation</t>
  </si>
  <si>
    <t>BioTechnology LNC</t>
  </si>
  <si>
    <t>T13210</t>
  </si>
  <si>
    <t>Tech Fee BioTechnology LNC</t>
  </si>
  <si>
    <t>L13210</t>
  </si>
  <si>
    <t>Language Village OSC</t>
  </si>
  <si>
    <t>End 1/14/15</t>
  </si>
  <si>
    <t>Financial Learning Ambassadors WEC</t>
  </si>
  <si>
    <t>Legal Issues 1516</t>
  </si>
  <si>
    <t>Honors Study Abroad Fundraisers</t>
  </si>
  <si>
    <t>TE0239</t>
  </si>
  <si>
    <t>TE Take Stock in Children</t>
  </si>
  <si>
    <t>End 1/30/15</t>
  </si>
  <si>
    <t>NEH 1415</t>
  </si>
  <si>
    <t>Arts Guild OSC</t>
  </si>
  <si>
    <t>Phi Beta Lambda March of Dimes EAC</t>
  </si>
  <si>
    <t>TF0343</t>
  </si>
  <si>
    <t>Student Development East</t>
  </si>
  <si>
    <t>TF0344</t>
  </si>
  <si>
    <t>TF New Student Experience DO</t>
  </si>
  <si>
    <t>TF Registrar's Office WEC</t>
  </si>
  <si>
    <t>TF Learning Technology Services</t>
  </si>
  <si>
    <t>Legacy Class Gift</t>
  </si>
  <si>
    <t>V01003647</t>
  </si>
  <si>
    <t>Florida Work Experience 1516</t>
  </si>
  <si>
    <t>Federal College Workstudy 1516</t>
  </si>
  <si>
    <t>5302A</t>
  </si>
  <si>
    <t>Pell 1516</t>
  </si>
  <si>
    <t>SEOG 1516</t>
  </si>
  <si>
    <t>Federal Direct Loans 1516</t>
  </si>
  <si>
    <t>5302A0</t>
  </si>
  <si>
    <t>Gold Seal Vocational Awards 1516</t>
  </si>
  <si>
    <t>Gold Seal 1516</t>
  </si>
  <si>
    <t>Merit Scholarship 1516</t>
  </si>
  <si>
    <t>Merit Scholars Awards 1516</t>
  </si>
  <si>
    <t>Academic Scholars Awards 1516</t>
  </si>
  <si>
    <t>Academic Scholarship 1516</t>
  </si>
  <si>
    <t>CDDV 1516</t>
  </si>
  <si>
    <t>Children Decease/Disable Vet 1516</t>
  </si>
  <si>
    <t>FSAG 1516</t>
  </si>
  <si>
    <t>FSAG Career Education 1516</t>
  </si>
  <si>
    <t>FASG 1516</t>
  </si>
  <si>
    <t>Financial Aid Fee 1516</t>
  </si>
  <si>
    <t>6410A</t>
  </si>
  <si>
    <t>General Scholarships 1516</t>
  </si>
  <si>
    <t>6410A0</t>
  </si>
  <si>
    <t>TE0335</t>
  </si>
  <si>
    <t>TE Security DO</t>
  </si>
  <si>
    <t>V03367050</t>
  </si>
  <si>
    <t>TE0321</t>
  </si>
  <si>
    <t>T40410</t>
  </si>
  <si>
    <t>Faculty Development LNC</t>
  </si>
  <si>
    <t>Tech Fee Faculty Development LNC</t>
  </si>
  <si>
    <t>11 = School of Public Safety (SPS) formerly CJI</t>
  </si>
  <si>
    <t>Utilities SPS</t>
  </si>
  <si>
    <t>Grounds Maintenance SPS</t>
  </si>
  <si>
    <t>Maintenance Operations SPS</t>
  </si>
  <si>
    <t>Custodial Services SPS</t>
  </si>
  <si>
    <t>Campus Security Svcs SPS</t>
  </si>
  <si>
    <t>Criminal Justice Institute SPS</t>
  </si>
  <si>
    <t>Public Safety SPS</t>
  </si>
  <si>
    <t>Fire Science SPS</t>
  </si>
  <si>
    <t>Fire Science Academy SPS</t>
  </si>
  <si>
    <t>AACC Crew Member Self Defense SPS</t>
  </si>
  <si>
    <t>Perkins Information Technology WEC</t>
  </si>
  <si>
    <t>Sign Language Interpretation Prog</t>
  </si>
  <si>
    <t>Administrative Hospitality 1516</t>
  </si>
  <si>
    <t>School of Public Safety</t>
  </si>
  <si>
    <t>Cen FL Health Ed Ctr Nursing 1415</t>
  </si>
  <si>
    <t>Cen Fl Health Ed Ctr Dental 1415</t>
  </si>
  <si>
    <t>Cen FL Health Ed Ctr Dental 1415</t>
  </si>
  <si>
    <t>Cen FL Health Ed Ctr Cardio 1415</t>
  </si>
  <si>
    <t>Other Professional Overtime</t>
  </si>
  <si>
    <t>Other Professional Non-Exempt</t>
  </si>
  <si>
    <t>SPD OIT</t>
  </si>
  <si>
    <t>Paralegal OSC</t>
  </si>
  <si>
    <t>Paralegal OCS</t>
  </si>
  <si>
    <t>23ZZZZ</t>
  </si>
  <si>
    <t>TAACCCT Advanced Manufacturing Bud</t>
  </si>
  <si>
    <t>2230M</t>
  </si>
  <si>
    <t>2230N</t>
  </si>
  <si>
    <t>QRT Publix</t>
  </si>
  <si>
    <t>QRT Neo Systems</t>
  </si>
  <si>
    <t>Qucik Response - Publix</t>
  </si>
  <si>
    <t>Quick Response - Neo Systems</t>
  </si>
  <si>
    <t>Quick Response - Publix</t>
  </si>
  <si>
    <t>Bosley-Shephard Sch</t>
  </si>
  <si>
    <t>Bosley-Shepherd Sch</t>
  </si>
  <si>
    <t>Cen FL Area Health Ed Ctr Resp 1415</t>
  </si>
  <si>
    <t>Cen FL Health Ed Ctr Resp 1415</t>
  </si>
  <si>
    <t>TE International Student Svcs OSC</t>
  </si>
  <si>
    <t>TE0345</t>
  </si>
  <si>
    <t>V01004592</t>
  </si>
  <si>
    <t>V03477841</t>
  </si>
  <si>
    <t>Reason Consulting Sch</t>
  </si>
  <si>
    <t>V01003235</t>
  </si>
  <si>
    <t>TE0293</t>
  </si>
  <si>
    <t>TE Library Technical Services WEC</t>
  </si>
  <si>
    <t>T12204</t>
  </si>
  <si>
    <t>T14704</t>
  </si>
  <si>
    <t>Tech Fee Earth Science WEC</t>
  </si>
  <si>
    <t>ATD Walmart Press for Competition</t>
  </si>
  <si>
    <t>T13804</t>
  </si>
  <si>
    <t>Tech Fee Electronics Engineer WEC</t>
  </si>
  <si>
    <t>Fleet Grounds Equip Maint DO</t>
  </si>
  <si>
    <t>Fleet Grounds Equip Maint WEC</t>
  </si>
  <si>
    <t>Fleet Grounds Equip Maint WPK</t>
  </si>
  <si>
    <t>Fleet Grounds Equip Maint EAC</t>
  </si>
  <si>
    <t>Fleet Grounds Equip Maint SPS</t>
  </si>
  <si>
    <t>Fleet Grounds Equip Maint LNC</t>
  </si>
  <si>
    <t>Fleet Grounds Equip Maint OSC</t>
  </si>
  <si>
    <t>V03507248</t>
  </si>
  <si>
    <t>New Student Experience WPK</t>
  </si>
  <si>
    <t>New Student Experience EAC</t>
  </si>
  <si>
    <t>New Student Experience OSC</t>
  </si>
  <si>
    <t>New Student Experience LNC</t>
  </si>
  <si>
    <t>New Student Experience WEC</t>
  </si>
  <si>
    <t>Tech Fee New Student Experience OSC</t>
  </si>
  <si>
    <t>Tech Fee New Student Experience EAC</t>
  </si>
  <si>
    <t>Bachelors American Sign Lang EAC</t>
  </si>
  <si>
    <t>B15403</t>
  </si>
  <si>
    <t>Opportunity Funds Public Affairs</t>
  </si>
  <si>
    <t>CE Opportunity Funds</t>
  </si>
  <si>
    <t>Opportunity Funds SPS</t>
  </si>
  <si>
    <t>Opportunity Funds LNC</t>
  </si>
  <si>
    <t>T25000</t>
  </si>
  <si>
    <t>TE NSE Advising LNC</t>
  </si>
  <si>
    <t>TE NSE Advising EAC</t>
  </si>
  <si>
    <t>TE NSE Advising WEC</t>
  </si>
  <si>
    <t>TE NSE Advising OSC</t>
  </si>
  <si>
    <t>TE0346</t>
  </si>
  <si>
    <t>TE0347</t>
  </si>
  <si>
    <t>TE0348</t>
  </si>
  <si>
    <t>TE0349</t>
  </si>
  <si>
    <t>TF0350</t>
  </si>
  <si>
    <t>TF Procurement Operations</t>
  </si>
  <si>
    <t>Perkins 1516</t>
  </si>
  <si>
    <t>2112O</t>
  </si>
  <si>
    <t>2112P</t>
  </si>
  <si>
    <t>Endowed Chairs 1516 (Personnel Only)</t>
  </si>
  <si>
    <t xml:space="preserve">Endowed Chairs 1516 </t>
  </si>
  <si>
    <t>2P1005</t>
  </si>
  <si>
    <t>Perkins Hospitality Management OSC</t>
  </si>
  <si>
    <t>Utilities - ADV Manufacturing</t>
  </si>
  <si>
    <t>Plant Operation - ADV Manufacturing</t>
  </si>
  <si>
    <t>Security - ADV Manufacturing</t>
  </si>
  <si>
    <t>SPD Global, Profess &amp; Cont Educ</t>
  </si>
  <si>
    <t>End 7/1/15</t>
  </si>
  <si>
    <t>Global, Profess &amp; Cont Education</t>
  </si>
  <si>
    <t>SPD Org Devel &amp; Human Resources</t>
  </si>
  <si>
    <t>Learning Day</t>
  </si>
  <si>
    <t>V03502139</t>
  </si>
  <si>
    <t>Conferencing &amp; College Events</t>
  </si>
  <si>
    <t>B1</t>
  </si>
  <si>
    <t>End 6/17/15</t>
  </si>
  <si>
    <t>SAGE Fundraising</t>
  </si>
  <si>
    <t>CJI Trust Fund 1516</t>
  </si>
  <si>
    <t>Science Office OSC</t>
  </si>
  <si>
    <t>Performance-Based Incentive Program</t>
  </si>
  <si>
    <t>Exec Dean's Office PNC</t>
  </si>
  <si>
    <t>Association of Valencia Women</t>
  </si>
  <si>
    <t>V01004986</t>
  </si>
  <si>
    <t xml:space="preserve">AAWCC Region IV </t>
  </si>
  <si>
    <t>TE0351</t>
  </si>
  <si>
    <t>TETeaching Learning Academy EAC</t>
  </si>
  <si>
    <t>TE Title IX</t>
  </si>
  <si>
    <t>TE0352</t>
  </si>
  <si>
    <t>Int'l Student Rec and Global Engage</t>
  </si>
  <si>
    <t>End 7/8/15</t>
  </si>
  <si>
    <t>End 7/6/15</t>
  </si>
  <si>
    <t>Advance Manufacturing Bldg</t>
  </si>
  <si>
    <t>Building 1 PNC</t>
  </si>
  <si>
    <t>Maint Ren/Rem Site Impr 1516 (0407)</t>
  </si>
  <si>
    <t>BioTechnology EAC</t>
  </si>
  <si>
    <t>L15803</t>
  </si>
  <si>
    <t>Lab BioTechnology EAC</t>
  </si>
  <si>
    <t>Governance</t>
  </si>
  <si>
    <t>College Governance</t>
  </si>
  <si>
    <t>Met Life Dental Insurance</t>
  </si>
  <si>
    <t>TF0320</t>
  </si>
  <si>
    <t>TF Library LNC</t>
  </si>
  <si>
    <t>V01969221</t>
  </si>
  <si>
    <t>Anthropology OSC</t>
  </si>
  <si>
    <t>End 8/4/15</t>
  </si>
  <si>
    <t>End 8/5/15</t>
  </si>
  <si>
    <t>Gain on Refunding Bonds</t>
  </si>
  <si>
    <t>End 8/6/15</t>
  </si>
  <si>
    <t>V03210968</t>
  </si>
  <si>
    <t>End 7/27/15</t>
  </si>
  <si>
    <t>End 7/29/15</t>
  </si>
  <si>
    <t>End 8/10/15</t>
  </si>
  <si>
    <t>End 8/11/15</t>
  </si>
  <si>
    <t>BOA Imprest Account</t>
  </si>
  <si>
    <t>BOA Healthcare Control</t>
  </si>
  <si>
    <t>Intl Student Svcs Temporary Waiver</t>
  </si>
  <si>
    <t>Other Gvt Agency Indirect Fed/SEFA</t>
  </si>
  <si>
    <t>Teacher Training OCPS (Title II)</t>
  </si>
  <si>
    <t>Other Gvt Agency Indirect Fed USDOE</t>
  </si>
  <si>
    <t>TE0353</t>
  </si>
  <si>
    <t>Rosewood Family 1516</t>
  </si>
  <si>
    <t>UFIT OSC</t>
  </si>
  <si>
    <t>TE0354</t>
  </si>
  <si>
    <t>TE Academic Affairs EAC</t>
  </si>
  <si>
    <t>TF0354</t>
  </si>
  <si>
    <t>TF Academic Affairs EAC</t>
  </si>
  <si>
    <t>End 8/25/15</t>
  </si>
  <si>
    <t>Executive Dean's Office SPS</t>
  </si>
  <si>
    <t>Community &amp; Culture OSC</t>
  </si>
  <si>
    <t>Dental Foundation of Cen Fl Sch</t>
  </si>
  <si>
    <t>V01004900</t>
  </si>
  <si>
    <t>V03421936</t>
  </si>
  <si>
    <t>V03463860</t>
  </si>
  <si>
    <t>End 9/28/15</t>
  </si>
  <si>
    <t>TF0016</t>
  </si>
  <si>
    <t>V02159548</t>
  </si>
  <si>
    <t>V02728893</t>
  </si>
  <si>
    <t>World Citizen Club OSC</t>
  </si>
  <si>
    <t>Veteran Affairs EAC</t>
  </si>
  <si>
    <t>TF Advising OSC</t>
  </si>
  <si>
    <t>TF0355</t>
  </si>
  <si>
    <t>TF Atlas Outpost OSC</t>
  </si>
  <si>
    <t>TE0355</t>
  </si>
  <si>
    <t>TE Atlas Outpost OSC</t>
  </si>
  <si>
    <t>Duke Energy Scholarship</t>
  </si>
  <si>
    <t>End 10/7/15</t>
  </si>
  <si>
    <t>End 9/30/14</t>
  </si>
  <si>
    <t>US DOJ Violence Prevention</t>
  </si>
  <si>
    <t>Title V</t>
  </si>
  <si>
    <t>Title V EAC</t>
  </si>
  <si>
    <t>US DOJ Violence Prevent</t>
  </si>
  <si>
    <t>Title V OSC</t>
  </si>
  <si>
    <t>End 10/8/15</t>
  </si>
  <si>
    <t>End 10/9/15</t>
  </si>
  <si>
    <t>Perkins Vocational &amp; Technical Educ</t>
  </si>
  <si>
    <t>Diamond Life WEC</t>
  </si>
  <si>
    <t>UHC Eye Insurance</t>
  </si>
  <si>
    <t>Deferred Outflows - FRS Pension</t>
  </si>
  <si>
    <t>Deferred Outflows - HIS Pension</t>
  </si>
  <si>
    <t>2J</t>
  </si>
  <si>
    <t>Pension NonCurrent</t>
  </si>
  <si>
    <t>Pension NonCurrent Control</t>
  </si>
  <si>
    <t>Net FRS Pension Liability</t>
  </si>
  <si>
    <t>Net HIS Pension Liability</t>
  </si>
  <si>
    <t>2K</t>
  </si>
  <si>
    <t>Deferred Inflows of Resources</t>
  </si>
  <si>
    <t>Deferred Inflows of Resources Ctl</t>
  </si>
  <si>
    <t>Deferred Inflows - FRS Pension</t>
  </si>
  <si>
    <t>Deferred Inflows - HIS Pension</t>
  </si>
  <si>
    <t>Pension FRS Financed in Future</t>
  </si>
  <si>
    <t>Pension HIS Financed in Future</t>
  </si>
  <si>
    <t>Net Pension Expense</t>
  </si>
  <si>
    <t>Auxiliary Services and Contracts</t>
  </si>
  <si>
    <t>Deferred Outflows Control</t>
  </si>
  <si>
    <t>Deferred Outflows</t>
  </si>
  <si>
    <t>SAPD 1516</t>
  </si>
  <si>
    <t>End 10/27/15</t>
  </si>
  <si>
    <t>Overstreet Charitable Trust Osc Sch</t>
  </si>
  <si>
    <t>CE Construction</t>
  </si>
  <si>
    <t>CWE Construction Program Initiative</t>
  </si>
  <si>
    <t>TE0356</t>
  </si>
  <si>
    <t>TE Internship &amp; Placement WEC</t>
  </si>
  <si>
    <t>End 10/29/15</t>
  </si>
  <si>
    <t>Communication Center WPK</t>
  </si>
  <si>
    <t>End 11/3/15</t>
  </si>
  <si>
    <t>CWE Community Partnerships</t>
  </si>
  <si>
    <t>2230P</t>
  </si>
  <si>
    <t>QRT Square Trade Inc</t>
  </si>
  <si>
    <t>3650A</t>
  </si>
  <si>
    <t>Math 1516</t>
  </si>
  <si>
    <t>3650A0</t>
  </si>
  <si>
    <t>2E4400</t>
  </si>
  <si>
    <t>Fdn Interdisciplinary Studies C</t>
  </si>
  <si>
    <t>Quick Response - Square Trade Inc</t>
  </si>
  <si>
    <t>International Transfer Fair</t>
  </si>
  <si>
    <t>Retiree Connection Textbook Sch</t>
  </si>
  <si>
    <t>Dive Club 06</t>
  </si>
  <si>
    <t>Vending Services</t>
  </si>
  <si>
    <t>Pouring Rights</t>
  </si>
  <si>
    <t>Vending EAC</t>
  </si>
  <si>
    <t>Vending WEC</t>
  </si>
  <si>
    <t>Vending OSC</t>
  </si>
  <si>
    <t>Vending WPC</t>
  </si>
  <si>
    <t>Vending LNC</t>
  </si>
  <si>
    <t>Food Services LNC</t>
  </si>
  <si>
    <t>Pepsi CW</t>
  </si>
  <si>
    <t>Vending SHL</t>
  </si>
  <si>
    <t>Vending Services SHL</t>
  </si>
  <si>
    <t>Exec Management Optional Retirement</t>
  </si>
  <si>
    <t>Student Activity &amp; Serv Exemptions</t>
  </si>
  <si>
    <t>NonPSAV Technology Exemption</t>
  </si>
  <si>
    <t>NonPSAV Capital Improve Exemption</t>
  </si>
  <si>
    <t>NonPSAV Fin Aid Fund Exemption</t>
  </si>
  <si>
    <t xml:space="preserve">Swiss/France Study Abroad Program </t>
  </si>
  <si>
    <t>Ireland Study Abroad Program</t>
  </si>
  <si>
    <t>End 12/3/15</t>
  </si>
  <si>
    <t>End 12/4/15</t>
  </si>
  <si>
    <t>TE0357</t>
  </si>
  <si>
    <t>TE Workforce Certification DO</t>
  </si>
  <si>
    <t>T11905</t>
  </si>
  <si>
    <t>Tech Fee Computer Program OSC</t>
  </si>
  <si>
    <t>Removing Barriers Success in Math</t>
  </si>
  <si>
    <t>BR</t>
  </si>
  <si>
    <t>End 12/10/15</t>
  </si>
  <si>
    <t>CE CIE Youth Programs</t>
  </si>
  <si>
    <t>Society of Wome Engineers WEC</t>
  </si>
  <si>
    <t>FAST Interface Suspense</t>
  </si>
  <si>
    <t>Sacha Patin Memorial Sch</t>
  </si>
  <si>
    <t>Materials &amp; Supplies - Reimbursable</t>
  </si>
  <si>
    <t>Valencia Technology Club EAC</t>
  </si>
  <si>
    <t>V03526835</t>
  </si>
  <si>
    <t>V01005448</t>
  </si>
  <si>
    <t>NEH Pre-Columbian Humanitits</t>
  </si>
  <si>
    <t>SPRIDEN_ID</t>
  </si>
  <si>
    <t>FTVFMGR_FMGR_CODE_PIDM</t>
  </si>
  <si>
    <t>V02656976</t>
  </si>
  <si>
    <t>V02457849</t>
  </si>
  <si>
    <t>V03406783</t>
  </si>
  <si>
    <t>V01006199</t>
  </si>
  <si>
    <t>V03095251</t>
  </si>
  <si>
    <t>V01005285</t>
  </si>
  <si>
    <t>3650B</t>
  </si>
  <si>
    <t>Reading Across Disciplines 1516</t>
  </si>
  <si>
    <t>3650B0</t>
  </si>
  <si>
    <t>V01005714</t>
  </si>
  <si>
    <t xml:space="preserve">Indirect Federal Grants </t>
  </si>
  <si>
    <t>Indirect Federal Grants (SEFA)</t>
  </si>
  <si>
    <t xml:space="preserve">Aspen Institute </t>
  </si>
  <si>
    <t>Siemens Technical Scholarships</t>
  </si>
  <si>
    <t>Aspen Inst Siemens Tech Scholarship</t>
  </si>
  <si>
    <t>TF0353</t>
  </si>
  <si>
    <t>CE Peace &amp; Justice Institute</t>
  </si>
  <si>
    <t>End 1/25/16</t>
  </si>
  <si>
    <t>TF0358</t>
  </si>
  <si>
    <t>TE0358</t>
  </si>
  <si>
    <t>TF Intl Stu Recr &amp; Global Engag WEC</t>
  </si>
  <si>
    <t>TE Intl Stu Recr &amp; Global Engag WEC</t>
  </si>
  <si>
    <t>TF CIE Language Program WEC</t>
  </si>
  <si>
    <t>TF CIE Intensive English Osc</t>
  </si>
  <si>
    <t>TE CIE Intensive English Osc</t>
  </si>
  <si>
    <t>SEI Investments</t>
  </si>
  <si>
    <t>TE International Student Svcs WEC</t>
  </si>
  <si>
    <t>TF International Student Svcs WEC</t>
  </si>
  <si>
    <t>TF International Student Svcs EAC</t>
  </si>
  <si>
    <t>V01006166</t>
  </si>
  <si>
    <t>Managing Director, Grounds</t>
  </si>
  <si>
    <t>V03529913</t>
  </si>
  <si>
    <t>Strategic Equipment</t>
  </si>
  <si>
    <t>This fund type will roll over unspent BRlances to next fiscal year</t>
  </si>
  <si>
    <t>WGU Competency BRsed Education</t>
  </si>
  <si>
    <t>Comm BRse Job Train Grants (CBJTG)</t>
  </si>
  <si>
    <t>NSF ATE BRS</t>
  </si>
  <si>
    <t>Student Activitites Campus BRsed</t>
  </si>
  <si>
    <t>VE Center for GloBRl Languages</t>
  </si>
  <si>
    <t xml:space="preserve">Center for GloBRl Languages </t>
  </si>
  <si>
    <t>BRnner Center for Health Sciences</t>
  </si>
  <si>
    <t>COBR Meeting</t>
  </si>
  <si>
    <t>Financial Aid AmBRssadors OSC</t>
  </si>
  <si>
    <t>Financial Learning AmBRssadors EAC</t>
  </si>
  <si>
    <t>Wellness AmBRssadors</t>
  </si>
  <si>
    <t>Financial Learning AmBRssadors WEC</t>
  </si>
  <si>
    <t>BRnner Financials Conversion</t>
  </si>
  <si>
    <t>End 2/8/16</t>
  </si>
  <si>
    <t>E40004</t>
  </si>
  <si>
    <t>E40003</t>
  </si>
  <si>
    <t>E40007</t>
  </si>
  <si>
    <t>E40005</t>
  </si>
  <si>
    <t>E40010</t>
  </si>
  <si>
    <t>E63400</t>
  </si>
  <si>
    <t>E66600</t>
  </si>
  <si>
    <t>E60400</t>
  </si>
  <si>
    <t>E62200</t>
  </si>
  <si>
    <t>E63100</t>
  </si>
  <si>
    <t>E66200</t>
  </si>
  <si>
    <t>E42011</t>
  </si>
  <si>
    <t>Equipment Exec Dean's Office WPK</t>
  </si>
  <si>
    <t>Equipment Exec Dean's Office LNC</t>
  </si>
  <si>
    <t>Equipment Academic Affairs</t>
  </si>
  <si>
    <t>Equipment Global, Profss &amp; Cont Ed</t>
  </si>
  <si>
    <t>Equipment Student Affairs</t>
  </si>
  <si>
    <t>Equipment Office of Public Affairs</t>
  </si>
  <si>
    <t>Equipment Exec Dean's Office SPS</t>
  </si>
  <si>
    <t>V02513156</t>
  </si>
  <si>
    <t>End 2/10/16</t>
  </si>
  <si>
    <t>Tuition AP Discount</t>
  </si>
  <si>
    <t>Dual Enrollment Waiver</t>
  </si>
  <si>
    <t>End 2/16/16</t>
  </si>
  <si>
    <t>Prototype</t>
  </si>
  <si>
    <t>Federal College Workstudy 1617</t>
  </si>
  <si>
    <t>CE CIE Language Program</t>
  </si>
  <si>
    <t>Student Fees AR NonCredit Elevate</t>
  </si>
  <si>
    <t>End 3/1/16</t>
  </si>
  <si>
    <t>Florida Work Experience 1617</t>
  </si>
  <si>
    <t>Learning Assessment 1516</t>
  </si>
  <si>
    <t>SAGE International Change Fund</t>
  </si>
  <si>
    <t>End 3/2/16</t>
  </si>
  <si>
    <t>FLS Step &amp; Dance Team EAC</t>
  </si>
  <si>
    <t>Humanities &amp; Social Science Off OSC</t>
  </si>
  <si>
    <t>End 3/23/16</t>
  </si>
  <si>
    <t>Administrative Hospitality 1617</t>
  </si>
  <si>
    <t>Global, Corp &amp; CE Hospitality</t>
  </si>
  <si>
    <t>School of Public Safety Hospitality</t>
  </si>
  <si>
    <t>Intl Student Recruiting Hospitality</t>
  </si>
  <si>
    <t>Academic Affairs &amp; Plan Hospitality</t>
  </si>
  <si>
    <t>Curriculum Initiatives Hospitality</t>
  </si>
  <si>
    <t>Student Affairs Functions</t>
  </si>
  <si>
    <t>Educational Partnerships</t>
  </si>
  <si>
    <t xml:space="preserve">Hospitality &amp; Tourism </t>
  </si>
  <si>
    <t>Prepaid Software Licenses</t>
  </si>
  <si>
    <t>Software Licenses Administrative</t>
  </si>
  <si>
    <t>Software Licenses Educational</t>
  </si>
  <si>
    <t>Bachelor's Degree Program</t>
  </si>
  <si>
    <t>End 3/31/16</t>
  </si>
  <si>
    <t>V03544254</t>
  </si>
  <si>
    <t>Angel K Goins Sch</t>
  </si>
  <si>
    <t>Centralized Departmental Technology</t>
  </si>
  <si>
    <t>NEH 1516</t>
  </si>
  <si>
    <t>End 4/7/16</t>
  </si>
  <si>
    <t>Cen FL Health Ed Ctr Nursing 1516</t>
  </si>
  <si>
    <t>Cen FL Health Ed Ctr Dental 1516</t>
  </si>
  <si>
    <t>Cen FL Health Ed Ctr Cardio 1516</t>
  </si>
  <si>
    <t>Cen FL Area Health Ed Ctr Resp 1516</t>
  </si>
  <si>
    <t>Cen Fl Health Ed Ctr Dental 1516</t>
  </si>
  <si>
    <t>Cen FL Health Ed Ctr Resp 1516</t>
  </si>
  <si>
    <t>End 4/8/16</t>
  </si>
  <si>
    <t>End 4/12/16</t>
  </si>
  <si>
    <t>L15211</t>
  </si>
  <si>
    <t>Lab Fire Science SPS</t>
  </si>
  <si>
    <t xml:space="preserve">Unearned Student Fees </t>
  </si>
  <si>
    <t>Unearned Income Control</t>
  </si>
  <si>
    <t>Unearned Revenue</t>
  </si>
  <si>
    <t>Alternative Parent Loans</t>
  </si>
  <si>
    <t>Alternative Parent Loan</t>
  </si>
  <si>
    <t>Alternative Loan</t>
  </si>
  <si>
    <t>TE0250</t>
  </si>
  <si>
    <t>TE Dean of Humanities EAC</t>
  </si>
  <si>
    <t>Bachelor Degrees</t>
  </si>
  <si>
    <t>Bachelor Degree Lab Fees</t>
  </si>
  <si>
    <t>Bachelor Degree Tech Fees</t>
  </si>
  <si>
    <t>V03514473</t>
  </si>
  <si>
    <t>Marketing Hospitality</t>
  </si>
  <si>
    <t>End 4/26/16</t>
  </si>
  <si>
    <t>Study on Nursing</t>
  </si>
  <si>
    <t>L11210</t>
  </si>
  <si>
    <t>L14105</t>
  </si>
  <si>
    <t>Lab Biology LNC</t>
  </si>
  <si>
    <t>Lab Business LNC</t>
  </si>
  <si>
    <t>Lab Paralegal OSC</t>
  </si>
  <si>
    <t>Lab EAP EAC</t>
  </si>
  <si>
    <t>Lab Computer Program WPK</t>
  </si>
  <si>
    <t>Federal Direct Loans 1617</t>
  </si>
  <si>
    <t>Pell 1617</t>
  </si>
  <si>
    <t>Academic Scholars Awards 1617</t>
  </si>
  <si>
    <t>Merit Scholars Awards 1617</t>
  </si>
  <si>
    <t>Gold Seal Vocational Awards 1617</t>
  </si>
  <si>
    <t>FSAG Career Education 1617</t>
  </si>
  <si>
    <t>Jose Marti Awards 1617</t>
  </si>
  <si>
    <t>Children Decease/Disable Vet 1617</t>
  </si>
  <si>
    <t>Rosewood Family Awards 1617</t>
  </si>
  <si>
    <t>Financial Aid Fee 1617</t>
  </si>
  <si>
    <t>Federal Direct Loans PLUS 1516</t>
  </si>
  <si>
    <t>Federal Direct Loans Subsidized 1516</t>
  </si>
  <si>
    <t>Federal Direct Loans Unsubsidized 1516</t>
  </si>
  <si>
    <t>SEOG 1617</t>
  </si>
  <si>
    <t>End 7/1/16</t>
  </si>
  <si>
    <t>Academic Scholarship 1617</t>
  </si>
  <si>
    <t>Merit Scholarship 1617</t>
  </si>
  <si>
    <t>Gold Seal 1617</t>
  </si>
  <si>
    <t>CDDV 1617</t>
  </si>
  <si>
    <t>Jose Marti 1617</t>
  </si>
  <si>
    <t>Rosewood Family 1617</t>
  </si>
  <si>
    <t>FSAG 1617</t>
  </si>
  <si>
    <t>V01005473</t>
  </si>
  <si>
    <t>End 5/4/16</t>
  </si>
  <si>
    <t>CJI Trust Fund 1617</t>
  </si>
  <si>
    <t>Perkins 1617</t>
  </si>
  <si>
    <t>V03551863</t>
  </si>
  <si>
    <t>2230Q</t>
  </si>
  <si>
    <t>QRT Web Benefits Design</t>
  </si>
  <si>
    <t>Quick Response - Web Benefit Design</t>
  </si>
  <si>
    <t>V03549547</t>
  </si>
  <si>
    <t>Poincianca Architect</t>
  </si>
  <si>
    <t>Unidos por Ecuador</t>
  </si>
  <si>
    <t>V03139222</t>
  </si>
  <si>
    <t>Valencia 50th Anniversary</t>
  </si>
  <si>
    <t>V03551626</t>
  </si>
  <si>
    <t>End 5/16/16</t>
  </si>
  <si>
    <t>End 5/17/16</t>
  </si>
  <si>
    <t>V01004905</t>
  </si>
  <si>
    <t>V01004988</t>
  </si>
  <si>
    <t>SEI Investment Unrealized Gain/Loss</t>
  </si>
  <si>
    <t>V03549266</t>
  </si>
  <si>
    <t>V02435228</t>
  </si>
  <si>
    <t>Aquaponics and Hydroponics WEC</t>
  </si>
  <si>
    <t>Mgng Director, Plant Ops</t>
  </si>
  <si>
    <t>Mgng Dir, Safety &amp; Security</t>
  </si>
  <si>
    <t>V01003597</t>
  </si>
  <si>
    <t>Mgr, Risk Management</t>
  </si>
  <si>
    <t>V03457866</t>
  </si>
  <si>
    <t>Compliance Inspector, Sr</t>
  </si>
  <si>
    <t>Safety/Compliance Testing</t>
  </si>
  <si>
    <t>Equipment Human Resources</t>
  </si>
  <si>
    <t>V03416220</t>
  </si>
  <si>
    <t>E40002</t>
  </si>
  <si>
    <t>E60500</t>
  </si>
  <si>
    <t>Equipment Info Technology</t>
  </si>
  <si>
    <t>Life Map 2.0 WPK</t>
  </si>
  <si>
    <t>Life Map 2.0 EAC</t>
  </si>
  <si>
    <t>Life Map 2.0 OSC</t>
  </si>
  <si>
    <t>Life Map 2.0 WEC</t>
  </si>
  <si>
    <t>Life Map 2.0 LNC</t>
  </si>
  <si>
    <t>Life Map 2.0 Student Svcs Admin</t>
  </si>
  <si>
    <t>End 6/6/16</t>
  </si>
  <si>
    <t>Facilities Planning and Operations</t>
  </si>
  <si>
    <t>Green Fund CW</t>
  </si>
  <si>
    <t>Online Learning</t>
  </si>
  <si>
    <t>Principle Training &amp; Recruit Title II</t>
  </si>
  <si>
    <t>End 10/5/15</t>
  </si>
  <si>
    <t>ISRGE Agreements</t>
  </si>
  <si>
    <t>ISRGE J-Int'l College Program</t>
  </si>
  <si>
    <t>Valencia Live</t>
  </si>
  <si>
    <t>T41300</t>
  </si>
  <si>
    <t>Tech Fee Library E-Resources</t>
  </si>
  <si>
    <t>SPD Math</t>
  </si>
  <si>
    <t>NSF Beam ATE</t>
  </si>
  <si>
    <t>CCI Nova Subaward Dept of State ECA</t>
  </si>
  <si>
    <t>TE0223</t>
  </si>
  <si>
    <t>TE Trades &amp; Maintenance OSC</t>
  </si>
  <si>
    <t>VGA Osc</t>
  </si>
  <si>
    <t>VGA OSC</t>
  </si>
  <si>
    <t>V03549268</t>
  </si>
  <si>
    <t>TF Collaborative Design Center WEC</t>
  </si>
  <si>
    <t>TF0359</t>
  </si>
  <si>
    <t>End 7/5/16</t>
  </si>
  <si>
    <t>TE0222</t>
  </si>
  <si>
    <t>TE Grounds Maintenance OSC</t>
  </si>
  <si>
    <t>TF0360</t>
  </si>
  <si>
    <t>TF OIT Admin WEC</t>
  </si>
  <si>
    <t>TE0360</t>
  </si>
  <si>
    <t>TE OIT Admin WEC</t>
  </si>
  <si>
    <t>Tech Express Development</t>
  </si>
  <si>
    <t>2112Q</t>
  </si>
  <si>
    <t>2112R</t>
  </si>
  <si>
    <t>Endowed Chairs 1617 (Personnel Only)</t>
  </si>
  <si>
    <t xml:space="preserve">Campus Store </t>
  </si>
  <si>
    <t>Campus Store EAC</t>
  </si>
  <si>
    <t>Campus Store WEC</t>
  </si>
  <si>
    <t>Campus Store OSC</t>
  </si>
  <si>
    <t>Campus Store WPK</t>
  </si>
  <si>
    <t>Campus Store LNC</t>
  </si>
  <si>
    <t>Campus Store Operations</t>
  </si>
  <si>
    <t>Campus Store Revenue Control</t>
  </si>
  <si>
    <t>Ca Str Book Rental Nontaxable Sales</t>
  </si>
  <si>
    <t>Campus Store Taxable Sales</t>
  </si>
  <si>
    <t>Campus Store Nontaxable Sales</t>
  </si>
  <si>
    <t>Campus Store FA Taxable Sales</t>
  </si>
  <si>
    <t>Campus Store FA Nontaxable Sales</t>
  </si>
  <si>
    <t>Campus Store Change Fund</t>
  </si>
  <si>
    <t>Campus Store Account</t>
  </si>
  <si>
    <t>Campus Store Merchandise Inventory</t>
  </si>
  <si>
    <t>Campus Store Expansion</t>
  </si>
  <si>
    <t xml:space="preserve">Campus Store Operations </t>
  </si>
  <si>
    <t>TE Campus Store OSC</t>
  </si>
  <si>
    <t>TE Campus Store EAC</t>
  </si>
  <si>
    <t>TE Campus Store WEC</t>
  </si>
  <si>
    <t>TE0219</t>
  </si>
  <si>
    <t>TE Campus Store WPC</t>
  </si>
  <si>
    <t>TE Campus Store Retail WEC</t>
  </si>
  <si>
    <t>TF Campus Store OSC</t>
  </si>
  <si>
    <t>TF Campus Store EAC</t>
  </si>
  <si>
    <t>TF Communications Center WEC</t>
  </si>
  <si>
    <t>TF Campus Store WEC</t>
  </si>
  <si>
    <t>TF Campus Store WPC</t>
  </si>
  <si>
    <t xml:space="preserve">TF Campus Store Admin EAC                   </t>
  </si>
  <si>
    <t>TF Campus Store Textbooks WEC</t>
  </si>
  <si>
    <t>TF Campus Store GM WEC</t>
  </si>
  <si>
    <t>TF Campus Store Retail WEC</t>
  </si>
  <si>
    <t>Vendor AR</t>
  </si>
  <si>
    <t>Vendor Revenue Billed</t>
  </si>
  <si>
    <t>Endowed Chairs 1617</t>
  </si>
  <si>
    <t>End 7/11/16</t>
  </si>
  <si>
    <t>Suspense Fund - Financial Aid</t>
  </si>
  <si>
    <t>Suspense Organization - Fin Aid</t>
  </si>
  <si>
    <t>Suspense Organization - Grants</t>
  </si>
  <si>
    <t>TF0196</t>
  </si>
  <si>
    <t>TF Science Labs LNC</t>
  </si>
  <si>
    <t>Henderson Nursing &amp; HealtR</t>
  </si>
  <si>
    <t>Ntl Summer Transportation Institute</t>
  </si>
  <si>
    <t>CWE Highway Training &amp; Education</t>
  </si>
  <si>
    <t>Francisco Torregrossa Sch</t>
  </si>
  <si>
    <t>Criminal Justice SPS</t>
  </si>
  <si>
    <t>V03555642</t>
  </si>
  <si>
    <t>End 7/18/16</t>
  </si>
  <si>
    <t>End 7/19/16</t>
  </si>
  <si>
    <t>Campus President WEC Scholarship</t>
  </si>
  <si>
    <t>Campus President EAC Scholarship</t>
  </si>
  <si>
    <t>Campus President OSC Scholarship</t>
  </si>
  <si>
    <t>HELIOS Education Ecosystem</t>
  </si>
  <si>
    <t>HELIOS Education Ecosystem Phase I</t>
  </si>
  <si>
    <t>Imprest Depositories Control</t>
  </si>
  <si>
    <t xml:space="preserve">MetaBank/BB Student Refund Imprest </t>
  </si>
  <si>
    <t>End 7/28/16</t>
  </si>
  <si>
    <t>Pulse Memorial LGBT Sch</t>
  </si>
  <si>
    <t>Net HIS Pension Liability Current</t>
  </si>
  <si>
    <t>V02815706</t>
  </si>
  <si>
    <t>V03555639</t>
  </si>
  <si>
    <t>V03563915</t>
  </si>
  <si>
    <t>End 8/10/16</t>
  </si>
  <si>
    <t>End 3/2/2016</t>
  </si>
  <si>
    <t>End 8/16/16</t>
  </si>
  <si>
    <t>TE0241</t>
  </si>
  <si>
    <t>TE Valencia Foundation Admin</t>
  </si>
  <si>
    <t>End 8/18/19</t>
  </si>
  <si>
    <t>Eula Pearl Jenkins Scholarship</t>
  </si>
  <si>
    <t>Current Investments</t>
  </si>
  <si>
    <t>Noncurrent Investments</t>
  </si>
  <si>
    <t>2111H</t>
  </si>
  <si>
    <t>Siemens Scholarship Award</t>
  </si>
  <si>
    <t>Siemens Fdn Sup Students in STEM</t>
  </si>
  <si>
    <t>Winter Park Writer's Festival</t>
  </si>
  <si>
    <t>2111I</t>
  </si>
  <si>
    <t>Universal Orlando Art of Tomorrow</t>
  </si>
  <si>
    <t>Learning Technology</t>
  </si>
  <si>
    <t>Tech Fee Learning Technology</t>
  </si>
  <si>
    <t>End 9/8/2016</t>
  </si>
  <si>
    <t>End 9/8/16</t>
  </si>
  <si>
    <t>Study Abroad</t>
  </si>
  <si>
    <t>TF0361</t>
  </si>
  <si>
    <t>Dean of Science OSC</t>
  </si>
  <si>
    <t>Infrastructure</t>
  </si>
  <si>
    <t>V03201647</t>
  </si>
  <si>
    <t>V01006156</t>
  </si>
  <si>
    <t>V01003476</t>
  </si>
  <si>
    <t>V03364733</t>
  </si>
  <si>
    <t>V03556879</t>
  </si>
  <si>
    <t>V03094629</t>
  </si>
  <si>
    <t>TF0362</t>
  </si>
  <si>
    <t>TF Executive Dean Office PNC</t>
  </si>
  <si>
    <t>Building 1 PECO 1617 PNC</t>
  </si>
  <si>
    <t>General R &amp; R 1617 (0407)</t>
  </si>
  <si>
    <t>HACU Conference Student Travel</t>
  </si>
  <si>
    <t>Fire Training Facility</t>
  </si>
  <si>
    <t>End 9/29/16</t>
  </si>
  <si>
    <t>End 9/19/16</t>
  </si>
  <si>
    <t>End 929/16</t>
  </si>
  <si>
    <t>Valencia Earth Studies Assn EAC</t>
  </si>
  <si>
    <t>Latin Fire Club</t>
  </si>
  <si>
    <t>TF Continuing Education Adv Mfg</t>
  </si>
  <si>
    <t>TF0363</t>
  </si>
  <si>
    <t>TF VP of Educational Partnerships</t>
  </si>
  <si>
    <t>V03567827</t>
  </si>
  <si>
    <t>Arts &amp; Humanities Office WEC</t>
  </si>
  <si>
    <t>Florida Work Experience 1718</t>
  </si>
  <si>
    <t>NSF Transform Undergrad Ed Sci</t>
  </si>
  <si>
    <t>V02267776</t>
  </si>
  <si>
    <t>Youthbuild</t>
  </si>
  <si>
    <t>Youthbuild OSC</t>
  </si>
  <si>
    <t>CE Trades Building PNC</t>
  </si>
  <si>
    <t>Valencia Book Nerds Supp Funds EAC</t>
  </si>
  <si>
    <t>VF - Westgate</t>
  </si>
  <si>
    <t>VF - Wells Fargo</t>
  </si>
  <si>
    <t>Federal College Workstudy 1718</t>
  </si>
  <si>
    <t>Fitness Center OSC</t>
  </si>
  <si>
    <t>Fitness Center Osc</t>
  </si>
  <si>
    <t>End 11/2/16</t>
  </si>
  <si>
    <t>TE0364</t>
  </si>
  <si>
    <t>Valencia Football Club</t>
  </si>
  <si>
    <t>Opportunity Funds PNC</t>
  </si>
  <si>
    <t>Federal PTE</t>
  </si>
  <si>
    <t>NSF Supplemental STEP UP U of F</t>
  </si>
  <si>
    <t>USDA Salsa Project OSC</t>
  </si>
  <si>
    <t>USDA Salsa Project 1617</t>
  </si>
  <si>
    <t>1718 Endowed Chairs to 25</t>
  </si>
  <si>
    <t>NSF Supplemental STEP UP U of Fla</t>
  </si>
  <si>
    <t>Food and Agriculture</t>
  </si>
  <si>
    <t>End 12/1/16</t>
  </si>
  <si>
    <t>End 12/5/16</t>
  </si>
  <si>
    <t>Bldg 6 WEC Renovation CIF Fund</t>
  </si>
  <si>
    <t>Bldg 6 WEC Interior Renovation</t>
  </si>
  <si>
    <t xml:space="preserve">Bldg 6 WEC Interior Renovation CIF </t>
  </si>
  <si>
    <t>Planning &amp; Design CW CIF</t>
  </si>
  <si>
    <t>Planning &amp; Design</t>
  </si>
  <si>
    <t>Community Affairs</t>
  </si>
  <si>
    <t>Chile Study Abroad Program</t>
  </si>
  <si>
    <t>2112S</t>
  </si>
  <si>
    <t>AT &amp; T Got College</t>
  </si>
  <si>
    <t>AT &amp; T Got College OSC</t>
  </si>
  <si>
    <t>Campus Store Osc FA Taxable Sales</t>
  </si>
  <si>
    <t>End 12/7/16</t>
  </si>
  <si>
    <t>Business Office PNC</t>
  </si>
  <si>
    <t>Campus Security Svcs PNC</t>
  </si>
  <si>
    <t>Grounds Maintenance PNC</t>
  </si>
  <si>
    <t>Fleet Grounds Equip Maint PNC</t>
  </si>
  <si>
    <t>Maintenance Operations PNC</t>
  </si>
  <si>
    <t>Plant Operations PNC</t>
  </si>
  <si>
    <t>Custodial Services PNC</t>
  </si>
  <si>
    <t>Utilities PNC</t>
  </si>
  <si>
    <t>Campus Security Svcs SHL</t>
  </si>
  <si>
    <t>Utilities SHL</t>
  </si>
  <si>
    <t>Plant Operations SHL</t>
  </si>
  <si>
    <t>Contracts and Records</t>
  </si>
  <si>
    <t>V03549611</t>
  </si>
  <si>
    <t>End 7/1/17</t>
  </si>
  <si>
    <t>End 12/9/16</t>
  </si>
  <si>
    <t>TE0365</t>
  </si>
  <si>
    <t>TE0366</t>
  </si>
  <si>
    <t>TE0367</t>
  </si>
  <si>
    <t>TE0368</t>
  </si>
  <si>
    <t>TE UF Grant WEC</t>
  </si>
  <si>
    <t>TE UF Grant OSC</t>
  </si>
  <si>
    <t>TE UF Grant LNC</t>
  </si>
  <si>
    <t>End 12/12/16</t>
  </si>
  <si>
    <t>V02421083</t>
  </si>
  <si>
    <t>VF -Suntrust (TSIC)</t>
  </si>
  <si>
    <t>VF - Suntrust (TSIC)</t>
  </si>
  <si>
    <t>V01006614</t>
  </si>
  <si>
    <t>2111J</t>
  </si>
  <si>
    <t>United Arts STEAM</t>
  </si>
  <si>
    <t>United Arts STEAM OSC</t>
  </si>
  <si>
    <t>End 12/14/16</t>
  </si>
  <si>
    <t>Property Management OSC</t>
  </si>
  <si>
    <t>End 12/20/16</t>
  </si>
  <si>
    <t>Bldg 5 EAC VAV Replacements</t>
  </si>
  <si>
    <t>Bldg 5 EAC VAV Replace CIF Fund</t>
  </si>
  <si>
    <t>Bldg 5 EAC VAV Replacement CIF</t>
  </si>
  <si>
    <t>End 1/4/17</t>
  </si>
  <si>
    <t>V03377424</t>
  </si>
  <si>
    <t>End 1/6/17</t>
  </si>
  <si>
    <t>End 1/13/17</t>
  </si>
  <si>
    <t>V02408344</t>
  </si>
  <si>
    <t>CEO Leadership Forum</t>
  </si>
  <si>
    <t>SPD Staff Educational Advancement</t>
  </si>
  <si>
    <t>TE Exec Dean's Office PNC</t>
  </si>
  <si>
    <t>TE0369</t>
  </si>
  <si>
    <t>Private Grants &amp; Contract Oper Ctl</t>
  </si>
  <si>
    <t>Private Grant &amp; Contract NonOp Ctl</t>
  </si>
  <si>
    <t>Private Grant &amp; Contract NonOper</t>
  </si>
  <si>
    <t>Federal Financial Aid NonOperating</t>
  </si>
  <si>
    <t>Dental Hygiene Board Exams WEC</t>
  </si>
  <si>
    <t>V03572435</t>
  </si>
  <si>
    <t>End 1/31/17</t>
  </si>
  <si>
    <t>Compliance</t>
  </si>
  <si>
    <t>Valencia Osceola Hospitality Club</t>
  </si>
  <si>
    <t>JARS</t>
  </si>
  <si>
    <t>2230R</t>
  </si>
  <si>
    <t>Banner Center for Health Sciences 0708</t>
  </si>
  <si>
    <t>Banner Center for Health Sciences 0809</t>
  </si>
  <si>
    <t>Quick Response - USTA</t>
  </si>
  <si>
    <t>QRT United States Tennis Assoc</t>
  </si>
  <si>
    <t>TE Faculty Development DO</t>
  </si>
  <si>
    <t>Faculty Development PNC</t>
  </si>
  <si>
    <t>VF - Orlando Magic Youth Fdn</t>
  </si>
  <si>
    <t>Orlando Magic Youth Fdn for TSIC</t>
  </si>
  <si>
    <t>Opportunity Funds Operations</t>
  </si>
  <si>
    <t>Brother 2 Brother Mentoring Program</t>
  </si>
  <si>
    <t>Title IX Equal Opportunity</t>
  </si>
  <si>
    <t>LSAMP Support for Summer Summit</t>
  </si>
  <si>
    <t>Bank</t>
  </si>
  <si>
    <t>QRT Banker Steel</t>
  </si>
  <si>
    <t>Bank Fund</t>
  </si>
  <si>
    <t>Campus Technology Partners WPK</t>
  </si>
  <si>
    <t>Campus Technology Partners LNC</t>
  </si>
  <si>
    <t>Campus Technology Partners OSC</t>
  </si>
  <si>
    <t>Campus Technology Partners EAC</t>
  </si>
  <si>
    <t>Campus Technology Partners WEC</t>
  </si>
  <si>
    <t>Tech Fee Campus Technology LNC</t>
  </si>
  <si>
    <t>Tech Fee Campus Technology WPK</t>
  </si>
  <si>
    <t>Tech Fee Campus Technology OSC</t>
  </si>
  <si>
    <t>Tech Fee Campus Technology EAC</t>
  </si>
  <si>
    <t>Tech Fee Campus Technology WEC</t>
  </si>
  <si>
    <t>TE0370</t>
  </si>
  <si>
    <t>TE Construction</t>
  </si>
  <si>
    <t>End 3/3/17</t>
  </si>
  <si>
    <t>SPD LNC</t>
  </si>
  <si>
    <t>SPD EAC</t>
  </si>
  <si>
    <t>SPD WPK</t>
  </si>
  <si>
    <t>SPD WEC</t>
  </si>
  <si>
    <t>SPD OSC</t>
  </si>
  <si>
    <t>SPD General Counsel</t>
  </si>
  <si>
    <t>Special Project</t>
  </si>
  <si>
    <t>V03440034</t>
  </si>
  <si>
    <t>Gay Straight Alliance OSC</t>
  </si>
  <si>
    <t>3650C</t>
  </si>
  <si>
    <t>SAPD 1617</t>
  </si>
  <si>
    <t>3650C0</t>
  </si>
  <si>
    <t>Peru Study Abroad Program</t>
  </si>
  <si>
    <t>End 3/9/17</t>
  </si>
  <si>
    <t>VE Health Programs Division</t>
  </si>
  <si>
    <t>Health Open Enrollment</t>
  </si>
  <si>
    <t>Health Non-Course</t>
  </si>
  <si>
    <t>Legal Issues 1718</t>
  </si>
  <si>
    <t>Sabal Trail STEM Sch</t>
  </si>
  <si>
    <t>VF - Felburn Fdn</t>
  </si>
  <si>
    <t>Felburn Foundation</t>
  </si>
  <si>
    <t>End 3/29/17</t>
  </si>
  <si>
    <t>Sleep Out for Homeless Youth EAC</t>
  </si>
  <si>
    <t xml:space="preserve">Pay for Print </t>
  </si>
  <si>
    <t>Teaching and Learning</t>
  </si>
  <si>
    <t>Tech Fee Teaching and Learning</t>
  </si>
  <si>
    <t>End 3/31/17</t>
  </si>
  <si>
    <t>College Application Fees Suspense</t>
  </si>
  <si>
    <t>Federal Direct NonOperating</t>
  </si>
  <si>
    <t>Student Activity PNC</t>
  </si>
  <si>
    <t>Pay for Print CW</t>
  </si>
  <si>
    <t>ITFS BroadBand</t>
  </si>
  <si>
    <t>Updated new name &amp; fund 4/6/17</t>
  </si>
  <si>
    <t>End 4/6/17</t>
  </si>
  <si>
    <t>Faculty PD/HIPP</t>
  </si>
  <si>
    <t>Greenhouse &amp; Greenhouse Club EAC</t>
  </si>
  <si>
    <t>Administrative Hospitality 1718</t>
  </si>
  <si>
    <t>End 4/12/17</t>
  </si>
  <si>
    <t>Cen FL Area Health Ed Ctr Resp 1617</t>
  </si>
  <si>
    <t>Cen FL Health Ed Ctr Nursing 1617</t>
  </si>
  <si>
    <t>Cen FL Health Ed Ctr Dental 1617</t>
  </si>
  <si>
    <t>Cen FL Health Ed Ctr Cardio 1617</t>
  </si>
  <si>
    <t>Habitat for Humanities OSC</t>
  </si>
  <si>
    <t>Goodwill OSC</t>
  </si>
  <si>
    <t>Career Source OSC</t>
  </si>
  <si>
    <t>End 4/13/17</t>
  </si>
  <si>
    <t>Cen Fl Health Ed Ctr Dental 1617</t>
  </si>
  <si>
    <t>Peru SLS Study Abroad Program</t>
  </si>
  <si>
    <t>TE0371</t>
  </si>
  <si>
    <t>TE Student Services PNC</t>
  </si>
  <si>
    <t>Food Services PNC</t>
  </si>
  <si>
    <t>End 4/17/17</t>
  </si>
  <si>
    <t>MAP EAC</t>
  </si>
  <si>
    <t>08 = Continuing Education (CE)</t>
  </si>
  <si>
    <t>Federal Direct Loans 1718</t>
  </si>
  <si>
    <t>V03120294</t>
  </si>
  <si>
    <t>Federal Direct Loans Subsidized 1718</t>
  </si>
  <si>
    <t>Federal Direct Loans Unsubsidized 1718</t>
  </si>
  <si>
    <t>Federal Direct Loans PLUS 1718</t>
  </si>
  <si>
    <t>SPD Academic Affairs and Planning</t>
  </si>
  <si>
    <t>End 4/19/17</t>
  </si>
  <si>
    <t>SPD PNC</t>
  </si>
  <si>
    <t>Culinary Arts PNC</t>
  </si>
  <si>
    <t>Library Science PNC</t>
  </si>
  <si>
    <t>Biological Science PNC</t>
  </si>
  <si>
    <t>Bilogical Science PNC</t>
  </si>
  <si>
    <t>L10002</t>
  </si>
  <si>
    <t>L10102</t>
  </si>
  <si>
    <t>L10202</t>
  </si>
  <si>
    <t>Lab Culinary Arts PNC</t>
  </si>
  <si>
    <t>Lab Library Science PNC</t>
  </si>
  <si>
    <t>Chemisty PNC</t>
  </si>
  <si>
    <t>Chemistry PNC</t>
  </si>
  <si>
    <t>L10302</t>
  </si>
  <si>
    <t>Lab Chemistry PNC</t>
  </si>
  <si>
    <t>End 5/8/17</t>
  </si>
  <si>
    <t>Citrus Club Membership Fees</t>
  </si>
  <si>
    <t>Copier Sales Osceola</t>
  </si>
  <si>
    <t>T10002</t>
  </si>
  <si>
    <t>T10202</t>
  </si>
  <si>
    <t>T10302</t>
  </si>
  <si>
    <t>Tech Fee Culinary Arts PNC</t>
  </si>
  <si>
    <t>Tech Fee Biological Science PNC</t>
  </si>
  <si>
    <t>Tech Fee Chemistry PNC</t>
  </si>
  <si>
    <t>Psychology PNC</t>
  </si>
  <si>
    <t>Speech PNC</t>
  </si>
  <si>
    <t>Mathematics PNC</t>
  </si>
  <si>
    <t>Humanities PNC</t>
  </si>
  <si>
    <t>English PNC</t>
  </si>
  <si>
    <t>Valencia Math Club EAC</t>
  </si>
  <si>
    <t>Take Stock - Helios</t>
  </si>
  <si>
    <t>NEH 1617</t>
  </si>
  <si>
    <t>TE0372</t>
  </si>
  <si>
    <t>TE Campus Store LNC</t>
  </si>
  <si>
    <t>Online Learning Engagement</t>
  </si>
  <si>
    <t>Youthbuild Student Services OSC</t>
  </si>
  <si>
    <t>Library Books &amp; Tech Equip PNC</t>
  </si>
  <si>
    <t>Sales Tax Payable PNC</t>
  </si>
  <si>
    <t>End 5/11/17</t>
  </si>
  <si>
    <t>Student Svcs Professional Develop</t>
  </si>
  <si>
    <t>Math Professional Development</t>
  </si>
  <si>
    <t>Bldg 1B EAC Renovation</t>
  </si>
  <si>
    <t>Bldg 1B EAC Renovation CIF Fund</t>
  </si>
  <si>
    <t>V03592878</t>
  </si>
  <si>
    <t>Bldg 1B EAC Renovation CIF</t>
  </si>
  <si>
    <t>End 5/12/17</t>
  </si>
  <si>
    <t>NEH Dialogues of War</t>
  </si>
  <si>
    <t>Dialogues of War</t>
  </si>
  <si>
    <t>E Plant Ops Maint Bldg 100 CIP</t>
  </si>
  <si>
    <t>End 5/16/17</t>
  </si>
  <si>
    <t>End 5/18/17</t>
  </si>
  <si>
    <t>Vending CW</t>
  </si>
  <si>
    <t>Vending Services CW</t>
  </si>
  <si>
    <t>Food Services CW</t>
  </si>
  <si>
    <t>Auxiliary Services Administration</t>
  </si>
  <si>
    <t>Auxiliary Operations</t>
  </si>
  <si>
    <t>Food Service Commissions OSC</t>
  </si>
  <si>
    <t>Peace and Justice Institute</t>
  </si>
  <si>
    <t>Estimated Insurance Claims Payable</t>
  </si>
  <si>
    <t>General Knowledge Exam Fdn Reimb</t>
  </si>
  <si>
    <t>Miracle of Love VC United LGBT Sch</t>
  </si>
  <si>
    <t>Financial Aid Office PNC</t>
  </si>
  <si>
    <t>Dean of Students PNC</t>
  </si>
  <si>
    <t>Campus Technology Partners PNC</t>
  </si>
  <si>
    <t>Learning Support Office PNC</t>
  </si>
  <si>
    <t>Accounting PNC</t>
  </si>
  <si>
    <t>Business PNC</t>
  </si>
  <si>
    <t>Criminal Justice Tech PNC</t>
  </si>
  <si>
    <t>EAP PNC</t>
  </si>
  <si>
    <t>Economics PNC</t>
  </si>
  <si>
    <t>Health Sciences PNC</t>
  </si>
  <si>
    <t>Computer Engineering PNC</t>
  </si>
  <si>
    <t>Hospitality &amp; Tourism PNC</t>
  </si>
  <si>
    <t>New Student Experience PNC</t>
  </si>
  <si>
    <t>Nutrition PNC</t>
  </si>
  <si>
    <t>Office Systems Tech PNC</t>
  </si>
  <si>
    <t>Political Science PNC</t>
  </si>
  <si>
    <t>Foreign Languages PNC</t>
  </si>
  <si>
    <t>End 6/7/17</t>
  </si>
  <si>
    <t>Jenny Semans Koortbojian Film Sch</t>
  </si>
  <si>
    <t>Perkins 1718</t>
  </si>
  <si>
    <t>Pell 1718</t>
  </si>
  <si>
    <t>SEOG 1718</t>
  </si>
  <si>
    <t>Gold Seal Vocational Awards 1718</t>
  </si>
  <si>
    <t>Merit Scholars Awards 1718</t>
  </si>
  <si>
    <t>Academic Scholars Awards 1718</t>
  </si>
  <si>
    <t>Children Decease/Disable Vet 1718</t>
  </si>
  <si>
    <t>Rosewood Family Awards 1718</t>
  </si>
  <si>
    <t>Jose Marti Awards 1718</t>
  </si>
  <si>
    <t>FSAG 1718</t>
  </si>
  <si>
    <t>FSAG Career Education 1718</t>
  </si>
  <si>
    <t>CJI Trust Fund 1718</t>
  </si>
  <si>
    <t>Gold Seal 1718</t>
  </si>
  <si>
    <t>Merit Scholarship 1718</t>
  </si>
  <si>
    <t>Academic Scholarship 1718</t>
  </si>
  <si>
    <t>CDDV 1718</t>
  </si>
  <si>
    <t>Rosewood Family 1718</t>
  </si>
  <si>
    <t>Jose Marti 1718</t>
  </si>
  <si>
    <t>Nontax Educ Svcs Dual Enrollment</t>
  </si>
  <si>
    <t>Auxiliary Other Testing Fees</t>
  </si>
  <si>
    <t>End 6/12/17</t>
  </si>
  <si>
    <t>Learning Assessments</t>
  </si>
  <si>
    <t>End 11/19/2014</t>
  </si>
  <si>
    <t>ENGAGE</t>
  </si>
  <si>
    <t>2P2804</t>
  </si>
  <si>
    <t>Cash Contribution Person NonOper</t>
  </si>
  <si>
    <t>Valencia College Records</t>
  </si>
  <si>
    <t>End 6/19/17</t>
  </si>
  <si>
    <t>Private Grant Contract Capital Ctl</t>
  </si>
  <si>
    <t>Private Grant &amp; Contract Capital</t>
  </si>
  <si>
    <t>End date 6/19/17</t>
  </si>
  <si>
    <t>End 6/30/17</t>
  </si>
  <si>
    <t>Future Teachers Academy Sch</t>
  </si>
  <si>
    <t>Andrew Blackton ASL Memorial Sch</t>
  </si>
  <si>
    <t>CE Trades Building OSC</t>
  </si>
  <si>
    <t>Center for Accelerated Training OSC</t>
  </si>
  <si>
    <t>Building Construction OSC</t>
  </si>
  <si>
    <t>Building Construction LNC</t>
  </si>
  <si>
    <t>End 6/22/17</t>
  </si>
  <si>
    <t>Rename to Building Construction EAC after FSMT Bldg 9 Complete</t>
  </si>
  <si>
    <t>Close FY 1718</t>
  </si>
  <si>
    <t>Rename to Building Construction PNC after Bldg 1 Complete</t>
  </si>
  <si>
    <t>CIT Building 11 OSC</t>
  </si>
  <si>
    <t>Careers in Technology Bld Local OSC</t>
  </si>
  <si>
    <t>Center in Technology Bld Local OSC</t>
  </si>
  <si>
    <t>CFHLA Hospitality Lab WEC</t>
  </si>
  <si>
    <t>Student Activity Tutoring PNC</t>
  </si>
  <si>
    <t>Student Activities PNC</t>
  </si>
  <si>
    <t>End 6/27/17</t>
  </si>
  <si>
    <t>End 6/29/17</t>
  </si>
  <si>
    <t xml:space="preserve">Endowed Chairs 1718 </t>
  </si>
  <si>
    <t>Endowed Chairs Personnel</t>
  </si>
  <si>
    <t>Poinciana Campus Initiative</t>
  </si>
  <si>
    <t>Summer Enrollment Campaign</t>
  </si>
  <si>
    <t>First 30 Learning Community</t>
  </si>
  <si>
    <t>Honors Program II Scholarship</t>
  </si>
  <si>
    <t>Bridges to Success Program II</t>
  </si>
  <si>
    <t>Bridges to Success Books Program II</t>
  </si>
  <si>
    <t>Endowed Chairs 1718(Personnel Only)</t>
  </si>
  <si>
    <t>General R &amp; R 1718 (0407)</t>
  </si>
  <si>
    <t>Teacher Training OCPS(Title II)1718</t>
  </si>
  <si>
    <t>HELIOS Education Ecosystem Phase II</t>
  </si>
  <si>
    <t>UCF-Valencia Downtown Bldg CIF Fund</t>
  </si>
  <si>
    <t>UCF-Valencia Downtown</t>
  </si>
  <si>
    <t>TE0199</t>
  </si>
  <si>
    <t>TE0249</t>
  </si>
  <si>
    <t>TE Dean of Communications EAC</t>
  </si>
  <si>
    <t>TE0326</t>
  </si>
  <si>
    <t>TF0121</t>
  </si>
  <si>
    <t>Opportunity Funds Educ Partnerships</t>
  </si>
  <si>
    <t>Gold Seal Cape Scholars</t>
  </si>
  <si>
    <t>Gold Seal Cape Scholars 1718</t>
  </si>
  <si>
    <t>Farmworker Student Scholars 1718</t>
  </si>
  <si>
    <t>SPD Awarded Travel</t>
  </si>
  <si>
    <t>Talent Acquisition &amp; Total Rewards</t>
  </si>
  <si>
    <t>Org Development &amp; Human Resources</t>
  </si>
  <si>
    <t>End 7/10/17</t>
  </si>
  <si>
    <t>SBA Investment Unrealized Gain/Loss</t>
  </si>
  <si>
    <t>SPIA Invest Unrealized Gain/Loss</t>
  </si>
  <si>
    <t>Prepaid Postage</t>
  </si>
  <si>
    <t>Due from State CCPF</t>
  </si>
  <si>
    <t>End 7/19/12</t>
  </si>
  <si>
    <t>CY Res for Encumbrances data entry</t>
  </si>
  <si>
    <t>Internship Fees</t>
  </si>
  <si>
    <t>Independent Study Fees</t>
  </si>
  <si>
    <t>Distance Learning Course User Fee</t>
  </si>
  <si>
    <t>Graduation Fees Control</t>
  </si>
  <si>
    <t>Graduation Fees</t>
  </si>
  <si>
    <t>Diploma Replacement Fees</t>
  </si>
  <si>
    <t>Transcript Fees</t>
  </si>
  <si>
    <t>Transcript Fees Control</t>
  </si>
  <si>
    <t>State Grant &amp; Contract FinAid NonOp</t>
  </si>
  <si>
    <t>Fed Ind Cost Recover NonOper Grant</t>
  </si>
  <si>
    <t>Proceeds from Long-Term Debt</t>
  </si>
  <si>
    <t>Instructional Paraprof Stipend</t>
  </si>
  <si>
    <t>FWS Community Service 0607</t>
  </si>
  <si>
    <t>Textbook Scholarships</t>
  </si>
  <si>
    <t>Other Expenses</t>
  </si>
  <si>
    <t>Leasehold Improvement</t>
  </si>
  <si>
    <t>Ed Partnerships Plan &amp; Develop</t>
  </si>
  <si>
    <t>Fitness Program</t>
  </si>
  <si>
    <t>Summer Camp</t>
  </si>
  <si>
    <t>Recreation and Leisure</t>
  </si>
  <si>
    <t>End 7/11/17</t>
  </si>
  <si>
    <t>Energy Mgmt &amp; Controls Tech WEC</t>
  </si>
  <si>
    <t>End 7/12/17</t>
  </si>
  <si>
    <t>End 11/25/14</t>
  </si>
  <si>
    <t>End 7/13/17</t>
  </si>
  <si>
    <t>K-9 Unit SPS</t>
  </si>
  <si>
    <t xml:space="preserve">K-9 Unit Bldg CIF Fund </t>
  </si>
  <si>
    <t>K-9 Unit Bldg SPS CIF Fund</t>
  </si>
  <si>
    <t>CE International Agreements</t>
  </si>
  <si>
    <t>CE J International College Program</t>
  </si>
  <si>
    <t>End 7/18/17</t>
  </si>
  <si>
    <t>CCI Nova Subaward Dep of State 1718</t>
  </si>
  <si>
    <t>End 7/19/17</t>
  </si>
  <si>
    <t>College Reading and Writing</t>
  </si>
  <si>
    <t>set up not used</t>
  </si>
  <si>
    <t>Business Office Change Fund CE</t>
  </si>
  <si>
    <t>End 7/24/17</t>
  </si>
  <si>
    <t>Equipment Operations &amp; Finance</t>
  </si>
  <si>
    <t>V03429870</t>
  </si>
  <si>
    <t>Energy Management</t>
  </si>
  <si>
    <t>End 7/27/17</t>
  </si>
  <si>
    <t>France Study Abroad Program</t>
  </si>
  <si>
    <t>End 7/28/17</t>
  </si>
  <si>
    <t>TE0373</t>
  </si>
  <si>
    <t>TE Advising WEC</t>
  </si>
  <si>
    <t>End 8/1/17</t>
  </si>
  <si>
    <t>ENGAGE  PSC</t>
  </si>
  <si>
    <t>ENGAGE  LSC</t>
  </si>
  <si>
    <t>ENGAGE PSC</t>
  </si>
  <si>
    <t>ENGAGE LSC</t>
  </si>
  <si>
    <t>V03608501</t>
  </si>
  <si>
    <t>End 8/2/17</t>
  </si>
  <si>
    <t>Program Advisors EAC</t>
  </si>
  <si>
    <t>HELIOS II Accenture Incorporated</t>
  </si>
  <si>
    <t>HELIOS II UCF</t>
  </si>
  <si>
    <t>HELIOS II Orange Co Public Schools</t>
  </si>
  <si>
    <t>HELIOS II School Dist Osceola Co</t>
  </si>
  <si>
    <t>End 8/9/17</t>
  </si>
  <si>
    <t>Repairs CW</t>
  </si>
  <si>
    <t>End 7/17/17</t>
  </si>
  <si>
    <t>Cell Towers</t>
  </si>
  <si>
    <t>End 8/14/17</t>
  </si>
  <si>
    <t>TE0374</t>
  </si>
  <si>
    <t>TE Learning Support PNC</t>
  </si>
  <si>
    <t>Change Fund PNC</t>
  </si>
  <si>
    <t>Change Fund LNC</t>
  </si>
  <si>
    <t>End 8/15/17</t>
  </si>
  <si>
    <t>End 8/17/17</t>
  </si>
  <si>
    <t>End 8/18/17</t>
  </si>
  <si>
    <t>Student Fees NonCredit Suspense</t>
  </si>
  <si>
    <t>V03611743</t>
  </si>
  <si>
    <t>Valencia Foundation Misc Award</t>
  </si>
  <si>
    <t>VC Foundation</t>
  </si>
  <si>
    <t>TE0375</t>
  </si>
  <si>
    <t>TE Security PNC</t>
  </si>
  <si>
    <t>France-Switzerland StudyAbroad 1718</t>
  </si>
  <si>
    <t>Road Project LNC</t>
  </si>
  <si>
    <t>Access Road Project LNC</t>
  </si>
  <si>
    <t>Rotary Club of Lake Nona Sch</t>
  </si>
  <si>
    <t>V01007177</t>
  </si>
  <si>
    <t>V03420156</t>
  </si>
  <si>
    <t>V03474888</t>
  </si>
  <si>
    <t>V03555640</t>
  </si>
  <si>
    <t>V03472304</t>
  </si>
  <si>
    <t>NSF IUSE Engineering</t>
  </si>
  <si>
    <t>NSF Undergraduate Engineering</t>
  </si>
  <si>
    <t xml:space="preserve">NSF IUSE Undergraduate Engineering </t>
  </si>
  <si>
    <t>TE0376</t>
  </si>
  <si>
    <t>TE Health Information Tech WEC</t>
  </si>
  <si>
    <t>2111K</t>
  </si>
  <si>
    <t>Pearson Catalytic Grant - Biology</t>
  </si>
  <si>
    <t>V03613801</t>
  </si>
  <si>
    <t>V03613988</t>
  </si>
  <si>
    <t>Student Development CW</t>
  </si>
  <si>
    <t>Women in STEM EAC</t>
  </si>
  <si>
    <t>V03607006</t>
  </si>
  <si>
    <t>TE Student Development PNC</t>
  </si>
  <si>
    <t>Bldg 3-100 OSC Office Suites</t>
  </si>
  <si>
    <t>Bldg 3 OSC Office Suites CIF</t>
  </si>
  <si>
    <t xml:space="preserve">Bldg 3 OSC Office Suites </t>
  </si>
  <si>
    <t xml:space="preserve">Human Resources DO Remodel CIF </t>
  </si>
  <si>
    <t>Human Resources Remodel DO</t>
  </si>
  <si>
    <t>Human Resources Remodel DO CIF</t>
  </si>
  <si>
    <t>Bldg 7 EAC HR Office Suite CIF</t>
  </si>
  <si>
    <t>Human Resources Suite Remodel EAC</t>
  </si>
  <si>
    <t>Bldg 5 EAC Answer Center CIF</t>
  </si>
  <si>
    <t>Answer Center Remodel EAC</t>
  </si>
  <si>
    <t>Bldg 3 EAC Music &amp; Choir Rooms CIF</t>
  </si>
  <si>
    <t>Music &amp; Choir Rooms Remodel EAC</t>
  </si>
  <si>
    <t>Allied Health Biotech Lab WEC</t>
  </si>
  <si>
    <t>Allied Health WEC Biotech Lab CIF</t>
  </si>
  <si>
    <t>Communication Lab Remodel WEC</t>
  </si>
  <si>
    <t>Bldg 5 WEC Communication Lab CIF</t>
  </si>
  <si>
    <t>Bldg 5 EAC Student Services CIF</t>
  </si>
  <si>
    <t>Student Services Remodel EAC</t>
  </si>
  <si>
    <t>Signage CW CIF</t>
  </si>
  <si>
    <t xml:space="preserve">Signage </t>
  </si>
  <si>
    <t>T67100</t>
  </si>
  <si>
    <t>End 10/24/2017</t>
  </si>
  <si>
    <t>End 10/24/17</t>
  </si>
  <si>
    <t>End 10/25/17</t>
  </si>
  <si>
    <t>End 10/30/17</t>
  </si>
  <si>
    <t>End 10/31/17</t>
  </si>
  <si>
    <t>VF - Wells Fargo 2</t>
  </si>
  <si>
    <t>VF - FL Humanities Council (FHC)</t>
  </si>
  <si>
    <t>VF - Westgate 2 (Collaborate)</t>
  </si>
  <si>
    <t>Diane Pitts Harkins Memorial Sch</t>
  </si>
  <si>
    <t>FL Congress of Parents &amp; Teachers</t>
  </si>
  <si>
    <t>Harry Hobbs &amp; Mary Hobbs Sch</t>
  </si>
  <si>
    <t>Hites Family Fdn/Rotary Club W Orl</t>
  </si>
  <si>
    <t>Jan D Lackey Sch</t>
  </si>
  <si>
    <t>Lockheed Martin Alumni Sch</t>
  </si>
  <si>
    <t>Mansoor Ansari Memorial Sch</t>
  </si>
  <si>
    <t>Raymer F Maguire Jr Nursing Sch</t>
  </si>
  <si>
    <t>Rheta Beaver Sophomore Sch</t>
  </si>
  <si>
    <t>Trevor W Hall Sr Sophomore Sch</t>
  </si>
  <si>
    <t>Treva C Kinter Sophomore Sch</t>
  </si>
  <si>
    <t>Roy &amp; Nell Puckett Auxiliary Sch</t>
  </si>
  <si>
    <t>Taiwanese Chamber of Comm Great Orl</t>
  </si>
  <si>
    <t>TE0377</t>
  </si>
  <si>
    <t>TE Peace &amp; Justice Institute EAC</t>
  </si>
  <si>
    <t>TE Talent Acquisition/Total Rewards</t>
  </si>
  <si>
    <t>Separate Opportunity Funds by organization/budget managers only need rev/exp data</t>
  </si>
  <si>
    <t>AFC Valencia Chapter</t>
  </si>
  <si>
    <t>AFC Region III EAC</t>
  </si>
  <si>
    <t>AFC Scholarships</t>
  </si>
  <si>
    <t>AFC Emergency Loans</t>
  </si>
  <si>
    <t>End 11/3/17</t>
  </si>
  <si>
    <t>A</t>
  </si>
  <si>
    <t>L</t>
  </si>
  <si>
    <t>T</t>
  </si>
  <si>
    <t>VF - Youthbuild Sustenance</t>
  </si>
  <si>
    <t>End 11/10/17</t>
  </si>
  <si>
    <t>End 7/25/12</t>
  </si>
  <si>
    <t>V03603820</t>
  </si>
  <si>
    <t>Dr P Phillips Foundation Osc Sch</t>
  </si>
  <si>
    <t>Giovanni Villanueva Memorial Sch</t>
  </si>
  <si>
    <t>V03377960</t>
  </si>
  <si>
    <t>Cent Hauling/Excavating Crusher Sch</t>
  </si>
  <si>
    <t>Administration Agency Fund PNC</t>
  </si>
  <si>
    <t>Explore Florida Biology</t>
  </si>
  <si>
    <t>End 12/1/17</t>
  </si>
  <si>
    <t>Nursing OSC</t>
  </si>
  <si>
    <t>End 12/4/17</t>
  </si>
  <si>
    <t>End 12/5/17</t>
  </si>
  <si>
    <t>UCF-Valencia Bldg Downtown (Local)</t>
  </si>
  <si>
    <t xml:space="preserve">UCF-Valencia Downtown Bldg Local </t>
  </si>
  <si>
    <t>UCF-Valencia Downtown Bldg Local</t>
  </si>
  <si>
    <t xml:space="preserve">Grant Participant Support Services </t>
  </si>
  <si>
    <t>Workforce/Wages (Grants)</t>
  </si>
  <si>
    <t>End 12/6/17</t>
  </si>
  <si>
    <t>Lab Business PNC</t>
  </si>
  <si>
    <t>L11002</t>
  </si>
  <si>
    <t>L11202</t>
  </si>
  <si>
    <t>Lab EAP PNC</t>
  </si>
  <si>
    <t>L10602</t>
  </si>
  <si>
    <t>Lab Mathematics PNC</t>
  </si>
  <si>
    <t>L12210</t>
  </si>
  <si>
    <t>Lab Eng for Acad Purposes, EAP LNC</t>
  </si>
  <si>
    <t>Biotechnology OSC</t>
  </si>
  <si>
    <t>L14505</t>
  </si>
  <si>
    <t>Lab BioTechnology OSC</t>
  </si>
  <si>
    <t>Computer Program PNC</t>
  </si>
  <si>
    <t>L12202</t>
  </si>
  <si>
    <t>Lab Computer Program PNC</t>
  </si>
  <si>
    <t>Puerto Rico Relief Fund PNC</t>
  </si>
  <si>
    <t>VF - Bike Rack OSC</t>
  </si>
  <si>
    <t>SPRIDEN_LAST_NAME</t>
  </si>
  <si>
    <t>SPRIDEN_FIRST_NAME</t>
  </si>
  <si>
    <t>Allcorn</t>
  </si>
  <si>
    <t>Terry</t>
  </si>
  <si>
    <t>Allen</t>
  </si>
  <si>
    <t>Rachel</t>
  </si>
  <si>
    <t>Andrews</t>
  </si>
  <si>
    <t>Shaun</t>
  </si>
  <si>
    <t>Arias</t>
  </si>
  <si>
    <t>Maxi</t>
  </si>
  <si>
    <t>Astro</t>
  </si>
  <si>
    <t>Kelly</t>
  </si>
  <si>
    <t>Barkowitz</t>
  </si>
  <si>
    <t>Daniel</t>
  </si>
  <si>
    <t>Bass</t>
  </si>
  <si>
    <t>Leonard</t>
  </si>
  <si>
    <t>Battista</t>
  </si>
  <si>
    <t>Joseph</t>
  </si>
  <si>
    <t>Nicholas</t>
  </si>
  <si>
    <t>Beck</t>
  </si>
  <si>
    <t>Mary</t>
  </si>
  <si>
    <t>Bekas</t>
  </si>
  <si>
    <t>Bender</t>
  </si>
  <si>
    <t>Loren</t>
  </si>
  <si>
    <t>Bjella</t>
  </si>
  <si>
    <t>Traci</t>
  </si>
  <si>
    <t>Blackburn</t>
  </si>
  <si>
    <t>Michael</t>
  </si>
  <si>
    <t>Blankenship</t>
  </si>
  <si>
    <t>Paul</t>
  </si>
  <si>
    <t>David</t>
  </si>
  <si>
    <t>Blasi</t>
  </si>
  <si>
    <t>Laura</t>
  </si>
  <si>
    <t>Borglum</t>
  </si>
  <si>
    <t>Karen Marie</t>
  </si>
  <si>
    <t>Bosley</t>
  </si>
  <si>
    <t>Amy</t>
  </si>
  <si>
    <t>Nicole</t>
  </si>
  <si>
    <t>Brighton</t>
  </si>
  <si>
    <t>Robyn</t>
  </si>
  <si>
    <t>Melissa</t>
  </si>
  <si>
    <t>Caldero Figueroa</t>
  </si>
  <si>
    <t>Ana</t>
  </si>
  <si>
    <t>Campbell</t>
  </si>
  <si>
    <t>Jenni</t>
  </si>
  <si>
    <t>Carter</t>
  </si>
  <si>
    <t>Tanisha</t>
  </si>
  <si>
    <t>Chancey</t>
  </si>
  <si>
    <t>Stephen</t>
  </si>
  <si>
    <t>Charriez</t>
  </si>
  <si>
    <t>Christian</t>
  </si>
  <si>
    <t>Kristeen</t>
  </si>
  <si>
    <t>Clifton</t>
  </si>
  <si>
    <t>Mary Beth</t>
  </si>
  <si>
    <t>Colon</t>
  </si>
  <si>
    <t>Mona Liza</t>
  </si>
  <si>
    <t>Congressi</t>
  </si>
  <si>
    <t>Barry</t>
  </si>
  <si>
    <t>Conners</t>
  </si>
  <si>
    <t>Penny</t>
  </si>
  <si>
    <t>Corderman</t>
  </si>
  <si>
    <t>Julie</t>
  </si>
  <si>
    <t>Cristancho Mercado</t>
  </si>
  <si>
    <t>Oscar</t>
  </si>
  <si>
    <t>Terri</t>
  </si>
  <si>
    <t>Davis</t>
  </si>
  <si>
    <t>Daryl</t>
  </si>
  <si>
    <t>Dew</t>
  </si>
  <si>
    <t>Wendi</t>
  </si>
  <si>
    <t>Dillon Anstey</t>
  </si>
  <si>
    <t>Shauna</t>
  </si>
  <si>
    <t>Eagan</t>
  </si>
  <si>
    <t>Colleen</t>
  </si>
  <si>
    <t>Elizabeth</t>
  </si>
  <si>
    <t>Eli</t>
  </si>
  <si>
    <t>Lisa</t>
  </si>
  <si>
    <t>Fagan</t>
  </si>
  <si>
    <t>Katherine</t>
  </si>
  <si>
    <t>Favali-Prevatt</t>
  </si>
  <si>
    <t>Sonia</t>
  </si>
  <si>
    <t>Favorit</t>
  </si>
  <si>
    <t>Fernandez</t>
  </si>
  <si>
    <t>Jose</t>
  </si>
  <si>
    <t>Ferrer</t>
  </si>
  <si>
    <t>Niurka</t>
  </si>
  <si>
    <t>Filko</t>
  </si>
  <si>
    <t>Jeffrey</t>
  </si>
  <si>
    <t>Fine</t>
  </si>
  <si>
    <t>Vicki</t>
  </si>
  <si>
    <t>Flecha</t>
  </si>
  <si>
    <t>Harold</t>
  </si>
  <si>
    <t>Foreman</t>
  </si>
  <si>
    <t>Christina</t>
  </si>
  <si>
    <t>Fullana</t>
  </si>
  <si>
    <t>Yaremis</t>
  </si>
  <si>
    <t>Galbraith</t>
  </si>
  <si>
    <t>James</t>
  </si>
  <si>
    <t>Robert</t>
  </si>
  <si>
    <t>Gallagher</t>
  </si>
  <si>
    <t>Teresa</t>
  </si>
  <si>
    <t>Gessner</t>
  </si>
  <si>
    <t>Givoglu</t>
  </si>
  <si>
    <t>Wendy</t>
  </si>
  <si>
    <t>Goltz</t>
  </si>
  <si>
    <t>Gordon</t>
  </si>
  <si>
    <t>Carin</t>
  </si>
  <si>
    <t>Haggerty</t>
  </si>
  <si>
    <t>Harris</t>
  </si>
  <si>
    <t>Carl</t>
  </si>
  <si>
    <t>Hedayat</t>
  </si>
  <si>
    <t>Nasser</t>
  </si>
  <si>
    <t>Herlocker</t>
  </si>
  <si>
    <t>Linda</t>
  </si>
  <si>
    <t>Hill</t>
  </si>
  <si>
    <t>Keith</t>
  </si>
  <si>
    <t>Jerzak</t>
  </si>
  <si>
    <t>Page</t>
  </si>
  <si>
    <t>Johnson</t>
  </si>
  <si>
    <t>Stacey</t>
  </si>
  <si>
    <t>Johnston</t>
  </si>
  <si>
    <t>Jones</t>
  </si>
  <si>
    <t>Eugene</t>
  </si>
  <si>
    <t>Jones Miller</t>
  </si>
  <si>
    <t>Edna</t>
  </si>
  <si>
    <t>Sonya</t>
  </si>
  <si>
    <t>Kane</t>
  </si>
  <si>
    <t>Ryan</t>
  </si>
  <si>
    <t>Celine</t>
  </si>
  <si>
    <t>Keefe</t>
  </si>
  <si>
    <t>Jennifer</t>
  </si>
  <si>
    <t>La Pietra</t>
  </si>
  <si>
    <t>Carmine</t>
  </si>
  <si>
    <t>Larew</t>
  </si>
  <si>
    <t>Deborah</t>
  </si>
  <si>
    <t>Lasch</t>
  </si>
  <si>
    <t>Jacqueline</t>
  </si>
  <si>
    <t>Ledlow</t>
  </si>
  <si>
    <t>Susan</t>
  </si>
  <si>
    <t>Lee</t>
  </si>
  <si>
    <t>Shara</t>
  </si>
  <si>
    <t>Michelle</t>
  </si>
  <si>
    <t>Maryke</t>
  </si>
  <si>
    <t>Lewis</t>
  </si>
  <si>
    <t>Latishua</t>
  </si>
  <si>
    <t>Lion</t>
  </si>
  <si>
    <t>Benjamin</t>
  </si>
  <si>
    <t>Lopez</t>
  </si>
  <si>
    <t>Barbara</t>
  </si>
  <si>
    <t>Macon</t>
  </si>
  <si>
    <t>Madison</t>
  </si>
  <si>
    <t>Anjela</t>
  </si>
  <si>
    <t>Makepeace</t>
  </si>
  <si>
    <t>Kari</t>
  </si>
  <si>
    <t>Renee</t>
  </si>
  <si>
    <t>Mammino</t>
  </si>
  <si>
    <t>Matis</t>
  </si>
  <si>
    <t>Maurer</t>
  </si>
  <si>
    <t>Nancy</t>
  </si>
  <si>
    <t>McDonald</t>
  </si>
  <si>
    <t>McIntire</t>
  </si>
  <si>
    <t>Molly</t>
  </si>
  <si>
    <t>McMorran</t>
  </si>
  <si>
    <t>Carolyn</t>
  </si>
  <si>
    <t>Mendes</t>
  </si>
  <si>
    <t>Sara</t>
  </si>
  <si>
    <t>Millenson</t>
  </si>
  <si>
    <t>Carol</t>
  </si>
  <si>
    <t>Mittag</t>
  </si>
  <si>
    <t>Mountz</t>
  </si>
  <si>
    <t>Candice</t>
  </si>
  <si>
    <t>Mullowney</t>
  </si>
  <si>
    <t>William</t>
  </si>
  <si>
    <t>Neal</t>
  </si>
  <si>
    <t>Patricia</t>
  </si>
  <si>
    <t>Olsen-Oliver</t>
  </si>
  <si>
    <t>Tracey</t>
  </si>
  <si>
    <t>Pedone</t>
  </si>
  <si>
    <t>Placa</t>
  </si>
  <si>
    <t>Nelson</t>
  </si>
  <si>
    <t>Plinske</t>
  </si>
  <si>
    <t>Kathleen</t>
  </si>
  <si>
    <t>Popovski</t>
  </si>
  <si>
    <t>Talia</t>
  </si>
  <si>
    <t>Reese</t>
  </si>
  <si>
    <t>Erica</t>
  </si>
  <si>
    <t>Reilly</t>
  </si>
  <si>
    <t>Karen</t>
  </si>
  <si>
    <t>Renn</t>
  </si>
  <si>
    <t>Suzanne</t>
  </si>
  <si>
    <t>Rivera</t>
  </si>
  <si>
    <t>Kenneth</t>
  </si>
  <si>
    <t>Robertson</t>
  </si>
  <si>
    <t>Robinson</t>
  </si>
  <si>
    <t>Cheryl</t>
  </si>
  <si>
    <t>Romano</t>
  </si>
  <si>
    <t>Joyce</t>
  </si>
  <si>
    <t>Rooney</t>
  </si>
  <si>
    <t>Rost</t>
  </si>
  <si>
    <t>Jamie</t>
  </si>
  <si>
    <t>San Miguel</t>
  </si>
  <si>
    <t>Anitza</t>
  </si>
  <si>
    <t>Sandrowitz</t>
  </si>
  <si>
    <t>Rise</t>
  </si>
  <si>
    <t>Sarrubbo</t>
  </si>
  <si>
    <t>Sepich</t>
  </si>
  <si>
    <t>Kimberly</t>
  </si>
  <si>
    <t>Sepulveda Fernandez</t>
  </si>
  <si>
    <t>Sever</t>
  </si>
  <si>
    <t>Shell</t>
  </si>
  <si>
    <t>Shephard</t>
  </si>
  <si>
    <t>Landon</t>
  </si>
  <si>
    <t>Shugart</t>
  </si>
  <si>
    <t>Sanford</t>
  </si>
  <si>
    <t>Slot</t>
  </si>
  <si>
    <t>Snyder</t>
  </si>
  <si>
    <t>Spong</t>
  </si>
  <si>
    <t>Stephanie</t>
  </si>
  <si>
    <t>Sutton</t>
  </si>
  <si>
    <t>Szentmiklosi</t>
  </si>
  <si>
    <t>Jillian</t>
  </si>
  <si>
    <t>Takayama</t>
  </si>
  <si>
    <t>Thomas</t>
  </si>
  <si>
    <t>Temes</t>
  </si>
  <si>
    <t>Terrell</t>
  </si>
  <si>
    <t>Torres Arroyo</t>
  </si>
  <si>
    <t>Traynor</t>
  </si>
  <si>
    <t>Vianna</t>
  </si>
  <si>
    <t>Izabella</t>
  </si>
  <si>
    <t>Williams</t>
  </si>
  <si>
    <t>Falecia</t>
  </si>
  <si>
    <t>Young</t>
  </si>
  <si>
    <t>Chara</t>
  </si>
  <si>
    <t>Abrams</t>
  </si>
  <si>
    <t>Balserait</t>
  </si>
  <si>
    <t>Blesso</t>
  </si>
  <si>
    <t>Bottorff</t>
  </si>
  <si>
    <t>Christensen</t>
  </si>
  <si>
    <t>Comerford</t>
  </si>
  <si>
    <t>Creasman</t>
  </si>
  <si>
    <t>Dodge</t>
  </si>
  <si>
    <t>Dorn</t>
  </si>
  <si>
    <t>Ewen</t>
  </si>
  <si>
    <t>Fahr</t>
  </si>
  <si>
    <t>Feijoo</t>
  </si>
  <si>
    <t>Foster</t>
  </si>
  <si>
    <t>Gallup</t>
  </si>
  <si>
    <t>Gibson</t>
  </si>
  <si>
    <t>Gonzalez Bonnewitz</t>
  </si>
  <si>
    <t>Hardin</t>
  </si>
  <si>
    <t>Hauser</t>
  </si>
  <si>
    <t>Hawat</t>
  </si>
  <si>
    <t>Heard</t>
  </si>
  <si>
    <t>Heffernan</t>
  </si>
  <si>
    <t>Hunt</t>
  </si>
  <si>
    <t>Ianieri</t>
  </si>
  <si>
    <t>Kirby</t>
  </si>
  <si>
    <t>Klinger</t>
  </si>
  <si>
    <t>Lergier Hernandez</t>
  </si>
  <si>
    <t>Livingston</t>
  </si>
  <si>
    <t>Mamone</t>
  </si>
  <si>
    <t>Manley</t>
  </si>
  <si>
    <t>McArdle</t>
  </si>
  <si>
    <t>McCaffrey</t>
  </si>
  <si>
    <t>Melanson</t>
  </si>
  <si>
    <t>Mezquita</t>
  </si>
  <si>
    <t>Miller</t>
  </si>
  <si>
    <t>Penfold Navarro</t>
  </si>
  <si>
    <t>Ricardo</t>
  </si>
  <si>
    <t>Riva</t>
  </si>
  <si>
    <t>Salapa</t>
  </si>
  <si>
    <t>Sandy</t>
  </si>
  <si>
    <t>Simpson</t>
  </si>
  <si>
    <t>Smith</t>
  </si>
  <si>
    <t>Takashima</t>
  </si>
  <si>
    <t>Talbot</t>
  </si>
  <si>
    <t>Thompson</t>
  </si>
  <si>
    <t>Treece</t>
  </si>
  <si>
    <t>Ulmer</t>
  </si>
  <si>
    <t>White</t>
  </si>
  <si>
    <t>Wright</t>
  </si>
  <si>
    <t>Deanne</t>
  </si>
  <si>
    <t>Jason</t>
  </si>
  <si>
    <t>Howard</t>
  </si>
  <si>
    <t>John</t>
  </si>
  <si>
    <t>Jennyly</t>
  </si>
  <si>
    <t>Christen</t>
  </si>
  <si>
    <t>Kurt</t>
  </si>
  <si>
    <t>Boris</t>
  </si>
  <si>
    <t>Geraldine</t>
  </si>
  <si>
    <t>Rebecca</t>
  </si>
  <si>
    <t>Elisha</t>
  </si>
  <si>
    <t>Gaby</t>
  </si>
  <si>
    <t>Kiawania</t>
  </si>
  <si>
    <t>Todd</t>
  </si>
  <si>
    <t>Amanda</t>
  </si>
  <si>
    <t>Chris</t>
  </si>
  <si>
    <t>Joe</t>
  </si>
  <si>
    <t>Anthony</t>
  </si>
  <si>
    <t>Katrina</t>
  </si>
  <si>
    <t>Michele</t>
  </si>
  <si>
    <t>Sarah</t>
  </si>
  <si>
    <t>Catharine</t>
  </si>
  <si>
    <t>Pamela</t>
  </si>
  <si>
    <t>Russell</t>
  </si>
  <si>
    <t>Adam</t>
  </si>
  <si>
    <t>Edward</t>
  </si>
  <si>
    <t>Jacquelyn</t>
  </si>
  <si>
    <t>Rhonda</t>
  </si>
  <si>
    <t>Brenda</t>
  </si>
  <si>
    <t>V03556878</t>
  </si>
  <si>
    <t>Barilone</t>
  </si>
  <si>
    <t>Brian</t>
  </si>
  <si>
    <t>V03108510</t>
  </si>
  <si>
    <t>Chulak</t>
  </si>
  <si>
    <t>Jamy</t>
  </si>
  <si>
    <t>V03626154</t>
  </si>
  <si>
    <t>Charles</t>
  </si>
  <si>
    <t>Valencia Soccer Club WEC</t>
  </si>
  <si>
    <t>Sociology PNC</t>
  </si>
  <si>
    <t>Residential Property Mangement Sch</t>
  </si>
  <si>
    <t>TE Learning Support EAC</t>
  </si>
  <si>
    <t>TE Sonography WEC</t>
  </si>
  <si>
    <t>TE0311</t>
  </si>
  <si>
    <t>Ensminger</t>
  </si>
  <si>
    <t>6A019</t>
  </si>
  <si>
    <t>6H019</t>
  </si>
  <si>
    <t>Administrative Hospitality 1819</t>
  </si>
  <si>
    <t>Annual Events Hospitality 1819</t>
  </si>
  <si>
    <t>Faculty Assn Annual Events</t>
  </si>
  <si>
    <t>V01003669</t>
  </si>
  <si>
    <t>Groccia</t>
  </si>
  <si>
    <t>Albert</t>
  </si>
  <si>
    <t>End 1/22/18</t>
  </si>
  <si>
    <t>Culinary Program PNC</t>
  </si>
  <si>
    <t>Vascular Ultrasound</t>
  </si>
  <si>
    <t>B16804</t>
  </si>
  <si>
    <t>BL6804</t>
  </si>
  <si>
    <t>Bachelor Lab Vascular Ultrasound</t>
  </si>
  <si>
    <t>End 7/28/17, reactivated 9/6/17, see CN tx on 9/5/17, reactivated again 2/2/18, see CN tx 2351820</t>
  </si>
  <si>
    <t>End 2/8/18</t>
  </si>
  <si>
    <t>Federal College Workstudy 1819</t>
  </si>
  <si>
    <t>Peggy Jones Nursing Sch</t>
  </si>
  <si>
    <t>Building Construction EAC</t>
  </si>
  <si>
    <t>L15503</t>
  </si>
  <si>
    <t>Lab Building Construction EAC</t>
  </si>
  <si>
    <t>B14405</t>
  </si>
  <si>
    <t>B11804</t>
  </si>
  <si>
    <t>Florida Work Experience 1819</t>
  </si>
  <si>
    <t>2323P</t>
  </si>
  <si>
    <t>NSF ENGAGE</t>
  </si>
  <si>
    <t>V03438013</t>
  </si>
  <si>
    <t>Davis-Lowe</t>
  </si>
  <si>
    <t>Eda</t>
  </si>
  <si>
    <t>Financial Aid Office LNC</t>
  </si>
  <si>
    <t>TE0378</t>
  </si>
  <si>
    <t>TE Educational Partnerships DO</t>
  </si>
  <si>
    <t>Michael and Deborah Sciarrino Sch</t>
  </si>
  <si>
    <t>7150C</t>
  </si>
  <si>
    <t>Fund 1 Capital Transfer Unallocated</t>
  </si>
  <si>
    <t>End 2/16/18</t>
  </si>
  <si>
    <t>Learning Assessment 1819</t>
  </si>
  <si>
    <t>Michael L Henties Sch</t>
  </si>
  <si>
    <t>End 2/5/18</t>
  </si>
  <si>
    <t>2111L</t>
  </si>
  <si>
    <t>NSF Subaward University of Virginia</t>
  </si>
  <si>
    <t>Ohio State University SUBAWARD</t>
  </si>
  <si>
    <t>End 2/22/18</t>
  </si>
  <si>
    <t>Student Affairs Prof Dev Conf 2018</t>
  </si>
  <si>
    <t>V02761883</t>
  </si>
  <si>
    <t>Kaczmarczyk</t>
  </si>
  <si>
    <t>Steven</t>
  </si>
  <si>
    <t>Business Organizational Leadership</t>
  </si>
  <si>
    <t>B16904</t>
  </si>
  <si>
    <t>End 3/8/18</t>
  </si>
  <si>
    <t>V02444035</t>
  </si>
  <si>
    <t>Elvers</t>
  </si>
  <si>
    <t>Perkins 1819</t>
  </si>
  <si>
    <t>Bachelor Adminstration</t>
  </si>
  <si>
    <t>Bachelor Administration</t>
  </si>
  <si>
    <t>End 3/20/18</t>
  </si>
  <si>
    <t>End 3/26/18</t>
  </si>
  <si>
    <t>VF - Westgate 3 (Pathways)</t>
  </si>
  <si>
    <t>VF - OMYF McCormick TSOC 50K</t>
  </si>
  <si>
    <t>End 3/27/18</t>
  </si>
  <si>
    <t>L16704</t>
  </si>
  <si>
    <t>Lab Energy Mgmt &amp; Controls Tech WEC</t>
  </si>
  <si>
    <t>Exec Vice President Hospitality</t>
  </si>
  <si>
    <t>A56000</t>
  </si>
  <si>
    <t>A56003</t>
  </si>
  <si>
    <t>A56310</t>
  </si>
  <si>
    <t>VP ODHR Annual Events</t>
  </si>
  <si>
    <t>A57000</t>
  </si>
  <si>
    <t>President Annual Events</t>
  </si>
  <si>
    <t>A56004</t>
  </si>
  <si>
    <t>A56005</t>
  </si>
  <si>
    <t>VP Global, Corp &amp; CE Annual Events</t>
  </si>
  <si>
    <t>A56008</t>
  </si>
  <si>
    <t>A56200</t>
  </si>
  <si>
    <t>VP Academic Affairs Annual Events</t>
  </si>
  <si>
    <t>VP Student Affairs Annual Events</t>
  </si>
  <si>
    <t>A57100</t>
  </si>
  <si>
    <t>Indirect Cost Expense Private</t>
  </si>
  <si>
    <t>Private Indirect Cost Rcvr Oper Ctl</t>
  </si>
  <si>
    <t>Private Indirect Cost Rcv Operating</t>
  </si>
  <si>
    <t>Private Ind Cost Recover NonOp Ctl</t>
  </si>
  <si>
    <t>Private Indirect Cost Recover NonOp</t>
  </si>
  <si>
    <t>Accreditation</t>
  </si>
  <si>
    <t>End 4/10/18</t>
  </si>
  <si>
    <t xml:space="preserve">Pivot </t>
  </si>
  <si>
    <t>V03647336</t>
  </si>
  <si>
    <t>Erdmann</t>
  </si>
  <si>
    <t>Alexander</t>
  </si>
  <si>
    <t>West Bldg 7-148 Lab</t>
  </si>
  <si>
    <t>V03410813</t>
  </si>
  <si>
    <t>Chemishanova</t>
  </si>
  <si>
    <t>Marieta</t>
  </si>
  <si>
    <t>Building 3 OSC</t>
  </si>
  <si>
    <t>Exec Vice President Office</t>
  </si>
  <si>
    <t>NSF ATE Supply Chain Automation</t>
  </si>
  <si>
    <t>FTMORGN - ORGANIZATION CODE MAINTENANCE FORM</t>
  </si>
  <si>
    <t>Use of College Facilities-deactivate</t>
  </si>
  <si>
    <t>Interest on SBE Bonds Capital</t>
  </si>
  <si>
    <t>Interest on Debt Operating</t>
  </si>
  <si>
    <t>Deferred Inflows - Leases</t>
  </si>
  <si>
    <t>NEH 1819</t>
  </si>
  <si>
    <t>Leases Receivable Control</t>
  </si>
  <si>
    <t>Leases Receivable - Facilities</t>
  </si>
  <si>
    <t>Leases Receivable - Other</t>
  </si>
  <si>
    <t>Leased Assets - Non Capital &lt; $5000</t>
  </si>
  <si>
    <t>Leased Assets-  Facilities</t>
  </si>
  <si>
    <t>Leased Assets - Other Capital</t>
  </si>
  <si>
    <t>Employee Tuition Exemption (54 FTE)</t>
  </si>
  <si>
    <t>Dependent Tuition Exemption (54 FTE)</t>
  </si>
  <si>
    <t>Lease Revenue Ctl Long- Term &gt;12 Mo</t>
  </si>
  <si>
    <t>Lease Revenue Facilities LT &gt; 12 Mo</t>
  </si>
  <si>
    <t>Lease Revenue Other  LT &gt; 12 Mo</t>
  </si>
  <si>
    <t>Lease Revenue Ctl Short-Term &lt;=12Mo</t>
  </si>
  <si>
    <t>Lease Revenue Facilties ST &lt;=12 Mo</t>
  </si>
  <si>
    <t>Lease Revenue Other ST &lt;=12 Mo</t>
  </si>
  <si>
    <t>Interest Revenue Leases Control</t>
  </si>
  <si>
    <t>Interest Revenue NonCapital &lt; $5000</t>
  </si>
  <si>
    <t>Interest Revenue Capital =&gt; $5000</t>
  </si>
  <si>
    <t>Rentals Control-Short Term &lt; 12 Mo</t>
  </si>
  <si>
    <t>Rentals Control Short Term &lt;= 12 Mo</t>
  </si>
  <si>
    <t>Rentals Facilities &lt;= 12 Mo</t>
  </si>
  <si>
    <t>Rentals Other &lt;= 12 Mo</t>
  </si>
  <si>
    <t xml:space="preserve">Lease Control NonCapital Long-Term </t>
  </si>
  <si>
    <t>Lease Ctl NonCap LT &gt; 12 Mo &lt;$5000</t>
  </si>
  <si>
    <t>Leases Facilities LT &gt; 12 Mo</t>
  </si>
  <si>
    <t>Leases Equipment LT &gt; 12 Mo</t>
  </si>
  <si>
    <t>Leases Vehicles LT &gt; 12 Mo</t>
  </si>
  <si>
    <t>Leases Copiers  LT &gt; 12 Mo</t>
  </si>
  <si>
    <t>Leases Other LT &gt; 12 Mo</t>
  </si>
  <si>
    <t>Interest Lease Capital Asset &lt;$5000</t>
  </si>
  <si>
    <t>Interest Lease NonCapital Assets</t>
  </si>
  <si>
    <t>Lease Control Capital Long Term</t>
  </si>
  <si>
    <t>Lease Ctl Capital LT &gt;12 Mo =&gt;$5000</t>
  </si>
  <si>
    <t>Lease Capital Facilities LT =&gt;$5000</t>
  </si>
  <si>
    <t>Lease Capital Equipment LT =&gt; $5000</t>
  </si>
  <si>
    <t>Lease Capital Vehicles LT =&gt; $5000</t>
  </si>
  <si>
    <t>Lease Capital Other LT =&gt; $5000</t>
  </si>
  <si>
    <t>Applied PROD 5/3/18</t>
  </si>
  <si>
    <t>Applied 5/3/18</t>
  </si>
  <si>
    <t>End Date After Year End 1718</t>
  </si>
  <si>
    <t>SPD NSE Training</t>
  </si>
  <si>
    <t>Tech Fee SPD NSE Training</t>
  </si>
  <si>
    <t>2111M</t>
  </si>
  <si>
    <t>Take Stock to 25</t>
  </si>
  <si>
    <t>Aspen Institute</t>
  </si>
  <si>
    <t>Aspen Siemens Stem Award</t>
  </si>
  <si>
    <t>End 5/7/18</t>
  </si>
  <si>
    <t>End 5/9/18</t>
  </si>
  <si>
    <t>Student Banking</t>
  </si>
  <si>
    <t>2111N</t>
  </si>
  <si>
    <t>United Arts EVANS Summer Camp</t>
  </si>
  <si>
    <t>B01000</t>
  </si>
  <si>
    <t>Bachelor Fall Term Fees</t>
  </si>
  <si>
    <t>BL1000</t>
  </si>
  <si>
    <t>Bachelor Lab Fall Term Fees</t>
  </si>
  <si>
    <t>BT1000</t>
  </si>
  <si>
    <t>Bachelor Tech Fall Term Fees</t>
  </si>
  <si>
    <t>L01000</t>
  </si>
  <si>
    <t>Lab Fall Term Fees</t>
  </si>
  <si>
    <t>T01000</t>
  </si>
  <si>
    <t>Tech Fee Fall Term Fees</t>
  </si>
  <si>
    <t>Endowed Chairs 1819(Personnel Only)</t>
  </si>
  <si>
    <t>Universal Orl Arts EntertainmenT</t>
  </si>
  <si>
    <t>Chief Information Officer</t>
  </si>
  <si>
    <t>Valencia 2YC3</t>
  </si>
  <si>
    <t>Bus Stop WEC</t>
  </si>
  <si>
    <t>Bus Stop WEC CIF</t>
  </si>
  <si>
    <t>Federal Direct Loans 1819</t>
  </si>
  <si>
    <t>Federal Direct Loans PLUS 1819</t>
  </si>
  <si>
    <t>End</t>
  </si>
  <si>
    <t>Federal Direct Loans Subsidized 1819</t>
  </si>
  <si>
    <t>Federal Direct Loans Unsubsidized 1819</t>
  </si>
  <si>
    <t>Pell 1819</t>
  </si>
  <si>
    <t>SEOG 1819</t>
  </si>
  <si>
    <t>FL Gold Seal Vocational Awards 1819</t>
  </si>
  <si>
    <t>FL Gold Seal Voc Scholarships 1819</t>
  </si>
  <si>
    <t>FSAG 1819</t>
  </si>
  <si>
    <t>FSAG Career Education 1819</t>
  </si>
  <si>
    <t>FL Academic Scholars Awards 1819</t>
  </si>
  <si>
    <t>FL Gold Seal Cape Scholars 1819</t>
  </si>
  <si>
    <t>Jose Marti Awards 1819</t>
  </si>
  <si>
    <t>Jose Marti Scholarships 1819</t>
  </si>
  <si>
    <t>CDDV Awards 1819</t>
  </si>
  <si>
    <t>Children Decease/Disable Vet Award (CDDV)</t>
  </si>
  <si>
    <t>CDDV Scholarships 1819</t>
  </si>
  <si>
    <t>Rosewood Family Scholarships 1819</t>
  </si>
  <si>
    <t>Rosewood Family Awards 1819</t>
  </si>
  <si>
    <t>CJI Trust Fund 1819</t>
  </si>
  <si>
    <t>Criminal Justice Trust Fund 1819</t>
  </si>
  <si>
    <t>Lake Nona Campus Scholarship</t>
  </si>
  <si>
    <t>Poinciana Campus Scholarship</t>
  </si>
  <si>
    <t>Valencia Educational Opportunity</t>
  </si>
  <si>
    <t>Teacher Training OCPS(Title II)1819</t>
  </si>
  <si>
    <t>International Scholarship</t>
  </si>
  <si>
    <t>1060B</t>
  </si>
  <si>
    <t>VF - BRIDGES Wells Fargo</t>
  </si>
  <si>
    <t>VF - Suntrust Fdn Orange Cty TSIC</t>
  </si>
  <si>
    <t>VF - Universal Orlando Fdn TSIC</t>
  </si>
  <si>
    <t>V03189425</t>
  </si>
  <si>
    <t>Siler</t>
  </si>
  <si>
    <t>Keri</t>
  </si>
  <si>
    <t>McKelvey</t>
  </si>
  <si>
    <t>Take Stock in Children 1819</t>
  </si>
  <si>
    <t>CCI Nova Subaward Dep of State 1819</t>
  </si>
  <si>
    <t>TE0379</t>
  </si>
  <si>
    <t>TE School of Hospitality &amp; Culinary</t>
  </si>
  <si>
    <t>FLDEO Job Growth Workforce Training</t>
  </si>
  <si>
    <t>Deferred Outflows - OPEB</t>
  </si>
  <si>
    <t>Deferred Inflows -OPEB</t>
  </si>
  <si>
    <t>End 6/15/18</t>
  </si>
  <si>
    <t>Health Insurance - OPEB</t>
  </si>
  <si>
    <t>Other Benefits Control</t>
  </si>
  <si>
    <t>End 6/19/18</t>
  </si>
  <si>
    <t>End 6/25/18</t>
  </si>
  <si>
    <t>Lab Biological Science PNC</t>
  </si>
  <si>
    <t>Analytics &amp; Planning</t>
  </si>
  <si>
    <t>End 6/28/18</t>
  </si>
  <si>
    <t>End 7/2/18</t>
  </si>
  <si>
    <t>E30008</t>
  </si>
  <si>
    <t>Equipment CE Administration</t>
  </si>
  <si>
    <t>2P0013</t>
  </si>
  <si>
    <t>V03656753</t>
  </si>
  <si>
    <t>Ake</t>
  </si>
  <si>
    <t>V03657453</t>
  </si>
  <si>
    <t>Mark</t>
  </si>
  <si>
    <t>V03658333</t>
  </si>
  <si>
    <t>Wilder</t>
  </si>
  <si>
    <t>2111P</t>
  </si>
  <si>
    <t>Lockheed Martin Adv Manuf Marketing</t>
  </si>
  <si>
    <t>2111Q</t>
  </si>
  <si>
    <t>George P Johnson Sch</t>
  </si>
  <si>
    <t>VF - Cen FL Fdn Peace &amp; Justice</t>
  </si>
  <si>
    <t>V03658671</t>
  </si>
  <si>
    <t>End 7/10/18</t>
  </si>
  <si>
    <t>2018 League Meeting</t>
  </si>
  <si>
    <t>End 7/11/18</t>
  </si>
  <si>
    <t>V01007723</t>
  </si>
  <si>
    <t>Tiller</t>
  </si>
  <si>
    <t>CIT Building 11 OSC (CIF)</t>
  </si>
  <si>
    <t>Careers in Technology Bld CIF OSC</t>
  </si>
  <si>
    <t>Center in Technology Bld CIF OSC</t>
  </si>
  <si>
    <t>End 7/16/18</t>
  </si>
  <si>
    <t>V03659170</t>
  </si>
  <si>
    <t>Black</t>
  </si>
  <si>
    <t>Carrie</t>
  </si>
  <si>
    <t>End 7/18/18</t>
  </si>
  <si>
    <t>Florida Merit Scholarships 1920</t>
  </si>
  <si>
    <t>Florida Merit Scholarships 1819</t>
  </si>
  <si>
    <t>Guides</t>
  </si>
  <si>
    <t>Philosophers of Tomorrow</t>
  </si>
  <si>
    <t>Valencia Studios</t>
  </si>
  <si>
    <t>Vital Club</t>
  </si>
  <si>
    <t>End 7/23/18</t>
  </si>
  <si>
    <t>Federal Direct Loans Subsidized 1617</t>
  </si>
  <si>
    <t>Federal Direct Loans Unsubsidized 1617</t>
  </si>
  <si>
    <t>Federal Direct Loans PLUS 1617</t>
  </si>
  <si>
    <t>End 7/24/18</t>
  </si>
  <si>
    <t>End 6/12/17, reactivated 7/23/18, End 7/24/18</t>
  </si>
  <si>
    <t>End 5/30/18, reactivated 7/26/18, End 7/27/18</t>
  </si>
  <si>
    <t>End 5/8/17, reactivated 7/24/18, End 7/27/18</t>
  </si>
  <si>
    <t>T65000</t>
  </si>
  <si>
    <t>Maint Ren/Rem Site Impr 1819</t>
  </si>
  <si>
    <t>PECO Maintenance Ren &amp; Rem 1819</t>
  </si>
  <si>
    <t>End 7/30/18</t>
  </si>
  <si>
    <t>End 7/310/18</t>
  </si>
  <si>
    <t>Business Admin Office</t>
  </si>
  <si>
    <t>TE0380</t>
  </si>
  <si>
    <t>Hospitality Admin Office</t>
  </si>
  <si>
    <t xml:space="preserve">Campus Technology Services </t>
  </si>
  <si>
    <t>Campus Technology Services</t>
  </si>
  <si>
    <t>End 8/2/18</t>
  </si>
  <si>
    <t>V02735376</t>
  </si>
  <si>
    <t>Segarra</t>
  </si>
  <si>
    <t>Nichole</t>
  </si>
  <si>
    <t>Enterprise Application Services</t>
  </si>
  <si>
    <t>Tech Fee Enterprise Application Svc</t>
  </si>
  <si>
    <t>V02532199</t>
  </si>
  <si>
    <t>Knights</t>
  </si>
  <si>
    <t>Project Management</t>
  </si>
  <si>
    <t>V02056123</t>
  </si>
  <si>
    <t>Wilson</t>
  </si>
  <si>
    <t>T67900</t>
  </si>
  <si>
    <t>Tech Fee Project Manangement</t>
  </si>
  <si>
    <t>TE0381</t>
  </si>
  <si>
    <t>TE Nursing OSC</t>
  </si>
  <si>
    <t>Shelly Ann Stiman Sch</t>
  </si>
  <si>
    <t>Institutional Evaluation</t>
  </si>
  <si>
    <t>End 8/8/18</t>
  </si>
  <si>
    <t>V03601382</t>
  </si>
  <si>
    <t>Institutional Evaulation</t>
  </si>
  <si>
    <t>Darren</t>
  </si>
  <si>
    <t>T42000</t>
  </si>
  <si>
    <t>Tech Fee Campus Technology Services</t>
  </si>
  <si>
    <t>History PNC</t>
  </si>
  <si>
    <t>SBA NonCurrent Restricted (Fund 8)</t>
  </si>
  <si>
    <t>V03662540</t>
  </si>
  <si>
    <t>Sorrow</t>
  </si>
  <si>
    <t>Andrew</t>
  </si>
  <si>
    <t>V02069249</t>
  </si>
  <si>
    <t>V03323184</t>
  </si>
  <si>
    <t>Creamer</t>
  </si>
  <si>
    <t>Scott</t>
  </si>
  <si>
    <t>Universal Orlando Arts Supplemental</t>
  </si>
  <si>
    <t>TE0382</t>
  </si>
  <si>
    <t>TE Biology Lab LNC</t>
  </si>
  <si>
    <t>NEA Artworks Paul Taylor Dance</t>
  </si>
  <si>
    <t>English DTC</t>
  </si>
  <si>
    <t>Speech DTC</t>
  </si>
  <si>
    <t>Math DTC</t>
  </si>
  <si>
    <t>Chemistry DTC</t>
  </si>
  <si>
    <t>Biology DTC</t>
  </si>
  <si>
    <t>Psychology DTC</t>
  </si>
  <si>
    <t>Digital Media DTC</t>
  </si>
  <si>
    <t>Humanities DTC</t>
  </si>
  <si>
    <t>New Student Experience DTC</t>
  </si>
  <si>
    <t>Library Science DTC</t>
  </si>
  <si>
    <t>Culinary Arts DTC</t>
  </si>
  <si>
    <t>Exec Dean's Office DTC</t>
  </si>
  <si>
    <t>School of Hosp/Culinary DTC</t>
  </si>
  <si>
    <t>Hospitality Admin Office DTC</t>
  </si>
  <si>
    <t>Dean of Students DTC</t>
  </si>
  <si>
    <t>DEO DTC CAT Bldg</t>
  </si>
  <si>
    <t>DTC Hospitality</t>
  </si>
  <si>
    <t>Building Construction DTC CAT</t>
  </si>
  <si>
    <t>VF - FHC  Peace &amp; Justice Speaker</t>
  </si>
  <si>
    <t>End 8/22/18</t>
  </si>
  <si>
    <t>End 8/23/18</t>
  </si>
  <si>
    <t>End 3/18/09</t>
  </si>
  <si>
    <t>End 5/13/09</t>
  </si>
  <si>
    <t>VF - FL Kidcare FCSF Dental Hygiene</t>
  </si>
  <si>
    <t>FL Kidcare FCSF Dental Hygiene</t>
  </si>
  <si>
    <t>End 8/24/18</t>
  </si>
  <si>
    <t>VF FHC Subaward PJI Speaker Series</t>
  </si>
  <si>
    <t>Tech Fee Learning Support Center</t>
  </si>
  <si>
    <t>T67000</t>
  </si>
  <si>
    <t>Creative Writing Club OSC</t>
  </si>
  <si>
    <t>V03425605</t>
  </si>
  <si>
    <t>Austin</t>
  </si>
  <si>
    <t>Joshua</t>
  </si>
  <si>
    <t>T41803</t>
  </si>
  <si>
    <t>Tech Fee Learning Support Off EAC</t>
  </si>
  <si>
    <t>V02287663</t>
  </si>
  <si>
    <t>Mathews</t>
  </si>
  <si>
    <t>Adrienne</t>
  </si>
  <si>
    <t>V03664459</t>
  </si>
  <si>
    <t>Vasquez-Brooks</t>
  </si>
  <si>
    <t>Marie</t>
  </si>
  <si>
    <t>End 9/11/18</t>
  </si>
  <si>
    <t>TE Learning Support Tech EAC</t>
  </si>
  <si>
    <t>TE0383</t>
  </si>
  <si>
    <t>2380P</t>
  </si>
  <si>
    <t>End 9/13/18</t>
  </si>
  <si>
    <t>TE0384</t>
  </si>
  <si>
    <t>Lab BioTechnology LNC</t>
  </si>
  <si>
    <t>Perkins Biotechnology WEC</t>
  </si>
  <si>
    <t>Biotechnology WEC</t>
  </si>
  <si>
    <t>Lab Biotechnology WEC</t>
  </si>
  <si>
    <t>TE0385</t>
  </si>
  <si>
    <t>TE ODD Collaborative Design Ctr WEC</t>
  </si>
  <si>
    <t>L17004</t>
  </si>
  <si>
    <t>CRU Fundraising</t>
  </si>
  <si>
    <t>Cybersecurity Club</t>
  </si>
  <si>
    <t>Credit Memos Used</t>
  </si>
  <si>
    <t>TE0386</t>
  </si>
  <si>
    <t>TE Youthbuild OSC</t>
  </si>
  <si>
    <t>Health Information Technology DTC</t>
  </si>
  <si>
    <t>Financial Aid Office DTC</t>
  </si>
  <si>
    <t>Jimmy Crabtree Cancer Fund Sch</t>
  </si>
  <si>
    <t>Renaissance Scholarship</t>
  </si>
  <si>
    <t>Youthbuild USA</t>
  </si>
  <si>
    <t>VF Wells Fargo Subaward PJI Academy</t>
  </si>
  <si>
    <t>VF Nursing Kaplan Review</t>
  </si>
  <si>
    <t>NSF S-STEM</t>
  </si>
  <si>
    <t>NSF S-STEM Vector</t>
  </si>
  <si>
    <t>Heatlh Information Technology DTC</t>
  </si>
  <si>
    <t>Lab Chemistry DTC</t>
  </si>
  <si>
    <t>L10413</t>
  </si>
  <si>
    <t>Lab Biology DTC</t>
  </si>
  <si>
    <t>L10313</t>
  </si>
  <si>
    <t>TE Financial Services</t>
  </si>
  <si>
    <t>End 10/24/18</t>
  </si>
  <si>
    <t>Criminal Justice Club Fundraiser</t>
  </si>
  <si>
    <t>Fund Raising WPK</t>
  </si>
  <si>
    <t>End 11/5/18</t>
  </si>
  <si>
    <t>Learning Support Center DTC</t>
  </si>
  <si>
    <t>Academic Affairs DTC</t>
  </si>
  <si>
    <t>Communications DTC</t>
  </si>
  <si>
    <t>Career Development DTC</t>
  </si>
  <si>
    <t>Registrar's Office DTC</t>
  </si>
  <si>
    <t>Transition Services Office DTC</t>
  </si>
  <si>
    <t>Faculty Development DTC</t>
  </si>
  <si>
    <t>Lab Communications DTC</t>
  </si>
  <si>
    <t>L11213</t>
  </si>
  <si>
    <t>Service Learning Project for PSY</t>
  </si>
  <si>
    <t>2P1105</t>
  </si>
  <si>
    <t>Perkins Nursing OSC</t>
  </si>
  <si>
    <t>Federal College Workstudy 1920</t>
  </si>
  <si>
    <t>Florida Work Experience 1920</t>
  </si>
  <si>
    <t>End 11/9/18</t>
  </si>
  <si>
    <t>Frazier</t>
  </si>
  <si>
    <t>Channing</t>
  </si>
  <si>
    <t>V03504442</t>
  </si>
  <si>
    <t>Tangible Personal Property Tax</t>
  </si>
  <si>
    <t>L11013</t>
  </si>
  <si>
    <t>Lab Culinary DTC</t>
  </si>
  <si>
    <t>Business &amp;Organizational Leadership</t>
  </si>
  <si>
    <t>TE Allied Health WEC</t>
  </si>
  <si>
    <t>Bachelor's Computer Engineering EAC</t>
  </si>
  <si>
    <t>BL5603</t>
  </si>
  <si>
    <t>Bachelor Lab Computer Engineering</t>
  </si>
  <si>
    <t>L11113</t>
  </si>
  <si>
    <t>Lab Fee Health Information Tech DTC</t>
  </si>
  <si>
    <t>V01005749</t>
  </si>
  <si>
    <t>Sanchez Velez</t>
  </si>
  <si>
    <t>Edwin</t>
  </si>
  <si>
    <t>TE0387</t>
  </si>
  <si>
    <t>TE Analytics &amp; Planning</t>
  </si>
  <si>
    <t>Lab Sound &amp; Music Technology EAC</t>
  </si>
  <si>
    <t>Tech Fee Sound &amp; Music Tech EAC</t>
  </si>
  <si>
    <t>Sound &amp; Music Technology EAC</t>
  </si>
  <si>
    <t>End 12/5/18</t>
  </si>
  <si>
    <t>End 12/6/18</t>
  </si>
  <si>
    <t>End 12/7/18</t>
  </si>
  <si>
    <t>L14203</t>
  </si>
  <si>
    <t>Lab Speech EAC</t>
  </si>
  <si>
    <t>End 12/13/18</t>
  </si>
  <si>
    <t>CAT DTC</t>
  </si>
  <si>
    <t>CE Student Textbooks</t>
  </si>
  <si>
    <t>HHS SAMHSA</t>
  </si>
  <si>
    <t>HHS Grant Suicide Prevention</t>
  </si>
  <si>
    <t>FCRD Conference</t>
  </si>
  <si>
    <t>Anne Kusmiss Sch</t>
  </si>
  <si>
    <t>VF Disney Gift 1819</t>
  </si>
  <si>
    <t>VF Disney Gift</t>
  </si>
  <si>
    <t>Computer &amp; Information Science</t>
  </si>
  <si>
    <t>Software Development</t>
  </si>
  <si>
    <t>B15703</t>
  </si>
  <si>
    <t>Bachelors Software Development EAC</t>
  </si>
  <si>
    <t>End 1/10/19</t>
  </si>
  <si>
    <t>2111R</t>
  </si>
  <si>
    <t>Mentor Connect FDTC</t>
  </si>
  <si>
    <t>VF Westgate 5 Career Exploration</t>
  </si>
  <si>
    <t>VF Felburn Foundation 1819</t>
  </si>
  <si>
    <t>VF Felburn Foundation</t>
  </si>
  <si>
    <t>VF Westgate 6 Addl Funding 2019 10K</t>
  </si>
  <si>
    <t>2111S</t>
  </si>
  <si>
    <t>Take Stock Growth Mini Grt 2019 5K</t>
  </si>
  <si>
    <t>VF Westgate 6</t>
  </si>
  <si>
    <t>Take Stock Growth Mini Grant</t>
  </si>
  <si>
    <t>End 1/11/19</t>
  </si>
  <si>
    <t>VF Misc Award</t>
  </si>
  <si>
    <t>Subaward UCF (NSF S-Stem)</t>
  </si>
  <si>
    <t>Learning Support WPK</t>
  </si>
  <si>
    <t>Library Book and Tech Equipment DTC</t>
  </si>
  <si>
    <t>Student Affairs Enrollment Mgmt</t>
  </si>
  <si>
    <t>TE0388</t>
  </si>
  <si>
    <t>TE Dean of Students DTC</t>
  </si>
  <si>
    <t>End 1/28/19</t>
  </si>
  <si>
    <t>Student Communications Office</t>
  </si>
  <si>
    <t>College Aspirations &amp; Readiness</t>
  </si>
  <si>
    <t>L14405</t>
  </si>
  <si>
    <t>Lab Nursing OSC</t>
  </si>
  <si>
    <t>End 1/29/19</t>
  </si>
  <si>
    <t>VP, Policy/General Counsel</t>
  </si>
  <si>
    <t xml:space="preserve">Managed Vehicle Fleet </t>
  </si>
  <si>
    <t>Campus Transportation</t>
  </si>
  <si>
    <t>FTVFMGR_STATUS_IND</t>
  </si>
  <si>
    <t>V01003089</t>
  </si>
  <si>
    <t>Armour</t>
  </si>
  <si>
    <t>V01003172</t>
  </si>
  <si>
    <t>Keiper</t>
  </si>
  <si>
    <t>Ronald</t>
  </si>
  <si>
    <t>V01003217</t>
  </si>
  <si>
    <t>Oelfke</t>
  </si>
  <si>
    <t>V01003226</t>
  </si>
  <si>
    <t>Prather</t>
  </si>
  <si>
    <t>Ruth</t>
  </si>
  <si>
    <t>V01003255</t>
  </si>
  <si>
    <t>Stone</t>
  </si>
  <si>
    <t>Stanley</t>
  </si>
  <si>
    <t>V01003265</t>
  </si>
  <si>
    <t>Martha</t>
  </si>
  <si>
    <t>V01003270</t>
  </si>
  <si>
    <t>Zapico</t>
  </si>
  <si>
    <t>Silvia</t>
  </si>
  <si>
    <t>V01003381</t>
  </si>
  <si>
    <t>Bivins</t>
  </si>
  <si>
    <t>V01003409</t>
  </si>
  <si>
    <t>Brandolini</t>
  </si>
  <si>
    <t>V01003439</t>
  </si>
  <si>
    <t>Byrnes</t>
  </si>
  <si>
    <t>V01003492</t>
  </si>
  <si>
    <t>Cochran</t>
  </si>
  <si>
    <t>Jerry</t>
  </si>
  <si>
    <t>V01003570</t>
  </si>
  <si>
    <t>Dutkofski</t>
  </si>
  <si>
    <t>V01003670</t>
  </si>
  <si>
    <t>Grogan</t>
  </si>
  <si>
    <t>Timothy</t>
  </si>
  <si>
    <t>V01003713</t>
  </si>
  <si>
    <t>Hellard</t>
  </si>
  <si>
    <t>Shannon</t>
  </si>
  <si>
    <t>V01003775</t>
  </si>
  <si>
    <t>Gerald</t>
  </si>
  <si>
    <t>V01003830</t>
  </si>
  <si>
    <t>Letterman</t>
  </si>
  <si>
    <t>V01003845</t>
  </si>
  <si>
    <t>Matson</t>
  </si>
  <si>
    <t>V01003955</t>
  </si>
  <si>
    <t>Nellis</t>
  </si>
  <si>
    <t>Patrick</t>
  </si>
  <si>
    <t>V01004069</t>
  </si>
  <si>
    <t>Pedro</t>
  </si>
  <si>
    <t>V01004146</t>
  </si>
  <si>
    <t>Shugg</t>
  </si>
  <si>
    <t>V01004276</t>
  </si>
  <si>
    <t>Wainwright</t>
  </si>
  <si>
    <t>V01004353</t>
  </si>
  <si>
    <t>Acevedo</t>
  </si>
  <si>
    <t>Grace</t>
  </si>
  <si>
    <t>V01004367</t>
  </si>
  <si>
    <t>V01004448</t>
  </si>
  <si>
    <t>Sunday</t>
  </si>
  <si>
    <t>Lorraine</t>
  </si>
  <si>
    <t>Anne</t>
  </si>
  <si>
    <t>V01004569</t>
  </si>
  <si>
    <t>Clarke</t>
  </si>
  <si>
    <t>Helen</t>
  </si>
  <si>
    <t>V01004658</t>
  </si>
  <si>
    <t>Diaz</t>
  </si>
  <si>
    <t>Aida</t>
  </si>
  <si>
    <t>V01004664</t>
  </si>
  <si>
    <t>Dixon</t>
  </si>
  <si>
    <t>Sherri</t>
  </si>
  <si>
    <t>V01004665</t>
  </si>
  <si>
    <t>Dolengowski</t>
  </si>
  <si>
    <t>Ann</t>
  </si>
  <si>
    <t>V01004668</t>
  </si>
  <si>
    <t>Downing</t>
  </si>
  <si>
    <t>V01004724</t>
  </si>
  <si>
    <t>Franceschi</t>
  </si>
  <si>
    <t>Mildred</t>
  </si>
  <si>
    <t>V01004735</t>
  </si>
  <si>
    <t>Gagne</t>
  </si>
  <si>
    <t>Julia</t>
  </si>
  <si>
    <t>V01004771</t>
  </si>
  <si>
    <t>Gombash</t>
  </si>
  <si>
    <t>V01004796</t>
  </si>
  <si>
    <t>Guevara Torres</t>
  </si>
  <si>
    <t>Sandra</t>
  </si>
  <si>
    <t>V01004840</t>
  </si>
  <si>
    <t>Hidek</t>
  </si>
  <si>
    <t>V01004873</t>
  </si>
  <si>
    <t>Vertrilla</t>
  </si>
  <si>
    <t>V01004924</t>
  </si>
  <si>
    <t>Kelley</t>
  </si>
  <si>
    <t>V01004967</t>
  </si>
  <si>
    <t>Lawhon</t>
  </si>
  <si>
    <t>V01004996</t>
  </si>
  <si>
    <t>Long</t>
  </si>
  <si>
    <t>Kim</t>
  </si>
  <si>
    <t>V01004997</t>
  </si>
  <si>
    <t>Maria</t>
  </si>
  <si>
    <t>V01004999</t>
  </si>
  <si>
    <t>Look</t>
  </si>
  <si>
    <t>V01005202</t>
  </si>
  <si>
    <t>Della</t>
  </si>
  <si>
    <t>V01005218</t>
  </si>
  <si>
    <t>Phelps</t>
  </si>
  <si>
    <t>V01005228</t>
  </si>
  <si>
    <t>Pitts</t>
  </si>
  <si>
    <t>Louise</t>
  </si>
  <si>
    <t>V01005245</t>
  </si>
  <si>
    <t>Puyana</t>
  </si>
  <si>
    <t>V01005427</t>
  </si>
  <si>
    <t>Swaine</t>
  </si>
  <si>
    <t>V01005483</t>
  </si>
  <si>
    <t>Tunson</t>
  </si>
  <si>
    <t>Donna</t>
  </si>
  <si>
    <t>V01005495</t>
  </si>
  <si>
    <t>Vance</t>
  </si>
  <si>
    <t>V01005612</t>
  </si>
  <si>
    <t>Graber</t>
  </si>
  <si>
    <t>Jared</t>
  </si>
  <si>
    <t>V01005618</t>
  </si>
  <si>
    <t>Husbands</t>
  </si>
  <si>
    <t>Dale</t>
  </si>
  <si>
    <t>V01005641</t>
  </si>
  <si>
    <t>Shawn</t>
  </si>
  <si>
    <t>V01005675</t>
  </si>
  <si>
    <t>Collazo</t>
  </si>
  <si>
    <t>Victor</t>
  </si>
  <si>
    <t>V01005710</t>
  </si>
  <si>
    <t>Tyron</t>
  </si>
  <si>
    <t>V01005731</t>
  </si>
  <si>
    <t>Mulholland</t>
  </si>
  <si>
    <t>Kevin</t>
  </si>
  <si>
    <t>V01005746</t>
  </si>
  <si>
    <t>Fred</t>
  </si>
  <si>
    <t>V01005750</t>
  </si>
  <si>
    <t>Scolaro</t>
  </si>
  <si>
    <t>V01005752</t>
  </si>
  <si>
    <t>V01005755</t>
  </si>
  <si>
    <t>Stover</t>
  </si>
  <si>
    <t>V01005765</t>
  </si>
  <si>
    <t>Weeks</t>
  </si>
  <si>
    <t>Dennis</t>
  </si>
  <si>
    <t>V01005776</t>
  </si>
  <si>
    <t>Beverlee</t>
  </si>
  <si>
    <t>V01005788</t>
  </si>
  <si>
    <t>Blondeau</t>
  </si>
  <si>
    <t>V01005809</t>
  </si>
  <si>
    <t>V01005832</t>
  </si>
  <si>
    <t>Keller</t>
  </si>
  <si>
    <t>Paulette</t>
  </si>
  <si>
    <t>V01005887</t>
  </si>
  <si>
    <t>Strandquest</t>
  </si>
  <si>
    <t>V01005894</t>
  </si>
  <si>
    <t>Torres</t>
  </si>
  <si>
    <t>Chanda</t>
  </si>
  <si>
    <t>V01005903</t>
  </si>
  <si>
    <t>Woodard</t>
  </si>
  <si>
    <t>Thera</t>
  </si>
  <si>
    <t>V01006073</t>
  </si>
  <si>
    <t>Geraghty</t>
  </si>
  <si>
    <t>V01006137</t>
  </si>
  <si>
    <t>Kaplan</t>
  </si>
  <si>
    <t>V01008240</t>
  </si>
  <si>
    <t>Nicoleta</t>
  </si>
  <si>
    <t>V01943181</t>
  </si>
  <si>
    <t>Balassa</t>
  </si>
  <si>
    <t>V01953883</t>
  </si>
  <si>
    <t>Bennett</t>
  </si>
  <si>
    <t>Winsome</t>
  </si>
  <si>
    <t>V01963156</t>
  </si>
  <si>
    <t>Ridore</t>
  </si>
  <si>
    <t>V01998222</t>
  </si>
  <si>
    <t>Frierson</t>
  </si>
  <si>
    <t>Frances</t>
  </si>
  <si>
    <t>V02265789</t>
  </si>
  <si>
    <t>Houck</t>
  </si>
  <si>
    <t>V02287667</t>
  </si>
  <si>
    <t>Salyers</t>
  </si>
  <si>
    <t>V02438632</t>
  </si>
  <si>
    <t>Watkins</t>
  </si>
  <si>
    <t>V02445986</t>
  </si>
  <si>
    <t>Palmer</t>
  </si>
  <si>
    <t>V02505680</t>
  </si>
  <si>
    <t>Delneky</t>
  </si>
  <si>
    <t>Akos</t>
  </si>
  <si>
    <t>V02700014</t>
  </si>
  <si>
    <t>Boileau</t>
  </si>
  <si>
    <t>Danielle</t>
  </si>
  <si>
    <t>V02707932</t>
  </si>
  <si>
    <t>Harrison</t>
  </si>
  <si>
    <t>Tracy</t>
  </si>
  <si>
    <t>V02733102</t>
  </si>
  <si>
    <t>Peterson</t>
  </si>
  <si>
    <t>V02795353</t>
  </si>
  <si>
    <t>Baxter</t>
  </si>
  <si>
    <t>Fiona</t>
  </si>
  <si>
    <t>V02812967</t>
  </si>
  <si>
    <t>Gastenveld</t>
  </si>
  <si>
    <t>Paula</t>
  </si>
  <si>
    <t>V02819590</t>
  </si>
  <si>
    <t>Ames</t>
  </si>
  <si>
    <t>V02819608</t>
  </si>
  <si>
    <t>Loiselle</t>
  </si>
  <si>
    <t>Helene</t>
  </si>
  <si>
    <t>V02891658</t>
  </si>
  <si>
    <t>Murdock</t>
  </si>
  <si>
    <t>V02917673</t>
  </si>
  <si>
    <t>Stalling</t>
  </si>
  <si>
    <t>Undria</t>
  </si>
  <si>
    <t>V02925349</t>
  </si>
  <si>
    <t>Holmes DuBois</t>
  </si>
  <si>
    <t>Deidre</t>
  </si>
  <si>
    <t>V02989420</t>
  </si>
  <si>
    <t>Murray</t>
  </si>
  <si>
    <t>V02991908</t>
  </si>
  <si>
    <t>Walter</t>
  </si>
  <si>
    <t>V03023125</t>
  </si>
  <si>
    <t>V03031407</t>
  </si>
  <si>
    <t>Cole</t>
  </si>
  <si>
    <t>V03044087</t>
  </si>
  <si>
    <t>Seto</t>
  </si>
  <si>
    <t>Lindy</t>
  </si>
  <si>
    <t>V03061960</t>
  </si>
  <si>
    <t>Bonds</t>
  </si>
  <si>
    <t>Nechell</t>
  </si>
  <si>
    <t>V03085059</t>
  </si>
  <si>
    <t>Jackson</t>
  </si>
  <si>
    <t>Judy</t>
  </si>
  <si>
    <t>V03085270</t>
  </si>
  <si>
    <t>Campagnuolo</t>
  </si>
  <si>
    <t>V03090645</t>
  </si>
  <si>
    <t>Henry</t>
  </si>
  <si>
    <t>Celeste</t>
  </si>
  <si>
    <t>V03090646</t>
  </si>
  <si>
    <t>Cerrato</t>
  </si>
  <si>
    <t>Cynthia</t>
  </si>
  <si>
    <t>V03095452</t>
  </si>
  <si>
    <t>Morales</t>
  </si>
  <si>
    <t>Jessica</t>
  </si>
  <si>
    <t>V03098800</t>
  </si>
  <si>
    <t>Nakagama</t>
  </si>
  <si>
    <t>Brent</t>
  </si>
  <si>
    <t>V03101827</t>
  </si>
  <si>
    <t>Cornett</t>
  </si>
  <si>
    <t>V03106533</t>
  </si>
  <si>
    <t>Dunn</t>
  </si>
  <si>
    <t>V03120253</t>
  </si>
  <si>
    <t>Honious</t>
  </si>
  <si>
    <t>Bradley</t>
  </si>
  <si>
    <t>V03131225</t>
  </si>
  <si>
    <t>Booth</t>
  </si>
  <si>
    <t>V03144537</t>
  </si>
  <si>
    <t>Villanueva</t>
  </si>
  <si>
    <t>Myrna</t>
  </si>
  <si>
    <t>V03211487</t>
  </si>
  <si>
    <t>Burks</t>
  </si>
  <si>
    <t>Valerie</t>
  </si>
  <si>
    <t>V03211530</t>
  </si>
  <si>
    <t>Boudet</t>
  </si>
  <si>
    <t>Lucy</t>
  </si>
  <si>
    <t>V03247218</t>
  </si>
  <si>
    <t>Garrett</t>
  </si>
  <si>
    <t>V03258235</t>
  </si>
  <si>
    <t>Darkhabani</t>
  </si>
  <si>
    <t>Bareaa</t>
  </si>
  <si>
    <t>V03263307</t>
  </si>
  <si>
    <t>Bates</t>
  </si>
  <si>
    <t>Montez</t>
  </si>
  <si>
    <t>V03305817</t>
  </si>
  <si>
    <t>Pritchard</t>
  </si>
  <si>
    <t>V03324819</t>
  </si>
  <si>
    <t>Camacho</t>
  </si>
  <si>
    <t>Lazaro</t>
  </si>
  <si>
    <t>Joel</t>
  </si>
  <si>
    <t>V03425287</t>
  </si>
  <si>
    <t>Houser</t>
  </si>
  <si>
    <t>Andrea</t>
  </si>
  <si>
    <t>V03438313</t>
  </si>
  <si>
    <t>Tiffany</t>
  </si>
  <si>
    <t>Dorothy</t>
  </si>
  <si>
    <t>Gennaro</t>
  </si>
  <si>
    <t>Collins</t>
  </si>
  <si>
    <t>End 5/23/13</t>
  </si>
  <si>
    <t>Comm College Prog with Insia</t>
  </si>
  <si>
    <t>End 2/6/19</t>
  </si>
  <si>
    <t>VF OMYF TSIC 1819</t>
  </si>
  <si>
    <t>VF- OMYF TSIC</t>
  </si>
  <si>
    <t>VF - OMYF TSIC 1819</t>
  </si>
  <si>
    <t>End 2/7/19</t>
  </si>
  <si>
    <t>Addtl Funding AS Biotechnology Prog</t>
  </si>
  <si>
    <t>Adapt Tech Comp Equip $1000 &amp; 5000</t>
  </si>
  <si>
    <t>Student Affairs Prof Dev Conf 2019</t>
  </si>
  <si>
    <t>TE0389</t>
  </si>
  <si>
    <t>TE Biotechnology LNC</t>
  </si>
  <si>
    <t>V03678333</t>
  </si>
  <si>
    <t>Artze Vega</t>
  </si>
  <si>
    <t>Isis</t>
  </si>
  <si>
    <t>Valencia Model UN Club EAC</t>
  </si>
  <si>
    <t>Legal Issues 1920</t>
  </si>
  <si>
    <t>Asst Vice President</t>
  </si>
  <si>
    <t>DREAM</t>
  </si>
  <si>
    <t>v</t>
  </si>
  <si>
    <t>Ambassador LNC</t>
  </si>
  <si>
    <t>VF - Misc Award</t>
  </si>
  <si>
    <t>End 3/6/19</t>
  </si>
  <si>
    <t>SASS- Anthropology &amp; Sociology</t>
  </si>
  <si>
    <t>Reuse set up in PROD, but not used</t>
  </si>
  <si>
    <t>Career Program Advising DTC</t>
  </si>
  <si>
    <t>VF Endowment Culinary</t>
  </si>
  <si>
    <t>VF Endowment Culinary II</t>
  </si>
  <si>
    <t>DOL Youthbuild 2.0 1819</t>
  </si>
  <si>
    <t>DOL Youthbuild 2.0 OSC</t>
  </si>
  <si>
    <t>VF Pass Through Siemens Foundation</t>
  </si>
  <si>
    <t>VF Siemens Donation LSAMP/ENGAGE</t>
  </si>
  <si>
    <t>VF Siemens Donation ECPT</t>
  </si>
  <si>
    <t>6A020</t>
  </si>
  <si>
    <t>6H020</t>
  </si>
  <si>
    <t>Annual Events Hospitality 1920</t>
  </si>
  <si>
    <t>Administrative Hospitality 1920</t>
  </si>
  <si>
    <t>Bachelor's Degree Program Promo OSC</t>
  </si>
  <si>
    <t>VP Analytics &amp; Planning Hospitality</t>
  </si>
  <si>
    <t>Campus Security Svcs DTC</t>
  </si>
  <si>
    <t>A59600</t>
  </si>
  <si>
    <t>End 4/3/19</t>
  </si>
  <si>
    <t>Interdept Ind Cost Recover NonOp</t>
  </si>
  <si>
    <t>Indirect Cost Expense Interdept</t>
  </si>
  <si>
    <t>V03104582</t>
  </si>
  <si>
    <t>Kourtellis</t>
  </si>
  <si>
    <t>Lindi</t>
  </si>
  <si>
    <t>End 4/8/19</t>
  </si>
  <si>
    <t>L10213</t>
  </si>
  <si>
    <t>Lab Math DTC</t>
  </si>
  <si>
    <t>L10613</t>
  </si>
  <si>
    <t>Lab Digital Media DTC</t>
  </si>
  <si>
    <t>Hospitality &amp; Tourism DTC</t>
  </si>
  <si>
    <t>L11313</t>
  </si>
  <si>
    <t>Lab Hospitality &amp; Tourism DTC</t>
  </si>
  <si>
    <t>NEH 1920</t>
  </si>
  <si>
    <t>Business DTC</t>
  </si>
  <si>
    <t>Economics DTC</t>
  </si>
  <si>
    <t>History DTC</t>
  </si>
  <si>
    <t>Political Science DTC</t>
  </si>
  <si>
    <t>Sociology DTC</t>
  </si>
  <si>
    <t>Computer Program DTC</t>
  </si>
  <si>
    <t>V03680399</t>
  </si>
  <si>
    <t>Cooke</t>
  </si>
  <si>
    <t>Bryce</t>
  </si>
  <si>
    <t>Bldg 1 2nd Floor Remodel OSC</t>
  </si>
  <si>
    <t>Bldg 1 OSC 2nd Floor Remodel CIF</t>
  </si>
  <si>
    <t>ASPEN Meeting 2019</t>
  </si>
  <si>
    <t>SGA PNC</t>
  </si>
  <si>
    <t>Plant Operations DTC</t>
  </si>
  <si>
    <t>Distance Learning Fees</t>
  </si>
  <si>
    <t>Financial Literacy Symposium</t>
  </si>
  <si>
    <t>End 4/24/19</t>
  </si>
  <si>
    <t>Perkins Engineering Tech OSC</t>
  </si>
  <si>
    <t>2P1205</t>
  </si>
  <si>
    <t>Student Initiatives OSC</t>
  </si>
  <si>
    <t>Baccalaureate Distance Learning Fee</t>
  </si>
  <si>
    <t>Bachelor Degree Distance Learn Fee</t>
  </si>
  <si>
    <t>V03160101</t>
  </si>
  <si>
    <t>Bentham</t>
  </si>
  <si>
    <t>Claudine</t>
  </si>
  <si>
    <t>Energy Mgmt &amp; Controls Tech Advisor</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</si>
  <si>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</si>
  <si>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</si>
  <si>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</si>
  <si>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</si>
  <si>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</si>
  <si>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</si>
  <si>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</si>
  <si>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</si>
  <si>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</si>
  <si>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</si>
  <si>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</si>
  <si>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</si>
  <si>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</si>
  <si>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</si>
  <si>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</si>
  <si>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</si>
  <si>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</si>
  <si>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</si>
  <si>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</si>
  <si>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</si>
  <si>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</si>
  <si>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Column23</t>
  </si>
  <si>
    <t>FTMATYP2</t>
  </si>
  <si>
    <t>VF Youthbuild Sustenance 2.0</t>
  </si>
  <si>
    <t>YB2.0 Stud Support (FOOD) from FDN</t>
  </si>
  <si>
    <t>YB2.0 Subaward Goodwill</t>
  </si>
  <si>
    <t>YB2.0 Subaward OCOA</t>
  </si>
  <si>
    <t>YB2.0 Subaward Career Source Inc</t>
  </si>
  <si>
    <t>2P1703</t>
  </si>
  <si>
    <t>Perkins New Media Communication EAC</t>
  </si>
  <si>
    <t>New Media Communications</t>
  </si>
  <si>
    <t>#News Camp</t>
  </si>
  <si>
    <t>2112T</t>
  </si>
  <si>
    <t>Arts/Entertainment EAC</t>
  </si>
  <si>
    <t>VF Misc Award Music Student NYC</t>
  </si>
  <si>
    <t>End 5/8/19</t>
  </si>
  <si>
    <t>TE0390</t>
  </si>
  <si>
    <t>V03579493</t>
  </si>
  <si>
    <t>Bradford</t>
  </si>
  <si>
    <t>Financial Learning Ambassadors PNC</t>
  </si>
  <si>
    <t>Academic Scholars Awards 1920</t>
  </si>
  <si>
    <t>Academic Scholars Awards 2021</t>
  </si>
  <si>
    <t>Florida Merit Scholarships 2021</t>
  </si>
  <si>
    <t>FL Academic Scholarships 1819</t>
  </si>
  <si>
    <t>Florida Academic Scholarship 2021</t>
  </si>
  <si>
    <t>Florida Academic Scholarship 1920</t>
  </si>
  <si>
    <t>End 5/14/19</t>
  </si>
  <si>
    <t>Pell 1920</t>
  </si>
  <si>
    <t>SEOG 1920</t>
  </si>
  <si>
    <t>Federal Direct Loans 1920</t>
  </si>
  <si>
    <t>Gold Seal 1920</t>
  </si>
  <si>
    <t>Gold Seal Vocational Awards 1920</t>
  </si>
  <si>
    <t>FSAG 1920</t>
  </si>
  <si>
    <t>FSAG Career Education 1920</t>
  </si>
  <si>
    <t>Gold Seal Cape Scholars 1920</t>
  </si>
  <si>
    <t>Jose Marti 1920</t>
  </si>
  <si>
    <t>Jose Marti Awards 1920</t>
  </si>
  <si>
    <t>Children Decease/Disable Vet 1920</t>
  </si>
  <si>
    <t>Rosewood Family Awards 1920</t>
  </si>
  <si>
    <t>Farmworker Student Scholars 1920</t>
  </si>
  <si>
    <t>CDDV 1920</t>
  </si>
  <si>
    <t>Rosewood Family 1920</t>
  </si>
  <si>
    <t>Financial Aid Fee 1920</t>
  </si>
  <si>
    <t>BL5703</t>
  </si>
  <si>
    <t>Bachelor Lab Sofware Develop EAC</t>
  </si>
  <si>
    <t>Productions EAC</t>
  </si>
  <si>
    <t>SBS Security Backup &amp; HVAC WEC</t>
  </si>
  <si>
    <t>Puerto Rico Svc Learning</t>
  </si>
  <si>
    <t>Cultural Events</t>
  </si>
  <si>
    <t>WPC Marine Immersion Program</t>
  </si>
  <si>
    <t>TE0391</t>
  </si>
  <si>
    <t>TE0392</t>
  </si>
  <si>
    <t>TE0393</t>
  </si>
  <si>
    <t>TE0394</t>
  </si>
  <si>
    <t>TE0395</t>
  </si>
  <si>
    <t>TE Science Lab PNC</t>
  </si>
  <si>
    <t>TE Culinary Arts PNC</t>
  </si>
  <si>
    <t>TE Library PNC</t>
  </si>
  <si>
    <t>TE Tutoring PNC</t>
  </si>
  <si>
    <t>TE Assessment &amp; Testing PNC</t>
  </si>
  <si>
    <t>V03698105</t>
  </si>
  <si>
    <t>Richardson</t>
  </si>
  <si>
    <t>End 6/4/19</t>
  </si>
  <si>
    <t>Endowed Chairs 1819</t>
  </si>
  <si>
    <t>Endowed Chairs 1920(Personnel Only)</t>
  </si>
  <si>
    <t>Endowed Chairs 1920</t>
  </si>
  <si>
    <t>End 6/5/19</t>
  </si>
  <si>
    <t>BL0000</t>
  </si>
  <si>
    <t>Bachelor Lab Learning Technology</t>
  </si>
  <si>
    <t>BT0000</t>
  </si>
  <si>
    <t>Bachelor Tech Learning Technology</t>
  </si>
  <si>
    <t>Petty Cash</t>
  </si>
  <si>
    <t>Take Stock in Children 1920</t>
  </si>
  <si>
    <t>Perkins 1920</t>
  </si>
  <si>
    <t>Performing Arts Change Fund</t>
  </si>
  <si>
    <t>End 6/13/19</t>
  </si>
  <si>
    <t>End 6/18/19</t>
  </si>
  <si>
    <t>Downtown Campus Scholarship</t>
  </si>
  <si>
    <t>Anne M McKinnon Sch</t>
  </si>
  <si>
    <t>L10703</t>
  </si>
  <si>
    <t>Lab Journalism EAC</t>
  </si>
  <si>
    <t>VF Lake Nona Land Co Ambassador</t>
  </si>
  <si>
    <t>Education Ambassador LNC</t>
  </si>
  <si>
    <t>Education Ambassador</t>
  </si>
  <si>
    <t>Opportunity Funds DTC</t>
  </si>
  <si>
    <t>Opportunity Funds Exec VP</t>
  </si>
  <si>
    <t>Opportunity Funds Data &amp; Analytics</t>
  </si>
  <si>
    <t>Take Stock</t>
  </si>
  <si>
    <t>CCI Nova Subaward Dep of State 1920</t>
  </si>
  <si>
    <t>Student Activity Tutoring DTC</t>
  </si>
  <si>
    <t>Student Activity DTC</t>
  </si>
  <si>
    <t>Student Activities DTC</t>
  </si>
  <si>
    <t>CJI Trust Fund 1920</t>
  </si>
  <si>
    <t>End 7/1/19</t>
  </si>
  <si>
    <t>Teacher Training OCPS(Title II)1920</t>
  </si>
  <si>
    <t>NEH</t>
  </si>
  <si>
    <t>Dialogues of War 1920</t>
  </si>
  <si>
    <t>B67600</t>
  </si>
  <si>
    <t>End 7/9/19</t>
  </si>
  <si>
    <t>Dental Hygiene Board Exams</t>
  </si>
  <si>
    <t>Peru Spring Study Abroad 1920</t>
  </si>
  <si>
    <t>Peru Summer Study Abroad 1920</t>
  </si>
  <si>
    <t>Guatemala Study Abroad 1920</t>
  </si>
  <si>
    <t>Belize Study Abroad 1920</t>
  </si>
  <si>
    <t>France/Switz Study Abroad 1920</t>
  </si>
  <si>
    <t>Norway/Denmark Study Abroad 1920</t>
  </si>
  <si>
    <t>Ireland Study Abroad 1920</t>
  </si>
  <si>
    <t>Germany/Czech Study Abroad 1920</t>
  </si>
  <si>
    <t>Opportunity Funds Academic Affairs</t>
  </si>
  <si>
    <t>End 7/10/19</t>
  </si>
  <si>
    <t xml:space="preserve">CPR Certification Cards </t>
  </si>
  <si>
    <t>V01005705</t>
  </si>
  <si>
    <t>Holmes</t>
  </si>
  <si>
    <t>D41900</t>
  </si>
  <si>
    <t>D41700</t>
  </si>
  <si>
    <t>Organization, except for Labs (replace first digit of Orgn with L) and Tech Fees (replace first digit of Orgn with T) and Strategic Equipment (replace the first digit of Orgn with E) and Bachelors Labs (replace first two digits of Orgn with BL) and Bachelor Tech Fees (replace first two digits of Orgn with BT) and Online learning (replace first digit of Orgn with D) and Bachelors Online Learning ( replace first to digits of Orgn with DB)</t>
  </si>
  <si>
    <t>TE0396</t>
  </si>
  <si>
    <t>TE Learning Support Services DTC</t>
  </si>
  <si>
    <t>CE AST Other</t>
  </si>
  <si>
    <t>VF MINI STEM SACNAS Diversity Conf</t>
  </si>
  <si>
    <t>Downtown Campus Initiative Scholars</t>
  </si>
  <si>
    <t>VF Wells Fargo 3</t>
  </si>
  <si>
    <t>VF MINI ALT Break STEM Immersion</t>
  </si>
  <si>
    <t>VF MINI 5 Signs of Emotional Dist</t>
  </si>
  <si>
    <t>End 8/12/19</t>
  </si>
  <si>
    <t>V03689813</t>
  </si>
  <si>
    <t>Brown</t>
  </si>
  <si>
    <t>Charminta</t>
  </si>
  <si>
    <t>VF MINI ALT Break Business Immer</t>
  </si>
  <si>
    <t>End 8/13/19</t>
  </si>
  <si>
    <t>End 8/14/19</t>
  </si>
  <si>
    <t>Earth Science PNC</t>
  </si>
  <si>
    <t>VF Mini Strength Finder Students</t>
  </si>
  <si>
    <t>Strength Finder Students</t>
  </si>
  <si>
    <t>End 8/21/19</t>
  </si>
  <si>
    <t>TE0397</t>
  </si>
  <si>
    <t>TE OSD DTC</t>
  </si>
  <si>
    <t>End 8/26/19</t>
  </si>
  <si>
    <t>E67800</t>
  </si>
  <si>
    <t>Equipment Analytics &amp; Planning</t>
  </si>
  <si>
    <t>V02516219</t>
  </si>
  <si>
    <t>Wallman</t>
  </si>
  <si>
    <t>Parker</t>
  </si>
  <si>
    <t>Eric</t>
  </si>
  <si>
    <t>Art Club PNC</t>
  </si>
  <si>
    <t>CPR Certification Cards</t>
  </si>
  <si>
    <t>Opportunity Funds Student Housing</t>
  </si>
  <si>
    <t>End 9/9/19</t>
  </si>
  <si>
    <t>Student Activity Care Coaching EAC</t>
  </si>
  <si>
    <t>Student Activity Care Coaching WPK</t>
  </si>
  <si>
    <t>V03553315</t>
  </si>
  <si>
    <t>Leslie</t>
  </si>
  <si>
    <t>Sally</t>
  </si>
  <si>
    <t>End 9/12/19</t>
  </si>
  <si>
    <t>Org Development Programs</t>
  </si>
  <si>
    <t>End 9/17/19</t>
  </si>
  <si>
    <t>Commencement</t>
  </si>
  <si>
    <t>TE0398</t>
  </si>
  <si>
    <t>Equity and Access CW</t>
  </si>
  <si>
    <t>Gus Henderson Scholarship</t>
  </si>
  <si>
    <t>TE Educational Partnerships OSC</t>
  </si>
  <si>
    <t>TE0399</t>
  </si>
  <si>
    <t>TE Educational Partnerships EAC</t>
  </si>
  <si>
    <t>Fine Arts DTC</t>
  </si>
  <si>
    <t>L12013</t>
  </si>
  <si>
    <t>Lab Fine Arts DTC</t>
  </si>
  <si>
    <t>End 10/2/19</t>
  </si>
  <si>
    <t>VF Lockheed Martin Adv Manuf Market</t>
  </si>
  <si>
    <t>Vehicle Roundabout WEC</t>
  </si>
  <si>
    <t>Roundabout WEC CIF</t>
  </si>
  <si>
    <t>Vehicle Roundabout WEC CIF</t>
  </si>
  <si>
    <t>Anime and Game Club PNC</t>
  </si>
  <si>
    <t>End 10/14/19</t>
  </si>
  <si>
    <t>Science in Action OSC</t>
  </si>
  <si>
    <t>End 10/16/19</t>
  </si>
  <si>
    <t>Engineering Technology</t>
  </si>
  <si>
    <t>Engineering Technology OSC</t>
  </si>
  <si>
    <t>L15005</t>
  </si>
  <si>
    <t>Lab Engineering Technology OSC</t>
  </si>
  <si>
    <t>End 10/29/19</t>
  </si>
  <si>
    <t>End 10/31/19</t>
  </si>
  <si>
    <t>V03178298</t>
  </si>
  <si>
    <t>Spry</t>
  </si>
  <si>
    <t>Ashley</t>
  </si>
  <si>
    <t>End 11/5/19</t>
  </si>
  <si>
    <t>End 11/8/19</t>
  </si>
  <si>
    <t>Orange County Dual Enrollment</t>
  </si>
  <si>
    <t>Retake Scholarship</t>
  </si>
  <si>
    <t>End 11/12/19</t>
  </si>
  <si>
    <t>End 11/13/19</t>
  </si>
  <si>
    <t>End 11/19/19</t>
  </si>
  <si>
    <t>Federal College Workstudy 2021</t>
  </si>
  <si>
    <t>Florida Work Experience 2021</t>
  </si>
  <si>
    <t>End 11/21/19</t>
  </si>
  <si>
    <t>Central Utility Plant SPS CIF</t>
  </si>
  <si>
    <t xml:space="preserve">Central Utility Chiller Plant SPS </t>
  </si>
  <si>
    <t>Giovanni Villanueva Mem Culinary Sc</t>
  </si>
  <si>
    <t>Unearned Campus Store Revenue</t>
  </si>
  <si>
    <t>End 12/9/19</t>
  </si>
  <si>
    <t>End 12/12/19</t>
  </si>
  <si>
    <t>New Faculty Institute</t>
  </si>
  <si>
    <t>V03019987</t>
  </si>
  <si>
    <t>Alvarez</t>
  </si>
  <si>
    <t>Ruby</t>
  </si>
  <si>
    <t>Theater WEC</t>
  </si>
  <si>
    <t>Foreign Language DTC</t>
  </si>
  <si>
    <t>VF Westgate 7 TSIC 1920</t>
  </si>
  <si>
    <t>VF Mini Grant Dance Assoc</t>
  </si>
  <si>
    <t>End 1/15/20</t>
  </si>
  <si>
    <t>VF Mini EMS Today Conference</t>
  </si>
  <si>
    <t>VF Mini ERN Conference</t>
  </si>
  <si>
    <t>2P0113</t>
  </si>
  <si>
    <t>Perkins New Media Communication DTC</t>
  </si>
  <si>
    <t>Perkins Culinary Management DTC</t>
  </si>
  <si>
    <t>End 1/21/20</t>
  </si>
  <si>
    <t>VF Mini Cybersecurity Conf 2020</t>
  </si>
  <si>
    <t>VF- Misc Award</t>
  </si>
  <si>
    <t>End 2/4/20</t>
  </si>
  <si>
    <t>VF Westgate 8 TSIC 1920 10K</t>
  </si>
  <si>
    <t>Events DTC</t>
  </si>
  <si>
    <t>Phase 1 Expansion SPS</t>
  </si>
  <si>
    <t>Grant Code</t>
  </si>
  <si>
    <t>SPSPH1</t>
  </si>
  <si>
    <t>Phase 1 Expand Fire SPS CIF Fund</t>
  </si>
  <si>
    <t>Phase 1 Fire Bldgs SPS CIF Fund</t>
  </si>
  <si>
    <t>Downtown Event Space DTC CIF Fund</t>
  </si>
  <si>
    <t>Event Space DTC</t>
  </si>
  <si>
    <t>DTCEVENT</t>
  </si>
  <si>
    <t>Loop Road Extension OSC CIF Fund</t>
  </si>
  <si>
    <t>Loop Road Extension OSC</t>
  </si>
  <si>
    <t>OSCROAD</t>
  </si>
  <si>
    <t>Center for Accelerated Training EAC</t>
  </si>
  <si>
    <t>CE Trades Building EAC</t>
  </si>
  <si>
    <t>EACCAT</t>
  </si>
  <si>
    <t>VF FH Vote 4 All</t>
  </si>
  <si>
    <t>TE0400</t>
  </si>
  <si>
    <t>TE Art DTC</t>
  </si>
  <si>
    <t>TE0401</t>
  </si>
  <si>
    <t>TE Student Communications WEC</t>
  </si>
  <si>
    <t>V03603832</t>
  </si>
  <si>
    <t>Hollands</t>
  </si>
  <si>
    <t>End 2/17/20</t>
  </si>
  <si>
    <t>Other Sales &amp; Services</t>
  </si>
  <si>
    <t>TE0402</t>
  </si>
  <si>
    <t>TE Digital Media DTC</t>
  </si>
  <si>
    <t>VID</t>
  </si>
  <si>
    <t>Budget Manager</t>
  </si>
  <si>
    <t>End 2/25/20</t>
  </si>
  <si>
    <t>End 2/26/20</t>
  </si>
  <si>
    <t>End 3/2/20</t>
  </si>
  <si>
    <t>End 3/3/20</t>
  </si>
  <si>
    <t>Technology Infrastructure/Security</t>
  </si>
  <si>
    <t>Tech Fee Tech Infrastructure/Sec</t>
  </si>
  <si>
    <t>End 3/6/20</t>
  </si>
  <si>
    <t>Paul and Audrey Harding Scholarship</t>
  </si>
  <si>
    <t>Annual Events Hospitality 2021</t>
  </si>
  <si>
    <t>Administrative Hospitality 2021</t>
  </si>
  <si>
    <t>6A021</t>
  </si>
  <si>
    <t>6H021</t>
  </si>
  <si>
    <t>Mary R and Dean C Engstrom Sch</t>
  </si>
  <si>
    <t>End 4/6/20</t>
  </si>
  <si>
    <t>CFEED</t>
  </si>
  <si>
    <t>A56900</t>
  </si>
  <si>
    <t>International Emergency Grant Fund</t>
  </si>
  <si>
    <t>End 4/13/20</t>
  </si>
  <si>
    <t>DOE Cares Act - Emergency FA Grant</t>
  </si>
  <si>
    <t>Osceola County Dual Enrollment</t>
  </si>
  <si>
    <t>ENGAGE Daytona State College</t>
  </si>
  <si>
    <t>ENGAGE College of Central Florida</t>
  </si>
  <si>
    <t>D42200</t>
  </si>
  <si>
    <t>Distance Learning</t>
  </si>
  <si>
    <t xml:space="preserve">Distance Learning </t>
  </si>
  <si>
    <t xml:space="preserve">AACC The Metallica Scholars Initiative </t>
  </si>
  <si>
    <t>HEERF Stimulus - Student</t>
  </si>
  <si>
    <t>End 5/15/20</t>
  </si>
  <si>
    <t>ADA Compliance Renovations</t>
  </si>
  <si>
    <t>Instructional Delivery</t>
  </si>
  <si>
    <t>SSB Roofing WEC</t>
  </si>
  <si>
    <t>WECSSBRF</t>
  </si>
  <si>
    <t>End 5/20/20</t>
  </si>
  <si>
    <t>HEERF Stimulus – Institutional</t>
  </si>
  <si>
    <t>Unearned Contract Revenue</t>
  </si>
  <si>
    <t>Learning Support CW</t>
  </si>
  <si>
    <t>V03154786</t>
  </si>
  <si>
    <t>Richards</t>
  </si>
  <si>
    <t>Student Activities Learning Supp CW</t>
  </si>
  <si>
    <t>VA Admin Fee</t>
  </si>
  <si>
    <t>Financial Aid Fee 2021</t>
  </si>
  <si>
    <t>Perkins 2021</t>
  </si>
  <si>
    <t>Take Stock in Children 2021</t>
  </si>
  <si>
    <t>Teacher Training OCPS(Title II)2021</t>
  </si>
  <si>
    <t>CJI Trust Fund 2021</t>
  </si>
  <si>
    <t>Criminal Justice Prof Trust 2021</t>
  </si>
  <si>
    <t>SEOG 2021</t>
  </si>
  <si>
    <t>Pell 2021</t>
  </si>
  <si>
    <t>FSAG Career Education 2021</t>
  </si>
  <si>
    <t>FSAG 2021</t>
  </si>
  <si>
    <t>Jose Marti Awards 2021</t>
  </si>
  <si>
    <t>Rosewood Family Awards 2021</t>
  </si>
  <si>
    <t>Children Decease/Disable Vet 2021</t>
  </si>
  <si>
    <t>Gold Seal Cape Scholars 2021</t>
  </si>
  <si>
    <t>CDDV 2021</t>
  </si>
  <si>
    <t>Gold Seal 2021</t>
  </si>
  <si>
    <t>Rosewood Family 2021</t>
  </si>
  <si>
    <t>Jose Marti 2021</t>
  </si>
  <si>
    <t>End 6/9/20</t>
  </si>
  <si>
    <t>MERIT2122</t>
  </si>
  <si>
    <t>MERIT2021</t>
  </si>
  <si>
    <t>MERIT1920</t>
  </si>
  <si>
    <t>ACADM1920</t>
  </si>
  <si>
    <t>ACADM2021</t>
  </si>
  <si>
    <t>ACADM2122</t>
  </si>
  <si>
    <t>Florida Merit Scholarships 2122</t>
  </si>
  <si>
    <t>Florida Academic Scholarship 2122</t>
  </si>
  <si>
    <t>CAPE1920</t>
  </si>
  <si>
    <t>CAPE2021</t>
  </si>
  <si>
    <t>GOLD1920</t>
  </si>
  <si>
    <t>GOLD2021</t>
  </si>
  <si>
    <t>Gold Seal Vocational Awards 2021</t>
  </si>
  <si>
    <t>FSAG1920</t>
  </si>
  <si>
    <t>FSAG2021</t>
  </si>
  <si>
    <t>FSAGC1920</t>
  </si>
  <si>
    <t>FSAGC2021</t>
  </si>
  <si>
    <t>FWEP20</t>
  </si>
  <si>
    <t>FWEP21</t>
  </si>
  <si>
    <t>MART1920</t>
  </si>
  <si>
    <t>MARTI2021</t>
  </si>
  <si>
    <t>CDDV1920</t>
  </si>
  <si>
    <t>CDDV2021</t>
  </si>
  <si>
    <t>ROSE1920</t>
  </si>
  <si>
    <t>ROSE2021</t>
  </si>
  <si>
    <t>Boatman Forehand Nursing Sch</t>
  </si>
  <si>
    <t>Human Resources Operations</t>
  </si>
  <si>
    <t>Equity and Access</t>
  </si>
  <si>
    <t>V03262973</t>
  </si>
  <si>
    <t>McKnight</t>
  </si>
  <si>
    <t>Carla</t>
  </si>
  <si>
    <t>End 7/1/20</t>
  </si>
  <si>
    <t>Endowed Chairs 2021(Personnel Only)</t>
  </si>
  <si>
    <t>Student Activities Region EAC</t>
  </si>
  <si>
    <t>Student Activities Region OSC</t>
  </si>
  <si>
    <t>Student Activities Region WEC</t>
  </si>
  <si>
    <t>Fed Uninsured Loss Recovery (CV19)</t>
  </si>
  <si>
    <t>Uninsured Loss Fed Expense (CV19)</t>
  </si>
  <si>
    <t>End 6/30/20</t>
  </si>
  <si>
    <t>CJI Trust Fund 1011</t>
  </si>
  <si>
    <t>End 7/3/20</t>
  </si>
  <si>
    <t>CE Open Enrollment/Business Agree</t>
  </si>
  <si>
    <t>CE Recruiting &amp; Job Placement</t>
  </si>
  <si>
    <t>Campus Store Online Fulfillment Ctr</t>
  </si>
  <si>
    <t>Cathryn</t>
  </si>
  <si>
    <t>V02660409</t>
  </si>
  <si>
    <t>Brunick</t>
  </si>
  <si>
    <t>NEH 2021</t>
  </si>
  <si>
    <t>Student Online Advising CW</t>
  </si>
  <si>
    <t>D50800</t>
  </si>
  <si>
    <t>V03123180</t>
  </si>
  <si>
    <t>V01003966</t>
  </si>
  <si>
    <t>Niss</t>
  </si>
  <si>
    <t>Casablanca</t>
  </si>
  <si>
    <t>Deferred Maintenance WEC</t>
  </si>
  <si>
    <t>Deferred Maintenance  EAC/WPK</t>
  </si>
  <si>
    <t>Deferred Maintenance OSC/LNC/PNC</t>
  </si>
  <si>
    <t>Minor Renovation CW</t>
  </si>
  <si>
    <t>OnePulse Foundation Sch</t>
  </si>
  <si>
    <t>Dreamer Sch</t>
  </si>
  <si>
    <t>CADD WEC</t>
  </si>
  <si>
    <t>CADD EAC</t>
  </si>
  <si>
    <t>Lab CADD EAC</t>
  </si>
  <si>
    <t>Lab CADD WEC</t>
  </si>
  <si>
    <t>Tech Fee CADD EAC</t>
  </si>
  <si>
    <t>DEO Workforce Training Subaward</t>
  </si>
  <si>
    <t>Criminal Justice Trust Fund 2021</t>
  </si>
  <si>
    <t>2111T</t>
  </si>
  <si>
    <t>Universal of Orlando Art</t>
  </si>
  <si>
    <t>Tomlinson</t>
  </si>
  <si>
    <t>V02699706</t>
  </si>
  <si>
    <t>VF Wells Fargo 4 Covid Support TSIC</t>
  </si>
  <si>
    <t>Take Stock Growth Mini Grt 2020</t>
  </si>
  <si>
    <t>Orange County Comm Impact Sch</t>
  </si>
  <si>
    <t>End 8/7/20</t>
  </si>
  <si>
    <t>Bachelor Distance Learning</t>
  </si>
  <si>
    <t>DB2200</t>
  </si>
  <si>
    <t>SSB Roofing Project WEC CO&amp;DS</t>
  </si>
  <si>
    <t>Central Utility Plant EAC CO&amp;DS</t>
  </si>
  <si>
    <t>Central Utility Chiller Plant EAC</t>
  </si>
  <si>
    <t>NSF Biotechnology Intership</t>
  </si>
  <si>
    <t>NSF Biotechnology Intership Opp 21</t>
  </si>
  <si>
    <t>End 8/21/20</t>
  </si>
  <si>
    <t>Chiller Replacement SPS</t>
  </si>
  <si>
    <t>Roof Replacement DO</t>
  </si>
  <si>
    <t>Central Utility Plant SPS CO&amp;DS</t>
  </si>
  <si>
    <t>Roof Replacement DO CO&amp;DS</t>
  </si>
  <si>
    <t>DOROOF</t>
  </si>
  <si>
    <t>SPSCHILLR</t>
  </si>
  <si>
    <t>EACCHILLR</t>
  </si>
  <si>
    <t>SSBWECRF</t>
  </si>
  <si>
    <t>VF Sage Virtual Experience</t>
  </si>
  <si>
    <t>TE0403</t>
  </si>
  <si>
    <t>TE Dean of Science OSC</t>
  </si>
  <si>
    <t>Cares - Subaward OSC</t>
  </si>
  <si>
    <t>Cares - Subaward OSC 2021</t>
  </si>
  <si>
    <t>Misc Federal Grants Passthroughs</t>
  </si>
  <si>
    <t>Banner Center Grants</t>
  </si>
  <si>
    <t>Governors Emergency Ed Relief</t>
  </si>
  <si>
    <t>V03517906</t>
  </si>
  <si>
    <t>Cutter</t>
  </si>
  <si>
    <t>Cheri</t>
  </si>
  <si>
    <t>End 9/8/20</t>
  </si>
  <si>
    <t>COVID-19 Emergency Grant</t>
  </si>
  <si>
    <t>2P1305</t>
  </si>
  <si>
    <t>Perkins Network Engineering Tec OSC</t>
  </si>
  <si>
    <t xml:space="preserve">Interdisciplinary PSV Programs </t>
  </si>
  <si>
    <t>Perkins Supplemental</t>
  </si>
  <si>
    <t xml:space="preserve">CWE Interdisciplinary AST Programs </t>
  </si>
  <si>
    <t>2391S</t>
  </si>
  <si>
    <t>Perkins Supplement</t>
  </si>
  <si>
    <t>End 10/520</t>
  </si>
  <si>
    <t>End 105/20</t>
  </si>
  <si>
    <t>End 10/5/20</t>
  </si>
  <si>
    <t>Valencia Foundation CE Student Sch</t>
  </si>
  <si>
    <t>Valencia Fnd CE Student Sch 2021</t>
  </si>
  <si>
    <t xml:space="preserve">FLDOE </t>
  </si>
  <si>
    <t>FLDOE GEER Rapid Match</t>
  </si>
  <si>
    <t>FLDOE GEER Rapid Match 2021</t>
  </si>
  <si>
    <t>5504CE</t>
  </si>
  <si>
    <t>End 10/14/20</t>
  </si>
  <si>
    <t>TE Comp Science DTC</t>
  </si>
  <si>
    <t>TE0404</t>
  </si>
  <si>
    <t>CE Trades Building Mid-Downtown</t>
  </si>
  <si>
    <t>MDTCAT</t>
  </si>
  <si>
    <t>Center Accelerated Training MDT CIF</t>
  </si>
  <si>
    <t>InterVarsity Christian FellowshipCW</t>
  </si>
  <si>
    <t>OSC/CSCF Help is Here</t>
  </si>
  <si>
    <t>2111U</t>
  </si>
  <si>
    <t>End 11/10/20</t>
  </si>
  <si>
    <t>End 11/17/20</t>
  </si>
  <si>
    <t>SPS Application Fees</t>
  </si>
  <si>
    <t>2380A</t>
  </si>
  <si>
    <t>End 12/3/20</t>
  </si>
  <si>
    <t>Misc State Student Scholarships</t>
  </si>
  <si>
    <t>Honorably Discharged Grad Asst 2021</t>
  </si>
  <si>
    <t>HDGAP2021</t>
  </si>
  <si>
    <t>AGKNOW08</t>
  </si>
  <si>
    <t>UFCONTR</t>
  </si>
  <si>
    <t>OCPS08</t>
  </si>
  <si>
    <t>PROM08</t>
  </si>
  <si>
    <t>INTPREP08</t>
  </si>
  <si>
    <t>OCPS09</t>
  </si>
  <si>
    <t>CFAHECR09</t>
  </si>
  <si>
    <t>CFAHECN09</t>
  </si>
  <si>
    <t>CFAHECD09</t>
  </si>
  <si>
    <t>OCPS10</t>
  </si>
  <si>
    <t>CFAHECR10</t>
  </si>
  <si>
    <t>CFAHECN10</t>
  </si>
  <si>
    <t>CFAHECD10</t>
  </si>
  <si>
    <t>CFAHECC10</t>
  </si>
  <si>
    <t>OCPS12</t>
  </si>
  <si>
    <t>CFAHECD14</t>
  </si>
  <si>
    <t>CFAHECC14</t>
  </si>
  <si>
    <t>CFAHECR14</t>
  </si>
  <si>
    <t>CFAHECN14</t>
  </si>
  <si>
    <t>PROOFPI15</t>
  </si>
  <si>
    <t>OCPS15</t>
  </si>
  <si>
    <t>CFAHECN15</t>
  </si>
  <si>
    <t>CFAHECD15</t>
  </si>
  <si>
    <t>CFAHECC15</t>
  </si>
  <si>
    <t>CFAHECR15</t>
  </si>
  <si>
    <t>CFAHECN16</t>
  </si>
  <si>
    <t>CFAHECD16</t>
  </si>
  <si>
    <t>CFAHECC16</t>
  </si>
  <si>
    <t>CFAHECR16</t>
  </si>
  <si>
    <t>AACCMETAL</t>
  </si>
  <si>
    <t>ATDFDN</t>
  </si>
  <si>
    <t>ATDLMA09</t>
  </si>
  <si>
    <t>WALIHEP10</t>
  </si>
  <si>
    <t>MDC10</t>
  </si>
  <si>
    <t>CARNPATH</t>
  </si>
  <si>
    <t>ATDPRESS</t>
  </si>
  <si>
    <t>USAFUND13</t>
  </si>
  <si>
    <t>USAFUND14</t>
  </si>
  <si>
    <t>BBAG12</t>
  </si>
  <si>
    <t>NORGRUM12</t>
  </si>
  <si>
    <t>FLPHOT12</t>
  </si>
  <si>
    <t>GATANA12</t>
  </si>
  <si>
    <t>NORGRUM13</t>
  </si>
  <si>
    <t>WGUCBE14</t>
  </si>
  <si>
    <t>NORGRUM14</t>
  </si>
  <si>
    <t>ECCCALL14</t>
  </si>
  <si>
    <t>SFMBDD14</t>
  </si>
  <si>
    <t>NORGRUB14</t>
  </si>
  <si>
    <t>FHTCC14</t>
  </si>
  <si>
    <t>GSMCD14</t>
  </si>
  <si>
    <t>FCIE14</t>
  </si>
  <si>
    <t>UACFCP15</t>
  </si>
  <si>
    <t>JAEGER15</t>
  </si>
  <si>
    <t>CVART15</t>
  </si>
  <si>
    <t>SIEMENS1K</t>
  </si>
  <si>
    <t>UNIVERSAL</t>
  </si>
  <si>
    <t>UASTEAMOS</t>
  </si>
  <si>
    <t>PEARSON5K</t>
  </si>
  <si>
    <t>OSU 1718</t>
  </si>
  <si>
    <t>ASPEN1819</t>
  </si>
  <si>
    <t>UAEVANS18</t>
  </si>
  <si>
    <t>LOCKHED18</t>
  </si>
  <si>
    <t>GPJ2018</t>
  </si>
  <si>
    <t>MENTORCON</t>
  </si>
  <si>
    <t>TSICMINI</t>
  </si>
  <si>
    <t>UNIVER21</t>
  </si>
  <si>
    <t>ENDCAT214</t>
  </si>
  <si>
    <t>CFHLA14</t>
  </si>
  <si>
    <t>ENDCAT115</t>
  </si>
  <si>
    <t>ENDCAT215</t>
  </si>
  <si>
    <t>OSFF15</t>
  </si>
  <si>
    <t>USAFUND15</t>
  </si>
  <si>
    <t>ENDCAT116</t>
  </si>
  <si>
    <t>ENDCAT216</t>
  </si>
  <si>
    <t>ENDCAT117</t>
  </si>
  <si>
    <t>ENDCAT217</t>
  </si>
  <si>
    <t>AT&amp;T-OSC</t>
  </si>
  <si>
    <t>ENDCAT109</t>
  </si>
  <si>
    <t>ENDCAT209</t>
  </si>
  <si>
    <t>PEACE09</t>
  </si>
  <si>
    <t>NEH10</t>
  </si>
  <si>
    <t>NEH11</t>
  </si>
  <si>
    <t>NEH12</t>
  </si>
  <si>
    <t>OSFF13</t>
  </si>
  <si>
    <t>NEH14</t>
  </si>
  <si>
    <t>FHEOF15</t>
  </si>
  <si>
    <t>NEH15</t>
  </si>
  <si>
    <t>NEH16</t>
  </si>
  <si>
    <t>HELIOSP1</t>
  </si>
  <si>
    <t>WESTGATE</t>
  </si>
  <si>
    <t>WELLSFARG</t>
  </si>
  <si>
    <t>SUNTRUST6</t>
  </si>
  <si>
    <t>OMYF-TS17</t>
  </si>
  <si>
    <t>FELBURN17</t>
  </si>
  <si>
    <t>TSICSUBHE</t>
  </si>
  <si>
    <t>NEH17</t>
  </si>
  <si>
    <t>HELIOSP2</t>
  </si>
  <si>
    <t>WELLSFRG2</t>
  </si>
  <si>
    <t>FHCOCOEE</t>
  </si>
  <si>
    <t>WESTGATE2</t>
  </si>
  <si>
    <t>YBFOODVF</t>
  </si>
  <si>
    <t>WESTGATE3</t>
  </si>
  <si>
    <t>OMYFTS50K</t>
  </si>
  <si>
    <t>NEH18</t>
  </si>
  <si>
    <t>BRIDGWF17</t>
  </si>
  <si>
    <t>SUNTRUST7</t>
  </si>
  <si>
    <t>UOFNDTSIC</t>
  </si>
  <si>
    <t>CFFPJI18</t>
  </si>
  <si>
    <t>FHCSPEAKR</t>
  </si>
  <si>
    <t>WFPJIACMY</t>
  </si>
  <si>
    <t>NURSINGVF</t>
  </si>
  <si>
    <t>WESTGATE5</t>
  </si>
  <si>
    <t>FELBURN19</t>
  </si>
  <si>
    <t>WESTGATE6</t>
  </si>
  <si>
    <t>OMYFSTK19</t>
  </si>
  <si>
    <t>UCFVCDTC</t>
  </si>
  <si>
    <t>VFSIEMN20</t>
  </si>
  <si>
    <t>NEH19</t>
  </si>
  <si>
    <t>YBFOODVF2</t>
  </si>
  <si>
    <t>LNCEAMB</t>
  </si>
  <si>
    <t>VFMNISTEM</t>
  </si>
  <si>
    <t>WELLSFRG3</t>
  </si>
  <si>
    <t>VFMNIAB19</t>
  </si>
  <si>
    <t>VFMNI5SGN</t>
  </si>
  <si>
    <t>VFMINSTRN</t>
  </si>
  <si>
    <t>LOCKHED19</t>
  </si>
  <si>
    <t>WESTGATE7</t>
  </si>
  <si>
    <t>VFMNIDANC</t>
  </si>
  <si>
    <t>VFMINIEMS</t>
  </si>
  <si>
    <t>VFMINIERN</t>
  </si>
  <si>
    <t>VFMNICYBR</t>
  </si>
  <si>
    <t>WESTGATE8</t>
  </si>
  <si>
    <t>VFFHVOTE4</t>
  </si>
  <si>
    <t>NEH20</t>
  </si>
  <si>
    <t>WELLSFRG4</t>
  </si>
  <si>
    <t>TSICMNI20</t>
  </si>
  <si>
    <t>VFSAGE</t>
  </si>
  <si>
    <t>OCPS16</t>
  </si>
  <si>
    <t>UOVEHR16</t>
  </si>
  <si>
    <t>SUCEPI08</t>
  </si>
  <si>
    <t>CROP10</t>
  </si>
  <si>
    <t>CROP11</t>
  </si>
  <si>
    <t>CROP08</t>
  </si>
  <si>
    <t>CROP09</t>
  </si>
  <si>
    <t>PLTEST09</t>
  </si>
  <si>
    <t>PLTEST10</t>
  </si>
  <si>
    <t>PERKINS10</t>
  </si>
  <si>
    <t>PERKINS11</t>
  </si>
  <si>
    <t>PERKINS12</t>
  </si>
  <si>
    <t>PERKINS13</t>
  </si>
  <si>
    <t>PERKINS14</t>
  </si>
  <si>
    <t>PERKINS15</t>
  </si>
  <si>
    <t>PERKINS16</t>
  </si>
  <si>
    <t>PERKINS08</t>
  </si>
  <si>
    <t>PERKINS09</t>
  </si>
  <si>
    <t>CARPATH10</t>
  </si>
  <si>
    <t>TECHPREP</t>
  </si>
  <si>
    <t>CARPATH09</t>
  </si>
  <si>
    <t>ADACEL</t>
  </si>
  <si>
    <t>CURASCRIP</t>
  </si>
  <si>
    <t>ELECARTS</t>
  </si>
  <si>
    <t>QRTL3</t>
  </si>
  <si>
    <t>QRTINV10</t>
  </si>
  <si>
    <t>QRTDR11</t>
  </si>
  <si>
    <t>QRTSAIC11</t>
  </si>
  <si>
    <t>QRTAMCO12</t>
  </si>
  <si>
    <t>QRTTRAV12</t>
  </si>
  <si>
    <t>QRTPRIM12</t>
  </si>
  <si>
    <t>QRTPH</t>
  </si>
  <si>
    <t>QRTBSS13</t>
  </si>
  <si>
    <t>QRTICE</t>
  </si>
  <si>
    <t>QRTSIEM</t>
  </si>
  <si>
    <t>QRTPHOT</t>
  </si>
  <si>
    <t>QRTTRAV14</t>
  </si>
  <si>
    <t>QRTLM15</t>
  </si>
  <si>
    <t>QRTVEST15</t>
  </si>
  <si>
    <t>QRTPUBL15</t>
  </si>
  <si>
    <t>QRTNEOS15</t>
  </si>
  <si>
    <t>QRTSQTRAD</t>
  </si>
  <si>
    <t>QRTWEBBEN</t>
  </si>
  <si>
    <t>QRTUSTA17</t>
  </si>
  <si>
    <t>BANNER08</t>
  </si>
  <si>
    <t>BANDM09</t>
  </si>
  <si>
    <t>BANNER09</t>
  </si>
  <si>
    <t>CARESEERF</t>
  </si>
  <si>
    <t>CJITRUS20</t>
  </si>
  <si>
    <t>CJITRUS21</t>
  </si>
  <si>
    <t>CJITRUS15</t>
  </si>
  <si>
    <t>CJITRUS16</t>
  </si>
  <si>
    <t>CJITRUS17</t>
  </si>
  <si>
    <t>CJITRUS18</t>
  </si>
  <si>
    <t>CJITRUS19</t>
  </si>
  <si>
    <t>INVSS08</t>
  </si>
  <si>
    <t>FLKIDCARE</t>
  </si>
  <si>
    <t>DEIMODU13</t>
  </si>
  <si>
    <t>FCSFCAG14</t>
  </si>
  <si>
    <t>FCSFCAG15</t>
  </si>
  <si>
    <t>DEOWRTP</t>
  </si>
  <si>
    <t>DEODTCCAT</t>
  </si>
  <si>
    <t>CIBER10</t>
  </si>
  <si>
    <t>CIBER11</t>
  </si>
  <si>
    <t>CIBER12</t>
  </si>
  <si>
    <t>CARESINST</t>
  </si>
  <si>
    <t>CARESMSI</t>
  </si>
  <si>
    <t>TITLEVOSC</t>
  </si>
  <si>
    <t>TITLEVEAC</t>
  </si>
  <si>
    <t>FCWSP16</t>
  </si>
  <si>
    <t>FCWSP17</t>
  </si>
  <si>
    <t>FCWSP18</t>
  </si>
  <si>
    <t>FCWSP19</t>
  </si>
  <si>
    <t>FCWSP20</t>
  </si>
  <si>
    <t>FCWSP21</t>
  </si>
  <si>
    <t>FCWSP12</t>
  </si>
  <si>
    <t>FCWSP13</t>
  </si>
  <si>
    <t>FCWSP14</t>
  </si>
  <si>
    <t>FCWSP15</t>
  </si>
  <si>
    <t>FCWSP08</t>
  </si>
  <si>
    <t>FCWSP09</t>
  </si>
  <si>
    <t>TITLEIII</t>
  </si>
  <si>
    <t>UISFL15</t>
  </si>
  <si>
    <t>DOLCBJTG</t>
  </si>
  <si>
    <t>DOLRNCI</t>
  </si>
  <si>
    <t>TAACCCT13</t>
  </si>
  <si>
    <t>TAACCCTAM</t>
  </si>
  <si>
    <t>YOUTHBLD</t>
  </si>
  <si>
    <t>YOUTHBLD2</t>
  </si>
  <si>
    <t>NSFEE10</t>
  </si>
  <si>
    <t>NSFIUSE18</t>
  </si>
  <si>
    <t>NSFSUPP18</t>
  </si>
  <si>
    <t>NSFATE08</t>
  </si>
  <si>
    <t>NSFBAS11</t>
  </si>
  <si>
    <t>NSFAGEP12</t>
  </si>
  <si>
    <t>NSFBEAMAT</t>
  </si>
  <si>
    <t>NSFTUES14</t>
  </si>
  <si>
    <t>NSFPHOT14</t>
  </si>
  <si>
    <t>NSFCCLI08</t>
  </si>
  <si>
    <t>NSFTUES12</t>
  </si>
  <si>
    <t>NSFLAMP14</t>
  </si>
  <si>
    <t>NSFENGAGE</t>
  </si>
  <si>
    <t>USIPPEP14</t>
  </si>
  <si>
    <t>NSFSTEPUF</t>
  </si>
  <si>
    <t>NSFBIOSPK</t>
  </si>
  <si>
    <t>NSFSSTEMV</t>
  </si>
  <si>
    <t>CJISD09</t>
  </si>
  <si>
    <t>ECAE09</t>
  </si>
  <si>
    <t>CROPARR11</t>
  </si>
  <si>
    <t>CCINOVA19</t>
  </si>
  <si>
    <t>CCINVADOS</t>
  </si>
  <si>
    <t>DOJ-OVW16</t>
  </si>
  <si>
    <t>HHSSAMHSA</t>
  </si>
  <si>
    <t>VAADMNFEE</t>
  </si>
  <si>
    <t>USDASALSA</t>
  </si>
  <si>
    <t>NEARTSPTD</t>
  </si>
  <si>
    <t>OCPS20</t>
  </si>
  <si>
    <t>DOTNSTI</t>
  </si>
  <si>
    <t>OCPS17</t>
  </si>
  <si>
    <t>NEHDOW17</t>
  </si>
  <si>
    <t>OCPS21</t>
  </si>
  <si>
    <t>PERKINS17</t>
  </si>
  <si>
    <t>OCPS18</t>
  </si>
  <si>
    <t>OCPS19</t>
  </si>
  <si>
    <t>PERKINS20</t>
  </si>
  <si>
    <t>PERKINS21</t>
  </si>
  <si>
    <t>PERKINS18</t>
  </si>
  <si>
    <t>PERKINS19</t>
  </si>
  <si>
    <t>PERKSUPPL</t>
  </si>
  <si>
    <t>NEHDOW19</t>
  </si>
  <si>
    <t>ENDCAT120</t>
  </si>
  <si>
    <t>ENDCAT119</t>
  </si>
  <si>
    <t>ENDCAT220</t>
  </si>
  <si>
    <t>ENDCAT219</t>
  </si>
  <si>
    <t>TAKESTK20</t>
  </si>
  <si>
    <t>TAKESTK21</t>
  </si>
  <si>
    <t>TAKESTK19</t>
  </si>
  <si>
    <t>Compensated Absence &amp; OPEB</t>
  </si>
  <si>
    <t>Automated Logic EMCT Sch</t>
  </si>
  <si>
    <t>Federal College Workstudy 2122</t>
  </si>
  <si>
    <t>Florida Work Experience 2122</t>
  </si>
  <si>
    <t>CCI Nova Subaward Dep of State 2021</t>
  </si>
  <si>
    <t>CCINOVA21</t>
  </si>
  <si>
    <t>VF Honors Student Ambassador</t>
  </si>
  <si>
    <t>VFAMBASS</t>
  </si>
  <si>
    <t>End 1/6/21</t>
  </si>
  <si>
    <t>Dr Pattijean Hooper/Daughter Sch</t>
  </si>
  <si>
    <t>End 1/7/21</t>
  </si>
  <si>
    <t>End 1/13/21</t>
  </si>
  <si>
    <t>DLISCARES</t>
  </si>
  <si>
    <t>CARRIER21</t>
  </si>
  <si>
    <t>VF Auto Logic Carrier EMCT Support</t>
  </si>
  <si>
    <t>End 1/27/21</t>
  </si>
  <si>
    <t>ANL068</t>
  </si>
  <si>
    <t>VF Lockheed AST Marketing Recruitin</t>
  </si>
  <si>
    <t>Special Auxiliary Projects</t>
  </si>
  <si>
    <t>DOD Advanced Manufacturing LIFT</t>
  </si>
  <si>
    <t>DODSUBlLIF</t>
  </si>
  <si>
    <t>AHLA Scholarship</t>
  </si>
  <si>
    <t>Allowance for DA NonCredit Stdnt AR</t>
  </si>
  <si>
    <t>Lab CyNet Engineering Tech WEC</t>
  </si>
  <si>
    <t>Tech Fee CyNet Engineer Tech WEC</t>
  </si>
  <si>
    <t>V03553316</t>
  </si>
  <si>
    <t>Moritz Long</t>
  </si>
  <si>
    <t>Gammon</t>
  </si>
  <si>
    <t>Graham</t>
  </si>
  <si>
    <t>Dean Scholarship</t>
  </si>
  <si>
    <t>End 3/4/21</t>
  </si>
  <si>
    <t>VF NEH Awards 2122</t>
  </si>
  <si>
    <t>NEH21</t>
  </si>
  <si>
    <t>Student Activities Stranded Dollars</t>
  </si>
  <si>
    <t>BAC Incentive Awards Sch</t>
  </si>
  <si>
    <t>Interdepartmental Sales/Ship Serv</t>
  </si>
  <si>
    <t>Interdepartmental Sales/Courses/EDF</t>
  </si>
  <si>
    <t>Annual Events Hospitality 2122</t>
  </si>
  <si>
    <t>Administrative Hospitality 2122</t>
  </si>
  <si>
    <t>6A022</t>
  </si>
  <si>
    <t>6H022</t>
  </si>
  <si>
    <t>A59700</t>
  </si>
  <si>
    <t>Valencia African Heritage Committee</t>
  </si>
  <si>
    <t>HEERF II CRRSAA Emergency Aid</t>
  </si>
  <si>
    <t>CARESRELF</t>
  </si>
  <si>
    <t>14 = Princeton Oaks (MCAT)</t>
  </si>
  <si>
    <t>Cybersecurity and Network Eng Tech</t>
  </si>
  <si>
    <t>HEERF I CARES Emergency Aid</t>
  </si>
  <si>
    <t>HEERF Emergency Aid</t>
  </si>
  <si>
    <t>HEERF I CARES Institutional</t>
  </si>
  <si>
    <t>HEERF Institutional</t>
  </si>
  <si>
    <t>HEERF II CRRSAA Institutional</t>
  </si>
  <si>
    <t>HEERF I CARES MSI</t>
  </si>
  <si>
    <t>HEERF Minority Serving Institution</t>
  </si>
  <si>
    <t>HEERF II CRRSAA MSI</t>
  </si>
  <si>
    <t>VFSTATEFM</t>
  </si>
  <si>
    <t xml:space="preserve">VF State Farm Business Solution </t>
  </si>
  <si>
    <t>Business Solution Challenge</t>
  </si>
  <si>
    <t>V03727893</t>
  </si>
  <si>
    <t>Fils Aime</t>
  </si>
  <si>
    <t>Andel</t>
  </si>
  <si>
    <t>DLIS Cares Act</t>
  </si>
  <si>
    <t>Helios Fast Track Scholar Program</t>
  </si>
  <si>
    <t>Addition Financial CW</t>
  </si>
  <si>
    <t>Designated Earmarked Gifts</t>
  </si>
  <si>
    <t>Fire Advanced Specialized</t>
  </si>
  <si>
    <t>End 5/13/21</t>
  </si>
  <si>
    <t>Utilities - MCAT</t>
  </si>
  <si>
    <t>Plant Operation - MCAT</t>
  </si>
  <si>
    <t>Security - MCAT</t>
  </si>
  <si>
    <t>2322P</t>
  </si>
  <si>
    <t>NSF Beam ATE Program Income</t>
  </si>
  <si>
    <t>End 5/17/2021</t>
  </si>
  <si>
    <t>End 5/17/21</t>
  </si>
  <si>
    <t>NSE Valencia Voyage</t>
  </si>
  <si>
    <t>Valencia College Scholarship</t>
  </si>
  <si>
    <t>Cen FL Public Svc Career Readiness</t>
  </si>
  <si>
    <t>BACE Foundation Reimbursement</t>
  </si>
  <si>
    <t>Perkins 2122</t>
  </si>
  <si>
    <t>PERKINS22</t>
  </si>
  <si>
    <t>End 6/7/21</t>
  </si>
  <si>
    <t>CJITRUS22</t>
  </si>
  <si>
    <t>CJI Trust Fund 2122</t>
  </si>
  <si>
    <t>Take Stock in Children 2122</t>
  </si>
  <si>
    <t>TAKESTK22</t>
  </si>
  <si>
    <t>Teacher Training OCPS(Title II)2122</t>
  </si>
  <si>
    <t>Gold Seal Vocational Awards 2122</t>
  </si>
  <si>
    <t>GOLD2122</t>
  </si>
  <si>
    <t>Gold Seal Cape Scholars 2122</t>
  </si>
  <si>
    <t>CAPE2122</t>
  </si>
  <si>
    <t>Children Decease/Disable Vet 2122</t>
  </si>
  <si>
    <t>CDDV2122</t>
  </si>
  <si>
    <t>ROSE2122</t>
  </si>
  <si>
    <t>Rosewood Family Awards 2122</t>
  </si>
  <si>
    <t>Jose Marti Awards 2122</t>
  </si>
  <si>
    <t>MARTI2122</t>
  </si>
  <si>
    <t>FSAG2122</t>
  </si>
  <si>
    <t>FSAG 2122</t>
  </si>
  <si>
    <t>FSAG Career Education 2122</t>
  </si>
  <si>
    <t>FSAGC2122</t>
  </si>
  <si>
    <t>FWEP22</t>
  </si>
  <si>
    <t>SEOG 2122</t>
  </si>
  <si>
    <t>SEOG2122</t>
  </si>
  <si>
    <t>Pell 2122</t>
  </si>
  <si>
    <t>PELL2122</t>
  </si>
  <si>
    <t>FCWSP22</t>
  </si>
  <si>
    <t>Federal Direct Loans 2021</t>
  </si>
  <si>
    <t>Federal Direct Loans 2122</t>
  </si>
  <si>
    <t>DLOAN2122</t>
  </si>
  <si>
    <t>CDDV 2122</t>
  </si>
  <si>
    <t>Gold Seal 2122</t>
  </si>
  <si>
    <t>Jose Marti 2122</t>
  </si>
  <si>
    <t>Rosewood Family 2122</t>
  </si>
  <si>
    <t>Holopaw Homeowners Inc Sch</t>
  </si>
  <si>
    <t>TE0200</t>
  </si>
  <si>
    <t>TE Veteran's Affairs WEC</t>
  </si>
  <si>
    <t>Misc Program Income Federal Grant</t>
  </si>
  <si>
    <t>CE MCAT</t>
  </si>
  <si>
    <t>DBOT Valencia College</t>
  </si>
  <si>
    <t>Distance Tutoring CW</t>
  </si>
  <si>
    <t>Endowed Chairs 2021</t>
  </si>
  <si>
    <t>Endowed Chairs 2122</t>
  </si>
  <si>
    <t>Endowed Chairs 2122(Personnel Only)</t>
  </si>
  <si>
    <t>ENDCAT121</t>
  </si>
  <si>
    <t>ENDCAT122</t>
  </si>
  <si>
    <t>ENDCAT221</t>
  </si>
  <si>
    <t>ENDCAT222</t>
  </si>
  <si>
    <t>DOL Youthbuild 3.0 2122</t>
  </si>
  <si>
    <t>YOUTHBLD3</t>
  </si>
  <si>
    <t>VF OMYF TSIC 2122</t>
  </si>
  <si>
    <t>OMYFTKS21</t>
  </si>
  <si>
    <t>DOL Youthbuild 3.0</t>
  </si>
  <si>
    <t>VF- OMYF TSIC 2122</t>
  </si>
  <si>
    <t>VF - OMYF TSIC 2122</t>
  </si>
  <si>
    <t>TE0405</t>
  </si>
  <si>
    <t>TE Distance Tutoring CW</t>
  </si>
  <si>
    <t>Insurance Allowance</t>
  </si>
  <si>
    <t>MERIT2223</t>
  </si>
  <si>
    <t>ACADM2223</t>
  </si>
  <si>
    <t>Academic Scholars Awards 2223</t>
  </si>
  <si>
    <t>Florida Merit Scholarships 2223</t>
  </si>
  <si>
    <t>Merit Scholarship 2223</t>
  </si>
  <si>
    <t>Academic Scholars Award 2223</t>
  </si>
  <si>
    <t>Helios Fast Track Scholarship Match</t>
  </si>
  <si>
    <t>VF AWS Welding Workforce</t>
  </si>
  <si>
    <t>VFAWSWELD</t>
  </si>
  <si>
    <t>AWS Welding Workforce Grant</t>
  </si>
  <si>
    <t>VF Mini Hun 2202</t>
  </si>
  <si>
    <t>VFMINIHUN</t>
  </si>
  <si>
    <t>Discharge Student Balance</t>
  </si>
  <si>
    <t>Red Bull</t>
  </si>
  <si>
    <t>Red Bull CW</t>
  </si>
  <si>
    <t>HEERF III ARP Emergency Aid</t>
  </si>
  <si>
    <t>HERRF III ARP Institutional</t>
  </si>
  <si>
    <t>End 7/19/21</t>
  </si>
  <si>
    <t>End 7/21/21</t>
  </si>
  <si>
    <t>Fall Osc Cty Resident Enroll Award</t>
  </si>
  <si>
    <t>NSF LSAMP B2B</t>
  </si>
  <si>
    <t>NSFLSB2B</t>
  </si>
  <si>
    <t>CCI Nova Subaward Dep of State 2122</t>
  </si>
  <si>
    <t>CCINOVA22</t>
  </si>
  <si>
    <t>Other Structures $100,000/Project</t>
  </si>
  <si>
    <t>Landscaping Over $100,000/Project</t>
  </si>
  <si>
    <t>TE0406</t>
  </si>
  <si>
    <t>TE Valencia Foundation</t>
  </si>
  <si>
    <t>V02932376</t>
  </si>
  <si>
    <t>Barnes</t>
  </si>
  <si>
    <t>Tiffaney</t>
  </si>
  <si>
    <t>Active</t>
  </si>
  <si>
    <t>Inactive</t>
  </si>
  <si>
    <t>Total</t>
  </si>
  <si>
    <t>Purchases Demonstration Products</t>
  </si>
  <si>
    <t>V03794804</t>
  </si>
  <si>
    <t>Tscheulin</t>
  </si>
  <si>
    <t>Provost</t>
  </si>
  <si>
    <t>SPD Provost WEC</t>
  </si>
  <si>
    <t>SPD Provost EAC</t>
  </si>
  <si>
    <t>SPD Provost OSC</t>
  </si>
  <si>
    <t>Provost WEC</t>
  </si>
  <si>
    <t>Provost Hospitality WEC</t>
  </si>
  <si>
    <t>Provost EAC</t>
  </si>
  <si>
    <t>Provost Hospitality EAC</t>
  </si>
  <si>
    <t>Provost Hospitality WPK</t>
  </si>
  <si>
    <t>Provost OSC</t>
  </si>
  <si>
    <t>Provost Hospitality OSC</t>
  </si>
  <si>
    <t>Provost Hospitality LNC</t>
  </si>
  <si>
    <t>Provost Hospitality PNC</t>
  </si>
  <si>
    <t>End 8/23/21</t>
  </si>
  <si>
    <t>VF Sage Study Abroad Funding 2122 Cycle</t>
  </si>
  <si>
    <t>VF Youthbuild Sustenance</t>
  </si>
  <si>
    <t>VFSGAE22</t>
  </si>
  <si>
    <t>YBFOODVF3</t>
  </si>
  <si>
    <t>End 8/27/21</t>
  </si>
  <si>
    <t>V03794438</t>
  </si>
  <si>
    <t>Wesley</t>
  </si>
  <si>
    <t>HEERF III ARP MSI</t>
  </si>
  <si>
    <t>Learning Support Center EAC</t>
  </si>
  <si>
    <t>Provost Annual Events EAC</t>
  </si>
  <si>
    <t>Provost Annual Events WEC</t>
  </si>
  <si>
    <t>Provost Annual Events OSC</t>
  </si>
  <si>
    <t>Equipment Provost EAC</t>
  </si>
  <si>
    <t>Equipment Provost WEC</t>
  </si>
  <si>
    <t>Equipment Provost OSC</t>
  </si>
  <si>
    <t>V03070004</t>
  </si>
  <si>
    <t>Damian</t>
  </si>
  <si>
    <t>Tana</t>
  </si>
  <si>
    <t>PNCLABSCI</t>
  </si>
  <si>
    <t>Science Lab 2nd Floor R/R PNC CIF</t>
  </si>
  <si>
    <t>PNC 2nd Floor Science Lab</t>
  </si>
  <si>
    <t>HEERF Vaccine Incentive</t>
  </si>
  <si>
    <t>Exterior Signage CW CIF</t>
  </si>
  <si>
    <t>End 9/16/21</t>
  </si>
  <si>
    <t>PNCSOLAR</t>
  </si>
  <si>
    <t>OSCCIT3FL</t>
  </si>
  <si>
    <t>Solar Project PNC</t>
  </si>
  <si>
    <t>CIT 3rd Floor Renovation OSC</t>
  </si>
  <si>
    <t>Solar Project PNC CIF</t>
  </si>
  <si>
    <t>CIT 3rd Floor Renovation OSC CIF</t>
  </si>
  <si>
    <t>TURNPIKE</t>
  </si>
  <si>
    <t>VF Mini Grant Turnpike Gypsies Prod</t>
  </si>
  <si>
    <t>Theater Production Turnpike Gypsies</t>
  </si>
  <si>
    <t>Allied Health Clinical Complian WEC</t>
  </si>
  <si>
    <t>Nursing Clinical Compliance WEC</t>
  </si>
  <si>
    <t>UHC HSA Contributions Emplye</t>
  </si>
  <si>
    <t>End 9/27/21</t>
  </si>
  <si>
    <t>Perkins Supplement 2122</t>
  </si>
  <si>
    <t>PERKSUPP22</t>
  </si>
  <si>
    <t>2391T</t>
  </si>
  <si>
    <t>Perkins Supplemental 2122</t>
  </si>
  <si>
    <t>VF PepsiCo PT Salary Support</t>
  </si>
  <si>
    <t>VFPEPSICO</t>
  </si>
  <si>
    <t>VF PepsiCo 2122</t>
  </si>
  <si>
    <t>Planning &amp; Development</t>
  </si>
  <si>
    <t>Planning and Development</t>
  </si>
  <si>
    <t>Payroll</t>
  </si>
  <si>
    <t>Chief of Staff, VP Plan &amp; Develop</t>
  </si>
  <si>
    <t>End 9/29/21</t>
  </si>
  <si>
    <t>COBA 2022</t>
  </si>
  <si>
    <t>VF LSAMP Support</t>
  </si>
  <si>
    <t>VFLSB2B</t>
  </si>
  <si>
    <t>NEHTPAR21</t>
  </si>
  <si>
    <t>Timeless Parallels Veterans Exper</t>
  </si>
  <si>
    <t>Veterans Experience &amp; Classical Lit</t>
  </si>
  <si>
    <t>PepsiCo FDN Uplift Schloars Program</t>
  </si>
  <si>
    <t>EACBLD5CS</t>
  </si>
  <si>
    <t>Bldg 5 Auxiliary 1st Floor Remodel CIF</t>
  </si>
  <si>
    <t>YB Subaward ot OCOA</t>
  </si>
  <si>
    <t>HELIOSC3</t>
  </si>
  <si>
    <t>HELIOS CFEED III</t>
  </si>
  <si>
    <t>HELIOS III Enhance Use &amp; Integrate</t>
  </si>
  <si>
    <t>VFTRUCKAD</t>
  </si>
  <si>
    <t>VF CE Truck Wrap</t>
  </si>
  <si>
    <t>CE Truck Wrap for Recruitment</t>
  </si>
  <si>
    <t>VF CE Truck Wrap for Recruitment</t>
  </si>
  <si>
    <t>NSF USE Math Engagement Faculty</t>
  </si>
  <si>
    <t>IUSESEALM</t>
  </si>
  <si>
    <t>Faculty Engage Active Learning Math</t>
  </si>
  <si>
    <t>DOL YouthBuild USA Career Source</t>
  </si>
  <si>
    <t>DOL YouthBuild USA Osc Cty Dist Sch</t>
  </si>
  <si>
    <t>NSF LSAMP B2B CFSA Polk State Col</t>
  </si>
  <si>
    <t>NSF LSAMP B2B CFSA Pasco Hernandez</t>
  </si>
  <si>
    <t>End 10/1/21</t>
  </si>
  <si>
    <t>DUKEPWRLN</t>
  </si>
  <si>
    <t>VF Duke AST Electric Power</t>
  </si>
  <si>
    <t>Duke AST Electric Power Line Tech</t>
  </si>
  <si>
    <t>End 10/13/21</t>
  </si>
  <si>
    <t>Provost (East &amp; Lake Nona)</t>
  </si>
  <si>
    <t>Provost (Osc &amp; PNC)</t>
  </si>
  <si>
    <t>NSF LSAMP B2B College of Cen FL</t>
  </si>
  <si>
    <t>End 10/14/21</t>
  </si>
  <si>
    <t>Public Affairs &amp; Advancement Div</t>
  </si>
  <si>
    <t>Provost WEC &amp; Horizon</t>
  </si>
  <si>
    <t>End 10/19/21</t>
  </si>
  <si>
    <t>Technology, Research &amp; Analytics</t>
  </si>
  <si>
    <t xml:space="preserve">VF Wells Fargo PJI Racial Equity </t>
  </si>
  <si>
    <t>WFRJIRACE</t>
  </si>
  <si>
    <t>VF Wells Fargo PJI Support</t>
  </si>
  <si>
    <t>NSF LSAMP B2B Alliance</t>
  </si>
  <si>
    <t>Provost PNC</t>
  </si>
  <si>
    <t>Provost (DTC &amp; WPK)</t>
  </si>
  <si>
    <t>Brothers Reaching Out Scholarship</t>
  </si>
  <si>
    <t>Crossman Career Builders Sch</t>
  </si>
  <si>
    <t>Exec Dean's Office WPK</t>
  </si>
  <si>
    <t>Exec Dean's Office LNC</t>
  </si>
  <si>
    <t>Phi Beta Lambda DTC</t>
  </si>
  <si>
    <t>VF FHC Oral Histories of Immigratio</t>
  </si>
  <si>
    <t>VFFHCVOIC</t>
  </si>
  <si>
    <t>UNIVHSP</t>
  </si>
  <si>
    <t>VF Universal Arts HSP</t>
  </si>
  <si>
    <t>VF Horizon Scholars Arts Support</t>
  </si>
  <si>
    <t>WELLSFARG5</t>
  </si>
  <si>
    <t>VF Wells Fargo V-TSIC/HIS</t>
  </si>
  <si>
    <t>VF Wells Fargo V</t>
  </si>
  <si>
    <t>VF AACC Metallica Scholar</t>
  </si>
  <si>
    <t>AACCMETL2</t>
  </si>
  <si>
    <t>End 12/9/21</t>
  </si>
  <si>
    <t>Roof Replacement Bldgs 1 &amp; 2 EAC</t>
  </si>
  <si>
    <t>EACRFB1&amp;2</t>
  </si>
  <si>
    <t>Bldgs 1 &amp; 2 Roof Replacement CO&amp;DS</t>
  </si>
  <si>
    <t>13 = Downtown Campus (DTC)</t>
  </si>
  <si>
    <t>09 = Horizons West Campus (HWC) formerly Southwest Campus (SWC)</t>
  </si>
  <si>
    <t>Campus Site Development HWC</t>
  </si>
  <si>
    <t>Campus Site Development CIF</t>
  </si>
  <si>
    <t>Campus Site Development HW CIF</t>
  </si>
  <si>
    <t xml:space="preserve">Campus Stores Remodel </t>
  </si>
  <si>
    <t>HWCSITE</t>
  </si>
  <si>
    <t>Honorably Discharged Grad Asst 2122</t>
  </si>
  <si>
    <t>HDGAP2122</t>
  </si>
  <si>
    <t>TE0407</t>
  </si>
  <si>
    <t>TE Employee Experience</t>
  </si>
  <si>
    <t>End 1/6/22</t>
  </si>
  <si>
    <t>Rentals Equipment &lt;= 12 Mo</t>
  </si>
  <si>
    <t>Custodial Services MCAT</t>
  </si>
  <si>
    <t>Year of Tuition Award.</t>
  </si>
  <si>
    <t>V03162443</t>
  </si>
  <si>
    <t>Dela Paz-Ramos</t>
  </si>
  <si>
    <t>Vanessa</t>
  </si>
  <si>
    <t>Federal College Workstudy 2223</t>
  </si>
  <si>
    <t>Florida Work Experience 2223</t>
  </si>
  <si>
    <t>Provost EAC &amp; Lake Nona</t>
  </si>
  <si>
    <t>Provost OSC &amp; PNC</t>
  </si>
  <si>
    <t>Provost DTC &amp; WPK</t>
  </si>
  <si>
    <t>FCWSP23</t>
  </si>
  <si>
    <t>FWEP23</t>
  </si>
  <si>
    <t xml:space="preserve">FLDOE Open Door </t>
  </si>
  <si>
    <t>OPENDOOR</t>
  </si>
  <si>
    <t>AST Program Scholarships</t>
  </si>
  <si>
    <t>z</t>
  </si>
  <si>
    <t>DLIS ARPA Library Support</t>
  </si>
  <si>
    <t>DLISFARPA</t>
  </si>
  <si>
    <t>FL Dept of State FDLISARPA</t>
  </si>
  <si>
    <t>Equity, Strategy &amp; Partnerships</t>
  </si>
  <si>
    <t>Ocoee Scholarship Program</t>
  </si>
  <si>
    <t>Ocoee Scholarship Program 2122</t>
  </si>
  <si>
    <t>OCOEE2122</t>
  </si>
  <si>
    <t>PROSPEROSC</t>
  </si>
  <si>
    <t>VF National Restaurant Show</t>
  </si>
  <si>
    <t>VFCULMINI</t>
  </si>
  <si>
    <t>Student Support Nat Restaurant Show</t>
  </si>
  <si>
    <t>ROBOTICS</t>
  </si>
  <si>
    <t xml:space="preserve">Robotics Training Remodel </t>
  </si>
  <si>
    <t>Robotics Training Remodel SHL CIF</t>
  </si>
  <si>
    <t>Dean of Student Engagement &amp; Part</t>
  </si>
  <si>
    <t>Dean of Enrollment &amp; Records</t>
  </si>
  <si>
    <t>Dean Student Engagement &amp; Partner</t>
  </si>
  <si>
    <t>Dean Counseling Advising &amp; Holistic</t>
  </si>
  <si>
    <t>Dean Student Services</t>
  </si>
  <si>
    <t>Mgr Active/Inactive</t>
  </si>
  <si>
    <t>Fin Svc VF Accounting/Scholarships</t>
  </si>
  <si>
    <t>End 3/28/22</t>
  </si>
  <si>
    <t>Hospitality Funds</t>
  </si>
  <si>
    <t>Provost Hospitality</t>
  </si>
  <si>
    <t>East Region Hospitality</t>
  </si>
  <si>
    <t>West Region Hospitality</t>
  </si>
  <si>
    <t>Osceola Region Hospitality</t>
  </si>
  <si>
    <t>Northern Region Hospitality</t>
  </si>
  <si>
    <t>Student Services Hospitality</t>
  </si>
  <si>
    <t>Faculty Leadership Hospitality</t>
  </si>
  <si>
    <t>ODHR Hospitality</t>
  </si>
  <si>
    <t>CE &amp; International Hospitality</t>
  </si>
  <si>
    <t>Legal Hospitality</t>
  </si>
  <si>
    <t>Business Ops &amp; Finance Hospitality</t>
  </si>
  <si>
    <t>Robbins</t>
  </si>
  <si>
    <t>V03199777</t>
  </si>
  <si>
    <t>AST Programs Marketing/Recruitment</t>
  </si>
  <si>
    <t>LOCKHED22</t>
  </si>
  <si>
    <t>Tech/Research/Analytics Hospitality</t>
  </si>
  <si>
    <t>Planning &amp; Development Hospitality</t>
  </si>
  <si>
    <t>VF Business Solution Challenge</t>
  </si>
  <si>
    <t>VFSTARM2</t>
  </si>
  <si>
    <t>End 4/13/22</t>
  </si>
  <si>
    <t>V03100635</t>
  </si>
  <si>
    <t>Sanchez</t>
  </si>
  <si>
    <t>Career Anniversary &amp; Employee Event</t>
  </si>
  <si>
    <t>Khan</t>
  </si>
  <si>
    <t>Gooden</t>
  </si>
  <si>
    <t>Honors Program Book Scholarship</t>
  </si>
  <si>
    <t>Honors Program II Book Scholarship</t>
  </si>
  <si>
    <t>NEH22</t>
  </si>
  <si>
    <t>NEH 2223</t>
  </si>
  <si>
    <t>Excellence in Education Sch</t>
  </si>
  <si>
    <t>Endowed Chairs 2223(Personnel Only)</t>
  </si>
  <si>
    <t>Endowed Chairs 2223</t>
  </si>
  <si>
    <t>ENDCAT123</t>
  </si>
  <si>
    <t>ENDCAT223</t>
  </si>
  <si>
    <t>V03826125</t>
  </si>
  <si>
    <t>Lancelot</t>
  </si>
  <si>
    <t>V03825894</t>
  </si>
  <si>
    <t>Sobia</t>
  </si>
  <si>
    <t>V03825986</t>
  </si>
  <si>
    <t>Danny</t>
  </si>
  <si>
    <t>Summer Math Academy CW</t>
  </si>
  <si>
    <t>Other State Appropriations Control</t>
  </si>
  <si>
    <t xml:space="preserve">Other State Appropriations </t>
  </si>
  <si>
    <t>Dual Enrollment Tuition Reimburse</t>
  </si>
  <si>
    <t>Dual Enrollment Material Reimburse</t>
  </si>
  <si>
    <t>Prosper OSC</t>
  </si>
  <si>
    <t>End 6/6/22</t>
  </si>
  <si>
    <t>Perkins 2223</t>
  </si>
  <si>
    <t>PERKINS23</t>
  </si>
  <si>
    <t>Pat &amp; Bill Spoone Scholarship</t>
  </si>
  <si>
    <t>Giordano</t>
  </si>
  <si>
    <t>V03655951</t>
  </si>
  <si>
    <t>CJITRUS23</t>
  </si>
  <si>
    <t>CJI Trust Fund 2223</t>
  </si>
  <si>
    <t>Teacher Training OCPS(Title II)2223</t>
  </si>
  <si>
    <t>OCPS23</t>
  </si>
  <si>
    <t>Take Stock in Children 2223</t>
  </si>
  <si>
    <t>TAKESTK23</t>
  </si>
  <si>
    <t>Gold Seal Vocational Awards 2223</t>
  </si>
  <si>
    <t>GOLD2223</t>
  </si>
  <si>
    <t>Gold Seal Cape Scholars 2223</t>
  </si>
  <si>
    <t>CAPE2223</t>
  </si>
  <si>
    <t>CDDV2223</t>
  </si>
  <si>
    <t>Children Decease/Disable Vet 2223</t>
  </si>
  <si>
    <t>Rosewood Family Awards 2223</t>
  </si>
  <si>
    <t>ROSE2223</t>
  </si>
  <si>
    <t>Jose Marti Awards 2223</t>
  </si>
  <si>
    <t>MARTI2223</t>
  </si>
  <si>
    <t>FSAG2223</t>
  </si>
  <si>
    <t>FSAG 2223</t>
  </si>
  <si>
    <t>FSAG Career Education 2223</t>
  </si>
  <si>
    <t>FSAGC2223</t>
  </si>
  <si>
    <t>SEOG2223</t>
  </si>
  <si>
    <t>SEOG 2223</t>
  </si>
  <si>
    <t>Pell 2223</t>
  </si>
  <si>
    <t>PELL2223</t>
  </si>
  <si>
    <t>DLOAN2223</t>
  </si>
  <si>
    <t>Federal Direct Loans 2223</t>
  </si>
  <si>
    <t>SPD DTC</t>
  </si>
  <si>
    <t>Merit Scholarship 2324</t>
  </si>
  <si>
    <t>Merit Scholars Awards 2324</t>
  </si>
  <si>
    <t>MERIT2324</t>
  </si>
  <si>
    <t>Academic Scholars Awards 2324</t>
  </si>
  <si>
    <t>ACADM2324</t>
  </si>
  <si>
    <t>Academic Scholarship 2324</t>
  </si>
  <si>
    <t>SPD Inst Planning &amp; Development</t>
  </si>
  <si>
    <t>Fox</t>
  </si>
  <si>
    <t>Larry</t>
  </si>
  <si>
    <t>V03314511</t>
  </si>
  <si>
    <t>CE GPCE Support Services</t>
  </si>
  <si>
    <t>VFFOODYB3</t>
  </si>
  <si>
    <t>VF Youthbuild Food Support</t>
  </si>
  <si>
    <t>YB Student Support (FOOD)</t>
  </si>
  <si>
    <t>Unallocated Misc Capital Funding</t>
  </si>
  <si>
    <t>Student Activities - Mascot</t>
  </si>
  <si>
    <t>Federal Direct Loans PLUS 2022-23</t>
  </si>
  <si>
    <t>Federal Direct Loans Unsub 2223</t>
  </si>
  <si>
    <t>Federal Direct Loans Subsidized 2223</t>
  </si>
  <si>
    <t>Ocoee Scholarship Program 2223</t>
  </si>
  <si>
    <t>OCOEE2223</t>
  </si>
  <si>
    <t>CDDV 2022-23</t>
  </si>
  <si>
    <t>Veteran State Mandated Waivers</t>
  </si>
  <si>
    <t>V03819041</t>
  </si>
  <si>
    <t>Frederick</t>
  </si>
  <si>
    <t>Lesley</t>
  </si>
  <si>
    <t>End 7/12/22</t>
  </si>
  <si>
    <t>2P2904</t>
  </si>
  <si>
    <t>Perkins Energy Mgmt &amp; ContTech WEC</t>
  </si>
  <si>
    <t>INDEX</t>
  </si>
  <si>
    <t>T60800</t>
  </si>
  <si>
    <t>Tech Fee Video Production</t>
  </si>
  <si>
    <t>CCI Nova Subaward Dep of State 2223</t>
  </si>
  <si>
    <t>CCINOVA23</t>
  </si>
  <si>
    <t>Honors Netherlands SAGE 2223</t>
  </si>
  <si>
    <t>End 8/07/22</t>
  </si>
  <si>
    <t>End 08/07/22</t>
  </si>
  <si>
    <t>Spain SAGE 2223</t>
  </si>
  <si>
    <t>End 8/7/22</t>
  </si>
  <si>
    <t>End 10/8/19</t>
  </si>
  <si>
    <t>UK SAGE 2223</t>
  </si>
  <si>
    <t>Spain SAGE 2022-23</t>
  </si>
  <si>
    <t>United Kingdom SAGE 2022-23</t>
  </si>
  <si>
    <t>Leases Receivable - Facilities, NC</t>
  </si>
  <si>
    <t>TE0214</t>
  </si>
  <si>
    <t>TE Office of the Provost WEC</t>
  </si>
  <si>
    <t>DEO Robotics</t>
  </si>
  <si>
    <t>12 = Shady Lane (SHL) aka Cross Prairie Parkway (new street name)  Adv Man</t>
  </si>
  <si>
    <t>VFJHNSN22</t>
  </si>
  <si>
    <t>VF Energy Management Control</t>
  </si>
  <si>
    <t>TE Science Labs DTC</t>
  </si>
  <si>
    <t>Academic Operations</t>
  </si>
  <si>
    <t>TE Career Development OSC</t>
  </si>
  <si>
    <t>TE0408</t>
  </si>
  <si>
    <t>FL Law Enforcement Academy 2223</t>
  </si>
  <si>
    <t>LAWEA2223</t>
  </si>
  <si>
    <t>Criminal Justice Tech LNC</t>
  </si>
  <si>
    <t>Etta Jean Smith Scholarship</t>
  </si>
  <si>
    <t>Kathy &amp; Melvin Wheeler BS Nursing</t>
  </si>
  <si>
    <t>End 9/8/22</t>
  </si>
  <si>
    <t>Strategic Initiatives/Academic Aff</t>
  </si>
  <si>
    <t>Engaged Learning</t>
  </si>
  <si>
    <t>Landscape Shade Canopy OSC</t>
  </si>
  <si>
    <t>OSCCANOPY</t>
  </si>
  <si>
    <t>Landscape Shade Canopy OSC CIF</t>
  </si>
  <si>
    <t xml:space="preserve">Landscape Shade Canopy OSC </t>
  </si>
  <si>
    <t>Building 10 Space Renovations WEC</t>
  </si>
  <si>
    <t>WECBL10SR</t>
  </si>
  <si>
    <t>Bldg 10 Space Renovations WEC CIF</t>
  </si>
  <si>
    <t>Deferred Maintenance 2223</t>
  </si>
  <si>
    <t>DFMNT2223</t>
  </si>
  <si>
    <t>ADA Restroom Renovations EAC PECO</t>
  </si>
  <si>
    <t>AHU Replacements EAC PECO</t>
  </si>
  <si>
    <t>AHU Replacements WEC PECO</t>
  </si>
  <si>
    <t>Bldgs 1 &amp; 2 Outside Air WEC PECO</t>
  </si>
  <si>
    <t>End 9/10/22</t>
  </si>
  <si>
    <t>VFMINIGRNT</t>
  </si>
  <si>
    <t>VF Mini Grants</t>
  </si>
  <si>
    <t>Valencia Foundation Mini Grants</t>
  </si>
  <si>
    <t>CE Program Scholarships</t>
  </si>
  <si>
    <t>VFVFANS</t>
  </si>
  <si>
    <t>Student Support Food Insecurities</t>
  </si>
  <si>
    <t>VF Food Insecurity Assistance</t>
  </si>
  <si>
    <t>Open Door Grant Program</t>
  </si>
  <si>
    <t>FLDOE Open State Award</t>
  </si>
  <si>
    <t>OPNDOOR</t>
  </si>
  <si>
    <t>V03332756</t>
  </si>
  <si>
    <t>Christopher</t>
  </si>
  <si>
    <t>End 9/26/22</t>
  </si>
  <si>
    <t>Johnson Controls Grant</t>
  </si>
  <si>
    <t>TE Talent Acquisition</t>
  </si>
  <si>
    <t>TE Compensation</t>
  </si>
  <si>
    <t>TE Leave and Access</t>
  </si>
  <si>
    <t>TE Employee Relations</t>
  </si>
  <si>
    <t>End 10/4/22</t>
  </si>
  <si>
    <t>TE Testing &amp; Assessment Center DTC</t>
  </si>
  <si>
    <t>LOCKHED23</t>
  </si>
  <si>
    <t>End 10/11/22</t>
  </si>
  <si>
    <t>Akademos Instructional Mat Payable</t>
  </si>
  <si>
    <t>ECPT Projects</t>
  </si>
  <si>
    <t>VF Award Business Solution Challeng</t>
  </si>
  <si>
    <t xml:space="preserve">Support Business Solution Challege </t>
  </si>
  <si>
    <t>TE Learning and Assessment</t>
  </si>
  <si>
    <t>VFMINHOSP</t>
  </si>
  <si>
    <t>Hospitality &amp; Culinary Student Exp</t>
  </si>
  <si>
    <t>Hospitality &amp; Culinary Support</t>
  </si>
  <si>
    <t>Heart of Florida United Way AST Sch</t>
  </si>
  <si>
    <t>Administrative Hospitality</t>
  </si>
  <si>
    <t>Valencia African Heritage Assoc.</t>
  </si>
  <si>
    <t>VFSTFARM3</t>
  </si>
  <si>
    <t>USOE CCAMPIS</t>
  </si>
  <si>
    <t>CCAMPIS</t>
  </si>
  <si>
    <t>Childcare Vouchers for Students</t>
  </si>
  <si>
    <t>2111V</t>
  </si>
  <si>
    <t>UNVAOTHSP</t>
  </si>
  <si>
    <t>Universal Art of Tomorrow HSP</t>
  </si>
  <si>
    <t>Art of Tomorrow HSP Support</t>
  </si>
  <si>
    <t>L10802</t>
  </si>
  <si>
    <t>Lab English PNC</t>
  </si>
  <si>
    <t>Theatre Opera Project</t>
  </si>
  <si>
    <t>Chillers 1 &amp; 4 Refurbish WEC PECO</t>
  </si>
  <si>
    <t>L10410</t>
  </si>
  <si>
    <t>Lab English LNC</t>
  </si>
  <si>
    <t>Food Trucks CW</t>
  </si>
  <si>
    <t>Network Room Security Upgrade CW</t>
  </si>
  <si>
    <t>NETREFRSH</t>
  </si>
  <si>
    <t>NETSECURE</t>
  </si>
  <si>
    <t>Network Hardware Refresh CW Local</t>
  </si>
  <si>
    <t>Network Security Upgrade CW Local</t>
  </si>
  <si>
    <t>Network Hardware Refresh CW</t>
  </si>
  <si>
    <t>Chiller 2 &amp; 3 Extenders OSC PECO</t>
  </si>
  <si>
    <t>Chiller 1 Refurbish EAC PECO</t>
  </si>
  <si>
    <t>Storm Drainage WEC PECO</t>
  </si>
  <si>
    <t>Cooling Tower Replace EAC/WEC PECO</t>
  </si>
  <si>
    <t>Water Softener Upgrades CW PECO</t>
  </si>
  <si>
    <t>Mechanical Systems Testing CW PECO</t>
  </si>
  <si>
    <t>IT Power Upgrade &amp; Security CW PECO</t>
  </si>
  <si>
    <t>Irrigation Line Replacement CW PECO</t>
  </si>
  <si>
    <t>Roadway &amp; Parking Lot EAC/WEC PECO</t>
  </si>
  <si>
    <t>Restroom Renovations EAC/WEC PECO</t>
  </si>
  <si>
    <t>Elevator Code Upgrades CW PECO</t>
  </si>
  <si>
    <t>Miscellaneous</t>
  </si>
  <si>
    <t>2P2300</t>
  </si>
  <si>
    <t>Carl D Perkins CW</t>
  </si>
  <si>
    <t>WAP Human Trafficking Book Royaltie</t>
  </si>
  <si>
    <t>InterVarsity Christian FellowshipOS</t>
  </si>
  <si>
    <t>K-Pop Dance Club OSC</t>
  </si>
  <si>
    <t>Honorably Discharged Grad Asst 2223</t>
  </si>
  <si>
    <t>VFMINISAE</t>
  </si>
  <si>
    <t>VF Spring Arts Festival</t>
  </si>
  <si>
    <t>VF Mini Spring Arts Festival</t>
  </si>
  <si>
    <t>Iraq &amp; Afghanistan Svc Grant (IASG)</t>
  </si>
  <si>
    <t>IASG 2223</t>
  </si>
  <si>
    <t>IASG2223</t>
  </si>
  <si>
    <t>End 1/27/23</t>
  </si>
  <si>
    <t>End 1/30/23</t>
  </si>
  <si>
    <t>VF BOA Sup for Hispanic Nursing Stu</t>
  </si>
  <si>
    <t>BOAHISNUR</t>
  </si>
  <si>
    <t>VF Sup for Hispanic Nursing Student</t>
  </si>
  <si>
    <t>2380B</t>
  </si>
  <si>
    <t>Economic Development Initiative</t>
  </si>
  <si>
    <t>Poinciana Solar Panels</t>
  </si>
  <si>
    <t>TE Institutional Planning</t>
  </si>
  <si>
    <t>Osceola County Prosper Grad 2022</t>
  </si>
  <si>
    <t>Prosper Initiative Graduates 2022</t>
  </si>
  <si>
    <t>Osceola County Prosper Grad 2023</t>
  </si>
  <si>
    <t>OSCPRO23</t>
  </si>
  <si>
    <t>Prosper Initiative Graduates 2023</t>
  </si>
  <si>
    <t>FLDOELINE</t>
  </si>
  <si>
    <t>Linking Industry Nursing Education</t>
  </si>
  <si>
    <t>Special Appropriation (PIPELINE)</t>
  </si>
  <si>
    <t>Federal Grant Indirect Capital</t>
  </si>
  <si>
    <t>STEM Club OSC</t>
  </si>
  <si>
    <t>TE NSE Social Media/Marketing Strat</t>
  </si>
  <si>
    <t xml:space="preserve">TE Talent Mgmt/Total Rewards </t>
  </si>
  <si>
    <t>TE President’s Office and DBOT</t>
  </si>
  <si>
    <t>TE Community Engagement DTC</t>
  </si>
  <si>
    <t>TE Prosper OSC</t>
  </si>
  <si>
    <t>TE Human Resources</t>
  </si>
  <si>
    <t>Federal College Workstudy 2324</t>
  </si>
  <si>
    <t>Florida Work Experience 2324</t>
  </si>
  <si>
    <t>V03643060</t>
  </si>
  <si>
    <t>Schwitters</t>
  </si>
  <si>
    <t>TE Student Development DTC</t>
  </si>
  <si>
    <t>FCWSP24</t>
  </si>
  <si>
    <t>V02457725</t>
  </si>
  <si>
    <t>Sheldon</t>
  </si>
  <si>
    <t>Hughes</t>
  </si>
  <si>
    <t>V02795957</t>
  </si>
  <si>
    <t>V03862509</t>
  </si>
  <si>
    <t>Sanders</t>
  </si>
  <si>
    <t>Lakisha</t>
  </si>
  <si>
    <t>TE Student Development  WEC</t>
  </si>
  <si>
    <t>V03849252</t>
  </si>
  <si>
    <t>McGee</t>
  </si>
  <si>
    <t>Talent Management &amp; Total Rewards</t>
  </si>
  <si>
    <t>Tech Fee Total Management &amp; TR</t>
  </si>
  <si>
    <t>Phi Theta Kappa CW</t>
  </si>
  <si>
    <t>CE Transportation &amp; Logistic</t>
  </si>
  <si>
    <t>WDW Hospitality &amp; Culinary Arts Sch</t>
  </si>
  <si>
    <t>V03555140</t>
  </si>
  <si>
    <t>Lauren</t>
  </si>
  <si>
    <t>State Grant &amp; Contract Capital Ctl</t>
  </si>
  <si>
    <t xml:space="preserve">State Grant &amp; Contract Capital </t>
  </si>
  <si>
    <t>TE School of Arts/Entertainment EAC</t>
  </si>
  <si>
    <t>NEH23</t>
  </si>
  <si>
    <t>NEH 2324</t>
  </si>
  <si>
    <t>Perkins 2324</t>
  </si>
  <si>
    <t>PERKINS24</t>
  </si>
  <si>
    <t>Executive Dean DTC Event Account</t>
  </si>
  <si>
    <t>USDOE CCAPMIS</t>
  </si>
  <si>
    <t>USDOE CCAMPIS</t>
  </si>
  <si>
    <t>VFCCAMPIS</t>
  </si>
  <si>
    <t>2122C</t>
  </si>
  <si>
    <t>Kavalec</t>
  </si>
  <si>
    <t>V02801577</t>
  </si>
  <si>
    <t>Paredes</t>
  </si>
  <si>
    <t>Natalia</t>
  </si>
  <si>
    <t>Hoey</t>
  </si>
  <si>
    <t>TE Library DTC</t>
  </si>
  <si>
    <t>End 5/4/23</t>
  </si>
  <si>
    <t>TE HR Benefits</t>
  </si>
  <si>
    <t>FULL NAME</t>
  </si>
  <si>
    <t>School of Business, Acct &amp; Mangmt</t>
  </si>
  <si>
    <t>School of CS, Eng, Log &amp; Applied Sc</t>
  </si>
  <si>
    <t>V03668937</t>
  </si>
  <si>
    <t>Murrell</t>
  </si>
  <si>
    <t>Gwenette</t>
  </si>
  <si>
    <t>Chief Financial Officer</t>
  </si>
  <si>
    <t>Chief Operating Officer</t>
  </si>
  <si>
    <t>Osceola Prosper</t>
  </si>
  <si>
    <t>End 6/30/23</t>
  </si>
  <si>
    <t>TE PepsiCo Grant OSC</t>
  </si>
  <si>
    <t>End 4/1/19</t>
  </si>
  <si>
    <t>End 10/11/21</t>
  </si>
  <si>
    <t>End 3/21/22</t>
  </si>
  <si>
    <t>End 5/23/23</t>
  </si>
  <si>
    <t>End 5/24/23</t>
  </si>
  <si>
    <t>V03204403</t>
  </si>
  <si>
    <t>Tenery</t>
  </si>
  <si>
    <t>Daeri</t>
  </si>
  <si>
    <t>Camus Store Student Ambassador</t>
  </si>
  <si>
    <t>Campus Store Student Ambassador</t>
  </si>
  <si>
    <t>V02469808</t>
  </si>
  <si>
    <t>Watson</t>
  </si>
  <si>
    <t>Doreen</t>
  </si>
  <si>
    <t>S</t>
  </si>
  <si>
    <t>End 7/1/23</t>
  </si>
  <si>
    <t>End 11/24/22</t>
  </si>
  <si>
    <t>FWEP24</t>
  </si>
  <si>
    <t>Florida Work Experience 2425</t>
  </si>
  <si>
    <t>FWEP25</t>
  </si>
  <si>
    <t>HDGAP2223</t>
  </si>
  <si>
    <t>FSAGC2324</t>
  </si>
  <si>
    <t>FSAG Career Education 2324</t>
  </si>
  <si>
    <t>Exec VP Anministrative Services</t>
  </si>
  <si>
    <t>Gold Seal Cape Scholars 2324</t>
  </si>
  <si>
    <t>CAPE2324</t>
  </si>
  <si>
    <t>Children Decease/Disable Vet 2324</t>
  </si>
  <si>
    <t>CDDV2324</t>
  </si>
  <si>
    <t>OCOEE2324</t>
  </si>
  <si>
    <t>Ocoee Scholarship Program 2324</t>
  </si>
  <si>
    <t>DLOAN2324</t>
  </si>
  <si>
    <t>Federal Direct Loans 2324</t>
  </si>
  <si>
    <t>Federal College Workstudy 2425</t>
  </si>
  <si>
    <t>FCWSP25</t>
  </si>
  <si>
    <t>HDGAP2324</t>
  </si>
  <si>
    <t>Honorably Discharged Grad Asst 2324</t>
  </si>
  <si>
    <t>FSAG 2324</t>
  </si>
  <si>
    <t>FSAG2324</t>
  </si>
  <si>
    <t>GOLD2324</t>
  </si>
  <si>
    <t>Gold Seal Vocational Awards 2324</t>
  </si>
  <si>
    <t>IASG 2324</t>
  </si>
  <si>
    <t>IASG2324</t>
  </si>
  <si>
    <t>FL Law Enforcement Academy 2324</t>
  </si>
  <si>
    <t>LAWEA2324</t>
  </si>
  <si>
    <t>Jose Marti Awards 2324</t>
  </si>
  <si>
    <t>MARTI2324</t>
  </si>
  <si>
    <t>Pell 2324</t>
  </si>
  <si>
    <t>PELL2324</t>
  </si>
  <si>
    <t>PELL1920</t>
  </si>
  <si>
    <t>PELL2021</t>
  </si>
  <si>
    <t>Rosewood Family Awards 2324</t>
  </si>
  <si>
    <t>ROSE2324</t>
  </si>
  <si>
    <t>SEOG 2324</t>
  </si>
  <si>
    <t>SEOG2324</t>
  </si>
  <si>
    <t>SEOG1920</t>
  </si>
  <si>
    <t>SEOG2021</t>
  </si>
  <si>
    <t>Academic Scholars Awards 2122</t>
  </si>
  <si>
    <t>ACADM2425</t>
  </si>
  <si>
    <t>Academic Scholars Awards 2425</t>
  </si>
  <si>
    <t>MERIT2425</t>
  </si>
  <si>
    <t>Merit Scholars Awards 2425</t>
  </si>
  <si>
    <t>Academic Scholarship 2425</t>
  </si>
  <si>
    <t>CDDV 2324</t>
  </si>
  <si>
    <t>Federal Direct Loans Subsidized 2324</t>
  </si>
  <si>
    <t>Gold Seal 2324</t>
  </si>
  <si>
    <t>Gold Seal 2223</t>
  </si>
  <si>
    <t>Rosewood Family 2223</t>
  </si>
  <si>
    <t>Jose Marti 2223</t>
  </si>
  <si>
    <t>Rosewood Family 2324</t>
  </si>
  <si>
    <t>Jose Marti 2324</t>
  </si>
  <si>
    <t>Merit Scholarship 2425</t>
  </si>
  <si>
    <t>Perkins 2425</t>
  </si>
  <si>
    <t>PERKINS25</t>
  </si>
  <si>
    <t>Take Stock in Children 2324</t>
  </si>
  <si>
    <t>TAKESTK24</t>
  </si>
  <si>
    <t>CJITRUS24</t>
  </si>
  <si>
    <t>CJI Trust Fund 2324</t>
  </si>
  <si>
    <t>Teacher Training OCPS(Title II)2324</t>
  </si>
  <si>
    <t>OCPS24</t>
  </si>
  <si>
    <t>VFFOODYB4</t>
  </si>
  <si>
    <t>VF Youthbuild Food Support 2324</t>
  </si>
  <si>
    <t>VF YB Student Support (FOOD)</t>
  </si>
  <si>
    <t>Student Activities Brain Bowl</t>
  </si>
  <si>
    <t>End 6/14/23</t>
  </si>
  <si>
    <t>End 6/23/14</t>
  </si>
  <si>
    <t>End 6/214/23</t>
  </si>
  <si>
    <t>End 6/15/23</t>
  </si>
  <si>
    <t>Helios Transfer Student Success</t>
  </si>
  <si>
    <t>HELIOSTSS</t>
  </si>
  <si>
    <t>Employee Programming</t>
  </si>
  <si>
    <t>Endowed Chairs 2324(Personnel Only)</t>
  </si>
  <si>
    <t>ENDCAT124</t>
  </si>
  <si>
    <t>Endowed Chairs 2324</t>
  </si>
  <si>
    <t>ENDCAT224</t>
  </si>
  <si>
    <t>End 6/22/23</t>
  </si>
  <si>
    <t>2390A</t>
  </si>
  <si>
    <t>Broward FL Job Growth Grant</t>
  </si>
  <si>
    <t>BROCDLSUB</t>
  </si>
  <si>
    <t>CE CDL Program</t>
  </si>
  <si>
    <t>Dean of Student Success</t>
  </si>
  <si>
    <t>Data Informed Strategies</t>
  </si>
  <si>
    <t>CCI Nova Subaward Dep of State 2324</t>
  </si>
  <si>
    <t>CCINOVA24</t>
  </si>
  <si>
    <t>VF Tom &amp; Kathy Cardwell Family</t>
  </si>
  <si>
    <t>VFTKCARDW</t>
  </si>
  <si>
    <t>Support HSP Program</t>
  </si>
  <si>
    <t>Index</t>
  </si>
  <si>
    <t>Match</t>
  </si>
  <si>
    <t>IndexMatch</t>
  </si>
  <si>
    <t>Federal Direct Loans Unsubsidized 2324</t>
  </si>
  <si>
    <t>Federal Direct Loans PLUS 2324</t>
  </si>
  <si>
    <t>End 7/3/23</t>
  </si>
  <si>
    <t>Office of CFO</t>
  </si>
  <si>
    <t>AVP Campus Safety &amp; Services</t>
  </si>
  <si>
    <t>Office of COO</t>
  </si>
  <si>
    <t>Provost, Workforce Programs</t>
  </si>
  <si>
    <t>End 7/5/23</t>
  </si>
  <si>
    <t>YOUTHBLD4</t>
  </si>
  <si>
    <t>GO Youthbuild Plus 4.0</t>
  </si>
  <si>
    <t>Student Support Occupational Skills</t>
  </si>
  <si>
    <t>TE Enrollment Services WEC</t>
  </si>
  <si>
    <t>Accum Depreciation Leased Assets</t>
  </si>
  <si>
    <t>Lease Capital Copiers LT =&gt; $5000</t>
  </si>
  <si>
    <t>Behavioral &amp; Social Sciences WEC</t>
  </si>
  <si>
    <t>Music Club Osc</t>
  </si>
  <si>
    <t>VFANSMATC</t>
  </si>
  <si>
    <t>End 7/30/23</t>
  </si>
  <si>
    <t>VF Fans Match</t>
  </si>
  <si>
    <t>Campus Store PNC</t>
  </si>
  <si>
    <t>WECB2ROOF</t>
  </si>
  <si>
    <t>West Bldg 2 Roof CO &amp; DS</t>
  </si>
  <si>
    <t>Roof Construction WEC Bldg 2</t>
  </si>
  <si>
    <t>College Wide Masterplan</t>
  </si>
  <si>
    <t>DTC Phase II Design Plan</t>
  </si>
  <si>
    <t>DTCPH2PL</t>
  </si>
  <si>
    <t>WEC AHS Bldg Renovation</t>
  </si>
  <si>
    <t>WECASHREN</t>
  </si>
  <si>
    <t>WEC AHS Renovation</t>
  </si>
  <si>
    <t>Study Abroad/Global Experience WEC</t>
  </si>
  <si>
    <t>ATC Application Fees</t>
  </si>
  <si>
    <t>Adult Outreach &amp; Recruitment</t>
  </si>
  <si>
    <t>V03123183</t>
  </si>
  <si>
    <t>V03123184</t>
  </si>
  <si>
    <t>V03123185</t>
  </si>
  <si>
    <t>V03123186</t>
  </si>
  <si>
    <t>10784 (10590)</t>
  </si>
  <si>
    <t>V03928617</t>
  </si>
  <si>
    <t>Bouma</t>
  </si>
  <si>
    <t>Holly</t>
  </si>
  <si>
    <t>End 8/16/23</t>
  </si>
  <si>
    <t>End 8/18/2023</t>
  </si>
  <si>
    <t>VFMINIGRT</t>
  </si>
  <si>
    <t>VF Mini Grant Misc</t>
  </si>
  <si>
    <t>TE Provost Office OSC</t>
  </si>
  <si>
    <t>End 8/24/23</t>
  </si>
  <si>
    <t>105A</t>
  </si>
  <si>
    <t>105A0</t>
  </si>
  <si>
    <t>Student Activities Special Projects</t>
  </si>
  <si>
    <t>End 8/25/23</t>
  </si>
  <si>
    <t>Building Construction PNC</t>
  </si>
  <si>
    <t>Building 2 LNC</t>
  </si>
  <si>
    <t>Building 2 Plan &amp; Construction LNC</t>
  </si>
  <si>
    <t>SPD Workforce Education</t>
  </si>
  <si>
    <t>End 9/1/23</t>
  </si>
  <si>
    <t>V02499980</t>
  </si>
  <si>
    <t>Geni</t>
  </si>
  <si>
    <t>End 9/12/23</t>
  </si>
  <si>
    <t>Grenada SAGE 2324</t>
  </si>
  <si>
    <t>Grenada SAGE 2023-24</t>
  </si>
  <si>
    <t>Italy SAGE 2324</t>
  </si>
  <si>
    <t>Honors Germany SAGE 2324</t>
  </si>
  <si>
    <t>Portugal SAGE 2324</t>
  </si>
  <si>
    <t>Spain SAGE 2324</t>
  </si>
  <si>
    <t>Costa Rica SAGE 2324</t>
  </si>
  <si>
    <t>End 9/13/23</t>
  </si>
  <si>
    <t>Italy SAGE 2023-24</t>
  </si>
  <si>
    <t>Honors Germany SAGE 2023-24</t>
  </si>
  <si>
    <t>Portugal SAGE 2023-24</t>
  </si>
  <si>
    <t>Spain SAGE 2023-24</t>
  </si>
  <si>
    <t>Costa Rica SAGE 2023-24</t>
  </si>
  <si>
    <t>End 09/13/23</t>
  </si>
  <si>
    <t>President Study Related Reimburse</t>
  </si>
  <si>
    <t>E70800</t>
  </si>
  <si>
    <t>Equipment Office of COO</t>
  </si>
  <si>
    <t>Florida Two Year College Math Assoc</t>
  </si>
  <si>
    <t>E42300</t>
  </si>
  <si>
    <t>Equipment Workforce Programs</t>
  </si>
  <si>
    <t>End 9/22/23</t>
  </si>
  <si>
    <t>Fire Safety Equipment</t>
  </si>
  <si>
    <t>Committee of 100 Fire Rescue Instit</t>
  </si>
  <si>
    <t>24FIRERES</t>
  </si>
  <si>
    <t>V03320999</t>
  </si>
  <si>
    <t>Liburd</t>
  </si>
  <si>
    <t>Hans</t>
  </si>
  <si>
    <t>Information Security Office CW</t>
  </si>
  <si>
    <t>End 10/6/23</t>
  </si>
  <si>
    <t>End 10/9/23</t>
  </si>
  <si>
    <t>V03139416</t>
  </si>
  <si>
    <t>Castillo</t>
  </si>
  <si>
    <t>Alania</t>
  </si>
  <si>
    <t>Campus Store DT</t>
  </si>
  <si>
    <t>Sales Tax Payable DTC</t>
  </si>
  <si>
    <t>AAA-ACG Social Justice Innovator Sc</t>
  </si>
  <si>
    <t>VF VCentials Market VFANS - Disney</t>
  </si>
  <si>
    <t>AA</t>
  </si>
  <si>
    <t>21AA00</t>
  </si>
  <si>
    <t>Greater Orlando Youthbuild Plus 4.0</t>
  </si>
  <si>
    <t xml:space="preserve">McKinney Vento Exemption </t>
  </si>
  <si>
    <t>Student Support College Pantry</t>
  </si>
  <si>
    <t>Dean, Student Success</t>
  </si>
  <si>
    <t>V03430356</t>
  </si>
  <si>
    <t>Lora-Santos</t>
  </si>
  <si>
    <t>Evelyn</t>
  </si>
  <si>
    <t>End 11/3/23</t>
  </si>
  <si>
    <t>QEP Gateway Courses</t>
  </si>
  <si>
    <t>End 11/27/23</t>
  </si>
  <si>
    <t>24DISNEY</t>
  </si>
  <si>
    <t>VF Lockheed AST Adv Manufacturing</t>
  </si>
  <si>
    <t>24LOCKHED</t>
  </si>
  <si>
    <t>AST Adv Manufacturing Minor Equip</t>
  </si>
  <si>
    <t>21AB00</t>
  </si>
  <si>
    <t>Student Support (FOOD) From FDN</t>
  </si>
  <si>
    <t>24YB4FOOD</t>
  </si>
  <si>
    <t>VF YB Food Support YB 4 2324</t>
  </si>
  <si>
    <t>Testing and Assessment PNC</t>
  </si>
  <si>
    <t>Testing and Assessment DTC</t>
  </si>
  <si>
    <t>Testing and Assessment EAC</t>
  </si>
  <si>
    <t>Testing and Assessment OSC</t>
  </si>
  <si>
    <t>Testing and Assessment WEC</t>
  </si>
  <si>
    <t>Testing and Assessment CW</t>
  </si>
  <si>
    <t>VF Mini Spring Art Week Festival</t>
  </si>
  <si>
    <t>AB</t>
  </si>
  <si>
    <t>AC</t>
  </si>
  <si>
    <t>21AC00</t>
  </si>
  <si>
    <t>2024 Spring Art Week Festival</t>
  </si>
  <si>
    <t>24VFMSPAF</t>
  </si>
  <si>
    <t>Paralegal DTC</t>
  </si>
  <si>
    <t>Allied Health Community Partnership</t>
  </si>
  <si>
    <t>24KUALine</t>
  </si>
  <si>
    <t>Electrical Lines Vehicle Charging</t>
  </si>
  <si>
    <t>Valencia Voyage</t>
  </si>
  <si>
    <t>24SUBLIFT</t>
  </si>
  <si>
    <t>Operation Next Florida Subaward</t>
  </si>
  <si>
    <t>AD</t>
  </si>
  <si>
    <t>21AD00</t>
  </si>
  <si>
    <t>CE Student Support Manufacturing</t>
  </si>
  <si>
    <t>105B</t>
  </si>
  <si>
    <t>105B0</t>
  </si>
  <si>
    <t>V04047591</t>
  </si>
  <si>
    <t>Yolanda</t>
  </si>
  <si>
    <t>End 1/9/24</t>
  </si>
  <si>
    <t>105B1</t>
  </si>
  <si>
    <t>Optics Lab</t>
  </si>
  <si>
    <t>OSCOPTICS</t>
  </si>
  <si>
    <t>Optics Lab OSC CIF</t>
  </si>
  <si>
    <t>105B2</t>
  </si>
  <si>
    <t>105B3</t>
  </si>
  <si>
    <t>105B4</t>
  </si>
  <si>
    <t>105B5</t>
  </si>
  <si>
    <t>105B6</t>
  </si>
  <si>
    <t>Associate Provost</t>
  </si>
  <si>
    <t>24OPENDOR</t>
  </si>
  <si>
    <t>AE</t>
  </si>
  <si>
    <t>21AE00</t>
  </si>
  <si>
    <t>Open Door State Scholarsips</t>
  </si>
  <si>
    <t>State Scholarship</t>
  </si>
  <si>
    <t>End 1/12/24</t>
  </si>
  <si>
    <t>end 1/12/24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</si>
</sst>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d\-mmm\-yy;@"/>
    <numFmt numFmtId="165" formatCode="mm/dd/yy;@"/>
    <numFmt numFmtId="166" formatCode="0.0E+00"/>
  </numFmts>
  <fonts count="195">
    <font>
      <sz val="11"/>
      <color theme="1"/>
      <name val="Calibri"/>
      <family val="2"/>
      <scheme val="minor"/>
    </font>
    <font>
      <sz val="10"/>
      <color theme="1"/>
      <name val="Arial"/>
      <family val="2"/>
    </font>
    <font>
      <sz val="10"/>
      <name val="Arial"/>
      <family val="2"/>
    </font>
    <font>
      <b/>
      <sz val="10"/>
      <name val="Arial"/>
      <family val="2"/>
    </font>
    <font>
      <sz val="10"/>
      <color indexed="10"/>
      <name val="Arial"/>
      <family val="2"/>
    </font>
    <font>
      <b/>
      <sz val="10"/>
      <color indexed="10"/>
      <name val="Arial"/>
      <family val="2"/>
    </font>
    <font>
      <b/>
      <i/>
      <sz val="10"/>
      <name val="Arial"/>
      <family val="2"/>
    </font>
    <font>
      <b/>
      <sz val="8"/>
      <color indexed="81"/>
      <name val="Tahoma"/>
      <family val="2"/>
    </font>
    <font>
      <sz val="8"/>
      <color indexed="81"/>
      <name val="Tahoma"/>
      <family val="2"/>
    </font>
    <font>
      <sz val="11"/>
      <color indexed="8"/>
      <name val="Calibri"/>
      <family val="2"/>
    </font>
    <font>
      <sz val="8"/>
      <name val="Calibri"/>
      <family val="2"/>
    </font>
    <font>
      <b/>
      <u/>
      <sz val="10"/>
      <name val="Arial"/>
      <family val="2"/>
    </font>
    <font>
      <b/>
      <sz val="10"/>
      <color indexed="53"/>
      <name val="Arial"/>
      <family val="2"/>
    </font>
    <font>
      <sz val="10"/>
      <color indexed="53"/>
      <name val="Arial"/>
      <family val="2"/>
    </font>
    <font>
      <b/>
      <sz val="10"/>
      <color rgb="FFFF0000"/>
      <name val="Arial"/>
      <family val="2"/>
    </font>
    <font>
      <sz val="10"/>
      <color theme="1"/>
      <name val="Arial"/>
      <family val="2"/>
    </font>
    <font>
      <sz val="10"/>
      <color rgb="FFFF0000"/>
      <name val="Arial"/>
      <family val="2"/>
    </font>
    <font>
      <sz val="10"/>
      <color rgb="FF000000"/>
      <name val="Arial"/>
      <family val="2"/>
    </font>
    <font>
      <b/>
      <sz val="10"/>
      <color theme="1"/>
      <name val="Arial"/>
      <family val="2"/>
    </font>
    <font>
      <sz val="11"/>
      <color theme="1"/>
      <name val="Calibri"/>
      <family val="2"/>
      <scheme val="minor"/>
    </font>
    <font>
      <sz val="11"/>
      <color rgb="FF006100"/>
      <name val="Calibri"/>
      <family val="2"/>
      <scheme val="minor"/>
    </font>
    <font>
      <u/>
      <sz val="11"/>
      <color theme="10"/>
      <name val="Calibri"/>
      <family val="2"/>
      <scheme val="minor"/>
    </font>
    <font>
      <sz val="11"/>
      <color rgb="FF9C0006"/>
      <name val="Calibri"/>
      <family val="2"/>
      <scheme val="minor"/>
    </font>
    <font>
      <sz val="10"/>
      <color rgb="FF9C0006"/>
      <name val="Arial"/>
      <family val="2"/>
    </font>
    <font>
      <b/>
      <sz val="10"/>
      <color indexed="12"/>
      <name val="Arial"/>
      <family val="2"/>
    </font>
    <font>
      <sz val="10"/>
      <color indexed="12"/>
      <name val="Arial"/>
      <family val="2"/>
    </font>
    <font>
      <b/>
      <sz val="10"/>
      <color indexed="48"/>
      <name val="Arial"/>
      <family val="2"/>
    </font>
    <font>
      <b/>
      <sz val="10"/>
      <color rgb="FF0070C0"/>
      <name val="Arial"/>
      <family val="2"/>
    </font>
    <font>
      <b/>
      <sz val="10"/>
      <color indexed="17"/>
      <name val="Arial"/>
      <family val="2"/>
    </font>
    <font>
      <b/>
      <sz val="10"/>
      <color rgb="FF0000FF"/>
      <name val="Arial"/>
      <family val="2"/>
    </font>
    <font>
      <b/>
      <sz val="10"/>
      <color indexed="57"/>
      <name val="Arial"/>
      <family val="2"/>
    </font>
    <font>
      <sz val="11"/>
      <color rgb="FF3F3F76"/>
      <name val="Calibri"/>
      <family val="2"/>
      <scheme val="minor"/>
    </font>
    <font>
      <sz val="10"/>
      <name val="Arial"/>
      <family val="2"/>
    </font>
    <font>
      <sz val="10"/>
      <color theme="1"/>
      <name val="Arial "/>
    </font>
    <font>
      <sz val="10"/>
      <name val="Arial"/>
      <family val="2"/>
    </font>
    <font>
      <sz val="10"/>
      <color theme="1"/>
      <name val="Arial"/>
      <family val="2"/>
    </font>
    <font>
      <b/>
      <sz val="10"/>
      <name val="Arial"/>
      <family val="2"/>
    </font>
    <font>
      <sz val="10"/>
      <name val="Arial"/>
      <family val="2"/>
    </font>
    <font>
      <sz val="10"/>
      <color theme="1"/>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b/>
      <sz val="10"/>
      <name val="Arial"/>
      <family val="2"/>
    </font>
    <font>
      <sz val="10"/>
      <name val="Arial"/>
      <family val="2"/>
    </font>
    <font>
      <sz val="10"/>
      <color theme="1"/>
      <name val="Arial"/>
      <family val="2"/>
    </font>
    <font>
      <sz val="10"/>
      <name val="Arial"/>
      <family val="2"/>
    </font>
    <font>
      <b/>
      <sz val="10"/>
      <name val="Arial"/>
      <family val="2"/>
    </font>
    <font>
      <sz val="10"/>
      <color theme="1"/>
      <name val="Arial"/>
      <family val="2"/>
    </font>
    <font>
      <sz val="10"/>
      <name val="Arial"/>
      <family val="2"/>
    </font>
    <font>
      <sz val="10"/>
      <color theme="1"/>
      <name val="Arial"/>
      <family val="2"/>
    </font>
    <font>
      <sz val="10"/>
      <name val="Arial"/>
      <family val="2"/>
    </font>
    <font>
      <b/>
      <sz val="10"/>
      <name val="Arial"/>
      <family val="2"/>
    </font>
    <font>
      <sz val="10"/>
      <color theme="1"/>
      <name val="Arial"/>
      <family val="2"/>
    </font>
    <font>
      <sz val="10"/>
      <name val="Arial"/>
      <family val="2"/>
    </font>
    <font>
      <sz val="10"/>
      <color theme="1"/>
      <name val="Arial"/>
      <family val="2"/>
    </font>
    <font>
      <sz val="10"/>
      <name val="Arial"/>
      <family val="2"/>
    </font>
    <font>
      <b/>
      <sz val="10"/>
      <name val="Arial"/>
      <family val="2"/>
    </font>
    <font>
      <sz val="11"/>
      <color indexed="8"/>
      <name val="Calibri"/>
      <family val="2"/>
      <scheme val="minor"/>
    </font>
    <font>
      <sz val="10"/>
      <color theme="1"/>
      <name val="Arial"/>
      <family val="2"/>
    </font>
    <font>
      <sz val="10"/>
      <name val="Arial"/>
      <family val="2"/>
    </font>
    <font>
      <sz val="10"/>
      <color theme="1"/>
      <name val="Arial"/>
      <family val="2"/>
    </font>
    <font>
      <sz val="10"/>
      <name val="Arial"/>
      <family val="2"/>
    </font>
    <font>
      <sz val="10"/>
      <name val="Arial"/>
      <family val="2"/>
    </font>
    <font>
      <sz val="10"/>
      <color theme="1"/>
      <name val="Arial"/>
      <family val="2"/>
    </font>
    <font>
      <sz val="10"/>
      <color theme="1"/>
      <name val="Arial"/>
      <family val="2"/>
    </font>
    <font>
      <sz val="10"/>
      <name val="Arial"/>
      <family val="2"/>
    </font>
    <font>
      <sz val="10"/>
      <name val="Arial"/>
      <family val="2"/>
    </font>
    <font>
      <sz val="10"/>
      <color theme="1"/>
      <name val="Arial"/>
      <family val="2"/>
    </font>
    <font>
      <sz val="10"/>
      <name val="Arial"/>
      <family val="2"/>
    </font>
    <font>
      <sz val="10"/>
      <color theme="1"/>
      <name val="Arial"/>
      <family val="2"/>
    </font>
    <font>
      <sz val="10"/>
      <name val="Arial"/>
      <family val="2"/>
    </font>
    <font>
      <sz val="10"/>
      <color theme="1"/>
      <name val="Arial"/>
      <family val="2"/>
    </font>
    <font>
      <sz val="10"/>
      <name val="Arial"/>
      <family val="2"/>
    </font>
    <font>
      <b/>
      <sz val="10"/>
      <name val="Arial"/>
      <family val="2"/>
    </font>
    <font>
      <sz val="10"/>
      <color theme="1"/>
      <name val="Arial"/>
      <family val="2"/>
    </font>
    <font>
      <sz val="10"/>
      <color theme="1"/>
      <name val="Arial"/>
      <family val="2"/>
    </font>
    <font>
      <sz val="10"/>
      <name val="Arial"/>
      <family val="2"/>
    </font>
    <font>
      <sz val="10"/>
      <name val="Arial"/>
      <family val="2"/>
    </font>
    <font>
      <sz val="10"/>
      <name val="Arial"/>
      <family val="2"/>
    </font>
    <font>
      <sz val="10"/>
      <name val="Arial"/>
      <family val="2"/>
    </font>
    <font>
      <sz val="10"/>
      <color theme="1"/>
      <name val="Arial"/>
      <family val="2"/>
    </font>
    <font>
      <sz val="10"/>
      <name val="Arial"/>
      <family val="2"/>
    </font>
    <font>
      <sz val="10"/>
      <name val="Arial"/>
      <family val="2"/>
    </font>
    <font>
      <sz val="10"/>
      <name val="Arial"/>
      <family val="2"/>
    </font>
    <font>
      <sz val="10"/>
      <color theme="1"/>
      <name val="Arial"/>
      <family val="2"/>
    </font>
    <font>
      <b/>
      <sz val="10"/>
      <name val="Arial"/>
      <family val="2"/>
    </font>
    <font>
      <sz val="10"/>
      <color theme="1"/>
      <name val="Arial"/>
      <family val="2"/>
    </font>
    <font>
      <sz val="10"/>
      <name val="Arial"/>
      <family val="2"/>
    </font>
    <font>
      <b/>
      <sz val="10"/>
      <name val="Arial"/>
      <family val="2"/>
    </font>
    <font>
      <sz val="10"/>
      <color theme="1"/>
      <name val="Arial"/>
      <family val="2"/>
    </font>
    <font>
      <sz val="10"/>
      <name val="Arial"/>
      <family val="2"/>
    </font>
    <font>
      <sz val="11"/>
      <color theme="1"/>
      <name val="Arial"/>
      <family val="2"/>
    </font>
    <font>
      <sz val="10"/>
      <color indexed="12"/>
      <name val="Arial"/>
      <family val="2"/>
    </font>
    <font>
      <sz val="10"/>
      <color theme="1"/>
      <name val="Arial"/>
      <family val="2"/>
    </font>
    <font>
      <sz val="10"/>
      <name val="Arial"/>
      <family val="2"/>
    </font>
    <font>
      <sz val="10"/>
      <color indexed="12"/>
      <name val="Arial"/>
      <family val="2"/>
    </font>
    <font>
      <sz val="10"/>
      <color theme="1"/>
      <name val="Arial"/>
      <family val="2"/>
    </font>
    <font>
      <sz val="10"/>
      <color indexed="12"/>
      <name val="Arial"/>
      <family val="2"/>
    </font>
    <font>
      <sz val="10"/>
      <name val="Arial"/>
      <family val="2"/>
    </font>
    <font>
      <sz val="10"/>
      <name val="Arial"/>
      <family val="2"/>
    </font>
    <font>
      <sz val="10"/>
      <color theme="1"/>
      <name val="Arial"/>
      <family val="2"/>
    </font>
    <font>
      <sz val="10"/>
      <color indexed="12"/>
      <name val="Arial"/>
      <family val="2"/>
    </font>
    <font>
      <sz val="10"/>
      <color theme="1"/>
      <name val="Arial"/>
      <family val="2"/>
    </font>
    <font>
      <sz val="10"/>
      <color indexed="12"/>
      <name val="Arial"/>
      <family val="2"/>
    </font>
    <font>
      <sz val="10"/>
      <name val="Arial"/>
      <family val="2"/>
    </font>
    <font>
      <b/>
      <sz val="10"/>
      <name val="Arial"/>
      <family val="2"/>
    </font>
    <font>
      <sz val="10"/>
      <color theme="1"/>
      <name val="Arial"/>
      <family val="2"/>
    </font>
    <font>
      <sz val="10"/>
      <color indexed="8"/>
      <name val="Arial"/>
      <family val="2"/>
    </font>
    <font>
      <sz val="10"/>
      <name val="Arial"/>
      <family val="2"/>
    </font>
    <font>
      <sz val="10"/>
      <name val="Arial"/>
      <family val="2"/>
    </font>
    <font>
      <sz val="10"/>
      <color theme="1"/>
      <name val="Arial"/>
      <family val="2"/>
    </font>
    <font>
      <sz val="10"/>
      <color indexed="12"/>
      <name val="Arial"/>
      <family val="2"/>
    </font>
    <font>
      <sz val="10"/>
      <name val="Arial"/>
      <family val="2"/>
    </font>
    <font>
      <sz val="10"/>
      <color theme="1"/>
      <name val="Arial"/>
      <family val="2"/>
    </font>
    <font>
      <sz val="10"/>
      <color theme="1"/>
      <name val="Arial"/>
      <family val="2"/>
    </font>
    <font>
      <sz val="10"/>
      <color indexed="12"/>
      <name val="Arial"/>
      <family val="2"/>
    </font>
    <font>
      <sz val="10"/>
      <name val="Arial"/>
      <family val="2"/>
    </font>
    <font>
      <sz val="10"/>
      <name val="Arial"/>
      <family val="2"/>
    </font>
    <font>
      <sz val="10"/>
      <color theme="1"/>
      <name val="Arial"/>
      <family val="2"/>
    </font>
    <font>
      <sz val="10"/>
      <color indexed="12"/>
      <name val="Arial"/>
      <family val="2"/>
    </font>
    <font>
      <sz val="10"/>
      <color theme="1"/>
      <name val="Arial"/>
      <family val="2"/>
    </font>
    <font>
      <sz val="10"/>
      <name val="Arial"/>
      <family val="2"/>
    </font>
    <font>
      <sz val="10"/>
      <color indexed="12"/>
      <name val="Arial"/>
      <family val="2"/>
    </font>
    <font>
      <sz val="10"/>
      <color theme="1"/>
      <name val="Arial"/>
      <family val="2"/>
    </font>
    <font>
      <sz val="10"/>
      <color indexed="12"/>
      <name val="Arial"/>
      <family val="2"/>
    </font>
    <font>
      <sz val="10"/>
      <name val="Arial"/>
      <family val="2"/>
    </font>
    <font>
      <sz val="10"/>
      <name val="Arial"/>
      <family val="2"/>
    </font>
    <font>
      <sz val="10"/>
      <color theme="1"/>
      <name val="Arial"/>
      <family val="2"/>
    </font>
    <font>
      <sz val="11"/>
      <color theme="0"/>
      <name val="Calibri"/>
      <family val="2"/>
      <scheme val="minor"/>
    </font>
    <font>
      <sz val="10"/>
      <color indexed="12"/>
      <name val="Arial"/>
      <family val="2"/>
    </font>
    <font>
      <sz val="10"/>
      <color theme="1"/>
      <name val="Arial"/>
      <family val="2"/>
    </font>
    <font>
      <sz val="10"/>
      <color indexed="12"/>
      <name val="Arial"/>
      <family val="2"/>
    </font>
    <font>
      <sz val="10"/>
      <name val="Arial"/>
      <family val="2"/>
    </font>
    <font>
      <sz val="10"/>
      <color theme="1"/>
      <name val="Arial"/>
      <family val="2"/>
    </font>
    <font>
      <sz val="10"/>
      <name val="Arial"/>
      <family val="2"/>
    </font>
    <font>
      <sz val="10"/>
      <color indexed="12"/>
      <name val="Arial"/>
      <family val="2"/>
    </font>
    <font>
      <b/>
      <sz val="10"/>
      <name val="Arial"/>
      <family val="2"/>
    </font>
    <font>
      <sz val="10"/>
      <color theme="1"/>
      <name val="Arial"/>
      <family val="2"/>
    </font>
    <font>
      <sz val="10"/>
      <color indexed="12"/>
      <name val="Arial"/>
      <family val="2"/>
    </font>
    <font>
      <sz val="10"/>
      <name val="Arial"/>
      <family val="2"/>
    </font>
    <font>
      <b/>
      <sz val="11"/>
      <color indexed="8"/>
      <name val="Calibri"/>
      <family val="2"/>
      <scheme val="minor"/>
    </font>
    <font>
      <sz val="10"/>
      <name val="Courier 12 CPI"/>
    </font>
    <font>
      <sz val="10"/>
      <name val="Arial"/>
      <family val="2"/>
    </font>
    <font>
      <b/>
      <sz val="10"/>
      <color theme="0"/>
      <name val="Arial"/>
      <family val="2"/>
    </font>
    <font>
      <sz val="10"/>
      <name val="Arial"/>
      <family val="2"/>
    </font>
    <font>
      <sz val="10"/>
      <name val="Arial"/>
      <family val="2"/>
    </font>
    <font>
      <sz val="10"/>
      <color theme="1"/>
      <name val="Arial"/>
      <family val="2"/>
    </font>
    <font>
      <sz val="10"/>
      <color indexed="12"/>
      <name val="Arial"/>
      <family val="2"/>
    </font>
    <font>
      <sz val="10"/>
      <color theme="1"/>
      <name val="Arial"/>
      <family val="2"/>
    </font>
    <font>
      <sz val="10"/>
      <color indexed="12"/>
      <name val="Arial"/>
      <family val="2"/>
    </font>
    <font>
      <sz val="10"/>
      <name val="Arial"/>
      <family val="2"/>
    </font>
    <font>
      <sz val="10"/>
      <color theme="1"/>
      <name val="Arial"/>
      <family val="2"/>
    </font>
    <font>
      <sz val="10"/>
      <color indexed="12"/>
      <name val="Arial"/>
      <family val="2"/>
    </font>
    <font>
      <sz val="10"/>
      <name val="Arial"/>
      <family val="2"/>
    </font>
    <font>
      <b/>
      <sz val="10"/>
      <name val="Arial"/>
      <family val="2"/>
    </font>
    <font>
      <sz val="10"/>
      <color theme="1"/>
      <name val="Arial"/>
      <family val="2"/>
    </font>
    <font>
      <sz val="10"/>
      <color indexed="12"/>
      <name val="Arial"/>
      <family val="2"/>
    </font>
    <font>
      <sz val="10"/>
      <name val="Arial"/>
      <family val="2"/>
    </font>
    <font>
      <sz val="10"/>
      <name val="Arial"/>
      <family val="2"/>
    </font>
    <font>
      <sz val="11"/>
      <name val="Calibri"/>
      <family val="2"/>
      <scheme val="minor"/>
    </font>
    <font>
      <sz val="10"/>
      <color theme="1"/>
      <name val="Arial"/>
      <family val="2"/>
    </font>
    <font>
      <sz val="10"/>
      <color indexed="12"/>
      <name val="Arial"/>
      <family val="2"/>
    </font>
    <font>
      <sz val="10"/>
      <color theme="1"/>
      <name val="Arial"/>
      <family val="2"/>
    </font>
    <font>
      <sz val="10"/>
      <color indexed="12"/>
      <name val="Arial"/>
      <family val="2"/>
    </font>
    <font>
      <sz val="10"/>
      <name val="Arial"/>
      <family val="2"/>
    </font>
    <font>
      <sz val="10"/>
      <name val="Arial"/>
      <family val="2"/>
    </font>
    <font>
      <sz val="10"/>
      <color theme="1"/>
      <name val="Arial"/>
      <family val="2"/>
    </font>
    <font>
      <sz val="10"/>
      <color indexed="12"/>
      <name val="Arial"/>
      <family val="2"/>
    </font>
    <font>
      <b/>
      <sz val="10"/>
      <name val="Arial"/>
      <family val="2"/>
    </font>
    <font>
      <sz val="10"/>
      <color theme="1"/>
      <name val="Arial"/>
      <family val="2"/>
    </font>
    <font>
      <sz val="10"/>
      <name val="Arial"/>
      <family val="2"/>
    </font>
    <font>
      <sz val="10"/>
      <color indexed="12"/>
      <name val="Arial"/>
      <family val="2"/>
    </font>
    <font>
      <sz val="10"/>
      <color theme="1"/>
      <name val="Arial"/>
      <family val="2"/>
    </font>
    <font>
      <sz val="10"/>
      <color indexed="12"/>
      <name val="Arial"/>
      <family val="2"/>
    </font>
    <font>
      <sz val="10"/>
      <name val="Arial"/>
      <family val="2"/>
    </font>
    <font>
      <sz val="10"/>
      <name val="Arial"/>
      <family val="2"/>
    </font>
    <font>
      <sz val="10"/>
      <color theme="1"/>
      <name val="Arial"/>
      <family val="2"/>
    </font>
    <font>
      <sz val="10"/>
      <color indexed="12"/>
      <name val="Arial"/>
      <family val="2"/>
    </font>
    <font>
      <b/>
      <sz val="10"/>
      <name val="Arial"/>
      <family val="2"/>
    </font>
    <font>
      <sz val="11"/>
      <color theme="1"/>
      <name val="Cambria"/>
      <family val="1"/>
    </font>
    <font>
      <sz val="10"/>
      <color indexed="12"/>
      <name val="Arial"/>
    </font>
    <font>
      <sz val="10"/>
      <color theme="1"/>
      <name val="Arial"/>
    </font>
    <font>
      <sz val="10"/>
      <name val="Arial"/>
    </font>
    <font>
      <b/>
      <sz val="10"/>
      <color indexed="10"/>
      <name val="Arial"/>
    </font>
  </fonts>
  <fills count="19">
    <fill>
      <patternFill patternType="none"/>
    </fill>
    <fill>
      <patternFill patternType="gray125"/>
    </fill>
    <fill>
      <patternFill patternType="solid">
        <fgColor indexed="45"/>
        <bgColor indexed="64"/>
      </patternFill>
    </fill>
    <fill>
      <patternFill patternType="solid">
        <fgColor indexed="13"/>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C6EFCE"/>
      </patternFill>
    </fill>
    <fill>
      <patternFill patternType="solid">
        <fgColor rgb="FF7030A0"/>
        <bgColor indexed="64"/>
      </patternFill>
    </fill>
    <fill>
      <patternFill patternType="solid">
        <fgColor rgb="FFFFC7CE"/>
      </patternFill>
    </fill>
    <fill>
      <patternFill patternType="solid">
        <fgColor rgb="FFFFCC99"/>
      </patternFill>
    </fill>
    <fill>
      <patternFill patternType="solid">
        <fgColor theme="7" tint="0.39997558519241921"/>
        <bgColor indexed="64"/>
      </patternFill>
    </fill>
    <fill>
      <patternFill patternType="solid">
        <fgColor theme="4"/>
      </patternFill>
    </fill>
    <fill>
      <patternFill patternType="solid">
        <fgColor theme="0" tint="-0.14999847407452621"/>
        <bgColor theme="0" tint="-0.14999847407452621"/>
      </patternFill>
    </fill>
    <fill>
      <patternFill patternType="solid">
        <fgColor theme="4"/>
        <bgColor theme="4"/>
      </patternFill>
    </fill>
    <fill>
      <patternFill patternType="solid">
        <fgColor theme="4" tint="0.79998168889431442"/>
        <bgColor theme="4" tint="0.79998168889431442"/>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bottom style="medium">
        <color theme="1"/>
      </bottom>
      <diagonal/>
    </border>
    <border>
      <left style="thin">
        <color theme="0"/>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s>
  <cellStyleXfs count="13">
    <xf numFmtId="0" fontId="0" fillId="0" borderId="0"/>
    <xf numFmtId="9" fontId="9" fillId="0" borderId="0" applyFont="0" applyFill="0" applyBorder="0" applyAlignment="0" applyProtection="0"/>
    <xf numFmtId="0" fontId="15" fillId="0" borderId="0"/>
    <xf numFmtId="0" fontId="15" fillId="0" borderId="0"/>
    <xf numFmtId="0" fontId="19" fillId="0" borderId="0"/>
    <xf numFmtId="0" fontId="20" fillId="10"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12" borderId="0" applyNumberFormat="0" applyBorder="0" applyAlignment="0" applyProtection="0"/>
    <xf numFmtId="0" fontId="31" fillId="13" borderId="16" applyNumberFormat="0" applyAlignment="0" applyProtection="0"/>
    <xf numFmtId="0" fontId="68" fillId="0" borderId="0"/>
    <xf numFmtId="0" fontId="139" fillId="15" borderId="0" applyNumberFormat="0" applyBorder="0" applyAlignment="0" applyProtection="0"/>
    <xf numFmtId="0" fontId="152" fillId="0" borderId="0" applyBorder="0"/>
  </cellStyleXfs>
  <cellXfs count="1469">
    <xf numFmtId="0" fontId="0" fillId="0" borderId="0" xfId="0"/>
    <xf numFmtId="0" fontId="2" fillId="0" borderId="0" xfId="0" applyFont="1"/>
    <xf numFmtId="0" fontId="2" fillId="0" borderId="3" xfId="0" applyFont="1" applyBorder="1" applyAlignment="1">
      <alignment horizontal="centerContinuous"/>
    </xf>
    <xf numFmtId="0" fontId="2" fillId="0" borderId="0" xfId="0" applyFont="1" applyAlignment="1">
      <alignment horizontal="right"/>
    </xf>
    <xf numFmtId="164" fontId="2" fillId="0" borderId="4" xfId="0" applyNumberFormat="1" applyFont="1" applyBorder="1" applyAlignment="1">
      <alignment horizontal="centerContinuous"/>
    </xf>
    <xf numFmtId="0" fontId="4" fillId="0" borderId="0" xfId="0" applyFont="1"/>
    <xf numFmtId="0" fontId="2" fillId="0" borderId="1" xfId="0" applyFont="1" applyFill="1" applyBorder="1" applyAlignment="1">
      <alignment horizontal="center"/>
    </xf>
    <xf numFmtId="0" fontId="2" fillId="0" borderId="7" xfId="0" applyFont="1" applyFill="1" applyBorder="1" applyAlignment="1">
      <alignment horizontal="center"/>
    </xf>
    <xf numFmtId="0" fontId="2" fillId="0" borderId="3" xfId="0" applyFont="1" applyFill="1" applyBorder="1" applyAlignment="1">
      <alignment horizontal="center"/>
    </xf>
    <xf numFmtId="0" fontId="2" fillId="0" borderId="2" xfId="0" applyFont="1" applyFill="1" applyBorder="1" applyAlignment="1">
      <alignment horizontal="center"/>
    </xf>
    <xf numFmtId="0" fontId="2" fillId="0" borderId="9" xfId="0" applyFont="1" applyBorder="1" applyAlignment="1">
      <alignment horizontal="center"/>
    </xf>
    <xf numFmtId="0" fontId="2" fillId="0" borderId="8" xfId="0" applyFont="1" applyFill="1" applyBorder="1" applyAlignment="1">
      <alignment horizontal="center"/>
    </xf>
    <xf numFmtId="0" fontId="2" fillId="0" borderId="11" xfId="0" applyFont="1" applyFill="1" applyBorder="1" applyAlignment="1">
      <alignment horizontal="centerContinuous"/>
    </xf>
    <xf numFmtId="0" fontId="2" fillId="0" borderId="4" xfId="0" applyFont="1" applyFill="1" applyBorder="1" applyAlignment="1">
      <alignment horizontal="centerContinuous"/>
    </xf>
    <xf numFmtId="0" fontId="2" fillId="0" borderId="12" xfId="0" applyFont="1" applyFill="1" applyBorder="1" applyAlignment="1">
      <alignment horizontal="center"/>
    </xf>
    <xf numFmtId="0" fontId="2" fillId="3" borderId="0" xfId="0" applyFont="1" applyFill="1"/>
    <xf numFmtId="0" fontId="3" fillId="3" borderId="0" xfId="0" applyFont="1" applyFill="1"/>
    <xf numFmtId="0" fontId="3" fillId="3" borderId="0" xfId="0" applyFont="1" applyFill="1" applyAlignment="1">
      <alignment horizontal="center"/>
    </xf>
    <xf numFmtId="0" fontId="3" fillId="0" borderId="0" xfId="0" applyFont="1"/>
    <xf numFmtId="0" fontId="5" fillId="0" borderId="0" xfId="0" applyFont="1" applyFill="1" applyAlignment="1">
      <alignment horizontal="center"/>
    </xf>
    <xf numFmtId="0" fontId="4" fillId="0" borderId="0" xfId="0" applyFont="1" applyFill="1"/>
    <xf numFmtId="0" fontId="5" fillId="0" borderId="0" xfId="0" applyFont="1" applyFill="1"/>
    <xf numFmtId="0" fontId="5" fillId="0" borderId="0" xfId="0" applyFont="1" applyAlignment="1">
      <alignment horizontal="center"/>
    </xf>
    <xf numFmtId="0" fontId="4" fillId="0" borderId="0" xfId="0" applyFont="1" applyFill="1" applyAlignment="1">
      <alignment horizontal="center"/>
    </xf>
    <xf numFmtId="0" fontId="3" fillId="3" borderId="0" xfId="0" applyFont="1" applyFill="1" applyAlignment="1">
      <alignment horizontal="left"/>
    </xf>
    <xf numFmtId="0" fontId="3" fillId="3" borderId="9" xfId="0" applyFont="1" applyFill="1" applyBorder="1" applyAlignment="1">
      <alignment horizontal="center"/>
    </xf>
    <xf numFmtId="0" fontId="2" fillId="3" borderId="0" xfId="0" applyFont="1" applyFill="1" applyAlignment="1">
      <alignment horizontal="center"/>
    </xf>
    <xf numFmtId="0" fontId="2" fillId="0" borderId="0" xfId="0" applyFont="1" applyFill="1" applyAlignment="1">
      <alignment horizontal="right"/>
    </xf>
    <xf numFmtId="0" fontId="6" fillId="0" borderId="0" xfId="0" applyFont="1" applyAlignment="1">
      <alignment horizontal="center"/>
    </xf>
    <xf numFmtId="0" fontId="2" fillId="0" borderId="0" xfId="0" applyFont="1" applyAlignment="1">
      <alignment horizontal="left"/>
    </xf>
    <xf numFmtId="0" fontId="3" fillId="3" borderId="0" xfId="0" applyFont="1" applyFill="1" applyBorder="1" applyAlignment="1">
      <alignment horizontal="center"/>
    </xf>
    <xf numFmtId="0" fontId="3" fillId="3" borderId="0" xfId="0" applyFont="1" applyFill="1" applyAlignment="1">
      <alignment horizontal="right"/>
    </xf>
    <xf numFmtId="0" fontId="3" fillId="0" borderId="0" xfId="0" applyFont="1" applyFill="1"/>
    <xf numFmtId="0" fontId="3" fillId="0" borderId="1" xfId="0" applyFont="1" applyFill="1" applyBorder="1" applyAlignment="1">
      <alignment horizontal="center"/>
    </xf>
    <xf numFmtId="0" fontId="3" fillId="0" borderId="12" xfId="0" applyFont="1" applyFill="1" applyBorder="1" applyAlignment="1">
      <alignment horizontal="center"/>
    </xf>
    <xf numFmtId="0" fontId="3" fillId="0" borderId="7" xfId="0" applyFont="1" applyFill="1" applyBorder="1"/>
    <xf numFmtId="0" fontId="3" fillId="0" borderId="1" xfId="0" applyFont="1" applyFill="1" applyBorder="1"/>
    <xf numFmtId="0" fontId="3" fillId="0" borderId="8" xfId="0" applyFont="1" applyFill="1" applyBorder="1" applyAlignment="1">
      <alignment horizontal="center"/>
    </xf>
    <xf numFmtId="0" fontId="2" fillId="0" borderId="0" xfId="0" applyFont="1" applyFill="1" applyAlignment="1">
      <alignment horizontal="left"/>
    </xf>
    <xf numFmtId="0" fontId="2" fillId="0" borderId="0" xfId="0" applyFont="1" applyFill="1" applyAlignment="1"/>
    <xf numFmtId="0" fontId="3" fillId="0" borderId="1" xfId="0" applyFont="1" applyBorder="1" applyAlignment="1">
      <alignment horizontal="center"/>
    </xf>
    <xf numFmtId="0" fontId="3" fillId="0" borderId="8" xfId="0" applyFont="1" applyBorder="1" applyAlignment="1">
      <alignment horizontal="center"/>
    </xf>
    <xf numFmtId="0" fontId="3" fillId="0" borderId="12" xfId="0" applyFont="1" applyBorder="1" applyAlignment="1">
      <alignment horizontal="center"/>
    </xf>
    <xf numFmtId="0" fontId="3" fillId="0" borderId="0" xfId="0" applyFont="1" applyBorder="1" applyAlignment="1">
      <alignment horizontal="center"/>
    </xf>
    <xf numFmtId="0" fontId="3" fillId="0" borderId="9" xfId="0" applyFont="1" applyFill="1" applyBorder="1" applyAlignment="1">
      <alignment horizontal="center"/>
    </xf>
    <xf numFmtId="0" fontId="3" fillId="0" borderId="0" xfId="0" applyFont="1" applyFill="1" applyBorder="1" applyAlignment="1">
      <alignment horizontal="center"/>
    </xf>
    <xf numFmtId="0" fontId="2" fillId="0" borderId="1" xfId="0" applyFont="1" applyFill="1" applyBorder="1" applyAlignment="1">
      <alignment horizontal="left"/>
    </xf>
    <xf numFmtId="14" fontId="2" fillId="0" borderId="11" xfId="0" applyNumberFormat="1" applyFont="1" applyFill="1" applyBorder="1" applyAlignment="1">
      <alignment horizontal="center"/>
    </xf>
    <xf numFmtId="0" fontId="2" fillId="0" borderId="1" xfId="0" applyFont="1" applyFill="1" applyBorder="1"/>
    <xf numFmtId="0" fontId="2" fillId="0" borderId="3" xfId="0" applyFont="1" applyFill="1" applyBorder="1"/>
    <xf numFmtId="0" fontId="2" fillId="0" borderId="8" xfId="0" applyFont="1" applyFill="1" applyBorder="1"/>
    <xf numFmtId="49" fontId="2" fillId="0" borderId="0" xfId="0" applyNumberFormat="1" applyFont="1" applyFill="1" applyBorder="1" applyAlignment="1">
      <alignment horizontal="center"/>
    </xf>
    <xf numFmtId="0" fontId="2" fillId="0" borderId="0" xfId="0" applyFont="1" applyFill="1" applyBorder="1" applyAlignment="1">
      <alignment horizontal="left"/>
    </xf>
    <xf numFmtId="0" fontId="2" fillId="0" borderId="0" xfId="0" applyFont="1" applyFill="1" applyBorder="1" applyAlignment="1">
      <alignment horizontal="right"/>
    </xf>
    <xf numFmtId="0" fontId="3" fillId="0" borderId="14" xfId="0" applyFont="1" applyFill="1" applyBorder="1" applyAlignment="1">
      <alignment horizontal="center"/>
    </xf>
    <xf numFmtId="0" fontId="3" fillId="0" borderId="0" xfId="0" applyFont="1" applyAlignment="1">
      <alignment horizontal="left"/>
    </xf>
    <xf numFmtId="14" fontId="3" fillId="0" borderId="0" xfId="0" applyNumberFormat="1" applyFont="1" applyBorder="1" applyAlignment="1">
      <alignment horizontal="left"/>
    </xf>
    <xf numFmtId="0" fontId="2" fillId="0" borderId="0" xfId="1" applyNumberFormat="1" applyFont="1" applyFill="1" applyBorder="1" applyAlignment="1" applyProtection="1">
      <alignment horizontal="center" vertical="top" wrapText="1"/>
    </xf>
    <xf numFmtId="0" fontId="2" fillId="0" borderId="0" xfId="1" applyNumberFormat="1" applyFont="1" applyFill="1" applyBorder="1" applyAlignment="1" applyProtection="1">
      <alignment horizontal="left" vertical="top" wrapText="1"/>
    </xf>
    <xf numFmtId="0" fontId="2" fillId="0" borderId="0" xfId="0" applyFont="1" applyAlignment="1">
      <alignment vertical="top"/>
    </xf>
    <xf numFmtId="0" fontId="11" fillId="0" borderId="0" xfId="0" applyFont="1"/>
    <xf numFmtId="0" fontId="3" fillId="5" borderId="0" xfId="0" applyFont="1" applyFill="1" applyAlignment="1">
      <alignment horizontal="center"/>
    </xf>
    <xf numFmtId="0" fontId="3" fillId="5" borderId="9" xfId="0" applyFont="1" applyFill="1" applyBorder="1" applyAlignment="1">
      <alignment horizontal="center"/>
    </xf>
    <xf numFmtId="0" fontId="3" fillId="5" borderId="0" xfId="0" applyFont="1" applyFill="1" applyBorder="1" applyAlignment="1">
      <alignment horizontal="center"/>
    </xf>
    <xf numFmtId="0" fontId="2" fillId="5" borderId="0" xfId="0" applyFont="1" applyFill="1"/>
    <xf numFmtId="0" fontId="3" fillId="0" borderId="9" xfId="0" applyFont="1" applyBorder="1" applyAlignment="1">
      <alignment horizontal="center"/>
    </xf>
    <xf numFmtId="0" fontId="2" fillId="0" borderId="0" xfId="0" applyFont="1"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3" fillId="6" borderId="0" xfId="0" applyFont="1" applyFill="1" applyAlignment="1">
      <alignment horizontal="center"/>
    </xf>
    <xf numFmtId="0" fontId="3" fillId="6" borderId="9" xfId="0" applyFont="1" applyFill="1" applyBorder="1" applyAlignment="1">
      <alignment horizontal="center"/>
    </xf>
    <xf numFmtId="0" fontId="3" fillId="6" borderId="0" xfId="0" applyFont="1" applyFill="1" applyBorder="1" applyAlignment="1">
      <alignment horizontal="center"/>
    </xf>
    <xf numFmtId="0" fontId="2" fillId="6" borderId="0" xfId="0" applyFont="1" applyFill="1"/>
    <xf numFmtId="0" fontId="2" fillId="5" borderId="0" xfId="0" applyFont="1" applyFill="1" applyAlignment="1">
      <alignment horizontal="center"/>
    </xf>
    <xf numFmtId="0" fontId="2" fillId="5" borderId="0" xfId="0" applyFont="1" applyFill="1" applyAlignment="1">
      <alignment horizontal="left"/>
    </xf>
    <xf numFmtId="49" fontId="3" fillId="0" borderId="0" xfId="0" applyNumberFormat="1" applyFont="1" applyFill="1" applyAlignment="1">
      <alignment horizontal="center"/>
    </xf>
    <xf numFmtId="0" fontId="3" fillId="0" borderId="0" xfId="0" applyNumberFormat="1" applyFont="1" applyFill="1" applyAlignment="1">
      <alignment horizontal="center"/>
    </xf>
    <xf numFmtId="0" fontId="2" fillId="0" borderId="0" xfId="0" applyNumberFormat="1" applyFont="1" applyFill="1"/>
    <xf numFmtId="0" fontId="2" fillId="4" borderId="0" xfId="0" applyFont="1" applyFill="1"/>
    <xf numFmtId="0" fontId="4" fillId="0" borderId="0" xfId="0" applyFont="1" applyAlignment="1">
      <alignment horizontal="center"/>
    </xf>
    <xf numFmtId="0" fontId="4" fillId="0" borderId="0" xfId="0" applyFont="1" applyAlignment="1">
      <alignment horizontal="right"/>
    </xf>
    <xf numFmtId="0" fontId="5" fillId="0" borderId="9" xfId="0" applyFont="1" applyFill="1" applyBorder="1" applyAlignment="1">
      <alignment horizontal="center"/>
    </xf>
    <xf numFmtId="0" fontId="5" fillId="0" borderId="0" xfId="0" applyFont="1" applyFill="1" applyBorder="1" applyAlignment="1">
      <alignment horizontal="center"/>
    </xf>
    <xf numFmtId="0" fontId="12" fillId="0" borderId="0" xfId="0" applyFont="1" applyAlignment="1">
      <alignment horizontal="center"/>
    </xf>
    <xf numFmtId="0" fontId="12" fillId="0" borderId="9" xfId="0" applyFont="1" applyBorder="1" applyAlignment="1">
      <alignment horizontal="center"/>
    </xf>
    <xf numFmtId="0" fontId="12" fillId="0" borderId="0" xfId="0" applyFont="1" applyBorder="1" applyAlignment="1">
      <alignment horizontal="center"/>
    </xf>
    <xf numFmtId="0" fontId="13" fillId="0" borderId="0" xfId="0" applyFont="1" applyAlignment="1">
      <alignment horizontal="center"/>
    </xf>
    <xf numFmtId="0" fontId="13" fillId="0" borderId="0" xfId="0" applyFont="1"/>
    <xf numFmtId="0" fontId="2" fillId="0" borderId="0" xfId="0" applyFont="1" applyFill="1" applyBorder="1"/>
    <xf numFmtId="0" fontId="2" fillId="0" borderId="3" xfId="0" applyFont="1" applyFill="1" applyBorder="1" applyAlignment="1">
      <alignment horizontal="centerContinuous"/>
    </xf>
    <xf numFmtId="0" fontId="2" fillId="0" borderId="7" xfId="0" applyFont="1" applyFill="1" applyBorder="1" applyAlignment="1">
      <alignment horizontal="centerContinuous"/>
    </xf>
    <xf numFmtId="0" fontId="14" fillId="0" borderId="0" xfId="0" applyFont="1" applyFill="1"/>
    <xf numFmtId="0" fontId="2" fillId="0" borderId="0" xfId="0" applyFont="1" applyBorder="1" applyAlignment="1">
      <alignment horizontal="left"/>
    </xf>
    <xf numFmtId="0" fontId="2" fillId="0" borderId="0" xfId="0" applyFont="1" applyBorder="1"/>
    <xf numFmtId="0" fontId="2" fillId="7" borderId="0" xfId="0" applyFont="1" applyFill="1" applyAlignment="1">
      <alignment horizontal="center"/>
    </xf>
    <xf numFmtId="0" fontId="2" fillId="7" borderId="0" xfId="0" applyFont="1" applyFill="1"/>
    <xf numFmtId="0" fontId="14" fillId="0" borderId="0" xfId="0" applyFont="1" applyFill="1" applyAlignment="1">
      <alignment horizontal="center"/>
    </xf>
    <xf numFmtId="0" fontId="2" fillId="0" borderId="13" xfId="0" applyFont="1" applyFill="1" applyBorder="1" applyAlignment="1">
      <alignment horizontal="center"/>
    </xf>
    <xf numFmtId="0" fontId="2" fillId="0" borderId="0" xfId="0" quotePrefix="1" applyNumberFormat="1" applyFont="1" applyFill="1" applyAlignment="1">
      <alignment horizontal="center"/>
    </xf>
    <xf numFmtId="11" fontId="2" fillId="0" borderId="0" xfId="0" quotePrefix="1" applyNumberFormat="1" applyFont="1" applyFill="1" applyAlignment="1">
      <alignment horizontal="center"/>
    </xf>
    <xf numFmtId="0" fontId="16" fillId="0" borderId="0" xfId="0" applyFont="1" applyFill="1"/>
    <xf numFmtId="0" fontId="2" fillId="0" borderId="0" xfId="0" applyNumberFormat="1" applyFont="1" applyFill="1" applyBorder="1" applyAlignment="1">
      <alignment horizontal="center"/>
    </xf>
    <xf numFmtId="0" fontId="2" fillId="0" borderId="0" xfId="0" applyFont="1" applyFill="1" applyAlignment="1">
      <alignment horizontal="left" vertical="top"/>
    </xf>
    <xf numFmtId="0" fontId="2" fillId="0" borderId="0" xfId="0" applyFont="1" applyFill="1"/>
    <xf numFmtId="0" fontId="3" fillId="0" borderId="0" xfId="0" applyFont="1" applyFill="1" applyAlignment="1">
      <alignment horizontal="left"/>
    </xf>
    <xf numFmtId="0" fontId="2" fillId="0" borderId="0" xfId="0" applyNumberFormat="1" applyFont="1" applyFill="1" applyAlignment="1">
      <alignment horizontal="center"/>
    </xf>
    <xf numFmtId="0" fontId="2" fillId="0" borderId="0" xfId="0" quotePrefix="1" applyFont="1" applyFill="1" applyAlignment="1">
      <alignment horizontal="left" vertical="top"/>
    </xf>
    <xf numFmtId="0" fontId="16" fillId="0" borderId="0" xfId="0" applyFont="1"/>
    <xf numFmtId="0" fontId="3" fillId="7" borderId="0" xfId="0" applyFont="1" applyFill="1" applyAlignment="1">
      <alignment horizontal="center"/>
    </xf>
    <xf numFmtId="0" fontId="1" fillId="0" borderId="0" xfId="0" applyFont="1"/>
    <xf numFmtId="0" fontId="1" fillId="0" borderId="0" xfId="0" applyFont="1" applyFill="1" applyBorder="1"/>
    <xf numFmtId="0" fontId="1" fillId="0" borderId="0" xfId="0" applyFont="1" applyFill="1"/>
    <xf numFmtId="0" fontId="1" fillId="0" borderId="0" xfId="0" applyFont="1" applyFill="1" applyAlignment="1">
      <alignment horizontal="center"/>
    </xf>
    <xf numFmtId="0" fontId="18" fillId="0" borderId="0" xfId="0" applyFont="1" applyFill="1" applyAlignment="1">
      <alignment horizontal="center"/>
    </xf>
    <xf numFmtId="0" fontId="18" fillId="0" borderId="0" xfId="0" applyFont="1" applyFill="1"/>
    <xf numFmtId="0" fontId="1" fillId="7" borderId="0" xfId="0" applyFont="1" applyFill="1"/>
    <xf numFmtId="0" fontId="2" fillId="0" borderId="0" xfId="0" applyFont="1" applyFill="1" applyAlignment="1">
      <alignment vertical="top"/>
    </xf>
    <xf numFmtId="0" fontId="1" fillId="0" borderId="0" xfId="0" applyFont="1" applyAlignment="1">
      <alignment horizontal="center"/>
    </xf>
    <xf numFmtId="0" fontId="1" fillId="0" borderId="0" xfId="2" applyFont="1" applyFill="1"/>
    <xf numFmtId="0" fontId="2" fillId="9" borderId="0" xfId="0" applyFont="1" applyFill="1" applyAlignment="1">
      <alignment horizontal="center"/>
    </xf>
    <xf numFmtId="0" fontId="3" fillId="9" borderId="0" xfId="0" applyFont="1" applyFill="1" applyAlignment="1">
      <alignment horizontal="center"/>
    </xf>
    <xf numFmtId="0" fontId="2" fillId="9" borderId="0" xfId="0" applyFont="1" applyFill="1"/>
    <xf numFmtId="0" fontId="1" fillId="9" borderId="0" xfId="0" applyFont="1" applyFill="1"/>
    <xf numFmtId="0" fontId="2" fillId="0" borderId="10" xfId="0" applyFont="1" applyFill="1" applyBorder="1" applyAlignment="1">
      <alignment horizontal="center"/>
    </xf>
    <xf numFmtId="0" fontId="2" fillId="0" borderId="4" xfId="0" applyFont="1" applyFill="1" applyBorder="1" applyAlignment="1">
      <alignment horizontal="center"/>
    </xf>
    <xf numFmtId="0" fontId="2" fillId="0" borderId="11" xfId="0" applyFont="1" applyFill="1" applyBorder="1" applyAlignment="1">
      <alignment horizontal="center"/>
    </xf>
    <xf numFmtId="0" fontId="3" fillId="0" borderId="0" xfId="0" applyFont="1" applyAlignment="1">
      <alignment horizontal="center"/>
    </xf>
    <xf numFmtId="0" fontId="2" fillId="0" borderId="0" xfId="0" applyFont="1" applyAlignment="1">
      <alignment horizontal="center"/>
    </xf>
    <xf numFmtId="0" fontId="2" fillId="0" borderId="0" xfId="0" applyFont="1" applyFill="1" applyAlignment="1">
      <alignment horizontal="center"/>
    </xf>
    <xf numFmtId="0" fontId="2" fillId="0" borderId="0" xfId="0" applyFont="1" applyFill="1" applyBorder="1" applyAlignment="1">
      <alignment horizontal="center"/>
    </xf>
    <xf numFmtId="0" fontId="3" fillId="0" borderId="0" xfId="0" applyFont="1" applyFill="1" applyAlignment="1">
      <alignment horizontal="center"/>
    </xf>
    <xf numFmtId="0" fontId="1" fillId="0" borderId="0" xfId="0" applyFont="1" applyBorder="1"/>
    <xf numFmtId="0" fontId="1" fillId="0" borderId="0" xfId="0" applyFont="1" applyAlignment="1">
      <alignment wrapText="1"/>
    </xf>
    <xf numFmtId="0" fontId="1" fillId="0" borderId="0" xfId="0" applyFont="1" applyFill="1" applyAlignment="1">
      <alignment horizontal="right"/>
    </xf>
    <xf numFmtId="1" fontId="2" fillId="0" borderId="0" xfId="0" applyNumberFormat="1" applyFont="1" applyFill="1" applyAlignment="1">
      <alignment horizontal="center"/>
    </xf>
    <xf numFmtId="0" fontId="1" fillId="7" borderId="0" xfId="0" applyFont="1" applyFill="1" applyAlignment="1">
      <alignment horizontal="right"/>
    </xf>
    <xf numFmtId="0" fontId="1" fillId="0" borderId="0" xfId="0" applyFont="1" applyAlignment="1">
      <alignment horizontal="right"/>
    </xf>
    <xf numFmtId="0" fontId="1" fillId="0" borderId="0" xfId="0" applyFont="1" applyAlignment="1">
      <alignment horizontal="left"/>
    </xf>
    <xf numFmtId="0" fontId="2" fillId="0" borderId="0" xfId="0" applyFont="1" applyAlignment="1">
      <alignment horizontal="centerContinuous"/>
    </xf>
    <xf numFmtId="0" fontId="2" fillId="0" borderId="2" xfId="0" applyFont="1" applyBorder="1" applyAlignment="1">
      <alignment horizontal="center"/>
    </xf>
    <xf numFmtId="0" fontId="2" fillId="0" borderId="7" xfId="0" applyFont="1" applyBorder="1" applyAlignment="1">
      <alignment horizontal="centerContinuous"/>
    </xf>
    <xf numFmtId="0" fontId="2" fillId="0" borderId="10" xfId="0" applyFont="1" applyBorder="1" applyAlignment="1">
      <alignment horizontal="center"/>
    </xf>
    <xf numFmtId="0" fontId="2" fillId="0" borderId="11" xfId="0" applyFont="1" applyBorder="1" applyAlignment="1">
      <alignment horizontal="centerContinuous"/>
    </xf>
    <xf numFmtId="0" fontId="3" fillId="0" borderId="0" xfId="0" applyFont="1" applyBorder="1" applyAlignment="1">
      <alignment horizontal="centerContinuous"/>
    </xf>
    <xf numFmtId="0" fontId="3" fillId="3" borderId="7" xfId="0" applyFont="1" applyFill="1" applyBorder="1" applyAlignment="1">
      <alignment horizontal="center"/>
    </xf>
    <xf numFmtId="0" fontId="3" fillId="3" borderId="3" xfId="0" applyFont="1" applyFill="1" applyBorder="1" applyAlignment="1">
      <alignment horizontal="center"/>
    </xf>
    <xf numFmtId="0" fontId="3" fillId="3" borderId="10" xfId="0" applyFont="1" applyFill="1" applyBorder="1" applyAlignment="1">
      <alignment horizontal="left"/>
    </xf>
    <xf numFmtId="0" fontId="3" fillId="3" borderId="11" xfId="0" applyFont="1" applyFill="1" applyBorder="1" applyAlignment="1">
      <alignment horizontal="center"/>
    </xf>
    <xf numFmtId="0" fontId="3" fillId="3" borderId="4" xfId="0" applyFont="1" applyFill="1" applyBorder="1" applyAlignment="1">
      <alignment horizontal="centerContinuous"/>
    </xf>
    <xf numFmtId="0" fontId="3" fillId="3" borderId="12" xfId="0" applyFont="1" applyFill="1" applyBorder="1" applyAlignment="1">
      <alignment horizontal="center"/>
    </xf>
    <xf numFmtId="0" fontId="1" fillId="3" borderId="0" xfId="0" applyFont="1" applyFill="1" applyAlignment="1">
      <alignment horizontal="left"/>
    </xf>
    <xf numFmtId="0" fontId="1" fillId="3" borderId="0" xfId="0" applyFont="1" applyFill="1" applyAlignment="1">
      <alignment horizontal="center"/>
    </xf>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xf numFmtId="0" fontId="1" fillId="0" borderId="0" xfId="0" applyFont="1" applyFill="1" applyAlignment="1">
      <alignment horizontal="left"/>
    </xf>
    <xf numFmtId="0" fontId="16" fillId="0" borderId="0" xfId="0" applyFont="1" applyAlignment="1">
      <alignment horizontal="center"/>
    </xf>
    <xf numFmtId="0" fontId="1" fillId="3" borderId="0" xfId="0" applyFont="1" applyFill="1"/>
    <xf numFmtId="0" fontId="1" fillId="6" borderId="0" xfId="0" applyFont="1" applyFill="1" applyAlignment="1">
      <alignment horizontal="center"/>
    </xf>
    <xf numFmtId="0" fontId="1" fillId="6" borderId="0" xfId="0" applyFont="1" applyFill="1"/>
    <xf numFmtId="0" fontId="1" fillId="0" borderId="15" xfId="0" applyFont="1" applyBorder="1"/>
    <xf numFmtId="0" fontId="1" fillId="4" borderId="0" xfId="0" applyFont="1" applyFill="1"/>
    <xf numFmtId="0" fontId="1" fillId="4" borderId="0" xfId="0" applyFont="1" applyFill="1" applyAlignment="1">
      <alignment horizontal="center"/>
    </xf>
    <xf numFmtId="0" fontId="1" fillId="0" borderId="0" xfId="0" applyFont="1" applyAlignment="1"/>
    <xf numFmtId="0" fontId="13" fillId="0" borderId="0" xfId="0" applyFont="1" applyFill="1"/>
    <xf numFmtId="0" fontId="3" fillId="3" borderId="9" xfId="0" applyFont="1" applyFill="1" applyBorder="1" applyAlignment="1">
      <alignment horizontal="right"/>
    </xf>
    <xf numFmtId="0" fontId="3" fillId="3" borderId="0" xfId="0" applyFont="1" applyFill="1" applyBorder="1" applyAlignment="1">
      <alignment horizontal="right"/>
    </xf>
    <xf numFmtId="0" fontId="2" fillId="0" borderId="9" xfId="0" applyFont="1" applyFill="1" applyBorder="1"/>
    <xf numFmtId="0" fontId="3" fillId="0" borderId="0" xfId="0" applyFont="1" applyFill="1" applyBorder="1"/>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1" fillId="5" borderId="0" xfId="0" applyFont="1" applyFill="1" applyBorder="1"/>
    <xf numFmtId="0" fontId="2" fillId="0" borderId="0" xfId="0" quotePrefix="1"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3" fontId="1" fillId="0" borderId="0" xfId="0" applyNumberFormat="1" applyFont="1" applyFill="1"/>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2" fillId="11" borderId="0" xfId="0" applyFont="1" applyFill="1" applyAlignment="1">
      <alignment horizontal="center"/>
    </xf>
    <xf numFmtId="0" fontId="2" fillId="11" borderId="0" xfId="0" applyFont="1" applyFill="1" applyAlignment="1">
      <alignment horizontal="left"/>
    </xf>
    <xf numFmtId="0" fontId="2" fillId="11" borderId="0" xfId="0" applyFont="1" applyFill="1"/>
    <xf numFmtId="0" fontId="1" fillId="11" borderId="0" xfId="0" applyFont="1" applyFill="1"/>
    <xf numFmtId="0" fontId="3" fillId="11" borderId="0" xfId="0" applyFont="1" applyFill="1" applyAlignment="1">
      <alignment horizontal="center"/>
    </xf>
    <xf numFmtId="0" fontId="3" fillId="11" borderId="0" xfId="0" applyFont="1" applyFill="1"/>
    <xf numFmtId="0" fontId="2" fillId="11" borderId="0" xfId="0" applyFont="1" applyFill="1" applyAlignment="1">
      <alignment horizontal="right"/>
    </xf>
    <xf numFmtId="0" fontId="3" fillId="11" borderId="0" xfId="0" applyFont="1" applyFill="1" applyBorder="1" applyAlignment="1">
      <alignment horizontal="center"/>
    </xf>
    <xf numFmtId="0" fontId="3" fillId="0" borderId="7" xfId="0" applyNumberFormat="1" applyFont="1" applyFill="1" applyBorder="1" applyAlignment="1">
      <alignment horizontal="center"/>
    </xf>
    <xf numFmtId="0" fontId="1" fillId="11" borderId="0" xfId="0" applyFont="1" applyFill="1" applyAlignment="1">
      <alignment horizontal="left"/>
    </xf>
    <xf numFmtId="0" fontId="3" fillId="11" borderId="9" xfId="0" applyFont="1" applyFill="1" applyBorder="1" applyAlignment="1">
      <alignment horizontal="center"/>
    </xf>
    <xf numFmtId="0" fontId="1" fillId="11" borderId="0" xfId="0" applyFont="1" applyFill="1" applyAlignment="1">
      <alignment horizontal="center"/>
    </xf>
    <xf numFmtId="0" fontId="1" fillId="11" borderId="0" xfId="0" applyFont="1" applyFill="1" applyBorder="1"/>
    <xf numFmtId="0" fontId="2" fillId="0" borderId="0" xfId="0" applyNumberFormat="1" applyFont="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16"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11" fontId="2" fillId="0" borderId="0" xfId="0" quotePrefix="1" applyNumberFormat="1" applyFont="1" applyFill="1" applyBorder="1" applyAlignment="1">
      <alignment horizontal="center"/>
    </xf>
    <xf numFmtId="11" fontId="2" fillId="0" borderId="0" xfId="0" applyNumberFormat="1"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13" fillId="11" borderId="0" xfId="0" applyFont="1" applyFill="1"/>
    <xf numFmtId="0" fontId="5" fillId="0" borderId="0" xfId="0" applyFont="1" applyFill="1" applyAlignment="1">
      <alignment horizontal="left"/>
    </xf>
    <xf numFmtId="0" fontId="4" fillId="0" borderId="0" xfId="0" applyFont="1" applyFill="1" applyAlignment="1">
      <alignment horizontal="left"/>
    </xf>
    <xf numFmtId="0" fontId="13" fillId="0" borderId="0" xfId="0" applyFont="1" applyFill="1" applyAlignment="1">
      <alignment horizontal="left"/>
    </xf>
    <xf numFmtId="0" fontId="1" fillId="11" borderId="0" xfId="0" applyFont="1" applyFill="1" applyAlignment="1">
      <alignment horizontal="right"/>
    </xf>
    <xf numFmtId="0" fontId="3" fillId="11" borderId="0" xfId="0" applyFont="1" applyFill="1" applyBorder="1" applyAlignment="1">
      <alignment horizontal="left"/>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Alignment="1">
      <alignment horizontal="center"/>
    </xf>
    <xf numFmtId="0" fontId="2" fillId="0" borderId="0" xfId="1" applyNumberFormat="1" applyFont="1" applyFill="1" applyBorder="1" applyAlignment="1" applyProtection="1">
      <alignment horizontal="left" vertical="top"/>
    </xf>
    <xf numFmtId="0" fontId="2" fillId="0" borderId="0" xfId="0" applyFont="1" applyAlignment="1"/>
    <xf numFmtId="0" fontId="23" fillId="12" borderId="0" xfId="8" applyFont="1" applyAlignment="1">
      <alignment horizontal="center"/>
    </xf>
    <xf numFmtId="0" fontId="2" fillId="0" borderId="10" xfId="0" applyFont="1" applyBorder="1" applyAlignment="1">
      <alignment horizontal="left"/>
    </xf>
    <xf numFmtId="49" fontId="2" fillId="0" borderId="11" xfId="0" applyNumberFormat="1" applyFont="1" applyBorder="1" applyAlignment="1">
      <alignment horizontal="centerContinuous"/>
    </xf>
    <xf numFmtId="49" fontId="2" fillId="0" borderId="0" xfId="0" applyNumberFormat="1" applyFont="1"/>
    <xf numFmtId="49" fontId="2" fillId="0" borderId="0" xfId="0" applyNumberFormat="1" applyFont="1" applyBorder="1" applyAlignment="1">
      <alignment horizontal="center"/>
    </xf>
    <xf numFmtId="0" fontId="2" fillId="0" borderId="0" xfId="0" applyFont="1" applyBorder="1" applyAlignment="1">
      <alignment horizontal="right"/>
    </xf>
    <xf numFmtId="0" fontId="4" fillId="0" borderId="1" xfId="0" applyFont="1" applyBorder="1"/>
    <xf numFmtId="49" fontId="2" fillId="0" borderId="5" xfId="0" applyNumberFormat="1" applyFont="1" applyBorder="1"/>
    <xf numFmtId="0" fontId="2" fillId="0" borderId="6" xfId="0" applyFont="1" applyBorder="1"/>
    <xf numFmtId="0" fontId="2" fillId="0" borderId="7" xfId="0" applyFont="1" applyBorder="1"/>
    <xf numFmtId="0" fontId="2" fillId="0" borderId="3" xfId="0" applyFont="1" applyBorder="1"/>
    <xf numFmtId="0" fontId="2" fillId="0" borderId="1" xfId="0" applyFont="1" applyBorder="1"/>
    <xf numFmtId="0" fontId="2" fillId="0" borderId="1" xfId="0" applyFont="1" applyBorder="1" applyAlignment="1">
      <alignment horizontal="right"/>
    </xf>
    <xf numFmtId="0" fontId="2" fillId="0" borderId="2" xfId="0" applyFont="1" applyBorder="1"/>
    <xf numFmtId="0" fontId="2" fillId="0" borderId="8" xfId="0" applyFont="1" applyBorder="1" applyAlignment="1">
      <alignment horizontal="center"/>
    </xf>
    <xf numFmtId="49" fontId="2" fillId="0" borderId="1" xfId="0" applyNumberFormat="1" applyFont="1" applyBorder="1" applyAlignment="1">
      <alignment horizontal="centerContinuous"/>
    </xf>
    <xf numFmtId="0" fontId="2" fillId="0" borderId="9" xfId="0" applyFont="1" applyBorder="1" applyAlignment="1">
      <alignment horizontal="centerContinuous"/>
    </xf>
    <xf numFmtId="0" fontId="2" fillId="0" borderId="8" xfId="0" applyFont="1" applyBorder="1" applyAlignment="1">
      <alignment horizontal="right"/>
    </xf>
    <xf numFmtId="0" fontId="2" fillId="0" borderId="15" xfId="0" applyFont="1" applyBorder="1" applyAlignment="1">
      <alignment horizontal="center"/>
    </xf>
    <xf numFmtId="0" fontId="2" fillId="0" borderId="12" xfId="0" applyFont="1" applyBorder="1" applyAlignment="1">
      <alignment horizontal="center"/>
    </xf>
    <xf numFmtId="49" fontId="2" fillId="0" borderId="12" xfId="0" applyNumberFormat="1" applyFont="1" applyBorder="1" applyAlignment="1">
      <alignment horizontal="center"/>
    </xf>
    <xf numFmtId="0" fontId="2" fillId="0" borderId="4" xfId="0" applyFont="1" applyBorder="1" applyAlignment="1">
      <alignment horizontal="center"/>
    </xf>
    <xf numFmtId="0" fontId="2" fillId="0" borderId="13" xfId="0" applyFont="1" applyFill="1" applyBorder="1" applyAlignment="1">
      <alignment horizontal="centerContinuous"/>
    </xf>
    <xf numFmtId="0" fontId="2" fillId="0" borderId="12" xfId="0" applyFont="1" applyBorder="1" applyAlignment="1">
      <alignment horizontal="right"/>
    </xf>
    <xf numFmtId="0" fontId="2" fillId="2" borderId="0" xfId="0" applyFont="1" applyFill="1"/>
    <xf numFmtId="49" fontId="2" fillId="2" borderId="0" xfId="0" applyNumberFormat="1" applyFont="1" applyFill="1"/>
    <xf numFmtId="0" fontId="2" fillId="2" borderId="3" xfId="0" applyFont="1" applyFill="1" applyBorder="1"/>
    <xf numFmtId="0" fontId="2" fillId="3" borderId="0" xfId="0" applyFont="1" applyFill="1" applyAlignment="1">
      <alignment horizontal="right"/>
    </xf>
    <xf numFmtId="0" fontId="4" fillId="3" borderId="0" xfId="0" applyFont="1" applyFill="1"/>
    <xf numFmtId="49" fontId="2" fillId="3" borderId="0" xfId="0" applyNumberFormat="1" applyFont="1" applyFill="1"/>
    <xf numFmtId="0" fontId="2" fillId="3" borderId="9" xfId="0" applyFont="1" applyFill="1" applyBorder="1"/>
    <xf numFmtId="0" fontId="24" fillId="3" borderId="9" xfId="0" applyFont="1" applyFill="1" applyBorder="1" applyAlignment="1">
      <alignment horizontal="center"/>
    </xf>
    <xf numFmtId="0" fontId="1" fillId="3" borderId="0" xfId="0" applyFont="1" applyFill="1" applyAlignment="1">
      <alignment horizontal="right"/>
    </xf>
    <xf numFmtId="0" fontId="24" fillId="0" borderId="0" xfId="0" applyFont="1" applyAlignment="1">
      <alignment horizontal="center"/>
    </xf>
    <xf numFmtId="0" fontId="5" fillId="0" borderId="0" xfId="0" applyFont="1"/>
    <xf numFmtId="0" fontId="5" fillId="0" borderId="0" xfId="0" applyFont="1" applyAlignment="1">
      <alignment horizontal="right"/>
    </xf>
    <xf numFmtId="0" fontId="25" fillId="0" borderId="0" xfId="0" applyFont="1"/>
    <xf numFmtId="0" fontId="25" fillId="0" borderId="9" xfId="0" applyFont="1" applyBorder="1" applyAlignment="1">
      <alignment horizontal="center"/>
    </xf>
    <xf numFmtId="0" fontId="25" fillId="3" borderId="0" xfId="0" applyFont="1" applyFill="1"/>
    <xf numFmtId="0" fontId="25" fillId="3" borderId="9" xfId="0" applyFont="1" applyFill="1" applyBorder="1" applyAlignment="1">
      <alignment horizontal="center"/>
    </xf>
    <xf numFmtId="0" fontId="3" fillId="0" borderId="0" xfId="0" quotePrefix="1" applyFont="1" applyFill="1" applyAlignment="1">
      <alignment horizontal="center"/>
    </xf>
    <xf numFmtId="0" fontId="5" fillId="0" borderId="0" xfId="0" applyFont="1" applyFill="1" applyAlignment="1">
      <alignment horizontal="right"/>
    </xf>
    <xf numFmtId="0" fontId="25" fillId="0" borderId="0" xfId="0" applyFont="1" applyFill="1"/>
    <xf numFmtId="0" fontId="25" fillId="0" borderId="9" xfId="0" applyFont="1" applyFill="1" applyBorder="1" applyAlignment="1">
      <alignment horizontal="center"/>
    </xf>
    <xf numFmtId="0" fontId="25" fillId="0" borderId="9" xfId="0" applyFont="1" applyBorder="1"/>
    <xf numFmtId="0" fontId="25" fillId="9" borderId="0" xfId="0" applyFont="1" applyFill="1"/>
    <xf numFmtId="0" fontId="25" fillId="9" borderId="9" xfId="0" applyFont="1" applyFill="1" applyBorder="1"/>
    <xf numFmtId="0" fontId="1" fillId="9" borderId="0" xfId="0" applyFont="1" applyFill="1" applyAlignment="1">
      <alignment horizontal="center"/>
    </xf>
    <xf numFmtId="0" fontId="25" fillId="0" borderId="9" xfId="0" applyFont="1" applyFill="1" applyBorder="1"/>
    <xf numFmtId="0" fontId="28" fillId="0" borderId="0" xfId="0" applyFont="1" applyFill="1"/>
    <xf numFmtId="0" fontId="2" fillId="9" borderId="0" xfId="0" applyFont="1" applyFill="1" applyAlignment="1">
      <alignment horizontal="right"/>
    </xf>
    <xf numFmtId="0" fontId="28" fillId="9" borderId="0" xfId="0" applyFont="1" applyFill="1"/>
    <xf numFmtId="0" fontId="24" fillId="0" borderId="9" xfId="0" applyFont="1" applyFill="1" applyBorder="1" applyAlignment="1">
      <alignment horizontal="center"/>
    </xf>
    <xf numFmtId="0" fontId="24" fillId="0" borderId="0" xfId="0" applyFont="1" applyFill="1"/>
    <xf numFmtId="0" fontId="24" fillId="0" borderId="0" xfId="0" applyFont="1" applyFill="1" applyAlignment="1">
      <alignment horizontal="right"/>
    </xf>
    <xf numFmtId="0" fontId="24" fillId="0" borderId="0" xfId="0" applyFont="1" applyFill="1" applyAlignment="1">
      <alignment horizontal="center"/>
    </xf>
    <xf numFmtId="0" fontId="6" fillId="0" borderId="0" xfId="0" applyFont="1" applyFill="1" applyAlignment="1">
      <alignment horizontal="center"/>
    </xf>
    <xf numFmtId="0" fontId="3" fillId="0" borderId="0" xfId="0" applyFont="1" applyFill="1" applyAlignment="1">
      <alignment horizontal="right"/>
    </xf>
    <xf numFmtId="0" fontId="14" fillId="0" borderId="0" xfId="0" applyFont="1" applyFill="1" applyAlignment="1">
      <alignment horizontal="left"/>
    </xf>
    <xf numFmtId="0" fontId="14" fillId="0" borderId="0" xfId="0" applyFont="1" applyFill="1" applyAlignment="1">
      <alignment horizontal="right"/>
    </xf>
    <xf numFmtId="0" fontId="25" fillId="7" borderId="0" xfId="0" applyFont="1" applyFill="1"/>
    <xf numFmtId="0" fontId="25" fillId="7" borderId="9" xfId="0" applyFont="1" applyFill="1" applyBorder="1" applyAlignment="1">
      <alignment horizontal="center"/>
    </xf>
    <xf numFmtId="0" fontId="3" fillId="7" borderId="0" xfId="0" applyFont="1" applyFill="1" applyAlignment="1">
      <alignment horizontal="right"/>
    </xf>
    <xf numFmtId="0" fontId="1" fillId="7" borderId="0" xfId="0" applyFont="1" applyFill="1" applyAlignment="1">
      <alignment horizontal="center"/>
    </xf>
    <xf numFmtId="0" fontId="14" fillId="7" borderId="0" xfId="0" applyFont="1" applyFill="1"/>
    <xf numFmtId="0" fontId="24" fillId="7" borderId="0" xfId="0" applyFont="1" applyFill="1"/>
    <xf numFmtId="0" fontId="1" fillId="7" borderId="0" xfId="0" applyFont="1" applyFill="1" applyAlignment="1">
      <alignment horizontal="left"/>
    </xf>
    <xf numFmtId="0" fontId="14" fillId="7" borderId="0" xfId="0" applyFont="1" applyFill="1" applyAlignment="1">
      <alignment horizontal="right"/>
    </xf>
    <xf numFmtId="0" fontId="14" fillId="7" borderId="0" xfId="0" applyFont="1" applyFill="1" applyAlignment="1">
      <alignment horizontal="left"/>
    </xf>
    <xf numFmtId="0" fontId="5" fillId="7" borderId="0" xfId="0" applyFont="1" applyFill="1" applyAlignment="1">
      <alignment horizontal="center"/>
    </xf>
    <xf numFmtId="0" fontId="4" fillId="0" borderId="0" xfId="0" applyFont="1" applyFill="1" applyAlignment="1">
      <alignment horizontal="right"/>
    </xf>
    <xf numFmtId="0" fontId="29" fillId="0" borderId="0" xfId="0" applyFont="1" applyFill="1"/>
    <xf numFmtId="0" fontId="2" fillId="0" borderId="9" xfId="0" applyFont="1" applyFill="1" applyBorder="1" applyAlignment="1">
      <alignment horizontal="center"/>
    </xf>
    <xf numFmtId="0" fontId="25" fillId="0" borderId="0" xfId="0" applyFont="1" applyBorder="1"/>
    <xf numFmtId="0" fontId="25" fillId="0" borderId="0" xfId="0" applyFont="1" applyFill="1" applyBorder="1"/>
    <xf numFmtId="0" fontId="30" fillId="0" borderId="0" xfId="0" applyFont="1" applyFill="1"/>
    <xf numFmtId="0" fontId="24" fillId="0" borderId="9" xfId="0" applyFont="1" applyFill="1" applyBorder="1"/>
    <xf numFmtId="0" fontId="2" fillId="3" borderId="9" xfId="0" applyFont="1" applyFill="1" applyBorder="1" applyAlignment="1">
      <alignment horizontal="center"/>
    </xf>
    <xf numFmtId="0" fontId="24" fillId="0" borderId="9" xfId="0" applyFont="1" applyBorder="1"/>
    <xf numFmtId="0" fontId="25" fillId="3" borderId="0" xfId="0" applyFont="1" applyFill="1" applyBorder="1"/>
    <xf numFmtId="0" fontId="25" fillId="3" borderId="9" xfId="0" applyFont="1" applyFill="1" applyBorder="1"/>
    <xf numFmtId="0" fontId="24" fillId="3" borderId="0" xfId="0" applyFont="1" applyFill="1" applyAlignment="1">
      <alignment horizontal="left"/>
    </xf>
    <xf numFmtId="0" fontId="24" fillId="3" borderId="0" xfId="0" applyFont="1" applyFill="1" applyAlignment="1">
      <alignment horizontal="center"/>
    </xf>
    <xf numFmtId="0" fontId="24" fillId="3" borderId="0" xfId="0" applyFont="1" applyFill="1" applyBorder="1"/>
    <xf numFmtId="0" fontId="24" fillId="3" borderId="0" xfId="0" applyFont="1" applyFill="1" applyAlignment="1">
      <alignment horizontal="right"/>
    </xf>
    <xf numFmtId="0" fontId="5" fillId="0" borderId="0" xfId="0" applyFont="1" applyFill="1" applyAlignment="1"/>
    <xf numFmtId="0" fontId="24" fillId="0" borderId="0" xfId="0" applyFont="1" applyFill="1" applyAlignment="1">
      <alignment horizontal="left"/>
    </xf>
    <xf numFmtId="0" fontId="3" fillId="3" borderId="0" xfId="0" applyFont="1" applyFill="1" applyBorder="1"/>
    <xf numFmtId="0" fontId="24" fillId="0" borderId="0" xfId="0" applyFont="1" applyFill="1" applyBorder="1"/>
    <xf numFmtId="0" fontId="24" fillId="0" borderId="0" xfId="0" applyFont="1" applyFill="1" applyBorder="1" applyAlignment="1">
      <alignment horizontal="center"/>
    </xf>
    <xf numFmtId="0" fontId="3" fillId="0" borderId="0" xfId="0" applyFont="1" applyFill="1" applyAlignment="1">
      <alignment horizontal="center" vertical="center"/>
    </xf>
    <xf numFmtId="0" fontId="14" fillId="0" borderId="0" xfId="0" applyFont="1" applyFill="1" applyBorder="1"/>
    <xf numFmtId="0" fontId="1" fillId="8" borderId="0" xfId="0" applyFont="1" applyFill="1"/>
    <xf numFmtId="0" fontId="25" fillId="3" borderId="0" xfId="0" applyFont="1" applyFill="1" applyBorder="1" applyAlignment="1">
      <alignment horizontal="right"/>
    </xf>
    <xf numFmtId="0" fontId="3" fillId="3" borderId="0" xfId="0" applyNumberFormat="1" applyFont="1" applyFill="1" applyBorder="1" applyAlignment="1">
      <alignment horizontal="right"/>
    </xf>
    <xf numFmtId="0" fontId="2" fillId="3" borderId="9" xfId="0" applyFont="1" applyFill="1" applyBorder="1" applyAlignment="1">
      <alignment horizontal="right"/>
    </xf>
    <xf numFmtId="49" fontId="25" fillId="0" borderId="0" xfId="0" applyNumberFormat="1" applyFont="1" applyFill="1" applyBorder="1"/>
    <xf numFmtId="0" fontId="24" fillId="0" borderId="9" xfId="0" applyFont="1" applyFill="1" applyBorder="1" applyAlignment="1">
      <alignment horizontal="right"/>
    </xf>
    <xf numFmtId="0" fontId="25" fillId="0" borderId="9" xfId="0" applyFont="1" applyFill="1" applyBorder="1" applyAlignment="1">
      <alignment horizontal="right"/>
    </xf>
    <xf numFmtId="0" fontId="2" fillId="0" borderId="0" xfId="1" quotePrefix="1" applyNumberFormat="1" applyFont="1" applyFill="1" applyBorder="1" applyAlignment="1" applyProtection="1">
      <alignment horizontal="center" vertical="top" wrapText="1"/>
    </xf>
    <xf numFmtId="0" fontId="3" fillId="0" borderId="1" xfId="0" applyNumberFormat="1" applyFont="1" applyBorder="1" applyAlignment="1">
      <alignment horizontal="center"/>
    </xf>
    <xf numFmtId="0" fontId="1" fillId="0" borderId="9" xfId="0" applyFont="1" applyFill="1" applyBorder="1"/>
    <xf numFmtId="0" fontId="3" fillId="0" borderId="0" xfId="0" applyFont="1" applyAlignment="1">
      <alignment horizontal="center"/>
    </xf>
    <xf numFmtId="0" fontId="2" fillId="0" borderId="0" xfId="0" applyFont="1" applyFill="1" applyAlignment="1">
      <alignment horizontal="center"/>
    </xf>
    <xf numFmtId="14" fontId="2" fillId="0" borderId="12" xfId="0" applyNumberFormat="1" applyFont="1" applyBorder="1" applyAlignment="1">
      <alignment horizontal="center"/>
    </xf>
    <xf numFmtId="0" fontId="2" fillId="7" borderId="0" xfId="0" applyFont="1" applyFill="1" applyAlignment="1">
      <alignment horizontal="right"/>
    </xf>
    <xf numFmtId="0" fontId="28" fillId="7" borderId="0" xfId="0" applyFont="1" applyFill="1"/>
    <xf numFmtId="0" fontId="0" fillId="0" borderId="0" xfId="0" applyFill="1"/>
    <xf numFmtId="0" fontId="3" fillId="0" borderId="0" xfId="0" applyFont="1" applyAlignment="1">
      <alignment horizontal="center"/>
    </xf>
    <xf numFmtId="0" fontId="2" fillId="0" borderId="0" xfId="0" applyFont="1" applyFill="1" applyAlignment="1">
      <alignment horizontal="center"/>
    </xf>
    <xf numFmtId="0" fontId="15" fillId="0" borderId="0" xfId="2" applyFill="1"/>
    <xf numFmtId="0" fontId="3" fillId="0" borderId="0" xfId="0" applyFont="1" applyFill="1" applyAlignment="1">
      <alignment horizontal="center"/>
    </xf>
    <xf numFmtId="0" fontId="3" fillId="7" borderId="0" xfId="0" applyFont="1" applyFill="1"/>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14" fontId="14" fillId="0" borderId="0" xfId="0" applyNumberFormat="1" applyFont="1" applyFill="1" applyAlignment="1">
      <alignment horizontal="left"/>
    </xf>
    <xf numFmtId="0" fontId="13" fillId="0" borderId="0" xfId="0" applyFont="1" applyFill="1" applyAlignment="1">
      <alignment horizontal="center"/>
    </xf>
    <xf numFmtId="0" fontId="0" fillId="0" borderId="0" xfId="0" applyFont="1" applyFill="1" applyAlignment="1">
      <alignment horizontal="left"/>
    </xf>
    <xf numFmtId="0" fontId="3" fillId="14" borderId="0" xfId="0" applyFont="1" applyFill="1" applyAlignment="1">
      <alignment horizontal="center"/>
    </xf>
    <xf numFmtId="0" fontId="3" fillId="14" borderId="9" xfId="0" applyFont="1" applyFill="1" applyBorder="1" applyAlignment="1">
      <alignment horizontal="center"/>
    </xf>
    <xf numFmtId="0" fontId="3" fillId="14" borderId="0" xfId="0" applyFont="1" applyFill="1" applyBorder="1" applyAlignment="1">
      <alignment horizontal="center"/>
    </xf>
    <xf numFmtId="0" fontId="1" fillId="14" borderId="0" xfId="0" applyFont="1" applyFill="1" applyAlignment="1">
      <alignment horizontal="center"/>
    </xf>
    <xf numFmtId="0" fontId="1" fillId="14" borderId="0" xfId="0" applyFont="1" applyFill="1"/>
    <xf numFmtId="0" fontId="2" fillId="14" borderId="0" xfId="0" applyFont="1" applyFill="1"/>
    <xf numFmtId="0" fontId="2" fillId="14" borderId="0" xfId="0" applyFont="1" applyFill="1" applyAlignment="1">
      <alignment horizontal="center"/>
    </xf>
    <xf numFmtId="0" fontId="2" fillId="14" borderId="0" xfId="0" applyFont="1" applyFill="1" applyAlignment="1">
      <alignment horizontal="left"/>
    </xf>
    <xf numFmtId="49" fontId="2" fillId="0" borderId="0" xfId="0" quotePrefix="1" applyNumberFormat="1" applyFont="1" applyFill="1" applyBorder="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15" fillId="0" borderId="0" xfId="3"/>
    <xf numFmtId="0" fontId="2" fillId="0" borderId="0" xfId="1" applyNumberFormat="1" applyFont="1" applyFill="1" applyBorder="1" applyAlignment="1" applyProtection="1">
      <alignment horizontal="left" wrapText="1"/>
    </xf>
    <xf numFmtId="0" fontId="2" fillId="0" borderId="0" xfId="0" quotePrefix="1" applyFont="1" applyFill="1" applyAlignment="1">
      <alignment horizontal="left"/>
    </xf>
    <xf numFmtId="0" fontId="2"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3" fillId="0" borderId="0" xfId="0" applyFont="1" applyAlignment="1">
      <alignment horizontal="center"/>
    </xf>
    <xf numFmtId="14" fontId="2" fillId="0" borderId="0" xfId="0" applyNumberFormat="1" applyFont="1" applyFill="1"/>
    <xf numFmtId="0" fontId="1" fillId="0" borderId="0" xfId="0" applyFont="1" applyFill="1" applyBorder="1" applyAlignment="1">
      <alignment horizontal="right"/>
    </xf>
    <xf numFmtId="0" fontId="26" fillId="0" borderId="0" xfId="0" applyFont="1" applyFill="1"/>
    <xf numFmtId="0" fontId="27" fillId="0" borderId="0" xfId="0" applyFont="1" applyFill="1"/>
    <xf numFmtId="0" fontId="2" fillId="0" borderId="0" xfId="0" quotePrefix="1" applyFont="1" applyFill="1"/>
    <xf numFmtId="0" fontId="16" fillId="0" borderId="9" xfId="0" applyFont="1" applyFill="1" applyBorder="1" applyAlignment="1">
      <alignment horizontal="center"/>
    </xf>
    <xf numFmtId="0" fontId="23" fillId="0" borderId="0" xfId="8" applyFont="1" applyFill="1"/>
    <xf numFmtId="165" fontId="2" fillId="0" borderId="0" xfId="0" applyNumberFormat="1" applyFont="1" applyFill="1"/>
    <xf numFmtId="0" fontId="17" fillId="0" borderId="0" xfId="0" applyFont="1" applyFill="1"/>
    <xf numFmtId="0" fontId="2" fillId="0" borderId="0" xfId="0" applyFont="1" applyFill="1" applyAlignment="1">
      <alignment horizontal="center" vertical="top"/>
    </xf>
    <xf numFmtId="14" fontId="2" fillId="0" borderId="0" xfId="0" applyNumberFormat="1" applyFont="1" applyFill="1" applyAlignment="1">
      <alignment horizontal="left"/>
    </xf>
    <xf numFmtId="0" fontId="1" fillId="0" borderId="0" xfId="0" applyNumberFormat="1" applyFont="1" applyFill="1" applyAlignment="1">
      <alignment horizontal="center"/>
    </xf>
    <xf numFmtId="0" fontId="2" fillId="0" borderId="0"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left" vertical="top" wrapText="1"/>
    </xf>
    <xf numFmtId="0" fontId="2" fillId="0" borderId="0" xfId="0" applyNumberFormat="1" applyFont="1" applyFill="1" applyAlignment="1">
      <alignment horizontal="center" vertical="top" wrapText="1"/>
    </xf>
    <xf numFmtId="0" fontId="2" fillId="0" borderId="0" xfId="0" quotePrefix="1" applyNumberFormat="1" applyFont="1" applyFill="1" applyBorder="1" applyAlignment="1">
      <alignment horizontal="center"/>
    </xf>
    <xf numFmtId="0" fontId="2" fillId="0" borderId="1" xfId="0" applyFont="1" applyFill="1" applyBorder="1" applyAlignment="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2" fillId="0" borderId="0" xfId="0" applyNumberFormat="1" applyFont="1" applyFill="1" applyAlignment="1">
      <alignment horizontal="center"/>
    </xf>
    <xf numFmtId="0" fontId="32" fillId="0" borderId="0" xfId="0" applyFont="1" applyFill="1" applyAlignment="1">
      <alignment horizontal="left"/>
    </xf>
    <xf numFmtId="0" fontId="32" fillId="0" borderId="0" xfId="0" applyFont="1" applyFill="1" applyAlignment="1">
      <alignment horizontal="center"/>
    </xf>
    <xf numFmtId="0" fontId="2" fillId="0" borderId="0" xfId="0" applyFont="1" applyFill="1" applyAlignment="1">
      <alignment horizontal="center"/>
    </xf>
    <xf numFmtId="0" fontId="1" fillId="0" borderId="0" xfId="0" applyFont="1" applyFill="1" applyProtection="1">
      <protection hidden="1"/>
    </xf>
    <xf numFmtId="0" fontId="32" fillId="0" borderId="0" xfId="1" applyNumberFormat="1" applyFont="1" applyFill="1" applyBorder="1" applyAlignment="1" applyProtection="1">
      <alignment horizontal="left"/>
    </xf>
    <xf numFmtId="0" fontId="32" fillId="0" borderId="0" xfId="0" quotePrefix="1" applyFont="1" applyFill="1" applyAlignment="1">
      <alignment horizontal="left"/>
    </xf>
    <xf numFmtId="0" fontId="32" fillId="0" borderId="0" xfId="0" applyNumberFormat="1" applyFont="1" applyFill="1" applyBorder="1" applyAlignment="1">
      <alignment horizontal="center"/>
    </xf>
    <xf numFmtId="0" fontId="32" fillId="0" borderId="0" xfId="0" applyFont="1" applyFill="1" applyBorder="1" applyAlignment="1">
      <alignment horizontal="center"/>
    </xf>
    <xf numFmtId="0" fontId="2" fillId="0" borderId="0" xfId="0" applyFont="1" applyFill="1" applyAlignment="1">
      <alignment horizontal="center"/>
    </xf>
    <xf numFmtId="0" fontId="2" fillId="0" borderId="0" xfId="2" applyFont="1" applyFill="1"/>
    <xf numFmtId="0" fontId="2" fillId="0" borderId="0" xfId="1" applyNumberFormat="1" applyFont="1" applyFill="1" applyBorder="1" applyAlignment="1" applyProtection="1">
      <alignment horizontal="left"/>
    </xf>
    <xf numFmtId="164" fontId="2" fillId="0" borderId="0" xfId="0" applyNumberFormat="1" applyFont="1" applyFill="1"/>
    <xf numFmtId="164" fontId="2" fillId="0" borderId="4" xfId="0" applyNumberFormat="1" applyFont="1" applyFill="1" applyBorder="1" applyAlignment="1">
      <alignment horizontal="centerContinuous"/>
    </xf>
    <xf numFmtId="0" fontId="11" fillId="0" borderId="0" xfId="0" applyFont="1" applyFill="1"/>
    <xf numFmtId="0" fontId="2" fillId="0" borderId="0" xfId="0" applyFont="1" applyFill="1" applyAlignment="1">
      <alignment horizontal="center"/>
    </xf>
    <xf numFmtId="0" fontId="23" fillId="12" borderId="0" xfId="8" applyFont="1"/>
    <xf numFmtId="0" fontId="23" fillId="12" borderId="0" xfId="8" applyFont="1" applyAlignment="1">
      <alignment horizontal="right"/>
    </xf>
    <xf numFmtId="0" fontId="33" fillId="0" borderId="0" xfId="0" applyFont="1"/>
    <xf numFmtId="0" fontId="33" fillId="0" borderId="0" xfId="0" applyFont="1" applyAlignment="1">
      <alignment horizontal="center"/>
    </xf>
    <xf numFmtId="0" fontId="2" fillId="0" borderId="0" xfId="1" applyNumberFormat="1" applyFont="1" applyFill="1" applyBorder="1" applyAlignment="1" applyProtection="1">
      <alignment horizontal="center"/>
    </xf>
    <xf numFmtId="0" fontId="34" fillId="0" borderId="0" xfId="1" applyNumberFormat="1" applyFont="1" applyFill="1" applyBorder="1" applyAlignment="1" applyProtection="1">
      <alignment horizontal="center"/>
    </xf>
    <xf numFmtId="0" fontId="34" fillId="0" borderId="0" xfId="1" applyNumberFormat="1" applyFont="1" applyFill="1" applyBorder="1" applyAlignment="1" applyProtection="1">
      <alignment horizontal="left"/>
    </xf>
    <xf numFmtId="0" fontId="34" fillId="0" borderId="0" xfId="0" applyFont="1" applyFill="1" applyAlignment="1">
      <alignment horizontal="left"/>
    </xf>
    <xf numFmtId="0" fontId="35" fillId="0" borderId="0" xfId="0" applyFont="1" applyFill="1"/>
    <xf numFmtId="0" fontId="34" fillId="0" borderId="0" xfId="0" applyFont="1" applyFill="1"/>
    <xf numFmtId="0" fontId="35" fillId="0" borderId="0" xfId="0" applyFont="1" applyFill="1" applyAlignment="1">
      <alignment horizontal="center"/>
    </xf>
    <xf numFmtId="0" fontId="2" fillId="0" borderId="0" xfId="0" applyFont="1" applyFill="1" applyAlignment="1">
      <alignment horizontal="center"/>
    </xf>
    <xf numFmtId="0" fontId="36" fillId="0" borderId="0" xfId="0" applyFont="1" applyFill="1" applyAlignment="1">
      <alignment horizontal="center"/>
    </xf>
    <xf numFmtId="0" fontId="34" fillId="0" borderId="0" xfId="0" applyFont="1" applyFill="1" applyAlignment="1">
      <alignment horizontal="center"/>
    </xf>
    <xf numFmtId="0" fontId="34" fillId="0" borderId="0" xfId="0"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6" fillId="0" borderId="9" xfId="0" applyFont="1" applyFill="1" applyBorder="1" applyAlignment="1">
      <alignment horizontal="center"/>
    </xf>
    <xf numFmtId="0" fontId="36"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7" fillId="0" borderId="0" xfId="0" applyFont="1" applyFill="1" applyAlignment="1">
      <alignment horizontal="center"/>
    </xf>
    <xf numFmtId="0" fontId="37" fillId="0" borderId="0" xfId="0" applyNumberFormat="1" applyFont="1" applyFill="1" applyAlignment="1">
      <alignment horizontal="center"/>
    </xf>
    <xf numFmtId="0" fontId="37" fillId="0" borderId="0" xfId="0" applyFont="1" applyFill="1" applyAlignment="1">
      <alignment horizontal="left"/>
    </xf>
    <xf numFmtId="166" fontId="2" fillId="0" borderId="0" xfId="0" quotePrefix="1" applyNumberFormat="1" applyFont="1" applyFill="1" applyAlignment="1">
      <alignment horizontal="center"/>
    </xf>
    <xf numFmtId="166" fontId="2" fillId="0" borderId="0" xfId="1" applyNumberFormat="1" applyFont="1" applyFill="1" applyBorder="1" applyAlignment="1" applyProtection="1">
      <alignment horizontal="left" vertical="top" wrapText="1"/>
    </xf>
    <xf numFmtId="166" fontId="2" fillId="0" borderId="0" xfId="0" applyNumberFormat="1" applyFont="1" applyFill="1" applyAlignment="1">
      <alignment horizontal="center"/>
    </xf>
    <xf numFmtId="166" fontId="2" fillId="0" borderId="0" xfId="0" applyNumberFormat="1" applyFont="1" applyFill="1" applyAlignment="1">
      <alignment horizontal="left"/>
    </xf>
    <xf numFmtId="166" fontId="2"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7" fillId="0" borderId="0" xfId="0" applyNumberFormat="1" applyFont="1" applyFill="1" applyBorder="1" applyAlignment="1">
      <alignment horizontal="center"/>
    </xf>
    <xf numFmtId="0" fontId="37" fillId="0" borderId="0" xfId="1" applyNumberFormat="1" applyFont="1" applyFill="1" applyBorder="1" applyAlignment="1" applyProtection="1">
      <alignment horizontal="center"/>
    </xf>
    <xf numFmtId="0" fontId="2" fillId="0" borderId="0" xfId="0" applyFont="1" applyFill="1" applyAlignment="1">
      <alignment horizontal="center"/>
    </xf>
    <xf numFmtId="0" fontId="37" fillId="0" borderId="0" xfId="1" applyNumberFormat="1" applyFont="1" applyFill="1" applyBorder="1" applyAlignment="1" applyProtection="1">
      <alignment horizontal="left"/>
    </xf>
    <xf numFmtId="0" fontId="2" fillId="0" borderId="0" xfId="0" applyFont="1" applyFill="1" applyAlignment="1">
      <alignment horizontal="center" vertical="center"/>
    </xf>
    <xf numFmtId="0" fontId="1" fillId="0" borderId="0" xfId="1" applyNumberFormat="1" applyFont="1" applyFill="1" applyBorder="1" applyAlignment="1" applyProtection="1">
      <alignment horizontal="left" vertical="top"/>
    </xf>
    <xf numFmtId="0" fontId="38" fillId="0" borderId="0" xfId="0" applyFont="1" applyFill="1"/>
    <xf numFmtId="0" fontId="39" fillId="0" borderId="0" xfId="0" applyFont="1" applyFill="1" applyAlignment="1">
      <alignment horizontal="left"/>
    </xf>
    <xf numFmtId="0" fontId="39" fillId="0" borderId="0" xfId="0" applyNumberFormat="1" applyFont="1" applyFill="1" applyAlignment="1">
      <alignment horizontal="center"/>
    </xf>
    <xf numFmtId="0" fontId="39"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40" fillId="0" borderId="0" xfId="0" applyFont="1" applyFill="1"/>
    <xf numFmtId="0" fontId="41" fillId="0" borderId="0" xfId="0" applyFont="1" applyFill="1" applyAlignment="1">
      <alignment horizontal="center"/>
    </xf>
    <xf numFmtId="0" fontId="41" fillId="0" borderId="0" xfId="0" applyNumberFormat="1" applyFont="1" applyFill="1" applyAlignment="1">
      <alignment horizontal="center"/>
    </xf>
    <xf numFmtId="0" fontId="41" fillId="0" borderId="0" xfId="0"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42" fillId="0" borderId="0" xfId="0" applyFont="1" applyFill="1" applyAlignment="1">
      <alignment horizontal="center"/>
    </xf>
    <xf numFmtId="0" fontId="42" fillId="0" borderId="0" xfId="0" applyNumberFormat="1" applyFont="1" applyFill="1" applyAlignment="1">
      <alignment horizontal="center"/>
    </xf>
    <xf numFmtId="0" fontId="42" fillId="0" borderId="0" xfId="0"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43" fillId="0" borderId="0" xfId="0" applyFont="1" applyFill="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44" fillId="0" borderId="0" xfId="0" applyFont="1" applyFill="1" applyAlignment="1">
      <alignment horizontal="center"/>
    </xf>
    <xf numFmtId="0" fontId="44" fillId="0" borderId="0" xfId="0" applyNumberFormat="1" applyFont="1" applyFill="1" applyAlignment="1">
      <alignment horizontal="center"/>
    </xf>
    <xf numFmtId="0" fontId="44" fillId="0" borderId="0" xfId="0" applyFont="1" applyFill="1" applyAlignment="1">
      <alignment horizontal="left"/>
    </xf>
    <xf numFmtId="0" fontId="44" fillId="0" borderId="0" xfId="1" applyNumberFormat="1" applyFont="1" applyFill="1" applyBorder="1" applyAlignment="1" applyProtection="1">
      <alignment horizontal="left"/>
    </xf>
    <xf numFmtId="0" fontId="44" fillId="0" borderId="0" xfId="0" quotePrefix="1" applyFont="1" applyFill="1" applyAlignment="1">
      <alignment horizontal="left"/>
    </xf>
    <xf numFmtId="0" fontId="2" fillId="0" borderId="0" xfId="0" applyFont="1" applyFill="1" applyAlignment="1">
      <alignment horizontal="center"/>
    </xf>
    <xf numFmtId="0" fontId="0" fillId="0" borderId="0" xfId="0" applyFont="1" applyFill="1" applyBorder="1"/>
    <xf numFmtId="0" fontId="0" fillId="0" borderId="0" xfId="0" applyFont="1" applyFill="1" applyBorder="1" applyAlignment="1">
      <alignment horizontal="left"/>
    </xf>
    <xf numFmtId="0" fontId="2" fillId="0" borderId="0" xfId="0" applyFont="1" applyFill="1" applyAlignment="1">
      <alignment horizontal="center"/>
    </xf>
    <xf numFmtId="0" fontId="44" fillId="0" borderId="0" xfId="1" applyNumberFormat="1" applyFont="1" applyFill="1" applyBorder="1" applyAlignment="1" applyProtection="1">
      <alignment horizontal="center"/>
    </xf>
    <xf numFmtId="0" fontId="44" fillId="0" borderId="0" xfId="2" applyFont="1" applyFill="1" applyAlignment="1">
      <alignment horizontal="left"/>
    </xf>
    <xf numFmtId="0" fontId="2" fillId="0" borderId="0" xfId="0" applyFont="1" applyFill="1" applyAlignment="1">
      <alignment horizontal="center"/>
    </xf>
    <xf numFmtId="0" fontId="45" fillId="0" borderId="0" xfId="0" applyNumberFormat="1" applyFont="1" applyFill="1" applyAlignment="1">
      <alignment horizontal="center"/>
    </xf>
    <xf numFmtId="0" fontId="45" fillId="0" borderId="0" xfId="0" applyFont="1" applyFill="1" applyAlignment="1">
      <alignment horizontal="left"/>
    </xf>
    <xf numFmtId="0" fontId="45" fillId="0" borderId="0" xfId="0" applyFont="1" applyFill="1" applyAlignment="1">
      <alignment horizontal="center"/>
    </xf>
    <xf numFmtId="0" fontId="2" fillId="0" borderId="0" xfId="0" applyFont="1" applyFill="1" applyAlignment="1">
      <alignment horizontal="center"/>
    </xf>
    <xf numFmtId="0" fontId="46" fillId="0" borderId="0" xfId="0" applyFont="1" applyFill="1" applyAlignment="1">
      <alignment horizontal="left"/>
    </xf>
    <xf numFmtId="0" fontId="46" fillId="0" borderId="0" xfId="1" applyNumberFormat="1" applyFont="1" applyFill="1" applyBorder="1" applyAlignment="1" applyProtection="1">
      <alignment horizontal="center"/>
    </xf>
    <xf numFmtId="0" fontId="46" fillId="0" borderId="0" xfId="1" applyNumberFormat="1" applyFont="1" applyFill="1" applyBorder="1" applyAlignment="1" applyProtection="1">
      <alignment horizontal="left"/>
    </xf>
    <xf numFmtId="0" fontId="46" fillId="0" borderId="0" xfId="0" applyFont="1" applyFill="1" applyAlignment="1">
      <alignment horizontal="center"/>
    </xf>
    <xf numFmtId="0" fontId="47" fillId="0" borderId="0" xfId="1" applyNumberFormat="1" applyFont="1" applyFill="1" applyBorder="1" applyAlignment="1" applyProtection="1">
      <alignment horizontal="center"/>
    </xf>
    <xf numFmtId="0" fontId="47" fillId="0" borderId="0" xfId="1" applyNumberFormat="1" applyFont="1" applyFill="1" applyBorder="1" applyAlignment="1" applyProtection="1">
      <alignment horizontal="left"/>
    </xf>
    <xf numFmtId="0" fontId="47" fillId="0" borderId="0" xfId="0" applyFont="1" applyFill="1" applyAlignment="1">
      <alignment horizontal="left"/>
    </xf>
    <xf numFmtId="0" fontId="2" fillId="0" borderId="0" xfId="0" applyFont="1" applyFill="1" applyAlignment="1">
      <alignment horizontal="center"/>
    </xf>
    <xf numFmtId="0" fontId="47" fillId="0" borderId="0" xfId="0" applyNumberFormat="1" applyFont="1" applyFill="1" applyAlignment="1">
      <alignment horizontal="center"/>
    </xf>
    <xf numFmtId="0" fontId="47"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48" fillId="0" borderId="0" xfId="0" applyNumberFormat="1" applyFont="1" applyFill="1" applyAlignment="1">
      <alignment horizontal="center"/>
    </xf>
    <xf numFmtId="0" fontId="48" fillId="0" borderId="0" xfId="0" applyFont="1" applyFill="1" applyAlignment="1">
      <alignment horizontal="left"/>
    </xf>
    <xf numFmtId="0" fontId="48" fillId="0" borderId="0" xfId="0" applyFont="1" applyFill="1" applyAlignment="1">
      <alignment horizontal="center"/>
    </xf>
    <xf numFmtId="0" fontId="48" fillId="0" borderId="0" xfId="1" applyNumberFormat="1" applyFont="1" applyFill="1" applyBorder="1" applyAlignment="1" applyProtection="1">
      <alignment horizontal="center"/>
    </xf>
    <xf numFmtId="0" fontId="2" fillId="0" borderId="0" xfId="0" applyFont="1" applyFill="1" applyAlignment="1">
      <alignment horizontal="center"/>
    </xf>
    <xf numFmtId="0" fontId="2" fillId="0" borderId="0" xfId="0" applyFont="1" applyFill="1" applyAlignment="1">
      <alignment horizontal="center"/>
    </xf>
    <xf numFmtId="0" fontId="49" fillId="0" borderId="0" xfId="0" applyFont="1" applyFill="1"/>
    <xf numFmtId="0" fontId="50" fillId="0" borderId="0" xfId="0" applyFont="1" applyFill="1" applyAlignment="1">
      <alignment horizontal="center"/>
    </xf>
    <xf numFmtId="0" fontId="2" fillId="0" borderId="0" xfId="0" applyFont="1" applyFill="1" applyAlignment="1">
      <alignment horizontal="center"/>
    </xf>
    <xf numFmtId="0" fontId="50" fillId="0" borderId="0" xfId="0" applyNumberFormat="1" applyFont="1" applyFill="1" applyAlignment="1">
      <alignment horizontal="center"/>
    </xf>
    <xf numFmtId="0" fontId="50" fillId="0" borderId="0" xfId="0" applyFont="1" applyFill="1" applyAlignment="1">
      <alignment horizontal="left"/>
    </xf>
    <xf numFmtId="0" fontId="2" fillId="0" borderId="0" xfId="0" applyFont="1" applyFill="1" applyAlignment="1">
      <alignment horizontal="center"/>
    </xf>
    <xf numFmtId="0" fontId="50" fillId="0" borderId="0" xfId="0" quotePrefix="1"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50" fillId="0" borderId="0" xfId="1" applyNumberFormat="1" applyFont="1" applyFill="1" applyBorder="1" applyAlignment="1" applyProtection="1">
      <alignment horizontal="center"/>
    </xf>
    <xf numFmtId="0" fontId="50"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51" fillId="0" borderId="0" xfId="0" applyNumberFormat="1" applyFont="1" applyFill="1" applyAlignment="1">
      <alignment horizontal="center"/>
    </xf>
    <xf numFmtId="0" fontId="51" fillId="0" borderId="0" xfId="0" applyFont="1" applyFill="1" applyAlignment="1">
      <alignment horizontal="left"/>
    </xf>
    <xf numFmtId="0" fontId="51" fillId="0" borderId="0" xfId="0" applyFont="1" applyFill="1" applyAlignment="1">
      <alignment horizontal="center"/>
    </xf>
    <xf numFmtId="0" fontId="52" fillId="0" borderId="0" xfId="0" applyFont="1" applyFill="1"/>
    <xf numFmtId="0" fontId="51" fillId="0" borderId="0" xfId="0" applyFont="1" applyFill="1"/>
    <xf numFmtId="0" fontId="52" fillId="0" borderId="0" xfId="0" applyFont="1" applyFill="1" applyAlignment="1">
      <alignment horizontal="center"/>
    </xf>
    <xf numFmtId="0" fontId="51" fillId="0" borderId="0" xfId="1" applyNumberFormat="1" applyFont="1" applyFill="1" applyBorder="1" applyAlignment="1" applyProtection="1">
      <alignment horizontal="center"/>
    </xf>
    <xf numFmtId="0" fontId="51" fillId="0" borderId="0" xfId="1" applyNumberFormat="1" applyFont="1" applyFill="1" applyBorder="1" applyAlignment="1" applyProtection="1">
      <alignment horizontal="left"/>
    </xf>
    <xf numFmtId="0" fontId="53" fillId="0" borderId="0" xfId="0" applyFont="1" applyFill="1" applyAlignment="1">
      <alignment horizontal="center"/>
    </xf>
    <xf numFmtId="0" fontId="53" fillId="0" borderId="9" xfId="0" applyFont="1" applyFill="1" applyBorder="1" applyAlignment="1">
      <alignment horizontal="center"/>
    </xf>
    <xf numFmtId="0" fontId="53" fillId="0" borderId="0" xfId="0" applyFont="1" applyFill="1" applyBorder="1" applyAlignment="1">
      <alignment horizontal="center"/>
    </xf>
    <xf numFmtId="0" fontId="2" fillId="0" borderId="0" xfId="0" applyNumberFormat="1" applyFont="1"/>
    <xf numFmtId="0" fontId="54" fillId="0" borderId="0" xfId="0" applyNumberFormat="1" applyFont="1" applyFill="1" applyAlignment="1">
      <alignment horizontal="center"/>
    </xf>
    <xf numFmtId="0" fontId="54" fillId="0" borderId="0" xfId="0" applyFont="1" applyFill="1" applyAlignment="1">
      <alignment horizontal="left"/>
    </xf>
    <xf numFmtId="0" fontId="54" fillId="0" borderId="0" xfId="0" applyFont="1" applyFill="1" applyAlignment="1">
      <alignment horizontal="center"/>
    </xf>
    <xf numFmtId="0" fontId="54"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56" fillId="0" borderId="0" xfId="1" applyNumberFormat="1" applyFont="1" applyFill="1" applyBorder="1" applyAlignment="1" applyProtection="1">
      <alignment horizontal="center"/>
    </xf>
    <xf numFmtId="0" fontId="56" fillId="0" borderId="0" xfId="2" applyFont="1" applyFill="1" applyAlignment="1">
      <alignment horizontal="left"/>
    </xf>
    <xf numFmtId="0" fontId="56" fillId="0" borderId="0" xfId="1" applyNumberFormat="1" applyFont="1" applyFill="1" applyBorder="1" applyAlignment="1" applyProtection="1">
      <alignment horizontal="left"/>
    </xf>
    <xf numFmtId="0" fontId="56" fillId="0" borderId="0" xfId="0" applyFont="1" applyFill="1" applyAlignment="1">
      <alignment horizontal="left"/>
    </xf>
    <xf numFmtId="0" fontId="56" fillId="0" borderId="0" xfId="0" applyNumberFormat="1" applyFont="1"/>
    <xf numFmtId="0" fontId="56" fillId="0" borderId="0" xfId="0" applyNumberFormat="1" applyFont="1" applyFill="1" applyAlignment="1">
      <alignment horizontal="center"/>
    </xf>
    <xf numFmtId="0" fontId="56" fillId="0" borderId="0" xfId="0" applyFont="1" applyFill="1" applyAlignment="1">
      <alignment horizontal="center"/>
    </xf>
    <xf numFmtId="0" fontId="56" fillId="0" borderId="0" xfId="0" quotePrefix="1" applyFont="1" applyFill="1" applyAlignment="1">
      <alignment horizontal="left"/>
    </xf>
    <xf numFmtId="0" fontId="2" fillId="0" borderId="0" xfId="0" applyFont="1" applyFill="1" applyAlignment="1">
      <alignment horizontal="center"/>
    </xf>
    <xf numFmtId="0" fontId="1" fillId="0" borderId="0" xfId="0" applyFont="1" applyFill="1" applyBorder="1" applyAlignment="1">
      <alignment horizontal="center"/>
    </xf>
    <xf numFmtId="0" fontId="1" fillId="0" borderId="0" xfId="0" applyFont="1" applyFill="1" applyBorder="1" applyAlignment="1">
      <alignment horizontal="left"/>
    </xf>
    <xf numFmtId="0" fontId="1" fillId="0" borderId="0" xfId="1" applyNumberFormat="1" applyFont="1" applyFill="1" applyBorder="1" applyAlignment="1">
      <alignment horizontal="left" vertical="top" wrapText="1"/>
    </xf>
    <xf numFmtId="0" fontId="1" fillId="0" borderId="0" xfId="1" applyNumberFormat="1"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55" fillId="0" borderId="0"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57" fillId="0" borderId="0" xfId="0" applyFont="1" applyFill="1" applyAlignment="1">
      <alignment horizontal="center"/>
    </xf>
    <xf numFmtId="0" fontId="57" fillId="0" borderId="9" xfId="0" applyFont="1" applyFill="1" applyBorder="1" applyAlignment="1">
      <alignment horizontal="center"/>
    </xf>
    <xf numFmtId="0" fontId="57" fillId="0" borderId="0" xfId="0" applyFont="1" applyFill="1" applyBorder="1" applyAlignment="1">
      <alignment horizontal="center"/>
    </xf>
    <xf numFmtId="0" fontId="58" fillId="0" borderId="0" xfId="0" applyFont="1" applyFill="1" applyAlignment="1">
      <alignment horizontal="center"/>
    </xf>
    <xf numFmtId="0" fontId="58" fillId="0" borderId="0" xfId="0" applyFont="1" applyFill="1"/>
    <xf numFmtId="0" fontId="2" fillId="0" borderId="0" xfId="0" applyFont="1" applyFill="1" applyAlignment="1">
      <alignment horizontal="center"/>
    </xf>
    <xf numFmtId="0" fontId="59" fillId="0" borderId="0" xfId="0" applyFont="1" applyFill="1" applyAlignment="1">
      <alignment horizontal="center"/>
    </xf>
    <xf numFmtId="0" fontId="59" fillId="0" borderId="0" xfId="0" applyFont="1" applyFill="1" applyAlignment="1">
      <alignment horizontal="left"/>
    </xf>
    <xf numFmtId="0" fontId="58" fillId="0" borderId="0" xfId="1" applyNumberFormat="1" applyFont="1" applyFill="1" applyBorder="1" applyAlignment="1">
      <alignment horizontal="left" vertical="top" wrapText="1"/>
    </xf>
    <xf numFmtId="0" fontId="59" fillId="0" borderId="0" xfId="0" applyNumberFormat="1" applyFont="1" applyFill="1" applyAlignment="1">
      <alignment horizontal="center"/>
    </xf>
    <xf numFmtId="0" fontId="59" fillId="0" borderId="0" xfId="0" applyNumberFormat="1" applyFont="1"/>
    <xf numFmtId="0" fontId="2" fillId="0" borderId="0" xfId="0" applyFont="1" applyFill="1" applyAlignment="1">
      <alignment horizontal="center"/>
    </xf>
    <xf numFmtId="0" fontId="59" fillId="0" borderId="0" xfId="1" applyNumberFormat="1" applyFont="1" applyFill="1" applyBorder="1" applyAlignment="1" applyProtection="1">
      <alignment horizontal="center"/>
    </xf>
    <xf numFmtId="0" fontId="2" fillId="0" borderId="0" xfId="0" applyFont="1" applyFill="1" applyAlignment="1">
      <alignment horizontal="center"/>
    </xf>
    <xf numFmtId="0" fontId="60" fillId="0" borderId="0" xfId="0" applyFont="1" applyFill="1"/>
    <xf numFmtId="0" fontId="61" fillId="0" borderId="0" xfId="0" applyFont="1" applyFill="1" applyAlignment="1">
      <alignment horizontal="center"/>
    </xf>
    <xf numFmtId="0" fontId="61" fillId="0" borderId="0" xfId="0" applyFont="1" applyFill="1" applyAlignment="1">
      <alignment horizontal="left"/>
    </xf>
    <xf numFmtId="0" fontId="61" fillId="0" borderId="0" xfId="0" applyFont="1" applyFill="1"/>
    <xf numFmtId="0" fontId="60" fillId="0" borderId="0" xfId="0" applyFont="1" applyFill="1" applyAlignment="1">
      <alignment horizontal="center"/>
    </xf>
    <xf numFmtId="0" fontId="61" fillId="0" borderId="0" xfId="1" applyNumberFormat="1" applyFont="1" applyFill="1" applyBorder="1" applyAlignment="1" applyProtection="1">
      <alignment horizontal="center"/>
    </xf>
    <xf numFmtId="0" fontId="61" fillId="0" borderId="0" xfId="1" applyNumberFormat="1" applyFont="1" applyFill="1" applyBorder="1" applyAlignment="1" applyProtection="1">
      <alignment horizontal="left"/>
    </xf>
    <xf numFmtId="0" fontId="61" fillId="0" borderId="0" xfId="0" applyNumberFormat="1" applyFont="1"/>
    <xf numFmtId="0" fontId="2" fillId="0" borderId="0" xfId="0" applyFont="1" applyFill="1" applyAlignment="1">
      <alignment horizontal="center"/>
    </xf>
    <xf numFmtId="0" fontId="62" fillId="0" borderId="0" xfId="0" applyFont="1" applyFill="1" applyAlignment="1">
      <alignment horizontal="center"/>
    </xf>
    <xf numFmtId="0" fontId="62" fillId="0" borderId="9" xfId="0" applyFont="1" applyFill="1" applyBorder="1" applyAlignment="1">
      <alignment horizontal="center"/>
    </xf>
    <xf numFmtId="0" fontId="62" fillId="0" borderId="0" xfId="0" applyFont="1" applyFill="1" applyBorder="1" applyAlignment="1">
      <alignment horizontal="center"/>
    </xf>
    <xf numFmtId="0" fontId="2" fillId="0" borderId="0" xfId="0" applyFont="1" applyFill="1" applyAlignment="1">
      <alignment horizontal="center"/>
    </xf>
    <xf numFmtId="0" fontId="61" fillId="0" borderId="0" xfId="0" applyNumberFormat="1" applyFont="1" applyFill="1" applyAlignment="1">
      <alignment horizontal="center"/>
    </xf>
    <xf numFmtId="0" fontId="2" fillId="0" borderId="0" xfId="0" applyFont="1" applyFill="1" applyAlignment="1">
      <alignment horizontal="center"/>
    </xf>
    <xf numFmtId="0" fontId="64" fillId="0" borderId="0" xfId="0" applyFont="1" applyFill="1" applyAlignment="1">
      <alignment horizontal="center"/>
    </xf>
    <xf numFmtId="0" fontId="64" fillId="0" borderId="0" xfId="0" applyNumberFormat="1" applyFont="1" applyFill="1" applyAlignment="1">
      <alignment horizontal="center"/>
    </xf>
    <xf numFmtId="0" fontId="64" fillId="0" borderId="0" xfId="0" applyFont="1" applyFill="1" applyAlignment="1">
      <alignment horizontal="left"/>
    </xf>
    <xf numFmtId="0" fontId="64" fillId="0" borderId="0" xfId="0" applyNumberFormat="1" applyFont="1"/>
    <xf numFmtId="0" fontId="64" fillId="0" borderId="0" xfId="0" applyNumberFormat="1" applyFont="1" applyFill="1" applyBorder="1" applyAlignment="1">
      <alignment horizontal="center"/>
    </xf>
    <xf numFmtId="0" fontId="63" fillId="0" borderId="0" xfId="0" applyFont="1" applyFill="1" applyBorder="1"/>
    <xf numFmtId="0" fontId="64" fillId="0" borderId="0" xfId="1" applyNumberFormat="1" applyFont="1" applyFill="1" applyBorder="1" applyAlignment="1" applyProtection="1">
      <alignment horizontal="center"/>
    </xf>
    <xf numFmtId="0" fontId="2" fillId="0" borderId="0" xfId="0" applyFont="1" applyFill="1" applyAlignment="1">
      <alignment horizontal="center"/>
    </xf>
    <xf numFmtId="0" fontId="65" fillId="0" borderId="0" xfId="0" applyNumberFormat="1" applyFont="1" applyFill="1" applyBorder="1" applyAlignment="1">
      <alignment horizontal="center"/>
    </xf>
    <xf numFmtId="0" fontId="65" fillId="0" borderId="0" xfId="0" applyFont="1" applyFill="1"/>
    <xf numFmtId="0" fontId="66" fillId="0" borderId="0" xfId="0" applyFont="1" applyFill="1" applyAlignment="1">
      <alignment horizontal="center"/>
    </xf>
    <xf numFmtId="0" fontId="65" fillId="0" borderId="0" xfId="0" applyFont="1" applyFill="1" applyAlignment="1">
      <alignment horizontal="center"/>
    </xf>
    <xf numFmtId="0" fontId="66" fillId="0" borderId="0" xfId="0" applyFont="1" applyFill="1"/>
    <xf numFmtId="0" fontId="2" fillId="0" borderId="0" xfId="0" applyFont="1" applyFill="1" applyAlignment="1">
      <alignment horizontal="center"/>
    </xf>
    <xf numFmtId="0" fontId="66" fillId="0" borderId="0" xfId="1" applyNumberFormat="1" applyFont="1" applyFill="1" applyBorder="1" applyAlignment="1" applyProtection="1">
      <alignment horizontal="center"/>
    </xf>
    <xf numFmtId="0" fontId="66" fillId="0" borderId="0" xfId="0" applyFont="1" applyFill="1" applyAlignment="1">
      <alignment horizontal="left"/>
    </xf>
    <xf numFmtId="0" fontId="66" fillId="0" borderId="0" xfId="0" applyNumberFormat="1" applyFont="1"/>
    <xf numFmtId="0" fontId="66" fillId="0" borderId="0" xfId="1" applyNumberFormat="1" applyFont="1" applyFill="1" applyBorder="1" applyAlignment="1" applyProtection="1">
      <alignment horizontal="left"/>
    </xf>
    <xf numFmtId="0" fontId="66" fillId="0" borderId="0" xfId="0" applyNumberFormat="1" applyFont="1" applyFill="1" applyAlignment="1">
      <alignment horizontal="center"/>
    </xf>
    <xf numFmtId="0" fontId="66" fillId="0" borderId="0" xfId="0" quotePrefix="1" applyFont="1" applyFill="1" applyAlignment="1">
      <alignment horizontal="left"/>
    </xf>
    <xf numFmtId="0" fontId="67" fillId="0" borderId="0" xfId="0" applyFont="1" applyFill="1" applyAlignment="1">
      <alignment horizontal="center"/>
    </xf>
    <xf numFmtId="0" fontId="67" fillId="0" borderId="9" xfId="0" applyFont="1" applyFill="1" applyBorder="1" applyAlignment="1">
      <alignment horizontal="center"/>
    </xf>
    <xf numFmtId="0" fontId="67" fillId="0" borderId="0" xfId="0" applyFont="1" applyFill="1" applyBorder="1" applyAlignment="1">
      <alignment horizontal="center"/>
    </xf>
    <xf numFmtId="0" fontId="2" fillId="0" borderId="0" xfId="8" applyFont="1" applyFill="1"/>
    <xf numFmtId="0" fontId="2" fillId="0" borderId="0" xfId="8" applyFont="1" applyFill="1" applyBorder="1"/>
    <xf numFmtId="0" fontId="2" fillId="0" borderId="9" xfId="8" applyFont="1" applyFill="1" applyBorder="1"/>
    <xf numFmtId="0" fontId="2" fillId="0" borderId="0" xfId="8" applyFont="1" applyFill="1" applyAlignment="1">
      <alignment horizontal="center"/>
    </xf>
    <xf numFmtId="0" fontId="2" fillId="0" borderId="0" xfId="8" applyFont="1" applyFill="1" applyAlignment="1">
      <alignment horizontal="right"/>
    </xf>
    <xf numFmtId="0" fontId="2" fillId="0" borderId="0" xfId="8" applyNumberFormat="1" applyFont="1" applyFill="1" applyBorder="1" applyAlignment="1" applyProtection="1">
      <alignment horizontal="center" vertical="top" wrapText="1"/>
    </xf>
    <xf numFmtId="0" fontId="2" fillId="0" borderId="0" xfId="8" applyNumberFormat="1" applyFont="1" applyFill="1" applyBorder="1" applyAlignment="1" applyProtection="1">
      <alignment horizontal="left" vertical="top" wrapText="1"/>
    </xf>
    <xf numFmtId="0" fontId="2" fillId="0" borderId="0" xfId="8" applyFont="1" applyFill="1" applyAlignment="1">
      <alignment horizontal="left"/>
    </xf>
    <xf numFmtId="0" fontId="2" fillId="0" borderId="0" xfId="0" applyFont="1" applyFill="1" applyAlignment="1">
      <alignment horizontal="center"/>
    </xf>
    <xf numFmtId="0" fontId="65" fillId="0" borderId="0" xfId="0" applyFont="1" applyFill="1" applyBorder="1" applyAlignment="1">
      <alignment horizontal="left"/>
    </xf>
    <xf numFmtId="0" fontId="66" fillId="0" borderId="0" xfId="0" applyFont="1" applyBorder="1"/>
    <xf numFmtId="0" fontId="2" fillId="0" borderId="0" xfId="0" applyFont="1" applyFill="1" applyAlignment="1">
      <alignment horizontal="center"/>
    </xf>
    <xf numFmtId="0" fontId="2" fillId="0" borderId="0" xfId="0" applyNumberFormat="1" applyFont="1" applyFill="1" applyAlignment="1">
      <alignment horizontal="right"/>
    </xf>
    <xf numFmtId="0" fontId="2" fillId="0" borderId="0" xfId="0" applyNumberFormat="1" applyFont="1" applyFill="1" applyAlignment="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69" fillId="0" borderId="0" xfId="0" applyFont="1" applyFill="1"/>
    <xf numFmtId="0" fontId="69" fillId="0" borderId="0" xfId="0" applyFont="1" applyFill="1" applyAlignment="1">
      <alignment horizontal="center"/>
    </xf>
    <xf numFmtId="0" fontId="70" fillId="0" borderId="0" xfId="1" applyNumberFormat="1" applyFont="1" applyFill="1" applyBorder="1" applyAlignment="1" applyProtection="1">
      <alignment horizontal="center"/>
    </xf>
    <xf numFmtId="0" fontId="70" fillId="0" borderId="0" xfId="1" applyNumberFormat="1" applyFont="1" applyFill="1" applyBorder="1" applyAlignment="1" applyProtection="1">
      <alignment horizontal="left"/>
    </xf>
    <xf numFmtId="0" fontId="70" fillId="0" borderId="0" xfId="0" applyFont="1" applyFill="1" applyAlignment="1">
      <alignment horizontal="left"/>
    </xf>
    <xf numFmtId="0" fontId="70" fillId="0" borderId="0" xfId="0" applyFont="1" applyBorder="1"/>
    <xf numFmtId="0" fontId="70"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71" fillId="0" borderId="0" xfId="0" applyFont="1" applyFill="1"/>
    <xf numFmtId="0" fontId="72" fillId="0" borderId="0" xfId="0" applyFont="1" applyFill="1" applyAlignment="1">
      <alignment horizontal="center"/>
    </xf>
    <xf numFmtId="0" fontId="72" fillId="0" borderId="0" xfId="0" applyNumberFormat="1" applyFont="1" applyFill="1" applyAlignment="1">
      <alignment horizontal="center"/>
    </xf>
    <xf numFmtId="0" fontId="72" fillId="0" borderId="0" xfId="0" applyFont="1" applyFill="1" applyAlignment="1">
      <alignment horizontal="left"/>
    </xf>
    <xf numFmtId="0" fontId="72" fillId="0" borderId="0" xfId="0" applyFont="1" applyBorder="1"/>
    <xf numFmtId="0" fontId="72" fillId="0" borderId="0" xfId="0" applyNumberFormat="1" applyFont="1"/>
    <xf numFmtId="0" fontId="71" fillId="0" borderId="0" xfId="0" applyFont="1" applyFill="1" applyBorder="1"/>
    <xf numFmtId="0" fontId="2" fillId="0" borderId="0" xfId="0" applyFont="1" applyFill="1" applyAlignment="1">
      <alignment horizontal="center"/>
    </xf>
    <xf numFmtId="0" fontId="71" fillId="0" borderId="0" xfId="1" applyNumberFormat="1"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72" fillId="0" borderId="0" xfId="0" quotePrefix="1"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73" fillId="0" borderId="0" xfId="0" applyNumberFormat="1" applyFont="1" applyFill="1" applyAlignment="1">
      <alignment horizontal="center"/>
    </xf>
    <xf numFmtId="0" fontId="73" fillId="0" borderId="0" xfId="0" applyFont="1" applyFill="1" applyAlignment="1">
      <alignment horizontal="left"/>
    </xf>
    <xf numFmtId="0" fontId="73" fillId="0" borderId="0" xfId="0" applyFont="1" applyFill="1" applyAlignment="1">
      <alignment horizontal="center"/>
    </xf>
    <xf numFmtId="0" fontId="73" fillId="0" borderId="0" xfId="0" applyFont="1" applyBorder="1"/>
    <xf numFmtId="0" fontId="73" fillId="0" borderId="0" xfId="0" applyNumberFormat="1" applyFont="1"/>
    <xf numFmtId="0" fontId="74" fillId="0" borderId="0" xfId="0" applyFont="1" applyFill="1"/>
    <xf numFmtId="0" fontId="2" fillId="0" borderId="0" xfId="0" applyFont="1" applyFill="1" applyAlignment="1">
      <alignment horizontal="center"/>
    </xf>
    <xf numFmtId="0" fontId="73" fillId="0" borderId="0" xfId="1" applyNumberFormat="1" applyFont="1" applyFill="1" applyBorder="1" applyAlignment="1" applyProtection="1">
      <alignment horizontal="center"/>
    </xf>
    <xf numFmtId="0" fontId="73" fillId="0" borderId="0" xfId="1" applyNumberFormat="1" applyFont="1" applyFill="1" applyBorder="1" applyAlignment="1" applyProtection="1">
      <alignment horizontal="left"/>
    </xf>
    <xf numFmtId="0" fontId="2" fillId="0" borderId="0" xfId="0" applyFont="1" applyFill="1" applyAlignment="1">
      <alignment horizontal="center"/>
    </xf>
    <xf numFmtId="0" fontId="75" fillId="0" borderId="0" xfId="0" applyFont="1" applyFill="1"/>
    <xf numFmtId="0" fontId="76" fillId="0" borderId="0" xfId="0" applyFont="1" applyFill="1" applyAlignment="1">
      <alignment horizontal="left"/>
    </xf>
    <xf numFmtId="0" fontId="76" fillId="0" borderId="0" xfId="0" applyFont="1" applyBorder="1"/>
    <xf numFmtId="0" fontId="76"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77" fillId="0" borderId="0" xfId="0" applyFont="1" applyFill="1" applyAlignment="1">
      <alignment horizontal="center"/>
    </xf>
    <xf numFmtId="0" fontId="77" fillId="0" borderId="0" xfId="0" applyNumberFormat="1" applyFont="1" applyFill="1" applyAlignment="1">
      <alignment horizontal="center"/>
    </xf>
    <xf numFmtId="0" fontId="77" fillId="0" borderId="0" xfId="0" applyFont="1" applyFill="1" applyAlignment="1">
      <alignment horizontal="left"/>
    </xf>
    <xf numFmtId="0" fontId="77" fillId="0" borderId="0" xfId="0" applyFont="1" applyBorder="1"/>
    <xf numFmtId="0" fontId="77" fillId="0" borderId="0" xfId="0" applyNumberFormat="1" applyFont="1"/>
    <xf numFmtId="0" fontId="78" fillId="0" borderId="0" xfId="0" applyFont="1" applyFill="1"/>
    <xf numFmtId="0" fontId="79" fillId="0" borderId="0" xfId="0" applyFont="1" applyFill="1" applyAlignment="1">
      <alignment horizontal="center"/>
    </xf>
    <xf numFmtId="0" fontId="79" fillId="0" borderId="0" xfId="0" applyFont="1" applyFill="1"/>
    <xf numFmtId="0" fontId="79" fillId="0" borderId="0" xfId="1" applyNumberFormat="1" applyFont="1" applyFill="1" applyBorder="1" applyAlignment="1" applyProtection="1">
      <alignment horizontal="center"/>
    </xf>
    <xf numFmtId="0" fontId="79" fillId="0" borderId="0" xfId="0" applyFont="1" applyFill="1" applyAlignment="1">
      <alignment horizontal="left"/>
    </xf>
    <xf numFmtId="0" fontId="79" fillId="0" borderId="0" xfId="0" applyFont="1" applyBorder="1"/>
    <xf numFmtId="0" fontId="79" fillId="0" borderId="0" xfId="0" applyNumberFormat="1" applyFont="1"/>
    <xf numFmtId="0" fontId="79" fillId="0" borderId="0" xfId="1" applyNumberFormat="1" applyFont="1" applyFill="1" applyBorder="1" applyAlignment="1" applyProtection="1">
      <alignment horizontal="left"/>
    </xf>
    <xf numFmtId="0" fontId="3" fillId="0" borderId="0" xfId="0" applyFont="1" applyFill="1" applyAlignment="1"/>
    <xf numFmtId="0" fontId="23" fillId="0" borderId="0" xfId="8" applyFont="1" applyFill="1" applyAlignment="1">
      <alignment horizontal="center"/>
    </xf>
    <xf numFmtId="0" fontId="78" fillId="0" borderId="0" xfId="0" applyFont="1" applyFill="1" applyBorder="1" applyAlignment="1">
      <alignment horizontal="left"/>
    </xf>
    <xf numFmtId="0" fontId="2" fillId="0" borderId="0" xfId="0" applyFont="1" applyFill="1" applyAlignment="1">
      <alignment horizontal="center"/>
    </xf>
    <xf numFmtId="49" fontId="2" fillId="0" borderId="7" xfId="0" applyNumberFormat="1" applyFont="1" applyBorder="1" applyAlignment="1">
      <alignment horizontal="centerContinuous"/>
    </xf>
    <xf numFmtId="0" fontId="2" fillId="0" borderId="2" xfId="0" applyFont="1" applyBorder="1" applyAlignment="1">
      <alignment horizontal="left"/>
    </xf>
    <xf numFmtId="0" fontId="2" fillId="0" borderId="0" xfId="0" applyFont="1" applyFill="1" applyAlignment="1">
      <alignment horizontal="center"/>
    </xf>
    <xf numFmtId="0" fontId="79" fillId="0" borderId="0" xfId="0" applyNumberFormat="1" applyFont="1" applyFill="1" applyAlignment="1">
      <alignment horizontal="center"/>
    </xf>
    <xf numFmtId="0" fontId="2" fillId="0" borderId="0" xfId="0" applyFont="1" applyFill="1" applyAlignment="1">
      <alignment horizontal="center"/>
    </xf>
    <xf numFmtId="0" fontId="79" fillId="0" borderId="0" xfId="0" applyNumberFormat="1" applyFont="1" applyFill="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80" fillId="0" borderId="0" xfId="0" applyFont="1" applyFill="1"/>
    <xf numFmtId="0" fontId="81" fillId="0" borderId="0" xfId="1" applyNumberFormat="1" applyFont="1" applyFill="1" applyBorder="1" applyAlignment="1" applyProtection="1">
      <alignment horizontal="center"/>
    </xf>
    <xf numFmtId="0" fontId="81" fillId="0" borderId="0" xfId="0" applyFont="1" applyFill="1" applyAlignment="1">
      <alignment horizontal="left"/>
    </xf>
    <xf numFmtId="0" fontId="81" fillId="0" borderId="0" xfId="1" applyNumberFormat="1" applyFont="1" applyFill="1" applyBorder="1" applyAlignment="1" applyProtection="1">
      <alignment horizontal="left"/>
    </xf>
    <xf numFmtId="0" fontId="81"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82" fillId="0" borderId="0" xfId="0" applyFont="1" applyFill="1"/>
    <xf numFmtId="0" fontId="83" fillId="0" borderId="0" xfId="0" applyNumberFormat="1" applyFont="1" applyFill="1" applyAlignment="1">
      <alignment horizontal="center"/>
    </xf>
    <xf numFmtId="0" fontId="83" fillId="0" borderId="0" xfId="0" applyFont="1" applyFill="1" applyAlignment="1">
      <alignment horizontal="left"/>
    </xf>
    <xf numFmtId="0" fontId="83" fillId="0" borderId="0" xfId="0" applyFont="1" applyFill="1" applyAlignment="1">
      <alignment horizontal="center"/>
    </xf>
    <xf numFmtId="0" fontId="83" fillId="0" borderId="0" xfId="0" applyFont="1" applyBorder="1"/>
    <xf numFmtId="0" fontId="83" fillId="0" borderId="0" xfId="0" applyNumberFormat="1" applyFont="1"/>
    <xf numFmtId="0" fontId="83" fillId="0" borderId="0" xfId="0" applyFont="1" applyFill="1"/>
    <xf numFmtId="0" fontId="83" fillId="0" borderId="0" xfId="0" applyNumberFormat="1" applyFont="1" applyFill="1"/>
    <xf numFmtId="0" fontId="2" fillId="0" borderId="0" xfId="0" applyFont="1" applyFill="1" applyAlignment="1">
      <alignment horizontal="center"/>
    </xf>
    <xf numFmtId="0" fontId="84" fillId="0" borderId="0" xfId="0" applyFont="1" applyFill="1" applyAlignment="1">
      <alignment horizontal="center"/>
    </xf>
    <xf numFmtId="0" fontId="84" fillId="0" borderId="9" xfId="0" applyFont="1" applyFill="1" applyBorder="1" applyAlignment="1">
      <alignment horizontal="center"/>
    </xf>
    <xf numFmtId="0" fontId="84" fillId="0" borderId="0" xfId="0" applyFont="1" applyFill="1" applyBorder="1" applyAlignment="1">
      <alignment horizontal="center"/>
    </xf>
    <xf numFmtId="0" fontId="85" fillId="0" borderId="0" xfId="0" applyFont="1" applyFill="1" applyAlignment="1">
      <alignment horizontal="center"/>
    </xf>
    <xf numFmtId="0" fontId="85" fillId="0" borderId="0" xfId="0" applyFont="1" applyFill="1"/>
    <xf numFmtId="0" fontId="2" fillId="0" borderId="0" xfId="0" applyFont="1" applyFill="1" applyAlignment="1">
      <alignment horizontal="center"/>
    </xf>
    <xf numFmtId="0" fontId="87"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86" fillId="0" borderId="0" xfId="0" applyFont="1" applyFill="1" applyBorder="1"/>
    <xf numFmtId="0" fontId="87" fillId="0" borderId="0" xfId="0" applyNumberFormat="1" applyFont="1" applyFill="1" applyAlignment="1">
      <alignment horizontal="center"/>
    </xf>
    <xf numFmtId="0" fontId="87" fillId="0" borderId="0" xfId="0" applyFont="1" applyFill="1" applyAlignment="1">
      <alignment horizontal="left"/>
    </xf>
    <xf numFmtId="0" fontId="87" fillId="0" borderId="0" xfId="0" applyFont="1" applyBorder="1"/>
    <xf numFmtId="0" fontId="87" fillId="0" borderId="0" xfId="0" applyNumberFormat="1" applyFont="1"/>
    <xf numFmtId="0" fontId="2" fillId="0" borderId="0" xfId="0" applyFont="1" applyFill="1" applyAlignment="1">
      <alignment horizontal="center"/>
    </xf>
    <xf numFmtId="0" fontId="87" fillId="0" borderId="0" xfId="1" applyNumberFormat="1" applyFont="1" applyFill="1" applyBorder="1" applyAlignment="1" applyProtection="1">
      <alignment horizontal="center"/>
    </xf>
    <xf numFmtId="0" fontId="2" fillId="0" borderId="0" xfId="0" applyFont="1" applyFill="1" applyAlignment="1">
      <alignment horizontal="center"/>
    </xf>
    <xf numFmtId="0" fontId="88" fillId="0" borderId="0" xfId="0" applyNumberFormat="1" applyFont="1" applyFill="1" applyAlignment="1">
      <alignment horizontal="center"/>
    </xf>
    <xf numFmtId="0" fontId="88" fillId="0" borderId="0" xfId="0" applyFont="1" applyFill="1" applyAlignment="1">
      <alignment horizontal="left"/>
    </xf>
    <xf numFmtId="0" fontId="88" fillId="0" borderId="0" xfId="0" applyFont="1" applyFill="1" applyAlignment="1">
      <alignment horizontal="center"/>
    </xf>
    <xf numFmtId="0" fontId="88" fillId="0" borderId="0" xfId="0" applyFont="1" applyBorder="1"/>
    <xf numFmtId="0" fontId="88" fillId="0" borderId="0" xfId="0" applyNumberFormat="1" applyFont="1"/>
    <xf numFmtId="0" fontId="88" fillId="0" borderId="0" xfId="1" applyNumberFormat="1" applyFont="1" applyFill="1" applyBorder="1" applyAlignment="1" applyProtection="1">
      <alignment horizontal="center"/>
    </xf>
    <xf numFmtId="0" fontId="2" fillId="0" borderId="0" xfId="0" applyFont="1" applyFill="1" applyAlignment="1">
      <alignment horizontal="center"/>
    </xf>
    <xf numFmtId="0" fontId="89" fillId="0" borderId="0" xfId="0" applyFont="1" applyFill="1" applyAlignment="1">
      <alignment horizontal="center"/>
    </xf>
    <xf numFmtId="0" fontId="89" fillId="0" borderId="0" xfId="0" applyNumberFormat="1" applyFont="1" applyFill="1" applyAlignment="1">
      <alignment horizontal="center"/>
    </xf>
    <xf numFmtId="0" fontId="89" fillId="0" borderId="0" xfId="0" applyFont="1" applyFill="1" applyAlignment="1">
      <alignment horizontal="left"/>
    </xf>
    <xf numFmtId="0" fontId="89" fillId="0" borderId="0" xfId="0" applyFont="1" applyBorder="1"/>
    <xf numFmtId="0" fontId="89" fillId="0" borderId="0" xfId="0" applyNumberFormat="1" applyFont="1"/>
    <xf numFmtId="0" fontId="2" fillId="0" borderId="0" xfId="0" applyFont="1" applyFill="1" applyAlignment="1">
      <alignment horizontal="center"/>
    </xf>
    <xf numFmtId="0" fontId="90" fillId="0" borderId="0" xfId="0" applyNumberFormat="1" applyFont="1" applyFill="1" applyAlignment="1">
      <alignment horizontal="center"/>
    </xf>
    <xf numFmtId="0" fontId="90" fillId="0" borderId="0" xfId="0" applyFont="1" applyFill="1" applyAlignment="1">
      <alignment horizontal="left"/>
    </xf>
    <xf numFmtId="0" fontId="90" fillId="0" borderId="0" xfId="0" applyFont="1" applyFill="1" applyAlignment="1">
      <alignment horizontal="center"/>
    </xf>
    <xf numFmtId="0" fontId="90" fillId="0" borderId="0" xfId="0" applyFont="1" applyFill="1"/>
    <xf numFmtId="0" fontId="90" fillId="0" borderId="0" xfId="0" applyNumberFormat="1" applyFont="1" applyFill="1"/>
    <xf numFmtId="0" fontId="2" fillId="0" borderId="0" xfId="0" applyFont="1" applyFill="1" applyAlignment="1">
      <alignment horizontal="center"/>
    </xf>
    <xf numFmtId="0" fontId="90"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92" fillId="0" borderId="0" xfId="0" applyNumberFormat="1" applyFont="1" applyFill="1" applyAlignment="1">
      <alignment horizontal="center"/>
    </xf>
    <xf numFmtId="0" fontId="92" fillId="0" borderId="0" xfId="0" applyFont="1" applyFill="1" applyAlignment="1">
      <alignment horizontal="left"/>
    </xf>
    <xf numFmtId="0" fontId="92" fillId="0" borderId="0" xfId="0" applyFont="1" applyFill="1" applyAlignment="1">
      <alignment horizontal="center"/>
    </xf>
    <xf numFmtId="0" fontId="92" fillId="0" borderId="0" xfId="0" applyFont="1" applyBorder="1"/>
    <xf numFmtId="0" fontId="92" fillId="0" borderId="0" xfId="0" applyNumberFormat="1" applyFont="1"/>
    <xf numFmtId="0" fontId="2" fillId="0" borderId="0" xfId="0" applyFont="1" applyFill="1" applyAlignment="1">
      <alignment horizontal="center"/>
    </xf>
    <xf numFmtId="0" fontId="91" fillId="0" borderId="0" xfId="0" applyFont="1" applyFill="1" applyBorder="1"/>
    <xf numFmtId="0" fontId="92" fillId="0" borderId="0" xfId="1" applyNumberFormat="1" applyFont="1" applyFill="1" applyBorder="1" applyAlignment="1" applyProtection="1">
      <alignment horizontal="center"/>
    </xf>
    <xf numFmtId="0" fontId="92"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93" fillId="0" borderId="0" xfId="1" applyNumberFormat="1" applyFont="1" applyFill="1" applyBorder="1" applyAlignment="1" applyProtection="1">
      <alignment horizontal="center"/>
    </xf>
    <xf numFmtId="0" fontId="93" fillId="0" borderId="0" xfId="0" applyFont="1" applyFill="1" applyAlignment="1">
      <alignment horizontal="left"/>
    </xf>
    <xf numFmtId="0" fontId="93" fillId="0" borderId="0" xfId="0" applyFont="1" applyFill="1" applyAlignment="1">
      <alignment horizontal="center"/>
    </xf>
    <xf numFmtId="0" fontId="93" fillId="0" borderId="0" xfId="0" applyFont="1" applyBorder="1"/>
    <xf numFmtId="0" fontId="93"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94" fillId="0" borderId="0" xfId="0" applyNumberFormat="1" applyFont="1" applyFill="1" applyAlignment="1">
      <alignment horizontal="center"/>
    </xf>
    <xf numFmtId="0" fontId="94" fillId="0" borderId="0" xfId="0" applyFont="1" applyFill="1" applyAlignment="1">
      <alignment horizontal="left"/>
    </xf>
    <xf numFmtId="0" fontId="94" fillId="0" borderId="0" xfId="0" applyFont="1" applyFill="1" applyAlignment="1">
      <alignment horizontal="center"/>
    </xf>
    <xf numFmtId="0" fontId="94" fillId="0" borderId="0" xfId="0" applyFont="1" applyBorder="1"/>
    <xf numFmtId="0" fontId="94" fillId="0" borderId="0" xfId="0" applyNumberFormat="1" applyFont="1"/>
    <xf numFmtId="0" fontId="95" fillId="0" borderId="0"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96" fillId="0" borderId="0" xfId="0" applyFont="1" applyFill="1" applyAlignment="1">
      <alignment horizontal="center"/>
    </xf>
    <xf numFmtId="0" fontId="96" fillId="0" borderId="9" xfId="0" applyFont="1" applyFill="1" applyBorder="1" applyAlignment="1">
      <alignment horizontal="center"/>
    </xf>
    <xf numFmtId="0" fontId="96" fillId="0" borderId="0" xfId="0" applyFont="1" applyFill="1" applyBorder="1" applyAlignment="1">
      <alignment horizontal="center"/>
    </xf>
    <xf numFmtId="0" fontId="95" fillId="0" borderId="0" xfId="0" applyFont="1" applyFill="1" applyAlignment="1">
      <alignment horizontal="center"/>
    </xf>
    <xf numFmtId="0" fontId="95" fillId="0" borderId="0" xfId="0" applyFont="1" applyFill="1"/>
    <xf numFmtId="0" fontId="94" fillId="0" borderId="0" xfId="0" applyFont="1" applyFill="1"/>
    <xf numFmtId="0" fontId="94" fillId="0" borderId="0" xfId="1" applyNumberFormat="1" applyFont="1" applyFill="1" applyBorder="1" applyAlignment="1" applyProtection="1">
      <alignment horizontal="center"/>
    </xf>
    <xf numFmtId="0" fontId="94"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95" fillId="0" borderId="0" xfId="1" applyNumberFormat="1" applyFont="1" applyFill="1" applyBorder="1" applyAlignment="1">
      <alignment horizontal="left"/>
    </xf>
    <xf numFmtId="0" fontId="94" fillId="0" borderId="0" xfId="0" applyFont="1" applyFill="1" applyBorder="1" applyAlignment="1">
      <alignment horizontal="center"/>
    </xf>
    <xf numFmtId="11" fontId="94" fillId="0" borderId="0" xfId="0" quotePrefix="1" applyNumberFormat="1" applyFont="1" applyFill="1" applyBorder="1" applyAlignment="1">
      <alignment horizontal="center"/>
    </xf>
    <xf numFmtId="0" fontId="94" fillId="0" borderId="0" xfId="0" quotePrefix="1" applyFont="1" applyFill="1" applyAlignment="1">
      <alignment horizontal="left"/>
    </xf>
    <xf numFmtId="0" fontId="94" fillId="0" borderId="0" xfId="0" quotePrefix="1"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94" fillId="0" borderId="0" xfId="0" applyFont="1" applyFill="1" applyBorder="1" applyAlignment="1">
      <alignment horizontal="left"/>
    </xf>
    <xf numFmtId="0" fontId="2" fillId="0" borderId="0" xfId="0" applyFont="1" applyFill="1" applyAlignment="1">
      <alignment horizontal="center"/>
    </xf>
    <xf numFmtId="0" fontId="97" fillId="0" borderId="0" xfId="0" applyFont="1" applyFill="1"/>
    <xf numFmtId="0" fontId="98" fillId="0" borderId="0" xfId="0" applyFont="1" applyFill="1" applyAlignment="1">
      <alignment horizontal="center"/>
    </xf>
    <xf numFmtId="0" fontId="98" fillId="0" borderId="0" xfId="1" applyNumberFormat="1" applyFont="1" applyFill="1" applyBorder="1" applyAlignment="1" applyProtection="1">
      <alignment horizontal="center"/>
    </xf>
    <xf numFmtId="0" fontId="98" fillId="0" borderId="0" xfId="0" applyFont="1" applyFill="1" applyAlignment="1">
      <alignment horizontal="left"/>
    </xf>
    <xf numFmtId="0" fontId="98" fillId="0" borderId="0" xfId="1" applyNumberFormat="1" applyFont="1" applyFill="1" applyBorder="1" applyAlignment="1" applyProtection="1">
      <alignment horizontal="left"/>
    </xf>
    <xf numFmtId="0" fontId="98" fillId="0" borderId="0" xfId="0" applyFont="1" applyBorder="1"/>
    <xf numFmtId="0" fontId="98" fillId="0" borderId="0" xfId="0" applyNumberFormat="1" applyFont="1"/>
    <xf numFmtId="0" fontId="2" fillId="0" borderId="0" xfId="0" applyFont="1" applyFill="1" applyAlignment="1">
      <alignment horizontal="center"/>
    </xf>
    <xf numFmtId="0" fontId="98" fillId="0" borderId="0" xfId="0" applyNumberFormat="1" applyFont="1" applyFill="1" applyAlignment="1">
      <alignment horizontal="center"/>
    </xf>
    <xf numFmtId="0" fontId="2" fillId="0" borderId="0" xfId="0" applyFont="1" applyFill="1" applyAlignment="1">
      <alignment horizontal="center"/>
    </xf>
    <xf numFmtId="0" fontId="99" fillId="0" borderId="0" xfId="0" applyFont="1" applyFill="1" applyAlignment="1">
      <alignment horizontal="center"/>
    </xf>
    <xf numFmtId="0" fontId="99" fillId="0" borderId="9" xfId="0" applyFont="1" applyFill="1" applyBorder="1" applyAlignment="1">
      <alignment horizontal="center"/>
    </xf>
    <xf numFmtId="0" fontId="99" fillId="0" borderId="0" xfId="0" applyFont="1" applyFill="1" applyBorder="1" applyAlignment="1">
      <alignment horizontal="center"/>
    </xf>
    <xf numFmtId="0" fontId="100" fillId="0" borderId="0" xfId="0" applyFont="1" applyFill="1" applyAlignment="1">
      <alignment horizontal="center"/>
    </xf>
    <xf numFmtId="0" fontId="100" fillId="0" borderId="0" xfId="0" applyFont="1" applyFill="1"/>
    <xf numFmtId="0" fontId="101" fillId="0" borderId="0" xfId="0" applyFont="1" applyFill="1" applyAlignment="1">
      <alignment horizontal="center"/>
    </xf>
    <xf numFmtId="0" fontId="101" fillId="0" borderId="0" xfId="0" applyFont="1" applyFill="1"/>
    <xf numFmtId="0" fontId="2" fillId="0" borderId="0" xfId="0" applyFont="1" applyFill="1" applyAlignment="1">
      <alignment horizontal="center"/>
    </xf>
    <xf numFmtId="0" fontId="101" fillId="0" borderId="0" xfId="1" applyNumberFormat="1" applyFont="1" applyFill="1" applyBorder="1" applyAlignment="1" applyProtection="1">
      <alignment horizontal="center"/>
    </xf>
    <xf numFmtId="0" fontId="101" fillId="0" borderId="0" xfId="0" applyFont="1" applyFill="1" applyAlignment="1">
      <alignment horizontal="left"/>
    </xf>
    <xf numFmtId="0" fontId="101" fillId="0" borderId="0" xfId="0" applyFont="1" applyBorder="1"/>
    <xf numFmtId="0" fontId="101" fillId="0" borderId="0" xfId="0" applyNumberFormat="1" applyFont="1"/>
    <xf numFmtId="0" fontId="101" fillId="0" borderId="0" xfId="0" applyNumberFormat="1" applyFont="1" applyFill="1" applyAlignment="1">
      <alignment horizontal="center"/>
    </xf>
    <xf numFmtId="0" fontId="100" fillId="0" borderId="0"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100" fillId="0" borderId="0" xfId="0" applyFont="1" applyFill="1" applyBorder="1" applyAlignment="1">
      <alignment horizontal="left"/>
    </xf>
    <xf numFmtId="0" fontId="101"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2" fillId="0" borderId="0" xfId="0" applyFont="1" applyAlignment="1">
      <alignment horizontal="center"/>
    </xf>
    <xf numFmtId="0" fontId="2" fillId="0" borderId="0" xfId="2" applyFont="1" applyFill="1" applyAlignment="1">
      <alignment horizontal="left"/>
    </xf>
    <xf numFmtId="0" fontId="2" fillId="0" borderId="0" xfId="0" applyFont="1" applyFill="1" applyAlignment="1">
      <alignment horizontal="center"/>
    </xf>
    <xf numFmtId="0" fontId="101" fillId="0" borderId="0" xfId="0" applyNumberFormat="1" applyFont="1" applyFill="1"/>
    <xf numFmtId="0" fontId="102" fillId="0" borderId="0" xfId="0" applyFont="1"/>
    <xf numFmtId="0" fontId="17" fillId="0" borderId="0" xfId="0" applyFont="1" applyAlignment="1">
      <alignment vertical="center"/>
    </xf>
    <xf numFmtId="0" fontId="2" fillId="0" borderId="0" xfId="0" applyFont="1" applyFill="1" applyAlignment="1">
      <alignment horizontal="center"/>
    </xf>
    <xf numFmtId="0" fontId="100" fillId="0" borderId="0" xfId="1" applyNumberFormat="1"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103" fillId="0" borderId="0" xfId="0" applyFont="1" applyFill="1"/>
    <xf numFmtId="0" fontId="103" fillId="0" borderId="9" xfId="0" applyFont="1" applyFill="1" applyBorder="1"/>
    <xf numFmtId="0" fontId="2" fillId="0" borderId="0" xfId="0" applyFont="1" applyFill="1" applyAlignment="1">
      <alignment horizontal="center"/>
    </xf>
    <xf numFmtId="0" fontId="104" fillId="0" borderId="0" xfId="0" applyFont="1" applyFill="1"/>
    <xf numFmtId="0" fontId="105" fillId="0" borderId="0" xfId="0" applyNumberFormat="1" applyFont="1" applyFill="1" applyAlignment="1">
      <alignment horizontal="center"/>
    </xf>
    <xf numFmtId="0" fontId="105" fillId="0" borderId="0" xfId="0" applyFont="1" applyFill="1" applyAlignment="1">
      <alignment horizontal="center"/>
    </xf>
    <xf numFmtId="0" fontId="105" fillId="0" borderId="0" xfId="0" applyFont="1" applyFill="1" applyAlignment="1">
      <alignment horizontal="left"/>
    </xf>
    <xf numFmtId="0" fontId="105" fillId="0" borderId="0" xfId="0" applyFont="1" applyBorder="1"/>
    <xf numFmtId="0" fontId="105"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106" fillId="0" borderId="0" xfId="0" applyFont="1" applyFill="1"/>
    <xf numFmtId="0" fontId="106" fillId="0" borderId="9" xfId="0" applyFont="1" applyFill="1" applyBorder="1"/>
    <xf numFmtId="0" fontId="104" fillId="0" borderId="0" xfId="0" applyFont="1" applyFill="1" applyAlignment="1">
      <alignment horizontal="center"/>
    </xf>
    <xf numFmtId="4" fontId="1" fillId="0" borderId="0" xfId="0" applyNumberFormat="1" applyFont="1" applyFill="1"/>
    <xf numFmtId="0" fontId="2" fillId="0" borderId="0" xfId="0" applyFont="1" applyFill="1" applyAlignment="1">
      <alignment horizontal="center"/>
    </xf>
    <xf numFmtId="0" fontId="107" fillId="0" borderId="0" xfId="0" applyFont="1" applyFill="1"/>
    <xf numFmtId="0" fontId="108" fillId="0" borderId="0" xfId="0" applyFont="1" applyFill="1"/>
    <xf numFmtId="0" fontId="108" fillId="0" borderId="9" xfId="0" applyFont="1" applyFill="1" applyBorder="1"/>
    <xf numFmtId="0" fontId="109" fillId="0" borderId="0" xfId="0" applyFont="1" applyFill="1" applyAlignment="1">
      <alignment horizontal="center"/>
    </xf>
    <xf numFmtId="0" fontId="107" fillId="0" borderId="0" xfId="0" applyFont="1" applyFill="1" applyAlignment="1">
      <alignment horizontal="center"/>
    </xf>
    <xf numFmtId="0" fontId="109" fillId="0" borderId="0" xfId="0" applyFont="1" applyFill="1"/>
    <xf numFmtId="0" fontId="107" fillId="0" borderId="0" xfId="0" applyFont="1" applyFill="1" applyBorder="1"/>
    <xf numFmtId="0" fontId="109" fillId="0" borderId="0" xfId="0" applyNumberFormat="1" applyFont="1" applyFill="1" applyAlignment="1">
      <alignment horizontal="center"/>
    </xf>
    <xf numFmtId="0" fontId="109" fillId="0" borderId="0" xfId="0" applyFont="1" applyFill="1" applyAlignment="1">
      <alignment horizontal="left"/>
    </xf>
    <xf numFmtId="0" fontId="109" fillId="0" borderId="0" xfId="0" applyFont="1" applyBorder="1"/>
    <xf numFmtId="0" fontId="109"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10" fillId="0" borderId="0" xfId="0" applyNumberFormat="1" applyFont="1" applyFill="1" applyAlignment="1">
      <alignment horizontal="center"/>
    </xf>
    <xf numFmtId="0" fontId="110" fillId="0" borderId="0" xfId="0" applyFont="1" applyFill="1" applyAlignment="1">
      <alignment horizontal="left"/>
    </xf>
    <xf numFmtId="0" fontId="110" fillId="0" borderId="0" xfId="0" applyFont="1" applyFill="1" applyAlignment="1">
      <alignment horizontal="center"/>
    </xf>
    <xf numFmtId="0" fontId="110" fillId="0" borderId="0" xfId="0" applyFont="1" applyBorder="1"/>
    <xf numFmtId="0" fontId="110" fillId="0" borderId="0" xfId="0" applyNumberFormat="1" applyFont="1"/>
    <xf numFmtId="0" fontId="2" fillId="0" borderId="0" xfId="0" applyFont="1" applyFill="1" applyAlignment="1">
      <alignment horizontal="center"/>
    </xf>
    <xf numFmtId="0" fontId="111" fillId="0" borderId="0" xfId="0" applyFont="1" applyFill="1"/>
    <xf numFmtId="0" fontId="112" fillId="0" borderId="0" xfId="0" applyFont="1" applyFill="1" applyBorder="1"/>
    <xf numFmtId="0" fontId="112" fillId="0" borderId="9" xfId="0" applyFont="1" applyFill="1" applyBorder="1"/>
    <xf numFmtId="0" fontId="110" fillId="0" borderId="0" xfId="0" applyFont="1" applyFill="1"/>
    <xf numFmtId="0" fontId="111" fillId="0" borderId="0" xfId="0" applyFont="1" applyFill="1" applyAlignment="1">
      <alignment horizontal="center"/>
    </xf>
    <xf numFmtId="0" fontId="112" fillId="0" borderId="0" xfId="0" applyFont="1" applyFill="1"/>
    <xf numFmtId="0" fontId="111" fillId="0" borderId="0" xfId="0" applyNumberFormat="1"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11" fillId="0" borderId="0" xfId="0" applyFont="1" applyFill="1" applyAlignment="1">
      <alignment horizontal="right"/>
    </xf>
    <xf numFmtId="0" fontId="110" fillId="0" borderId="0" xfId="1" applyNumberFormat="1" applyFont="1" applyFill="1" applyBorder="1" applyAlignment="1" applyProtection="1">
      <alignment horizontal="center"/>
    </xf>
    <xf numFmtId="0" fontId="110" fillId="0" borderId="0" xfId="1" applyNumberFormat="1" applyFont="1" applyFill="1" applyBorder="1" applyAlignment="1" applyProtection="1">
      <alignment horizontal="left"/>
    </xf>
    <xf numFmtId="0" fontId="113" fillId="0" borderId="0" xfId="0" applyFont="1" applyFill="1"/>
    <xf numFmtId="0" fontId="114" fillId="0" borderId="0" xfId="0" applyFont="1" applyFill="1" applyBorder="1"/>
    <xf numFmtId="0" fontId="114" fillId="0" borderId="9" xfId="0" applyFont="1" applyFill="1" applyBorder="1"/>
    <xf numFmtId="0" fontId="115" fillId="0" borderId="0" xfId="0" applyFont="1" applyFill="1"/>
    <xf numFmtId="0" fontId="115" fillId="0" borderId="0" xfId="0" applyFont="1" applyFill="1" applyAlignment="1">
      <alignment horizontal="center"/>
    </xf>
    <xf numFmtId="0" fontId="113" fillId="0" borderId="0" xfId="0" applyFont="1" applyFill="1" applyAlignment="1">
      <alignment horizontal="center"/>
    </xf>
    <xf numFmtId="0" fontId="115" fillId="0" borderId="0" xfId="1" applyNumberFormat="1" applyFont="1" applyFill="1" applyBorder="1" applyAlignment="1" applyProtection="1">
      <alignment horizontal="center"/>
    </xf>
    <xf numFmtId="0" fontId="115" fillId="0" borderId="0" xfId="1" applyNumberFormat="1" applyFont="1" applyFill="1" applyBorder="1" applyAlignment="1" applyProtection="1">
      <alignment horizontal="left"/>
    </xf>
    <xf numFmtId="0" fontId="115" fillId="0" borderId="0" xfId="0" applyFont="1" applyFill="1" applyAlignment="1">
      <alignment horizontal="left"/>
    </xf>
    <xf numFmtId="0" fontId="115" fillId="0" borderId="0" xfId="0" applyFont="1" applyBorder="1"/>
    <xf numFmtId="0" fontId="115" fillId="0" borderId="0" xfId="0" applyNumberFormat="1" applyFont="1"/>
    <xf numFmtId="0" fontId="113" fillId="0" borderId="0" xfId="0"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116" fillId="0" borderId="0" xfId="0" applyFont="1" applyFill="1" applyAlignment="1">
      <alignment horizontal="center"/>
    </xf>
    <xf numFmtId="0" fontId="116" fillId="0" borderId="9" xfId="0" applyFont="1" applyFill="1" applyBorder="1" applyAlignment="1">
      <alignment horizontal="center"/>
    </xf>
    <xf numFmtId="0" fontId="116" fillId="0" borderId="0" xfId="0" applyFont="1" applyFill="1" applyBorder="1" applyAlignment="1">
      <alignment horizontal="center"/>
    </xf>
    <xf numFmtId="0" fontId="113" fillId="0" borderId="0"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114" fillId="0" borderId="0" xfId="0" applyFont="1" applyFill="1"/>
    <xf numFmtId="0" fontId="114" fillId="0" borderId="9" xfId="0" applyFont="1" applyFill="1" applyBorder="1" applyAlignment="1">
      <alignment horizontal="center"/>
    </xf>
    <xf numFmtId="0" fontId="2" fillId="0" borderId="0" xfId="0" applyFont="1" applyFill="1" applyAlignment="1">
      <alignment horizontal="center"/>
    </xf>
    <xf numFmtId="0" fontId="115" fillId="0" borderId="0" xfId="0" applyFont="1" applyFill="1" applyAlignment="1">
      <alignment horizontal="right"/>
    </xf>
    <xf numFmtId="0" fontId="115" fillId="0" borderId="0" xfId="0" applyNumberFormat="1" applyFont="1" applyFill="1" applyAlignment="1">
      <alignment horizontal="center"/>
    </xf>
    <xf numFmtId="0" fontId="2" fillId="0" borderId="0" xfId="0" applyFont="1" applyFill="1" applyAlignment="1">
      <alignment horizontal="center"/>
    </xf>
    <xf numFmtId="0" fontId="117" fillId="0" borderId="0" xfId="0" applyFont="1" applyFill="1" applyBorder="1" applyAlignment="1">
      <alignment horizontal="left"/>
    </xf>
    <xf numFmtId="0" fontId="119" fillId="0" borderId="0" xfId="1" applyNumberFormat="1" applyFont="1" applyFill="1" applyBorder="1" applyAlignment="1" applyProtection="1">
      <alignment horizontal="center"/>
    </xf>
    <xf numFmtId="0" fontId="119" fillId="0" borderId="0" xfId="1" applyNumberFormat="1" applyFont="1" applyFill="1" applyBorder="1" applyAlignment="1" applyProtection="1">
      <alignment horizontal="left"/>
    </xf>
    <xf numFmtId="0" fontId="119" fillId="0" borderId="0" xfId="0" applyFont="1" applyBorder="1"/>
    <xf numFmtId="0" fontId="119" fillId="0" borderId="0" xfId="0" applyNumberFormat="1" applyFont="1"/>
    <xf numFmtId="0" fontId="120" fillId="0" borderId="0" xfId="1" applyNumberFormat="1" applyFont="1" applyFill="1" applyBorder="1" applyAlignment="1" applyProtection="1">
      <alignment horizontal="center"/>
    </xf>
    <xf numFmtId="0" fontId="2" fillId="0" borderId="0" xfId="0" applyFont="1" applyFill="1" applyAlignment="1">
      <alignment horizontal="center"/>
    </xf>
    <xf numFmtId="0" fontId="2" fillId="0" borderId="0" xfId="0" applyFont="1" applyFill="1" applyAlignment="1">
      <alignment horizontal="center"/>
    </xf>
    <xf numFmtId="0" fontId="121" fillId="0" borderId="0" xfId="0" applyFont="1" applyFill="1"/>
    <xf numFmtId="0" fontId="122" fillId="0" borderId="0" xfId="0" applyFont="1" applyFill="1"/>
    <xf numFmtId="0" fontId="122" fillId="0" borderId="9" xfId="0" applyFont="1" applyFill="1" applyBorder="1" applyAlignment="1">
      <alignment horizontal="center"/>
    </xf>
    <xf numFmtId="0" fontId="120" fillId="0" borderId="0" xfId="0" applyFont="1" applyFill="1" applyAlignment="1">
      <alignment horizontal="center"/>
    </xf>
    <xf numFmtId="0" fontId="121" fillId="0" borderId="0" xfId="0" applyFont="1" applyFill="1" applyAlignment="1">
      <alignment horizontal="center"/>
    </xf>
    <xf numFmtId="0" fontId="120" fillId="0" borderId="0" xfId="0" applyFont="1" applyFill="1"/>
    <xf numFmtId="0" fontId="121" fillId="0" borderId="0" xfId="0" applyFont="1" applyFill="1" applyBorder="1"/>
    <xf numFmtId="0" fontId="120" fillId="0" borderId="0" xfId="0" applyNumberFormat="1" applyFont="1" applyFill="1" applyAlignment="1">
      <alignment horizontal="center"/>
    </xf>
    <xf numFmtId="0" fontId="120" fillId="0" borderId="0" xfId="0" applyFont="1" applyFill="1" applyAlignment="1">
      <alignment horizontal="left"/>
    </xf>
    <xf numFmtId="0" fontId="120" fillId="0" borderId="0" xfId="0" applyFont="1" applyBorder="1"/>
    <xf numFmtId="0" fontId="120" fillId="0" borderId="0" xfId="0" applyNumberFormat="1" applyFont="1"/>
    <xf numFmtId="0" fontId="2" fillId="0" borderId="0" xfId="0" applyFont="1" applyFill="1" applyAlignment="1">
      <alignment horizontal="center"/>
    </xf>
    <xf numFmtId="0" fontId="122" fillId="0" borderId="9" xfId="0" applyFont="1" applyFill="1" applyBorder="1"/>
    <xf numFmtId="0" fontId="2" fillId="0" borderId="0" xfId="0" applyFont="1" applyFill="1" applyAlignment="1">
      <alignment horizontal="center"/>
    </xf>
    <xf numFmtId="0" fontId="122" fillId="0" borderId="0" xfId="0" applyFont="1" applyFill="1" applyBorder="1"/>
    <xf numFmtId="0" fontId="121" fillId="0" borderId="0" xfId="0" applyFont="1" applyAlignment="1">
      <alignment vertical="center"/>
    </xf>
    <xf numFmtId="0" fontId="123" fillId="0" borderId="0" xfId="1" applyNumberFormat="1" applyFont="1" applyFill="1" applyBorder="1" applyAlignment="1" applyProtection="1">
      <alignment horizontal="center"/>
    </xf>
    <xf numFmtId="0" fontId="123" fillId="0" borderId="0" xfId="1" applyNumberFormat="1" applyFont="1" applyFill="1" applyBorder="1" applyAlignment="1" applyProtection="1">
      <alignment horizontal="left"/>
    </xf>
    <xf numFmtId="0" fontId="123" fillId="0" borderId="0" xfId="0" applyFont="1" applyFill="1" applyAlignment="1">
      <alignment horizontal="left"/>
    </xf>
    <xf numFmtId="0" fontId="123" fillId="0" borderId="0" xfId="0" applyFont="1" applyBorder="1"/>
    <xf numFmtId="0" fontId="123" fillId="0" borderId="0" xfId="0" applyNumberFormat="1" applyFont="1"/>
    <xf numFmtId="0" fontId="124" fillId="0" borderId="0" xfId="0"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125" fillId="0" borderId="0" xfId="0" applyFont="1" applyFill="1"/>
    <xf numFmtId="0" fontId="126" fillId="0" borderId="0" xfId="0" applyFont="1" applyFill="1" applyBorder="1"/>
    <xf numFmtId="0" fontId="126" fillId="0" borderId="9" xfId="0" applyFont="1" applyFill="1" applyBorder="1"/>
    <xf numFmtId="0" fontId="127" fillId="0" borderId="0" xfId="0" applyFont="1" applyFill="1"/>
    <xf numFmtId="0" fontId="127" fillId="0" borderId="0" xfId="0" applyFont="1" applyFill="1" applyAlignment="1">
      <alignment horizontal="center"/>
    </xf>
    <xf numFmtId="0" fontId="125" fillId="0" borderId="0" xfId="0" applyFont="1" applyFill="1" applyAlignment="1">
      <alignment horizontal="center"/>
    </xf>
    <xf numFmtId="0" fontId="125" fillId="0" borderId="0" xfId="0" applyFont="1" applyFill="1" applyAlignment="1">
      <alignment horizontal="left"/>
    </xf>
    <xf numFmtId="0" fontId="125" fillId="0" borderId="0" xfId="0" applyFont="1" applyFill="1" applyAlignment="1">
      <alignment horizontal="right"/>
    </xf>
    <xf numFmtId="0" fontId="125" fillId="0" borderId="0" xfId="0" applyFont="1" applyFill="1" applyBorder="1" applyAlignment="1">
      <alignment horizontal="left"/>
    </xf>
    <xf numFmtId="0" fontId="125" fillId="0" borderId="0" xfId="0" applyFont="1" applyFill="1" applyBorder="1"/>
    <xf numFmtId="0" fontId="127" fillId="0" borderId="0" xfId="0" applyFont="1" applyFill="1" applyAlignment="1">
      <alignment horizontal="left"/>
    </xf>
    <xf numFmtId="0" fontId="127" fillId="0" borderId="0" xfId="0" applyFont="1" applyBorder="1"/>
    <xf numFmtId="0" fontId="127" fillId="0" borderId="0" xfId="0" applyNumberFormat="1" applyFont="1"/>
    <xf numFmtId="0" fontId="127" fillId="0" borderId="0" xfId="1" applyNumberFormat="1" applyFont="1" applyFill="1" applyBorder="1" applyAlignment="1" applyProtection="1">
      <alignment horizontal="center"/>
    </xf>
    <xf numFmtId="15" fontId="1" fillId="0" borderId="0" xfId="0" applyNumberFormat="1" applyFont="1"/>
    <xf numFmtId="0" fontId="126" fillId="0" borderId="0" xfId="0" applyFont="1" applyFill="1"/>
    <xf numFmtId="0" fontId="2" fillId="0" borderId="0" xfId="0" applyFont="1" applyFill="1" applyAlignment="1">
      <alignment horizontal="center"/>
    </xf>
    <xf numFmtId="0" fontId="127" fillId="0" borderId="0" xfId="0"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28" fillId="0" borderId="0" xfId="0" applyNumberFormat="1" applyFont="1" applyFill="1" applyAlignment="1">
      <alignment horizontal="center"/>
    </xf>
    <xf numFmtId="0" fontId="128" fillId="0" borderId="0" xfId="0" applyFont="1" applyFill="1" applyAlignment="1">
      <alignment horizontal="left"/>
    </xf>
    <xf numFmtId="0" fontId="128" fillId="0" borderId="0" xfId="0" applyFont="1" applyFill="1" applyAlignment="1">
      <alignment horizontal="center"/>
    </xf>
    <xf numFmtId="0" fontId="128" fillId="0" borderId="0" xfId="0" applyFont="1" applyBorder="1"/>
    <xf numFmtId="0" fontId="128" fillId="0" borderId="0" xfId="0" applyNumberFormat="1" applyFont="1"/>
    <xf numFmtId="0" fontId="129" fillId="0" borderId="0" xfId="0" applyFont="1" applyFill="1"/>
    <xf numFmtId="0" fontId="130" fillId="0" borderId="0" xfId="0" applyFont="1" applyFill="1"/>
    <xf numFmtId="0" fontId="130" fillId="0" borderId="9" xfId="0" applyFont="1" applyFill="1" applyBorder="1" applyAlignment="1">
      <alignment horizontal="center"/>
    </xf>
    <xf numFmtId="0" fontId="129" fillId="0" borderId="0" xfId="0" applyFont="1" applyFill="1" applyAlignment="1">
      <alignment horizontal="center"/>
    </xf>
    <xf numFmtId="0" fontId="128" fillId="0" borderId="0" xfId="0" applyFont="1" applyFill="1"/>
    <xf numFmtId="0" fontId="2" fillId="0" borderId="0" xfId="0" applyFont="1" applyFill="1" applyAlignment="1">
      <alignment horizontal="center"/>
    </xf>
    <xf numFmtId="0" fontId="2" fillId="0" borderId="0" xfId="0" applyFont="1" applyFill="1" applyAlignment="1">
      <alignment horizontal="center"/>
    </xf>
    <xf numFmtId="0" fontId="129" fillId="0" borderId="0" xfId="0" applyFont="1" applyFill="1" applyBorder="1" applyAlignment="1">
      <alignment horizontal="left"/>
    </xf>
    <xf numFmtId="0" fontId="128" fillId="0" borderId="0" xfId="1" applyNumberFormat="1" applyFont="1" applyFill="1" applyBorder="1" applyAlignment="1" applyProtection="1">
      <alignment horizontal="center"/>
    </xf>
    <xf numFmtId="0" fontId="2" fillId="0" borderId="0" xfId="0" applyFont="1" applyFill="1" applyAlignment="1">
      <alignment horizontal="center"/>
    </xf>
    <xf numFmtId="0" fontId="132" fillId="0" borderId="0" xfId="1" applyNumberFormat="1" applyFont="1" applyFill="1" applyBorder="1" applyAlignment="1" applyProtection="1">
      <alignment horizontal="center"/>
    </xf>
    <xf numFmtId="0" fontId="132" fillId="0" borderId="0" xfId="1" applyNumberFormat="1" applyFont="1" applyFill="1" applyBorder="1" applyAlignment="1" applyProtection="1">
      <alignment horizontal="left"/>
    </xf>
    <xf numFmtId="0" fontId="132" fillId="0" borderId="0" xfId="0" applyFont="1" applyFill="1" applyAlignment="1">
      <alignment horizontal="left"/>
    </xf>
    <xf numFmtId="0" fontId="132" fillId="0" borderId="0" xfId="0" applyFont="1" applyBorder="1"/>
    <xf numFmtId="0" fontId="132"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131" fillId="0" borderId="0" xfId="0" applyFont="1" applyFill="1"/>
    <xf numFmtId="0" fontId="133" fillId="0" borderId="0" xfId="0" applyFont="1" applyFill="1"/>
    <xf numFmtId="0" fontId="133" fillId="0" borderId="9" xfId="0" applyFont="1" applyFill="1" applyBorder="1" applyAlignment="1">
      <alignment horizontal="center"/>
    </xf>
    <xf numFmtId="0" fontId="132" fillId="0" borderId="0" xfId="0" applyFont="1" applyFill="1" applyAlignment="1">
      <alignment horizontal="center"/>
    </xf>
    <xf numFmtId="0" fontId="131" fillId="0" borderId="0" xfId="0" applyFont="1" applyFill="1" applyAlignment="1">
      <alignment horizontal="center"/>
    </xf>
    <xf numFmtId="0" fontId="132" fillId="0" borderId="0" xfId="0" applyFont="1" applyFill="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34" fillId="0" borderId="0" xfId="0" applyFont="1" applyFill="1"/>
    <xf numFmtId="0" fontId="135" fillId="0" borderId="0" xfId="0" applyFont="1" applyFill="1"/>
    <xf numFmtId="0" fontId="135" fillId="0" borderId="9" xfId="0" applyFont="1" applyFill="1" applyBorder="1" applyAlignment="1">
      <alignment horizontal="center"/>
    </xf>
    <xf numFmtId="0" fontId="136" fillId="0" borderId="0" xfId="0" applyFont="1" applyFill="1" applyAlignment="1">
      <alignment horizontal="center"/>
    </xf>
    <xf numFmtId="0" fontId="134" fillId="0" borderId="0" xfId="0" applyFont="1" applyFill="1" applyAlignment="1">
      <alignment horizontal="center"/>
    </xf>
    <xf numFmtId="0" fontId="136" fillId="0" borderId="0" xfId="0" applyFont="1" applyFill="1"/>
    <xf numFmtId="0" fontId="135" fillId="0" borderId="0" xfId="0" applyFont="1" applyFill="1" applyBorder="1"/>
    <xf numFmtId="0" fontId="135" fillId="0" borderId="9" xfId="0" applyFont="1" applyFill="1" applyBorder="1"/>
    <xf numFmtId="0" fontId="136" fillId="0" borderId="0" xfId="0" applyNumberFormat="1" applyFont="1" applyFill="1" applyBorder="1" applyAlignment="1">
      <alignment horizontal="center"/>
    </xf>
    <xf numFmtId="0" fontId="136" fillId="0" borderId="0" xfId="0" applyFont="1" applyFill="1" applyAlignment="1">
      <alignment horizontal="left"/>
    </xf>
    <xf numFmtId="0" fontId="136" fillId="0" borderId="0" xfId="0" applyFont="1" applyBorder="1"/>
    <xf numFmtId="0" fontId="136" fillId="0" borderId="0" xfId="0" applyNumberFormat="1" applyFont="1"/>
    <xf numFmtId="0" fontId="136" fillId="0" borderId="0" xfId="1" applyNumberFormat="1" applyFont="1" applyFill="1" applyBorder="1" applyAlignment="1" applyProtection="1">
      <alignment horizontal="center"/>
    </xf>
    <xf numFmtId="0" fontId="136" fillId="0" borderId="0" xfId="1" applyNumberFormat="1" applyFont="1" applyFill="1" applyBorder="1" applyAlignment="1" applyProtection="1">
      <alignment horizontal="left"/>
    </xf>
    <xf numFmtId="0" fontId="136" fillId="0" borderId="0" xfId="0" applyNumberFormat="1" applyFont="1" applyFill="1" applyAlignment="1">
      <alignment horizontal="center"/>
    </xf>
    <xf numFmtId="0" fontId="134" fillId="0" borderId="0" xfId="0" applyFont="1" applyFill="1" applyBorder="1" applyAlignment="1">
      <alignment horizontal="left"/>
    </xf>
    <xf numFmtId="0" fontId="2" fillId="0" borderId="0" xfId="0" applyFont="1" applyFill="1" applyAlignment="1">
      <alignment horizontal="center"/>
    </xf>
    <xf numFmtId="0" fontId="134" fillId="0" borderId="0"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1" fillId="0" borderId="1" xfId="0" applyFont="1" applyFill="1" applyBorder="1" applyProtection="1">
      <protection hidden="1"/>
    </xf>
    <xf numFmtId="0" fontId="1" fillId="0" borderId="0" xfId="0" applyFont="1" applyFill="1" applyAlignment="1"/>
    <xf numFmtId="0" fontId="2" fillId="0" borderId="0" xfId="0" applyFont="1" applyFill="1" applyAlignment="1">
      <alignment horizontal="center"/>
    </xf>
    <xf numFmtId="0" fontId="2" fillId="0" borderId="0" xfId="0" applyFont="1" applyFill="1" applyAlignment="1">
      <alignment horizontal="center"/>
    </xf>
    <xf numFmtId="0" fontId="137" fillId="0" borderId="0" xfId="0" applyNumberFormat="1" applyFont="1" applyFill="1" applyAlignment="1">
      <alignment horizontal="center"/>
    </xf>
    <xf numFmtId="0" fontId="137" fillId="0" borderId="0" xfId="0" applyFont="1" applyFill="1" applyAlignment="1">
      <alignment horizontal="left"/>
    </xf>
    <xf numFmtId="0" fontId="137" fillId="0" borderId="0" xfId="0" applyFont="1" applyFill="1" applyAlignment="1">
      <alignment horizontal="center"/>
    </xf>
    <xf numFmtId="0" fontId="137" fillId="0" borderId="0" xfId="0" quotePrefix="1" applyFont="1" applyFill="1" applyAlignment="1">
      <alignment horizontal="left"/>
    </xf>
    <xf numFmtId="0" fontId="137" fillId="0" borderId="0" xfId="0" applyFont="1" applyBorder="1"/>
    <xf numFmtId="0" fontId="137" fillId="0" borderId="0" xfId="0" applyNumberFormat="1" applyFont="1"/>
    <xf numFmtId="0" fontId="138" fillId="0" borderId="0" xfId="0" applyFont="1" applyFill="1" applyBorder="1" applyAlignment="1">
      <alignment horizontal="left"/>
    </xf>
    <xf numFmtId="0" fontId="2" fillId="0" borderId="0" xfId="0" applyFont="1" applyFill="1" applyAlignment="1">
      <alignment horizontal="center"/>
    </xf>
    <xf numFmtId="0" fontId="137" fillId="0" borderId="0" xfId="0" applyFont="1" applyFill="1" applyBorder="1" applyAlignment="1">
      <alignment horizontal="center"/>
    </xf>
    <xf numFmtId="11" fontId="137" fillId="0" borderId="0" xfId="0" quotePrefix="1" applyNumberFormat="1" applyFont="1" applyFill="1" applyAlignment="1">
      <alignment horizontal="center"/>
    </xf>
    <xf numFmtId="0" fontId="134" fillId="0" borderId="0" xfId="0" applyNumberFormat="1" applyFont="1" applyFill="1" applyBorder="1" applyAlignment="1">
      <alignment horizontal="center"/>
    </xf>
    <xf numFmtId="0" fontId="136" fillId="0" borderId="0" xfId="1" applyNumberFormat="1"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3" fillId="16" borderId="0" xfId="0" applyNumberFormat="1" applyFont="1" applyFill="1" applyBorder="1" applyAlignment="1">
      <alignment horizontal="center"/>
    </xf>
    <xf numFmtId="0" fontId="3" fillId="16" borderId="0" xfId="0" applyFont="1" applyFill="1" applyBorder="1" applyAlignment="1">
      <alignment horizontal="left"/>
    </xf>
    <xf numFmtId="0" fontId="3" fillId="16" borderId="0" xfId="0" applyFont="1" applyFill="1" applyBorder="1" applyAlignment="1">
      <alignment horizontal="center"/>
    </xf>
    <xf numFmtId="0" fontId="2" fillId="16" borderId="17" xfId="0" applyFont="1" applyFill="1" applyBorder="1" applyAlignment="1">
      <alignment horizontal="left"/>
    </xf>
    <xf numFmtId="0" fontId="2" fillId="16" borderId="17" xfId="0" applyFont="1" applyFill="1" applyBorder="1"/>
    <xf numFmtId="0" fontId="3" fillId="16" borderId="17" xfId="0" applyFont="1" applyFill="1" applyBorder="1" applyAlignment="1">
      <alignment horizontal="left"/>
    </xf>
    <xf numFmtId="0" fontId="139" fillId="15" borderId="0" xfId="11" applyNumberFormat="1" applyBorder="1" applyAlignment="1">
      <alignment horizontal="center"/>
    </xf>
    <xf numFmtId="0" fontId="139" fillId="15" borderId="0" xfId="11" applyBorder="1" applyAlignment="1">
      <alignment horizontal="left"/>
    </xf>
    <xf numFmtId="0" fontId="139" fillId="15" borderId="0" xfId="11" applyBorder="1" applyAlignment="1">
      <alignment horizontal="center"/>
    </xf>
    <xf numFmtId="0" fontId="139" fillId="15" borderId="0" xfId="11" applyAlignment="1">
      <alignment horizontal="left"/>
    </xf>
    <xf numFmtId="0" fontId="139" fillId="15" borderId="0" xfId="11"/>
    <xf numFmtId="0" fontId="139" fillId="15" borderId="0" xfId="11" applyBorder="1"/>
    <xf numFmtId="0" fontId="137" fillId="0" borderId="0" xfId="0" applyFont="1" applyFill="1" applyBorder="1" applyAlignment="1">
      <alignment horizontal="left"/>
    </xf>
    <xf numFmtId="0" fontId="138" fillId="0" borderId="0" xfId="0" applyFont="1" applyFill="1"/>
    <xf numFmtId="0" fontId="140" fillId="0" borderId="0" xfId="0" applyFont="1" applyFill="1"/>
    <xf numFmtId="0" fontId="140" fillId="0" borderId="9" xfId="0" applyFont="1" applyFill="1" applyBorder="1" applyAlignment="1">
      <alignment horizontal="center"/>
    </xf>
    <xf numFmtId="0" fontId="138" fillId="0" borderId="0" xfId="0" applyFont="1" applyFill="1" applyAlignment="1">
      <alignment horizontal="center"/>
    </xf>
    <xf numFmtId="0" fontId="137" fillId="0" borderId="0" xfId="0" applyFont="1" applyFill="1"/>
    <xf numFmtId="0" fontId="137" fillId="0" borderId="0" xfId="1" applyNumberFormat="1" applyFont="1" applyFill="1" applyBorder="1" applyAlignment="1" applyProtection="1">
      <alignment horizontal="center"/>
    </xf>
    <xf numFmtId="0" fontId="2" fillId="0" borderId="0" xfId="0" applyFont="1" applyFill="1" applyAlignment="1">
      <alignment horizontal="center"/>
    </xf>
    <xf numFmtId="0" fontId="2" fillId="0" borderId="0" xfId="0" applyNumberFormat="1"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141" fillId="0" borderId="0" xfId="0" applyFont="1" applyFill="1" applyBorder="1" applyAlignment="1">
      <alignment horizontal="left"/>
    </xf>
    <xf numFmtId="0" fontId="141" fillId="0" borderId="0" xfId="0" applyFont="1" applyFill="1"/>
    <xf numFmtId="0" fontId="142" fillId="0" borderId="0" xfId="0" applyFont="1" applyFill="1"/>
    <xf numFmtId="0" fontId="142" fillId="0" borderId="9" xfId="0" applyFont="1" applyFill="1" applyBorder="1" applyAlignment="1">
      <alignment horizontal="center"/>
    </xf>
    <xf numFmtId="0" fontId="143" fillId="0" borderId="0" xfId="0" applyFont="1" applyFill="1" applyAlignment="1">
      <alignment horizontal="center"/>
    </xf>
    <xf numFmtId="0" fontId="143" fillId="0" borderId="0" xfId="0" applyFont="1" applyFill="1" applyAlignment="1">
      <alignment horizontal="right"/>
    </xf>
    <xf numFmtId="0" fontId="141" fillId="0" borderId="0" xfId="0" applyFont="1" applyFill="1" applyAlignment="1">
      <alignment horizontal="center"/>
    </xf>
    <xf numFmtId="0" fontId="141" fillId="0" borderId="0" xfId="0" applyFont="1" applyFill="1" applyAlignment="1">
      <alignment horizontal="left"/>
    </xf>
    <xf numFmtId="0" fontId="143" fillId="0" borderId="0" xfId="0" applyFont="1" applyFill="1"/>
    <xf numFmtId="0" fontId="143" fillId="0" borderId="0" xfId="1" applyNumberFormat="1" applyFont="1" applyFill="1" applyBorder="1" applyAlignment="1" applyProtection="1">
      <alignment horizontal="center"/>
    </xf>
    <xf numFmtId="0" fontId="143" fillId="0" borderId="0" xfId="0" applyFont="1" applyFill="1" applyAlignment="1">
      <alignment horizontal="left"/>
    </xf>
    <xf numFmtId="0" fontId="143" fillId="0" borderId="0" xfId="1" applyNumberFormat="1" applyFont="1" applyFill="1" applyBorder="1" applyAlignment="1" applyProtection="1">
      <alignment horizontal="left"/>
    </xf>
    <xf numFmtId="0" fontId="143" fillId="0" borderId="0" xfId="0" applyFont="1" applyBorder="1"/>
    <xf numFmtId="0" fontId="143" fillId="0" borderId="0" xfId="0" applyNumberFormat="1" applyFont="1"/>
    <xf numFmtId="0" fontId="142" fillId="0" borderId="9" xfId="0" applyFont="1" applyFill="1" applyBorder="1"/>
    <xf numFmtId="0" fontId="2" fillId="0" borderId="0" xfId="0" applyFont="1" applyFill="1" applyAlignment="1">
      <alignment horizontal="center"/>
    </xf>
    <xf numFmtId="0" fontId="144" fillId="0" borderId="0" xfId="0" applyFont="1" applyFill="1" applyBorder="1" applyAlignment="1">
      <alignment horizontal="left"/>
    </xf>
    <xf numFmtId="0" fontId="145" fillId="0" borderId="0" xfId="0" applyNumberFormat="1" applyFont="1" applyFill="1" applyAlignment="1">
      <alignment horizontal="center"/>
    </xf>
    <xf numFmtId="0" fontId="145" fillId="0" borderId="0" xfId="0" applyFont="1" applyFill="1" applyAlignment="1">
      <alignment horizontal="left"/>
    </xf>
    <xf numFmtId="0" fontId="145" fillId="0" borderId="0" xfId="0" applyFont="1" applyFill="1" applyAlignment="1">
      <alignment horizontal="center"/>
    </xf>
    <xf numFmtId="0" fontId="145" fillId="0" borderId="0" xfId="0" applyFont="1" applyBorder="1"/>
    <xf numFmtId="0" fontId="145" fillId="0" borderId="0" xfId="0" applyNumberFormat="1" applyFont="1"/>
    <xf numFmtId="0" fontId="2" fillId="0" borderId="0" xfId="0" applyFont="1" applyFill="1" applyAlignment="1">
      <alignment horizontal="center"/>
    </xf>
    <xf numFmtId="0" fontId="144" fillId="0" borderId="0" xfId="0" applyFont="1" applyFill="1"/>
    <xf numFmtId="0" fontId="146" fillId="0" borderId="0" xfId="0" applyFont="1" applyFill="1" applyBorder="1"/>
    <xf numFmtId="0" fontId="146" fillId="0" borderId="9" xfId="0" applyFont="1" applyFill="1" applyBorder="1"/>
    <xf numFmtId="0" fontId="145" fillId="0" borderId="0" xfId="0" applyFont="1" applyFill="1"/>
    <xf numFmtId="0" fontId="144" fillId="0" borderId="0" xfId="0" applyFont="1" applyFill="1" applyAlignment="1">
      <alignment horizontal="center"/>
    </xf>
    <xf numFmtId="0" fontId="145" fillId="0" borderId="0" xfId="1" applyNumberFormat="1" applyFont="1" applyFill="1" applyBorder="1" applyAlignment="1" applyProtection="1">
      <alignment horizontal="center"/>
    </xf>
    <xf numFmtId="0" fontId="145" fillId="0" borderId="0" xfId="1" applyNumberFormat="1" applyFont="1" applyFill="1" applyBorder="1" applyAlignment="1" applyProtection="1">
      <alignment horizontal="left"/>
    </xf>
    <xf numFmtId="0" fontId="2" fillId="0" borderId="0" xfId="0" applyFont="1" applyFill="1" applyAlignment="1">
      <alignment horizontal="center"/>
    </xf>
    <xf numFmtId="0" fontId="145" fillId="0" borderId="0" xfId="0" applyFont="1" applyFill="1" applyBorder="1" applyAlignment="1">
      <alignment horizontal="center"/>
    </xf>
    <xf numFmtId="0" fontId="145" fillId="0" borderId="0" xfId="0" applyFont="1" applyFill="1" applyBorder="1" applyAlignment="1">
      <alignment horizontal="left"/>
    </xf>
    <xf numFmtId="0" fontId="145" fillId="0" borderId="0" xfId="0" applyNumberFormat="1" applyFont="1" applyFill="1"/>
    <xf numFmtId="0" fontId="2" fillId="0" borderId="0" xfId="0" applyFont="1" applyFill="1" applyAlignment="1">
      <alignment horizontal="center"/>
    </xf>
    <xf numFmtId="0" fontId="2" fillId="0" borderId="0" xfId="0" applyFont="1" applyFill="1" applyAlignment="1">
      <alignment horizontal="center"/>
    </xf>
    <xf numFmtId="0" fontId="1" fillId="0" borderId="0" xfId="0" applyFont="1" applyAlignment="1">
      <alignment vertical="center"/>
    </xf>
    <xf numFmtId="0" fontId="147" fillId="0" borderId="0" xfId="0" applyFont="1" applyFill="1" applyAlignment="1">
      <alignment horizontal="center"/>
    </xf>
    <xf numFmtId="0" fontId="148" fillId="0" borderId="0" xfId="0" applyFont="1" applyFill="1"/>
    <xf numFmtId="0" fontId="149" fillId="0" borderId="0" xfId="0" applyFont="1" applyFill="1" applyBorder="1"/>
    <xf numFmtId="0" fontId="149" fillId="0" borderId="9" xfId="0" applyFont="1" applyFill="1" applyBorder="1"/>
    <xf numFmtId="0" fontId="150" fillId="0" borderId="0" xfId="0" applyFont="1" applyFill="1" applyAlignment="1">
      <alignment horizontal="center"/>
    </xf>
    <xf numFmtId="0" fontId="150" fillId="0" borderId="0" xfId="0" applyFont="1" applyFill="1" applyAlignment="1">
      <alignment horizontal="left"/>
    </xf>
    <xf numFmtId="0" fontId="150" fillId="0" borderId="0" xfId="0" applyFont="1" applyFill="1"/>
    <xf numFmtId="0" fontId="148" fillId="0" borderId="0" xfId="0" applyFont="1" applyFill="1" applyAlignment="1">
      <alignment horizontal="center"/>
    </xf>
    <xf numFmtId="0" fontId="148" fillId="0" borderId="0" xfId="0" applyFont="1" applyAlignment="1">
      <alignment vertical="center"/>
    </xf>
    <xf numFmtId="0" fontId="148" fillId="0" borderId="0" xfId="0" applyFont="1" applyFill="1" applyBorder="1" applyAlignment="1">
      <alignment horizontal="left"/>
    </xf>
    <xf numFmtId="0" fontId="150" fillId="0" borderId="0" xfId="1" applyNumberFormat="1" applyFont="1" applyFill="1" applyBorder="1" applyAlignment="1" applyProtection="1">
      <alignment horizontal="center"/>
    </xf>
    <xf numFmtId="0" fontId="150" fillId="0" borderId="0" xfId="1" applyNumberFormat="1" applyFont="1" applyFill="1" applyBorder="1" applyAlignment="1" applyProtection="1">
      <alignment horizontal="left"/>
    </xf>
    <xf numFmtId="0" fontId="150" fillId="0" borderId="0" xfId="0" applyFont="1" applyBorder="1"/>
    <xf numFmtId="0" fontId="150" fillId="0" borderId="0" xfId="0" applyNumberFormat="1" applyFont="1"/>
    <xf numFmtId="0" fontId="2" fillId="0" borderId="0" xfId="0" applyFont="1" applyFill="1" applyAlignment="1">
      <alignment horizontal="center"/>
    </xf>
    <xf numFmtId="0" fontId="3" fillId="0" borderId="0" xfId="0" applyFont="1" applyFill="1" applyAlignment="1">
      <alignment horizontal="center"/>
    </xf>
    <xf numFmtId="0" fontId="150" fillId="0" borderId="0" xfId="0" applyNumberFormat="1" applyFont="1" applyFill="1" applyAlignment="1">
      <alignment horizontal="center"/>
    </xf>
    <xf numFmtId="0" fontId="149" fillId="0" borderId="0" xfId="0" applyFont="1" applyFill="1"/>
    <xf numFmtId="0" fontId="149" fillId="0" borderId="9" xfId="0" applyFont="1" applyFill="1" applyBorder="1" applyAlignment="1">
      <alignment horizontal="center"/>
    </xf>
    <xf numFmtId="0" fontId="148" fillId="0" borderId="0" xfId="0" applyFont="1" applyFill="1" applyAlignment="1">
      <alignment horizontal="right"/>
    </xf>
    <xf numFmtId="0" fontId="0" fillId="0" borderId="0" xfId="0" applyFont="1"/>
    <xf numFmtId="0" fontId="0" fillId="0" borderId="0" xfId="0" applyFont="1" applyFill="1"/>
    <xf numFmtId="0" fontId="151" fillId="0" borderId="0" xfId="0" applyFont="1"/>
    <xf numFmtId="0" fontId="0" fillId="0" borderId="0" xfId="0" applyFont="1" applyAlignment="1"/>
    <xf numFmtId="0" fontId="2" fillId="0" borderId="0" xfId="0" applyFont="1" applyFill="1" applyAlignment="1">
      <alignment horizontal="center"/>
    </xf>
    <xf numFmtId="0" fontId="150" fillId="0" borderId="0" xfId="0" applyNumberFormat="1" applyFont="1" applyFill="1"/>
    <xf numFmtId="0" fontId="2" fillId="0" borderId="0" xfId="0" applyFont="1" applyFill="1" applyAlignment="1">
      <alignment horizontal="center"/>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Alignment="1">
      <alignment horizontal="center"/>
    </xf>
    <xf numFmtId="0" fontId="2" fillId="0" borderId="0" xfId="0" applyFont="1" applyFill="1" applyAlignment="1">
      <alignment horizontal="center"/>
    </xf>
    <xf numFmtId="0" fontId="147" fillId="0" borderId="9" xfId="0" applyFont="1" applyFill="1" applyBorder="1" applyAlignment="1">
      <alignment horizontal="center"/>
    </xf>
    <xf numFmtId="0" fontId="147" fillId="0" borderId="0" xfId="0" applyFont="1" applyFill="1" applyBorder="1" applyAlignment="1">
      <alignment horizontal="center"/>
    </xf>
    <xf numFmtId="0" fontId="1" fillId="0" borderId="0" xfId="0" applyFont="1" applyBorder="1" applyAlignment="1">
      <alignment horizontal="center"/>
    </xf>
    <xf numFmtId="0" fontId="150" fillId="0" borderId="0" xfId="0" applyNumberFormat="1" applyFont="1" applyFill="1" applyBorder="1" applyAlignment="1">
      <alignment horizontal="center"/>
    </xf>
    <xf numFmtId="0" fontId="150" fillId="0" borderId="0" xfId="0" applyFont="1" applyFill="1" applyBorder="1" applyAlignment="1">
      <alignment horizontal="center"/>
    </xf>
    <xf numFmtId="0" fontId="150" fillId="0" borderId="0" xfId="0" quotePrefix="1" applyFont="1" applyFill="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12" applyFont="1" applyBorder="1"/>
    <xf numFmtId="0" fontId="153" fillId="0" borderId="0" xfId="1" applyNumberFormat="1" applyFont="1" applyFill="1" applyBorder="1" applyAlignment="1" applyProtection="1">
      <alignment horizontal="center"/>
    </xf>
    <xf numFmtId="0" fontId="153" fillId="0" borderId="0" xfId="1" applyNumberFormat="1" applyFont="1" applyFill="1" applyBorder="1" applyAlignment="1" applyProtection="1">
      <alignment horizontal="left"/>
    </xf>
    <xf numFmtId="0" fontId="153" fillId="0" borderId="0" xfId="0" applyFont="1" applyFill="1" applyAlignment="1">
      <alignment horizontal="left"/>
    </xf>
    <xf numFmtId="0" fontId="153" fillId="0" borderId="0" xfId="0" applyFont="1" applyBorder="1"/>
    <xf numFmtId="0" fontId="153" fillId="0" borderId="0" xfId="0" applyNumberFormat="1" applyFont="1"/>
    <xf numFmtId="0" fontId="2" fillId="0" borderId="0" xfId="0" applyFont="1" applyFill="1" applyAlignment="1">
      <alignment horizontal="center"/>
    </xf>
    <xf numFmtId="0" fontId="154" fillId="17" borderId="19" xfId="0" applyFont="1" applyFill="1" applyBorder="1" applyAlignment="1">
      <alignment horizontal="center"/>
    </xf>
    <xf numFmtId="0" fontId="154" fillId="17" borderId="19" xfId="0" applyFont="1" applyFill="1" applyBorder="1" applyAlignment="1">
      <alignment horizontal="centerContinuous"/>
    </xf>
    <xf numFmtId="0" fontId="154" fillId="17" borderId="19" xfId="0" applyNumberFormat="1" applyFont="1" applyFill="1" applyBorder="1" applyAlignment="1">
      <alignment horizontal="center"/>
    </xf>
    <xf numFmtId="0" fontId="154" fillId="17" borderId="19" xfId="0" applyFont="1" applyFill="1" applyBorder="1"/>
    <xf numFmtId="0" fontId="1" fillId="18" borderId="18" xfId="0" applyFont="1" applyFill="1" applyBorder="1"/>
    <xf numFmtId="0" fontId="2" fillId="0" borderId="0" xfId="0" applyFont="1" applyFill="1" applyAlignment="1">
      <alignment horizontal="center"/>
    </xf>
    <xf numFmtId="0" fontId="155" fillId="0" borderId="0" xfId="0" applyNumberFormat="1" applyFont="1" applyFill="1" applyAlignment="1">
      <alignment horizontal="center"/>
    </xf>
    <xf numFmtId="0" fontId="155" fillId="0" borderId="0" xfId="1" applyNumberFormat="1" applyFont="1" applyFill="1" applyBorder="1" applyAlignment="1">
      <alignment horizontal="left"/>
    </xf>
    <xf numFmtId="0" fontId="155" fillId="0" borderId="0" xfId="0" applyFont="1" applyFill="1" applyAlignment="1">
      <alignment horizontal="center"/>
    </xf>
    <xf numFmtId="0" fontId="155" fillId="0" borderId="0" xfId="0" applyFont="1" applyFill="1" applyAlignment="1">
      <alignment horizontal="left"/>
    </xf>
    <xf numFmtId="0" fontId="155" fillId="0" borderId="0" xfId="0" applyFont="1" applyBorder="1"/>
    <xf numFmtId="0" fontId="155" fillId="0" borderId="0" xfId="0" applyNumberFormat="1" applyFont="1"/>
    <xf numFmtId="0" fontId="156" fillId="0" borderId="0" xfId="0" applyNumberFormat="1" applyFont="1" applyFill="1" applyAlignment="1">
      <alignment horizontal="center"/>
    </xf>
    <xf numFmtId="0" fontId="156" fillId="0" borderId="0" xfId="0" applyFont="1" applyFill="1" applyAlignment="1">
      <alignment horizontal="center"/>
    </xf>
    <xf numFmtId="0" fontId="156" fillId="0" borderId="0" xfId="0" applyFont="1" applyFill="1" applyAlignment="1">
      <alignment horizontal="left"/>
    </xf>
    <xf numFmtId="0" fontId="156" fillId="0" borderId="0" xfId="0" applyFont="1" applyBorder="1"/>
    <xf numFmtId="0" fontId="156"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157" fillId="0" borderId="0" xfId="0" applyFont="1" applyFill="1"/>
    <xf numFmtId="0" fontId="158" fillId="0" borderId="0" xfId="0" applyFont="1" applyFill="1" applyBorder="1"/>
    <xf numFmtId="0" fontId="158" fillId="0" borderId="9" xfId="0" applyFont="1" applyFill="1" applyBorder="1"/>
    <xf numFmtId="0" fontId="156" fillId="0" borderId="0" xfId="0" applyFont="1" applyFill="1"/>
    <xf numFmtId="0" fontId="157" fillId="0" borderId="0" xfId="0" applyFont="1" applyFill="1" applyAlignment="1">
      <alignment horizontal="center"/>
    </xf>
    <xf numFmtId="0" fontId="157" fillId="0" borderId="0" xfId="0" applyFont="1" applyFill="1" applyAlignment="1">
      <alignment horizontal="left"/>
    </xf>
    <xf numFmtId="0" fontId="157" fillId="0" borderId="0" xfId="0" applyFont="1" applyFill="1" applyAlignment="1">
      <alignment horizontal="right"/>
    </xf>
    <xf numFmtId="0" fontId="156" fillId="0" borderId="0" xfId="1" applyNumberFormat="1" applyFont="1" applyFill="1" applyBorder="1" applyAlignment="1" applyProtection="1">
      <alignment horizontal="center"/>
    </xf>
    <xf numFmtId="0" fontId="156" fillId="0" borderId="0" xfId="0" quotePrefix="1" applyFont="1" applyFill="1" applyAlignment="1">
      <alignment horizontal="left"/>
    </xf>
    <xf numFmtId="0" fontId="158" fillId="0" borderId="0" xfId="0" applyFont="1" applyFill="1"/>
    <xf numFmtId="0" fontId="159" fillId="0" borderId="0" xfId="0" applyFont="1" applyFill="1"/>
    <xf numFmtId="0" fontId="160" fillId="0" borderId="0" xfId="0" applyFont="1" applyFill="1"/>
    <xf numFmtId="0" fontId="160" fillId="0" borderId="9" xfId="0" applyFont="1" applyFill="1" applyBorder="1"/>
    <xf numFmtId="0" fontId="161" fillId="0" borderId="0" xfId="0" applyFont="1" applyFill="1" applyAlignment="1">
      <alignment horizontal="center"/>
    </xf>
    <xf numFmtId="0" fontId="159" fillId="0" borderId="0" xfId="0" applyFont="1" applyFill="1" applyAlignment="1">
      <alignment horizontal="center"/>
    </xf>
    <xf numFmtId="0" fontId="161" fillId="0" borderId="0" xfId="0" applyFont="1" applyFill="1"/>
    <xf numFmtId="0" fontId="161" fillId="0" borderId="0" xfId="0" applyFont="1" applyFill="1" applyAlignment="1">
      <alignment horizontal="left"/>
    </xf>
    <xf numFmtId="0" fontId="161" fillId="0" borderId="0" xfId="0" applyFont="1" applyBorder="1"/>
    <xf numFmtId="0" fontId="161" fillId="0" borderId="0" xfId="0" applyNumberFormat="1" applyFont="1"/>
    <xf numFmtId="0" fontId="1" fillId="0" borderId="18" xfId="0" applyFont="1" applyFill="1" applyBorder="1" applyAlignment="1">
      <alignment horizontal="left"/>
    </xf>
    <xf numFmtId="0" fontId="3" fillId="0" borderId="0" xfId="0" applyFont="1" applyFill="1" applyAlignment="1">
      <alignment horizontal="center"/>
    </xf>
    <xf numFmtId="0" fontId="160" fillId="0" borderId="0" xfId="0" applyFont="1" applyFill="1" applyBorder="1"/>
    <xf numFmtId="0" fontId="159" fillId="0" borderId="0" xfId="0" applyFont="1" applyFill="1" applyAlignment="1">
      <alignment horizontal="right"/>
    </xf>
    <xf numFmtId="0" fontId="161" fillId="0" borderId="0" xfId="1" applyNumberFormat="1" applyFont="1" applyFill="1" applyBorder="1" applyAlignment="1" applyProtection="1">
      <alignment horizontal="center"/>
    </xf>
    <xf numFmtId="0" fontId="161"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161" fillId="0" borderId="0" xfId="0" applyNumberFormat="1" applyFont="1" applyFill="1" applyAlignment="1">
      <alignment horizontal="center"/>
    </xf>
    <xf numFmtId="0" fontId="161" fillId="0" borderId="0" xfId="0" applyFont="1" applyFill="1" applyBorder="1" applyAlignment="1">
      <alignment horizontal="left"/>
    </xf>
    <xf numFmtId="0" fontId="160" fillId="0" borderId="9" xfId="0" applyFont="1" applyFill="1" applyBorder="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162" fillId="0" borderId="0" xfId="0" applyFont="1" applyFill="1"/>
    <xf numFmtId="0" fontId="163" fillId="0" borderId="0" xfId="0" applyFont="1" applyFill="1"/>
    <xf numFmtId="0" fontId="163" fillId="0" borderId="9" xfId="0" applyFont="1" applyFill="1" applyBorder="1" applyAlignment="1">
      <alignment horizontal="center"/>
    </xf>
    <xf numFmtId="0" fontId="164" fillId="0" borderId="0" xfId="0" applyFont="1" applyFill="1" applyAlignment="1">
      <alignment horizontal="center"/>
    </xf>
    <xf numFmtId="0" fontId="162" fillId="0" borderId="0" xfId="0" applyFont="1" applyFill="1" applyAlignment="1">
      <alignment horizontal="center"/>
    </xf>
    <xf numFmtId="0" fontId="162" fillId="0" borderId="0" xfId="0" applyFont="1"/>
    <xf numFmtId="0" fontId="164" fillId="0" borderId="0" xfId="0" applyFont="1" applyFill="1"/>
    <xf numFmtId="0" fontId="164" fillId="0" borderId="0" xfId="0" applyNumberFormat="1" applyFont="1" applyFill="1" applyAlignment="1">
      <alignment horizontal="center"/>
    </xf>
    <xf numFmtId="0" fontId="164" fillId="0" borderId="0" xfId="0" applyFont="1" applyFill="1" applyAlignment="1">
      <alignment horizontal="left"/>
    </xf>
    <xf numFmtId="0" fontId="164" fillId="0" borderId="0" xfId="0" applyFont="1" applyBorder="1"/>
    <xf numFmtId="0" fontId="164" fillId="0" borderId="0" xfId="0" applyNumberFormat="1" applyFont="1"/>
    <xf numFmtId="0" fontId="2" fillId="0" borderId="0" xfId="0" applyFont="1" applyFill="1" applyAlignment="1">
      <alignment horizontal="center"/>
    </xf>
    <xf numFmtId="0" fontId="164" fillId="0" borderId="0" xfId="0" applyFont="1" applyFill="1" applyBorder="1" applyAlignment="1">
      <alignment horizontal="left"/>
    </xf>
    <xf numFmtId="0" fontId="2" fillId="0" borderId="0" xfId="0" applyFont="1" applyFill="1" applyAlignment="1">
      <alignment horizontal="center"/>
    </xf>
    <xf numFmtId="0" fontId="3" fillId="2" borderId="12" xfId="0" applyFont="1" applyFill="1" applyBorder="1" applyAlignment="1">
      <alignment horizontal="center"/>
    </xf>
    <xf numFmtId="0" fontId="3" fillId="0" borderId="5" xfId="0" applyFont="1" applyBorder="1" applyAlignment="1">
      <alignment horizontal="center"/>
    </xf>
    <xf numFmtId="0" fontId="3" fillId="2" borderId="12" xfId="0" applyFont="1" applyFill="1" applyBorder="1" applyAlignment="1">
      <alignment horizontal="centerContinuous"/>
    </xf>
    <xf numFmtId="0" fontId="3" fillId="0" borderId="6" xfId="0" applyFont="1" applyBorder="1" applyAlignment="1">
      <alignment horizontal="center"/>
    </xf>
    <xf numFmtId="0" fontId="3" fillId="2" borderId="4" xfId="0" applyFont="1" applyFill="1" applyBorder="1" applyAlignment="1">
      <alignment horizontal="centerContinuous"/>
    </xf>
    <xf numFmtId="0" fontId="165" fillId="0" borderId="0" xfId="0" applyFont="1" applyFill="1" applyAlignment="1">
      <alignment horizontal="center"/>
    </xf>
    <xf numFmtId="0" fontId="165" fillId="0" borderId="9" xfId="0" applyFont="1" applyFill="1" applyBorder="1" applyAlignment="1">
      <alignment horizontal="center"/>
    </xf>
    <xf numFmtId="0" fontId="165" fillId="0" borderId="0" xfId="0" applyFont="1" applyFill="1" applyBorder="1" applyAlignment="1">
      <alignment horizontal="center"/>
    </xf>
    <xf numFmtId="0" fontId="163" fillId="0" borderId="0" xfId="0" applyFont="1" applyFill="1" applyBorder="1"/>
    <xf numFmtId="0" fontId="163" fillId="0" borderId="9" xfId="0" applyFont="1" applyFill="1" applyBorder="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166" fillId="0" borderId="0" xfId="0" applyFont="1" applyFill="1"/>
    <xf numFmtId="0" fontId="167" fillId="0" borderId="0" xfId="0" applyFont="1" applyFill="1"/>
    <xf numFmtId="0" fontId="167" fillId="0" borderId="9" xfId="0" applyFont="1" applyFill="1" applyBorder="1" applyAlignment="1">
      <alignment horizontal="center"/>
    </xf>
    <xf numFmtId="0" fontId="168" fillId="0" borderId="0" xfId="0" applyFont="1" applyFill="1" applyAlignment="1">
      <alignment horizontal="center"/>
    </xf>
    <xf numFmtId="0" fontId="166" fillId="0" borderId="0" xfId="0" applyFont="1" applyFill="1" applyAlignment="1">
      <alignment horizontal="center"/>
    </xf>
    <xf numFmtId="0" fontId="168" fillId="0" borderId="0" xfId="0" applyFont="1" applyFill="1"/>
    <xf numFmtId="0" fontId="2" fillId="0" borderId="0" xfId="0" applyFont="1" applyFill="1" applyAlignment="1">
      <alignment horizontal="center"/>
    </xf>
    <xf numFmtId="0" fontId="167" fillId="0" borderId="9" xfId="0" applyFont="1" applyFill="1" applyBorder="1"/>
    <xf numFmtId="0" fontId="166" fillId="0" borderId="0" xfId="0" applyFont="1" applyFill="1" applyAlignment="1">
      <alignment horizontal="right"/>
    </xf>
    <xf numFmtId="0" fontId="168" fillId="0" borderId="0" xfId="1" applyNumberFormat="1" applyFont="1" applyFill="1" applyBorder="1" applyAlignment="1" applyProtection="1">
      <alignment horizontal="center"/>
    </xf>
    <xf numFmtId="0" fontId="2" fillId="0" borderId="0" xfId="0" applyFont="1" applyFill="1" applyAlignment="1">
      <alignment horizontal="center"/>
    </xf>
    <xf numFmtId="0" fontId="169" fillId="0" borderId="0" xfId="0" applyFont="1" applyFill="1" applyBorder="1" applyAlignment="1">
      <alignment horizontal="left"/>
    </xf>
    <xf numFmtId="0" fontId="169" fillId="0" borderId="0" xfId="0" applyFont="1" applyFill="1" applyAlignment="1">
      <alignment horizontal="center"/>
    </xf>
    <xf numFmtId="0" fontId="169" fillId="0" borderId="0" xfId="0" applyFont="1" applyFill="1" applyAlignment="1">
      <alignment horizontal="left"/>
    </xf>
    <xf numFmtId="0" fontId="169" fillId="0" borderId="0" xfId="0" applyFont="1" applyBorder="1"/>
    <xf numFmtId="0" fontId="169" fillId="0" borderId="0" xfId="0" applyNumberFormat="1" applyFont="1"/>
    <xf numFmtId="0" fontId="1" fillId="0" borderId="18" xfId="0" applyFont="1" applyFill="1" applyBorder="1"/>
    <xf numFmtId="0" fontId="2" fillId="0" borderId="0" xfId="0" applyFont="1" applyFill="1" applyAlignment="1">
      <alignment horizontal="center"/>
    </xf>
    <xf numFmtId="0" fontId="66" fillId="0" borderId="0" xfId="0" applyNumberFormat="1" applyFont="1" applyFill="1"/>
    <xf numFmtId="0" fontId="66" fillId="0" borderId="0" xfId="0" applyNumberFormat="1" applyFont="1" applyFill="1" applyBorder="1" applyAlignment="1">
      <alignment horizontal="center"/>
    </xf>
    <xf numFmtId="0" fontId="170" fillId="0" borderId="0" xfId="0" applyFont="1" applyAlignment="1">
      <alignment horizontal="right"/>
    </xf>
    <xf numFmtId="0" fontId="2" fillId="0" borderId="0" xfId="0" applyFont="1" applyFill="1" applyAlignment="1">
      <alignment horizontal="center"/>
    </xf>
    <xf numFmtId="0" fontId="1" fillId="0" borderId="0" xfId="0" applyFont="1" applyFill="1" applyBorder="1" applyAlignment="1"/>
    <xf numFmtId="0" fontId="169" fillId="0" borderId="0" xfId="1" applyNumberFormat="1" applyFont="1" applyFill="1" applyBorder="1" applyAlignment="1" applyProtection="1">
      <alignment horizontal="center"/>
    </xf>
    <xf numFmtId="0" fontId="169" fillId="0" borderId="0" xfId="1" applyNumberFormat="1" applyFont="1" applyFill="1" applyBorder="1" applyAlignment="1" applyProtection="1">
      <alignment horizontal="left"/>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54" fillId="17" borderId="0" xfId="0" applyFont="1" applyFill="1" applyBorder="1" applyAlignment="1">
      <alignment horizontal="center"/>
    </xf>
    <xf numFmtId="0" fontId="2" fillId="0" borderId="0" xfId="0" applyFont="1" applyFill="1" applyAlignment="1">
      <alignment horizontal="center"/>
    </xf>
    <xf numFmtId="0" fontId="171" fillId="0" borderId="0" xfId="0" applyFont="1" applyFill="1"/>
    <xf numFmtId="0" fontId="172" fillId="0" borderId="0" xfId="0" applyFont="1" applyFill="1"/>
    <xf numFmtId="0" fontId="172" fillId="0" borderId="9" xfId="0" applyFont="1" applyFill="1" applyBorder="1" applyAlignment="1">
      <alignment horizontal="center"/>
    </xf>
    <xf numFmtId="0" fontId="171" fillId="0" borderId="0" xfId="0" applyFont="1" applyFill="1" applyAlignment="1">
      <alignment horizontal="center"/>
    </xf>
    <xf numFmtId="0" fontId="169" fillId="0" borderId="0" xfId="0" applyFont="1" applyFill="1"/>
    <xf numFmtId="0" fontId="169" fillId="0" borderId="0" xfId="0" applyNumberFormat="1" applyFont="1" applyFill="1" applyAlignment="1">
      <alignment horizontal="center"/>
    </xf>
    <xf numFmtId="0" fontId="169" fillId="0" borderId="0" xfId="0" applyNumberFormat="1" applyFont="1" applyFill="1" applyBorder="1" applyAlignment="1">
      <alignment horizontal="center"/>
    </xf>
    <xf numFmtId="0" fontId="2" fillId="0" borderId="0" xfId="0" applyFont="1" applyFill="1" applyAlignment="1">
      <alignment horizontal="center"/>
    </xf>
    <xf numFmtId="0" fontId="2" fillId="0" borderId="5" xfId="0" applyFont="1" applyFill="1" applyBorder="1" applyAlignment="1">
      <alignment horizontal="center"/>
    </xf>
    <xf numFmtId="0" fontId="3" fillId="0" borderId="6"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73" fillId="0" borderId="0" xfId="0" applyFont="1" applyFill="1"/>
    <xf numFmtId="0" fontId="174" fillId="0" borderId="0" xfId="0" applyFont="1" applyFill="1"/>
    <xf numFmtId="0" fontId="174" fillId="0" borderId="9" xfId="0" applyFont="1" applyFill="1" applyBorder="1" applyAlignment="1">
      <alignment horizontal="center"/>
    </xf>
    <xf numFmtId="0" fontId="175" fillId="0" borderId="0" xfId="0" applyFont="1" applyFill="1" applyAlignment="1">
      <alignment horizontal="center"/>
    </xf>
    <xf numFmtId="0" fontId="173" fillId="0" borderId="0" xfId="0" applyFont="1" applyFill="1" applyAlignment="1">
      <alignment horizontal="center"/>
    </xf>
    <xf numFmtId="0" fontId="175" fillId="0" borderId="0" xfId="0" applyFont="1" applyFill="1" applyBorder="1" applyAlignment="1">
      <alignment horizontal="center"/>
    </xf>
    <xf numFmtId="0" fontId="175" fillId="0" borderId="0" xfId="0" quotePrefix="1" applyFont="1" applyFill="1" applyAlignment="1">
      <alignment horizontal="left"/>
    </xf>
    <xf numFmtId="0" fontId="175" fillId="0" borderId="0" xfId="0" applyFont="1" applyFill="1" applyAlignment="1">
      <alignment horizontal="left"/>
    </xf>
    <xf numFmtId="0" fontId="175" fillId="0" borderId="0" xfId="0" applyFont="1" applyBorder="1"/>
    <xf numFmtId="0" fontId="175"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176" fillId="0" borderId="0" xfId="1" applyNumberFormat="1" applyFont="1" applyFill="1" applyBorder="1" applyAlignment="1" applyProtection="1">
      <alignment horizontal="center"/>
    </xf>
    <xf numFmtId="0" fontId="176" fillId="0" borderId="0" xfId="0" applyFont="1" applyFill="1" applyAlignment="1">
      <alignment horizontal="left"/>
    </xf>
    <xf numFmtId="0" fontId="176" fillId="0" borderId="0" xfId="0" applyFont="1" applyFill="1" applyAlignment="1">
      <alignment horizontal="center"/>
    </xf>
    <xf numFmtId="0" fontId="176" fillId="0" borderId="0" xfId="0" applyFont="1" applyBorder="1"/>
    <xf numFmtId="0" fontId="176" fillId="0" borderId="0" xfId="0" applyNumberFormat="1" applyFont="1"/>
    <xf numFmtId="0" fontId="177" fillId="0" borderId="0" xfId="0" applyFont="1" applyFill="1"/>
    <xf numFmtId="0" fontId="178" fillId="0" borderId="0" xfId="0" applyFont="1" applyFill="1"/>
    <xf numFmtId="0" fontId="178" fillId="0" borderId="9" xfId="0" applyFont="1" applyFill="1" applyBorder="1" applyAlignment="1">
      <alignment horizontal="center"/>
    </xf>
    <xf numFmtId="0" fontId="177" fillId="0" borderId="0" xfId="0" applyFont="1" applyFill="1" applyAlignment="1">
      <alignment horizontal="center"/>
    </xf>
    <xf numFmtId="0" fontId="176" fillId="0" borderId="0" xfId="0" applyFont="1" applyFill="1"/>
    <xf numFmtId="0" fontId="2" fillId="0" borderId="0" xfId="0" applyFont="1" applyFill="1" applyAlignment="1">
      <alignment horizontal="center"/>
    </xf>
    <xf numFmtId="0" fontId="2" fillId="0" borderId="0" xfId="0" applyFont="1" applyFill="1" applyAlignment="1">
      <alignment horizontal="center"/>
    </xf>
    <xf numFmtId="0" fontId="176" fillId="0" borderId="0" xfId="0" applyNumberFormat="1" applyFont="1" applyFill="1" applyAlignment="1">
      <alignment horizontal="center"/>
    </xf>
    <xf numFmtId="0" fontId="2" fillId="0" borderId="0" xfId="0" applyFont="1" applyFill="1" applyAlignment="1">
      <alignment horizontal="center"/>
    </xf>
    <xf numFmtId="0" fontId="179" fillId="0" borderId="0" xfId="0" applyFont="1" applyFill="1" applyAlignment="1">
      <alignment horizontal="center"/>
    </xf>
    <xf numFmtId="0" fontId="179" fillId="0" borderId="9" xfId="0" applyFont="1" applyFill="1" applyBorder="1" applyAlignment="1">
      <alignment horizontal="center"/>
    </xf>
    <xf numFmtId="0" fontId="179" fillId="0" borderId="0" xfId="0" applyFont="1" applyFill="1" applyBorder="1" applyAlignment="1">
      <alignment horizontal="center"/>
    </xf>
    <xf numFmtId="0" fontId="180" fillId="0" borderId="0" xfId="0" applyFont="1" applyFill="1" applyAlignment="1">
      <alignment horizontal="center"/>
    </xf>
    <xf numFmtId="0" fontId="180" fillId="0" borderId="0" xfId="0" applyFont="1" applyFill="1"/>
    <xf numFmtId="0" fontId="181" fillId="0" borderId="0" xfId="0" applyFont="1" applyFill="1"/>
    <xf numFmtId="0" fontId="181" fillId="0" borderId="0" xfId="0" applyFont="1" applyFill="1" applyAlignment="1">
      <alignment horizontal="left"/>
    </xf>
    <xf numFmtId="0" fontId="182" fillId="0" borderId="0" xfId="0" applyFont="1" applyFill="1" applyBorder="1"/>
    <xf numFmtId="0" fontId="182" fillId="0" borderId="9" xfId="0" applyFont="1" applyFill="1" applyBorder="1"/>
    <xf numFmtId="0" fontId="181" fillId="0" borderId="0" xfId="0" applyFont="1" applyFill="1" applyAlignment="1">
      <alignment horizontal="center"/>
    </xf>
    <xf numFmtId="0" fontId="181" fillId="0" borderId="0" xfId="0" applyFont="1" applyBorder="1"/>
    <xf numFmtId="0" fontId="181" fillId="0" borderId="0" xfId="0" applyNumberFormat="1" applyFont="1"/>
    <xf numFmtId="0" fontId="2" fillId="0" borderId="0" xfId="0" applyFont="1" applyFill="1" applyAlignment="1">
      <alignment horizontal="center"/>
    </xf>
    <xf numFmtId="0" fontId="2" fillId="0" borderId="0" xfId="0" applyFont="1" applyFill="1" applyAlignment="1">
      <alignment horizontal="center"/>
    </xf>
    <xf numFmtId="0" fontId="181" fillId="0" borderId="0" xfId="0" applyNumberFormat="1"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70" fillId="0" borderId="0" xfId="7" applyFont="1" applyFill="1"/>
    <xf numFmtId="0" fontId="181" fillId="0" borderId="0" xfId="0" applyNumberFormat="1" applyFont="1" applyFill="1" applyAlignment="1">
      <alignment horizontal="center"/>
    </xf>
    <xf numFmtId="0" fontId="181" fillId="0" borderId="0" xfId="1" applyNumberFormat="1" applyFont="1" applyFill="1" applyBorder="1" applyAlignment="1">
      <alignment horizontal="left"/>
    </xf>
    <xf numFmtId="0" fontId="181" fillId="0" borderId="0" xfId="1" applyNumberFormat="1" applyFont="1" applyFill="1" applyBorder="1" applyAlignment="1" applyProtection="1">
      <alignment horizontal="center"/>
    </xf>
    <xf numFmtId="0" fontId="181" fillId="0" borderId="0" xfId="1" applyNumberFormat="1" applyFont="1" applyFill="1" applyBorder="1" applyAlignment="1" applyProtection="1">
      <alignment horizontal="left"/>
    </xf>
    <xf numFmtId="0" fontId="2" fillId="0" borderId="0" xfId="0" applyFont="1" applyFill="1" applyAlignment="1">
      <alignment horizontal="center"/>
    </xf>
    <xf numFmtId="0" fontId="1" fillId="0" borderId="0" xfId="0" applyNumberFormat="1" applyFont="1" applyFill="1" applyBorder="1" applyAlignment="1">
      <alignment horizontal="center"/>
    </xf>
    <xf numFmtId="3" fontId="1" fillId="0" borderId="0" xfId="0" applyNumberFormat="1" applyFont="1" applyFill="1" applyBorder="1" applyAlignment="1">
      <alignment horizontal="center"/>
    </xf>
    <xf numFmtId="0" fontId="2" fillId="0" borderId="0" xfId="0" applyFont="1" applyFill="1" applyAlignment="1">
      <alignment horizontal="center"/>
    </xf>
    <xf numFmtId="0" fontId="183" fillId="0" borderId="0" xfId="0" applyFont="1" applyFill="1"/>
    <xf numFmtId="0" fontId="184" fillId="0" borderId="0" xfId="0" applyFont="1" applyFill="1"/>
    <xf numFmtId="0" fontId="184" fillId="0" borderId="9" xfId="0" applyFont="1" applyFill="1" applyBorder="1"/>
    <xf numFmtId="0" fontId="185" fillId="0" borderId="0" xfId="0" applyFont="1" applyFill="1" applyAlignment="1">
      <alignment horizontal="center"/>
    </xf>
    <xf numFmtId="0" fontId="183" fillId="0" borderId="0" xfId="0" applyFont="1" applyFill="1" applyAlignment="1">
      <alignment horizontal="center"/>
    </xf>
    <xf numFmtId="0" fontId="185" fillId="0" borderId="0" xfId="0" applyFont="1" applyFill="1"/>
    <xf numFmtId="0" fontId="185" fillId="0" borderId="0" xfId="1" applyNumberFormat="1" applyFont="1" applyFill="1" applyBorder="1" applyAlignment="1" applyProtection="1">
      <alignment horizontal="center"/>
    </xf>
    <xf numFmtId="0" fontId="185" fillId="0" borderId="0" xfId="1" applyNumberFormat="1" applyFont="1" applyFill="1" applyBorder="1" applyAlignment="1" applyProtection="1">
      <alignment horizontal="left"/>
    </xf>
    <xf numFmtId="0" fontId="185" fillId="0" borderId="0" xfId="0" applyFont="1" applyFill="1" applyAlignment="1">
      <alignment horizontal="left"/>
    </xf>
    <xf numFmtId="0" fontId="185" fillId="0" borderId="0" xfId="0" applyFont="1" applyBorder="1"/>
    <xf numFmtId="0" fontId="185" fillId="0" borderId="0" xfId="0" applyNumberFormat="1" applyFont="1"/>
    <xf numFmtId="0" fontId="2" fillId="0" borderId="0" xfId="0" applyFont="1" applyFill="1" applyAlignment="1">
      <alignment horizontal="center"/>
    </xf>
    <xf numFmtId="0" fontId="1" fillId="0" borderId="20" xfId="0" applyFont="1" applyFill="1" applyBorder="1" applyAlignment="1">
      <alignment horizontal="center"/>
    </xf>
    <xf numFmtId="0" fontId="1" fillId="0" borderId="20" xfId="0" applyNumberFormat="1" applyFont="1" applyFill="1" applyBorder="1" applyAlignment="1">
      <alignment horizontal="center"/>
    </xf>
    <xf numFmtId="0" fontId="1" fillId="0" borderId="20" xfId="0" applyFont="1" applyFill="1" applyBorder="1"/>
    <xf numFmtId="3" fontId="1" fillId="0" borderId="20" xfId="0" applyNumberFormat="1" applyFont="1" applyFill="1" applyBorder="1"/>
    <xf numFmtId="0" fontId="2" fillId="0" borderId="20" xfId="0" applyFont="1" applyFill="1" applyBorder="1" applyAlignment="1">
      <alignment horizontal="center"/>
    </xf>
    <xf numFmtId="0" fontId="1" fillId="0" borderId="20" xfId="0" applyFont="1" applyFill="1" applyBorder="1" applyAlignment="1"/>
    <xf numFmtId="3" fontId="1" fillId="0" borderId="20" xfId="0" applyNumberFormat="1" applyFont="1" applyFill="1" applyBorder="1" applyAlignment="1">
      <alignment horizontal="center"/>
    </xf>
    <xf numFmtId="0" fontId="1" fillId="0" borderId="20" xfId="7" applyNumberFormat="1" applyFont="1" applyFill="1" applyBorder="1" applyAlignment="1">
      <alignment horizontal="center"/>
    </xf>
    <xf numFmtId="0" fontId="1" fillId="0" borderId="20" xfId="0" applyFont="1" applyFill="1" applyBorder="1" applyAlignment="1">
      <alignment horizontal="left"/>
    </xf>
    <xf numFmtId="0" fontId="0" fillId="0" borderId="20" xfId="0" applyFont="1" applyBorder="1"/>
    <xf numFmtId="0" fontId="2" fillId="0" borderId="20" xfId="1" applyNumberFormat="1" applyFont="1" applyFill="1" applyBorder="1" applyAlignment="1">
      <alignment horizontal="left"/>
    </xf>
    <xf numFmtId="0" fontId="2" fillId="0" borderId="20" xfId="0" applyFont="1" applyFill="1" applyBorder="1" applyAlignment="1">
      <alignment horizontal="left"/>
    </xf>
    <xf numFmtId="14" fontId="1" fillId="0" borderId="20" xfId="0" applyNumberFormat="1" applyFont="1" applyFill="1" applyBorder="1"/>
    <xf numFmtId="0" fontId="1" fillId="0" borderId="20" xfId="2" applyNumberFormat="1" applyFont="1" applyFill="1" applyBorder="1" applyAlignment="1"/>
    <xf numFmtId="0" fontId="1" fillId="0" borderId="20" xfId="2" applyNumberFormat="1" applyFont="1" applyFill="1" applyBorder="1" applyAlignment="1">
      <alignment horizontal="center"/>
    </xf>
    <xf numFmtId="0" fontId="169" fillId="0" borderId="20" xfId="0" applyFont="1" applyFill="1" applyBorder="1" applyAlignment="1">
      <alignment horizontal="left"/>
    </xf>
    <xf numFmtId="0" fontId="1" fillId="0" borderId="20" xfId="0" applyFont="1" applyFill="1" applyBorder="1" applyAlignment="1">
      <alignment vertical="center"/>
    </xf>
    <xf numFmtId="0" fontId="2" fillId="0" borderId="20" xfId="0" applyFont="1" applyFill="1" applyBorder="1"/>
    <xf numFmtId="0" fontId="1" fillId="0" borderId="20" xfId="1" applyNumberFormat="1" applyFont="1" applyFill="1" applyBorder="1" applyAlignment="1">
      <alignment horizontal="left"/>
    </xf>
    <xf numFmtId="0" fontId="1" fillId="0" borderId="20" xfId="1" applyNumberFormat="1" applyFont="1" applyFill="1" applyBorder="1" applyAlignment="1">
      <alignment horizontal="left" vertical="top" wrapText="1"/>
    </xf>
    <xf numFmtId="0" fontId="1" fillId="0" borderId="20" xfId="0" applyNumberFormat="1" applyFont="1" applyFill="1" applyBorder="1" applyAlignment="1"/>
    <xf numFmtId="0" fontId="2" fillId="0" borderId="20" xfId="1" applyNumberFormat="1" applyFont="1" applyFill="1" applyBorder="1" applyAlignment="1" applyProtection="1">
      <alignment horizontal="left" vertical="top" wrapText="1"/>
    </xf>
    <xf numFmtId="0" fontId="1" fillId="0" borderId="20" xfId="1" applyNumberFormat="1" applyFont="1" applyFill="1" applyBorder="1" applyAlignment="1" applyProtection="1">
      <alignment horizontal="left"/>
    </xf>
    <xf numFmtId="0" fontId="1" fillId="0" borderId="20" xfId="0" applyFont="1" applyFill="1" applyBorder="1" applyAlignment="1">
      <alignment horizontal="right"/>
    </xf>
    <xf numFmtId="0" fontId="1" fillId="0" borderId="20" xfId="0" applyFont="1" applyBorder="1" applyAlignment="1">
      <alignment horizontal="center"/>
    </xf>
    <xf numFmtId="0" fontId="1" fillId="0" borderId="20" xfId="0" applyFont="1" applyBorder="1"/>
    <xf numFmtId="0" fontId="1" fillId="0" borderId="20" xfId="0" applyFont="1" applyBorder="1" applyAlignment="1">
      <alignment horizontal="right"/>
    </xf>
    <xf numFmtId="0" fontId="1" fillId="0" borderId="20" xfId="0" applyFont="1" applyBorder="1" applyAlignment="1">
      <alignment horizontal="left"/>
    </xf>
    <xf numFmtId="0" fontId="15" fillId="0" borderId="20" xfId="2" applyBorder="1" applyAlignment="1">
      <alignment horizontal="center"/>
    </xf>
    <xf numFmtId="0" fontId="15" fillId="0" borderId="20" xfId="2" applyBorder="1"/>
    <xf numFmtId="0" fontId="15" fillId="0" borderId="20" xfId="2" applyBorder="1" applyAlignment="1">
      <alignment horizontal="center" vertical="center"/>
    </xf>
    <xf numFmtId="14" fontId="1" fillId="0" borderId="20" xfId="0" applyNumberFormat="1" applyFont="1" applyBorder="1"/>
    <xf numFmtId="0" fontId="102" fillId="0" borderId="20" xfId="0" applyFont="1" applyFill="1" applyBorder="1"/>
    <xf numFmtId="0" fontId="118" fillId="0" borderId="20" xfId="10" applyNumberFormat="1" applyFont="1" applyFill="1" applyBorder="1" applyAlignment="1"/>
    <xf numFmtId="0" fontId="1" fillId="0" borderId="20" xfId="9" applyFont="1" applyFill="1" applyBorder="1" applyAlignment="1">
      <alignment horizontal="center"/>
    </xf>
    <xf numFmtId="0" fontId="1" fillId="0" borderId="20" xfId="9" applyFont="1" applyFill="1" applyBorder="1" applyAlignment="1">
      <alignment horizontal="left"/>
    </xf>
    <xf numFmtId="0" fontId="2" fillId="0" borderId="20" xfId="0" applyNumberFormat="1" applyFont="1" applyFill="1" applyBorder="1" applyAlignment="1">
      <alignment horizontal="center"/>
    </xf>
    <xf numFmtId="0" fontId="183" fillId="0" borderId="20" xfId="0" applyFont="1" applyFill="1" applyBorder="1"/>
    <xf numFmtId="0" fontId="0" fillId="0" borderId="20" xfId="0" applyFont="1" applyFill="1" applyBorder="1"/>
    <xf numFmtId="0" fontId="1" fillId="0" borderId="20" xfId="5" applyFont="1" applyFill="1" applyBorder="1"/>
    <xf numFmtId="0" fontId="186" fillId="0" borderId="0" xfId="0" applyNumberFormat="1" applyFont="1" applyFill="1" applyAlignment="1">
      <alignment horizontal="center"/>
    </xf>
    <xf numFmtId="0" fontId="186" fillId="0" borderId="0" xfId="0" applyFont="1" applyFill="1" applyAlignment="1">
      <alignment horizontal="left"/>
    </xf>
    <xf numFmtId="0" fontId="186" fillId="0" borderId="0" xfId="0" applyFont="1" applyFill="1" applyAlignment="1">
      <alignment horizontal="center"/>
    </xf>
    <xf numFmtId="0" fontId="186" fillId="0" borderId="0" xfId="0" applyFont="1" applyBorder="1"/>
    <xf numFmtId="0" fontId="186" fillId="0" borderId="0" xfId="0" applyNumberFormat="1" applyFont="1"/>
    <xf numFmtId="0" fontId="2" fillId="0" borderId="0" xfId="0" applyFont="1" applyFill="1" applyAlignment="1">
      <alignment horizontal="center"/>
    </xf>
    <xf numFmtId="0" fontId="3" fillId="0" borderId="0" xfId="0" applyFont="1" applyFill="1" applyAlignment="1">
      <alignment horizontal="center"/>
    </xf>
    <xf numFmtId="0" fontId="187" fillId="0" borderId="0" xfId="0" applyFont="1" applyFill="1"/>
    <xf numFmtId="0" fontId="188" fillId="0" borderId="0" xfId="0" applyFont="1" applyFill="1" applyBorder="1"/>
    <xf numFmtId="0" fontId="188" fillId="0" borderId="9" xfId="0" applyFont="1" applyFill="1" applyBorder="1"/>
    <xf numFmtId="0" fontId="186" fillId="0" borderId="0" xfId="0" applyFont="1" applyFill="1"/>
    <xf numFmtId="0" fontId="187" fillId="0" borderId="0" xfId="0" applyFont="1" applyFill="1" applyAlignment="1">
      <alignment horizontal="center"/>
    </xf>
    <xf numFmtId="0" fontId="187" fillId="0" borderId="0" xfId="0" applyFont="1" applyFill="1" applyAlignment="1">
      <alignment horizontal="right"/>
    </xf>
    <xf numFmtId="0" fontId="186" fillId="0" borderId="0" xfId="1" applyNumberFormat="1" applyFont="1" applyFill="1" applyBorder="1" applyAlignment="1" applyProtection="1">
      <alignment horizontal="center"/>
    </xf>
    <xf numFmtId="0" fontId="186" fillId="0" borderId="0" xfId="1" applyNumberFormat="1" applyFont="1" applyFill="1" applyBorder="1" applyAlignment="1" applyProtection="1">
      <alignment horizontal="left"/>
    </xf>
    <xf numFmtId="0" fontId="2" fillId="0" borderId="0" xfId="0" applyFont="1" applyFill="1" applyAlignment="1">
      <alignment horizontal="center"/>
    </xf>
    <xf numFmtId="0" fontId="186" fillId="0" borderId="0" xfId="0" applyFont="1" applyFill="1" applyBorder="1" applyAlignment="1">
      <alignment horizontal="left"/>
    </xf>
    <xf numFmtId="0" fontId="2" fillId="0" borderId="0" xfId="0" applyFont="1" applyFill="1" applyAlignment="1">
      <alignment horizontal="center"/>
    </xf>
    <xf numFmtId="0" fontId="2" fillId="0" borderId="0" xfId="0" applyFont="1" applyFill="1" applyAlignment="1">
      <alignment horizontal="center"/>
    </xf>
    <xf numFmtId="0" fontId="188" fillId="0" borderId="0" xfId="0" applyFont="1" applyFill="1"/>
    <xf numFmtId="0" fontId="2" fillId="0" borderId="0" xfId="0" applyFont="1" applyFill="1" applyAlignment="1">
      <alignment horizontal="center"/>
    </xf>
    <xf numFmtId="0" fontId="2" fillId="0" borderId="0" xfId="0" applyFont="1" applyFill="1" applyAlignment="1">
      <alignment horizontal="center"/>
    </xf>
    <xf numFmtId="0" fontId="188" fillId="0" borderId="9" xfId="0" applyFont="1" applyFill="1" applyBorder="1" applyAlignment="1">
      <alignment horizontal="center"/>
    </xf>
    <xf numFmtId="0" fontId="2" fillId="0" borderId="0" xfId="0" applyFont="1" applyFill="1" applyAlignment="1">
      <alignment horizontal="center"/>
    </xf>
    <xf numFmtId="0" fontId="189" fillId="0" borderId="0" xfId="0" applyFont="1" applyFill="1" applyAlignment="1">
      <alignment horizontal="center"/>
    </xf>
    <xf numFmtId="0" fontId="189" fillId="0" borderId="9" xfId="0" applyFont="1" applyFill="1" applyBorder="1" applyAlignment="1">
      <alignment horizontal="center"/>
    </xf>
    <xf numFmtId="0" fontId="189" fillId="0" borderId="0" xfId="0" applyFont="1" applyFill="1" applyBorder="1" applyAlignment="1">
      <alignment horizontal="center"/>
    </xf>
    <xf numFmtId="0" fontId="186" fillId="0" borderId="0" xfId="0" applyNumberFormat="1" applyFont="1" applyFill="1"/>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190" fillId="0" borderId="0" xfId="0" applyFont="1"/>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91" fillId="0" borderId="0" xfId="0" applyFont="1"/>
    <xf numFmtId="0" fontId="192" fillId="0" borderId="0" xfId="0" applyFont="1" applyFill="1"/>
    <xf numFmtId="0" fontId="191" fillId="0" borderId="0" xfId="0" applyFont="1" applyFill="1" applyBorder="1"/>
    <xf numFmtId="0" fontId="191" fillId="0" borderId="9" xfId="0" applyFont="1" applyFill="1" applyBorder="1"/>
    <xf numFmtId="0" fontId="193" fillId="0" borderId="0" xfId="0" applyFont="1" applyFill="1" applyAlignment="1">
      <alignment horizontal="center"/>
    </xf>
    <xf numFmtId="0" fontId="193" fillId="0" borderId="0" xfId="0" applyFont="1" applyFill="1" applyAlignment="1">
      <alignment horizontal="left"/>
    </xf>
    <xf numFmtId="0" fontId="193" fillId="0" borderId="0" xfId="0" applyFont="1" applyFill="1"/>
    <xf numFmtId="0" fontId="192" fillId="0" borderId="0" xfId="0" applyFont="1" applyFill="1" applyAlignment="1">
      <alignment horizontal="center"/>
    </xf>
    <xf numFmtId="0" fontId="192" fillId="0" borderId="0" xfId="0" applyFont="1" applyAlignment="1">
      <alignment vertical="center"/>
    </xf>
    <xf numFmtId="0" fontId="193" fillId="0" borderId="0" xfId="1" applyNumberFormat="1" applyFont="1" applyFill="1" applyBorder="1" applyAlignment="1" applyProtection="1">
      <alignment horizontal="center"/>
    </xf>
    <xf numFmtId="0" fontId="193" fillId="0" borderId="0" xfId="1" applyNumberFormat="1" applyFont="1" applyFill="1" applyBorder="1" applyAlignment="1" applyProtection="1">
      <alignment horizontal="left"/>
    </xf>
    <xf numFmtId="0" fontId="193" fillId="0" borderId="0" xfId="0" applyFont="1" applyBorder="1"/>
    <xf numFmtId="0" fontId="193" fillId="0" borderId="0" xfId="0" applyNumberFormat="1" applyFont="1"/>
    <xf numFmtId="0" fontId="2" fillId="0" borderId="0" xfId="0" applyFont="1" applyFill="1" applyAlignment="1">
      <alignment horizontal="center"/>
    </xf>
    <xf numFmtId="0" fontId="193" fillId="0" borderId="0" xfId="0"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91" fillId="0" borderId="0" xfId="0" applyFont="1" applyFill="1"/>
    <xf numFmtId="0" fontId="191" fillId="0" borderId="9" xfId="0" applyFont="1" applyFill="1" applyBorder="1" applyAlignment="1">
      <alignment horizontal="center"/>
    </xf>
    <xf numFmtId="0" fontId="192" fillId="0" borderId="0" xfId="0" applyFont="1" applyFill="1" applyAlignment="1">
      <alignment horizontal="left"/>
    </xf>
    <xf numFmtId="0" fontId="192" fillId="0" borderId="0" xfId="0" applyFont="1" applyFill="1" applyAlignment="1">
      <alignment horizontal="right"/>
    </xf>
    <xf numFmtId="0" fontId="194" fillId="0" borderId="0" xfId="0" applyFont="1" applyFill="1" applyAlignment="1">
      <alignment horizontal="center"/>
    </xf>
    <xf numFmtId="0" fontId="1" fillId="7" borderId="20" xfId="0" applyFont="1" applyFill="1" applyBorder="1" applyAlignment="1">
      <alignment horizontal="center"/>
    </xf>
    <xf numFmtId="0" fontId="1" fillId="7" borderId="20" xfId="0" applyNumberFormat="1" applyFont="1" applyFill="1" applyBorder="1" applyAlignment="1">
      <alignment horizontal="center"/>
    </xf>
    <xf numFmtId="0" fontId="3" fillId="0" borderId="0" xfId="0" applyFont="1" applyFill="1" applyAlignment="1">
      <alignment horizontal="center"/>
    </xf>
    <xf numFmtId="0" fontId="1" fillId="0" borderId="20" xfId="2" applyFont="1" applyFill="1" applyBorder="1" applyAlignment="1">
      <alignment horizontal="left"/>
    </xf>
    <xf numFmtId="0" fontId="2" fillId="0" borderId="0" xfId="0" applyFont="1" applyFill="1" applyAlignment="1">
      <alignment horizontal="center"/>
    </xf>
    <xf numFmtId="0" fontId="3" fillId="0" borderId="0" xfId="0" applyFont="1" applyFill="1" applyAlignment="1">
      <alignment horizontal="center"/>
    </xf>
    <xf numFmtId="11" fontId="1" fillId="0" borderId="20" xfId="0" applyNumberFormat="1" applyFont="1" applyFill="1" applyBorder="1" applyAlignment="1">
      <alignment horizontal="center"/>
    </xf>
    <xf numFmtId="0" fontId="193" fillId="0" borderId="0" xfId="0" applyFont="1" applyFill="1" applyBorder="1" applyAlignment="1">
      <alignment horizontal="left"/>
    </xf>
    <xf numFmtId="0" fontId="3" fillId="0" borderId="0" xfId="0" applyFont="1" applyAlignment="1">
      <alignment horizont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Alignment="1">
      <alignment horizontal="center"/>
    </xf>
  </cellXfs>
  <cellStyles count="13">
    <cellStyle name="Accent1" xfId="11" builtinId="29"/>
    <cellStyle name="Bad" xfId="8" builtinId="27"/>
    <cellStyle name="Good" xfId="5" builtinId="26"/>
    <cellStyle name="Heading 4" xfId="6" builtinId="19" customBuiltin="1"/>
    <cellStyle name="Hyperlink" xfId="7" builtinId="8"/>
    <cellStyle name="Input" xfId="9" builtinId="20"/>
    <cellStyle name="Normal" xfId="0" builtinId="0"/>
    <cellStyle name="Normal 2" xfId="2" xr:uid="{00000000-0005-0000-0000-000007000000}"/>
    <cellStyle name="Normal 3" xfId="4" xr:uid="{00000000-0005-0000-0000-000008000000}"/>
    <cellStyle name="Normal 4" xfId="3" xr:uid="{00000000-0005-0000-0000-000009000000}"/>
    <cellStyle name="Normal 5" xfId="10" xr:uid="{00000000-0005-0000-0000-00000A000000}"/>
    <cellStyle name="Normal_OEF442" xfId="12" xr:uid="{FF886D19-0C8C-4957-8B68-AB66C18E635E}"/>
    <cellStyle name="Percent" xfId="1" builtinId="5"/>
  </cellStyles>
  <dxfs count="99">
    <dxf>
      <fill>
        <patternFill>
          <bgColor rgb="FF2DD020"/>
        </patternFill>
      </fill>
    </dxf>
    <dxf>
      <fill>
        <patternFill>
          <bgColor rgb="FF2DD020"/>
        </patternFill>
      </fill>
    </dxf>
    <dxf>
      <font>
        <color theme="0"/>
      </font>
      <fill>
        <patternFill>
          <bgColor rgb="FFB276AB"/>
        </patternFill>
      </fill>
    </dxf>
    <dxf>
      <fill>
        <patternFill>
          <bgColor rgb="FF0070C0"/>
        </patternFill>
      </fill>
    </dxf>
    <dxf>
      <fill>
        <patternFill>
          <bgColor rgb="FFFFC000"/>
        </patternFill>
      </fill>
    </dxf>
    <dxf>
      <fill>
        <patternFill>
          <bgColor rgb="FF9755AB"/>
        </patternFill>
      </fill>
    </dxf>
    <dxf>
      <fill>
        <patternFill>
          <bgColor rgb="FFFFFF00"/>
        </patternFill>
      </fill>
    </dxf>
    <dxf>
      <fill>
        <patternFill>
          <bgColor rgb="FF00B0F0"/>
        </patternFill>
      </fill>
    </dxf>
    <dxf>
      <fill>
        <patternFill>
          <bgColor theme="7" tint="0.59996337778862885"/>
        </patternFill>
      </fill>
    </dxf>
    <dxf>
      <font>
        <b val="0"/>
        <i val="0"/>
        <strike val="0"/>
        <condense val="0"/>
        <extend val="0"/>
        <outline val="0"/>
        <shadow val="0"/>
        <u val="none"/>
        <vertAlign val="baseline"/>
        <sz val="10"/>
        <color auto="1"/>
        <name val="Arial"/>
        <scheme val="none"/>
      </font>
      <numFmt numFmtId="0" formatCode="Genera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font>
        <color rgb="FFFFFFFF"/>
      </font>
      <fill>
        <patternFill>
          <bgColor rgb="FFB275AB"/>
        </patternFill>
      </fill>
    </dxf>
    <dxf>
      <font>
        <color theme="0"/>
      </font>
      <fill>
        <patternFill>
          <bgColor rgb="FFB276AB"/>
        </patternFill>
      </fill>
    </dxf>
    <dxf>
      <font>
        <color theme="0"/>
      </font>
      <fill>
        <patternFill>
          <bgColor rgb="FFB276AB"/>
        </patternFill>
      </fill>
    </dxf>
    <dxf>
      <font>
        <color theme="0"/>
      </font>
      <fill>
        <patternFill>
          <bgColor rgb="FFB276AB"/>
        </patternFill>
      </fill>
    </dxf>
    <dxf>
      <font>
        <color theme="0"/>
      </font>
      <fill>
        <patternFill>
          <bgColor rgb="FFB276AB"/>
        </patternFill>
      </fill>
    </dxf>
    <dxf>
      <font>
        <color theme="0"/>
      </font>
      <fill>
        <patternFill>
          <bgColor rgb="FFB276AB"/>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solid">
          <fgColor indexed="64"/>
          <bgColor indexed="13"/>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theme="0"/>
      </font>
      <fill>
        <patternFill>
          <bgColor rgb="FFB276AB"/>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i val="0"/>
        <strike val="0"/>
        <condense val="0"/>
        <extend val="0"/>
        <outline val="0"/>
        <shadow val="0"/>
        <u val="none"/>
        <vertAlign val="baseline"/>
        <sz val="10"/>
        <color theme="0"/>
        <name val="Arial"/>
        <family val="2"/>
        <scheme val="none"/>
      </font>
      <fill>
        <patternFill patternType="solid">
          <fgColor theme="4"/>
          <bgColor theme="4"/>
        </patternFill>
      </fill>
    </dxf>
    <dxf>
      <font>
        <color rgb="FFFFFFFF"/>
      </font>
      <fill>
        <patternFill>
          <bgColor rgb="FFB275AB"/>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dxf>
    <dxf>
      <font>
        <strike val="0"/>
        <outline val="0"/>
        <shadow val="0"/>
        <vertAlign val="baseline"/>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indexed="12"/>
        <name val="Arial"/>
        <scheme val="none"/>
      </font>
    </dxf>
    <dxf>
      <font>
        <b val="0"/>
        <i val="0"/>
        <strike val="0"/>
        <condense val="0"/>
        <extend val="0"/>
        <outline val="0"/>
        <shadow val="0"/>
        <u val="none"/>
        <vertAlign val="baseline"/>
        <sz val="10"/>
        <color indexed="12"/>
        <name val="Arial"/>
        <scheme val="none"/>
      </font>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strike val="0"/>
        <outline val="0"/>
        <shadow val="0"/>
        <vertAlign val="baseline"/>
        <name val="Arial"/>
        <scheme val="none"/>
      </font>
    </dxf>
    <dxf>
      <font>
        <color theme="0"/>
      </font>
      <fill>
        <patternFill>
          <bgColor rgb="FFB276AB"/>
        </patternFill>
      </fill>
    </dxf>
    <dxf>
      <font>
        <color theme="0"/>
      </font>
      <fill>
        <patternFill>
          <bgColor rgb="FFB276AB"/>
        </patternFill>
      </fill>
    </dxf>
    <dxf>
      <fill>
        <patternFill patternType="lightUp">
          <bgColor theme="3" tint="0.59996337778862885"/>
        </patternFill>
      </fill>
    </dxf>
    <dxf>
      <fill>
        <patternFill>
          <bgColor theme="4" tint="0.79998168889431442"/>
        </patternFill>
      </fill>
    </dxf>
  </dxfs>
  <tableStyles count="3" defaultTableStyle="TableStyleMedium2" defaultPivotStyle="PivotStyleLight16">
    <tableStyle name="Table Style 1" pivot="0" count="0" xr9:uid="{8BCE4DF9-9A50-480A-9282-A218CCABE838}"/>
    <tableStyle name="Table Style 2" pivot="0" count="1" xr9:uid="{AED0E3DC-5E6A-4EE6-8F37-A06F51AAFE00}">
      <tableStyleElement type="wholeTable" dxfId="98"/>
    </tableStyle>
    <tableStyle name="Table Style 3" pivot="0" count="1" xr9:uid="{D92D1073-3B91-4152-B00F-2E349D7E18F2}">
      <tableStyleElement type="wholeTable" dxfId="97"/>
    </tableStyle>
  </tableStyles>
  <colors>
    <mruColors>
      <color rgb="FFB275AB"/>
      <color rgb="FFFFFFFF"/>
      <color rgb="FFFF6699"/>
      <color rgb="FFDCE6F1"/>
      <color rgb="FFB8CCE4"/>
      <color rgb="FF0070C0"/>
      <color rgb="FFB276AB"/>
      <color rgb="FFCC66FF"/>
      <color rgb="FFB275FF"/>
      <color rgb="FFD15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Funds" displayName="Funds" ref="A5:W1712" totalsRowShown="0" headerRowDxfId="94" dataDxfId="93">
  <autoFilter ref="A5:W1712" xr:uid="{00000000-0009-0000-0100-000005000000}"/>
  <tableColumns count="23">
    <tableColumn id="1" xr3:uid="{00000000-0010-0000-0000-000001000000}" name="Column1" dataDxfId="92"/>
    <tableColumn id="2" xr3:uid="{00000000-0010-0000-0000-000002000000}" name="Column2" dataDxfId="91"/>
    <tableColumn id="3" xr3:uid="{00000000-0010-0000-0000-000003000000}" name="Column3" dataDxfId="90"/>
    <tableColumn id="4" xr3:uid="{00000000-0010-0000-0000-000004000000}" name="Column4" dataDxfId="89"/>
    <tableColumn id="5" xr3:uid="{00000000-0010-0000-0000-000005000000}" name="Column5" dataDxfId="88"/>
    <tableColumn id="6" xr3:uid="{00000000-0010-0000-0000-000006000000}" name="Column6" dataDxfId="87"/>
    <tableColumn id="7" xr3:uid="{00000000-0010-0000-0000-000007000000}" name="Column7" dataDxfId="86"/>
    <tableColumn id="8" xr3:uid="{00000000-0010-0000-0000-000008000000}" name="Column8" dataDxfId="85"/>
    <tableColumn id="9" xr3:uid="{00000000-0010-0000-0000-000009000000}" name="Column9" dataDxfId="84"/>
    <tableColumn id="10" xr3:uid="{00000000-0010-0000-0000-00000A000000}" name="Column10" dataDxfId="83"/>
    <tableColumn id="11" xr3:uid="{00000000-0010-0000-0000-00000B000000}" name="Column11" dataDxfId="82"/>
    <tableColumn id="12" xr3:uid="{00000000-0010-0000-0000-00000C000000}" name="Column12" dataDxfId="81"/>
    <tableColumn id="13" xr3:uid="{00000000-0010-0000-0000-00000D000000}" name="Column13" dataDxfId="80"/>
    <tableColumn id="14" xr3:uid="{00000000-0010-0000-0000-00000E000000}" name="Column14" dataDxfId="79"/>
    <tableColumn id="15" xr3:uid="{00000000-0010-0000-0000-00000F000000}" name="Column15" dataDxfId="78"/>
    <tableColumn id="16" xr3:uid="{00000000-0010-0000-0000-000010000000}" name="Column16" dataDxfId="77"/>
    <tableColumn id="17" xr3:uid="{00000000-0010-0000-0000-000011000000}" name="Column17" dataDxfId="76"/>
    <tableColumn id="18" xr3:uid="{00000000-0010-0000-0000-000012000000}" name="Column18" dataDxfId="75"/>
    <tableColumn id="19" xr3:uid="{00000000-0010-0000-0000-000013000000}" name="Column19" dataDxfId="74"/>
    <tableColumn id="20" xr3:uid="{00000000-0010-0000-0000-000014000000}" name="Column20" dataDxfId="73"/>
    <tableColumn id="21" xr3:uid="{00000000-0010-0000-0000-000015000000}" name="Column21" dataDxfId="72"/>
    <tableColumn id="22" xr3:uid="{00000000-0010-0000-0000-000016000000}" name="Grant Code" dataDxfId="71"/>
    <tableColumn id="23" xr3:uid="{00000000-0010-0000-0000-000017000000}" name="Column23" dataDxfId="7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3A773B-74E8-436A-9E57-09CF5625442E}" name="Table1" displayName="Table1" ref="A8:Q2662" totalsRowShown="0" headerRowDxfId="68" dataDxfId="67" tableBorderDxfId="66">
  <sortState xmlns:xlrd2="http://schemas.microsoft.com/office/spreadsheetml/2017/richdata2" ref="A9:Q2589">
    <sortCondition ref="C9:C2589"/>
  </sortState>
  <tableColumns count="17">
    <tableColumn id="1" xr3:uid="{0FF7541C-D777-4859-87FA-7D3161F5D0BF}" name="LINE" dataDxfId="65"/>
    <tableColumn id="2" xr3:uid="{6B9D36EB-2C21-4FB7-AAB2-5A196DDA1C62}" name="Column1" dataDxfId="64"/>
    <tableColumn id="3" xr3:uid="{6AEB267F-1521-42B6-A5B1-4D8E5E221436}" name="ORGANIZATION CODE" dataDxfId="63"/>
    <tableColumn id="4" xr3:uid="{232A5887-6D4D-4A1C-BB09-1CC7EC781EBA}" name="Column2" dataDxfId="62"/>
    <tableColumn id="5" xr3:uid="{561330DC-4CAD-4890-BF54-E9EB04561544}" name="Column3" dataDxfId="61"/>
    <tableColumn id="6" xr3:uid="{E65ECB53-1C3E-440A-9F90-017705DD3C57}" name="Column4" dataDxfId="60"/>
    <tableColumn id="7" xr3:uid="{C8E026D6-BD45-46BF-8F2D-5CF8B3E2178A}" name="Column5" dataDxfId="59"/>
    <tableColumn id="8" xr3:uid="{E3F2205D-D734-4E38-8B86-87D98B1FB214}" name="FTMORGN" dataDxfId="58"/>
    <tableColumn id="9" xr3:uid="{6B257AF6-5EB7-4F5E-9B3B-94C2BD018828}" name="Column6" dataDxfId="57"/>
    <tableColumn id="10" xr3:uid="{67CC5944-22CC-40C7-8E86-AAEE9AE4CC4B}" name="DATA" dataDxfId="56"/>
    <tableColumn id="11" xr3:uid="{622D3464-AEF6-478F-80BB-C0EB5D7CB4D9}" name="PRED" dataDxfId="55"/>
    <tableColumn id="12" xr3:uid="{6C4301FA-000A-43F8-9313-971B9DD19FCA}" name="FIN" dataDxfId="54"/>
    <tableColumn id="13" xr3:uid="{B1646A2E-DA80-4E75-AD82-B8777FF7266A}" name="FIN MGR" dataDxfId="53"/>
    <tableColumn id="14" xr3:uid="{B31B3752-256E-4684-8A6E-E3543A4DACBC}" name="Column7" dataDxfId="52"/>
    <tableColumn id="15" xr3:uid="{53C44A2A-8B3F-4550-87D6-C0B764648D5D}" name="Column8" dataDxfId="51"/>
    <tableColumn id="16" xr3:uid="{1087C2A7-1D0F-495A-99ED-29DCD28117DC}" name="Column9" dataDxfId="50"/>
    <tableColumn id="17" xr3:uid="{9BEADC6C-B27A-489A-96C4-172FABBDFFBC}" name="Column10" dataDxfId="49">
      <calculatedColumnFormula>IFERROR(VLOOKUP(Organization!$L9,BUDGETMANAGER,5,FALSE),"No VID")</calculatedColumnFormula>
    </tableColumn>
  </tableColumns>
  <tableStyleInfo name="TableStyleMedium2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6:W1505" totalsRowShown="0" dataDxfId="47">
  <sortState xmlns:xlrd2="http://schemas.microsoft.com/office/spreadsheetml/2017/richdata2" ref="A7:W1505">
    <sortCondition ref="T1499:T1505"/>
  </sortState>
  <tableColumns count="23">
    <tableColumn id="1" xr3:uid="{00000000-0010-0000-0200-000001000000}" name="Column1" dataDxfId="46"/>
    <tableColumn id="2" xr3:uid="{00000000-0010-0000-0200-000002000000}" name="FTMSDAT" dataDxfId="45"/>
    <tableColumn id="3" xr3:uid="{00000000-0010-0000-0200-000003000000}" name="FTMATYP" dataDxfId="44"/>
    <tableColumn id="4" xr3:uid="{00000000-0010-0000-0200-000004000000}" name="FTMATYP2" dataDxfId="43"/>
    <tableColumn id="5" xr3:uid="{00000000-0010-0000-0200-000005000000}" name="Column3"/>
    <tableColumn id="6" xr3:uid="{00000000-0010-0000-0200-000006000000}" name="Column4" dataDxfId="42"/>
    <tableColumn id="7" xr3:uid="{00000000-0010-0000-0200-000007000000}" name="Data Entry" dataDxfId="41"/>
    <tableColumn id="8" xr3:uid="{00000000-0010-0000-0200-000008000000}" name="Column5" dataDxfId="40"/>
    <tableColumn id="9" xr3:uid="{00000000-0010-0000-0200-000009000000}" name="Column6" dataDxfId="39"/>
    <tableColumn id="10" xr3:uid="{00000000-0010-0000-0200-00000A000000}" name="Column7" dataDxfId="38"/>
    <tableColumn id="11" xr3:uid="{00000000-0010-0000-0200-00000B000000}" name="Column8" dataDxfId="37"/>
    <tableColumn id="12" xr3:uid="{00000000-0010-0000-0200-00000C000000}" name="Column9" dataDxfId="36"/>
    <tableColumn id="13" xr3:uid="{00000000-0010-0000-0200-00000D000000}" name="Column10" dataDxfId="35"/>
    <tableColumn id="14" xr3:uid="{00000000-0010-0000-0200-00000E000000}" name="Column11" dataDxfId="34"/>
    <tableColumn id="15" xr3:uid="{00000000-0010-0000-0200-00000F000000}" name="Column12" dataDxfId="33"/>
    <tableColumn id="16" xr3:uid="{00000000-0010-0000-0200-000010000000}" name="Column13" dataDxfId="32"/>
    <tableColumn id="17" xr3:uid="{00000000-0010-0000-0200-000011000000}" name="Column14" dataDxfId="31"/>
    <tableColumn id="18" xr3:uid="{00000000-0010-0000-0200-000012000000}" name="Column15" dataDxfId="30"/>
    <tableColumn id="19" xr3:uid="{00000000-0010-0000-0200-000013000000}" name="Column16" dataDxfId="29"/>
    <tableColumn id="20" xr3:uid="{00000000-0010-0000-0200-000014000000}" name="Column17" dataDxfId="28"/>
    <tableColumn id="21" xr3:uid="{00000000-0010-0000-0200-000015000000}" name="Column18" dataDxfId="27"/>
    <tableColumn id="22" xr3:uid="{00000000-0010-0000-0200-000016000000}" name="Column19" dataDxfId="26"/>
    <tableColumn id="23" xr3:uid="{00000000-0010-0000-0200-000017000000}" name="Column20" dataDxfId="25">
      <calculatedColumnFormula>LEFT(V7,3)</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IndexCodes" displayName="IndexCodes" ref="A5:J4771" totalsRowShown="0" headerRowCellStyle="Accent1">
  <sortState xmlns:xlrd2="http://schemas.microsoft.com/office/spreadsheetml/2017/richdata2" ref="A6:J4771">
    <sortCondition ref="A3294:A4771"/>
  </sortState>
  <tableColumns count="10">
    <tableColumn id="1" xr3:uid="{00000000-0010-0000-0300-000001000000}" name="INDEX CODE" dataDxfId="18"/>
    <tableColumn id="2" xr3:uid="{00000000-0010-0000-0300-000002000000}" name="DESCRIPTION" dataDxfId="17"/>
    <tableColumn id="3" xr3:uid="{00000000-0010-0000-0300-000003000000}" name="FUND" dataDxfId="16"/>
    <tableColumn id="4" xr3:uid="{00000000-0010-0000-0300-000004000000}" name="ORGN" dataDxfId="15"/>
    <tableColumn id="5" xr3:uid="{00000000-0010-0000-0300-000005000000}" name="ACCT" dataDxfId="14"/>
    <tableColumn id="6" xr3:uid="{00000000-0010-0000-0300-000006000000}" name="PROG" dataDxfId="13"/>
    <tableColumn id="7" xr3:uid="{00000000-0010-0000-0300-000007000000}" name="Column7" dataDxfId="12"/>
    <tableColumn id="8" xr3:uid="{00000000-0010-0000-0300-000008000000}" name="Column8" dataDxfId="11"/>
    <tableColumn id="9" xr3:uid="{00000000-0010-0000-0300-000009000000}" name="Column9" dataDxfId="10">
      <calculatedColumnFormula>LEFT(H6,3)</calculatedColumnFormula>
    </tableColumn>
    <tableColumn id="10" xr3:uid="{00000000-0010-0000-0300-00000A000000}" name="Column10" dataDxfId="9"/>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S1826"/>
  <sheetViews>
    <sheetView tabSelected="1" zoomScaleNormal="100" workbookViewId="0">
      <pane ySplit="9" topLeftCell="A10" activePane="bottomLeft" state="frozen"/>
      <selection activeCell="I1266" sqref="I1266"/>
      <selection pane="bottomLeft" activeCell="A10" sqref="A10"/>
    </sheetView>
  </sheetViews>
  <sheetFormatPr defaultColWidth="9.1796875" defaultRowHeight="12.5"/>
  <cols>
    <col min="1" max="2" width="11.1796875" style="109" customWidth="1"/>
    <col min="3" max="3" width="11.453125" style="109" bestFit="1" customWidth="1"/>
    <col min="4" max="4" width="13.453125" style="109" bestFit="1" customWidth="1"/>
    <col min="5" max="7" width="11.1796875" style="1" customWidth="1"/>
    <col min="8" max="9" width="11.1796875" style="109" customWidth="1"/>
    <col min="10" max="10" width="38.54296875" style="109" customWidth="1"/>
    <col min="11" max="11" width="13.1796875" style="109" hidden="1" customWidth="1"/>
    <col min="12" max="12" width="7.453125" style="109" hidden="1" customWidth="1"/>
    <col min="13" max="13" width="7.54296875" style="109" hidden="1" customWidth="1"/>
    <col min="14" max="14" width="12.1796875" style="109" customWidth="1"/>
    <col min="15" max="17" width="9.1796875" style="109" hidden="1" customWidth="1"/>
    <col min="18" max="19" width="12.1796875" style="109" customWidth="1"/>
    <col min="20" max="20" width="17.453125" style="109" bestFit="1" customWidth="1"/>
    <col min="21" max="21" width="17.453125" style="111" customWidth="1"/>
    <col min="22" max="22" width="15.54296875" style="109" customWidth="1"/>
    <col min="23" max="23" width="12.1796875" style="109" customWidth="1"/>
    <col min="24" max="25" width="9.1796875" style="109"/>
    <col min="26" max="26" width="11" style="109" bestFit="1" customWidth="1"/>
    <col min="27" max="16384" width="9.1796875" style="109"/>
  </cols>
  <sheetData>
    <row r="1" spans="1:28" ht="13">
      <c r="A1" s="1"/>
      <c r="B1" s="1465" t="s">
        <v>3200</v>
      </c>
      <c r="C1" s="1465"/>
      <c r="D1" s="1465"/>
      <c r="E1" s="1465"/>
      <c r="F1" s="1465"/>
      <c r="G1" s="1465"/>
      <c r="H1" s="1465"/>
      <c r="I1" s="1465"/>
      <c r="J1" s="1465"/>
      <c r="K1" s="1465"/>
      <c r="L1" s="1465"/>
      <c r="M1" s="1465"/>
      <c r="N1" s="1465"/>
      <c r="O1" s="1465"/>
      <c r="P1" s="1465"/>
      <c r="Q1" s="1465"/>
      <c r="R1" s="849"/>
      <c r="S1" s="232"/>
      <c r="T1" s="232"/>
      <c r="U1" s="39"/>
      <c r="V1" s="698"/>
      <c r="W1" s="698"/>
      <c r="X1" s="699"/>
      <c r="AA1" s="103"/>
      <c r="AB1" s="103"/>
    </row>
    <row r="2" spans="1:28">
      <c r="A2" s="1"/>
      <c r="B2" s="703" t="s">
        <v>3201</v>
      </c>
      <c r="C2" s="702"/>
      <c r="D2" s="2"/>
      <c r="H2" s="1"/>
      <c r="I2" s="1"/>
      <c r="J2" s="1"/>
      <c r="K2" s="1"/>
      <c r="L2" s="1"/>
      <c r="M2" s="1"/>
      <c r="N2" s="3"/>
      <c r="O2" s="1"/>
      <c r="P2" s="1"/>
      <c r="Q2" s="1"/>
      <c r="R2" s="1"/>
      <c r="S2" s="1"/>
      <c r="T2" s="103"/>
      <c r="U2" s="103"/>
      <c r="V2" s="103"/>
      <c r="W2" s="103"/>
      <c r="X2" s="103"/>
      <c r="Y2" s="103"/>
      <c r="Z2" s="103"/>
      <c r="AA2" s="103"/>
      <c r="AB2" s="103"/>
    </row>
    <row r="3" spans="1:28">
      <c r="A3" s="1"/>
      <c r="B3" s="234" t="s">
        <v>3202</v>
      </c>
      <c r="C3" s="235"/>
      <c r="D3" s="4">
        <v>45303</v>
      </c>
      <c r="H3" s="1"/>
      <c r="I3" s="1"/>
      <c r="J3" s="1"/>
      <c r="K3" s="1"/>
      <c r="L3" s="1"/>
      <c r="M3" s="1"/>
      <c r="N3" s="3"/>
      <c r="O3" s="1"/>
      <c r="P3" s="1"/>
      <c r="Q3" s="1"/>
      <c r="R3" s="1"/>
      <c r="S3" s="1"/>
      <c r="T3" s="103"/>
      <c r="U3" s="103"/>
      <c r="V3" s="1466"/>
      <c r="W3" s="1466"/>
      <c r="X3" s="1466"/>
      <c r="Y3" s="1466"/>
      <c r="Z3" s="1466"/>
      <c r="AA3" s="103"/>
      <c r="AB3" s="103"/>
    </row>
    <row r="4" spans="1:28">
      <c r="A4" s="1"/>
      <c r="B4" s="1"/>
      <c r="C4" s="236"/>
      <c r="D4" s="1"/>
      <c r="H4" s="1"/>
      <c r="I4" s="1"/>
      <c r="J4" s="1"/>
      <c r="K4" s="1"/>
      <c r="L4" s="1"/>
      <c r="M4" s="1"/>
      <c r="N4" s="3"/>
      <c r="O4" s="1"/>
      <c r="P4" s="1"/>
      <c r="Q4" s="1"/>
      <c r="R4" s="1"/>
      <c r="S4" s="1"/>
      <c r="T4" s="103"/>
      <c r="U4" s="103"/>
      <c r="V4" s="103"/>
      <c r="W4" s="103"/>
      <c r="X4" s="103"/>
      <c r="Y4" s="103"/>
      <c r="Z4" s="103"/>
      <c r="AA4" s="103"/>
      <c r="AB4" s="103"/>
    </row>
    <row r="5" spans="1:28">
      <c r="A5" s="849" t="s">
        <v>8231</v>
      </c>
      <c r="B5" s="66" t="s">
        <v>8232</v>
      </c>
      <c r="C5" s="237" t="s">
        <v>8233</v>
      </c>
      <c r="D5" s="66" t="s">
        <v>8234</v>
      </c>
      <c r="E5" s="129" t="s">
        <v>8235</v>
      </c>
      <c r="F5" s="129" t="s">
        <v>8236</v>
      </c>
      <c r="G5" s="129" t="s">
        <v>8237</v>
      </c>
      <c r="H5" s="129" t="s">
        <v>8238</v>
      </c>
      <c r="I5" s="129" t="s">
        <v>8239</v>
      </c>
      <c r="J5" s="66" t="s">
        <v>8240</v>
      </c>
      <c r="K5" s="66" t="s">
        <v>8241</v>
      </c>
      <c r="L5" s="66" t="s">
        <v>8242</v>
      </c>
      <c r="M5" s="66" t="s">
        <v>8243</v>
      </c>
      <c r="N5" s="238" t="s">
        <v>8244</v>
      </c>
      <c r="O5" s="66" t="s">
        <v>8245</v>
      </c>
      <c r="P5" s="66" t="s">
        <v>8246</v>
      </c>
      <c r="Q5" s="66" t="s">
        <v>8247</v>
      </c>
      <c r="R5" s="66" t="s">
        <v>8248</v>
      </c>
      <c r="S5" s="66" t="s">
        <v>8249</v>
      </c>
      <c r="T5" s="129" t="s">
        <v>8250</v>
      </c>
      <c r="U5" s="129" t="s">
        <v>8251</v>
      </c>
      <c r="V5" s="103" t="s">
        <v>8472</v>
      </c>
      <c r="W5" s="103" t="s">
        <v>8252</v>
      </c>
      <c r="X5" s="103"/>
      <c r="Y5" s="103"/>
      <c r="Z5" s="103"/>
      <c r="AA5" s="103"/>
      <c r="AB5" s="103"/>
    </row>
    <row r="6" spans="1:28">
      <c r="A6" s="849" t="s">
        <v>3218</v>
      </c>
      <c r="B6" s="66" t="s">
        <v>3219</v>
      </c>
      <c r="C6" s="237" t="s">
        <v>3220</v>
      </c>
      <c r="D6" s="66" t="s">
        <v>3220</v>
      </c>
      <c r="E6" s="129" t="s">
        <v>3208</v>
      </c>
      <c r="F6" s="129" t="s">
        <v>3209</v>
      </c>
      <c r="G6" s="129" t="s">
        <v>3221</v>
      </c>
      <c r="H6" s="129" t="s">
        <v>3222</v>
      </c>
      <c r="I6" s="129" t="s">
        <v>3223</v>
      </c>
      <c r="J6" s="66" t="s">
        <v>3224</v>
      </c>
      <c r="K6" s="66" t="s">
        <v>3225</v>
      </c>
      <c r="L6" s="66" t="s">
        <v>3226</v>
      </c>
      <c r="M6" s="66" t="s">
        <v>3227</v>
      </c>
      <c r="N6" s="238" t="s">
        <v>3207</v>
      </c>
      <c r="O6" s="66" t="s">
        <v>3228</v>
      </c>
      <c r="P6" s="66" t="s">
        <v>3229</v>
      </c>
      <c r="Q6" s="66" t="s">
        <v>3230</v>
      </c>
      <c r="R6" s="66" t="s">
        <v>3231</v>
      </c>
      <c r="S6" s="66" t="s">
        <v>3232</v>
      </c>
      <c r="T6" s="129"/>
      <c r="U6" s="129"/>
      <c r="V6" s="103"/>
      <c r="W6" s="103"/>
      <c r="X6" s="848"/>
      <c r="Y6" s="848"/>
      <c r="Z6" s="848"/>
      <c r="AA6" s="848"/>
      <c r="AB6" s="848"/>
    </row>
    <row r="7" spans="1:28">
      <c r="A7" s="1"/>
      <c r="B7" s="239"/>
      <c r="C7" s="240" t="s">
        <v>3203</v>
      </c>
      <c r="D7" s="241" t="s">
        <v>3204</v>
      </c>
      <c r="E7" s="242"/>
      <c r="F7" s="242"/>
      <c r="G7" s="242"/>
      <c r="H7" s="242"/>
      <c r="I7" s="243"/>
      <c r="J7" s="244"/>
      <c r="K7" s="244"/>
      <c r="L7" s="244"/>
      <c r="M7" s="244"/>
      <c r="N7" s="245"/>
      <c r="O7" s="244"/>
      <c r="P7" s="244"/>
      <c r="Q7" s="244"/>
      <c r="R7" s="244"/>
      <c r="S7" s="246"/>
      <c r="T7" s="88"/>
      <c r="U7" s="88"/>
      <c r="V7" s="848"/>
      <c r="W7" s="848"/>
      <c r="X7" s="848"/>
      <c r="Y7" s="848"/>
      <c r="Z7" s="848"/>
      <c r="AA7" s="848"/>
      <c r="AB7" s="848"/>
    </row>
    <row r="8" spans="1:28">
      <c r="A8" s="849"/>
      <c r="B8" s="247" t="s">
        <v>3205</v>
      </c>
      <c r="C8" s="248" t="s">
        <v>3206</v>
      </c>
      <c r="D8" s="249"/>
      <c r="E8" s="125"/>
      <c r="F8" s="125"/>
      <c r="G8" s="125"/>
      <c r="H8" s="125"/>
      <c r="I8" s="124"/>
      <c r="J8" s="247"/>
      <c r="K8" s="247"/>
      <c r="L8" s="247"/>
      <c r="M8" s="247"/>
      <c r="N8" s="250"/>
      <c r="O8" s="247"/>
      <c r="P8" s="247"/>
      <c r="Q8" s="247"/>
      <c r="R8" s="247"/>
      <c r="S8" s="251"/>
      <c r="T8" s="129"/>
      <c r="U8" s="129"/>
      <c r="V8" s="848"/>
      <c r="W8" s="848"/>
      <c r="X8" s="848"/>
      <c r="Y8" s="848"/>
      <c r="Z8" s="848"/>
      <c r="AA8" s="848"/>
      <c r="AB8" s="848"/>
    </row>
    <row r="9" spans="1:28">
      <c r="A9" s="849"/>
      <c r="B9" s="252" t="s">
        <v>3207</v>
      </c>
      <c r="C9" s="253" t="s">
        <v>3208</v>
      </c>
      <c r="D9" s="254" t="s">
        <v>3209</v>
      </c>
      <c r="E9" s="255" t="s">
        <v>3210</v>
      </c>
      <c r="F9" s="255"/>
      <c r="G9" s="255"/>
      <c r="H9" s="255" t="s">
        <v>3211</v>
      </c>
      <c r="I9" s="13"/>
      <c r="J9" s="252"/>
      <c r="K9" s="252"/>
      <c r="L9" s="252"/>
      <c r="M9" s="252"/>
      <c r="N9" s="256" t="s">
        <v>3212</v>
      </c>
      <c r="O9" s="252" t="s">
        <v>3213</v>
      </c>
      <c r="P9" s="252" t="s">
        <v>3214</v>
      </c>
      <c r="Q9" s="252" t="s">
        <v>3215</v>
      </c>
      <c r="R9" s="252" t="s">
        <v>3216</v>
      </c>
      <c r="S9" s="141" t="s">
        <v>6652</v>
      </c>
      <c r="T9" s="129"/>
      <c r="U9" s="129"/>
      <c r="V9" s="848"/>
      <c r="W9" s="848"/>
      <c r="X9" s="103"/>
      <c r="Y9" s="103"/>
      <c r="Z9" s="103"/>
      <c r="AA9" s="103"/>
      <c r="AB9" s="103"/>
    </row>
    <row r="10" spans="1:28" ht="13">
      <c r="A10" s="847">
        <v>0</v>
      </c>
      <c r="B10" s="257" t="s">
        <v>3236</v>
      </c>
      <c r="C10" s="258" t="s">
        <v>3237</v>
      </c>
      <c r="D10" s="259" t="s">
        <v>3237</v>
      </c>
      <c r="H10" s="1"/>
      <c r="I10" s="1"/>
      <c r="J10" s="15" t="s">
        <v>3238</v>
      </c>
      <c r="K10" s="15"/>
      <c r="L10" s="15"/>
      <c r="M10" s="15"/>
      <c r="N10" s="260"/>
      <c r="O10" s="1"/>
      <c r="P10" s="1"/>
      <c r="Q10" s="1"/>
      <c r="R10" s="1"/>
      <c r="S10" s="1"/>
      <c r="T10" s="103"/>
      <c r="U10" s="103"/>
      <c r="V10" s="103"/>
      <c r="W10" s="103"/>
      <c r="X10" s="103"/>
      <c r="Y10" s="103"/>
      <c r="Z10" s="103"/>
      <c r="AA10" s="103"/>
      <c r="AB10" s="103"/>
    </row>
    <row r="11" spans="1:28" ht="13">
      <c r="A11" s="344">
        <v>1</v>
      </c>
      <c r="B11" s="261">
        <v>10</v>
      </c>
      <c r="C11" s="262"/>
      <c r="D11" s="263"/>
      <c r="E11" s="15"/>
      <c r="F11" s="15"/>
      <c r="G11" s="15"/>
      <c r="H11" s="15"/>
      <c r="I11" s="15"/>
      <c r="J11" s="16" t="s">
        <v>3239</v>
      </c>
      <c r="K11" s="16"/>
      <c r="L11" s="15"/>
      <c r="M11" s="15"/>
      <c r="N11" s="260"/>
      <c r="O11" s="15"/>
      <c r="P11" s="15"/>
      <c r="Q11" s="15"/>
      <c r="R11" s="17" t="s">
        <v>3240</v>
      </c>
      <c r="S11" s="345" t="s">
        <v>6197</v>
      </c>
      <c r="T11" s="103"/>
      <c r="U11" s="103" t="str">
        <f>LEFT($T11,3)</f>
        <v/>
      </c>
      <c r="V11" s="103"/>
      <c r="W11" s="103"/>
      <c r="X11" s="103"/>
      <c r="Y11" s="103"/>
      <c r="Z11" s="103"/>
      <c r="AA11" s="103"/>
      <c r="AB11" s="103"/>
    </row>
    <row r="12" spans="1:28" ht="13">
      <c r="A12" s="344">
        <v>2</v>
      </c>
      <c r="B12" s="157"/>
      <c r="C12" s="17">
        <v>10</v>
      </c>
      <c r="D12" s="264"/>
      <c r="E12" s="15"/>
      <c r="F12" s="16"/>
      <c r="G12" s="16"/>
      <c r="H12" s="151"/>
      <c r="I12" s="151"/>
      <c r="J12" s="16" t="s">
        <v>3239</v>
      </c>
      <c r="K12" s="16"/>
      <c r="L12" s="157"/>
      <c r="M12" s="157"/>
      <c r="N12" s="265"/>
      <c r="O12" s="157"/>
      <c r="P12" s="157"/>
      <c r="Q12" s="157"/>
      <c r="R12" s="17" t="s">
        <v>3240</v>
      </c>
      <c r="S12" s="345" t="s">
        <v>6197</v>
      </c>
      <c r="T12" s="112"/>
      <c r="U12" s="103" t="str">
        <f t="shared" ref="U12:U75" si="0">LEFT($T12,3)</f>
        <v/>
      </c>
      <c r="V12" s="103"/>
      <c r="W12" s="103"/>
      <c r="X12" s="103"/>
      <c r="Y12" s="103"/>
      <c r="Z12" s="111"/>
      <c r="AA12" s="111"/>
      <c r="AB12" s="111"/>
    </row>
    <row r="13" spans="1:28" ht="13">
      <c r="A13" s="344">
        <v>3</v>
      </c>
      <c r="B13" s="111"/>
      <c r="C13" s="286"/>
      <c r="D13" s="285">
        <v>11</v>
      </c>
      <c r="E13" s="344"/>
      <c r="F13" s="103"/>
      <c r="G13" s="32"/>
      <c r="H13" s="112"/>
      <c r="I13" s="112"/>
      <c r="J13" s="286" t="s">
        <v>3239</v>
      </c>
      <c r="K13" s="286"/>
      <c r="L13" s="286"/>
      <c r="M13" s="286"/>
      <c r="N13" s="287"/>
      <c r="O13" s="286"/>
      <c r="P13" s="286"/>
      <c r="Q13" s="286"/>
      <c r="R13" s="288" t="s">
        <v>3240</v>
      </c>
      <c r="S13" s="286" t="s">
        <v>6197</v>
      </c>
      <c r="T13" s="103"/>
      <c r="U13" s="103" t="str">
        <f t="shared" si="0"/>
        <v/>
      </c>
      <c r="V13" s="111" t="s">
        <v>3241</v>
      </c>
      <c r="W13" s="111"/>
      <c r="X13" s="111"/>
      <c r="Y13" s="111"/>
      <c r="Z13" s="111"/>
      <c r="AA13" s="111"/>
      <c r="AB13" s="111"/>
    </row>
    <row r="14" spans="1:28" ht="13">
      <c r="A14" s="847">
        <v>4</v>
      </c>
      <c r="B14" s="111"/>
      <c r="C14" s="286"/>
      <c r="D14" s="285"/>
      <c r="E14" s="344">
        <v>11</v>
      </c>
      <c r="F14" s="32"/>
      <c r="G14" s="32"/>
      <c r="H14" s="112"/>
      <c r="I14" s="112"/>
      <c r="J14" s="21" t="s">
        <v>3242</v>
      </c>
      <c r="K14" s="21"/>
      <c r="L14" s="21"/>
      <c r="M14" s="21"/>
      <c r="N14" s="274"/>
      <c r="O14" s="21"/>
      <c r="P14" s="21"/>
      <c r="Q14" s="21"/>
      <c r="R14" s="19" t="s">
        <v>3240</v>
      </c>
      <c r="S14" s="21" t="s">
        <v>6197</v>
      </c>
      <c r="T14" s="103"/>
      <c r="U14" s="103" t="str">
        <f t="shared" si="0"/>
        <v/>
      </c>
      <c r="V14" s="111"/>
      <c r="W14" s="111"/>
      <c r="X14" s="111"/>
      <c r="Y14" s="111"/>
      <c r="Z14" s="111"/>
      <c r="AA14" s="111"/>
      <c r="AB14" s="111"/>
    </row>
    <row r="15" spans="1:28" ht="13">
      <c r="A15" s="344">
        <v>5</v>
      </c>
      <c r="B15" s="111"/>
      <c r="C15" s="286"/>
      <c r="D15" s="285"/>
      <c r="E15" s="344"/>
      <c r="F15" s="344">
        <v>110</v>
      </c>
      <c r="G15" s="344"/>
      <c r="H15" s="112"/>
      <c r="I15" s="112"/>
      <c r="J15" s="21" t="s">
        <v>3242</v>
      </c>
      <c r="K15" s="21"/>
      <c r="L15" s="21"/>
      <c r="M15" s="21"/>
      <c r="N15" s="274">
        <v>11</v>
      </c>
      <c r="O15" s="21"/>
      <c r="P15" s="21"/>
      <c r="Q15" s="21"/>
      <c r="R15" s="19" t="s">
        <v>3240</v>
      </c>
      <c r="S15" s="21" t="s">
        <v>6197</v>
      </c>
      <c r="T15" s="103"/>
      <c r="U15" s="103" t="str">
        <f t="shared" si="0"/>
        <v/>
      </c>
      <c r="V15" s="111" t="s">
        <v>3243</v>
      </c>
      <c r="W15" s="111"/>
      <c r="X15" s="111"/>
      <c r="Y15" s="111"/>
      <c r="Z15" s="111"/>
      <c r="AA15" s="111"/>
      <c r="AB15" s="111"/>
    </row>
    <row r="16" spans="1:28" ht="13">
      <c r="A16" s="344">
        <v>6</v>
      </c>
      <c r="B16" s="111"/>
      <c r="C16" s="286"/>
      <c r="D16" s="285"/>
      <c r="E16" s="32"/>
      <c r="F16" s="344"/>
      <c r="G16" s="344">
        <v>1100</v>
      </c>
      <c r="H16" s="112"/>
      <c r="I16" s="112"/>
      <c r="J16" s="21" t="s">
        <v>3244</v>
      </c>
      <c r="K16" s="21"/>
      <c r="L16" s="21"/>
      <c r="M16" s="21"/>
      <c r="N16" s="274">
        <v>110</v>
      </c>
      <c r="O16" s="21"/>
      <c r="P16" s="21"/>
      <c r="Q16" s="21"/>
      <c r="R16" s="19" t="s">
        <v>3240</v>
      </c>
      <c r="S16" s="21" t="s">
        <v>6197</v>
      </c>
      <c r="T16" s="103"/>
      <c r="U16" s="103" t="str">
        <f t="shared" si="0"/>
        <v/>
      </c>
      <c r="V16" s="111"/>
      <c r="W16" s="111"/>
      <c r="X16" s="111"/>
      <c r="Y16" s="111"/>
      <c r="Z16" s="111"/>
      <c r="AA16" s="111"/>
      <c r="AB16" s="111"/>
    </row>
    <row r="17" spans="1:28" ht="13">
      <c r="A17" s="344">
        <v>7</v>
      </c>
      <c r="B17" s="111"/>
      <c r="C17" s="286"/>
      <c r="D17" s="285"/>
      <c r="E17" s="103"/>
      <c r="F17" s="848"/>
      <c r="G17" s="848"/>
      <c r="H17" s="112">
        <v>11000</v>
      </c>
      <c r="I17" s="112"/>
      <c r="J17" s="103" t="s">
        <v>3242</v>
      </c>
      <c r="K17" s="103"/>
      <c r="L17" s="103"/>
      <c r="M17" s="103"/>
      <c r="N17" s="27">
        <v>1100</v>
      </c>
      <c r="O17" s="103"/>
      <c r="P17" s="103"/>
      <c r="Q17" s="103"/>
      <c r="R17" s="848" t="s">
        <v>3245</v>
      </c>
      <c r="S17" s="103" t="s">
        <v>6197</v>
      </c>
      <c r="T17" s="103"/>
      <c r="U17" s="103" t="str">
        <f t="shared" si="0"/>
        <v/>
      </c>
      <c r="V17" s="111" t="s">
        <v>3246</v>
      </c>
      <c r="W17" s="111"/>
      <c r="X17" s="111"/>
      <c r="Y17" s="111"/>
      <c r="Z17" s="111"/>
      <c r="AA17" s="111"/>
      <c r="AB17" s="111"/>
    </row>
    <row r="18" spans="1:28" ht="13">
      <c r="A18" s="847">
        <v>8</v>
      </c>
      <c r="B18" s="111"/>
      <c r="C18" s="286"/>
      <c r="D18" s="285"/>
      <c r="E18" s="103"/>
      <c r="F18" s="848"/>
      <c r="G18" s="848"/>
      <c r="H18" s="112">
        <v>11001</v>
      </c>
      <c r="I18" s="112"/>
      <c r="J18" s="103" t="s">
        <v>3247</v>
      </c>
      <c r="K18" s="103"/>
      <c r="L18" s="103"/>
      <c r="M18" s="103"/>
      <c r="N18" s="27">
        <v>1100</v>
      </c>
      <c r="O18" s="103"/>
      <c r="P18" s="103"/>
      <c r="Q18" s="103"/>
      <c r="R18" s="112" t="s">
        <v>3245</v>
      </c>
      <c r="S18" s="103" t="s">
        <v>6197</v>
      </c>
      <c r="T18" s="103"/>
      <c r="U18" s="103" t="str">
        <f t="shared" si="0"/>
        <v/>
      </c>
      <c r="V18" s="111" t="s">
        <v>3248</v>
      </c>
      <c r="W18" s="111"/>
      <c r="X18" s="111"/>
      <c r="Y18" s="111"/>
      <c r="Z18" s="111"/>
      <c r="AA18" s="111"/>
      <c r="AB18" s="111"/>
    </row>
    <row r="19" spans="1:28" ht="13">
      <c r="A19" s="344">
        <v>9</v>
      </c>
      <c r="B19" s="111"/>
      <c r="C19" s="286"/>
      <c r="D19" s="285"/>
      <c r="E19" s="848"/>
      <c r="F19" s="848"/>
      <c r="G19" s="848"/>
      <c r="H19" s="112">
        <v>11002</v>
      </c>
      <c r="I19" s="112"/>
      <c r="J19" s="103" t="s">
        <v>3249</v>
      </c>
      <c r="K19" s="103"/>
      <c r="L19" s="103"/>
      <c r="M19" s="103"/>
      <c r="N19" s="27">
        <v>1100</v>
      </c>
      <c r="O19" s="103"/>
      <c r="P19" s="103"/>
      <c r="Q19" s="103"/>
      <c r="R19" s="112" t="s">
        <v>3245</v>
      </c>
      <c r="S19" s="103" t="s">
        <v>6197</v>
      </c>
      <c r="T19" s="103"/>
      <c r="U19" s="103" t="str">
        <f t="shared" si="0"/>
        <v/>
      </c>
      <c r="V19" s="111" t="s">
        <v>3250</v>
      </c>
      <c r="W19" s="111"/>
      <c r="X19" s="111"/>
      <c r="Y19" s="111"/>
      <c r="Z19" s="111"/>
      <c r="AA19" s="111"/>
      <c r="AB19" s="111"/>
    </row>
    <row r="20" spans="1:28" ht="13">
      <c r="A20" s="344">
        <v>10</v>
      </c>
      <c r="B20" s="111"/>
      <c r="C20" s="286"/>
      <c r="D20" s="285"/>
      <c r="E20" s="344"/>
      <c r="F20" s="848"/>
      <c r="G20" s="848"/>
      <c r="H20" s="112">
        <v>11003</v>
      </c>
      <c r="I20" s="112"/>
      <c r="J20" s="103" t="s">
        <v>4290</v>
      </c>
      <c r="K20" s="103"/>
      <c r="L20" s="103"/>
      <c r="M20" s="103"/>
      <c r="N20" s="27">
        <v>1100</v>
      </c>
      <c r="O20" s="103"/>
      <c r="P20" s="103"/>
      <c r="Q20" s="103"/>
      <c r="R20" s="112" t="s">
        <v>3245</v>
      </c>
      <c r="S20" s="103" t="s">
        <v>6197</v>
      </c>
      <c r="T20" s="103"/>
      <c r="U20" s="103" t="str">
        <f t="shared" si="0"/>
        <v/>
      </c>
      <c r="V20" s="111" t="s">
        <v>2176</v>
      </c>
      <c r="W20" s="111"/>
      <c r="X20" s="111"/>
      <c r="Y20" s="111"/>
      <c r="Z20" s="111"/>
      <c r="AA20" s="111"/>
      <c r="AB20" s="111"/>
    </row>
    <row r="21" spans="1:28" ht="13">
      <c r="A21" s="344">
        <v>11</v>
      </c>
      <c r="B21" s="111"/>
      <c r="C21" s="286"/>
      <c r="D21" s="285"/>
      <c r="E21" s="344"/>
      <c r="F21" s="848"/>
      <c r="G21" s="848"/>
      <c r="H21" s="112">
        <v>11004</v>
      </c>
      <c r="I21" s="112"/>
      <c r="J21" s="103" t="s">
        <v>2177</v>
      </c>
      <c r="K21" s="103"/>
      <c r="L21" s="103"/>
      <c r="M21" s="103"/>
      <c r="N21" s="27">
        <v>1100</v>
      </c>
      <c r="O21" s="103"/>
      <c r="P21" s="103"/>
      <c r="Q21" s="103"/>
      <c r="R21" s="112" t="s">
        <v>3245</v>
      </c>
      <c r="S21" s="103" t="s">
        <v>4077</v>
      </c>
      <c r="T21" s="103"/>
      <c r="U21" s="103" t="str">
        <f t="shared" si="0"/>
        <v/>
      </c>
      <c r="V21" s="111"/>
      <c r="W21" s="111"/>
      <c r="X21" s="111"/>
      <c r="Y21" s="111"/>
      <c r="Z21" s="111"/>
      <c r="AA21" s="111"/>
      <c r="AB21" s="111"/>
    </row>
    <row r="22" spans="1:28" ht="13">
      <c r="A22" s="344">
        <v>12</v>
      </c>
      <c r="B22" s="111"/>
      <c r="C22" s="286"/>
      <c r="D22" s="285"/>
      <c r="E22" s="344"/>
      <c r="F22" s="848"/>
      <c r="G22" s="848"/>
      <c r="H22" s="112">
        <v>11005</v>
      </c>
      <c r="I22" s="112"/>
      <c r="J22" s="103" t="s">
        <v>3776</v>
      </c>
      <c r="K22" s="103"/>
      <c r="L22" s="103"/>
      <c r="M22" s="103"/>
      <c r="N22" s="27">
        <v>1100</v>
      </c>
      <c r="O22" s="103"/>
      <c r="P22" s="103"/>
      <c r="Q22" s="103"/>
      <c r="R22" s="112" t="s">
        <v>3245</v>
      </c>
      <c r="S22" s="103" t="s">
        <v>6197</v>
      </c>
      <c r="T22" s="103" t="s">
        <v>7658</v>
      </c>
      <c r="U22" s="103" t="str">
        <f t="shared" si="0"/>
        <v>End</v>
      </c>
      <c r="V22" s="111"/>
      <c r="W22" s="111"/>
      <c r="X22" s="111"/>
      <c r="Y22" s="111"/>
      <c r="Z22" s="111"/>
      <c r="AA22" s="111"/>
      <c r="AB22" s="111"/>
    </row>
    <row r="23" spans="1:28" ht="13">
      <c r="A23" s="344">
        <v>13</v>
      </c>
      <c r="B23" s="111"/>
      <c r="C23" s="286"/>
      <c r="D23" s="285"/>
      <c r="E23" s="344"/>
      <c r="F23" s="848"/>
      <c r="G23" s="848"/>
      <c r="H23" s="112">
        <v>11006</v>
      </c>
      <c r="I23" s="112"/>
      <c r="J23" s="103" t="s">
        <v>3865</v>
      </c>
      <c r="K23" s="103"/>
      <c r="L23" s="103"/>
      <c r="M23" s="103"/>
      <c r="N23" s="27">
        <v>1100</v>
      </c>
      <c r="O23" s="103"/>
      <c r="P23" s="103"/>
      <c r="Q23" s="103"/>
      <c r="R23" s="112" t="s">
        <v>3245</v>
      </c>
      <c r="S23" s="103" t="s">
        <v>6197</v>
      </c>
      <c r="T23" s="103" t="s">
        <v>7658</v>
      </c>
      <c r="U23" s="103" t="str">
        <f t="shared" si="0"/>
        <v>End</v>
      </c>
      <c r="V23" s="111"/>
      <c r="W23" s="111"/>
      <c r="X23" s="111"/>
      <c r="Y23" s="111"/>
      <c r="Z23" s="111"/>
      <c r="AA23" s="111"/>
      <c r="AB23" s="111"/>
    </row>
    <row r="24" spans="1:28" ht="13">
      <c r="A24" s="344">
        <v>14</v>
      </c>
      <c r="B24" s="111"/>
      <c r="C24" s="286"/>
      <c r="D24" s="285"/>
      <c r="E24" s="344"/>
      <c r="F24" s="848"/>
      <c r="G24" s="848"/>
      <c r="H24" s="112">
        <v>11007</v>
      </c>
      <c r="I24" s="112"/>
      <c r="J24" s="103" t="s">
        <v>6242</v>
      </c>
      <c r="K24" s="103"/>
      <c r="L24" s="103"/>
      <c r="M24" s="103"/>
      <c r="N24" s="27">
        <v>1100</v>
      </c>
      <c r="O24" s="103"/>
      <c r="P24" s="103"/>
      <c r="Q24" s="103"/>
      <c r="R24" s="112" t="s">
        <v>3245</v>
      </c>
      <c r="S24" s="103" t="s">
        <v>6197</v>
      </c>
      <c r="T24" s="103"/>
      <c r="U24" s="103" t="str">
        <f t="shared" si="0"/>
        <v/>
      </c>
      <c r="V24" s="111"/>
      <c r="W24" s="111"/>
      <c r="X24" s="111"/>
      <c r="Y24" s="111"/>
      <c r="Z24" s="111"/>
      <c r="AA24" s="111"/>
      <c r="AB24" s="111"/>
    </row>
    <row r="25" spans="1:28" s="103" customFormat="1" ht="13">
      <c r="A25" s="344">
        <v>15</v>
      </c>
      <c r="B25" s="111"/>
      <c r="C25" s="286"/>
      <c r="D25" s="285"/>
      <c r="E25" s="344"/>
      <c r="F25" s="848"/>
      <c r="G25" s="848"/>
      <c r="H25" s="112">
        <v>11008</v>
      </c>
      <c r="I25" s="112"/>
      <c r="J25" s="103" t="s">
        <v>8219</v>
      </c>
      <c r="N25" s="27">
        <v>1100</v>
      </c>
      <c r="R25" s="112" t="s">
        <v>3245</v>
      </c>
      <c r="S25" s="103" t="s">
        <v>6197</v>
      </c>
      <c r="U25" s="103" t="str">
        <f t="shared" si="0"/>
        <v/>
      </c>
      <c r="V25" s="111"/>
      <c r="W25" s="111"/>
      <c r="X25" s="111"/>
      <c r="Y25" s="111"/>
    </row>
    <row r="26" spans="1:28" s="103" customFormat="1" ht="13">
      <c r="A26" s="344">
        <v>16</v>
      </c>
      <c r="C26" s="32"/>
      <c r="D26" s="44"/>
      <c r="E26" s="344"/>
      <c r="F26" s="848"/>
      <c r="G26" s="848"/>
      <c r="H26" s="848">
        <v>11220</v>
      </c>
      <c r="I26" s="848"/>
      <c r="J26" s="103" t="s">
        <v>3509</v>
      </c>
      <c r="N26" s="27">
        <v>1100</v>
      </c>
      <c r="R26" s="848" t="s">
        <v>3245</v>
      </c>
      <c r="S26" s="38" t="s">
        <v>6049</v>
      </c>
      <c r="U26" s="103" t="str">
        <f t="shared" si="0"/>
        <v/>
      </c>
    </row>
    <row r="27" spans="1:28" ht="13">
      <c r="A27" s="344">
        <v>17</v>
      </c>
      <c r="B27" s="103"/>
      <c r="C27" s="32"/>
      <c r="D27" s="44"/>
      <c r="E27" s="344"/>
      <c r="F27" s="848"/>
      <c r="G27" s="848"/>
      <c r="H27" s="848">
        <v>11330</v>
      </c>
      <c r="I27" s="848"/>
      <c r="J27" s="103" t="s">
        <v>4966</v>
      </c>
      <c r="K27" s="103"/>
      <c r="L27" s="103"/>
      <c r="M27" s="103"/>
      <c r="N27" s="27">
        <v>1100</v>
      </c>
      <c r="O27" s="103"/>
      <c r="P27" s="103"/>
      <c r="Q27" s="103"/>
      <c r="R27" s="112" t="s">
        <v>3245</v>
      </c>
      <c r="S27" s="103" t="s">
        <v>6197</v>
      </c>
      <c r="T27" s="103"/>
      <c r="U27" s="103" t="str">
        <f t="shared" si="0"/>
        <v/>
      </c>
      <c r="V27" s="103"/>
      <c r="W27" s="103"/>
      <c r="X27" s="103"/>
      <c r="Y27" s="103"/>
      <c r="Z27" s="111"/>
      <c r="AA27" s="111"/>
      <c r="AB27" s="111"/>
    </row>
    <row r="28" spans="1:28" ht="13">
      <c r="A28" s="344">
        <v>18</v>
      </c>
      <c r="B28" s="111"/>
      <c r="C28" s="286"/>
      <c r="D28" s="285">
        <v>12</v>
      </c>
      <c r="E28" s="344"/>
      <c r="F28" s="848"/>
      <c r="G28" s="848"/>
      <c r="H28" s="112"/>
      <c r="I28" s="112"/>
      <c r="J28" s="286" t="s">
        <v>2178</v>
      </c>
      <c r="K28" s="286"/>
      <c r="L28" s="286"/>
      <c r="M28" s="286"/>
      <c r="N28" s="287"/>
      <c r="O28" s="286"/>
      <c r="P28" s="286"/>
      <c r="Q28" s="286"/>
      <c r="R28" s="288" t="s">
        <v>3240</v>
      </c>
      <c r="S28" s="103" t="s">
        <v>6197</v>
      </c>
      <c r="T28" s="103"/>
      <c r="U28" s="103" t="str">
        <f t="shared" si="0"/>
        <v/>
      </c>
      <c r="V28" s="111" t="s">
        <v>6243</v>
      </c>
      <c r="W28" s="111"/>
      <c r="X28" s="111"/>
      <c r="Y28" s="111"/>
      <c r="Z28" s="111"/>
      <c r="AA28" s="111"/>
      <c r="AB28" s="111"/>
    </row>
    <row r="29" spans="1:28" ht="13">
      <c r="A29" s="344">
        <v>19</v>
      </c>
      <c r="B29" s="111"/>
      <c r="C29" s="286"/>
      <c r="D29" s="285"/>
      <c r="E29" s="344">
        <v>12</v>
      </c>
      <c r="F29" s="344"/>
      <c r="G29" s="344"/>
      <c r="H29" s="112"/>
      <c r="I29" s="112"/>
      <c r="J29" s="21" t="s">
        <v>2178</v>
      </c>
      <c r="K29" s="21"/>
      <c r="L29" s="21"/>
      <c r="M29" s="21"/>
      <c r="N29" s="274"/>
      <c r="O29" s="21"/>
      <c r="P29" s="21"/>
      <c r="Q29" s="21"/>
      <c r="R29" s="19" t="s">
        <v>3240</v>
      </c>
      <c r="S29" s="103" t="s">
        <v>6197</v>
      </c>
      <c r="T29" s="103"/>
      <c r="U29" s="103" t="str">
        <f t="shared" si="0"/>
        <v/>
      </c>
      <c r="V29" s="111"/>
      <c r="W29" s="111"/>
      <c r="X29" s="111"/>
      <c r="Y29" s="111"/>
      <c r="Z29" s="111"/>
      <c r="AA29" s="111"/>
      <c r="AB29" s="111"/>
    </row>
    <row r="30" spans="1:28" ht="13">
      <c r="A30" s="344">
        <v>20</v>
      </c>
      <c r="B30" s="111"/>
      <c r="C30" s="286"/>
      <c r="D30" s="285"/>
      <c r="E30" s="344"/>
      <c r="F30" s="344">
        <v>120</v>
      </c>
      <c r="G30" s="344"/>
      <c r="H30" s="112"/>
      <c r="I30" s="112"/>
      <c r="J30" s="21" t="s">
        <v>2178</v>
      </c>
      <c r="K30" s="21"/>
      <c r="L30" s="21"/>
      <c r="M30" s="21"/>
      <c r="N30" s="274">
        <v>12</v>
      </c>
      <c r="O30" s="21"/>
      <c r="P30" s="21"/>
      <c r="Q30" s="21"/>
      <c r="R30" s="19" t="s">
        <v>3240</v>
      </c>
      <c r="S30" s="103" t="s">
        <v>6197</v>
      </c>
      <c r="T30" s="103"/>
      <c r="U30" s="103" t="str">
        <f t="shared" si="0"/>
        <v/>
      </c>
      <c r="V30" s="111"/>
      <c r="W30" s="111"/>
      <c r="X30" s="111"/>
      <c r="Y30" s="111"/>
      <c r="Z30" s="111"/>
      <c r="AA30" s="111"/>
      <c r="AB30" s="111"/>
    </row>
    <row r="31" spans="1:28" ht="13">
      <c r="A31" s="344">
        <v>21</v>
      </c>
      <c r="B31" s="111"/>
      <c r="C31" s="286"/>
      <c r="D31" s="285"/>
      <c r="E31" s="344"/>
      <c r="F31" s="344"/>
      <c r="G31" s="344">
        <v>1200</v>
      </c>
      <c r="H31" s="112"/>
      <c r="I31" s="112"/>
      <c r="J31" s="21" t="s">
        <v>2178</v>
      </c>
      <c r="K31" s="21"/>
      <c r="L31" s="21"/>
      <c r="M31" s="21"/>
      <c r="N31" s="274">
        <v>120</v>
      </c>
      <c r="O31" s="21"/>
      <c r="P31" s="21"/>
      <c r="Q31" s="21"/>
      <c r="R31" s="19" t="s">
        <v>3240</v>
      </c>
      <c r="S31" s="103" t="s">
        <v>6197</v>
      </c>
      <c r="T31" s="103"/>
      <c r="U31" s="103" t="str">
        <f t="shared" si="0"/>
        <v/>
      </c>
      <c r="V31" s="111"/>
      <c r="W31" s="111"/>
      <c r="X31" s="111"/>
      <c r="Y31" s="111"/>
      <c r="Z31" s="111"/>
      <c r="AA31" s="111"/>
      <c r="AB31" s="111"/>
    </row>
    <row r="32" spans="1:28" ht="13">
      <c r="A32" s="344">
        <v>22</v>
      </c>
      <c r="B32" s="111"/>
      <c r="C32" s="286"/>
      <c r="D32" s="285"/>
      <c r="E32" s="848"/>
      <c r="F32" s="848"/>
      <c r="G32" s="848"/>
      <c r="H32" s="112">
        <v>12000</v>
      </c>
      <c r="I32" s="112"/>
      <c r="J32" s="103" t="s">
        <v>2179</v>
      </c>
      <c r="K32" s="103"/>
      <c r="L32" s="103"/>
      <c r="M32" s="103"/>
      <c r="N32" s="27">
        <v>1200</v>
      </c>
      <c r="O32" s="103"/>
      <c r="P32" s="103"/>
      <c r="Q32" s="103"/>
      <c r="R32" s="112" t="s">
        <v>3245</v>
      </c>
      <c r="S32" s="103" t="s">
        <v>6197</v>
      </c>
      <c r="T32" s="103"/>
      <c r="U32" s="103" t="str">
        <f t="shared" si="0"/>
        <v/>
      </c>
      <c r="V32" s="111" t="s">
        <v>2180</v>
      </c>
      <c r="W32" s="111"/>
      <c r="X32" s="111"/>
      <c r="Y32" s="111"/>
      <c r="Z32" s="111"/>
      <c r="AA32" s="111"/>
      <c r="AB32" s="111"/>
    </row>
    <row r="33" spans="1:28" ht="13">
      <c r="A33" s="344">
        <v>23</v>
      </c>
      <c r="B33" s="111"/>
      <c r="C33" s="275"/>
      <c r="D33" s="276"/>
      <c r="E33" s="848"/>
      <c r="F33" s="848"/>
      <c r="G33" s="848"/>
      <c r="H33" s="112">
        <v>12001</v>
      </c>
      <c r="I33" s="112"/>
      <c r="J33" s="103" t="s">
        <v>2181</v>
      </c>
      <c r="K33" s="103"/>
      <c r="L33" s="103"/>
      <c r="M33" s="103"/>
      <c r="N33" s="27">
        <v>1200</v>
      </c>
      <c r="O33" s="103"/>
      <c r="P33" s="103"/>
      <c r="Q33" s="103"/>
      <c r="R33" s="112" t="s">
        <v>3245</v>
      </c>
      <c r="S33" s="103" t="s">
        <v>6197</v>
      </c>
      <c r="T33" s="103"/>
      <c r="U33" s="103" t="str">
        <f t="shared" si="0"/>
        <v/>
      </c>
      <c r="V33" s="111" t="s">
        <v>2182</v>
      </c>
      <c r="W33" s="111"/>
      <c r="X33" s="111"/>
      <c r="Y33" s="111"/>
      <c r="Z33" s="111"/>
      <c r="AA33" s="111"/>
      <c r="AB33" s="111"/>
    </row>
    <row r="34" spans="1:28" ht="13">
      <c r="A34" s="344">
        <v>24</v>
      </c>
      <c r="B34" s="111"/>
      <c r="C34" s="275"/>
      <c r="D34" s="276"/>
      <c r="E34" s="848"/>
      <c r="F34" s="848"/>
      <c r="G34" s="848"/>
      <c r="H34" s="112">
        <v>12002</v>
      </c>
      <c r="I34" s="112"/>
      <c r="J34" s="103" t="s">
        <v>2183</v>
      </c>
      <c r="K34" s="103"/>
      <c r="L34" s="103"/>
      <c r="M34" s="103"/>
      <c r="N34" s="27">
        <v>1200</v>
      </c>
      <c r="O34" s="103"/>
      <c r="P34" s="103"/>
      <c r="Q34" s="103"/>
      <c r="R34" s="112" t="s">
        <v>3245</v>
      </c>
      <c r="S34" s="103" t="s">
        <v>6197</v>
      </c>
      <c r="T34" s="103"/>
      <c r="U34" s="103" t="str">
        <f t="shared" si="0"/>
        <v/>
      </c>
      <c r="V34" s="111" t="s">
        <v>2184</v>
      </c>
      <c r="W34" s="111"/>
      <c r="X34" s="111"/>
      <c r="Y34" s="111"/>
      <c r="Z34" s="111"/>
      <c r="AA34" s="111"/>
      <c r="AB34" s="111"/>
    </row>
    <row r="35" spans="1:28" ht="13">
      <c r="A35" s="344">
        <v>25</v>
      </c>
      <c r="B35" s="111"/>
      <c r="C35" s="275"/>
      <c r="D35" s="285">
        <v>13</v>
      </c>
      <c r="E35" s="848"/>
      <c r="F35" s="848"/>
      <c r="G35" s="848"/>
      <c r="H35" s="112"/>
      <c r="I35" s="112"/>
      <c r="J35" s="377" t="s">
        <v>2185</v>
      </c>
      <c r="K35" s="377"/>
      <c r="L35" s="103"/>
      <c r="M35" s="103"/>
      <c r="N35" s="27"/>
      <c r="O35" s="103"/>
      <c r="P35" s="103"/>
      <c r="Q35" s="103"/>
      <c r="R35" s="288" t="s">
        <v>3240</v>
      </c>
      <c r="S35" s="103" t="s">
        <v>6197</v>
      </c>
      <c r="T35" s="103"/>
      <c r="U35" s="103" t="str">
        <f t="shared" si="0"/>
        <v/>
      </c>
      <c r="V35" s="111"/>
      <c r="W35" s="111"/>
      <c r="X35" s="111"/>
      <c r="Y35" s="111"/>
      <c r="Z35" s="111"/>
      <c r="AA35" s="111"/>
      <c r="AB35" s="111"/>
    </row>
    <row r="36" spans="1:28" ht="13">
      <c r="A36" s="344">
        <v>26</v>
      </c>
      <c r="B36" s="111"/>
      <c r="C36" s="275"/>
      <c r="D36" s="167"/>
      <c r="E36" s="344">
        <v>13</v>
      </c>
      <c r="F36" s="344"/>
      <c r="G36" s="344"/>
      <c r="H36" s="112"/>
      <c r="I36" s="112"/>
      <c r="J36" s="21" t="s">
        <v>2185</v>
      </c>
      <c r="K36" s="21"/>
      <c r="L36" s="103"/>
      <c r="M36" s="103"/>
      <c r="N36" s="27"/>
      <c r="O36" s="103"/>
      <c r="P36" s="103"/>
      <c r="Q36" s="103"/>
      <c r="R36" s="19" t="s">
        <v>3240</v>
      </c>
      <c r="S36" s="103" t="s">
        <v>6197</v>
      </c>
      <c r="T36" s="103"/>
      <c r="U36" s="103" t="str">
        <f t="shared" si="0"/>
        <v/>
      </c>
      <c r="V36" s="111"/>
      <c r="W36" s="111"/>
      <c r="X36" s="111"/>
      <c r="Y36" s="111"/>
      <c r="Z36" s="111"/>
      <c r="AA36" s="111"/>
      <c r="AB36" s="111"/>
    </row>
    <row r="37" spans="1:28" ht="13">
      <c r="A37" s="344">
        <v>27</v>
      </c>
      <c r="B37" s="111"/>
      <c r="C37" s="275"/>
      <c r="D37" s="276"/>
      <c r="E37" s="344"/>
      <c r="F37" s="344">
        <v>130</v>
      </c>
      <c r="G37" s="344"/>
      <c r="H37" s="112"/>
      <c r="I37" s="112"/>
      <c r="J37" s="21" t="s">
        <v>2185</v>
      </c>
      <c r="K37" s="21"/>
      <c r="L37" s="103"/>
      <c r="M37" s="103"/>
      <c r="N37" s="274">
        <v>13</v>
      </c>
      <c r="O37" s="103"/>
      <c r="P37" s="103"/>
      <c r="Q37" s="103"/>
      <c r="R37" s="19" t="s">
        <v>3240</v>
      </c>
      <c r="S37" s="103" t="s">
        <v>6197</v>
      </c>
      <c r="T37" s="103"/>
      <c r="U37" s="103" t="str">
        <f t="shared" si="0"/>
        <v/>
      </c>
      <c r="V37" s="111"/>
      <c r="W37" s="111"/>
      <c r="X37" s="111"/>
      <c r="Y37" s="111"/>
      <c r="Z37" s="111"/>
      <c r="AA37" s="111"/>
      <c r="AB37" s="111"/>
    </row>
    <row r="38" spans="1:28" ht="13">
      <c r="A38" s="344">
        <v>28</v>
      </c>
      <c r="B38" s="275"/>
      <c r="C38" s="275"/>
      <c r="D38" s="276"/>
      <c r="E38" s="344"/>
      <c r="F38" s="344"/>
      <c r="G38" s="344">
        <v>1300</v>
      </c>
      <c r="H38" s="112"/>
      <c r="I38" s="112"/>
      <c r="J38" s="21" t="s">
        <v>2185</v>
      </c>
      <c r="K38" s="21"/>
      <c r="L38" s="103"/>
      <c r="M38" s="103"/>
      <c r="N38" s="274">
        <v>130</v>
      </c>
      <c r="O38" s="103"/>
      <c r="P38" s="103"/>
      <c r="Q38" s="103"/>
      <c r="R38" s="19" t="s">
        <v>3240</v>
      </c>
      <c r="S38" s="103" t="s">
        <v>6197</v>
      </c>
      <c r="T38" s="103"/>
      <c r="U38" s="103" t="str">
        <f t="shared" si="0"/>
        <v/>
      </c>
      <c r="V38" s="111"/>
      <c r="W38" s="111"/>
      <c r="X38" s="111"/>
      <c r="Y38" s="111"/>
      <c r="Z38" s="111"/>
      <c r="AA38" s="111"/>
      <c r="AB38" s="111"/>
    </row>
    <row r="39" spans="1:28" ht="13">
      <c r="A39" s="344">
        <v>29</v>
      </c>
      <c r="B39" s="111"/>
      <c r="C39" s="1435"/>
      <c r="D39" s="276"/>
      <c r="E39" s="848"/>
      <c r="F39" s="848"/>
      <c r="G39" s="848"/>
      <c r="H39" s="112">
        <v>13000</v>
      </c>
      <c r="I39" s="112"/>
      <c r="J39" s="103" t="s">
        <v>2185</v>
      </c>
      <c r="K39" s="103"/>
      <c r="L39" s="103"/>
      <c r="M39" s="103"/>
      <c r="N39" s="27">
        <v>1300</v>
      </c>
      <c r="O39" s="103"/>
      <c r="P39" s="103"/>
      <c r="Q39" s="103"/>
      <c r="R39" s="112" t="s">
        <v>3245</v>
      </c>
      <c r="S39" s="103" t="s">
        <v>6197</v>
      </c>
      <c r="T39" s="103"/>
      <c r="U39" s="103" t="str">
        <f t="shared" si="0"/>
        <v/>
      </c>
      <c r="V39" s="111"/>
      <c r="W39" s="111"/>
      <c r="X39" s="111"/>
      <c r="Y39" s="111"/>
      <c r="Z39" s="111"/>
      <c r="AA39" s="111"/>
      <c r="AB39" s="111"/>
    </row>
    <row r="40" spans="1:28" ht="13">
      <c r="A40" s="344">
        <v>30</v>
      </c>
      <c r="B40" s="111"/>
      <c r="C40" s="275"/>
      <c r="D40" s="285">
        <v>14</v>
      </c>
      <c r="E40" s="848"/>
      <c r="F40" s="848"/>
      <c r="G40" s="848"/>
      <c r="H40" s="112"/>
      <c r="I40" s="112"/>
      <c r="J40" s="377" t="s">
        <v>3935</v>
      </c>
      <c r="K40" s="377"/>
      <c r="L40" s="103"/>
      <c r="M40" s="103"/>
      <c r="N40" s="27"/>
      <c r="O40" s="103"/>
      <c r="P40" s="103"/>
      <c r="Q40" s="103"/>
      <c r="R40" s="288" t="s">
        <v>3240</v>
      </c>
      <c r="S40" s="103" t="s">
        <v>6197</v>
      </c>
      <c r="T40" s="103" t="s">
        <v>6475</v>
      </c>
      <c r="U40" s="103" t="str">
        <f t="shared" si="0"/>
        <v>End</v>
      </c>
      <c r="V40" s="111"/>
      <c r="W40" s="111"/>
      <c r="X40" s="111"/>
      <c r="Y40" s="111"/>
      <c r="Z40" s="111"/>
      <c r="AA40" s="111"/>
      <c r="AB40" s="111"/>
    </row>
    <row r="41" spans="1:28" ht="13">
      <c r="A41" s="344">
        <v>31</v>
      </c>
      <c r="B41" s="111"/>
      <c r="C41" s="275"/>
      <c r="D41" s="276"/>
      <c r="E41" s="344">
        <v>14</v>
      </c>
      <c r="F41" s="344"/>
      <c r="G41" s="344"/>
      <c r="H41" s="344"/>
      <c r="I41" s="96"/>
      <c r="J41" s="103" t="s">
        <v>3935</v>
      </c>
      <c r="K41" s="91"/>
      <c r="L41" s="103"/>
      <c r="M41" s="103"/>
      <c r="N41" s="274">
        <v>14</v>
      </c>
      <c r="O41" s="103"/>
      <c r="P41" s="103"/>
      <c r="Q41" s="103"/>
      <c r="R41" s="19" t="s">
        <v>3240</v>
      </c>
      <c r="S41" s="103" t="s">
        <v>6197</v>
      </c>
      <c r="T41" s="103" t="s">
        <v>5210</v>
      </c>
      <c r="U41" s="103" t="str">
        <f t="shared" si="0"/>
        <v>End</v>
      </c>
      <c r="V41" s="111"/>
      <c r="W41" s="111"/>
      <c r="X41" s="111"/>
      <c r="Y41" s="111"/>
      <c r="Z41" s="111"/>
      <c r="AA41" s="111"/>
      <c r="AB41" s="111"/>
    </row>
    <row r="42" spans="1:28" ht="13">
      <c r="A42" s="344">
        <v>32</v>
      </c>
      <c r="B42" s="111"/>
      <c r="C42" s="275"/>
      <c r="D42" s="276"/>
      <c r="E42" s="344"/>
      <c r="F42" s="344">
        <v>140</v>
      </c>
      <c r="G42" s="344"/>
      <c r="H42" s="344"/>
      <c r="I42" s="96"/>
      <c r="J42" s="103" t="s">
        <v>3935</v>
      </c>
      <c r="K42" s="91"/>
      <c r="L42" s="103"/>
      <c r="M42" s="103"/>
      <c r="N42" s="274">
        <v>14</v>
      </c>
      <c r="O42" s="103"/>
      <c r="P42" s="103"/>
      <c r="Q42" s="103"/>
      <c r="R42" s="19" t="s">
        <v>3240</v>
      </c>
      <c r="S42" s="103" t="s">
        <v>6197</v>
      </c>
      <c r="T42" s="103" t="s">
        <v>5210</v>
      </c>
      <c r="U42" s="103" t="str">
        <f t="shared" si="0"/>
        <v>End</v>
      </c>
      <c r="V42" s="111"/>
      <c r="W42" s="111"/>
      <c r="X42" s="111"/>
      <c r="Y42" s="111"/>
      <c r="Z42" s="111"/>
      <c r="AA42" s="111"/>
      <c r="AB42" s="111"/>
    </row>
    <row r="43" spans="1:28" ht="13">
      <c r="A43" s="344">
        <v>33</v>
      </c>
      <c r="B43" s="111"/>
      <c r="C43" s="275"/>
      <c r="D43" s="276"/>
      <c r="E43" s="344"/>
      <c r="F43" s="344"/>
      <c r="G43" s="344">
        <v>1400</v>
      </c>
      <c r="H43" s="344"/>
      <c r="I43" s="96"/>
      <c r="J43" s="103" t="s">
        <v>3935</v>
      </c>
      <c r="K43" s="91"/>
      <c r="L43" s="103"/>
      <c r="M43" s="103"/>
      <c r="N43" s="274">
        <v>140</v>
      </c>
      <c r="O43" s="103"/>
      <c r="P43" s="103"/>
      <c r="Q43" s="103"/>
      <c r="R43" s="19" t="s">
        <v>3240</v>
      </c>
      <c r="S43" s="103" t="s">
        <v>6197</v>
      </c>
      <c r="T43" s="103" t="s">
        <v>5210</v>
      </c>
      <c r="U43" s="103" t="str">
        <f t="shared" si="0"/>
        <v>End</v>
      </c>
      <c r="V43" s="111"/>
      <c r="W43" s="111"/>
      <c r="X43" s="111"/>
      <c r="Y43" s="111"/>
      <c r="Z43" s="111"/>
      <c r="AA43" s="111"/>
      <c r="AB43" s="111"/>
    </row>
    <row r="44" spans="1:28" ht="13">
      <c r="A44" s="344">
        <v>34</v>
      </c>
      <c r="B44" s="111"/>
      <c r="C44" s="275"/>
      <c r="D44" s="276"/>
      <c r="E44" s="848"/>
      <c r="F44" s="848"/>
      <c r="G44" s="848"/>
      <c r="H44" s="112">
        <v>14000</v>
      </c>
      <c r="I44" s="112"/>
      <c r="J44" s="103" t="s">
        <v>3935</v>
      </c>
      <c r="K44" s="103"/>
      <c r="L44" s="103"/>
      <c r="M44" s="103"/>
      <c r="N44" s="27">
        <v>1400</v>
      </c>
      <c r="O44" s="103"/>
      <c r="P44" s="103"/>
      <c r="Q44" s="103"/>
      <c r="R44" s="112" t="s">
        <v>3245</v>
      </c>
      <c r="S44" s="103" t="s">
        <v>6197</v>
      </c>
      <c r="T44" s="103" t="s">
        <v>5210</v>
      </c>
      <c r="U44" s="103" t="str">
        <f t="shared" si="0"/>
        <v>End</v>
      </c>
      <c r="V44" s="111"/>
      <c r="W44" s="111"/>
      <c r="X44" s="111"/>
      <c r="Y44" s="111"/>
      <c r="Z44" s="111"/>
      <c r="AA44" s="111"/>
      <c r="AB44" s="111"/>
    </row>
    <row r="45" spans="1:28" ht="13">
      <c r="A45" s="344">
        <v>35</v>
      </c>
      <c r="B45" s="111"/>
      <c r="C45" s="275"/>
      <c r="D45" s="285">
        <v>15</v>
      </c>
      <c r="E45" s="344"/>
      <c r="F45" s="344"/>
      <c r="G45" s="344"/>
      <c r="H45" s="112"/>
      <c r="I45" s="112"/>
      <c r="J45" s="378" t="s">
        <v>6331</v>
      </c>
      <c r="K45" s="103"/>
      <c r="L45" s="103"/>
      <c r="M45" s="103"/>
      <c r="N45" s="27"/>
      <c r="O45" s="103"/>
      <c r="P45" s="103"/>
      <c r="Q45" s="103"/>
      <c r="R45" s="288" t="s">
        <v>3240</v>
      </c>
      <c r="S45" s="103" t="s">
        <v>6197</v>
      </c>
      <c r="T45" s="103"/>
      <c r="U45" s="103" t="str">
        <f t="shared" si="0"/>
        <v/>
      </c>
      <c r="V45" s="111"/>
      <c r="W45" s="111"/>
      <c r="X45" s="111"/>
      <c r="Y45" s="111"/>
      <c r="Z45" s="111"/>
      <c r="AA45" s="111"/>
      <c r="AB45" s="111"/>
    </row>
    <row r="46" spans="1:28" ht="13">
      <c r="A46" s="344">
        <v>36</v>
      </c>
      <c r="B46" s="111"/>
      <c r="C46" s="275"/>
      <c r="D46" s="285"/>
      <c r="E46" s="344">
        <v>15</v>
      </c>
      <c r="F46" s="344"/>
      <c r="G46" s="344"/>
      <c r="H46" s="112"/>
      <c r="I46" s="112"/>
      <c r="J46" s="91" t="s">
        <v>6331</v>
      </c>
      <c r="K46" s="103"/>
      <c r="L46" s="103"/>
      <c r="M46" s="103"/>
      <c r="N46" s="27"/>
      <c r="O46" s="103"/>
      <c r="P46" s="103"/>
      <c r="Q46" s="103"/>
      <c r="R46" s="19" t="s">
        <v>3240</v>
      </c>
      <c r="S46" s="103" t="s">
        <v>6197</v>
      </c>
      <c r="T46" s="103"/>
      <c r="U46" s="103" t="str">
        <f t="shared" si="0"/>
        <v/>
      </c>
      <c r="V46" s="111"/>
      <c r="W46" s="111"/>
      <c r="X46" s="111"/>
      <c r="Y46" s="111"/>
      <c r="Z46" s="111"/>
      <c r="AA46" s="111"/>
      <c r="AB46" s="111"/>
    </row>
    <row r="47" spans="1:28" ht="13">
      <c r="A47" s="344">
        <v>37</v>
      </c>
      <c r="B47" s="111"/>
      <c r="C47" s="275"/>
      <c r="D47" s="285"/>
      <c r="E47" s="344"/>
      <c r="F47" s="344">
        <v>150</v>
      </c>
      <c r="G47" s="344"/>
      <c r="H47" s="112"/>
      <c r="I47" s="112"/>
      <c r="J47" s="91" t="s">
        <v>6331</v>
      </c>
      <c r="K47" s="103"/>
      <c r="L47" s="103"/>
      <c r="M47" s="103"/>
      <c r="N47" s="292">
        <v>15</v>
      </c>
      <c r="O47" s="103"/>
      <c r="P47" s="103"/>
      <c r="Q47" s="103"/>
      <c r="R47" s="19" t="s">
        <v>3240</v>
      </c>
      <c r="S47" s="103" t="s">
        <v>6197</v>
      </c>
      <c r="T47" s="103"/>
      <c r="U47" s="103" t="str">
        <f t="shared" si="0"/>
        <v/>
      </c>
      <c r="V47" s="111"/>
      <c r="W47" s="111"/>
      <c r="X47" s="111"/>
      <c r="Y47" s="111"/>
      <c r="Z47" s="111"/>
      <c r="AA47" s="111"/>
      <c r="AB47" s="111"/>
    </row>
    <row r="48" spans="1:28" ht="13">
      <c r="A48" s="344">
        <v>38</v>
      </c>
      <c r="B48" s="111"/>
      <c r="C48" s="275"/>
      <c r="D48" s="285"/>
      <c r="E48" s="344"/>
      <c r="F48" s="344"/>
      <c r="G48" s="344">
        <v>1500</v>
      </c>
      <c r="H48" s="112"/>
      <c r="I48" s="112"/>
      <c r="J48" s="91" t="s">
        <v>6331</v>
      </c>
      <c r="K48" s="103"/>
      <c r="L48" s="103"/>
      <c r="M48" s="103"/>
      <c r="N48" s="292">
        <v>150</v>
      </c>
      <c r="O48" s="103"/>
      <c r="P48" s="103"/>
      <c r="Q48" s="103"/>
      <c r="R48" s="19" t="s">
        <v>3240</v>
      </c>
      <c r="S48" s="103" t="s">
        <v>6197</v>
      </c>
      <c r="T48" s="103"/>
      <c r="U48" s="103" t="str">
        <f t="shared" si="0"/>
        <v/>
      </c>
      <c r="V48" s="111"/>
      <c r="W48" s="111"/>
      <c r="X48" s="111"/>
      <c r="Y48" s="111"/>
      <c r="Z48" s="111"/>
      <c r="AA48" s="111"/>
      <c r="AB48" s="111"/>
    </row>
    <row r="49" spans="1:28" ht="13">
      <c r="A49" s="344">
        <v>39</v>
      </c>
      <c r="B49" s="111"/>
      <c r="C49" s="275"/>
      <c r="D49" s="276"/>
      <c r="E49" s="848"/>
      <c r="F49" s="848"/>
      <c r="G49" s="848"/>
      <c r="H49" s="112">
        <v>15000</v>
      </c>
      <c r="I49" s="112"/>
      <c r="J49" s="103" t="s">
        <v>6331</v>
      </c>
      <c r="K49" s="103"/>
      <c r="L49" s="103"/>
      <c r="M49" s="103"/>
      <c r="N49" s="27">
        <v>1500</v>
      </c>
      <c r="O49" s="103"/>
      <c r="P49" s="103"/>
      <c r="Q49" s="103"/>
      <c r="R49" s="112" t="s">
        <v>3245</v>
      </c>
      <c r="S49" s="103" t="s">
        <v>6197</v>
      </c>
      <c r="T49" s="103"/>
      <c r="U49" s="103" t="str">
        <f t="shared" si="0"/>
        <v/>
      </c>
      <c r="V49" s="111"/>
      <c r="W49" s="111"/>
      <c r="X49" s="111"/>
      <c r="Y49" s="111"/>
      <c r="Z49" s="111"/>
      <c r="AA49" s="111"/>
      <c r="AB49" s="111"/>
    </row>
    <row r="50" spans="1:28" ht="13">
      <c r="A50" s="344">
        <v>40</v>
      </c>
      <c r="B50" s="111"/>
      <c r="C50" s="275"/>
      <c r="D50" s="276"/>
      <c r="E50" s="848"/>
      <c r="F50" s="848"/>
      <c r="G50" s="848"/>
      <c r="H50" s="112">
        <v>15001</v>
      </c>
      <c r="I50" s="112"/>
      <c r="J50" s="103" t="s">
        <v>6332</v>
      </c>
      <c r="K50" s="103"/>
      <c r="L50" s="103"/>
      <c r="M50" s="103"/>
      <c r="N50" s="27">
        <v>1500</v>
      </c>
      <c r="O50" s="103"/>
      <c r="P50" s="103"/>
      <c r="Q50" s="103"/>
      <c r="R50" s="112" t="s">
        <v>3245</v>
      </c>
      <c r="S50" s="103" t="s">
        <v>6197</v>
      </c>
      <c r="T50" s="103"/>
      <c r="U50" s="103" t="str">
        <f t="shared" si="0"/>
        <v/>
      </c>
      <c r="V50" s="111"/>
      <c r="W50" s="111"/>
      <c r="X50" s="111"/>
      <c r="Y50" s="111"/>
      <c r="Z50" s="111"/>
      <c r="AA50" s="111"/>
      <c r="AB50" s="111"/>
    </row>
    <row r="51" spans="1:28" ht="13">
      <c r="A51" s="344">
        <v>41</v>
      </c>
      <c r="B51" s="111"/>
      <c r="C51" s="275"/>
      <c r="D51" s="276"/>
      <c r="E51" s="848"/>
      <c r="F51" s="848"/>
      <c r="G51" s="848"/>
      <c r="H51" s="112">
        <v>15003</v>
      </c>
      <c r="I51" s="112"/>
      <c r="J51" s="103" t="s">
        <v>6333</v>
      </c>
      <c r="K51" s="103"/>
      <c r="L51" s="103"/>
      <c r="M51" s="103"/>
      <c r="N51" s="27">
        <v>1500</v>
      </c>
      <c r="O51" s="103"/>
      <c r="P51" s="103"/>
      <c r="Q51" s="103"/>
      <c r="R51" s="112" t="s">
        <v>3245</v>
      </c>
      <c r="S51" s="103" t="s">
        <v>6197</v>
      </c>
      <c r="T51" s="103"/>
      <c r="U51" s="103" t="str">
        <f t="shared" si="0"/>
        <v/>
      </c>
      <c r="V51" s="111"/>
      <c r="W51" s="111"/>
      <c r="X51" s="111"/>
      <c r="Y51" s="111"/>
      <c r="Z51" s="111"/>
      <c r="AA51" s="111"/>
      <c r="AB51" s="111"/>
    </row>
    <row r="52" spans="1:28" ht="13">
      <c r="A52" s="344">
        <v>42</v>
      </c>
      <c r="B52" s="111"/>
      <c r="C52" s="275"/>
      <c r="D52" s="276"/>
      <c r="E52" s="848"/>
      <c r="F52" s="848"/>
      <c r="G52" s="848"/>
      <c r="H52" s="112">
        <v>15008</v>
      </c>
      <c r="I52" s="112"/>
      <c r="J52" s="103" t="s">
        <v>8226</v>
      </c>
      <c r="K52" s="103"/>
      <c r="L52" s="103"/>
      <c r="M52" s="103"/>
      <c r="N52" s="27">
        <v>1500</v>
      </c>
      <c r="O52" s="103"/>
      <c r="P52" s="103"/>
      <c r="Q52" s="103"/>
      <c r="R52" s="112" t="s">
        <v>3245</v>
      </c>
      <c r="S52" s="103" t="s">
        <v>6197</v>
      </c>
      <c r="T52" s="103"/>
      <c r="U52" s="103" t="str">
        <f t="shared" si="0"/>
        <v/>
      </c>
      <c r="V52" s="111"/>
      <c r="W52" s="111"/>
      <c r="X52" s="111"/>
      <c r="Y52" s="111"/>
      <c r="Z52" s="111"/>
      <c r="AA52" s="111"/>
      <c r="AB52" s="111"/>
    </row>
    <row r="53" spans="1:28" ht="13">
      <c r="A53" s="344">
        <v>43</v>
      </c>
      <c r="B53" s="157">
        <v>20</v>
      </c>
      <c r="C53" s="271"/>
      <c r="D53" s="272"/>
      <c r="E53" s="26"/>
      <c r="F53" s="26"/>
      <c r="G53" s="26"/>
      <c r="H53" s="151"/>
      <c r="I53" s="151"/>
      <c r="J53" s="24" t="s">
        <v>2186</v>
      </c>
      <c r="K53" s="24"/>
      <c r="L53" s="15"/>
      <c r="M53" s="15"/>
      <c r="N53" s="260"/>
      <c r="O53" s="15"/>
      <c r="P53" s="15"/>
      <c r="Q53" s="15"/>
      <c r="R53" s="17" t="s">
        <v>3240</v>
      </c>
      <c r="S53" s="15" t="s">
        <v>6197</v>
      </c>
      <c r="T53" s="103"/>
      <c r="U53" s="103" t="str">
        <f t="shared" si="0"/>
        <v/>
      </c>
      <c r="V53" s="111"/>
      <c r="W53" s="111"/>
      <c r="X53" s="111"/>
      <c r="Y53" s="111"/>
      <c r="Z53" s="111"/>
      <c r="AA53" s="111"/>
      <c r="AB53" s="111"/>
    </row>
    <row r="54" spans="1:28" ht="13">
      <c r="A54" s="344">
        <v>44</v>
      </c>
      <c r="B54" s="157"/>
      <c r="C54" s="17">
        <v>20</v>
      </c>
      <c r="D54" s="25"/>
      <c r="E54" s="15"/>
      <c r="F54" s="15"/>
      <c r="G54" s="15"/>
      <c r="H54" s="26"/>
      <c r="I54" s="26"/>
      <c r="J54" s="24" t="s">
        <v>2186</v>
      </c>
      <c r="K54" s="24"/>
      <c r="L54" s="15"/>
      <c r="M54" s="15"/>
      <c r="N54" s="260"/>
      <c r="O54" s="15"/>
      <c r="P54" s="15"/>
      <c r="Q54" s="15"/>
      <c r="R54" s="17" t="s">
        <v>3240</v>
      </c>
      <c r="S54" s="15" t="s">
        <v>6197</v>
      </c>
      <c r="T54" s="103"/>
      <c r="U54" s="103" t="str">
        <f t="shared" si="0"/>
        <v/>
      </c>
      <c r="V54" s="111"/>
      <c r="W54" s="111"/>
      <c r="X54" s="111"/>
      <c r="Y54" s="111"/>
      <c r="Z54" s="111"/>
      <c r="AA54" s="111"/>
      <c r="AB54" s="111"/>
    </row>
    <row r="55" spans="1:28" ht="13">
      <c r="A55" s="344">
        <v>45</v>
      </c>
      <c r="B55" s="111"/>
      <c r="C55" s="286"/>
      <c r="D55" s="285">
        <v>21</v>
      </c>
      <c r="E55" s="344"/>
      <c r="F55" s="32"/>
      <c r="G55" s="32"/>
      <c r="H55" s="112"/>
      <c r="I55" s="112"/>
      <c r="J55" s="286" t="s">
        <v>2187</v>
      </c>
      <c r="K55" s="286"/>
      <c r="L55" s="286"/>
      <c r="M55" s="286"/>
      <c r="N55" s="287"/>
      <c r="O55" s="286"/>
      <c r="P55" s="286"/>
      <c r="Q55" s="286"/>
      <c r="R55" s="288" t="s">
        <v>3240</v>
      </c>
      <c r="S55" s="103" t="s">
        <v>6197</v>
      </c>
      <c r="T55" s="103"/>
      <c r="U55" s="103" t="str">
        <f t="shared" si="0"/>
        <v/>
      </c>
      <c r="V55" s="111" t="s">
        <v>2188</v>
      </c>
      <c r="W55" s="111"/>
      <c r="X55" s="111"/>
      <c r="Y55" s="111"/>
      <c r="Z55" s="111"/>
      <c r="AA55" s="111"/>
      <c r="AB55" s="111"/>
    </row>
    <row r="56" spans="1:28" ht="13">
      <c r="A56" s="344">
        <v>46</v>
      </c>
      <c r="B56" s="111"/>
      <c r="C56" s="275"/>
      <c r="D56" s="276"/>
      <c r="E56" s="273">
        <v>21</v>
      </c>
      <c r="F56" s="103"/>
      <c r="G56" s="32"/>
      <c r="H56" s="112"/>
      <c r="I56" s="112"/>
      <c r="J56" s="21" t="s">
        <v>2189</v>
      </c>
      <c r="K56" s="21"/>
      <c r="L56" s="21"/>
      <c r="M56" s="21"/>
      <c r="N56" s="274"/>
      <c r="O56" s="21"/>
      <c r="P56" s="21"/>
      <c r="Q56" s="21"/>
      <c r="R56" s="19" t="s">
        <v>3240</v>
      </c>
      <c r="S56" s="103" t="s">
        <v>6197</v>
      </c>
      <c r="T56" s="103"/>
      <c r="U56" s="103" t="str">
        <f t="shared" si="0"/>
        <v/>
      </c>
      <c r="V56" s="111" t="s">
        <v>2641</v>
      </c>
      <c r="W56" s="111"/>
      <c r="X56" s="111"/>
      <c r="Y56" s="111"/>
      <c r="Z56" s="111"/>
      <c r="AA56" s="111"/>
      <c r="AB56" s="111"/>
    </row>
    <row r="57" spans="1:28" ht="13">
      <c r="A57" s="344">
        <v>47</v>
      </c>
      <c r="B57" s="111"/>
      <c r="C57" s="275"/>
      <c r="D57" s="276"/>
      <c r="E57" s="848"/>
      <c r="F57" s="344">
        <v>210</v>
      </c>
      <c r="G57" s="344"/>
      <c r="H57" s="112"/>
      <c r="I57" s="112"/>
      <c r="J57" s="21" t="s">
        <v>2189</v>
      </c>
      <c r="K57" s="21"/>
      <c r="L57" s="21"/>
      <c r="M57" s="21"/>
      <c r="N57" s="274">
        <v>21</v>
      </c>
      <c r="O57" s="21"/>
      <c r="P57" s="21"/>
      <c r="Q57" s="21"/>
      <c r="R57" s="19" t="s">
        <v>3240</v>
      </c>
      <c r="S57" s="103" t="s">
        <v>6197</v>
      </c>
      <c r="T57" s="103"/>
      <c r="U57" s="103" t="str">
        <f t="shared" si="0"/>
        <v/>
      </c>
      <c r="V57" s="111"/>
      <c r="W57" s="111"/>
      <c r="X57" s="111"/>
      <c r="Y57" s="111"/>
      <c r="Z57" s="111"/>
      <c r="AA57" s="111"/>
      <c r="AB57" s="111"/>
    </row>
    <row r="58" spans="1:28" ht="13">
      <c r="A58" s="344">
        <v>48</v>
      </c>
      <c r="B58" s="111"/>
      <c r="C58" s="275"/>
      <c r="D58" s="276"/>
      <c r="E58" s="848"/>
      <c r="F58" s="344"/>
      <c r="G58" s="344">
        <v>2100</v>
      </c>
      <c r="H58" s="112"/>
      <c r="I58" s="112"/>
      <c r="J58" s="21" t="s">
        <v>2189</v>
      </c>
      <c r="K58" s="21"/>
      <c r="L58" s="21"/>
      <c r="M58" s="21"/>
      <c r="N58" s="274">
        <v>210</v>
      </c>
      <c r="O58" s="21"/>
      <c r="P58" s="21"/>
      <c r="Q58" s="21"/>
      <c r="R58" s="19" t="s">
        <v>3240</v>
      </c>
      <c r="S58" s="103" t="s">
        <v>6197</v>
      </c>
      <c r="T58" s="103"/>
      <c r="U58" s="103" t="str">
        <f t="shared" si="0"/>
        <v/>
      </c>
      <c r="V58" s="111"/>
      <c r="W58" s="111"/>
      <c r="X58" s="111"/>
      <c r="Y58" s="111"/>
      <c r="Z58" s="111"/>
      <c r="AA58" s="111"/>
      <c r="AB58" s="111"/>
    </row>
    <row r="59" spans="1:28" s="111" customFormat="1" ht="13">
      <c r="A59" s="344">
        <v>49</v>
      </c>
      <c r="C59" s="275"/>
      <c r="D59" s="276"/>
      <c r="E59" s="848"/>
      <c r="F59" s="344"/>
      <c r="G59" s="344"/>
      <c r="H59" s="848">
        <v>21000</v>
      </c>
      <c r="I59" s="848"/>
      <c r="J59" s="111" t="s">
        <v>2642</v>
      </c>
      <c r="N59" s="133">
        <v>2100</v>
      </c>
      <c r="R59" s="112" t="s">
        <v>3240</v>
      </c>
      <c r="S59" s="103" t="s">
        <v>6197</v>
      </c>
      <c r="T59" s="103" t="s">
        <v>6085</v>
      </c>
      <c r="U59" s="103" t="str">
        <f t="shared" si="0"/>
        <v>End</v>
      </c>
    </row>
    <row r="60" spans="1:28" s="111" customFormat="1" ht="13">
      <c r="A60" s="344">
        <v>50</v>
      </c>
      <c r="C60" s="275"/>
      <c r="D60" s="276"/>
      <c r="E60" s="848"/>
      <c r="F60" s="344"/>
      <c r="G60" s="344"/>
      <c r="H60" s="112">
        <v>21001</v>
      </c>
      <c r="I60" s="112"/>
      <c r="J60" s="111" t="s">
        <v>1625</v>
      </c>
      <c r="N60" s="27">
        <v>2100</v>
      </c>
      <c r="R60" s="112" t="s">
        <v>3245</v>
      </c>
      <c r="S60" s="103" t="s">
        <v>6197</v>
      </c>
      <c r="T60" s="103" t="s">
        <v>6082</v>
      </c>
      <c r="U60" s="103" t="str">
        <f t="shared" si="0"/>
        <v>End</v>
      </c>
      <c r="V60" s="111" t="s">
        <v>8694</v>
      </c>
    </row>
    <row r="61" spans="1:28" s="111" customFormat="1" ht="13">
      <c r="A61" s="344">
        <v>51</v>
      </c>
      <c r="C61" s="275"/>
      <c r="D61" s="276"/>
      <c r="E61" s="848"/>
      <c r="F61" s="344"/>
      <c r="G61" s="344"/>
      <c r="H61" s="112">
        <v>21002</v>
      </c>
      <c r="I61" s="112"/>
      <c r="J61" s="111" t="s">
        <v>620</v>
      </c>
      <c r="N61" s="27">
        <v>2100</v>
      </c>
      <c r="R61" s="112" t="s">
        <v>3245</v>
      </c>
      <c r="S61" s="103" t="s">
        <v>6197</v>
      </c>
      <c r="T61" s="103" t="s">
        <v>6082</v>
      </c>
      <c r="U61" s="103" t="str">
        <f t="shared" si="0"/>
        <v>End</v>
      </c>
    </row>
    <row r="62" spans="1:28" s="111" customFormat="1" ht="13">
      <c r="A62" s="344">
        <v>52</v>
      </c>
      <c r="C62" s="275"/>
      <c r="D62" s="276"/>
      <c r="E62" s="848"/>
      <c r="F62" s="344"/>
      <c r="G62" s="344"/>
      <c r="H62" s="112">
        <v>21003</v>
      </c>
      <c r="I62" s="112"/>
      <c r="J62" s="111" t="s">
        <v>621</v>
      </c>
      <c r="N62" s="27">
        <v>2100</v>
      </c>
      <c r="R62" s="112" t="s">
        <v>3245</v>
      </c>
      <c r="S62" s="103" t="s">
        <v>6197</v>
      </c>
      <c r="T62" s="103" t="s">
        <v>6082</v>
      </c>
      <c r="U62" s="103" t="str">
        <f t="shared" si="0"/>
        <v>End</v>
      </c>
      <c r="V62" s="111" t="s">
        <v>8695</v>
      </c>
    </row>
    <row r="63" spans="1:28" s="111" customFormat="1" ht="13">
      <c r="A63" s="344">
        <v>53</v>
      </c>
      <c r="C63" s="275"/>
      <c r="D63" s="276"/>
      <c r="E63" s="848"/>
      <c r="F63" s="344"/>
      <c r="G63" s="344"/>
      <c r="H63" s="112">
        <v>21004</v>
      </c>
      <c r="I63" s="112"/>
      <c r="J63" s="111" t="s">
        <v>2325</v>
      </c>
      <c r="N63" s="27">
        <v>2100</v>
      </c>
      <c r="R63" s="112" t="s">
        <v>3245</v>
      </c>
      <c r="S63" s="103" t="s">
        <v>6197</v>
      </c>
      <c r="T63" s="103" t="s">
        <v>6082</v>
      </c>
      <c r="U63" s="103" t="str">
        <f t="shared" si="0"/>
        <v>End</v>
      </c>
      <c r="V63" s="111" t="s">
        <v>8696</v>
      </c>
    </row>
    <row r="64" spans="1:28" s="111" customFormat="1" ht="13">
      <c r="A64" s="344">
        <v>54</v>
      </c>
      <c r="C64" s="275"/>
      <c r="D64" s="276"/>
      <c r="E64" s="848"/>
      <c r="F64" s="344"/>
      <c r="G64" s="344"/>
      <c r="H64" s="112">
        <v>21005</v>
      </c>
      <c r="I64" s="112"/>
      <c r="J64" s="111" t="s">
        <v>622</v>
      </c>
      <c r="N64" s="27">
        <v>2100</v>
      </c>
      <c r="R64" s="112" t="s">
        <v>3245</v>
      </c>
      <c r="S64" s="103" t="s">
        <v>6197</v>
      </c>
      <c r="T64" s="103" t="s">
        <v>6082</v>
      </c>
      <c r="U64" s="103" t="str">
        <f t="shared" si="0"/>
        <v>End</v>
      </c>
      <c r="V64" s="111" t="s">
        <v>8697</v>
      </c>
    </row>
    <row r="65" spans="1:28" s="111" customFormat="1" ht="13">
      <c r="A65" s="344">
        <v>55</v>
      </c>
      <c r="C65" s="275"/>
      <c r="D65" s="276"/>
      <c r="E65" s="848"/>
      <c r="F65" s="344"/>
      <c r="G65" s="344"/>
      <c r="H65" s="112">
        <v>21006</v>
      </c>
      <c r="I65" s="112"/>
      <c r="J65" s="111" t="s">
        <v>1978</v>
      </c>
      <c r="N65" s="27">
        <v>2100</v>
      </c>
      <c r="R65" s="112" t="s">
        <v>3245</v>
      </c>
      <c r="S65" s="103" t="s">
        <v>6197</v>
      </c>
      <c r="T65" s="103" t="s">
        <v>6082</v>
      </c>
      <c r="U65" s="103" t="str">
        <f t="shared" si="0"/>
        <v>End</v>
      </c>
    </row>
    <row r="66" spans="1:28" s="111" customFormat="1" ht="13">
      <c r="A66" s="344">
        <v>56</v>
      </c>
      <c r="C66" s="275"/>
      <c r="D66" s="276"/>
      <c r="E66" s="848"/>
      <c r="F66" s="344"/>
      <c r="G66" s="344"/>
      <c r="H66" s="112">
        <v>21007</v>
      </c>
      <c r="I66" s="112"/>
      <c r="J66" s="111" t="s">
        <v>3958</v>
      </c>
      <c r="N66" s="27">
        <v>2100</v>
      </c>
      <c r="R66" s="112" t="s">
        <v>3245</v>
      </c>
      <c r="S66" s="103" t="s">
        <v>6197</v>
      </c>
      <c r="T66" s="103" t="s">
        <v>6082</v>
      </c>
      <c r="U66" s="103" t="str">
        <f t="shared" si="0"/>
        <v>End</v>
      </c>
    </row>
    <row r="67" spans="1:28" ht="13">
      <c r="A67" s="344">
        <v>57</v>
      </c>
      <c r="B67" s="111"/>
      <c r="C67" s="275"/>
      <c r="D67" s="276"/>
      <c r="E67" s="848"/>
      <c r="F67" s="344"/>
      <c r="G67" s="344"/>
      <c r="H67" s="112">
        <v>21008</v>
      </c>
      <c r="I67" s="112"/>
      <c r="J67" s="111" t="s">
        <v>1224</v>
      </c>
      <c r="K67" s="111"/>
      <c r="L67" s="111"/>
      <c r="M67" s="111"/>
      <c r="N67" s="27">
        <v>2100</v>
      </c>
      <c r="O67" s="111"/>
      <c r="P67" s="111"/>
      <c r="Q67" s="111"/>
      <c r="R67" s="112" t="s">
        <v>3245</v>
      </c>
      <c r="S67" s="103" t="s">
        <v>6197</v>
      </c>
      <c r="T67" s="103" t="s">
        <v>6082</v>
      </c>
      <c r="U67" s="103" t="str">
        <f t="shared" si="0"/>
        <v>End</v>
      </c>
      <c r="V67" s="111" t="s">
        <v>8698</v>
      </c>
      <c r="W67" s="111"/>
      <c r="X67" s="111"/>
      <c r="Y67" s="111"/>
      <c r="Z67" s="111"/>
      <c r="AA67" s="111"/>
      <c r="AB67" s="111"/>
    </row>
    <row r="68" spans="1:28" ht="13">
      <c r="A68" s="344">
        <v>58</v>
      </c>
      <c r="B68" s="111"/>
      <c r="C68" s="275"/>
      <c r="D68" s="276"/>
      <c r="E68" s="848"/>
      <c r="F68" s="344"/>
      <c r="G68" s="344"/>
      <c r="H68" s="112">
        <v>21009</v>
      </c>
      <c r="I68" s="112"/>
      <c r="J68" s="111" t="s">
        <v>3738</v>
      </c>
      <c r="K68" s="111"/>
      <c r="L68" s="111"/>
      <c r="M68" s="111"/>
      <c r="N68" s="27">
        <v>2100</v>
      </c>
      <c r="O68" s="111"/>
      <c r="P68" s="111"/>
      <c r="Q68" s="111"/>
      <c r="R68" s="112" t="s">
        <v>3245</v>
      </c>
      <c r="S68" s="103" t="s">
        <v>6197</v>
      </c>
      <c r="T68" s="103" t="s">
        <v>6082</v>
      </c>
      <c r="U68" s="103" t="str">
        <f t="shared" si="0"/>
        <v>End</v>
      </c>
      <c r="V68" s="111" t="s">
        <v>8699</v>
      </c>
      <c r="W68" s="111"/>
      <c r="X68" s="111"/>
      <c r="Y68" s="111"/>
      <c r="Z68" s="111"/>
      <c r="AA68" s="111"/>
      <c r="AB68" s="111"/>
    </row>
    <row r="69" spans="1:28" ht="13">
      <c r="A69" s="344">
        <v>59</v>
      </c>
      <c r="B69" s="111"/>
      <c r="C69" s="275"/>
      <c r="D69" s="276"/>
      <c r="E69" s="848"/>
      <c r="F69" s="344"/>
      <c r="G69" s="344"/>
      <c r="H69" s="112">
        <v>21010</v>
      </c>
      <c r="I69" s="112"/>
      <c r="J69" s="111" t="s">
        <v>3957</v>
      </c>
      <c r="K69" s="111"/>
      <c r="L69" s="111"/>
      <c r="M69" s="111"/>
      <c r="N69" s="27">
        <v>2100</v>
      </c>
      <c r="O69" s="111"/>
      <c r="P69" s="111"/>
      <c r="Q69" s="111"/>
      <c r="R69" s="112" t="s">
        <v>3245</v>
      </c>
      <c r="S69" s="103" t="s">
        <v>6197</v>
      </c>
      <c r="T69" s="103" t="s">
        <v>6082</v>
      </c>
      <c r="U69" s="103" t="str">
        <f t="shared" si="0"/>
        <v>End</v>
      </c>
      <c r="V69" s="111" t="s">
        <v>8700</v>
      </c>
      <c r="W69" s="111"/>
      <c r="X69" s="111"/>
      <c r="Y69" s="111"/>
      <c r="Z69" s="111"/>
      <c r="AA69" s="111"/>
      <c r="AB69" s="111"/>
    </row>
    <row r="70" spans="1:28" ht="13">
      <c r="A70" s="344">
        <v>60</v>
      </c>
      <c r="B70" s="111"/>
      <c r="C70" s="275"/>
      <c r="D70" s="276"/>
      <c r="E70" s="848"/>
      <c r="F70" s="344"/>
      <c r="G70" s="344"/>
      <c r="H70" s="112">
        <v>21011</v>
      </c>
      <c r="I70" s="112"/>
      <c r="J70" s="111" t="s">
        <v>3963</v>
      </c>
      <c r="K70" s="111"/>
      <c r="L70" s="111"/>
      <c r="M70" s="111"/>
      <c r="N70" s="27">
        <v>2100</v>
      </c>
      <c r="O70" s="111"/>
      <c r="P70" s="111"/>
      <c r="Q70" s="111"/>
      <c r="R70" s="112" t="s">
        <v>3245</v>
      </c>
      <c r="S70" s="103" t="s">
        <v>6197</v>
      </c>
      <c r="T70" s="103" t="s">
        <v>6082</v>
      </c>
      <c r="U70" s="103" t="str">
        <f t="shared" si="0"/>
        <v>End</v>
      </c>
      <c r="V70" s="111" t="s">
        <v>8701</v>
      </c>
      <c r="W70" s="111"/>
      <c r="X70" s="111"/>
      <c r="Y70" s="111"/>
      <c r="Z70" s="111"/>
      <c r="AA70" s="111"/>
      <c r="AB70" s="111"/>
    </row>
    <row r="71" spans="1:28" ht="13">
      <c r="A71" s="344">
        <v>61</v>
      </c>
      <c r="B71" s="111"/>
      <c r="C71" s="275"/>
      <c r="D71" s="276"/>
      <c r="E71" s="848"/>
      <c r="F71" s="344"/>
      <c r="G71" s="344"/>
      <c r="H71" s="112">
        <v>21012</v>
      </c>
      <c r="I71" s="112"/>
      <c r="J71" s="111" t="s">
        <v>3959</v>
      </c>
      <c r="K71" s="111"/>
      <c r="L71" s="111"/>
      <c r="M71" s="111"/>
      <c r="N71" s="27">
        <v>2100</v>
      </c>
      <c r="O71" s="111"/>
      <c r="P71" s="111"/>
      <c r="Q71" s="111"/>
      <c r="R71" s="112" t="s">
        <v>3245</v>
      </c>
      <c r="S71" s="103" t="s">
        <v>6197</v>
      </c>
      <c r="T71" s="103" t="s">
        <v>6082</v>
      </c>
      <c r="U71" s="103" t="str">
        <f t="shared" si="0"/>
        <v>End</v>
      </c>
      <c r="V71" s="111" t="s">
        <v>8702</v>
      </c>
      <c r="W71" s="111"/>
      <c r="X71" s="111"/>
      <c r="Y71" s="111"/>
      <c r="Z71" s="111"/>
      <c r="AA71" s="111"/>
      <c r="AB71" s="111"/>
    </row>
    <row r="72" spans="1:28" ht="13">
      <c r="A72" s="344">
        <v>62</v>
      </c>
      <c r="B72" s="111"/>
      <c r="C72" s="275"/>
      <c r="D72" s="276"/>
      <c r="E72" s="848"/>
      <c r="F72" s="344"/>
      <c r="G72" s="344"/>
      <c r="H72" s="112">
        <v>21013</v>
      </c>
      <c r="I72" s="112"/>
      <c r="J72" s="111" t="s">
        <v>3949</v>
      </c>
      <c r="K72" s="111"/>
      <c r="L72" s="111"/>
      <c r="M72" s="111"/>
      <c r="N72" s="27">
        <v>2100</v>
      </c>
      <c r="O72" s="111"/>
      <c r="P72" s="111"/>
      <c r="Q72" s="111"/>
      <c r="R72" s="112" t="s">
        <v>3245</v>
      </c>
      <c r="S72" s="103" t="s">
        <v>6197</v>
      </c>
      <c r="T72" s="103" t="s">
        <v>6082</v>
      </c>
      <c r="U72" s="103" t="str">
        <f t="shared" si="0"/>
        <v>End</v>
      </c>
      <c r="V72" s="111" t="s">
        <v>8703</v>
      </c>
      <c r="W72" s="111"/>
      <c r="X72" s="111"/>
      <c r="Y72" s="111"/>
      <c r="Z72" s="111"/>
      <c r="AA72" s="111"/>
      <c r="AB72" s="111"/>
    </row>
    <row r="73" spans="1:28" ht="13">
      <c r="A73" s="344">
        <v>63</v>
      </c>
      <c r="B73" s="111"/>
      <c r="C73" s="275"/>
      <c r="D73" s="276"/>
      <c r="E73" s="848"/>
      <c r="F73" s="344"/>
      <c r="G73" s="344"/>
      <c r="H73" s="112">
        <v>21014</v>
      </c>
      <c r="I73" s="112"/>
      <c r="J73" s="111" t="s">
        <v>3960</v>
      </c>
      <c r="K73" s="111"/>
      <c r="L73" s="111"/>
      <c r="M73" s="111"/>
      <c r="N73" s="27">
        <v>2100</v>
      </c>
      <c r="O73" s="111"/>
      <c r="P73" s="111"/>
      <c r="Q73" s="111"/>
      <c r="R73" s="112" t="s">
        <v>3245</v>
      </c>
      <c r="S73" s="103" t="s">
        <v>6197</v>
      </c>
      <c r="T73" s="103" t="s">
        <v>6082</v>
      </c>
      <c r="U73" s="103" t="str">
        <f t="shared" si="0"/>
        <v>End</v>
      </c>
      <c r="V73" s="111" t="s">
        <v>8704</v>
      </c>
      <c r="W73" s="111"/>
      <c r="X73" s="111"/>
      <c r="Y73" s="111"/>
      <c r="Z73" s="111"/>
      <c r="AA73" s="111"/>
      <c r="AB73" s="111"/>
    </row>
    <row r="74" spans="1:28" ht="13">
      <c r="A74" s="344">
        <v>64</v>
      </c>
      <c r="B74" s="111"/>
      <c r="C74" s="275"/>
      <c r="D74" s="276"/>
      <c r="E74" s="848"/>
      <c r="F74" s="344"/>
      <c r="G74" s="344"/>
      <c r="H74" s="112">
        <v>21015</v>
      </c>
      <c r="I74" s="112"/>
      <c r="J74" s="111" t="s">
        <v>3961</v>
      </c>
      <c r="K74" s="111"/>
      <c r="L74" s="111"/>
      <c r="M74" s="111"/>
      <c r="N74" s="27">
        <v>2100</v>
      </c>
      <c r="O74" s="111"/>
      <c r="P74" s="111"/>
      <c r="Q74" s="111"/>
      <c r="R74" s="112" t="s">
        <v>3245</v>
      </c>
      <c r="S74" s="103" t="s">
        <v>6197</v>
      </c>
      <c r="T74" s="103" t="s">
        <v>6082</v>
      </c>
      <c r="U74" s="103" t="str">
        <f t="shared" si="0"/>
        <v>End</v>
      </c>
      <c r="V74" s="111" t="s">
        <v>8705</v>
      </c>
      <c r="W74" s="111"/>
      <c r="X74" s="111"/>
      <c r="Y74" s="111"/>
      <c r="Z74" s="111"/>
      <c r="AA74" s="111"/>
      <c r="AB74" s="111"/>
    </row>
    <row r="75" spans="1:28" ht="13">
      <c r="A75" s="344">
        <v>65</v>
      </c>
      <c r="B75" s="111"/>
      <c r="C75" s="275"/>
      <c r="D75" s="276"/>
      <c r="E75" s="848"/>
      <c r="F75" s="344"/>
      <c r="G75" s="344"/>
      <c r="H75" s="112">
        <v>21016</v>
      </c>
      <c r="I75" s="112"/>
      <c r="J75" s="111" t="s">
        <v>3962</v>
      </c>
      <c r="K75" s="111"/>
      <c r="L75" s="111"/>
      <c r="M75" s="111"/>
      <c r="N75" s="27">
        <v>2100</v>
      </c>
      <c r="O75" s="111"/>
      <c r="P75" s="111"/>
      <c r="Q75" s="111"/>
      <c r="R75" s="112" t="s">
        <v>3245</v>
      </c>
      <c r="S75" s="103" t="s">
        <v>6197</v>
      </c>
      <c r="T75" s="103" t="s">
        <v>6082</v>
      </c>
      <c r="U75" s="103" t="str">
        <f t="shared" si="0"/>
        <v>End</v>
      </c>
      <c r="V75" s="111" t="s">
        <v>8706</v>
      </c>
      <c r="W75" s="111"/>
      <c r="X75" s="111"/>
      <c r="Y75" s="111"/>
      <c r="Z75" s="111"/>
      <c r="AA75" s="111"/>
      <c r="AB75" s="111"/>
    </row>
    <row r="76" spans="1:28" ht="13">
      <c r="A76" s="344">
        <v>66</v>
      </c>
      <c r="B76" s="111"/>
      <c r="C76" s="275"/>
      <c r="D76" s="276"/>
      <c r="E76" s="848"/>
      <c r="F76" s="344"/>
      <c r="G76" s="344"/>
      <c r="H76" s="112">
        <v>21017</v>
      </c>
      <c r="I76" s="112"/>
      <c r="J76" s="111" t="s">
        <v>3956</v>
      </c>
      <c r="K76" s="111"/>
      <c r="L76" s="111"/>
      <c r="M76" s="111"/>
      <c r="N76" s="27">
        <v>2100</v>
      </c>
      <c r="O76" s="111"/>
      <c r="P76" s="111"/>
      <c r="Q76" s="111"/>
      <c r="R76" s="112" t="s">
        <v>3245</v>
      </c>
      <c r="S76" s="103" t="s">
        <v>6197</v>
      </c>
      <c r="T76" s="103" t="s">
        <v>6082</v>
      </c>
      <c r="U76" s="103" t="str">
        <f t="shared" ref="U76:U139" si="1">LEFT($T76,3)</f>
        <v>End</v>
      </c>
      <c r="V76" s="111" t="s">
        <v>8707</v>
      </c>
      <c r="W76" s="111"/>
      <c r="X76" s="111"/>
      <c r="Y76" s="111"/>
      <c r="Z76" s="111"/>
      <c r="AA76" s="111"/>
      <c r="AB76" s="111"/>
    </row>
    <row r="77" spans="1:28" ht="13">
      <c r="A77" s="344">
        <v>67</v>
      </c>
      <c r="B77" s="111"/>
      <c r="C77" s="275"/>
      <c r="D77" s="276"/>
      <c r="E77" s="848"/>
      <c r="F77" s="344"/>
      <c r="G77" s="344"/>
      <c r="H77" s="112">
        <v>21018</v>
      </c>
      <c r="I77" s="112"/>
      <c r="J77" s="111" t="s">
        <v>4024</v>
      </c>
      <c r="K77" s="111"/>
      <c r="L77" s="111"/>
      <c r="M77" s="111"/>
      <c r="N77" s="27">
        <v>2100</v>
      </c>
      <c r="O77" s="111"/>
      <c r="P77" s="111"/>
      <c r="Q77" s="111"/>
      <c r="R77" s="112" t="s">
        <v>3245</v>
      </c>
      <c r="S77" s="103" t="s">
        <v>6197</v>
      </c>
      <c r="T77" s="103" t="s">
        <v>6082</v>
      </c>
      <c r="U77" s="103" t="str">
        <f t="shared" si="1"/>
        <v>End</v>
      </c>
      <c r="V77" s="111"/>
      <c r="W77" s="111"/>
      <c r="X77" s="111"/>
      <c r="Y77" s="111"/>
      <c r="Z77" s="111"/>
      <c r="AA77" s="111"/>
      <c r="AB77" s="111"/>
    </row>
    <row r="78" spans="1:28" ht="13">
      <c r="A78" s="344">
        <v>68</v>
      </c>
      <c r="B78" s="111"/>
      <c r="C78" s="275"/>
      <c r="D78" s="276"/>
      <c r="E78" s="848"/>
      <c r="F78" s="344"/>
      <c r="G78" s="344"/>
      <c r="H78" s="112">
        <v>21019</v>
      </c>
      <c r="I78" s="112"/>
      <c r="J78" s="111" t="s">
        <v>4177</v>
      </c>
      <c r="K78" s="111"/>
      <c r="L78" s="111"/>
      <c r="M78" s="111"/>
      <c r="N78" s="27">
        <v>2100</v>
      </c>
      <c r="O78" s="111"/>
      <c r="P78" s="111"/>
      <c r="Q78" s="111"/>
      <c r="R78" s="112" t="s">
        <v>3245</v>
      </c>
      <c r="S78" s="103" t="s">
        <v>6197</v>
      </c>
      <c r="T78" s="103" t="s">
        <v>6082</v>
      </c>
      <c r="U78" s="103" t="str">
        <f t="shared" si="1"/>
        <v>End</v>
      </c>
      <c r="V78" s="111"/>
      <c r="W78" s="111"/>
      <c r="X78" s="111"/>
      <c r="Y78" s="111"/>
      <c r="Z78" s="111"/>
      <c r="AA78" s="111"/>
      <c r="AB78" s="111"/>
    </row>
    <row r="79" spans="1:28" ht="13">
      <c r="A79" s="344">
        <v>69</v>
      </c>
      <c r="B79" s="103"/>
      <c r="C79" s="103"/>
      <c r="D79" s="305"/>
      <c r="E79" s="848"/>
      <c r="F79" s="344"/>
      <c r="G79" s="344"/>
      <c r="H79" s="848">
        <v>21020</v>
      </c>
      <c r="I79" s="848"/>
      <c r="J79" s="103" t="s">
        <v>4178</v>
      </c>
      <c r="K79" s="103"/>
      <c r="L79" s="103"/>
      <c r="M79" s="103"/>
      <c r="N79" s="27">
        <v>2100</v>
      </c>
      <c r="O79" s="103"/>
      <c r="P79" s="103"/>
      <c r="Q79" s="103"/>
      <c r="R79" s="848" t="s">
        <v>3245</v>
      </c>
      <c r="S79" s="103" t="s">
        <v>6197</v>
      </c>
      <c r="T79" s="103" t="s">
        <v>6082</v>
      </c>
      <c r="U79" s="103" t="str">
        <f t="shared" si="1"/>
        <v>End</v>
      </c>
      <c r="V79" s="111"/>
      <c r="W79" s="111"/>
      <c r="X79" s="111"/>
      <c r="Y79" s="111"/>
      <c r="Z79" s="111"/>
      <c r="AA79" s="111"/>
      <c r="AB79" s="111"/>
    </row>
    <row r="80" spans="1:28" ht="13">
      <c r="A80" s="344">
        <v>70</v>
      </c>
      <c r="B80" s="111"/>
      <c r="C80" s="275"/>
      <c r="D80" s="276"/>
      <c r="E80" s="848"/>
      <c r="F80" s="344"/>
      <c r="G80" s="344"/>
      <c r="H80" s="112">
        <v>21021</v>
      </c>
      <c r="I80" s="112"/>
      <c r="J80" s="111" t="s">
        <v>4179</v>
      </c>
      <c r="K80" s="111"/>
      <c r="L80" s="111"/>
      <c r="M80" s="111"/>
      <c r="N80" s="27">
        <v>2100</v>
      </c>
      <c r="O80" s="111"/>
      <c r="P80" s="111"/>
      <c r="Q80" s="111"/>
      <c r="R80" s="112" t="s">
        <v>3245</v>
      </c>
      <c r="S80" s="103" t="s">
        <v>6197</v>
      </c>
      <c r="T80" s="103" t="s">
        <v>6082</v>
      </c>
      <c r="U80" s="103" t="str">
        <f t="shared" si="1"/>
        <v>End</v>
      </c>
      <c r="V80" s="111"/>
      <c r="W80" s="111"/>
      <c r="X80" s="111"/>
      <c r="Y80" s="111"/>
      <c r="Z80" s="111"/>
      <c r="AA80" s="111"/>
      <c r="AB80" s="111"/>
    </row>
    <row r="81" spans="1:28" ht="13">
      <c r="A81" s="344">
        <v>71</v>
      </c>
      <c r="B81" s="111"/>
      <c r="C81" s="275"/>
      <c r="D81" s="276"/>
      <c r="E81" s="848"/>
      <c r="F81" s="344"/>
      <c r="G81" s="344"/>
      <c r="H81" s="112">
        <v>21022</v>
      </c>
      <c r="I81" s="112"/>
      <c r="J81" s="111" t="s">
        <v>4180</v>
      </c>
      <c r="K81" s="111"/>
      <c r="L81" s="111"/>
      <c r="M81" s="111"/>
      <c r="N81" s="27">
        <v>2100</v>
      </c>
      <c r="O81" s="111"/>
      <c r="P81" s="111"/>
      <c r="Q81" s="111"/>
      <c r="R81" s="112" t="s">
        <v>3245</v>
      </c>
      <c r="S81" s="103" t="s">
        <v>6197</v>
      </c>
      <c r="T81" s="103" t="s">
        <v>6082</v>
      </c>
      <c r="U81" s="103" t="str">
        <f t="shared" si="1"/>
        <v>End</v>
      </c>
      <c r="V81" s="111"/>
      <c r="W81" s="111"/>
      <c r="X81" s="111"/>
      <c r="Y81" s="111"/>
      <c r="Z81" s="111"/>
      <c r="AA81" s="111"/>
      <c r="AB81" s="111"/>
    </row>
    <row r="82" spans="1:28" ht="13">
      <c r="A82" s="344">
        <v>72</v>
      </c>
      <c r="B82" s="111"/>
      <c r="C82" s="275"/>
      <c r="D82" s="276"/>
      <c r="E82" s="848"/>
      <c r="F82" s="344"/>
      <c r="G82" s="344"/>
      <c r="H82" s="112">
        <v>21023</v>
      </c>
      <c r="I82" s="112"/>
      <c r="J82" s="111" t="s">
        <v>4258</v>
      </c>
      <c r="K82" s="111"/>
      <c r="L82" s="111"/>
      <c r="M82" s="111"/>
      <c r="N82" s="27">
        <v>2100</v>
      </c>
      <c r="O82" s="111"/>
      <c r="P82" s="111"/>
      <c r="Q82" s="111"/>
      <c r="R82" s="112" t="s">
        <v>3245</v>
      </c>
      <c r="S82" s="103" t="s">
        <v>6197</v>
      </c>
      <c r="T82" s="103" t="s">
        <v>6082</v>
      </c>
      <c r="U82" s="103" t="str">
        <f t="shared" si="1"/>
        <v>End</v>
      </c>
      <c r="V82" s="111"/>
      <c r="W82" s="111"/>
      <c r="X82" s="111"/>
      <c r="Y82" s="111"/>
      <c r="Z82" s="111"/>
      <c r="AA82" s="111"/>
      <c r="AB82" s="111"/>
    </row>
    <row r="83" spans="1:28" ht="13">
      <c r="A83" s="344">
        <v>73</v>
      </c>
      <c r="B83" s="111"/>
      <c r="C83" s="275"/>
      <c r="D83" s="276"/>
      <c r="E83" s="848"/>
      <c r="F83" s="344"/>
      <c r="G83" s="344"/>
      <c r="H83" s="112">
        <v>21024</v>
      </c>
      <c r="I83" s="112"/>
      <c r="J83" s="111" t="s">
        <v>4261</v>
      </c>
      <c r="K83" s="111"/>
      <c r="L83" s="111"/>
      <c r="M83" s="111"/>
      <c r="N83" s="27">
        <v>2100</v>
      </c>
      <c r="O83" s="111"/>
      <c r="P83" s="111"/>
      <c r="Q83" s="111"/>
      <c r="R83" s="112" t="s">
        <v>3245</v>
      </c>
      <c r="S83" s="103" t="s">
        <v>6197</v>
      </c>
      <c r="T83" s="103" t="s">
        <v>6082</v>
      </c>
      <c r="U83" s="103" t="str">
        <f t="shared" si="1"/>
        <v>End</v>
      </c>
      <c r="V83" s="111"/>
      <c r="W83" s="111"/>
      <c r="X83" s="111"/>
      <c r="Y83" s="111"/>
      <c r="Z83" s="111"/>
      <c r="AA83" s="111"/>
      <c r="AB83" s="111"/>
    </row>
    <row r="84" spans="1:28" ht="13">
      <c r="A84" s="344">
        <v>74</v>
      </c>
      <c r="B84" s="111"/>
      <c r="C84" s="275"/>
      <c r="D84" s="276"/>
      <c r="E84" s="848"/>
      <c r="F84" s="344"/>
      <c r="G84" s="344"/>
      <c r="H84" s="112">
        <v>21025</v>
      </c>
      <c r="I84" s="112"/>
      <c r="J84" s="111" t="s">
        <v>4884</v>
      </c>
      <c r="K84" s="111"/>
      <c r="L84" s="111"/>
      <c r="M84" s="111"/>
      <c r="N84" s="27">
        <v>2100</v>
      </c>
      <c r="O84" s="111"/>
      <c r="P84" s="111"/>
      <c r="Q84" s="111"/>
      <c r="R84" s="112" t="s">
        <v>3245</v>
      </c>
      <c r="S84" s="103" t="s">
        <v>6197</v>
      </c>
      <c r="T84" s="103" t="s">
        <v>6082</v>
      </c>
      <c r="U84" s="103" t="str">
        <f t="shared" si="1"/>
        <v>End</v>
      </c>
      <c r="V84" s="111"/>
      <c r="W84" s="111"/>
      <c r="X84" s="111"/>
      <c r="Y84" s="111"/>
      <c r="Z84" s="111"/>
      <c r="AA84" s="111"/>
      <c r="AB84" s="111"/>
    </row>
    <row r="85" spans="1:28" ht="13">
      <c r="A85" s="344">
        <v>75</v>
      </c>
      <c r="B85" s="111"/>
      <c r="C85" s="275"/>
      <c r="D85" s="276"/>
      <c r="E85" s="848"/>
      <c r="F85" s="344"/>
      <c r="G85" s="344"/>
      <c r="H85" s="112">
        <v>21026</v>
      </c>
      <c r="I85" s="112"/>
      <c r="J85" s="111" t="s">
        <v>4885</v>
      </c>
      <c r="K85" s="111"/>
      <c r="L85" s="111"/>
      <c r="M85" s="111"/>
      <c r="N85" s="27">
        <v>2100</v>
      </c>
      <c r="O85" s="111"/>
      <c r="P85" s="111"/>
      <c r="Q85" s="111"/>
      <c r="R85" s="112" t="s">
        <v>3245</v>
      </c>
      <c r="S85" s="103" t="s">
        <v>6197</v>
      </c>
      <c r="T85" s="103" t="s">
        <v>6082</v>
      </c>
      <c r="U85" s="103" t="str">
        <f t="shared" si="1"/>
        <v>End</v>
      </c>
      <c r="V85" s="111"/>
      <c r="W85" s="111"/>
      <c r="X85" s="111"/>
      <c r="Y85" s="111"/>
      <c r="Z85" s="111"/>
      <c r="AA85" s="111"/>
      <c r="AB85" s="111"/>
    </row>
    <row r="86" spans="1:28" ht="13">
      <c r="A86" s="344">
        <v>76</v>
      </c>
      <c r="B86" s="111"/>
      <c r="C86" s="275"/>
      <c r="D86" s="276"/>
      <c r="E86" s="848"/>
      <c r="F86" s="344"/>
      <c r="G86" s="344"/>
      <c r="H86" s="112">
        <v>21027</v>
      </c>
      <c r="I86" s="112"/>
      <c r="J86" s="111" t="s">
        <v>4886</v>
      </c>
      <c r="K86" s="111"/>
      <c r="L86" s="111"/>
      <c r="M86" s="111"/>
      <c r="N86" s="27">
        <v>2100</v>
      </c>
      <c r="O86" s="111"/>
      <c r="P86" s="111"/>
      <c r="Q86" s="111"/>
      <c r="R86" s="112" t="s">
        <v>3245</v>
      </c>
      <c r="S86" s="103" t="s">
        <v>6197</v>
      </c>
      <c r="T86" s="103" t="s">
        <v>6082</v>
      </c>
      <c r="U86" s="103" t="str">
        <f t="shared" si="1"/>
        <v>End</v>
      </c>
      <c r="V86" s="111"/>
      <c r="W86" s="111"/>
      <c r="X86" s="111"/>
      <c r="Y86" s="111"/>
      <c r="Z86" s="111"/>
      <c r="AA86" s="111"/>
      <c r="AB86" s="111"/>
    </row>
    <row r="87" spans="1:28" ht="13">
      <c r="A87" s="344">
        <v>77</v>
      </c>
      <c r="B87" s="111"/>
      <c r="C87" s="275"/>
      <c r="D87" s="276"/>
      <c r="E87" s="848"/>
      <c r="F87" s="344"/>
      <c r="G87" s="344"/>
      <c r="H87" s="112">
        <v>21028</v>
      </c>
      <c r="I87" s="112"/>
      <c r="J87" s="111" t="s">
        <v>4887</v>
      </c>
      <c r="K87" s="111"/>
      <c r="L87" s="111"/>
      <c r="M87" s="111"/>
      <c r="N87" s="27">
        <v>2100</v>
      </c>
      <c r="O87" s="111"/>
      <c r="P87" s="111"/>
      <c r="Q87" s="111"/>
      <c r="R87" s="112" t="s">
        <v>3245</v>
      </c>
      <c r="S87" s="103" t="s">
        <v>6197</v>
      </c>
      <c r="T87" s="103" t="s">
        <v>6082</v>
      </c>
      <c r="U87" s="103" t="str">
        <f t="shared" si="1"/>
        <v>End</v>
      </c>
      <c r="V87" s="111"/>
      <c r="W87" s="111"/>
      <c r="X87" s="111"/>
      <c r="Y87" s="111"/>
      <c r="Z87" s="111"/>
      <c r="AA87" s="111"/>
      <c r="AB87" s="111"/>
    </row>
    <row r="88" spans="1:28" ht="13">
      <c r="A88" s="344">
        <v>78</v>
      </c>
      <c r="B88" s="111"/>
      <c r="C88" s="275"/>
      <c r="D88" s="276"/>
      <c r="E88" s="848"/>
      <c r="F88" s="344"/>
      <c r="G88" s="344"/>
      <c r="H88" s="112">
        <v>21029</v>
      </c>
      <c r="I88" s="112"/>
      <c r="J88" s="38" t="s">
        <v>4900</v>
      </c>
      <c r="K88" s="111"/>
      <c r="L88" s="111"/>
      <c r="M88" s="111"/>
      <c r="N88" s="27">
        <v>2100</v>
      </c>
      <c r="O88" s="111"/>
      <c r="P88" s="111"/>
      <c r="Q88" s="111"/>
      <c r="R88" s="112" t="s">
        <v>3245</v>
      </c>
      <c r="S88" s="103" t="s">
        <v>6197</v>
      </c>
      <c r="T88" s="103" t="s">
        <v>6082</v>
      </c>
      <c r="U88" s="103" t="str">
        <f t="shared" si="1"/>
        <v>End</v>
      </c>
      <c r="V88" s="111" t="s">
        <v>8708</v>
      </c>
      <c r="W88" s="111"/>
      <c r="X88" s="111"/>
      <c r="Y88" s="111"/>
      <c r="Z88" s="111"/>
      <c r="AA88" s="111"/>
      <c r="AB88" s="111"/>
    </row>
    <row r="89" spans="1:28" ht="13">
      <c r="A89" s="344">
        <v>79</v>
      </c>
      <c r="B89" s="111"/>
      <c r="C89" s="275"/>
      <c r="D89" s="276"/>
      <c r="E89" s="848"/>
      <c r="F89" s="344"/>
      <c r="G89" s="344"/>
      <c r="H89" s="112">
        <v>21030</v>
      </c>
      <c r="I89" s="112"/>
      <c r="J89" s="38" t="s">
        <v>4928</v>
      </c>
      <c r="K89" s="111"/>
      <c r="L89" s="111"/>
      <c r="M89" s="111"/>
      <c r="N89" s="27">
        <v>2100</v>
      </c>
      <c r="O89" s="111"/>
      <c r="P89" s="111"/>
      <c r="Q89" s="111"/>
      <c r="R89" s="112" t="s">
        <v>3245</v>
      </c>
      <c r="S89" s="103" t="s">
        <v>6197</v>
      </c>
      <c r="T89" s="103" t="s">
        <v>6082</v>
      </c>
      <c r="U89" s="103" t="str">
        <f t="shared" si="1"/>
        <v>End</v>
      </c>
      <c r="V89" s="111"/>
      <c r="W89" s="111"/>
      <c r="X89" s="111"/>
      <c r="Y89" s="111"/>
      <c r="Z89" s="111"/>
      <c r="AA89" s="111"/>
      <c r="AB89" s="111"/>
    </row>
    <row r="90" spans="1:28" ht="13">
      <c r="A90" s="344">
        <v>80</v>
      </c>
      <c r="B90" s="111"/>
      <c r="C90" s="275"/>
      <c r="D90" s="276"/>
      <c r="E90" s="848"/>
      <c r="F90" s="344"/>
      <c r="G90" s="344"/>
      <c r="H90" s="112">
        <v>21031</v>
      </c>
      <c r="I90" s="112"/>
      <c r="J90" s="111" t="s">
        <v>5215</v>
      </c>
      <c r="K90" s="111"/>
      <c r="L90" s="111"/>
      <c r="M90" s="111"/>
      <c r="N90" s="27">
        <v>2100</v>
      </c>
      <c r="O90" s="111"/>
      <c r="P90" s="111"/>
      <c r="Q90" s="111"/>
      <c r="R90" s="112" t="s">
        <v>3245</v>
      </c>
      <c r="S90" s="103" t="s">
        <v>6197</v>
      </c>
      <c r="T90" s="103" t="s">
        <v>6082</v>
      </c>
      <c r="U90" s="103" t="str">
        <f t="shared" si="1"/>
        <v>End</v>
      </c>
      <c r="V90" s="111"/>
      <c r="W90" s="111"/>
      <c r="X90" s="111"/>
      <c r="Y90" s="111"/>
      <c r="Z90" s="111"/>
      <c r="AA90" s="111"/>
      <c r="AB90" s="111"/>
    </row>
    <row r="91" spans="1:28" ht="13">
      <c r="A91" s="344">
        <v>81</v>
      </c>
      <c r="B91" s="111"/>
      <c r="C91" s="275"/>
      <c r="D91" s="276"/>
      <c r="E91" s="848"/>
      <c r="F91" s="344"/>
      <c r="G91" s="344"/>
      <c r="H91" s="112">
        <v>21032</v>
      </c>
      <c r="I91" s="112"/>
      <c r="J91" s="111" t="s">
        <v>5322</v>
      </c>
      <c r="K91" s="111"/>
      <c r="L91" s="111"/>
      <c r="M91" s="111"/>
      <c r="N91" s="27">
        <v>2100</v>
      </c>
      <c r="O91" s="111"/>
      <c r="P91" s="111"/>
      <c r="Q91" s="111"/>
      <c r="R91" s="112" t="s">
        <v>3245</v>
      </c>
      <c r="S91" s="103" t="s">
        <v>6197</v>
      </c>
      <c r="T91" s="103" t="s">
        <v>6082</v>
      </c>
      <c r="U91" s="103" t="str">
        <f t="shared" si="1"/>
        <v>End</v>
      </c>
      <c r="V91" s="111"/>
      <c r="W91" s="111"/>
      <c r="X91" s="111"/>
      <c r="Y91" s="111"/>
      <c r="Z91" s="111"/>
      <c r="AA91" s="111"/>
      <c r="AB91" s="111"/>
    </row>
    <row r="92" spans="1:28" ht="13">
      <c r="A92" s="344">
        <v>82</v>
      </c>
      <c r="B92" s="111"/>
      <c r="C92" s="275"/>
      <c r="D92" s="276"/>
      <c r="E92" s="848"/>
      <c r="F92" s="344"/>
      <c r="G92" s="344"/>
      <c r="H92" s="112">
        <v>21033</v>
      </c>
      <c r="I92" s="112"/>
      <c r="J92" s="111" t="s">
        <v>5323</v>
      </c>
      <c r="K92" s="111"/>
      <c r="L92" s="111"/>
      <c r="M92" s="111"/>
      <c r="N92" s="27">
        <v>2100</v>
      </c>
      <c r="O92" s="111"/>
      <c r="P92" s="111"/>
      <c r="Q92" s="111"/>
      <c r="R92" s="112" t="s">
        <v>3245</v>
      </c>
      <c r="S92" s="103" t="s">
        <v>6197</v>
      </c>
      <c r="T92" s="103" t="s">
        <v>6082</v>
      </c>
      <c r="U92" s="103" t="str">
        <f t="shared" si="1"/>
        <v>End</v>
      </c>
      <c r="V92" s="111"/>
      <c r="W92" s="111"/>
      <c r="X92" s="111"/>
      <c r="Y92" s="111"/>
      <c r="Z92" s="111"/>
      <c r="AA92" s="111"/>
      <c r="AB92" s="111"/>
    </row>
    <row r="93" spans="1:28" ht="13">
      <c r="A93" s="344">
        <v>83</v>
      </c>
      <c r="B93" s="111"/>
      <c r="C93" s="275"/>
      <c r="D93" s="276"/>
      <c r="E93" s="848"/>
      <c r="F93" s="344"/>
      <c r="G93" s="344"/>
      <c r="H93" s="112">
        <v>21034</v>
      </c>
      <c r="I93" s="112"/>
      <c r="J93" s="111" t="s">
        <v>5324</v>
      </c>
      <c r="K93" s="111"/>
      <c r="L93" s="111"/>
      <c r="M93" s="111"/>
      <c r="N93" s="27">
        <v>2100</v>
      </c>
      <c r="O93" s="111"/>
      <c r="P93" s="111"/>
      <c r="Q93" s="111"/>
      <c r="R93" s="112" t="s">
        <v>3245</v>
      </c>
      <c r="S93" s="103" t="s">
        <v>6197</v>
      </c>
      <c r="T93" s="103" t="s">
        <v>6082</v>
      </c>
      <c r="U93" s="103" t="str">
        <f t="shared" si="1"/>
        <v>End</v>
      </c>
      <c r="V93" s="111"/>
      <c r="W93" s="111"/>
      <c r="X93" s="111"/>
      <c r="Y93" s="111"/>
      <c r="Z93" s="111"/>
      <c r="AA93" s="111"/>
      <c r="AB93" s="111"/>
    </row>
    <row r="94" spans="1:28" ht="13">
      <c r="A94" s="344">
        <v>84</v>
      </c>
      <c r="B94" s="111"/>
      <c r="C94" s="275"/>
      <c r="D94" s="276"/>
      <c r="E94" s="848"/>
      <c r="F94" s="344"/>
      <c r="G94" s="344"/>
      <c r="H94" s="112">
        <v>21035</v>
      </c>
      <c r="I94" s="112"/>
      <c r="J94" s="111" t="s">
        <v>5325</v>
      </c>
      <c r="K94" s="111"/>
      <c r="L94" s="111"/>
      <c r="M94" s="111"/>
      <c r="N94" s="27">
        <v>2100</v>
      </c>
      <c r="O94" s="111"/>
      <c r="P94" s="111"/>
      <c r="Q94" s="111"/>
      <c r="R94" s="112" t="s">
        <v>3245</v>
      </c>
      <c r="S94" s="103" t="s">
        <v>6197</v>
      </c>
      <c r="T94" s="103" t="s">
        <v>6082</v>
      </c>
      <c r="U94" s="103" t="str">
        <f t="shared" si="1"/>
        <v>End</v>
      </c>
      <c r="V94" s="111"/>
      <c r="W94" s="111"/>
      <c r="X94" s="111"/>
      <c r="Y94" s="111"/>
      <c r="Z94" s="111"/>
      <c r="AA94" s="111"/>
      <c r="AB94" s="111"/>
    </row>
    <row r="95" spans="1:28" ht="13">
      <c r="A95" s="344">
        <v>85</v>
      </c>
      <c r="B95" s="111"/>
      <c r="C95" s="275"/>
      <c r="D95" s="276"/>
      <c r="E95" s="848"/>
      <c r="F95" s="344"/>
      <c r="G95" s="344"/>
      <c r="H95" s="112">
        <v>21036</v>
      </c>
      <c r="I95" s="112"/>
      <c r="J95" s="111" t="s">
        <v>5349</v>
      </c>
      <c r="K95" s="111"/>
      <c r="L95" s="111"/>
      <c r="M95" s="111"/>
      <c r="N95" s="27">
        <v>2100</v>
      </c>
      <c r="O95" s="111"/>
      <c r="P95" s="111"/>
      <c r="Q95" s="111"/>
      <c r="R95" s="112" t="s">
        <v>3245</v>
      </c>
      <c r="S95" s="103" t="s">
        <v>6197</v>
      </c>
      <c r="T95" s="103" t="s">
        <v>6082</v>
      </c>
      <c r="U95" s="103" t="str">
        <f t="shared" si="1"/>
        <v>End</v>
      </c>
      <c r="V95" s="111"/>
      <c r="W95" s="111"/>
      <c r="X95" s="111"/>
      <c r="Y95" s="111"/>
      <c r="Z95" s="111"/>
      <c r="AA95" s="111"/>
      <c r="AB95" s="111"/>
    </row>
    <row r="96" spans="1:28" ht="13">
      <c r="A96" s="344">
        <v>86</v>
      </c>
      <c r="B96" s="111"/>
      <c r="C96" s="275"/>
      <c r="D96" s="276"/>
      <c r="E96" s="848"/>
      <c r="F96" s="344"/>
      <c r="G96" s="344"/>
      <c r="H96" s="112">
        <v>21037</v>
      </c>
      <c r="I96" s="112"/>
      <c r="J96" s="111" t="s">
        <v>5426</v>
      </c>
      <c r="K96" s="111"/>
      <c r="L96" s="111"/>
      <c r="M96" s="111"/>
      <c r="N96" s="27">
        <v>2100</v>
      </c>
      <c r="O96" s="111"/>
      <c r="P96" s="111"/>
      <c r="Q96" s="111"/>
      <c r="R96" s="112" t="s">
        <v>3245</v>
      </c>
      <c r="S96" s="103" t="s">
        <v>6197</v>
      </c>
      <c r="T96" s="103" t="s">
        <v>6082</v>
      </c>
      <c r="U96" s="103" t="str">
        <f t="shared" si="1"/>
        <v>End</v>
      </c>
      <c r="V96" s="111"/>
      <c r="W96" s="111"/>
      <c r="X96" s="111"/>
      <c r="Y96" s="111"/>
      <c r="Z96" s="111"/>
      <c r="AA96" s="111"/>
      <c r="AB96" s="111"/>
    </row>
    <row r="97" spans="1:28" ht="13">
      <c r="A97" s="344">
        <v>87</v>
      </c>
      <c r="B97" s="111"/>
      <c r="C97" s="275"/>
      <c r="D97" s="276"/>
      <c r="E97" s="848"/>
      <c r="F97" s="344"/>
      <c r="G97" s="344"/>
      <c r="H97" s="112">
        <v>21038</v>
      </c>
      <c r="I97" s="112"/>
      <c r="J97" s="111" t="s">
        <v>5484</v>
      </c>
      <c r="K97" s="111"/>
      <c r="L97" s="111"/>
      <c r="M97" s="111"/>
      <c r="N97" s="27">
        <v>2100</v>
      </c>
      <c r="O97" s="111"/>
      <c r="P97" s="111"/>
      <c r="Q97" s="111"/>
      <c r="R97" s="112" t="s">
        <v>3245</v>
      </c>
      <c r="S97" s="103" t="s">
        <v>6197</v>
      </c>
      <c r="T97" s="103" t="s">
        <v>6082</v>
      </c>
      <c r="U97" s="103" t="str">
        <f t="shared" si="1"/>
        <v>End</v>
      </c>
      <c r="V97" s="111" t="s">
        <v>8709</v>
      </c>
      <c r="W97" s="111"/>
      <c r="X97" s="111"/>
      <c r="Y97" s="111"/>
      <c r="Z97" s="111"/>
      <c r="AA97" s="111"/>
      <c r="AB97" s="111"/>
    </row>
    <row r="98" spans="1:28" ht="13">
      <c r="A98" s="344">
        <v>88</v>
      </c>
      <c r="B98" s="111"/>
      <c r="C98" s="275"/>
      <c r="D98" s="276"/>
      <c r="E98" s="848"/>
      <c r="F98" s="344"/>
      <c r="G98" s="344"/>
      <c r="H98" s="112">
        <v>21039</v>
      </c>
      <c r="I98" s="112"/>
      <c r="J98" s="111" t="s">
        <v>5325</v>
      </c>
      <c r="K98" s="111"/>
      <c r="L98" s="111"/>
      <c r="M98" s="111"/>
      <c r="N98" s="27">
        <v>2100</v>
      </c>
      <c r="O98" s="111"/>
      <c r="P98" s="111"/>
      <c r="Q98" s="111"/>
      <c r="R98" s="112" t="s">
        <v>3245</v>
      </c>
      <c r="S98" s="103" t="s">
        <v>6197</v>
      </c>
      <c r="T98" s="103" t="s">
        <v>6082</v>
      </c>
      <c r="U98" s="103" t="str">
        <f t="shared" si="1"/>
        <v>End</v>
      </c>
      <c r="V98" s="111" t="s">
        <v>8710</v>
      </c>
      <c r="W98" s="111"/>
      <c r="X98" s="111"/>
      <c r="Y98" s="111"/>
      <c r="Z98" s="111"/>
      <c r="AA98" s="111"/>
      <c r="AB98" s="111"/>
    </row>
    <row r="99" spans="1:28" ht="13">
      <c r="A99" s="344">
        <v>89</v>
      </c>
      <c r="B99" s="111"/>
      <c r="C99" s="275"/>
      <c r="D99" s="276"/>
      <c r="E99" s="848"/>
      <c r="F99" s="344"/>
      <c r="G99" s="344"/>
      <c r="H99" s="112">
        <v>21040</v>
      </c>
      <c r="I99" s="112"/>
      <c r="J99" s="111" t="s">
        <v>5324</v>
      </c>
      <c r="K99" s="111"/>
      <c r="L99" s="111"/>
      <c r="M99" s="111"/>
      <c r="N99" s="27">
        <v>2100</v>
      </c>
      <c r="O99" s="111"/>
      <c r="P99" s="111"/>
      <c r="Q99" s="111"/>
      <c r="R99" s="112" t="s">
        <v>3245</v>
      </c>
      <c r="S99" s="103" t="s">
        <v>6197</v>
      </c>
      <c r="T99" s="103" t="s">
        <v>6082</v>
      </c>
      <c r="U99" s="103" t="str">
        <f t="shared" si="1"/>
        <v>End</v>
      </c>
      <c r="V99" s="111" t="s">
        <v>8711</v>
      </c>
      <c r="W99" s="111"/>
      <c r="X99" s="111"/>
      <c r="Y99" s="111"/>
      <c r="Z99" s="111"/>
      <c r="AA99" s="111"/>
      <c r="AB99" s="111"/>
    </row>
    <row r="100" spans="1:28" ht="13">
      <c r="A100" s="344">
        <v>90</v>
      </c>
      <c r="B100" s="111"/>
      <c r="C100" s="275"/>
      <c r="D100" s="276"/>
      <c r="E100" s="848"/>
      <c r="F100" s="344"/>
      <c r="G100" s="344"/>
      <c r="H100" s="112">
        <v>21041</v>
      </c>
      <c r="I100" s="112"/>
      <c r="J100" s="111" t="s">
        <v>5487</v>
      </c>
      <c r="K100" s="111"/>
      <c r="L100" s="111"/>
      <c r="M100" s="111"/>
      <c r="N100" s="27">
        <v>2100</v>
      </c>
      <c r="O100" s="111"/>
      <c r="P100" s="111"/>
      <c r="Q100" s="111"/>
      <c r="R100" s="112" t="s">
        <v>3245</v>
      </c>
      <c r="S100" s="103" t="s">
        <v>6197</v>
      </c>
      <c r="T100" s="103" t="s">
        <v>6082</v>
      </c>
      <c r="U100" s="103" t="str">
        <f t="shared" si="1"/>
        <v>End</v>
      </c>
      <c r="V100" s="111" t="s">
        <v>8712</v>
      </c>
      <c r="W100" s="111"/>
      <c r="X100" s="111"/>
      <c r="Y100" s="111"/>
      <c r="Z100" s="111"/>
      <c r="AA100" s="111"/>
      <c r="AB100" s="111"/>
    </row>
    <row r="101" spans="1:28" ht="13">
      <c r="A101" s="344">
        <v>91</v>
      </c>
      <c r="B101" s="111"/>
      <c r="C101" s="275"/>
      <c r="D101" s="276"/>
      <c r="E101" s="848"/>
      <c r="F101" s="344"/>
      <c r="G101" s="344"/>
      <c r="H101" s="112">
        <v>21042</v>
      </c>
      <c r="I101" s="112"/>
      <c r="J101" s="111" t="s">
        <v>5785</v>
      </c>
      <c r="K101" s="111"/>
      <c r="L101" s="111"/>
      <c r="M101" s="111"/>
      <c r="N101" s="27">
        <v>2100</v>
      </c>
      <c r="O101" s="111"/>
      <c r="P101" s="111"/>
      <c r="Q101" s="111"/>
      <c r="R101" s="112" t="s">
        <v>3245</v>
      </c>
      <c r="S101" s="103" t="s">
        <v>6197</v>
      </c>
      <c r="T101" s="375" t="s">
        <v>6519</v>
      </c>
      <c r="U101" s="103" t="str">
        <f t="shared" si="1"/>
        <v>End</v>
      </c>
      <c r="V101" s="111" t="s">
        <v>8713</v>
      </c>
      <c r="W101" s="111"/>
      <c r="X101" s="111"/>
      <c r="Y101" s="111"/>
      <c r="Z101" s="111"/>
      <c r="AA101" s="111"/>
      <c r="AB101" s="111"/>
    </row>
    <row r="102" spans="1:28" ht="13">
      <c r="A102" s="344">
        <v>92</v>
      </c>
      <c r="B102" s="111"/>
      <c r="C102" s="275"/>
      <c r="D102" s="276"/>
      <c r="E102" s="848"/>
      <c r="F102" s="344"/>
      <c r="G102" s="344"/>
      <c r="H102" s="112">
        <v>21043</v>
      </c>
      <c r="I102" s="112"/>
      <c r="J102" s="111" t="s">
        <v>5792</v>
      </c>
      <c r="K102" s="111"/>
      <c r="L102" s="111"/>
      <c r="M102" s="111"/>
      <c r="N102" s="27">
        <v>2100</v>
      </c>
      <c r="O102" s="111"/>
      <c r="P102" s="111"/>
      <c r="Q102" s="111"/>
      <c r="R102" s="112" t="s">
        <v>3245</v>
      </c>
      <c r="S102" s="103" t="s">
        <v>6197</v>
      </c>
      <c r="T102" s="103" t="s">
        <v>6120</v>
      </c>
      <c r="U102" s="103" t="str">
        <f t="shared" si="1"/>
        <v>End</v>
      </c>
      <c r="V102" s="111" t="s">
        <v>8714</v>
      </c>
      <c r="W102" s="111"/>
      <c r="X102" s="111"/>
      <c r="Y102" s="111"/>
      <c r="Z102" s="111"/>
      <c r="AA102" s="111"/>
      <c r="AB102" s="111"/>
    </row>
    <row r="103" spans="1:28" ht="13">
      <c r="A103" s="344">
        <v>93</v>
      </c>
      <c r="B103" s="111"/>
      <c r="C103" s="275"/>
      <c r="D103" s="276"/>
      <c r="E103" s="848"/>
      <c r="F103" s="344"/>
      <c r="G103" s="344"/>
      <c r="H103" s="112">
        <v>21044</v>
      </c>
      <c r="I103" s="112"/>
      <c r="J103" s="111" t="s">
        <v>5964</v>
      </c>
      <c r="K103" s="111"/>
      <c r="L103" s="111"/>
      <c r="M103" s="111"/>
      <c r="N103" s="27">
        <v>2100</v>
      </c>
      <c r="O103" s="111"/>
      <c r="P103" s="111"/>
      <c r="Q103" s="111"/>
      <c r="R103" s="112" t="s">
        <v>3245</v>
      </c>
      <c r="S103" s="103" t="s">
        <v>6197</v>
      </c>
      <c r="T103" s="103" t="s">
        <v>6120</v>
      </c>
      <c r="U103" s="103" t="str">
        <f t="shared" si="1"/>
        <v>End</v>
      </c>
      <c r="V103" s="111" t="s">
        <v>8715</v>
      </c>
      <c r="W103" s="111"/>
      <c r="X103" s="111"/>
      <c r="Y103" s="111"/>
      <c r="Z103" s="111"/>
      <c r="AA103" s="111"/>
      <c r="AB103" s="111"/>
    </row>
    <row r="104" spans="1:28" ht="13">
      <c r="A104" s="344">
        <v>94</v>
      </c>
      <c r="B104" s="111"/>
      <c r="C104" s="275"/>
      <c r="D104" s="276"/>
      <c r="E104" s="848"/>
      <c r="F104" s="344"/>
      <c r="G104" s="344"/>
      <c r="H104" s="112">
        <v>21045</v>
      </c>
      <c r="I104" s="112"/>
      <c r="J104" s="111" t="s">
        <v>5966</v>
      </c>
      <c r="K104" s="111"/>
      <c r="L104" s="111"/>
      <c r="M104" s="111"/>
      <c r="N104" s="27">
        <v>2100</v>
      </c>
      <c r="O104" s="111"/>
      <c r="P104" s="111"/>
      <c r="Q104" s="111"/>
      <c r="R104" s="112" t="s">
        <v>3245</v>
      </c>
      <c r="S104" s="103" t="s">
        <v>6197</v>
      </c>
      <c r="T104" s="103" t="s">
        <v>6120</v>
      </c>
      <c r="U104" s="103" t="str">
        <f t="shared" si="1"/>
        <v>End</v>
      </c>
      <c r="V104" s="111" t="s">
        <v>8716</v>
      </c>
      <c r="W104" s="111"/>
      <c r="X104" s="111"/>
      <c r="Y104" s="111"/>
      <c r="Z104" s="111"/>
      <c r="AA104" s="111"/>
      <c r="AB104" s="111"/>
    </row>
    <row r="105" spans="1:28" ht="13">
      <c r="A105" s="344">
        <v>95</v>
      </c>
      <c r="B105" s="111"/>
      <c r="C105" s="275"/>
      <c r="D105" s="276"/>
      <c r="E105" s="848"/>
      <c r="F105" s="344"/>
      <c r="G105" s="344"/>
      <c r="H105" s="112">
        <v>21046</v>
      </c>
      <c r="I105" s="112"/>
      <c r="J105" s="38" t="s">
        <v>5967</v>
      </c>
      <c r="K105" s="111"/>
      <c r="L105" s="111"/>
      <c r="M105" s="111"/>
      <c r="N105" s="27">
        <v>2100</v>
      </c>
      <c r="O105" s="111"/>
      <c r="P105" s="111"/>
      <c r="Q105" s="111"/>
      <c r="R105" s="112" t="s">
        <v>3245</v>
      </c>
      <c r="S105" s="103" t="s">
        <v>6197</v>
      </c>
      <c r="T105" s="103" t="s">
        <v>6120</v>
      </c>
      <c r="U105" s="103" t="str">
        <f t="shared" si="1"/>
        <v>End</v>
      </c>
      <c r="V105" s="111" t="s">
        <v>8717</v>
      </c>
      <c r="W105" s="111"/>
      <c r="X105" s="111"/>
      <c r="Y105" s="111"/>
      <c r="Z105" s="111"/>
      <c r="AA105" s="111"/>
      <c r="AB105" s="111"/>
    </row>
    <row r="106" spans="1:28" s="111" customFormat="1" ht="13">
      <c r="A106" s="344">
        <v>96</v>
      </c>
      <c r="C106" s="275"/>
      <c r="D106" s="276"/>
      <c r="E106" s="848"/>
      <c r="F106" s="344"/>
      <c r="G106" s="344"/>
      <c r="H106" s="112">
        <v>21047</v>
      </c>
      <c r="I106" s="112"/>
      <c r="J106" s="111" t="s">
        <v>5984</v>
      </c>
      <c r="N106" s="27">
        <v>2100</v>
      </c>
      <c r="R106" s="112" t="s">
        <v>3245</v>
      </c>
      <c r="S106" s="103" t="s">
        <v>6197</v>
      </c>
      <c r="T106" s="103" t="s">
        <v>6120</v>
      </c>
      <c r="U106" s="103" t="str">
        <f t="shared" si="1"/>
        <v>End</v>
      </c>
      <c r="V106" s="111" t="s">
        <v>8718</v>
      </c>
    </row>
    <row r="107" spans="1:28" s="111" customFormat="1" ht="13">
      <c r="A107" s="344">
        <v>97</v>
      </c>
      <c r="C107" s="275"/>
      <c r="D107" s="276"/>
      <c r="E107" s="848"/>
      <c r="F107" s="344"/>
      <c r="G107" s="344"/>
      <c r="H107" s="112">
        <v>21048</v>
      </c>
      <c r="I107" s="112"/>
      <c r="J107" s="111" t="s">
        <v>6222</v>
      </c>
      <c r="N107" s="27">
        <v>2100</v>
      </c>
      <c r="R107" s="112" t="s">
        <v>3245</v>
      </c>
      <c r="S107" s="103" t="s">
        <v>6197</v>
      </c>
      <c r="T107" s="103" t="s">
        <v>7615</v>
      </c>
      <c r="U107" s="103" t="str">
        <f t="shared" si="1"/>
        <v>End</v>
      </c>
    </row>
    <row r="108" spans="1:28" s="111" customFormat="1" ht="13">
      <c r="A108" s="344">
        <v>98</v>
      </c>
      <c r="C108" s="275"/>
      <c r="D108" s="276"/>
      <c r="E108" s="848"/>
      <c r="F108" s="344"/>
      <c r="G108" s="344"/>
      <c r="H108" s="112">
        <v>21049</v>
      </c>
      <c r="I108" s="112"/>
      <c r="J108" s="111" t="s">
        <v>6313</v>
      </c>
      <c r="N108" s="27">
        <v>2100</v>
      </c>
      <c r="R108" s="112" t="s">
        <v>3245</v>
      </c>
      <c r="S108" s="103" t="s">
        <v>6197</v>
      </c>
      <c r="T108" s="103" t="s">
        <v>6622</v>
      </c>
      <c r="U108" s="103" t="str">
        <f t="shared" si="1"/>
        <v>End</v>
      </c>
      <c r="V108" s="111" t="s">
        <v>8719</v>
      </c>
    </row>
    <row r="109" spans="1:28" s="111" customFormat="1" ht="13">
      <c r="A109" s="344">
        <v>99</v>
      </c>
      <c r="C109" s="275"/>
      <c r="D109" s="276"/>
      <c r="E109" s="848"/>
      <c r="F109" s="344"/>
      <c r="G109" s="344"/>
      <c r="H109" s="112">
        <v>21050</v>
      </c>
      <c r="I109" s="112"/>
      <c r="J109" s="111" t="s">
        <v>6314</v>
      </c>
      <c r="N109" s="27">
        <v>2100</v>
      </c>
      <c r="R109" s="112" t="s">
        <v>3245</v>
      </c>
      <c r="S109" s="103" t="s">
        <v>6197</v>
      </c>
      <c r="T109" s="103" t="s">
        <v>6622</v>
      </c>
      <c r="U109" s="103" t="str">
        <f t="shared" si="1"/>
        <v>End</v>
      </c>
      <c r="V109" s="111" t="s">
        <v>8720</v>
      </c>
    </row>
    <row r="110" spans="1:28" s="111" customFormat="1" ht="13">
      <c r="A110" s="344">
        <v>100</v>
      </c>
      <c r="C110" s="275"/>
      <c r="D110" s="276"/>
      <c r="E110" s="848"/>
      <c r="F110" s="344"/>
      <c r="G110" s="344"/>
      <c r="H110" s="112">
        <v>21051</v>
      </c>
      <c r="I110" s="112"/>
      <c r="J110" s="38" t="s">
        <v>6315</v>
      </c>
      <c r="N110" s="27">
        <v>2100</v>
      </c>
      <c r="R110" s="112" t="s">
        <v>3245</v>
      </c>
      <c r="S110" s="103" t="s">
        <v>6197</v>
      </c>
      <c r="T110" s="103" t="s">
        <v>6622</v>
      </c>
      <c r="U110" s="103" t="str">
        <f t="shared" si="1"/>
        <v>End</v>
      </c>
      <c r="V110" s="111" t="s">
        <v>8721</v>
      </c>
    </row>
    <row r="111" spans="1:28" s="111" customFormat="1" ht="13">
      <c r="A111" s="344">
        <v>101</v>
      </c>
      <c r="C111" s="275"/>
      <c r="D111" s="276"/>
      <c r="E111" s="848"/>
      <c r="F111" s="344"/>
      <c r="G111" s="344"/>
      <c r="H111" s="112">
        <v>21052</v>
      </c>
      <c r="I111" s="112"/>
      <c r="J111" s="111" t="s">
        <v>6316</v>
      </c>
      <c r="N111" s="27">
        <v>2100</v>
      </c>
      <c r="R111" s="112" t="s">
        <v>3245</v>
      </c>
      <c r="S111" s="103" t="s">
        <v>6197</v>
      </c>
      <c r="T111" s="103" t="s">
        <v>6622</v>
      </c>
      <c r="U111" s="103" t="str">
        <f t="shared" si="1"/>
        <v>End</v>
      </c>
      <c r="V111" s="111" t="s">
        <v>8722</v>
      </c>
    </row>
    <row r="112" spans="1:28" s="111" customFormat="1" ht="13">
      <c r="A112" s="344">
        <v>102</v>
      </c>
      <c r="C112" s="275"/>
      <c r="D112" s="276"/>
      <c r="E112" s="848"/>
      <c r="F112" s="344"/>
      <c r="G112" s="344"/>
      <c r="H112" s="112">
        <v>21053</v>
      </c>
      <c r="I112" s="112"/>
      <c r="J112" s="111" t="s">
        <v>6706</v>
      </c>
      <c r="N112" s="27">
        <v>2100</v>
      </c>
      <c r="R112" s="112" t="s">
        <v>3245</v>
      </c>
      <c r="S112" s="103" t="s">
        <v>6197</v>
      </c>
      <c r="T112" s="103"/>
      <c r="U112" s="103" t="str">
        <f t="shared" si="1"/>
        <v/>
      </c>
    </row>
    <row r="113" spans="1:28" s="111" customFormat="1" ht="13">
      <c r="A113" s="344">
        <v>103</v>
      </c>
      <c r="C113" s="275"/>
      <c r="D113" s="276"/>
      <c r="E113" s="848"/>
      <c r="F113" s="344"/>
      <c r="G113" s="344"/>
      <c r="H113" s="112">
        <v>21054</v>
      </c>
      <c r="I113" s="112"/>
      <c r="J113" s="111" t="s">
        <v>6707</v>
      </c>
      <c r="N113" s="27">
        <v>2100</v>
      </c>
      <c r="R113" s="112" t="s">
        <v>3245</v>
      </c>
      <c r="S113" s="103" t="s">
        <v>6197</v>
      </c>
      <c r="T113" s="103"/>
      <c r="U113" s="103" t="str">
        <f t="shared" si="1"/>
        <v/>
      </c>
    </row>
    <row r="114" spans="1:28" s="111" customFormat="1" ht="13">
      <c r="A114" s="344">
        <v>104</v>
      </c>
      <c r="C114" s="275"/>
      <c r="D114" s="276"/>
      <c r="E114" s="848"/>
      <c r="F114" s="344"/>
      <c r="G114" s="344"/>
      <c r="H114" s="112">
        <v>21055</v>
      </c>
      <c r="I114" s="112"/>
      <c r="J114" s="111" t="s">
        <v>6708</v>
      </c>
      <c r="N114" s="27">
        <v>2100</v>
      </c>
      <c r="R114" s="112" t="s">
        <v>3245</v>
      </c>
      <c r="S114" s="103" t="s">
        <v>6197</v>
      </c>
      <c r="T114" s="103"/>
      <c r="U114" s="103" t="str">
        <f t="shared" si="1"/>
        <v/>
      </c>
    </row>
    <row r="115" spans="1:28" s="111" customFormat="1" ht="13">
      <c r="A115" s="344">
        <v>105</v>
      </c>
      <c r="C115" s="275"/>
      <c r="D115" s="276"/>
      <c r="E115" s="848"/>
      <c r="F115" s="344"/>
      <c r="G115" s="344"/>
      <c r="H115" s="112">
        <v>21056</v>
      </c>
      <c r="I115" s="112"/>
      <c r="J115" s="38" t="s">
        <v>6709</v>
      </c>
      <c r="N115" s="27">
        <v>2100</v>
      </c>
      <c r="R115" s="112" t="s">
        <v>3245</v>
      </c>
      <c r="S115" s="103" t="s">
        <v>6197</v>
      </c>
      <c r="T115" s="103"/>
      <c r="U115" s="103" t="str">
        <f t="shared" si="1"/>
        <v/>
      </c>
    </row>
    <row r="116" spans="1:28" ht="13">
      <c r="A116" s="1146">
        <v>106</v>
      </c>
      <c r="B116" s="111"/>
      <c r="C116" s="275"/>
      <c r="D116" s="276"/>
      <c r="E116" s="848"/>
      <c r="F116" s="344"/>
      <c r="G116" s="344"/>
      <c r="H116" s="112">
        <v>21057</v>
      </c>
      <c r="I116" s="112"/>
      <c r="J116" s="38" t="s">
        <v>6962</v>
      </c>
      <c r="K116" s="111"/>
      <c r="L116" s="111"/>
      <c r="M116" s="111"/>
      <c r="N116" s="27">
        <v>2100</v>
      </c>
      <c r="O116" s="111"/>
      <c r="P116" s="111"/>
      <c r="Q116" s="111"/>
      <c r="R116" s="112" t="s">
        <v>3245</v>
      </c>
      <c r="S116" s="103" t="s">
        <v>6197</v>
      </c>
      <c r="T116" s="103"/>
      <c r="U116" s="103" t="str">
        <f t="shared" si="1"/>
        <v/>
      </c>
      <c r="V116" s="111"/>
      <c r="W116" s="111"/>
      <c r="X116" s="111"/>
      <c r="Y116" s="111"/>
      <c r="Z116" s="111"/>
      <c r="AA116" s="111"/>
      <c r="AB116" s="111"/>
    </row>
    <row r="117" spans="1:28" ht="13">
      <c r="A117" s="1217">
        <v>107</v>
      </c>
      <c r="B117" s="111"/>
      <c r="C117" s="275"/>
      <c r="D117" s="276"/>
      <c r="E117" s="848"/>
      <c r="F117" s="848"/>
      <c r="G117" s="848"/>
      <c r="H117" s="112">
        <v>21058</v>
      </c>
      <c r="I117" s="112"/>
      <c r="J117" s="109" t="s">
        <v>8523</v>
      </c>
      <c r="K117" s="111"/>
      <c r="L117" s="111"/>
      <c r="M117" s="111"/>
      <c r="N117" s="27">
        <v>2100</v>
      </c>
      <c r="O117" s="111"/>
      <c r="P117" s="111"/>
      <c r="Q117" s="111"/>
      <c r="R117" s="112" t="s">
        <v>3245</v>
      </c>
      <c r="S117" s="103" t="s">
        <v>6197</v>
      </c>
      <c r="T117" s="103"/>
      <c r="U117" s="103" t="str">
        <f t="shared" si="1"/>
        <v/>
      </c>
      <c r="V117" s="111" t="s">
        <v>8723</v>
      </c>
      <c r="W117" s="103"/>
      <c r="X117" s="111"/>
      <c r="Y117" s="111"/>
      <c r="Z117" s="111"/>
      <c r="AA117" s="111"/>
      <c r="AB117" s="111"/>
    </row>
    <row r="118" spans="1:28" ht="13">
      <c r="A118" s="1217">
        <v>108</v>
      </c>
      <c r="B118" s="942"/>
      <c r="C118" s="943"/>
      <c r="D118" s="944"/>
      <c r="E118" s="945"/>
      <c r="F118" s="945"/>
      <c r="G118" s="945"/>
      <c r="H118" s="946">
        <v>21059</v>
      </c>
      <c r="I118" s="946"/>
      <c r="J118" s="109" t="s">
        <v>9561</v>
      </c>
      <c r="K118" s="942"/>
      <c r="L118" s="942"/>
      <c r="M118" s="942"/>
      <c r="N118" s="27">
        <v>2100</v>
      </c>
      <c r="O118" s="111"/>
      <c r="P118" s="111"/>
      <c r="Q118" s="111"/>
      <c r="R118" s="112" t="s">
        <v>3245</v>
      </c>
      <c r="S118" s="103" t="s">
        <v>6197</v>
      </c>
      <c r="T118" s="947"/>
      <c r="U118" s="103" t="str">
        <f t="shared" si="1"/>
        <v/>
      </c>
      <c r="V118" s="947" t="s">
        <v>9303</v>
      </c>
      <c r="W118" s="947"/>
      <c r="X118" s="111"/>
      <c r="Y118" s="111"/>
      <c r="Z118" s="111"/>
      <c r="AA118" s="111"/>
      <c r="AB118" s="111"/>
    </row>
    <row r="119" spans="1:28" ht="13">
      <c r="A119" s="1217">
        <v>109</v>
      </c>
      <c r="B119" s="1218"/>
      <c r="C119" s="1219"/>
      <c r="D119" s="1220"/>
      <c r="E119" s="1221"/>
      <c r="F119" s="1221"/>
      <c r="G119" s="1221"/>
      <c r="H119" s="1222">
        <v>21060</v>
      </c>
      <c r="I119" s="1222"/>
      <c r="J119" s="1223" t="s">
        <v>9563</v>
      </c>
      <c r="K119" s="1218"/>
      <c r="L119" s="1218"/>
      <c r="M119" s="1218"/>
      <c r="N119" s="27">
        <v>2100</v>
      </c>
      <c r="O119" s="111"/>
      <c r="P119" s="111"/>
      <c r="Q119" s="111"/>
      <c r="R119" s="112" t="s">
        <v>3245</v>
      </c>
      <c r="S119" s="103" t="s">
        <v>6197</v>
      </c>
      <c r="T119" s="947"/>
      <c r="U119" s="103" t="str">
        <f t="shared" si="1"/>
        <v/>
      </c>
      <c r="V119" s="103" t="s">
        <v>9564</v>
      </c>
      <c r="W119" s="1224"/>
      <c r="X119" s="111"/>
      <c r="Y119" s="111"/>
      <c r="Z119" s="111"/>
      <c r="AA119" s="111"/>
      <c r="AB119" s="111"/>
    </row>
    <row r="120" spans="1:28" ht="13">
      <c r="A120" s="1217">
        <v>110</v>
      </c>
      <c r="B120" s="111"/>
      <c r="C120" s="275"/>
      <c r="D120" s="276"/>
      <c r="E120" s="848"/>
      <c r="F120" s="344">
        <v>211</v>
      </c>
      <c r="G120" s="344"/>
      <c r="H120" s="112"/>
      <c r="I120" s="112"/>
      <c r="J120" s="222" t="s">
        <v>623</v>
      </c>
      <c r="K120" s="222"/>
      <c r="L120" s="222"/>
      <c r="M120" s="222"/>
      <c r="N120" s="274">
        <v>21</v>
      </c>
      <c r="O120" s="222"/>
      <c r="P120" s="222"/>
      <c r="Q120" s="222"/>
      <c r="R120" s="19" t="s">
        <v>3240</v>
      </c>
      <c r="S120" s="103" t="s">
        <v>6197</v>
      </c>
      <c r="T120" s="103"/>
      <c r="U120" s="103" t="str">
        <f t="shared" si="1"/>
        <v/>
      </c>
      <c r="V120" s="111"/>
      <c r="W120" s="111"/>
      <c r="X120" s="111"/>
      <c r="Y120" s="111"/>
      <c r="Z120" s="111"/>
      <c r="AA120" s="111"/>
      <c r="AB120" s="111"/>
    </row>
    <row r="121" spans="1:28" ht="13">
      <c r="A121" s="1217">
        <v>111</v>
      </c>
      <c r="B121" s="111"/>
      <c r="C121" s="275"/>
      <c r="D121" s="276"/>
      <c r="E121" s="848"/>
      <c r="F121" s="344"/>
      <c r="G121" s="344">
        <v>2110</v>
      </c>
      <c r="H121" s="112"/>
      <c r="I121" s="112"/>
      <c r="J121" s="21" t="s">
        <v>624</v>
      </c>
      <c r="K121" s="21"/>
      <c r="L121" s="21"/>
      <c r="M121" s="21"/>
      <c r="N121" s="274">
        <v>211</v>
      </c>
      <c r="O121" s="21"/>
      <c r="P121" s="21"/>
      <c r="Q121" s="21"/>
      <c r="R121" s="19" t="s">
        <v>3240</v>
      </c>
      <c r="S121" s="103" t="s">
        <v>6197</v>
      </c>
      <c r="T121" s="103"/>
      <c r="U121" s="103" t="str">
        <f t="shared" si="1"/>
        <v/>
      </c>
      <c r="V121" s="111"/>
      <c r="W121" s="111"/>
      <c r="X121" s="111"/>
      <c r="Y121" s="111"/>
      <c r="Z121" s="111"/>
      <c r="AA121" s="111"/>
      <c r="AB121" s="111"/>
    </row>
    <row r="122" spans="1:28" ht="13">
      <c r="A122" s="1217">
        <v>112</v>
      </c>
      <c r="B122" s="111"/>
      <c r="C122" s="275"/>
      <c r="D122" s="276"/>
      <c r="E122" s="848"/>
      <c r="F122" s="344"/>
      <c r="G122" s="344"/>
      <c r="H122" s="112">
        <v>21100</v>
      </c>
      <c r="I122" s="112"/>
      <c r="J122" s="111" t="s">
        <v>625</v>
      </c>
      <c r="K122" s="111"/>
      <c r="L122" s="111"/>
      <c r="M122" s="111"/>
      <c r="N122" s="27">
        <v>2110</v>
      </c>
      <c r="O122" s="111"/>
      <c r="P122" s="111"/>
      <c r="Q122" s="111"/>
      <c r="R122" s="112" t="s">
        <v>3245</v>
      </c>
      <c r="S122" s="103" t="s">
        <v>6197</v>
      </c>
      <c r="T122" s="103" t="s">
        <v>5125</v>
      </c>
      <c r="U122" s="103" t="str">
        <f t="shared" si="1"/>
        <v>End</v>
      </c>
      <c r="V122" s="111" t="s">
        <v>8724</v>
      </c>
      <c r="W122" s="111"/>
      <c r="X122" s="111"/>
      <c r="Y122" s="111"/>
      <c r="Z122" s="111"/>
      <c r="AA122" s="111"/>
      <c r="AB122" s="111"/>
    </row>
    <row r="123" spans="1:28" ht="13">
      <c r="A123" s="1217">
        <v>113</v>
      </c>
      <c r="B123" s="111"/>
      <c r="C123" s="275"/>
      <c r="D123" s="276"/>
      <c r="E123" s="848"/>
      <c r="F123" s="344"/>
      <c r="G123" s="344"/>
      <c r="H123" s="112">
        <v>21101</v>
      </c>
      <c r="I123" s="112"/>
      <c r="J123" s="111" t="s">
        <v>3802</v>
      </c>
      <c r="K123" s="111"/>
      <c r="L123" s="111"/>
      <c r="M123" s="111"/>
      <c r="N123" s="27">
        <v>2110</v>
      </c>
      <c r="O123" s="111"/>
      <c r="P123" s="111"/>
      <c r="Q123" s="111"/>
      <c r="R123" s="112" t="s">
        <v>3245</v>
      </c>
      <c r="S123" s="103" t="s">
        <v>6197</v>
      </c>
      <c r="T123" s="103" t="s">
        <v>6082</v>
      </c>
      <c r="U123" s="103" t="str">
        <f t="shared" si="1"/>
        <v>End</v>
      </c>
      <c r="V123" s="111" t="s">
        <v>8725</v>
      </c>
      <c r="W123" s="111"/>
      <c r="X123" s="111"/>
      <c r="Y123" s="111"/>
      <c r="Z123" s="111"/>
      <c r="AA123" s="111"/>
      <c r="AB123" s="111"/>
    </row>
    <row r="124" spans="1:28" ht="13">
      <c r="A124" s="1217">
        <v>114</v>
      </c>
      <c r="B124" s="111"/>
      <c r="C124" s="275"/>
      <c r="D124" s="276"/>
      <c r="E124" s="848"/>
      <c r="F124" s="344"/>
      <c r="G124" s="344"/>
      <c r="H124" s="112">
        <v>21102</v>
      </c>
      <c r="I124" s="112"/>
      <c r="J124" s="111" t="s">
        <v>3915</v>
      </c>
      <c r="K124" s="111"/>
      <c r="L124" s="111"/>
      <c r="M124" s="111"/>
      <c r="N124" s="27">
        <v>2110</v>
      </c>
      <c r="O124" s="111"/>
      <c r="P124" s="111"/>
      <c r="Q124" s="111"/>
      <c r="R124" s="112" t="s">
        <v>3245</v>
      </c>
      <c r="S124" s="103" t="s">
        <v>6197</v>
      </c>
      <c r="T124" s="103" t="s">
        <v>6082</v>
      </c>
      <c r="U124" s="103" t="str">
        <f t="shared" si="1"/>
        <v>End</v>
      </c>
      <c r="V124" s="111" t="s">
        <v>8726</v>
      </c>
      <c r="W124" s="111"/>
      <c r="X124" s="111"/>
      <c r="Y124" s="111"/>
      <c r="Z124" s="111"/>
      <c r="AA124" s="111"/>
      <c r="AB124" s="111"/>
    </row>
    <row r="125" spans="1:28" ht="13">
      <c r="A125" s="1217">
        <v>115</v>
      </c>
      <c r="B125" s="111"/>
      <c r="C125" s="275"/>
      <c r="D125" s="276"/>
      <c r="E125" s="848"/>
      <c r="F125" s="344"/>
      <c r="G125" s="344"/>
      <c r="H125" s="112">
        <v>21103</v>
      </c>
      <c r="I125" s="112"/>
      <c r="J125" s="103" t="s">
        <v>3946</v>
      </c>
      <c r="K125" s="111"/>
      <c r="L125" s="111"/>
      <c r="M125" s="111"/>
      <c r="N125" s="27">
        <v>2110</v>
      </c>
      <c r="O125" s="111"/>
      <c r="P125" s="111"/>
      <c r="Q125" s="111"/>
      <c r="R125" s="112" t="s">
        <v>3245</v>
      </c>
      <c r="S125" s="103" t="s">
        <v>6197</v>
      </c>
      <c r="T125" s="103" t="s">
        <v>6082</v>
      </c>
      <c r="U125" s="103" t="str">
        <f t="shared" si="1"/>
        <v>End</v>
      </c>
      <c r="V125" s="111" t="s">
        <v>8727</v>
      </c>
      <c r="W125" s="111"/>
      <c r="X125" s="111"/>
      <c r="Y125" s="111"/>
      <c r="Z125" s="111"/>
      <c r="AA125" s="111"/>
      <c r="AB125" s="111"/>
    </row>
    <row r="126" spans="1:28" ht="13">
      <c r="A126" s="1217">
        <v>116</v>
      </c>
      <c r="B126" s="111"/>
      <c r="C126" s="275"/>
      <c r="D126" s="276"/>
      <c r="E126" s="848"/>
      <c r="F126" s="344"/>
      <c r="G126" s="344"/>
      <c r="H126" s="112">
        <v>21104</v>
      </c>
      <c r="I126" s="112"/>
      <c r="J126" s="103" t="s">
        <v>4122</v>
      </c>
      <c r="K126" s="111"/>
      <c r="L126" s="111"/>
      <c r="M126" s="111"/>
      <c r="N126" s="27">
        <v>2110</v>
      </c>
      <c r="O126" s="111"/>
      <c r="P126" s="111"/>
      <c r="Q126" s="111"/>
      <c r="R126" s="112" t="s">
        <v>3245</v>
      </c>
      <c r="S126" s="103" t="s">
        <v>6197</v>
      </c>
      <c r="T126" s="103" t="s">
        <v>6705</v>
      </c>
      <c r="U126" s="103" t="str">
        <f t="shared" si="1"/>
        <v>End</v>
      </c>
      <c r="V126" s="111" t="s">
        <v>8728</v>
      </c>
      <c r="W126" s="111"/>
      <c r="X126" s="111"/>
      <c r="Y126" s="111"/>
      <c r="Z126" s="111"/>
      <c r="AA126" s="111"/>
      <c r="AB126" s="111"/>
    </row>
    <row r="127" spans="1:28" ht="13">
      <c r="A127" s="1217">
        <v>117</v>
      </c>
      <c r="B127" s="111"/>
      <c r="C127" s="275"/>
      <c r="D127" s="276"/>
      <c r="E127" s="848"/>
      <c r="F127" s="344"/>
      <c r="G127" s="344"/>
      <c r="H127" s="112">
        <v>21105</v>
      </c>
      <c r="I127" s="112"/>
      <c r="J127" s="103" t="s">
        <v>4269</v>
      </c>
      <c r="K127" s="111"/>
      <c r="L127" s="111"/>
      <c r="M127" s="111"/>
      <c r="N127" s="27">
        <v>2110</v>
      </c>
      <c r="O127" s="111"/>
      <c r="P127" s="111"/>
      <c r="Q127" s="111"/>
      <c r="R127" s="112" t="s">
        <v>3245</v>
      </c>
      <c r="S127" s="103" t="s">
        <v>6197</v>
      </c>
      <c r="T127" s="103" t="s">
        <v>6082</v>
      </c>
      <c r="U127" s="103" t="str">
        <f t="shared" si="1"/>
        <v>End</v>
      </c>
      <c r="V127" s="111"/>
      <c r="W127" s="111"/>
      <c r="X127" s="111"/>
      <c r="Y127" s="111"/>
      <c r="Z127" s="111"/>
      <c r="AA127" s="111"/>
      <c r="AB127" s="111"/>
    </row>
    <row r="128" spans="1:28" ht="13">
      <c r="A128" s="1217">
        <v>118</v>
      </c>
      <c r="B128" s="111"/>
      <c r="C128" s="275"/>
      <c r="D128" s="276"/>
      <c r="E128" s="848"/>
      <c r="F128" s="344"/>
      <c r="G128" s="344"/>
      <c r="H128" s="112">
        <v>21106</v>
      </c>
      <c r="I128" s="112"/>
      <c r="J128" s="103" t="s">
        <v>4984</v>
      </c>
      <c r="K128" s="111"/>
      <c r="L128" s="111"/>
      <c r="M128" s="111"/>
      <c r="N128" s="27">
        <v>2110</v>
      </c>
      <c r="O128" s="111"/>
      <c r="P128" s="111"/>
      <c r="Q128" s="111"/>
      <c r="R128" s="112" t="s">
        <v>3245</v>
      </c>
      <c r="S128" s="103" t="s">
        <v>6197</v>
      </c>
      <c r="T128" s="103" t="s">
        <v>6082</v>
      </c>
      <c r="U128" s="103" t="str">
        <f t="shared" si="1"/>
        <v>End</v>
      </c>
      <c r="V128" s="111"/>
      <c r="W128" s="111"/>
      <c r="X128" s="111"/>
      <c r="Y128" s="111"/>
      <c r="Z128" s="111"/>
      <c r="AA128" s="111"/>
      <c r="AB128" s="111"/>
    </row>
    <row r="129" spans="1:28" ht="13">
      <c r="A129" s="1217">
        <v>119</v>
      </c>
      <c r="B129" s="111"/>
      <c r="C129" s="275"/>
      <c r="D129" s="276"/>
      <c r="E129" s="848"/>
      <c r="F129" s="344"/>
      <c r="G129" s="344"/>
      <c r="H129" s="112">
        <v>21107</v>
      </c>
      <c r="I129" s="112"/>
      <c r="J129" s="103" t="s">
        <v>5107</v>
      </c>
      <c r="K129" s="111"/>
      <c r="L129" s="111"/>
      <c r="M129" s="111"/>
      <c r="N129" s="27">
        <v>2110</v>
      </c>
      <c r="O129" s="111"/>
      <c r="P129" s="111"/>
      <c r="Q129" s="111"/>
      <c r="R129" s="112" t="s">
        <v>3245</v>
      </c>
      <c r="S129" s="103" t="s">
        <v>6197</v>
      </c>
      <c r="T129" s="103" t="s">
        <v>6082</v>
      </c>
      <c r="U129" s="103" t="str">
        <f t="shared" si="1"/>
        <v>End</v>
      </c>
      <c r="V129" s="111" t="s">
        <v>8729</v>
      </c>
      <c r="W129" s="111"/>
      <c r="X129" s="111"/>
      <c r="Y129" s="111"/>
      <c r="Z129" s="111"/>
      <c r="AA129" s="111"/>
      <c r="AB129" s="111"/>
    </row>
    <row r="130" spans="1:28" ht="13">
      <c r="A130" s="1217">
        <v>120</v>
      </c>
      <c r="B130" s="111"/>
      <c r="C130" s="275"/>
      <c r="D130" s="276"/>
      <c r="E130" s="848"/>
      <c r="F130" s="344"/>
      <c r="G130" s="344"/>
      <c r="H130" s="112">
        <v>21108</v>
      </c>
      <c r="I130" s="112"/>
      <c r="J130" s="103" t="s">
        <v>5229</v>
      </c>
      <c r="K130" s="111"/>
      <c r="L130" s="111"/>
      <c r="M130" s="111"/>
      <c r="N130" s="27">
        <v>2110</v>
      </c>
      <c r="O130" s="111"/>
      <c r="P130" s="111"/>
      <c r="Q130" s="111"/>
      <c r="R130" s="112" t="s">
        <v>3245</v>
      </c>
      <c r="S130" s="103" t="s">
        <v>6197</v>
      </c>
      <c r="T130" s="103" t="s">
        <v>6082</v>
      </c>
      <c r="U130" s="103" t="str">
        <f t="shared" si="1"/>
        <v>End</v>
      </c>
      <c r="V130" s="111" t="s">
        <v>8730</v>
      </c>
      <c r="W130" s="111"/>
      <c r="X130" s="111"/>
      <c r="Y130" s="111"/>
      <c r="Z130" s="111"/>
      <c r="AA130" s="111"/>
      <c r="AB130" s="111"/>
    </row>
    <row r="131" spans="1:28" ht="13">
      <c r="A131" s="1217">
        <v>121</v>
      </c>
      <c r="B131" s="111"/>
      <c r="C131" s="275"/>
      <c r="D131" s="276"/>
      <c r="E131" s="848"/>
      <c r="F131" s="344"/>
      <c r="G131" s="344"/>
      <c r="H131" s="112">
        <v>21109</v>
      </c>
      <c r="I131" s="112"/>
      <c r="J131" s="103" t="s">
        <v>5425</v>
      </c>
      <c r="K131" s="111"/>
      <c r="L131" s="111"/>
      <c r="M131" s="111"/>
      <c r="N131" s="27">
        <v>2110</v>
      </c>
      <c r="O131" s="111"/>
      <c r="P131" s="111"/>
      <c r="Q131" s="111"/>
      <c r="R131" s="112" t="s">
        <v>3245</v>
      </c>
      <c r="S131" s="103" t="s">
        <v>6197</v>
      </c>
      <c r="T131" s="103"/>
      <c r="U131" s="103" t="str">
        <f t="shared" si="1"/>
        <v/>
      </c>
      <c r="V131" s="111" t="s">
        <v>8731</v>
      </c>
      <c r="W131" s="111"/>
      <c r="X131" s="111"/>
      <c r="Y131" s="111"/>
      <c r="Z131" s="111"/>
      <c r="AA131" s="111"/>
      <c r="AB131" s="111"/>
    </row>
    <row r="132" spans="1:28" ht="13">
      <c r="A132" s="1217">
        <v>122</v>
      </c>
      <c r="B132" s="111"/>
      <c r="C132" s="275"/>
      <c r="D132" s="276"/>
      <c r="E132" s="848"/>
      <c r="F132" s="344"/>
      <c r="G132" s="344">
        <v>2111</v>
      </c>
      <c r="H132" s="112"/>
      <c r="I132" s="112"/>
      <c r="J132" s="21" t="s">
        <v>626</v>
      </c>
      <c r="K132" s="21"/>
      <c r="L132" s="21"/>
      <c r="M132" s="21"/>
      <c r="N132" s="274">
        <v>211</v>
      </c>
      <c r="O132" s="21"/>
      <c r="P132" s="21"/>
      <c r="Q132" s="21"/>
      <c r="R132" s="19" t="s">
        <v>3240</v>
      </c>
      <c r="S132" s="103" t="s">
        <v>6197</v>
      </c>
      <c r="T132" s="103"/>
      <c r="U132" s="103" t="str">
        <f t="shared" si="1"/>
        <v/>
      </c>
      <c r="V132" s="111"/>
      <c r="W132" s="111"/>
      <c r="X132" s="111"/>
      <c r="Y132" s="111"/>
      <c r="Z132" s="111"/>
      <c r="AA132" s="111"/>
      <c r="AB132" s="111"/>
    </row>
    <row r="133" spans="1:28" ht="13">
      <c r="A133" s="1217">
        <v>123</v>
      </c>
      <c r="B133" s="111"/>
      <c r="C133" s="275"/>
      <c r="D133" s="276"/>
      <c r="E133" s="848"/>
      <c r="F133" s="344"/>
      <c r="G133" s="344"/>
      <c r="H133" s="112">
        <v>21110</v>
      </c>
      <c r="I133" s="112"/>
      <c r="J133" s="103" t="s">
        <v>4776</v>
      </c>
      <c r="K133" s="21"/>
      <c r="L133" s="21"/>
      <c r="M133" s="21"/>
      <c r="N133" s="27">
        <v>2111</v>
      </c>
      <c r="O133" s="21"/>
      <c r="P133" s="21"/>
      <c r="Q133" s="21"/>
      <c r="R133" s="112" t="s">
        <v>3245</v>
      </c>
      <c r="S133" s="103" t="s">
        <v>6197</v>
      </c>
      <c r="T133" s="103" t="s">
        <v>6082</v>
      </c>
      <c r="U133" s="103" t="str">
        <f t="shared" si="1"/>
        <v>End</v>
      </c>
      <c r="V133" s="111" t="s">
        <v>8732</v>
      </c>
      <c r="W133" s="111"/>
      <c r="X133" s="111"/>
      <c r="Y133" s="111"/>
      <c r="Z133" s="111"/>
      <c r="AA133" s="111"/>
      <c r="AB133" s="111"/>
    </row>
    <row r="134" spans="1:28" ht="13">
      <c r="A134" s="1217">
        <v>124</v>
      </c>
      <c r="B134" s="111"/>
      <c r="C134" s="275"/>
      <c r="D134" s="276"/>
      <c r="E134" s="848"/>
      <c r="F134" s="344"/>
      <c r="G134" s="344"/>
      <c r="H134" s="112">
        <v>21111</v>
      </c>
      <c r="I134" s="112"/>
      <c r="J134" s="103" t="s">
        <v>4920</v>
      </c>
      <c r="K134" s="21"/>
      <c r="L134" s="21"/>
      <c r="M134" s="21"/>
      <c r="N134" s="27">
        <v>2111</v>
      </c>
      <c r="O134" s="21"/>
      <c r="P134" s="21"/>
      <c r="Q134" s="21"/>
      <c r="R134" s="112" t="s">
        <v>3245</v>
      </c>
      <c r="S134" s="103" t="s">
        <v>6197</v>
      </c>
      <c r="T134" s="103" t="s">
        <v>6082</v>
      </c>
      <c r="U134" s="103" t="str">
        <f t="shared" si="1"/>
        <v>End</v>
      </c>
      <c r="V134" s="111" t="s">
        <v>8733</v>
      </c>
      <c r="W134" s="111"/>
      <c r="X134" s="111"/>
      <c r="Y134" s="111"/>
      <c r="Z134" s="111"/>
      <c r="AA134" s="111"/>
      <c r="AB134" s="111"/>
    </row>
    <row r="135" spans="1:28" ht="13">
      <c r="A135" s="1217">
        <v>125</v>
      </c>
      <c r="B135" s="111"/>
      <c r="C135" s="275"/>
      <c r="D135" s="276"/>
      <c r="E135" s="848"/>
      <c r="F135" s="344"/>
      <c r="G135" s="344"/>
      <c r="H135" s="112">
        <v>21112</v>
      </c>
      <c r="I135" s="112"/>
      <c r="J135" s="103" t="s">
        <v>5002</v>
      </c>
      <c r="K135" s="21"/>
      <c r="L135" s="21"/>
      <c r="M135" s="21"/>
      <c r="N135" s="27">
        <v>2111</v>
      </c>
      <c r="O135" s="21"/>
      <c r="P135" s="21"/>
      <c r="Q135" s="21"/>
      <c r="R135" s="112" t="s">
        <v>3245</v>
      </c>
      <c r="S135" s="103" t="s">
        <v>6197</v>
      </c>
      <c r="T135" s="103" t="s">
        <v>6082</v>
      </c>
      <c r="U135" s="103" t="str">
        <f t="shared" si="1"/>
        <v>End</v>
      </c>
      <c r="V135" s="111" t="s">
        <v>8734</v>
      </c>
      <c r="W135" s="111"/>
      <c r="X135" s="111"/>
      <c r="Y135" s="111"/>
      <c r="Z135" s="111"/>
      <c r="AA135" s="111"/>
      <c r="AB135" s="111"/>
    </row>
    <row r="136" spans="1:28" ht="13">
      <c r="A136" s="1217">
        <v>126</v>
      </c>
      <c r="B136" s="111"/>
      <c r="C136" s="275"/>
      <c r="D136" s="276"/>
      <c r="E136" s="848"/>
      <c r="F136" s="344"/>
      <c r="G136" s="344"/>
      <c r="H136" s="112">
        <v>21113</v>
      </c>
      <c r="I136" s="112"/>
      <c r="J136" s="103" t="s">
        <v>5003</v>
      </c>
      <c r="K136" s="21"/>
      <c r="L136" s="21"/>
      <c r="M136" s="21"/>
      <c r="N136" s="27">
        <v>2111</v>
      </c>
      <c r="O136" s="21"/>
      <c r="P136" s="21"/>
      <c r="Q136" s="21"/>
      <c r="R136" s="112" t="s">
        <v>3245</v>
      </c>
      <c r="S136" s="103" t="s">
        <v>6197</v>
      </c>
      <c r="T136" s="103" t="s">
        <v>6082</v>
      </c>
      <c r="U136" s="103" t="str">
        <f t="shared" si="1"/>
        <v>End</v>
      </c>
      <c r="V136" s="111" t="s">
        <v>8735</v>
      </c>
      <c r="W136" s="111"/>
      <c r="X136" s="111"/>
      <c r="Y136" s="111"/>
      <c r="Z136" s="111"/>
      <c r="AA136" s="111"/>
      <c r="AB136" s="111"/>
    </row>
    <row r="137" spans="1:28" ht="13">
      <c r="A137" s="1217">
        <v>127</v>
      </c>
      <c r="B137" s="111"/>
      <c r="C137" s="275"/>
      <c r="D137" s="276"/>
      <c r="E137" s="848"/>
      <c r="F137" s="344"/>
      <c r="G137" s="344"/>
      <c r="H137" s="112">
        <v>21114</v>
      </c>
      <c r="I137" s="112"/>
      <c r="J137" s="103" t="s">
        <v>5211</v>
      </c>
      <c r="K137" s="21"/>
      <c r="L137" s="21"/>
      <c r="M137" s="21"/>
      <c r="N137" s="27">
        <v>2111</v>
      </c>
      <c r="O137" s="21"/>
      <c r="P137" s="21"/>
      <c r="Q137" s="21"/>
      <c r="R137" s="112" t="s">
        <v>3245</v>
      </c>
      <c r="S137" s="103" t="s">
        <v>6197</v>
      </c>
      <c r="T137" s="103" t="s">
        <v>6082</v>
      </c>
      <c r="U137" s="103" t="str">
        <f t="shared" si="1"/>
        <v>End</v>
      </c>
      <c r="V137" s="111" t="s">
        <v>8736</v>
      </c>
      <c r="W137" s="111"/>
      <c r="X137" s="111"/>
      <c r="Y137" s="111"/>
      <c r="Z137" s="111"/>
      <c r="AA137" s="111"/>
      <c r="AB137" s="111"/>
    </row>
    <row r="138" spans="1:28" ht="13">
      <c r="A138" s="1217">
        <v>128</v>
      </c>
      <c r="B138" s="111"/>
      <c r="C138" s="275"/>
      <c r="D138" s="276"/>
      <c r="E138" s="848"/>
      <c r="F138" s="344"/>
      <c r="G138" s="344"/>
      <c r="H138" s="112">
        <v>21115</v>
      </c>
      <c r="I138" s="112"/>
      <c r="J138" s="103" t="s">
        <v>5230</v>
      </c>
      <c r="K138" s="21"/>
      <c r="L138" s="21"/>
      <c r="M138" s="21"/>
      <c r="N138" s="27">
        <v>2111</v>
      </c>
      <c r="O138" s="21"/>
      <c r="P138" s="21"/>
      <c r="Q138" s="21"/>
      <c r="R138" s="112" t="s">
        <v>3245</v>
      </c>
      <c r="S138" s="103" t="s">
        <v>6197</v>
      </c>
      <c r="T138" s="103" t="s">
        <v>6082</v>
      </c>
      <c r="U138" s="103" t="str">
        <f t="shared" si="1"/>
        <v>End</v>
      </c>
      <c r="V138" s="111"/>
      <c r="W138" s="111"/>
      <c r="X138" s="111"/>
      <c r="Y138" s="111"/>
      <c r="Z138" s="111"/>
      <c r="AA138" s="111"/>
      <c r="AB138" s="111"/>
    </row>
    <row r="139" spans="1:28" ht="13">
      <c r="A139" s="1217">
        <v>129</v>
      </c>
      <c r="B139" s="111"/>
      <c r="C139" s="275"/>
      <c r="D139" s="276"/>
      <c r="E139" s="848"/>
      <c r="F139" s="344"/>
      <c r="G139" s="344"/>
      <c r="H139" s="112">
        <v>21116</v>
      </c>
      <c r="I139" s="112"/>
      <c r="J139" s="103" t="s">
        <v>6244</v>
      </c>
      <c r="K139" s="21"/>
      <c r="L139" s="21"/>
      <c r="M139" s="21"/>
      <c r="N139" s="27">
        <v>2111</v>
      </c>
      <c r="O139" s="21"/>
      <c r="P139" s="21"/>
      <c r="Q139" s="21"/>
      <c r="R139" s="112" t="s">
        <v>3245</v>
      </c>
      <c r="S139" s="103" t="s">
        <v>6197</v>
      </c>
      <c r="T139" s="103" t="s">
        <v>6856</v>
      </c>
      <c r="U139" s="103" t="str">
        <f t="shared" si="1"/>
        <v>End</v>
      </c>
      <c r="V139" s="111" t="s">
        <v>8737</v>
      </c>
      <c r="W139" s="111"/>
      <c r="X139" s="111"/>
      <c r="Y139" s="111"/>
      <c r="Z139" s="111"/>
      <c r="AA139" s="111"/>
      <c r="AB139" s="111"/>
    </row>
    <row r="140" spans="1:28" ht="13">
      <c r="A140" s="1217">
        <v>130</v>
      </c>
      <c r="B140" s="111"/>
      <c r="C140" s="275"/>
      <c r="D140" s="276"/>
      <c r="E140" s="848"/>
      <c r="F140" s="344"/>
      <c r="G140" s="344"/>
      <c r="H140" s="112">
        <v>21117</v>
      </c>
      <c r="I140" s="112"/>
      <c r="J140" s="103" t="s">
        <v>5527</v>
      </c>
      <c r="K140" s="21"/>
      <c r="L140" s="21"/>
      <c r="M140" s="21"/>
      <c r="N140" s="27">
        <v>2111</v>
      </c>
      <c r="O140" s="21"/>
      <c r="P140" s="21"/>
      <c r="Q140" s="21"/>
      <c r="R140" s="112" t="s">
        <v>3245</v>
      </c>
      <c r="S140" s="103" t="s">
        <v>6197</v>
      </c>
      <c r="T140" s="103" t="s">
        <v>6743</v>
      </c>
      <c r="U140" s="103" t="str">
        <f t="shared" ref="U140:U203" si="2">LEFT($T140,3)</f>
        <v>End</v>
      </c>
      <c r="V140" s="111" t="s">
        <v>8738</v>
      </c>
      <c r="W140" s="111"/>
      <c r="X140" s="111"/>
      <c r="Y140" s="111"/>
      <c r="Z140" s="111"/>
      <c r="AA140" s="111"/>
      <c r="AB140" s="111"/>
    </row>
    <row r="141" spans="1:28" ht="13">
      <c r="A141" s="1217">
        <v>131</v>
      </c>
      <c r="B141" s="111"/>
      <c r="C141" s="275"/>
      <c r="D141" s="276"/>
      <c r="E141" s="848"/>
      <c r="F141" s="344"/>
      <c r="G141" s="344"/>
      <c r="H141" s="112">
        <v>21118</v>
      </c>
      <c r="I141" s="112"/>
      <c r="J141" s="103" t="s">
        <v>5528</v>
      </c>
      <c r="K141" s="21"/>
      <c r="L141" s="21"/>
      <c r="M141" s="21"/>
      <c r="N141" s="27">
        <v>2111</v>
      </c>
      <c r="O141" s="21"/>
      <c r="P141" s="21"/>
      <c r="Q141" s="21"/>
      <c r="R141" s="112" t="s">
        <v>3245</v>
      </c>
      <c r="S141" s="103" t="s">
        <v>6197</v>
      </c>
      <c r="T141" s="103" t="s">
        <v>6082</v>
      </c>
      <c r="U141" s="103" t="str">
        <f t="shared" si="2"/>
        <v>End</v>
      </c>
      <c r="V141" s="111" t="s">
        <v>8739</v>
      </c>
      <c r="W141" s="111"/>
      <c r="X141" s="111"/>
      <c r="Y141" s="111"/>
      <c r="Z141" s="111"/>
      <c r="AA141" s="111"/>
      <c r="AB141" s="111"/>
    </row>
    <row r="142" spans="1:28" ht="13">
      <c r="A142" s="1217">
        <v>132</v>
      </c>
      <c r="B142" s="111"/>
      <c r="C142" s="275"/>
      <c r="D142" s="276"/>
      <c r="E142" s="848"/>
      <c r="F142" s="344"/>
      <c r="G142" s="344"/>
      <c r="H142" s="112">
        <v>21119</v>
      </c>
      <c r="I142" s="112"/>
      <c r="J142" s="103" t="s">
        <v>5563</v>
      </c>
      <c r="K142" s="21"/>
      <c r="L142" s="21"/>
      <c r="M142" s="21"/>
      <c r="N142" s="27">
        <v>2111</v>
      </c>
      <c r="O142" s="21"/>
      <c r="P142" s="21"/>
      <c r="Q142" s="21"/>
      <c r="R142" s="112" t="s">
        <v>3245</v>
      </c>
      <c r="S142" s="103" t="s">
        <v>6197</v>
      </c>
      <c r="T142" s="103" t="s">
        <v>6082</v>
      </c>
      <c r="U142" s="103" t="str">
        <f t="shared" si="2"/>
        <v>End</v>
      </c>
      <c r="V142" s="111" t="s">
        <v>8740</v>
      </c>
      <c r="W142" s="111"/>
      <c r="X142" s="111"/>
      <c r="Y142" s="111"/>
      <c r="Z142" s="111"/>
      <c r="AA142" s="111"/>
      <c r="AB142" s="111"/>
    </row>
    <row r="143" spans="1:28" ht="13">
      <c r="A143" s="1217">
        <v>133</v>
      </c>
      <c r="B143" s="111"/>
      <c r="C143" s="275"/>
      <c r="D143" s="276"/>
      <c r="E143" s="848"/>
      <c r="F143" s="344"/>
      <c r="G143" s="344"/>
      <c r="H143" s="112" t="s">
        <v>5573</v>
      </c>
      <c r="I143" s="112"/>
      <c r="J143" s="103" t="s">
        <v>5574</v>
      </c>
      <c r="K143" s="21"/>
      <c r="L143" s="21"/>
      <c r="M143" s="21"/>
      <c r="N143" s="27">
        <v>2111</v>
      </c>
      <c r="O143" s="21"/>
      <c r="P143" s="21"/>
      <c r="Q143" s="21"/>
      <c r="R143" s="112" t="s">
        <v>3245</v>
      </c>
      <c r="S143" s="103" t="s">
        <v>6197</v>
      </c>
      <c r="T143" s="103"/>
      <c r="U143" s="103" t="str">
        <f t="shared" si="2"/>
        <v/>
      </c>
      <c r="V143" s="111" t="s">
        <v>8741</v>
      </c>
      <c r="W143" s="111"/>
      <c r="X143" s="111"/>
      <c r="Y143" s="111"/>
      <c r="Z143" s="111"/>
      <c r="AA143" s="111"/>
      <c r="AB143" s="111"/>
    </row>
    <row r="144" spans="1:28" ht="13">
      <c r="A144" s="1217">
        <v>134</v>
      </c>
      <c r="B144" s="111"/>
      <c r="C144" s="275"/>
      <c r="D144" s="276"/>
      <c r="E144" s="848"/>
      <c r="F144" s="344"/>
      <c r="G144" s="344"/>
      <c r="H144" s="112" t="s">
        <v>5586</v>
      </c>
      <c r="I144" s="112"/>
      <c r="J144" s="103" t="s">
        <v>5587</v>
      </c>
      <c r="K144" s="21"/>
      <c r="L144" s="21"/>
      <c r="M144" s="21"/>
      <c r="N144" s="27">
        <v>2111</v>
      </c>
      <c r="O144" s="21"/>
      <c r="P144" s="21"/>
      <c r="Q144" s="21"/>
      <c r="R144" s="112" t="s">
        <v>3245</v>
      </c>
      <c r="S144" s="103" t="s">
        <v>6197</v>
      </c>
      <c r="T144" s="103" t="s">
        <v>6743</v>
      </c>
      <c r="U144" s="103" t="str">
        <f t="shared" si="2"/>
        <v>End</v>
      </c>
      <c r="V144" s="111" t="s">
        <v>8742</v>
      </c>
      <c r="W144" s="111"/>
      <c r="X144" s="111"/>
      <c r="Y144" s="111"/>
      <c r="Z144" s="111"/>
      <c r="AA144" s="111"/>
      <c r="AB144" s="111"/>
    </row>
    <row r="145" spans="1:28" ht="13">
      <c r="A145" s="1217">
        <v>135</v>
      </c>
      <c r="B145" s="111"/>
      <c r="C145" s="275"/>
      <c r="D145" s="276"/>
      <c r="E145" s="848"/>
      <c r="F145" s="344"/>
      <c r="G145" s="344"/>
      <c r="H145" s="112" t="s">
        <v>5636</v>
      </c>
      <c r="I145" s="112"/>
      <c r="J145" s="103" t="s">
        <v>5637</v>
      </c>
      <c r="K145" s="21"/>
      <c r="L145" s="21"/>
      <c r="M145" s="21"/>
      <c r="N145" s="27">
        <v>2111</v>
      </c>
      <c r="O145" s="21"/>
      <c r="P145" s="21"/>
      <c r="Q145" s="21"/>
      <c r="R145" s="112" t="s">
        <v>3245</v>
      </c>
      <c r="S145" s="103" t="s">
        <v>6197</v>
      </c>
      <c r="T145" s="103" t="s">
        <v>6082</v>
      </c>
      <c r="U145" s="103" t="str">
        <f t="shared" si="2"/>
        <v>End</v>
      </c>
      <c r="V145" s="111" t="s">
        <v>8743</v>
      </c>
      <c r="W145" s="111"/>
      <c r="X145" s="111"/>
      <c r="Y145" s="111"/>
      <c r="Z145" s="111"/>
      <c r="AA145" s="111"/>
      <c r="AB145" s="111"/>
    </row>
    <row r="146" spans="1:28" ht="13">
      <c r="A146" s="1217">
        <v>136</v>
      </c>
      <c r="B146" s="111"/>
      <c r="C146" s="275"/>
      <c r="D146" s="276"/>
      <c r="E146" s="848"/>
      <c r="F146" s="344"/>
      <c r="G146" s="344"/>
      <c r="H146" s="112" t="s">
        <v>5668</v>
      </c>
      <c r="I146" s="112"/>
      <c r="J146" s="103" t="s">
        <v>5669</v>
      </c>
      <c r="K146" s="21"/>
      <c r="L146" s="21"/>
      <c r="M146" s="21"/>
      <c r="N146" s="27">
        <v>2111</v>
      </c>
      <c r="O146" s="21"/>
      <c r="P146" s="21"/>
      <c r="Q146" s="21"/>
      <c r="R146" s="112" t="s">
        <v>3245</v>
      </c>
      <c r="S146" s="103" t="s">
        <v>6197</v>
      </c>
      <c r="T146" s="103"/>
      <c r="U146" s="103" t="str">
        <f t="shared" si="2"/>
        <v/>
      </c>
      <c r="V146" s="111" t="s">
        <v>8744</v>
      </c>
      <c r="W146" s="111"/>
      <c r="X146" s="111"/>
      <c r="Y146" s="111"/>
      <c r="Z146" s="111"/>
      <c r="AA146" s="111"/>
      <c r="AB146" s="111"/>
    </row>
    <row r="147" spans="1:28" ht="13">
      <c r="A147" s="1217">
        <v>137</v>
      </c>
      <c r="B147" s="111"/>
      <c r="C147" s="275"/>
      <c r="D147" s="276"/>
      <c r="E147" s="848"/>
      <c r="F147" s="344"/>
      <c r="G147" s="344"/>
      <c r="H147" s="112" t="s">
        <v>5831</v>
      </c>
      <c r="I147" s="112"/>
      <c r="J147" s="103" t="s">
        <v>5832</v>
      </c>
      <c r="K147" s="21"/>
      <c r="L147" s="21"/>
      <c r="M147" s="21"/>
      <c r="N147" s="27">
        <v>2111</v>
      </c>
      <c r="O147" s="21"/>
      <c r="P147" s="21"/>
      <c r="Q147" s="21"/>
      <c r="R147" s="112" t="s">
        <v>3245</v>
      </c>
      <c r="S147" s="103" t="s">
        <v>6197</v>
      </c>
      <c r="T147" s="103" t="s">
        <v>8459</v>
      </c>
      <c r="U147" s="103" t="str">
        <f t="shared" si="2"/>
        <v>End</v>
      </c>
      <c r="V147" s="111" t="s">
        <v>8745</v>
      </c>
      <c r="W147" s="111"/>
      <c r="X147" s="111"/>
      <c r="Y147" s="111"/>
      <c r="Z147" s="111"/>
      <c r="AA147" s="111"/>
      <c r="AB147" s="111"/>
    </row>
    <row r="148" spans="1:28" ht="13">
      <c r="A148" s="1217">
        <v>138</v>
      </c>
      <c r="B148" s="111"/>
      <c r="C148" s="275"/>
      <c r="D148" s="276"/>
      <c r="E148" s="848"/>
      <c r="F148" s="344"/>
      <c r="G148" s="344"/>
      <c r="H148" s="112" t="s">
        <v>5886</v>
      </c>
      <c r="I148" s="112"/>
      <c r="J148" s="103" t="s">
        <v>5887</v>
      </c>
      <c r="K148" s="21"/>
      <c r="L148" s="21"/>
      <c r="M148" s="21"/>
      <c r="N148" s="27">
        <v>2111</v>
      </c>
      <c r="O148" s="21"/>
      <c r="P148" s="21"/>
      <c r="Q148" s="21"/>
      <c r="R148" s="112" t="s">
        <v>3245</v>
      </c>
      <c r="S148" s="103" t="s">
        <v>6197</v>
      </c>
      <c r="T148" s="103" t="s">
        <v>6913</v>
      </c>
      <c r="U148" s="103" t="str">
        <f t="shared" si="2"/>
        <v>End</v>
      </c>
      <c r="V148" s="111" t="s">
        <v>8746</v>
      </c>
      <c r="W148" s="111"/>
      <c r="X148" s="111"/>
      <c r="Y148" s="111"/>
      <c r="Z148" s="111"/>
      <c r="AA148" s="111"/>
      <c r="AB148" s="111"/>
    </row>
    <row r="149" spans="1:28" s="111" customFormat="1" ht="13">
      <c r="A149" s="1217">
        <v>139</v>
      </c>
      <c r="C149" s="275"/>
      <c r="D149" s="276"/>
      <c r="E149" s="848"/>
      <c r="F149" s="344"/>
      <c r="G149" s="344"/>
      <c r="H149" s="112" t="s">
        <v>5890</v>
      </c>
      <c r="I149" s="112"/>
      <c r="J149" s="103" t="s">
        <v>5891</v>
      </c>
      <c r="K149" s="21"/>
      <c r="L149" s="21"/>
      <c r="M149" s="21"/>
      <c r="N149" s="27">
        <v>2111</v>
      </c>
      <c r="O149" s="21"/>
      <c r="P149" s="21"/>
      <c r="Q149" s="21"/>
      <c r="R149" s="112" t="s">
        <v>3245</v>
      </c>
      <c r="S149" s="103" t="s">
        <v>6197</v>
      </c>
      <c r="T149" s="103" t="s">
        <v>6080</v>
      </c>
      <c r="U149" s="103" t="str">
        <f t="shared" si="2"/>
        <v>End</v>
      </c>
      <c r="V149" s="111" t="s">
        <v>8747</v>
      </c>
    </row>
    <row r="150" spans="1:28" s="111" customFormat="1" ht="13">
      <c r="A150" s="1217">
        <v>140</v>
      </c>
      <c r="C150" s="275"/>
      <c r="D150" s="276"/>
      <c r="E150" s="848"/>
      <c r="F150" s="344"/>
      <c r="G150" s="344"/>
      <c r="H150" s="112" t="s">
        <v>6511</v>
      </c>
      <c r="I150" s="112"/>
      <c r="J150" s="103" t="s">
        <v>6512</v>
      </c>
      <c r="K150" s="21"/>
      <c r="L150" s="21"/>
      <c r="M150" s="21"/>
      <c r="N150" s="27">
        <v>2111</v>
      </c>
      <c r="O150" s="21"/>
      <c r="P150" s="21"/>
      <c r="Q150" s="21"/>
      <c r="R150" s="112" t="s">
        <v>3245</v>
      </c>
      <c r="S150" s="103" t="s">
        <v>6197</v>
      </c>
      <c r="T150" s="103" t="s">
        <v>7013</v>
      </c>
      <c r="U150" s="103" t="str">
        <f t="shared" si="2"/>
        <v>End</v>
      </c>
      <c r="V150" s="111" t="s">
        <v>8748</v>
      </c>
    </row>
    <row r="151" spans="1:28" s="111" customFormat="1" ht="13">
      <c r="A151" s="1217">
        <v>141</v>
      </c>
      <c r="C151" s="275"/>
      <c r="D151" s="276"/>
      <c r="E151" s="848"/>
      <c r="F151" s="344"/>
      <c r="G151" s="344"/>
      <c r="H151" s="112" t="s">
        <v>6515</v>
      </c>
      <c r="I151" s="112"/>
      <c r="J151" s="103" t="s">
        <v>6516</v>
      </c>
      <c r="K151" s="21"/>
      <c r="L151" s="21"/>
      <c r="M151" s="21"/>
      <c r="N151" s="27">
        <v>2111</v>
      </c>
      <c r="O151" s="21"/>
      <c r="P151" s="21"/>
      <c r="Q151" s="21"/>
      <c r="R151" s="112" t="s">
        <v>3245</v>
      </c>
      <c r="S151" s="103" t="s">
        <v>6197</v>
      </c>
      <c r="T151" s="103"/>
      <c r="U151" s="103" t="str">
        <f t="shared" si="2"/>
        <v/>
      </c>
      <c r="V151" s="111" t="s">
        <v>8749</v>
      </c>
    </row>
    <row r="152" spans="1:28" s="111" customFormat="1" ht="13">
      <c r="A152" s="1217">
        <v>142</v>
      </c>
      <c r="C152" s="275"/>
      <c r="D152" s="276"/>
      <c r="E152" s="848"/>
      <c r="F152" s="344"/>
      <c r="G152" s="344"/>
      <c r="H152" s="112" t="s">
        <v>6611</v>
      </c>
      <c r="I152" s="112"/>
      <c r="J152" s="103" t="s">
        <v>6612</v>
      </c>
      <c r="K152" s="21"/>
      <c r="L152" s="21"/>
      <c r="M152" s="21"/>
      <c r="N152" s="27">
        <v>2111</v>
      </c>
      <c r="O152" s="21"/>
      <c r="P152" s="21"/>
      <c r="Q152" s="21"/>
      <c r="R152" s="112" t="s">
        <v>3245</v>
      </c>
      <c r="S152" s="103" t="s">
        <v>6197</v>
      </c>
      <c r="T152" s="103" t="s">
        <v>8435</v>
      </c>
      <c r="U152" s="103" t="str">
        <f t="shared" si="2"/>
        <v>End</v>
      </c>
      <c r="V152" s="111" t="s">
        <v>8750</v>
      </c>
    </row>
    <row r="153" spans="1:28" s="111" customFormat="1" ht="13">
      <c r="A153" s="1217">
        <v>143</v>
      </c>
      <c r="C153" s="275"/>
      <c r="D153" s="276"/>
      <c r="E153" s="848"/>
      <c r="F153" s="344"/>
      <c r="G153" s="344"/>
      <c r="H153" s="112" t="s">
        <v>6980</v>
      </c>
      <c r="I153" s="112"/>
      <c r="J153" s="103" t="s">
        <v>6981</v>
      </c>
      <c r="K153" s="21"/>
      <c r="L153" s="21"/>
      <c r="M153" s="21"/>
      <c r="N153" s="27">
        <v>2111</v>
      </c>
      <c r="O153" s="21"/>
      <c r="P153" s="21"/>
      <c r="Q153" s="21"/>
      <c r="R153" s="112" t="s">
        <v>3245</v>
      </c>
      <c r="S153" s="103" t="s">
        <v>6197</v>
      </c>
      <c r="T153" s="103" t="s">
        <v>8430</v>
      </c>
      <c r="U153" s="103" t="str">
        <f t="shared" si="2"/>
        <v>End</v>
      </c>
      <c r="V153" s="111" t="s">
        <v>8751</v>
      </c>
    </row>
    <row r="154" spans="1:28" s="111" customFormat="1" ht="13">
      <c r="A154" s="1217">
        <v>144</v>
      </c>
      <c r="C154" s="275"/>
      <c r="D154" s="276"/>
      <c r="E154" s="848"/>
      <c r="F154" s="344"/>
      <c r="G154" s="344"/>
      <c r="H154" s="112" t="s">
        <v>7441</v>
      </c>
      <c r="I154" s="112"/>
      <c r="J154" s="103" t="s">
        <v>7443</v>
      </c>
      <c r="K154" s="21"/>
      <c r="L154" s="21"/>
      <c r="M154" s="21"/>
      <c r="N154" s="27">
        <v>2111</v>
      </c>
      <c r="O154" s="21"/>
      <c r="P154" s="21"/>
      <c r="Q154" s="21"/>
      <c r="R154" s="112" t="s">
        <v>3245</v>
      </c>
      <c r="S154" s="103" t="s">
        <v>6197</v>
      </c>
      <c r="T154" s="103" t="s">
        <v>8423</v>
      </c>
      <c r="U154" s="103" t="str">
        <f t="shared" si="2"/>
        <v>End</v>
      </c>
      <c r="V154" s="111" t="s">
        <v>8752</v>
      </c>
    </row>
    <row r="155" spans="1:28" s="111" customFormat="1" ht="13">
      <c r="A155" s="1217">
        <v>145</v>
      </c>
      <c r="C155" s="275"/>
      <c r="D155" s="276"/>
      <c r="E155" s="848"/>
      <c r="F155" s="344"/>
      <c r="G155" s="344"/>
      <c r="H155" s="112" t="s">
        <v>7544</v>
      </c>
      <c r="I155" s="112"/>
      <c r="J155" s="103" t="s">
        <v>7547</v>
      </c>
      <c r="K155" s="21"/>
      <c r="L155" s="21"/>
      <c r="M155" s="21"/>
      <c r="N155" s="27">
        <v>2111</v>
      </c>
      <c r="O155" s="21"/>
      <c r="P155" s="21"/>
      <c r="Q155" s="21"/>
      <c r="R155" s="112" t="s">
        <v>3245</v>
      </c>
      <c r="S155" s="103" t="s">
        <v>6197</v>
      </c>
      <c r="T155" s="103" t="s">
        <v>8501</v>
      </c>
      <c r="U155" s="103" t="str">
        <f t="shared" si="2"/>
        <v>End</v>
      </c>
      <c r="V155" s="111" t="s">
        <v>8753</v>
      </c>
    </row>
    <row r="156" spans="1:28" s="111" customFormat="1" ht="13">
      <c r="A156" s="1217">
        <v>146</v>
      </c>
      <c r="C156" s="275"/>
      <c r="D156" s="276"/>
      <c r="E156" s="848"/>
      <c r="F156" s="344"/>
      <c r="G156" s="344"/>
      <c r="H156" s="112" t="s">
        <v>7551</v>
      </c>
      <c r="I156" s="112"/>
      <c r="J156" s="103" t="s">
        <v>7552</v>
      </c>
      <c r="K156" s="21"/>
      <c r="L156" s="21"/>
      <c r="M156" s="21"/>
      <c r="N156" s="27">
        <v>2111</v>
      </c>
      <c r="O156" s="21"/>
      <c r="P156" s="21"/>
      <c r="Q156" s="21"/>
      <c r="R156" s="112" t="s">
        <v>3245</v>
      </c>
      <c r="S156" s="103" t="s">
        <v>6197</v>
      </c>
      <c r="T156" s="103"/>
      <c r="U156" s="103" t="str">
        <f t="shared" si="2"/>
        <v/>
      </c>
      <c r="V156" s="111" t="s">
        <v>8754</v>
      </c>
    </row>
    <row r="157" spans="1:28" s="111" customFormat="1" ht="13">
      <c r="A157" s="1217">
        <v>147</v>
      </c>
      <c r="C157" s="275"/>
      <c r="D157" s="276"/>
      <c r="E157" s="848"/>
      <c r="F157" s="344"/>
      <c r="G157" s="344"/>
      <c r="H157" s="112" t="s">
        <v>7629</v>
      </c>
      <c r="I157" s="112"/>
      <c r="J157" s="103" t="s">
        <v>7630</v>
      </c>
      <c r="K157" s="21"/>
      <c r="L157" s="21"/>
      <c r="M157" s="21"/>
      <c r="N157" s="27">
        <v>2111</v>
      </c>
      <c r="O157" s="21"/>
      <c r="P157" s="21"/>
      <c r="Q157" s="21"/>
      <c r="R157" s="112" t="s">
        <v>3245</v>
      </c>
      <c r="S157" s="103" t="s">
        <v>6197</v>
      </c>
      <c r="T157" s="103" t="s">
        <v>8423</v>
      </c>
      <c r="U157" s="103" t="str">
        <f t="shared" si="2"/>
        <v>End</v>
      </c>
      <c r="V157" s="111" t="s">
        <v>8755</v>
      </c>
    </row>
    <row r="158" spans="1:28" s="111" customFormat="1" ht="13">
      <c r="A158" s="1217">
        <v>148</v>
      </c>
      <c r="C158" s="275"/>
      <c r="D158" s="276"/>
      <c r="E158" s="848"/>
      <c r="F158" s="344"/>
      <c r="G158" s="344"/>
      <c r="H158" s="112" t="s">
        <v>7631</v>
      </c>
      <c r="I158" s="112"/>
      <c r="J158" s="103" t="s">
        <v>7632</v>
      </c>
      <c r="K158" s="21"/>
      <c r="L158" s="21"/>
      <c r="M158" s="21"/>
      <c r="N158" s="27">
        <v>2111</v>
      </c>
      <c r="O158" s="21"/>
      <c r="P158" s="21"/>
      <c r="Q158" s="21"/>
      <c r="R158" s="112" t="s">
        <v>3245</v>
      </c>
      <c r="S158" s="103" t="s">
        <v>6197</v>
      </c>
      <c r="T158" s="103" t="s">
        <v>8459</v>
      </c>
      <c r="U158" s="103" t="str">
        <f t="shared" si="2"/>
        <v>End</v>
      </c>
      <c r="V158" s="111" t="s">
        <v>8756</v>
      </c>
    </row>
    <row r="159" spans="1:28" s="111" customFormat="1" ht="13">
      <c r="A159" s="1217">
        <v>149</v>
      </c>
      <c r="C159" s="275"/>
      <c r="D159" s="276"/>
      <c r="E159" s="848"/>
      <c r="F159" s="344"/>
      <c r="G159" s="344"/>
      <c r="H159" s="112" t="s">
        <v>7841</v>
      </c>
      <c r="I159" s="112"/>
      <c r="J159" s="103" t="s">
        <v>7842</v>
      </c>
      <c r="K159" s="21"/>
      <c r="L159" s="21"/>
      <c r="M159" s="21"/>
      <c r="N159" s="27">
        <v>2111</v>
      </c>
      <c r="O159" s="21"/>
      <c r="P159" s="21"/>
      <c r="Q159" s="21"/>
      <c r="R159" s="112" t="s">
        <v>3245</v>
      </c>
      <c r="S159" s="103" t="s">
        <v>6197</v>
      </c>
      <c r="T159" s="103" t="s">
        <v>8501</v>
      </c>
      <c r="U159" s="103" t="str">
        <f t="shared" si="2"/>
        <v>End</v>
      </c>
      <c r="V159" s="111" t="s">
        <v>8757</v>
      </c>
    </row>
    <row r="160" spans="1:28" ht="13">
      <c r="A160" s="1217">
        <v>150</v>
      </c>
      <c r="B160" s="111"/>
      <c r="C160" s="275"/>
      <c r="D160" s="276"/>
      <c r="E160" s="848"/>
      <c r="F160" s="344"/>
      <c r="G160" s="344"/>
      <c r="H160" s="112" t="s">
        <v>7847</v>
      </c>
      <c r="I160" s="112"/>
      <c r="J160" s="103" t="s">
        <v>7848</v>
      </c>
      <c r="K160" s="21"/>
      <c r="L160" s="21"/>
      <c r="M160" s="21"/>
      <c r="N160" s="27">
        <v>2111</v>
      </c>
      <c r="O160" s="21"/>
      <c r="P160" s="21"/>
      <c r="Q160" s="21"/>
      <c r="R160" s="112" t="s">
        <v>3245</v>
      </c>
      <c r="S160" s="103" t="s">
        <v>6197</v>
      </c>
      <c r="T160" s="103"/>
      <c r="U160" s="103" t="str">
        <f t="shared" si="2"/>
        <v/>
      </c>
      <c r="V160" s="111" t="s">
        <v>8758</v>
      </c>
      <c r="W160" s="111"/>
      <c r="X160" s="111"/>
      <c r="Y160" s="111"/>
      <c r="Z160" s="111"/>
      <c r="AA160" s="111"/>
      <c r="AB160" s="111"/>
    </row>
    <row r="161" spans="1:28" ht="13">
      <c r="A161" s="1217">
        <v>151</v>
      </c>
      <c r="B161" s="111"/>
      <c r="C161" s="275"/>
      <c r="D161" s="276"/>
      <c r="E161" s="848"/>
      <c r="F161" s="848"/>
      <c r="G161" s="848"/>
      <c r="H161" s="112" t="s">
        <v>8624</v>
      </c>
      <c r="I161" s="112"/>
      <c r="J161" s="111" t="s">
        <v>8625</v>
      </c>
      <c r="K161" s="111"/>
      <c r="L161" s="111"/>
      <c r="M161" s="111"/>
      <c r="N161" s="27">
        <v>2111</v>
      </c>
      <c r="O161" s="21"/>
      <c r="P161" s="21"/>
      <c r="Q161" s="21"/>
      <c r="R161" s="112" t="s">
        <v>3245</v>
      </c>
      <c r="S161" s="103" t="s">
        <v>6197</v>
      </c>
      <c r="T161" s="103"/>
      <c r="U161" s="103" t="str">
        <f t="shared" si="2"/>
        <v/>
      </c>
      <c r="V161" s="103" t="s">
        <v>8759</v>
      </c>
      <c r="W161" s="103"/>
      <c r="X161" s="111"/>
      <c r="Y161" s="111"/>
      <c r="Z161" s="111"/>
      <c r="AA161" s="111"/>
      <c r="AB161" s="111"/>
    </row>
    <row r="162" spans="1:28" ht="13">
      <c r="A162" s="1217">
        <v>152</v>
      </c>
      <c r="B162" s="111"/>
      <c r="C162" s="275"/>
      <c r="D162" s="276"/>
      <c r="E162" s="848"/>
      <c r="F162" s="848"/>
      <c r="G162" s="848"/>
      <c r="H162" s="112" t="s">
        <v>8685</v>
      </c>
      <c r="I162" s="112"/>
      <c r="J162" s="111" t="s">
        <v>8625</v>
      </c>
      <c r="K162" s="111"/>
      <c r="L162" s="111"/>
      <c r="M162" s="111"/>
      <c r="N162" s="27">
        <v>2111</v>
      </c>
      <c r="O162" s="21"/>
      <c r="P162" s="21"/>
      <c r="Q162" s="21"/>
      <c r="R162" s="112" t="s">
        <v>3245</v>
      </c>
      <c r="S162" s="103" t="s">
        <v>6197</v>
      </c>
      <c r="T162" s="103"/>
      <c r="U162" s="103" t="str">
        <f t="shared" si="2"/>
        <v/>
      </c>
      <c r="V162" s="103" t="s">
        <v>8759</v>
      </c>
      <c r="W162" s="103"/>
      <c r="X162" s="111"/>
      <c r="Y162" s="111"/>
      <c r="Z162" s="111"/>
      <c r="AA162" s="111"/>
      <c r="AB162" s="111"/>
    </row>
    <row r="163" spans="1:28" ht="13">
      <c r="A163" s="1217">
        <v>153</v>
      </c>
      <c r="B163" s="1118"/>
      <c r="C163" s="1134"/>
      <c r="D163" s="1135"/>
      <c r="E163" s="1121"/>
      <c r="F163" s="1121"/>
      <c r="G163" s="1121"/>
      <c r="H163" s="1124" t="s">
        <v>9511</v>
      </c>
      <c r="I163" s="1124"/>
      <c r="J163" s="1118" t="s">
        <v>9513</v>
      </c>
      <c r="K163" s="1118"/>
      <c r="L163" s="1118"/>
      <c r="M163" s="1118"/>
      <c r="N163" s="27">
        <v>2111</v>
      </c>
      <c r="O163" s="21"/>
      <c r="P163" s="21"/>
      <c r="Q163" s="21"/>
      <c r="R163" s="112" t="s">
        <v>3245</v>
      </c>
      <c r="S163" s="103" t="s">
        <v>6197</v>
      </c>
      <c r="T163" s="103"/>
      <c r="U163" s="103" t="str">
        <f t="shared" si="2"/>
        <v/>
      </c>
      <c r="V163" s="103" t="s">
        <v>9512</v>
      </c>
      <c r="W163" s="1123"/>
      <c r="X163" s="111"/>
      <c r="Y163" s="111"/>
      <c r="Z163" s="111"/>
      <c r="AA163" s="111"/>
      <c r="AB163" s="111"/>
    </row>
    <row r="164" spans="1:28" ht="13">
      <c r="A164" s="1217">
        <v>154</v>
      </c>
      <c r="B164" s="111"/>
      <c r="C164" s="275"/>
      <c r="D164" s="281"/>
      <c r="E164" s="848"/>
      <c r="F164" s="848"/>
      <c r="G164" s="344">
        <v>2112</v>
      </c>
      <c r="H164" s="112"/>
      <c r="I164" s="112"/>
      <c r="J164" s="21" t="s">
        <v>627</v>
      </c>
      <c r="K164" s="21"/>
      <c r="L164" s="111"/>
      <c r="M164" s="111"/>
      <c r="N164" s="274">
        <v>211</v>
      </c>
      <c r="O164" s="111"/>
      <c r="P164" s="111"/>
      <c r="Q164" s="111"/>
      <c r="R164" s="19" t="s">
        <v>3240</v>
      </c>
      <c r="S164" s="103" t="s">
        <v>6197</v>
      </c>
      <c r="T164" s="103"/>
      <c r="U164" s="103" t="str">
        <f t="shared" si="2"/>
        <v/>
      </c>
      <c r="V164" s="111"/>
      <c r="W164" s="111"/>
      <c r="X164" s="111"/>
      <c r="Y164" s="111"/>
      <c r="Z164" s="111"/>
      <c r="AA164" s="111"/>
      <c r="AB164" s="111"/>
    </row>
    <row r="165" spans="1:28" ht="13">
      <c r="A165" s="1217">
        <v>155</v>
      </c>
      <c r="B165" s="942"/>
      <c r="C165" s="943"/>
      <c r="D165" s="954"/>
      <c r="E165" s="945"/>
      <c r="F165" s="945"/>
      <c r="G165" s="945"/>
      <c r="H165" s="946">
        <v>21120</v>
      </c>
      <c r="I165" s="946"/>
      <c r="J165" s="942" t="s">
        <v>9304</v>
      </c>
      <c r="K165" s="942"/>
      <c r="L165" s="942"/>
      <c r="M165" s="942"/>
      <c r="N165" s="133">
        <v>2112</v>
      </c>
      <c r="O165" s="111"/>
      <c r="P165" s="111"/>
      <c r="Q165" s="111"/>
      <c r="R165" s="112" t="s">
        <v>3245</v>
      </c>
      <c r="S165" s="103" t="s">
        <v>6197</v>
      </c>
      <c r="T165" s="375"/>
      <c r="U165" s="103" t="str">
        <f t="shared" si="2"/>
        <v/>
      </c>
      <c r="V165" s="947" t="s">
        <v>9305</v>
      </c>
      <c r="W165" s="947"/>
      <c r="X165" s="111"/>
      <c r="Y165" s="111"/>
      <c r="Z165" s="111"/>
      <c r="AA165" s="111"/>
      <c r="AB165" s="111"/>
    </row>
    <row r="166" spans="1:28" ht="13">
      <c r="A166" s="1217">
        <v>156</v>
      </c>
      <c r="B166" s="111"/>
      <c r="C166" s="275"/>
      <c r="D166" s="281"/>
      <c r="E166" s="848"/>
      <c r="F166" s="848"/>
      <c r="G166" s="344"/>
      <c r="H166" s="112">
        <v>21121</v>
      </c>
      <c r="I166" s="112"/>
      <c r="J166" s="103" t="s">
        <v>9502</v>
      </c>
      <c r="K166" s="111"/>
      <c r="L166" s="111"/>
      <c r="M166" s="111"/>
      <c r="N166" s="133">
        <v>2112</v>
      </c>
      <c r="O166" s="111"/>
      <c r="P166" s="111"/>
      <c r="Q166" s="111"/>
      <c r="R166" s="112" t="s">
        <v>3245</v>
      </c>
      <c r="S166" s="103" t="s">
        <v>6197</v>
      </c>
      <c r="T166" s="103"/>
      <c r="U166" s="103" t="str">
        <f t="shared" si="2"/>
        <v/>
      </c>
      <c r="V166" s="111" t="s">
        <v>9501</v>
      </c>
      <c r="W166" s="111"/>
      <c r="X166" s="111"/>
      <c r="Y166" s="111"/>
      <c r="Z166" s="111"/>
      <c r="AA166" s="111"/>
      <c r="AB166" s="111"/>
    </row>
    <row r="167" spans="1:28" s="111" customFormat="1" ht="13">
      <c r="A167" s="1217">
        <v>157</v>
      </c>
      <c r="C167" s="275"/>
      <c r="D167" s="281"/>
      <c r="E167" s="848"/>
      <c r="F167" s="848"/>
      <c r="G167" s="344"/>
      <c r="H167" s="112">
        <v>21122</v>
      </c>
      <c r="I167" s="112"/>
      <c r="J167" s="103" t="s">
        <v>9097</v>
      </c>
      <c r="N167" s="133">
        <v>2112</v>
      </c>
      <c r="R167" s="112" t="s">
        <v>3245</v>
      </c>
      <c r="S167" s="103" t="s">
        <v>6197</v>
      </c>
      <c r="T167" s="375"/>
      <c r="U167" s="103" t="str">
        <f t="shared" si="2"/>
        <v/>
      </c>
      <c r="V167" s="111" t="s">
        <v>9098</v>
      </c>
      <c r="W167" s="122" t="s">
        <v>7545</v>
      </c>
      <c r="X167" s="122"/>
    </row>
    <row r="168" spans="1:28" s="111" customFormat="1" ht="13">
      <c r="A168" s="1217">
        <v>158</v>
      </c>
      <c r="C168" s="275"/>
      <c r="D168" s="281"/>
      <c r="E168" s="848"/>
      <c r="F168" s="848"/>
      <c r="G168" s="344"/>
      <c r="H168" s="112">
        <v>21124</v>
      </c>
      <c r="I168" s="112"/>
      <c r="J168" s="111" t="s">
        <v>9112</v>
      </c>
      <c r="N168" s="133">
        <v>2112</v>
      </c>
      <c r="R168" s="112" t="s">
        <v>3245</v>
      </c>
      <c r="S168" s="103" t="s">
        <v>6197</v>
      </c>
      <c r="T168" s="103"/>
      <c r="U168" s="103" t="str">
        <f t="shared" si="2"/>
        <v/>
      </c>
      <c r="V168" s="111" t="s">
        <v>9113</v>
      </c>
    </row>
    <row r="169" spans="1:28" s="111" customFormat="1" ht="13">
      <c r="A169" s="1217">
        <v>159</v>
      </c>
      <c r="C169" s="275"/>
      <c r="D169" s="281"/>
      <c r="E169" s="848"/>
      <c r="F169" s="848"/>
      <c r="G169" s="344"/>
      <c r="H169" s="848">
        <v>21125</v>
      </c>
      <c r="I169" s="848"/>
      <c r="J169" s="103" t="s">
        <v>9115</v>
      </c>
      <c r="K169" s="103"/>
      <c r="L169" s="103"/>
      <c r="M169" s="103"/>
      <c r="N169" s="27">
        <v>2112</v>
      </c>
      <c r="O169" s="282"/>
      <c r="R169" s="112" t="s">
        <v>3245</v>
      </c>
      <c r="S169" s="103" t="s">
        <v>6197</v>
      </c>
      <c r="T169" s="103"/>
      <c r="U169" s="103" t="str">
        <f t="shared" si="2"/>
        <v/>
      </c>
      <c r="V169" s="111" t="s">
        <v>9116</v>
      </c>
    </row>
    <row r="170" spans="1:28" s="111" customFormat="1" ht="13">
      <c r="A170" s="1217">
        <v>160</v>
      </c>
      <c r="C170" s="275"/>
      <c r="D170" s="281"/>
      <c r="E170" s="848"/>
      <c r="F170" s="848"/>
      <c r="G170" s="344"/>
      <c r="H170" s="848">
        <v>21126</v>
      </c>
      <c r="I170" s="848"/>
      <c r="J170" s="103" t="s">
        <v>9156</v>
      </c>
      <c r="K170" s="103"/>
      <c r="L170" s="103"/>
      <c r="M170" s="103"/>
      <c r="N170" s="27">
        <v>2112</v>
      </c>
      <c r="O170" s="282"/>
      <c r="R170" s="112" t="s">
        <v>3245</v>
      </c>
      <c r="S170" s="103" t="s">
        <v>6197</v>
      </c>
      <c r="T170" s="103" t="s">
        <v>9160</v>
      </c>
      <c r="U170" s="103" t="str">
        <f t="shared" si="2"/>
        <v>End</v>
      </c>
      <c r="V170" s="111" t="s">
        <v>9158</v>
      </c>
    </row>
    <row r="171" spans="1:28" s="111" customFormat="1" ht="13">
      <c r="A171" s="1217">
        <v>161</v>
      </c>
      <c r="C171" s="275"/>
      <c r="D171" s="281"/>
      <c r="E171" s="848"/>
      <c r="F171" s="848"/>
      <c r="G171" s="344"/>
      <c r="H171" s="848">
        <v>21127</v>
      </c>
      <c r="I171" s="848"/>
      <c r="J171" s="103" t="s">
        <v>9157</v>
      </c>
      <c r="K171" s="103"/>
      <c r="L171" s="103"/>
      <c r="M171" s="103"/>
      <c r="N171" s="27">
        <v>2112</v>
      </c>
      <c r="O171" s="282"/>
      <c r="R171" s="112" t="s">
        <v>3245</v>
      </c>
      <c r="S171" s="103" t="s">
        <v>6197</v>
      </c>
      <c r="T171" s="103"/>
      <c r="U171" s="103" t="str">
        <f t="shared" si="2"/>
        <v/>
      </c>
      <c r="V171" s="111" t="s">
        <v>9159</v>
      </c>
    </row>
    <row r="172" spans="1:28" s="111" customFormat="1" ht="13">
      <c r="A172" s="1217">
        <v>162</v>
      </c>
      <c r="C172" s="275"/>
      <c r="D172" s="281"/>
      <c r="E172" s="848"/>
      <c r="F172" s="848"/>
      <c r="G172" s="344"/>
      <c r="H172" s="848">
        <v>21128</v>
      </c>
      <c r="I172" s="848"/>
      <c r="J172" s="103" t="s">
        <v>9197</v>
      </c>
      <c r="K172" s="103"/>
      <c r="L172" s="103"/>
      <c r="M172" s="103"/>
      <c r="N172" s="27">
        <v>2112</v>
      </c>
      <c r="O172" s="282"/>
      <c r="R172" s="112" t="s">
        <v>3245</v>
      </c>
      <c r="S172" s="103" t="s">
        <v>6197</v>
      </c>
      <c r="T172" s="103"/>
      <c r="U172" s="103" t="str">
        <f t="shared" si="2"/>
        <v/>
      </c>
      <c r="V172" s="111" t="s">
        <v>9198</v>
      </c>
    </row>
    <row r="173" spans="1:28" s="111" customFormat="1" ht="13">
      <c r="A173" s="1217">
        <v>163</v>
      </c>
      <c r="C173" s="275"/>
      <c r="D173" s="281"/>
      <c r="E173" s="848"/>
      <c r="F173" s="848"/>
      <c r="G173" s="344"/>
      <c r="H173" s="848">
        <v>21129</v>
      </c>
      <c r="I173" s="848"/>
      <c r="J173" s="103" t="s">
        <v>9206</v>
      </c>
      <c r="K173" s="103"/>
      <c r="L173" s="103"/>
      <c r="M173" s="103"/>
      <c r="N173" s="27">
        <v>2112</v>
      </c>
      <c r="O173" s="282"/>
      <c r="R173" s="112" t="s">
        <v>3245</v>
      </c>
      <c r="S173" s="103" t="s">
        <v>6197</v>
      </c>
      <c r="T173" s="103"/>
      <c r="U173" s="103" t="str">
        <f t="shared" si="2"/>
        <v/>
      </c>
      <c r="V173" s="111" t="s">
        <v>9207</v>
      </c>
    </row>
    <row r="174" spans="1:28" s="111" customFormat="1" ht="13">
      <c r="A174" s="1217">
        <v>164</v>
      </c>
      <c r="C174" s="275"/>
      <c r="D174" s="281"/>
      <c r="E174" s="848"/>
      <c r="F174" s="848"/>
      <c r="G174" s="344"/>
      <c r="H174" s="848" t="s">
        <v>3863</v>
      </c>
      <c r="I174" s="848"/>
      <c r="J174" s="103" t="s">
        <v>9336</v>
      </c>
      <c r="K174" s="103"/>
      <c r="L174" s="103"/>
      <c r="M174" s="103"/>
      <c r="N174" s="27">
        <v>2112</v>
      </c>
      <c r="O174" s="282"/>
      <c r="R174" s="112" t="s">
        <v>3245</v>
      </c>
      <c r="S174" s="103" t="s">
        <v>6197</v>
      </c>
      <c r="T174" s="103"/>
      <c r="U174" s="103" t="str">
        <f t="shared" si="2"/>
        <v/>
      </c>
      <c r="V174" s="111" t="s">
        <v>9337</v>
      </c>
    </row>
    <row r="175" spans="1:28" s="111" customFormat="1" ht="13">
      <c r="A175" s="1217">
        <v>165</v>
      </c>
      <c r="C175" s="275"/>
      <c r="D175" s="281"/>
      <c r="E175" s="848"/>
      <c r="F175" s="848"/>
      <c r="G175" s="344"/>
      <c r="H175" s="848" t="s">
        <v>3864</v>
      </c>
      <c r="I175" s="848"/>
      <c r="J175" s="103" t="s">
        <v>9480</v>
      </c>
      <c r="K175" s="103"/>
      <c r="L175" s="103"/>
      <c r="M175" s="103"/>
      <c r="N175" s="27">
        <v>2112</v>
      </c>
      <c r="O175" s="282"/>
      <c r="R175" s="112" t="s">
        <v>3245</v>
      </c>
      <c r="S175" s="103" t="s">
        <v>6197</v>
      </c>
      <c r="T175" s="103"/>
      <c r="U175" s="103" t="str">
        <f t="shared" si="2"/>
        <v/>
      </c>
      <c r="V175" s="111" t="s">
        <v>9478</v>
      </c>
    </row>
    <row r="176" spans="1:28" s="111" customFormat="1" ht="13">
      <c r="A176" s="1217">
        <v>166</v>
      </c>
      <c r="C176" s="275"/>
      <c r="D176" s="281"/>
      <c r="E176" s="848"/>
      <c r="F176" s="848"/>
      <c r="G176" s="344"/>
      <c r="H176" s="848" t="s">
        <v>4767</v>
      </c>
      <c r="I176" s="848"/>
      <c r="J176" s="103" t="s">
        <v>9510</v>
      </c>
      <c r="K176" s="103"/>
      <c r="L176" s="103"/>
      <c r="M176" s="103"/>
      <c r="N176" s="27">
        <v>2112</v>
      </c>
      <c r="O176" s="282"/>
      <c r="R176" s="112" t="s">
        <v>3245</v>
      </c>
      <c r="S176" s="103" t="s">
        <v>6197</v>
      </c>
      <c r="T176" s="103"/>
      <c r="U176" s="103" t="str">
        <f t="shared" si="2"/>
        <v/>
      </c>
      <c r="V176" s="111" t="s">
        <v>9610</v>
      </c>
    </row>
    <row r="177" spans="1:25" s="111" customFormat="1" ht="13">
      <c r="A177" s="1217">
        <v>167</v>
      </c>
      <c r="C177" s="275"/>
      <c r="D177" s="281"/>
      <c r="E177" s="848"/>
      <c r="F177" s="848"/>
      <c r="G177" s="344"/>
      <c r="H177" s="848" t="s">
        <v>4768</v>
      </c>
      <c r="I177" s="848"/>
      <c r="J177" s="103" t="s">
        <v>9710</v>
      </c>
      <c r="K177" s="103"/>
      <c r="L177" s="103"/>
      <c r="M177" s="103"/>
      <c r="N177" s="27">
        <v>2112</v>
      </c>
      <c r="O177" s="282"/>
      <c r="R177" s="112" t="s">
        <v>3245</v>
      </c>
      <c r="S177" s="103" t="s">
        <v>6197</v>
      </c>
      <c r="T177" s="103"/>
      <c r="U177" s="103" t="str">
        <f t="shared" si="2"/>
        <v/>
      </c>
      <c r="V177" s="111" t="s">
        <v>9709</v>
      </c>
    </row>
    <row r="178" spans="1:25" s="111" customFormat="1" ht="13">
      <c r="A178" s="1217">
        <v>168</v>
      </c>
      <c r="C178" s="275"/>
      <c r="D178" s="281"/>
      <c r="E178" s="848"/>
      <c r="F178" s="848"/>
      <c r="G178" s="344"/>
      <c r="H178" s="848" t="s">
        <v>5123</v>
      </c>
      <c r="I178" s="848"/>
      <c r="J178" s="52" t="s">
        <v>9717</v>
      </c>
      <c r="K178" s="103"/>
      <c r="L178" s="103"/>
      <c r="M178" s="103"/>
      <c r="N178" s="27">
        <v>2112</v>
      </c>
      <c r="O178" s="282"/>
      <c r="R178" s="112" t="s">
        <v>3245</v>
      </c>
      <c r="S178" s="103" t="s">
        <v>6197</v>
      </c>
      <c r="T178" s="103"/>
      <c r="U178" s="103" t="str">
        <f t="shared" si="2"/>
        <v/>
      </c>
      <c r="V178" s="111" t="s">
        <v>9718</v>
      </c>
    </row>
    <row r="179" spans="1:25" s="111" customFormat="1" ht="13">
      <c r="A179" s="1217">
        <v>169</v>
      </c>
      <c r="C179" s="275"/>
      <c r="D179" s="281"/>
      <c r="E179" s="848"/>
      <c r="F179" s="848"/>
      <c r="G179" s="344"/>
      <c r="H179" s="848" t="s">
        <v>5124</v>
      </c>
      <c r="I179" s="848"/>
      <c r="J179" s="1" t="s">
        <v>9757</v>
      </c>
      <c r="K179" s="103"/>
      <c r="L179" s="103"/>
      <c r="M179" s="103"/>
      <c r="N179" s="27">
        <v>2112</v>
      </c>
      <c r="O179" s="282"/>
      <c r="R179" s="112" t="s">
        <v>3245</v>
      </c>
      <c r="S179" s="103" t="s">
        <v>6197</v>
      </c>
      <c r="T179" s="103"/>
      <c r="U179" s="103" t="str">
        <f t="shared" si="2"/>
        <v/>
      </c>
      <c r="V179" s="111" t="s">
        <v>9755</v>
      </c>
    </row>
    <row r="180" spans="1:25" s="111" customFormat="1" ht="13">
      <c r="A180" s="1217">
        <v>170</v>
      </c>
      <c r="C180" s="275"/>
      <c r="D180" s="281"/>
      <c r="E180" s="848"/>
      <c r="F180" s="848"/>
      <c r="G180" s="344"/>
      <c r="H180" s="848" t="s">
        <v>5379</v>
      </c>
      <c r="I180" s="848"/>
      <c r="J180" s="103" t="s">
        <v>9819</v>
      </c>
      <c r="K180" s="103"/>
      <c r="L180" s="103"/>
      <c r="M180" s="103"/>
      <c r="N180" s="27">
        <v>2112</v>
      </c>
      <c r="O180" s="282"/>
      <c r="R180" s="112" t="s">
        <v>3245</v>
      </c>
      <c r="S180" s="103" t="s">
        <v>6197</v>
      </c>
      <c r="T180" s="103"/>
      <c r="U180" s="103" t="str">
        <f t="shared" si="2"/>
        <v/>
      </c>
      <c r="V180" s="111" t="s">
        <v>9820</v>
      </c>
    </row>
    <row r="181" spans="1:25" s="111" customFormat="1" ht="13">
      <c r="A181" s="1217">
        <v>171</v>
      </c>
      <c r="C181" s="275"/>
      <c r="D181" s="281"/>
      <c r="E181" s="848"/>
      <c r="F181" s="848"/>
      <c r="G181" s="344"/>
      <c r="H181" s="848" t="s">
        <v>5380</v>
      </c>
      <c r="I181" s="848"/>
      <c r="J181" s="103" t="s">
        <v>5381</v>
      </c>
      <c r="K181" s="103"/>
      <c r="L181" s="103"/>
      <c r="M181" s="103"/>
      <c r="N181" s="27">
        <v>2112</v>
      </c>
      <c r="O181" s="282"/>
      <c r="R181" s="112" t="s">
        <v>3245</v>
      </c>
      <c r="S181" s="103" t="s">
        <v>6197</v>
      </c>
      <c r="T181" s="103" t="s">
        <v>6086</v>
      </c>
      <c r="U181" s="103" t="str">
        <f t="shared" si="2"/>
        <v>End</v>
      </c>
      <c r="V181" s="111" t="s">
        <v>8760</v>
      </c>
    </row>
    <row r="182" spans="1:25" s="111" customFormat="1" ht="13">
      <c r="A182" s="1217">
        <v>172</v>
      </c>
      <c r="C182" s="275"/>
      <c r="D182" s="281"/>
      <c r="E182" s="848"/>
      <c r="F182" s="848"/>
      <c r="G182" s="344"/>
      <c r="H182" s="848" t="s">
        <v>5577</v>
      </c>
      <c r="I182" s="848"/>
      <c r="J182" s="103" t="s">
        <v>9733</v>
      </c>
      <c r="K182" s="103"/>
      <c r="L182" s="103"/>
      <c r="M182" s="103"/>
      <c r="N182" s="27">
        <v>2112</v>
      </c>
      <c r="O182" s="282"/>
      <c r="R182" s="112" t="s">
        <v>3245</v>
      </c>
      <c r="S182" s="103" t="s">
        <v>6197</v>
      </c>
      <c r="T182" s="103"/>
      <c r="U182" s="103" t="str">
        <f t="shared" si="2"/>
        <v/>
      </c>
      <c r="V182" s="111" t="s">
        <v>9734</v>
      </c>
    </row>
    <row r="183" spans="1:25" s="111" customFormat="1" ht="13">
      <c r="A183" s="1217">
        <v>173</v>
      </c>
      <c r="C183" s="275"/>
      <c r="D183" s="281"/>
      <c r="E183" s="848"/>
      <c r="F183" s="848"/>
      <c r="G183" s="344"/>
      <c r="H183" s="848" t="s">
        <v>5654</v>
      </c>
      <c r="I183" s="848"/>
      <c r="J183" s="103" t="s">
        <v>628</v>
      </c>
      <c r="K183" s="103"/>
      <c r="L183" s="103"/>
      <c r="M183" s="103"/>
      <c r="N183" s="27">
        <v>2112</v>
      </c>
      <c r="O183" s="282"/>
      <c r="R183" s="112" t="s">
        <v>3245</v>
      </c>
      <c r="S183" s="103" t="s">
        <v>6197</v>
      </c>
      <c r="T183" s="103"/>
      <c r="U183" s="103" t="str">
        <f t="shared" si="2"/>
        <v/>
      </c>
      <c r="V183" s="111" t="s">
        <v>8761</v>
      </c>
    </row>
    <row r="184" spans="1:25" s="111" customFormat="1" ht="13">
      <c r="A184" s="1217">
        <v>174</v>
      </c>
      <c r="C184" s="275"/>
      <c r="D184" s="281"/>
      <c r="E184" s="848"/>
      <c r="F184" s="848"/>
      <c r="G184" s="344"/>
      <c r="H184" s="848" t="s">
        <v>5711</v>
      </c>
      <c r="I184" s="848"/>
      <c r="J184" s="103" t="s">
        <v>5713</v>
      </c>
      <c r="K184" s="103"/>
      <c r="L184" s="103"/>
      <c r="M184" s="103"/>
      <c r="N184" s="27">
        <v>2112</v>
      </c>
      <c r="O184" s="282"/>
      <c r="R184" s="112" t="s">
        <v>3245</v>
      </c>
      <c r="S184" s="103" t="s">
        <v>6197</v>
      </c>
      <c r="T184" s="103" t="s">
        <v>6743</v>
      </c>
      <c r="U184" s="103" t="str">
        <f t="shared" si="2"/>
        <v>End</v>
      </c>
      <c r="V184" s="111" t="s">
        <v>8762</v>
      </c>
    </row>
    <row r="185" spans="1:25" s="111" customFormat="1" ht="13">
      <c r="A185" s="1217">
        <v>175</v>
      </c>
      <c r="C185" s="275"/>
      <c r="D185" s="281"/>
      <c r="E185" s="848"/>
      <c r="F185" s="848"/>
      <c r="G185" s="344"/>
      <c r="H185" s="848" t="s">
        <v>5712</v>
      </c>
      <c r="I185" s="848"/>
      <c r="J185" s="103" t="s">
        <v>5714</v>
      </c>
      <c r="K185" s="103"/>
      <c r="L185" s="103"/>
      <c r="M185" s="103"/>
      <c r="N185" s="27">
        <v>2112</v>
      </c>
      <c r="O185" s="282"/>
      <c r="R185" s="112" t="s">
        <v>3245</v>
      </c>
      <c r="S185" s="103" t="s">
        <v>6197</v>
      </c>
      <c r="T185" s="103" t="s">
        <v>7661</v>
      </c>
      <c r="U185" s="103" t="str">
        <f t="shared" si="2"/>
        <v>End</v>
      </c>
      <c r="V185" s="111" t="s">
        <v>8763</v>
      </c>
    </row>
    <row r="186" spans="1:25" s="111" customFormat="1" ht="13">
      <c r="A186" s="1217">
        <v>176</v>
      </c>
      <c r="C186" s="275"/>
      <c r="D186" s="281"/>
      <c r="E186" s="848"/>
      <c r="F186" s="848"/>
      <c r="G186" s="344"/>
      <c r="H186" s="848" t="s">
        <v>5740</v>
      </c>
      <c r="I186" s="848"/>
      <c r="J186" s="103" t="s">
        <v>2151</v>
      </c>
      <c r="K186" s="103"/>
      <c r="L186" s="103"/>
      <c r="M186" s="103"/>
      <c r="N186" s="27">
        <v>2112</v>
      </c>
      <c r="O186" s="282"/>
      <c r="R186" s="112" t="s">
        <v>3245</v>
      </c>
      <c r="S186" s="103" t="s">
        <v>6197</v>
      </c>
      <c r="T186" s="103" t="s">
        <v>6080</v>
      </c>
      <c r="U186" s="103" t="str">
        <f t="shared" si="2"/>
        <v>End</v>
      </c>
      <c r="V186" s="111" t="s">
        <v>8764</v>
      </c>
    </row>
    <row r="187" spans="1:25" s="111" customFormat="1" ht="13">
      <c r="A187" s="1217">
        <v>177</v>
      </c>
      <c r="C187" s="275"/>
      <c r="D187" s="281"/>
      <c r="E187" s="848"/>
      <c r="F187" s="848"/>
      <c r="G187" s="344"/>
      <c r="H187" s="848" t="s">
        <v>5836</v>
      </c>
      <c r="I187" s="848"/>
      <c r="J187" s="103" t="s">
        <v>5837</v>
      </c>
      <c r="K187" s="103"/>
      <c r="L187" s="103"/>
      <c r="M187" s="103"/>
      <c r="N187" s="27">
        <v>2112</v>
      </c>
      <c r="O187" s="282"/>
      <c r="R187" s="112" t="s">
        <v>3245</v>
      </c>
      <c r="S187" s="103" t="s">
        <v>6197</v>
      </c>
      <c r="T187" s="103" t="s">
        <v>6857</v>
      </c>
      <c r="U187" s="103" t="str">
        <f t="shared" si="2"/>
        <v>End</v>
      </c>
      <c r="V187" s="111" t="s">
        <v>8765</v>
      </c>
    </row>
    <row r="188" spans="1:25" s="111" customFormat="1" ht="13">
      <c r="A188" s="1217">
        <v>178</v>
      </c>
      <c r="C188" s="275"/>
      <c r="D188" s="281"/>
      <c r="E188" s="848"/>
      <c r="F188" s="848"/>
      <c r="G188" s="344"/>
      <c r="H188" s="848" t="s">
        <v>6033</v>
      </c>
      <c r="I188" s="848"/>
      <c r="J188" s="103" t="s">
        <v>6035</v>
      </c>
      <c r="K188" s="103"/>
      <c r="L188" s="103"/>
      <c r="M188" s="103"/>
      <c r="N188" s="27">
        <v>2112</v>
      </c>
      <c r="O188" s="282"/>
      <c r="R188" s="112" t="s">
        <v>3245</v>
      </c>
      <c r="S188" s="103" t="s">
        <v>6197</v>
      </c>
      <c r="T188" s="103"/>
      <c r="U188" s="103" t="str">
        <f t="shared" si="2"/>
        <v/>
      </c>
      <c r="V188" s="111" t="s">
        <v>8766</v>
      </c>
    </row>
    <row r="189" spans="1:25" s="111" customFormat="1" ht="13">
      <c r="A189" s="1217">
        <v>179</v>
      </c>
      <c r="C189" s="275"/>
      <c r="D189" s="281"/>
      <c r="E189" s="848"/>
      <c r="F189" s="848"/>
      <c r="G189" s="344"/>
      <c r="H189" s="848" t="s">
        <v>6034</v>
      </c>
      <c r="I189" s="848"/>
      <c r="J189" s="103" t="s">
        <v>6036</v>
      </c>
      <c r="K189" s="103"/>
      <c r="L189" s="103"/>
      <c r="M189" s="103"/>
      <c r="N189" s="27">
        <v>2112</v>
      </c>
      <c r="O189" s="282"/>
      <c r="R189" s="112" t="s">
        <v>3245</v>
      </c>
      <c r="S189" s="103" t="s">
        <v>6197</v>
      </c>
      <c r="T189" s="103"/>
      <c r="U189" s="103" t="str">
        <f t="shared" si="2"/>
        <v/>
      </c>
      <c r="V189" s="111" t="s">
        <v>8767</v>
      </c>
    </row>
    <row r="190" spans="1:25" s="111" customFormat="1" ht="13">
      <c r="A190" s="1217">
        <v>180</v>
      </c>
      <c r="B190" s="122"/>
      <c r="C190" s="278"/>
      <c r="D190" s="279"/>
      <c r="E190" s="119"/>
      <c r="F190" s="119"/>
      <c r="G190" s="120"/>
      <c r="H190" s="119" t="s">
        <v>6436</v>
      </c>
      <c r="I190" s="119"/>
      <c r="J190" s="121" t="s">
        <v>6438</v>
      </c>
      <c r="K190" s="121"/>
      <c r="L190" s="121"/>
      <c r="M190" s="121"/>
      <c r="N190" s="283">
        <v>2112</v>
      </c>
      <c r="O190" s="284"/>
      <c r="P190" s="122"/>
      <c r="Q190" s="122"/>
      <c r="R190" s="280" t="s">
        <v>3245</v>
      </c>
      <c r="S190" s="121" t="s">
        <v>6197</v>
      </c>
      <c r="T190" s="121"/>
      <c r="U190" s="103" t="str">
        <f t="shared" si="2"/>
        <v/>
      </c>
      <c r="V190" s="111" t="s">
        <v>8768</v>
      </c>
      <c r="W190" s="115" t="s">
        <v>6567</v>
      </c>
      <c r="X190" s="115"/>
      <c r="Y190" s="115"/>
    </row>
    <row r="191" spans="1:25" s="111" customFormat="1" ht="13">
      <c r="A191" s="1217">
        <v>181</v>
      </c>
      <c r="B191" s="122"/>
      <c r="C191" s="278"/>
      <c r="D191" s="279"/>
      <c r="E191" s="119"/>
      <c r="F191" s="119"/>
      <c r="G191" s="120"/>
      <c r="H191" s="119" t="s">
        <v>6437</v>
      </c>
      <c r="I191" s="119"/>
      <c r="J191" s="121" t="s">
        <v>6474</v>
      </c>
      <c r="K191" s="121"/>
      <c r="L191" s="121"/>
      <c r="M191" s="121"/>
      <c r="N191" s="283">
        <v>2112</v>
      </c>
      <c r="O191" s="284"/>
      <c r="P191" s="122"/>
      <c r="Q191" s="122"/>
      <c r="R191" s="280" t="s">
        <v>3245</v>
      </c>
      <c r="S191" s="121" t="s">
        <v>6197</v>
      </c>
      <c r="T191" s="121"/>
      <c r="U191" s="103" t="str">
        <f t="shared" si="2"/>
        <v/>
      </c>
      <c r="V191" s="111" t="s">
        <v>8769</v>
      </c>
      <c r="W191" s="115" t="s">
        <v>6567</v>
      </c>
      <c r="X191" s="115"/>
      <c r="Y191" s="115"/>
    </row>
    <row r="192" spans="1:25" s="111" customFormat="1" ht="13">
      <c r="A192" s="1217">
        <v>182</v>
      </c>
      <c r="C192" s="275"/>
      <c r="D192" s="281"/>
      <c r="E192" s="848"/>
      <c r="F192" s="848"/>
      <c r="G192" s="344"/>
      <c r="H192" s="848" t="s">
        <v>6579</v>
      </c>
      <c r="I192" s="848"/>
      <c r="J192" s="103" t="s">
        <v>6580</v>
      </c>
      <c r="K192" s="103"/>
      <c r="L192" s="103"/>
      <c r="M192" s="103"/>
      <c r="N192" s="27">
        <v>2112</v>
      </c>
      <c r="O192" s="282"/>
      <c r="R192" s="112" t="s">
        <v>3245</v>
      </c>
      <c r="S192" s="103" t="s">
        <v>6197</v>
      </c>
      <c r="T192" s="103" t="s">
        <v>8459</v>
      </c>
      <c r="U192" s="103" t="str">
        <f t="shared" si="2"/>
        <v>End</v>
      </c>
      <c r="V192" s="111" t="s">
        <v>8770</v>
      </c>
    </row>
    <row r="193" spans="1:23" s="111" customFormat="1" ht="13">
      <c r="A193" s="1217">
        <v>183</v>
      </c>
      <c r="C193" s="275"/>
      <c r="D193" s="281"/>
      <c r="E193" s="848"/>
      <c r="F193" s="848"/>
      <c r="G193" s="848"/>
      <c r="H193" s="112" t="s">
        <v>8263</v>
      </c>
      <c r="I193" s="112"/>
      <c r="J193" s="111" t="s">
        <v>8264</v>
      </c>
      <c r="N193" s="27">
        <v>2112</v>
      </c>
      <c r="O193" s="282"/>
      <c r="R193" s="112" t="s">
        <v>3245</v>
      </c>
      <c r="S193" s="103" t="s">
        <v>6197</v>
      </c>
      <c r="T193" s="103" t="s">
        <v>8459</v>
      </c>
      <c r="U193" s="103" t="str">
        <f t="shared" si="2"/>
        <v>End</v>
      </c>
      <c r="V193" s="103"/>
      <c r="W193" s="103"/>
    </row>
    <row r="194" spans="1:23" s="111" customFormat="1" ht="13">
      <c r="A194" s="1217">
        <v>184</v>
      </c>
      <c r="C194" s="275"/>
      <c r="D194" s="281"/>
      <c r="E194" s="848"/>
      <c r="F194" s="848"/>
      <c r="G194" s="344"/>
      <c r="H194" s="848">
        <v>21130</v>
      </c>
      <c r="I194" s="19"/>
      <c r="J194" s="103" t="s">
        <v>1205</v>
      </c>
      <c r="K194" s="103"/>
      <c r="L194" s="103"/>
      <c r="M194" s="103"/>
      <c r="N194" s="27">
        <v>2112</v>
      </c>
      <c r="O194" s="282"/>
      <c r="R194" s="112" t="s">
        <v>3245</v>
      </c>
      <c r="S194" s="103" t="s">
        <v>6197</v>
      </c>
      <c r="T194" s="103"/>
      <c r="U194" s="103" t="str">
        <f t="shared" si="2"/>
        <v/>
      </c>
      <c r="V194" s="111" t="s">
        <v>8771</v>
      </c>
    </row>
    <row r="195" spans="1:23" s="111" customFormat="1" ht="13">
      <c r="A195" s="1217">
        <v>185</v>
      </c>
      <c r="C195" s="275"/>
      <c r="D195" s="281"/>
      <c r="E195" s="848"/>
      <c r="F195" s="848"/>
      <c r="G195" s="344"/>
      <c r="H195" s="848">
        <v>21131</v>
      </c>
      <c r="I195" s="19"/>
      <c r="J195" s="103" t="s">
        <v>1206</v>
      </c>
      <c r="K195" s="103"/>
      <c r="L195" s="103"/>
      <c r="M195" s="103"/>
      <c r="N195" s="27">
        <v>2112</v>
      </c>
      <c r="O195" s="282"/>
      <c r="R195" s="112" t="s">
        <v>3245</v>
      </c>
      <c r="S195" s="103" t="s">
        <v>6197</v>
      </c>
      <c r="T195" s="103"/>
      <c r="U195" s="103" t="str">
        <f t="shared" si="2"/>
        <v/>
      </c>
      <c r="V195" s="111" t="s">
        <v>8772</v>
      </c>
    </row>
    <row r="196" spans="1:23" s="111" customFormat="1" ht="13">
      <c r="A196" s="1217">
        <v>186</v>
      </c>
      <c r="C196" s="275"/>
      <c r="D196" s="281"/>
      <c r="E196" s="848"/>
      <c r="F196" s="848"/>
      <c r="G196" s="344"/>
      <c r="H196" s="848">
        <v>21132</v>
      </c>
      <c r="I196" s="19"/>
      <c r="J196" s="103" t="s">
        <v>9860</v>
      </c>
      <c r="K196" s="103"/>
      <c r="L196" s="103"/>
      <c r="M196" s="103"/>
      <c r="N196" s="27">
        <v>2112</v>
      </c>
      <c r="O196" s="282"/>
      <c r="R196" s="112" t="s">
        <v>3245</v>
      </c>
      <c r="S196" s="103" t="s">
        <v>6197</v>
      </c>
      <c r="T196" s="103"/>
      <c r="U196" s="103" t="str">
        <f t="shared" si="2"/>
        <v/>
      </c>
      <c r="V196" s="111" t="s">
        <v>9865</v>
      </c>
    </row>
    <row r="197" spans="1:23" s="111" customFormat="1" ht="13">
      <c r="A197" s="1217">
        <v>187</v>
      </c>
      <c r="C197" s="275"/>
      <c r="D197" s="281"/>
      <c r="E197" s="848"/>
      <c r="F197" s="848"/>
      <c r="G197" s="344"/>
      <c r="H197" s="848">
        <v>21133</v>
      </c>
      <c r="I197" s="19"/>
      <c r="J197" s="103" t="s">
        <v>9604</v>
      </c>
      <c r="K197" s="103"/>
      <c r="L197" s="103"/>
      <c r="M197" s="103"/>
      <c r="N197" s="27">
        <v>2112</v>
      </c>
      <c r="O197" s="282"/>
      <c r="R197" s="112" t="s">
        <v>3245</v>
      </c>
      <c r="S197" s="103" t="s">
        <v>6197</v>
      </c>
      <c r="T197" s="103"/>
      <c r="U197" s="103" t="str">
        <f t="shared" si="2"/>
        <v/>
      </c>
      <c r="V197" s="111" t="s">
        <v>9603</v>
      </c>
    </row>
    <row r="198" spans="1:23" s="111" customFormat="1" ht="13">
      <c r="A198" s="1217">
        <v>188</v>
      </c>
      <c r="C198" s="275"/>
      <c r="D198" s="281"/>
      <c r="E198" s="848"/>
      <c r="F198" s="848"/>
      <c r="G198" s="344"/>
      <c r="H198" s="848">
        <v>21134</v>
      </c>
      <c r="I198" s="19"/>
      <c r="J198" s="103" t="s">
        <v>213</v>
      </c>
      <c r="K198" s="103"/>
      <c r="L198" s="103"/>
      <c r="M198" s="103"/>
      <c r="N198" s="27">
        <v>2112</v>
      </c>
      <c r="O198" s="282"/>
      <c r="R198" s="112" t="s">
        <v>3245</v>
      </c>
      <c r="S198" s="103" t="s">
        <v>6197</v>
      </c>
      <c r="T198" s="103"/>
      <c r="U198" s="103" t="str">
        <f t="shared" si="2"/>
        <v/>
      </c>
      <c r="V198" s="111" t="s">
        <v>8773</v>
      </c>
    </row>
    <row r="199" spans="1:23" s="111" customFormat="1" ht="13">
      <c r="A199" s="1217">
        <v>189</v>
      </c>
      <c r="C199" s="275"/>
      <c r="D199" s="281"/>
      <c r="E199" s="848"/>
      <c r="F199" s="848"/>
      <c r="G199" s="344"/>
      <c r="H199" s="848">
        <v>21135</v>
      </c>
      <c r="I199" s="19"/>
      <c r="J199" s="103" t="s">
        <v>4018</v>
      </c>
      <c r="K199" s="103"/>
      <c r="L199" s="103"/>
      <c r="M199" s="103"/>
      <c r="N199" s="27">
        <v>2112</v>
      </c>
      <c r="O199" s="282"/>
      <c r="R199" s="112" t="s">
        <v>3245</v>
      </c>
      <c r="S199" s="103" t="s">
        <v>6197</v>
      </c>
      <c r="T199" s="103" t="s">
        <v>6086</v>
      </c>
      <c r="U199" s="103" t="str">
        <f t="shared" si="2"/>
        <v>End</v>
      </c>
      <c r="V199" s="111" t="s">
        <v>8774</v>
      </c>
    </row>
    <row r="200" spans="1:23" s="111" customFormat="1" ht="13">
      <c r="A200" s="1217">
        <v>190</v>
      </c>
      <c r="C200" s="275"/>
      <c r="D200" s="281"/>
      <c r="E200" s="848"/>
      <c r="F200" s="848"/>
      <c r="G200" s="344"/>
      <c r="H200" s="848">
        <v>21136</v>
      </c>
      <c r="I200" s="19"/>
      <c r="J200" s="103" t="s">
        <v>4305</v>
      </c>
      <c r="K200" s="103"/>
      <c r="L200" s="103"/>
      <c r="M200" s="103"/>
      <c r="N200" s="27">
        <v>2112</v>
      </c>
      <c r="O200" s="282"/>
      <c r="R200" s="112" t="s">
        <v>3245</v>
      </c>
      <c r="S200" s="103" t="s">
        <v>6197</v>
      </c>
      <c r="T200" s="103" t="s">
        <v>6086</v>
      </c>
      <c r="U200" s="103" t="str">
        <f t="shared" si="2"/>
        <v>End</v>
      </c>
      <c r="V200" s="111" t="s">
        <v>8775</v>
      </c>
    </row>
    <row r="201" spans="1:23" s="111" customFormat="1" ht="13">
      <c r="A201" s="1217">
        <v>191</v>
      </c>
      <c r="C201" s="275"/>
      <c r="D201" s="281"/>
      <c r="E201" s="848"/>
      <c r="F201" s="848"/>
      <c r="G201" s="344"/>
      <c r="H201" s="848">
        <v>21137</v>
      </c>
      <c r="I201" s="19"/>
      <c r="J201" s="103" t="s">
        <v>5005</v>
      </c>
      <c r="K201" s="103"/>
      <c r="L201" s="103"/>
      <c r="M201" s="103"/>
      <c r="N201" s="27">
        <v>2112</v>
      </c>
      <c r="O201" s="282"/>
      <c r="R201" s="112" t="s">
        <v>3245</v>
      </c>
      <c r="S201" s="103" t="s">
        <v>6197</v>
      </c>
      <c r="T201" s="103" t="s">
        <v>6086</v>
      </c>
      <c r="U201" s="103" t="str">
        <f t="shared" si="2"/>
        <v>End</v>
      </c>
      <c r="V201" s="111" t="s">
        <v>8776</v>
      </c>
    </row>
    <row r="202" spans="1:23" s="111" customFormat="1" ht="13">
      <c r="A202" s="1217">
        <v>192</v>
      </c>
      <c r="C202" s="275"/>
      <c r="D202" s="281"/>
      <c r="E202" s="848"/>
      <c r="F202" s="848"/>
      <c r="G202" s="344"/>
      <c r="H202" s="848">
        <v>21138</v>
      </c>
      <c r="I202" s="19"/>
      <c r="J202" s="103" t="s">
        <v>9347</v>
      </c>
      <c r="K202" s="103"/>
      <c r="L202" s="103"/>
      <c r="M202" s="103"/>
      <c r="N202" s="27">
        <v>2112</v>
      </c>
      <c r="O202" s="282"/>
      <c r="R202" s="112" t="s">
        <v>3245</v>
      </c>
      <c r="S202" s="103" t="s">
        <v>6197</v>
      </c>
      <c r="T202" s="103"/>
      <c r="U202" s="103" t="str">
        <f t="shared" si="2"/>
        <v/>
      </c>
      <c r="V202" s="111" t="s">
        <v>9346</v>
      </c>
    </row>
    <row r="203" spans="1:23" s="111" customFormat="1" ht="13">
      <c r="A203" s="1217">
        <v>193</v>
      </c>
      <c r="C203" s="275"/>
      <c r="D203" s="281"/>
      <c r="E203" s="848"/>
      <c r="F203" s="848"/>
      <c r="G203" s="344"/>
      <c r="H203" s="848">
        <v>21139</v>
      </c>
      <c r="I203" s="19"/>
      <c r="J203" s="103" t="s">
        <v>2151</v>
      </c>
      <c r="K203" s="103"/>
      <c r="L203" s="103"/>
      <c r="M203" s="103"/>
      <c r="N203" s="27">
        <v>2112</v>
      </c>
      <c r="O203" s="282"/>
      <c r="R203" s="112" t="s">
        <v>3245</v>
      </c>
      <c r="S203" s="103" t="s">
        <v>6197</v>
      </c>
      <c r="T203" s="103" t="s">
        <v>6080</v>
      </c>
      <c r="U203" s="103" t="str">
        <f t="shared" si="2"/>
        <v>End</v>
      </c>
      <c r="V203" s="111" t="s">
        <v>8777</v>
      </c>
    </row>
    <row r="204" spans="1:23" s="111" customFormat="1" ht="13">
      <c r="A204" s="1217">
        <v>194</v>
      </c>
      <c r="C204" s="275"/>
      <c r="D204" s="281"/>
      <c r="E204" s="848"/>
      <c r="F204" s="848"/>
      <c r="G204" s="344"/>
      <c r="H204" s="848">
        <v>21140</v>
      </c>
      <c r="I204" s="19"/>
      <c r="J204" s="103" t="s">
        <v>5506</v>
      </c>
      <c r="K204" s="103"/>
      <c r="L204" s="103"/>
      <c r="M204" s="103"/>
      <c r="N204" s="27">
        <v>2112</v>
      </c>
      <c r="O204" s="282"/>
      <c r="R204" s="112" t="s">
        <v>3245</v>
      </c>
      <c r="S204" s="103" t="s">
        <v>6197</v>
      </c>
      <c r="T204" s="103" t="s">
        <v>6086</v>
      </c>
      <c r="U204" s="103" t="str">
        <f t="shared" ref="U204:U267" si="3">LEFT($T204,3)</f>
        <v>End</v>
      </c>
      <c r="V204" s="111" t="s">
        <v>8778</v>
      </c>
    </row>
    <row r="205" spans="1:23" s="111" customFormat="1" ht="13">
      <c r="A205" s="1217">
        <v>195</v>
      </c>
      <c r="C205" s="275"/>
      <c r="D205" s="281"/>
      <c r="E205" s="848"/>
      <c r="F205" s="848"/>
      <c r="G205" s="344"/>
      <c r="H205" s="848">
        <v>21141</v>
      </c>
      <c r="I205" s="19"/>
      <c r="J205" s="103" t="s">
        <v>5896</v>
      </c>
      <c r="K205" s="103"/>
      <c r="L205" s="103"/>
      <c r="M205" s="103"/>
      <c r="N205" s="27">
        <v>2112</v>
      </c>
      <c r="O205" s="282"/>
      <c r="R205" s="112" t="s">
        <v>3245</v>
      </c>
      <c r="S205" s="103" t="s">
        <v>6197</v>
      </c>
      <c r="T205" s="103" t="s">
        <v>6080</v>
      </c>
      <c r="U205" s="103" t="str">
        <f t="shared" si="3"/>
        <v>End</v>
      </c>
      <c r="V205" s="111" t="s">
        <v>8779</v>
      </c>
    </row>
    <row r="206" spans="1:23" s="111" customFormat="1" ht="13">
      <c r="A206" s="1217">
        <v>196</v>
      </c>
      <c r="C206" s="275"/>
      <c r="D206" s="281"/>
      <c r="E206" s="848"/>
      <c r="F206" s="848"/>
      <c r="G206" s="344"/>
      <c r="H206" s="848">
        <v>21142</v>
      </c>
      <c r="I206" s="19"/>
      <c r="J206" s="103" t="s">
        <v>5909</v>
      </c>
      <c r="K206" s="103"/>
      <c r="L206" s="103"/>
      <c r="M206" s="103"/>
      <c r="N206" s="27">
        <v>2112</v>
      </c>
      <c r="O206" s="282"/>
      <c r="R206" s="112" t="s">
        <v>3245</v>
      </c>
      <c r="S206" s="103" t="s">
        <v>6197</v>
      </c>
      <c r="T206" s="103" t="s">
        <v>6913</v>
      </c>
      <c r="U206" s="103" t="str">
        <f t="shared" si="3"/>
        <v>End</v>
      </c>
      <c r="V206" s="111" t="s">
        <v>8780</v>
      </c>
    </row>
    <row r="207" spans="1:23" s="111" customFormat="1" ht="13">
      <c r="A207" s="1217">
        <v>197</v>
      </c>
      <c r="C207" s="275"/>
      <c r="D207" s="281"/>
      <c r="E207" s="848"/>
      <c r="F207" s="848"/>
      <c r="G207" s="344"/>
      <c r="H207" s="848">
        <v>21143</v>
      </c>
      <c r="I207" s="19"/>
      <c r="J207" s="103" t="s">
        <v>6311</v>
      </c>
      <c r="K207" s="103"/>
      <c r="L207" s="103"/>
      <c r="M207" s="103"/>
      <c r="N207" s="27">
        <v>2112</v>
      </c>
      <c r="O207" s="282"/>
      <c r="R207" s="112" t="s">
        <v>3245</v>
      </c>
      <c r="S207" s="103" t="s">
        <v>6197</v>
      </c>
      <c r="T207" s="103"/>
      <c r="U207" s="103" t="str">
        <f t="shared" si="3"/>
        <v/>
      </c>
      <c r="V207" s="111" t="s">
        <v>8781</v>
      </c>
    </row>
    <row r="208" spans="1:23" s="111" customFormat="1" ht="13">
      <c r="A208" s="1217">
        <v>198</v>
      </c>
      <c r="C208" s="275"/>
      <c r="D208" s="281"/>
      <c r="E208" s="848"/>
      <c r="F208" s="848"/>
      <c r="G208" s="344"/>
      <c r="H208" s="848">
        <v>21144</v>
      </c>
      <c r="I208" s="19"/>
      <c r="J208" s="103" t="s">
        <v>6492</v>
      </c>
      <c r="K208" s="103"/>
      <c r="L208" s="103"/>
      <c r="M208" s="103"/>
      <c r="N208" s="27">
        <v>2112</v>
      </c>
      <c r="O208" s="282"/>
      <c r="R208" s="112" t="s">
        <v>3245</v>
      </c>
      <c r="S208" s="103" t="s">
        <v>6197</v>
      </c>
      <c r="T208" s="103"/>
      <c r="U208" s="103" t="str">
        <f t="shared" si="3"/>
        <v/>
      </c>
      <c r="V208" s="111" t="s">
        <v>8782</v>
      </c>
    </row>
    <row r="209" spans="1:22" s="111" customFormat="1" ht="13">
      <c r="A209" s="1217">
        <v>199</v>
      </c>
      <c r="C209" s="275"/>
      <c r="D209" s="281"/>
      <c r="E209" s="848"/>
      <c r="F209" s="848"/>
      <c r="G209" s="344"/>
      <c r="H209" s="848">
        <v>21145</v>
      </c>
      <c r="I209" s="19"/>
      <c r="J209" s="103" t="s">
        <v>6535</v>
      </c>
      <c r="K209" s="103"/>
      <c r="L209" s="103"/>
      <c r="M209" s="103"/>
      <c r="N209" s="27">
        <v>2112</v>
      </c>
      <c r="O209" s="282"/>
      <c r="R209" s="112" t="s">
        <v>3245</v>
      </c>
      <c r="S209" s="103" t="s">
        <v>6197</v>
      </c>
      <c r="T209" s="103"/>
      <c r="U209" s="103" t="str">
        <f t="shared" si="3"/>
        <v/>
      </c>
    </row>
    <row r="210" spans="1:22" s="111" customFormat="1" ht="13">
      <c r="A210" s="1217">
        <v>200</v>
      </c>
      <c r="C210" s="275"/>
      <c r="D210" s="281"/>
      <c r="E210" s="848"/>
      <c r="F210" s="848"/>
      <c r="G210" s="344"/>
      <c r="H210" s="848">
        <v>21146</v>
      </c>
      <c r="I210" s="19"/>
      <c r="J210" s="103" t="s">
        <v>6554</v>
      </c>
      <c r="K210" s="103"/>
      <c r="L210" s="103"/>
      <c r="M210" s="103"/>
      <c r="N210" s="27">
        <v>2112</v>
      </c>
      <c r="O210" s="282"/>
      <c r="R210" s="112" t="s">
        <v>3245</v>
      </c>
      <c r="S210" s="103" t="s">
        <v>6197</v>
      </c>
      <c r="T210" s="103"/>
      <c r="U210" s="103" t="str">
        <f t="shared" si="3"/>
        <v/>
      </c>
      <c r="V210" s="111" t="s">
        <v>8783</v>
      </c>
    </row>
    <row r="211" spans="1:22" s="111" customFormat="1" ht="13">
      <c r="A211" s="1217">
        <v>201</v>
      </c>
      <c r="C211" s="275"/>
      <c r="D211" s="281"/>
      <c r="E211" s="848"/>
      <c r="F211" s="848"/>
      <c r="G211" s="344"/>
      <c r="H211" s="848">
        <v>21147</v>
      </c>
      <c r="I211" s="19"/>
      <c r="J211" s="103" t="s">
        <v>6555</v>
      </c>
      <c r="K211" s="103"/>
      <c r="L211" s="103"/>
      <c r="M211" s="103"/>
      <c r="N211" s="27">
        <v>2112</v>
      </c>
      <c r="O211" s="282"/>
      <c r="R211" s="112" t="s">
        <v>3245</v>
      </c>
      <c r="S211" s="103" t="s">
        <v>6197</v>
      </c>
      <c r="T211" s="103"/>
      <c r="U211" s="103" t="str">
        <f t="shared" si="3"/>
        <v/>
      </c>
      <c r="V211" s="111" t="s">
        <v>8784</v>
      </c>
    </row>
    <row r="212" spans="1:22" s="111" customFormat="1" ht="13">
      <c r="A212" s="1217">
        <v>202</v>
      </c>
      <c r="C212" s="275"/>
      <c r="D212" s="281"/>
      <c r="E212" s="848"/>
      <c r="F212" s="848"/>
      <c r="G212" s="344"/>
      <c r="H212" s="848">
        <v>21148</v>
      </c>
      <c r="I212" s="19"/>
      <c r="J212" s="103" t="s">
        <v>6608</v>
      </c>
      <c r="K212" s="103"/>
      <c r="L212" s="103"/>
      <c r="M212" s="103"/>
      <c r="N212" s="27">
        <v>2112</v>
      </c>
      <c r="O212" s="282"/>
      <c r="R212" s="112" t="s">
        <v>3245</v>
      </c>
      <c r="S212" s="103" t="s">
        <v>6197</v>
      </c>
      <c r="T212" s="103"/>
      <c r="U212" s="103" t="str">
        <f t="shared" si="3"/>
        <v/>
      </c>
      <c r="V212" s="111" t="s">
        <v>8785</v>
      </c>
    </row>
    <row r="213" spans="1:22" s="111" customFormat="1" ht="13">
      <c r="A213" s="1217">
        <v>203</v>
      </c>
      <c r="C213" s="275"/>
      <c r="D213" s="281"/>
      <c r="E213" s="848"/>
      <c r="F213" s="848"/>
      <c r="G213" s="344"/>
      <c r="H213" s="848">
        <v>21149</v>
      </c>
      <c r="I213" s="19"/>
      <c r="J213" s="103" t="s">
        <v>6646</v>
      </c>
      <c r="K213" s="103"/>
      <c r="L213" s="103"/>
      <c r="M213" s="103"/>
      <c r="N213" s="27">
        <v>2112</v>
      </c>
      <c r="O213" s="282"/>
      <c r="R213" s="112" t="s">
        <v>3245</v>
      </c>
      <c r="S213" s="103" t="s">
        <v>6197</v>
      </c>
      <c r="T213" s="103"/>
      <c r="U213" s="103" t="str">
        <f t="shared" si="3"/>
        <v/>
      </c>
      <c r="V213" s="111" t="s">
        <v>8786</v>
      </c>
    </row>
    <row r="214" spans="1:22" s="111" customFormat="1" ht="13">
      <c r="A214" s="1217">
        <v>204</v>
      </c>
      <c r="C214" s="275"/>
      <c r="D214" s="281"/>
      <c r="E214" s="848"/>
      <c r="F214" s="848"/>
      <c r="G214" s="344"/>
      <c r="H214" s="848">
        <v>21150</v>
      </c>
      <c r="I214" s="19"/>
      <c r="J214" s="103" t="s">
        <v>6687</v>
      </c>
      <c r="K214" s="103"/>
      <c r="L214" s="103"/>
      <c r="M214" s="103"/>
      <c r="N214" s="27">
        <v>2112</v>
      </c>
      <c r="O214" s="282"/>
      <c r="R214" s="112" t="s">
        <v>3245</v>
      </c>
      <c r="S214" s="103" t="s">
        <v>6197</v>
      </c>
      <c r="T214" s="103"/>
      <c r="U214" s="103" t="str">
        <f t="shared" si="3"/>
        <v/>
      </c>
      <c r="V214" s="111" t="s">
        <v>8787</v>
      </c>
    </row>
    <row r="215" spans="1:22" s="111" customFormat="1" ht="13">
      <c r="A215" s="1217">
        <v>205</v>
      </c>
      <c r="C215" s="275"/>
      <c r="D215" s="281"/>
      <c r="E215" s="848"/>
      <c r="F215" s="848"/>
      <c r="G215" s="344"/>
      <c r="H215" s="848">
        <v>21151</v>
      </c>
      <c r="I215" s="19"/>
      <c r="J215" s="103" t="s">
        <v>6758</v>
      </c>
      <c r="K215" s="103"/>
      <c r="L215" s="103"/>
      <c r="M215" s="103"/>
      <c r="N215" s="27">
        <v>2112</v>
      </c>
      <c r="O215" s="282"/>
      <c r="R215" s="112" t="s">
        <v>3245</v>
      </c>
      <c r="S215" s="103" t="s">
        <v>6197</v>
      </c>
      <c r="T215" s="103"/>
      <c r="U215" s="103" t="str">
        <f t="shared" si="3"/>
        <v/>
      </c>
      <c r="V215" s="111" t="s">
        <v>8788</v>
      </c>
    </row>
    <row r="216" spans="1:22" s="111" customFormat="1" ht="13">
      <c r="A216" s="1217">
        <v>206</v>
      </c>
      <c r="C216" s="275"/>
      <c r="D216" s="281"/>
      <c r="E216" s="848"/>
      <c r="F216" s="848"/>
      <c r="G216" s="344"/>
      <c r="H216" s="848">
        <v>21152</v>
      </c>
      <c r="I216" s="19"/>
      <c r="J216" s="103" t="s">
        <v>6759</v>
      </c>
      <c r="K216" s="103"/>
      <c r="L216" s="103"/>
      <c r="M216" s="103"/>
      <c r="N216" s="27">
        <v>2112</v>
      </c>
      <c r="O216" s="282"/>
      <c r="R216" s="112" t="s">
        <v>3245</v>
      </c>
      <c r="S216" s="103" t="s">
        <v>6197</v>
      </c>
      <c r="T216" s="103"/>
      <c r="U216" s="103" t="str">
        <f t="shared" si="3"/>
        <v/>
      </c>
      <c r="V216" s="111" t="s">
        <v>8789</v>
      </c>
    </row>
    <row r="217" spans="1:22" s="111" customFormat="1" ht="13">
      <c r="A217" s="1217">
        <v>207</v>
      </c>
      <c r="C217" s="275"/>
      <c r="D217" s="281"/>
      <c r="E217" s="848"/>
      <c r="F217" s="848"/>
      <c r="G217" s="344"/>
      <c r="H217" s="848">
        <v>21153</v>
      </c>
      <c r="I217" s="19"/>
      <c r="J217" s="103" t="s">
        <v>6869</v>
      </c>
      <c r="K217" s="103"/>
      <c r="L217" s="103"/>
      <c r="M217" s="103"/>
      <c r="N217" s="27">
        <v>2112</v>
      </c>
      <c r="O217" s="282"/>
      <c r="R217" s="112" t="s">
        <v>3245</v>
      </c>
      <c r="S217" s="103" t="s">
        <v>6197</v>
      </c>
      <c r="T217" s="103"/>
      <c r="U217" s="103" t="str">
        <f t="shared" si="3"/>
        <v/>
      </c>
      <c r="V217" s="111" t="s">
        <v>8790</v>
      </c>
    </row>
    <row r="218" spans="1:22" s="111" customFormat="1" ht="13">
      <c r="A218" s="1217">
        <v>208</v>
      </c>
      <c r="C218" s="275"/>
      <c r="D218" s="281"/>
      <c r="E218" s="848"/>
      <c r="F218" s="848"/>
      <c r="G218" s="344"/>
      <c r="H218" s="848">
        <v>21154</v>
      </c>
      <c r="I218" s="19"/>
      <c r="J218" s="103" t="s">
        <v>7014</v>
      </c>
      <c r="K218" s="103"/>
      <c r="L218" s="103"/>
      <c r="M218" s="103"/>
      <c r="N218" s="27">
        <v>2112</v>
      </c>
      <c r="O218" s="282"/>
      <c r="R218" s="112" t="s">
        <v>3245</v>
      </c>
      <c r="S218" s="103" t="s">
        <v>6197</v>
      </c>
      <c r="T218" s="103"/>
      <c r="U218" s="103" t="str">
        <f t="shared" si="3"/>
        <v/>
      </c>
      <c r="V218" s="111" t="s">
        <v>8791</v>
      </c>
    </row>
    <row r="219" spans="1:22" s="111" customFormat="1" ht="13">
      <c r="A219" s="1217">
        <v>209</v>
      </c>
      <c r="C219" s="275"/>
      <c r="D219" s="281"/>
      <c r="E219" s="848"/>
      <c r="F219" s="848"/>
      <c r="G219" s="344"/>
      <c r="H219" s="94">
        <v>21155</v>
      </c>
      <c r="I219" s="302"/>
      <c r="J219" s="95" t="s">
        <v>7015</v>
      </c>
      <c r="K219" s="95"/>
      <c r="L219" s="95"/>
      <c r="M219" s="95"/>
      <c r="N219" s="338">
        <v>2112</v>
      </c>
      <c r="O219" s="339"/>
      <c r="P219" s="115"/>
      <c r="Q219" s="115"/>
      <c r="R219" s="296" t="s">
        <v>3245</v>
      </c>
      <c r="S219" s="95" t="s">
        <v>6197</v>
      </c>
      <c r="T219" s="103"/>
      <c r="U219" s="103" t="str">
        <f t="shared" si="3"/>
        <v/>
      </c>
      <c r="V219" s="111" t="s">
        <v>8792</v>
      </c>
    </row>
    <row r="220" spans="1:22" s="111" customFormat="1" ht="13">
      <c r="A220" s="1217">
        <v>210</v>
      </c>
      <c r="C220" s="275"/>
      <c r="D220" s="281"/>
      <c r="E220" s="848"/>
      <c r="F220" s="848"/>
      <c r="G220" s="344"/>
      <c r="H220" s="848">
        <v>21156</v>
      </c>
      <c r="I220" s="19"/>
      <c r="J220" s="103" t="s">
        <v>7016</v>
      </c>
      <c r="K220" s="103"/>
      <c r="L220" s="103"/>
      <c r="M220" s="103"/>
      <c r="N220" s="27">
        <v>2112</v>
      </c>
      <c r="O220" s="282"/>
      <c r="R220" s="112" t="s">
        <v>3245</v>
      </c>
      <c r="S220" s="103" t="s">
        <v>6197</v>
      </c>
      <c r="T220" s="103"/>
      <c r="U220" s="103" t="str">
        <f t="shared" si="3"/>
        <v/>
      </c>
      <c r="V220" s="111" t="s">
        <v>8793</v>
      </c>
    </row>
    <row r="221" spans="1:22" s="111" customFormat="1" ht="13">
      <c r="A221" s="1217">
        <v>211</v>
      </c>
      <c r="C221" s="275"/>
      <c r="D221" s="281"/>
      <c r="E221" s="848"/>
      <c r="F221" s="848"/>
      <c r="G221" s="344"/>
      <c r="H221" s="848">
        <v>21157</v>
      </c>
      <c r="I221" s="19"/>
      <c r="J221" s="103" t="s">
        <v>7042</v>
      </c>
      <c r="K221" s="103"/>
      <c r="L221" s="103"/>
      <c r="M221" s="103"/>
      <c r="N221" s="27">
        <v>2112</v>
      </c>
      <c r="O221" s="282"/>
      <c r="R221" s="112" t="s">
        <v>3245</v>
      </c>
      <c r="S221" s="103" t="s">
        <v>6197</v>
      </c>
      <c r="T221" s="103" t="s">
        <v>8423</v>
      </c>
      <c r="U221" s="103" t="str">
        <f t="shared" si="3"/>
        <v>End</v>
      </c>
      <c r="V221" s="111" t="s">
        <v>8794</v>
      </c>
    </row>
    <row r="222" spans="1:22" s="111" customFormat="1" ht="13">
      <c r="A222" s="1217">
        <v>212</v>
      </c>
      <c r="C222" s="275"/>
      <c r="D222" s="281"/>
      <c r="E222" s="848"/>
      <c r="F222" s="848"/>
      <c r="G222" s="344"/>
      <c r="H222" s="848">
        <v>21158</v>
      </c>
      <c r="I222" s="19"/>
      <c r="J222" s="103" t="s">
        <v>7459</v>
      </c>
      <c r="K222" s="103"/>
      <c r="L222" s="103"/>
      <c r="M222" s="103"/>
      <c r="N222" s="27">
        <v>2112</v>
      </c>
      <c r="O222" s="282"/>
      <c r="R222" s="112" t="s">
        <v>3245</v>
      </c>
      <c r="S222" s="103" t="s">
        <v>6197</v>
      </c>
      <c r="T222" s="103"/>
      <c r="U222" s="103" t="str">
        <f t="shared" si="3"/>
        <v/>
      </c>
      <c r="V222" s="111" t="s">
        <v>8795</v>
      </c>
    </row>
    <row r="223" spans="1:22" s="111" customFormat="1" ht="13">
      <c r="A223" s="1217">
        <v>213</v>
      </c>
      <c r="C223" s="275"/>
      <c r="D223" s="281"/>
      <c r="E223" s="848"/>
      <c r="F223" s="848"/>
      <c r="G223" s="344"/>
      <c r="H223" s="848">
        <v>21159</v>
      </c>
      <c r="I223" s="19"/>
      <c r="J223" s="103" t="s">
        <v>7460</v>
      </c>
      <c r="K223" s="103"/>
      <c r="L223" s="103"/>
      <c r="M223" s="103"/>
      <c r="N223" s="27">
        <v>2112</v>
      </c>
      <c r="O223" s="282"/>
      <c r="R223" s="112" t="s">
        <v>3245</v>
      </c>
      <c r="S223" s="103" t="s">
        <v>6197</v>
      </c>
      <c r="T223" s="103" t="s">
        <v>8501</v>
      </c>
      <c r="U223" s="103" t="str">
        <f t="shared" si="3"/>
        <v>End</v>
      </c>
      <c r="V223" s="111" t="s">
        <v>8796</v>
      </c>
    </row>
    <row r="224" spans="1:22" s="111" customFormat="1" ht="13">
      <c r="A224" s="1217">
        <v>214</v>
      </c>
      <c r="C224" s="275"/>
      <c r="D224" s="281"/>
      <c r="E224" s="848"/>
      <c r="F224" s="848"/>
      <c r="G224" s="344"/>
      <c r="H224" s="848">
        <v>21160</v>
      </c>
      <c r="I224" s="19"/>
      <c r="J224" s="103" t="s">
        <v>7502</v>
      </c>
      <c r="K224" s="103"/>
      <c r="L224" s="103"/>
      <c r="M224" s="103"/>
      <c r="N224" s="27">
        <v>2112</v>
      </c>
      <c r="O224" s="282"/>
      <c r="R224" s="112" t="s">
        <v>3245</v>
      </c>
      <c r="S224" s="103" t="s">
        <v>6197</v>
      </c>
      <c r="T224" s="103" t="s">
        <v>8500</v>
      </c>
      <c r="U224" s="103" t="str">
        <f t="shared" si="3"/>
        <v>End</v>
      </c>
      <c r="V224" s="111" t="s">
        <v>8797</v>
      </c>
    </row>
    <row r="225" spans="1:22" s="111" customFormat="1" ht="13">
      <c r="A225" s="1217">
        <v>215</v>
      </c>
      <c r="C225" s="275"/>
      <c r="D225" s="281"/>
      <c r="E225" s="848"/>
      <c r="F225" s="848"/>
      <c r="G225" s="344"/>
      <c r="H225" s="848">
        <v>21161</v>
      </c>
      <c r="I225" s="19"/>
      <c r="J225" s="103" t="s">
        <v>7597</v>
      </c>
      <c r="K225" s="103"/>
      <c r="L225" s="103"/>
      <c r="M225" s="103"/>
      <c r="N225" s="27">
        <v>2112</v>
      </c>
      <c r="O225" s="282"/>
      <c r="R225" s="112" t="s">
        <v>3245</v>
      </c>
      <c r="S225" s="103" t="s">
        <v>6197</v>
      </c>
      <c r="T225" s="103" t="s">
        <v>8459</v>
      </c>
      <c r="U225" s="103" t="str">
        <f t="shared" si="3"/>
        <v>End</v>
      </c>
      <c r="V225" s="111" t="s">
        <v>8798</v>
      </c>
    </row>
    <row r="226" spans="1:22" s="111" customFormat="1" ht="13">
      <c r="A226" s="1217">
        <v>216</v>
      </c>
      <c r="C226" s="275"/>
      <c r="D226" s="281"/>
      <c r="E226" s="848"/>
      <c r="F226" s="848"/>
      <c r="G226" s="344"/>
      <c r="H226" s="848">
        <v>21162</v>
      </c>
      <c r="I226" s="19"/>
      <c r="J226" s="103" t="s">
        <v>7598</v>
      </c>
      <c r="K226" s="103"/>
      <c r="L226" s="103"/>
      <c r="M226" s="103"/>
      <c r="N226" s="27">
        <v>2112</v>
      </c>
      <c r="O226" s="282"/>
      <c r="R226" s="112" t="s">
        <v>3245</v>
      </c>
      <c r="S226" s="103" t="s">
        <v>6197</v>
      </c>
      <c r="T226" s="103" t="s">
        <v>8439</v>
      </c>
      <c r="U226" s="103" t="str">
        <f t="shared" si="3"/>
        <v>End</v>
      </c>
      <c r="V226" s="111" t="s">
        <v>8799</v>
      </c>
    </row>
    <row r="227" spans="1:22" s="111" customFormat="1" ht="13">
      <c r="A227" s="1217">
        <v>217</v>
      </c>
      <c r="C227" s="275"/>
      <c r="D227" s="281"/>
      <c r="E227" s="848"/>
      <c r="F227" s="848"/>
      <c r="G227" s="344"/>
      <c r="H227" s="848">
        <v>21163</v>
      </c>
      <c r="I227" s="19"/>
      <c r="J227" s="103" t="s">
        <v>7599</v>
      </c>
      <c r="K227" s="103"/>
      <c r="L227" s="103"/>
      <c r="M227" s="103"/>
      <c r="N227" s="27">
        <v>2112</v>
      </c>
      <c r="O227" s="282"/>
      <c r="R227" s="112" t="s">
        <v>3245</v>
      </c>
      <c r="S227" s="103" t="s">
        <v>6197</v>
      </c>
      <c r="T227" s="103"/>
      <c r="U227" s="103" t="str">
        <f t="shared" si="3"/>
        <v/>
      </c>
      <c r="V227" s="111" t="s">
        <v>8800</v>
      </c>
    </row>
    <row r="228" spans="1:22" s="111" customFormat="1" ht="13">
      <c r="A228" s="1217">
        <v>218</v>
      </c>
      <c r="C228" s="275"/>
      <c r="D228" s="281"/>
      <c r="E228" s="848"/>
      <c r="F228" s="848"/>
      <c r="G228" s="344"/>
      <c r="H228" s="848">
        <v>21164</v>
      </c>
      <c r="I228" s="19"/>
      <c r="J228" s="103" t="s">
        <v>7633</v>
      </c>
      <c r="K228" s="103"/>
      <c r="L228" s="103"/>
      <c r="M228" s="103"/>
      <c r="N228" s="27">
        <v>2112</v>
      </c>
      <c r="O228" s="282"/>
      <c r="R228" s="112" t="s">
        <v>3245</v>
      </c>
      <c r="S228" s="103" t="s">
        <v>6197</v>
      </c>
      <c r="T228" s="103"/>
      <c r="U228" s="103" t="str">
        <f t="shared" si="3"/>
        <v/>
      </c>
      <c r="V228" s="111" t="s">
        <v>8801</v>
      </c>
    </row>
    <row r="229" spans="1:22" s="111" customFormat="1" ht="13">
      <c r="A229" s="1217">
        <v>219</v>
      </c>
      <c r="C229" s="275"/>
      <c r="D229" s="281"/>
      <c r="E229" s="848"/>
      <c r="F229" s="848"/>
      <c r="G229" s="344"/>
      <c r="H229" s="848">
        <v>21165</v>
      </c>
      <c r="I229" s="19"/>
      <c r="J229" s="103" t="s">
        <v>7726</v>
      </c>
      <c r="K229" s="103"/>
      <c r="L229" s="103"/>
      <c r="M229" s="103"/>
      <c r="N229" s="27">
        <v>2112</v>
      </c>
      <c r="O229" s="282"/>
      <c r="R229" s="112" t="s">
        <v>3245</v>
      </c>
      <c r="S229" s="103" t="s">
        <v>6197</v>
      </c>
      <c r="T229" s="103" t="s">
        <v>8436</v>
      </c>
      <c r="U229" s="103" t="str">
        <f t="shared" si="3"/>
        <v>End</v>
      </c>
      <c r="V229" s="111" t="s">
        <v>8802</v>
      </c>
    </row>
    <row r="230" spans="1:22" s="111" customFormat="1" ht="13">
      <c r="A230" s="1217">
        <v>220</v>
      </c>
      <c r="C230" s="275"/>
      <c r="D230" s="281"/>
      <c r="E230" s="848"/>
      <c r="F230" s="848"/>
      <c r="G230" s="344"/>
      <c r="H230" s="848">
        <v>21166</v>
      </c>
      <c r="I230" s="19"/>
      <c r="J230" s="103" t="s">
        <v>7731</v>
      </c>
      <c r="K230" s="103"/>
      <c r="L230" s="103"/>
      <c r="M230" s="103"/>
      <c r="N230" s="27">
        <v>2112</v>
      </c>
      <c r="O230" s="282"/>
      <c r="R230" s="112" t="s">
        <v>3245</v>
      </c>
      <c r="S230" s="103" t="s">
        <v>6197</v>
      </c>
      <c r="T230" s="103" t="s">
        <v>7733</v>
      </c>
      <c r="U230" s="103" t="str">
        <f t="shared" si="3"/>
        <v>End</v>
      </c>
    </row>
    <row r="231" spans="1:22" s="111" customFormat="1" ht="13">
      <c r="A231" s="1217">
        <v>221</v>
      </c>
      <c r="C231" s="275"/>
      <c r="D231" s="281"/>
      <c r="E231" s="848"/>
      <c r="F231" s="848"/>
      <c r="G231" s="344"/>
      <c r="H231" s="848">
        <v>21167</v>
      </c>
      <c r="I231" s="19"/>
      <c r="J231" s="103" t="s">
        <v>7772</v>
      </c>
      <c r="K231" s="103"/>
      <c r="L231" s="103"/>
      <c r="M231" s="103"/>
      <c r="N231" s="27">
        <v>2112</v>
      </c>
      <c r="O231" s="282"/>
      <c r="R231" s="112" t="s">
        <v>3245</v>
      </c>
      <c r="S231" s="103" t="s">
        <v>6197</v>
      </c>
      <c r="T231" s="103" t="s">
        <v>8459</v>
      </c>
      <c r="U231" s="103" t="str">
        <f t="shared" si="3"/>
        <v>End</v>
      </c>
      <c r="V231" s="111" t="s">
        <v>8803</v>
      </c>
    </row>
    <row r="232" spans="1:22" s="111" customFormat="1" ht="13">
      <c r="A232" s="1217">
        <v>222</v>
      </c>
      <c r="C232" s="275"/>
      <c r="D232" s="281"/>
      <c r="E232" s="848"/>
      <c r="F232" s="848"/>
      <c r="G232" s="344"/>
      <c r="H232" s="848">
        <v>21168</v>
      </c>
      <c r="I232" s="19"/>
      <c r="J232" s="103" t="s">
        <v>7773</v>
      </c>
      <c r="K232" s="103"/>
      <c r="L232" s="103"/>
      <c r="M232" s="103"/>
      <c r="N232" s="27">
        <v>2112</v>
      </c>
      <c r="O232" s="282"/>
      <c r="R232" s="112" t="s">
        <v>3245</v>
      </c>
      <c r="S232" s="103" t="s">
        <v>6197</v>
      </c>
      <c r="T232" s="103" t="s">
        <v>8440</v>
      </c>
      <c r="U232" s="103" t="str">
        <f t="shared" si="3"/>
        <v>End</v>
      </c>
      <c r="V232" s="111" t="s">
        <v>8804</v>
      </c>
    </row>
    <row r="233" spans="1:22" s="111" customFormat="1" ht="13">
      <c r="A233" s="1217">
        <v>223</v>
      </c>
      <c r="C233" s="275"/>
      <c r="D233" s="281"/>
      <c r="E233" s="848"/>
      <c r="F233" s="848"/>
      <c r="G233" s="344"/>
      <c r="H233" s="848">
        <v>21169</v>
      </c>
      <c r="I233" s="848"/>
      <c r="J233" s="103" t="s">
        <v>7843</v>
      </c>
      <c r="K233" s="103"/>
      <c r="L233" s="103"/>
      <c r="M233" s="103"/>
      <c r="N233" s="27">
        <v>2112</v>
      </c>
      <c r="O233" s="282"/>
      <c r="R233" s="112" t="s">
        <v>3245</v>
      </c>
      <c r="S233" s="103" t="s">
        <v>6197</v>
      </c>
      <c r="T233" s="103"/>
      <c r="U233" s="103" t="str">
        <f t="shared" si="3"/>
        <v/>
      </c>
      <c r="V233" s="111" t="s">
        <v>8805</v>
      </c>
    </row>
    <row r="234" spans="1:22" s="111" customFormat="1" ht="13">
      <c r="A234" s="1217">
        <v>224</v>
      </c>
      <c r="C234" s="275"/>
      <c r="D234" s="281"/>
      <c r="E234" s="848"/>
      <c r="F234" s="848"/>
      <c r="G234" s="344"/>
      <c r="H234" s="848">
        <v>21170</v>
      </c>
      <c r="I234" s="848"/>
      <c r="J234" s="103" t="s">
        <v>7844</v>
      </c>
      <c r="K234" s="103"/>
      <c r="L234" s="103"/>
      <c r="M234" s="103"/>
      <c r="N234" s="27">
        <v>2112</v>
      </c>
      <c r="O234" s="282"/>
      <c r="R234" s="112" t="s">
        <v>3245</v>
      </c>
      <c r="S234" s="103" t="s">
        <v>6197</v>
      </c>
      <c r="T234" s="103"/>
      <c r="U234" s="103" t="str">
        <f t="shared" si="3"/>
        <v/>
      </c>
      <c r="V234" s="111" t="s">
        <v>8806</v>
      </c>
    </row>
    <row r="235" spans="1:22" s="111" customFormat="1" ht="13">
      <c r="A235" s="1217">
        <v>225</v>
      </c>
      <c r="C235" s="275"/>
      <c r="D235" s="281"/>
      <c r="E235" s="848"/>
      <c r="F235" s="848"/>
      <c r="G235" s="344"/>
      <c r="H235" s="848">
        <v>21171</v>
      </c>
      <c r="I235" s="848"/>
      <c r="J235" s="103" t="s">
        <v>7846</v>
      </c>
      <c r="K235" s="103"/>
      <c r="L235" s="103"/>
      <c r="M235" s="103"/>
      <c r="N235" s="27">
        <v>2112</v>
      </c>
      <c r="O235" s="282"/>
      <c r="R235" s="112" t="s">
        <v>3245</v>
      </c>
      <c r="S235" s="103" t="s">
        <v>6197</v>
      </c>
      <c r="T235" s="103"/>
      <c r="U235" s="103" t="str">
        <f t="shared" si="3"/>
        <v/>
      </c>
      <c r="V235" s="111" t="s">
        <v>8807</v>
      </c>
    </row>
    <row r="236" spans="1:22" s="111" customFormat="1" ht="13">
      <c r="A236" s="1217">
        <v>226</v>
      </c>
      <c r="C236" s="275"/>
      <c r="D236" s="281"/>
      <c r="E236" s="848"/>
      <c r="F236" s="848"/>
      <c r="G236" s="344"/>
      <c r="H236" s="848">
        <v>21172</v>
      </c>
      <c r="I236" s="848"/>
      <c r="J236" s="103" t="s">
        <v>8152</v>
      </c>
      <c r="K236" s="103"/>
      <c r="L236" s="103"/>
      <c r="M236" s="103"/>
      <c r="N236" s="27">
        <v>2112</v>
      </c>
      <c r="O236" s="282"/>
      <c r="R236" s="112" t="s">
        <v>3245</v>
      </c>
      <c r="S236" s="103" t="s">
        <v>6197</v>
      </c>
      <c r="T236" s="103"/>
      <c r="U236" s="103" t="str">
        <f t="shared" si="3"/>
        <v/>
      </c>
      <c r="V236" s="111" t="s">
        <v>8808</v>
      </c>
    </row>
    <row r="237" spans="1:22" s="111" customFormat="1" ht="13">
      <c r="A237" s="1217">
        <v>227</v>
      </c>
      <c r="C237" s="275"/>
      <c r="D237" s="281"/>
      <c r="E237" s="848"/>
      <c r="F237" s="848"/>
      <c r="G237" s="344"/>
      <c r="H237" s="848">
        <v>21173</v>
      </c>
      <c r="I237" s="848"/>
      <c r="J237" s="103" t="s">
        <v>8175</v>
      </c>
      <c r="K237" s="103"/>
      <c r="L237" s="103"/>
      <c r="M237" s="103"/>
      <c r="N237" s="27">
        <v>2112</v>
      </c>
      <c r="O237" s="282"/>
      <c r="R237" s="112" t="s">
        <v>3245</v>
      </c>
      <c r="S237" s="103" t="s">
        <v>6197</v>
      </c>
      <c r="T237" s="103"/>
      <c r="U237" s="103" t="str">
        <f t="shared" si="3"/>
        <v/>
      </c>
      <c r="V237" s="111" t="s">
        <v>8809</v>
      </c>
    </row>
    <row r="238" spans="1:22" s="111" customFormat="1" ht="13">
      <c r="A238" s="1217">
        <v>228</v>
      </c>
      <c r="C238" s="275"/>
      <c r="D238" s="281"/>
      <c r="E238" s="848"/>
      <c r="F238" s="848"/>
      <c r="G238" s="344"/>
      <c r="H238" s="848">
        <v>21174</v>
      </c>
      <c r="I238" s="848"/>
      <c r="J238" s="103" t="s">
        <v>8176</v>
      </c>
      <c r="K238" s="103"/>
      <c r="L238" s="103"/>
      <c r="M238" s="103"/>
      <c r="N238" s="27">
        <v>2112</v>
      </c>
      <c r="O238" s="282"/>
      <c r="R238" s="112" t="s">
        <v>3245</v>
      </c>
      <c r="S238" s="103" t="s">
        <v>6197</v>
      </c>
      <c r="T238" s="103"/>
      <c r="U238" s="103" t="str">
        <f t="shared" si="3"/>
        <v/>
      </c>
      <c r="V238" s="111" t="s">
        <v>8809</v>
      </c>
    </row>
    <row r="239" spans="1:22" s="111" customFormat="1" ht="13">
      <c r="A239" s="1217">
        <v>229</v>
      </c>
      <c r="C239" s="275"/>
      <c r="D239" s="281"/>
      <c r="E239" s="848"/>
      <c r="F239" s="848"/>
      <c r="G239" s="344"/>
      <c r="H239" s="848">
        <v>21175</v>
      </c>
      <c r="I239" s="848"/>
      <c r="J239" s="103" t="s">
        <v>8179</v>
      </c>
      <c r="K239" s="103"/>
      <c r="L239" s="103"/>
      <c r="M239" s="103"/>
      <c r="N239" s="27">
        <v>2112</v>
      </c>
      <c r="O239" s="282"/>
      <c r="R239" s="112" t="s">
        <v>3245</v>
      </c>
      <c r="S239" s="103" t="s">
        <v>6197</v>
      </c>
      <c r="T239" s="103"/>
      <c r="U239" s="103" t="str">
        <f t="shared" si="3"/>
        <v/>
      </c>
      <c r="V239" s="111" t="s">
        <v>8810</v>
      </c>
    </row>
    <row r="240" spans="1:22" s="111" customFormat="1" ht="13">
      <c r="A240" s="1217">
        <v>230</v>
      </c>
      <c r="C240" s="275"/>
      <c r="D240" s="281"/>
      <c r="E240" s="848"/>
      <c r="F240" s="848"/>
      <c r="G240" s="344"/>
      <c r="H240" s="112">
        <v>21176</v>
      </c>
      <c r="J240" s="111" t="s">
        <v>8204</v>
      </c>
      <c r="N240" s="27">
        <v>2112</v>
      </c>
      <c r="O240" s="282"/>
      <c r="R240" s="112" t="s">
        <v>3245</v>
      </c>
      <c r="S240" s="103" t="s">
        <v>6197</v>
      </c>
      <c r="T240" s="103"/>
      <c r="U240" s="103" t="str">
        <f t="shared" si="3"/>
        <v/>
      </c>
      <c r="V240" s="111" t="s">
        <v>8811</v>
      </c>
    </row>
    <row r="241" spans="1:23" s="111" customFormat="1" ht="13">
      <c r="A241" s="1217">
        <v>231</v>
      </c>
      <c r="C241" s="275"/>
      <c r="D241" s="281"/>
      <c r="E241" s="848"/>
      <c r="F241" s="848"/>
      <c r="G241" s="848"/>
      <c r="H241" s="848">
        <v>21177</v>
      </c>
      <c r="I241" s="112"/>
      <c r="J241" s="111" t="s">
        <v>8254</v>
      </c>
      <c r="N241" s="27">
        <v>2112</v>
      </c>
      <c r="O241" s="282"/>
      <c r="R241" s="112" t="s">
        <v>3245</v>
      </c>
      <c r="S241" s="103" t="s">
        <v>6197</v>
      </c>
      <c r="T241" s="103"/>
      <c r="U241" s="103" t="str">
        <f t="shared" si="3"/>
        <v/>
      </c>
      <c r="V241" s="103" t="s">
        <v>8812</v>
      </c>
      <c r="W241" s="103"/>
    </row>
    <row r="242" spans="1:23" s="111" customFormat="1" ht="13">
      <c r="A242" s="1217">
        <v>232</v>
      </c>
      <c r="C242" s="275"/>
      <c r="D242" s="281"/>
      <c r="E242" s="848"/>
      <c r="F242" s="848"/>
      <c r="G242" s="848"/>
      <c r="H242" s="848">
        <v>21178</v>
      </c>
      <c r="I242" s="112"/>
      <c r="J242" s="111" t="s">
        <v>9475</v>
      </c>
      <c r="N242" s="27">
        <v>2112</v>
      </c>
      <c r="O242" s="282"/>
      <c r="R242" s="112" t="s">
        <v>3245</v>
      </c>
      <c r="S242" s="103" t="s">
        <v>6197</v>
      </c>
      <c r="T242" s="103"/>
      <c r="U242" s="103" t="str">
        <f t="shared" si="3"/>
        <v/>
      </c>
      <c r="V242" s="103" t="s">
        <v>9474</v>
      </c>
      <c r="W242" s="103"/>
    </row>
    <row r="243" spans="1:23" s="111" customFormat="1" ht="13">
      <c r="A243" s="1217">
        <v>233</v>
      </c>
      <c r="C243" s="275"/>
      <c r="D243" s="281"/>
      <c r="E243" s="848"/>
      <c r="F243" s="848"/>
      <c r="G243" s="848"/>
      <c r="H243" s="848">
        <v>21179</v>
      </c>
      <c r="I243" s="112"/>
      <c r="J243" s="111" t="s">
        <v>8332</v>
      </c>
      <c r="N243" s="27">
        <v>2112</v>
      </c>
      <c r="O243" s="282"/>
      <c r="R243" s="112" t="s">
        <v>3245</v>
      </c>
      <c r="S243" s="103" t="s">
        <v>6197</v>
      </c>
      <c r="T243" s="103"/>
      <c r="U243" s="103" t="str">
        <f t="shared" si="3"/>
        <v/>
      </c>
      <c r="V243" s="103" t="s">
        <v>8813</v>
      </c>
      <c r="W243" s="103"/>
    </row>
    <row r="244" spans="1:23" s="111" customFormat="1" ht="13">
      <c r="A244" s="1217">
        <v>234</v>
      </c>
      <c r="C244" s="275"/>
      <c r="D244" s="281"/>
      <c r="E244" s="848"/>
      <c r="F244" s="848"/>
      <c r="G244" s="848"/>
      <c r="H244" s="848">
        <v>21180</v>
      </c>
      <c r="I244" s="112"/>
      <c r="J244" s="111" t="s">
        <v>8370</v>
      </c>
      <c r="N244" s="27">
        <v>2112</v>
      </c>
      <c r="O244" s="282"/>
      <c r="R244" s="112" t="s">
        <v>3245</v>
      </c>
      <c r="S244" s="103" t="s">
        <v>6197</v>
      </c>
      <c r="T244" s="103"/>
      <c r="U244" s="103" t="str">
        <f t="shared" si="3"/>
        <v/>
      </c>
      <c r="V244" s="103" t="s">
        <v>8814</v>
      </c>
      <c r="W244" s="103"/>
    </row>
    <row r="245" spans="1:23" s="111" customFormat="1" ht="13">
      <c r="A245" s="1217">
        <v>235</v>
      </c>
      <c r="C245" s="275"/>
      <c r="D245" s="281"/>
      <c r="E245" s="848"/>
      <c r="F245" s="848"/>
      <c r="G245" s="848"/>
      <c r="H245" s="848">
        <v>21181</v>
      </c>
      <c r="I245" s="112"/>
      <c r="J245" s="111" t="s">
        <v>8372</v>
      </c>
      <c r="N245" s="27">
        <v>2112</v>
      </c>
      <c r="O245" s="282"/>
      <c r="R245" s="112" t="s">
        <v>3245</v>
      </c>
      <c r="S245" s="103" t="s">
        <v>6197</v>
      </c>
      <c r="T245" s="103"/>
      <c r="U245" s="103" t="str">
        <f t="shared" si="3"/>
        <v/>
      </c>
      <c r="V245" s="103" t="s">
        <v>8815</v>
      </c>
      <c r="W245" s="103"/>
    </row>
    <row r="246" spans="1:23" s="111" customFormat="1" ht="13">
      <c r="A246" s="1217">
        <v>236</v>
      </c>
      <c r="C246" s="275"/>
      <c r="D246" s="281"/>
      <c r="E246" s="848"/>
      <c r="F246" s="848"/>
      <c r="G246" s="848"/>
      <c r="H246" s="848">
        <v>21182</v>
      </c>
      <c r="I246" s="112"/>
      <c r="J246" s="111" t="s">
        <v>8373</v>
      </c>
      <c r="N246" s="27">
        <v>2112</v>
      </c>
      <c r="O246" s="282"/>
      <c r="R246" s="112" t="s">
        <v>3245</v>
      </c>
      <c r="S246" s="103" t="s">
        <v>6197</v>
      </c>
      <c r="T246" s="103"/>
      <c r="U246" s="103" t="str">
        <f t="shared" si="3"/>
        <v/>
      </c>
      <c r="V246" s="103" t="s">
        <v>8816</v>
      </c>
      <c r="W246" s="103"/>
    </row>
    <row r="247" spans="1:23" s="111" customFormat="1" ht="13">
      <c r="A247" s="1217">
        <v>237</v>
      </c>
      <c r="C247" s="275"/>
      <c r="D247" s="281"/>
      <c r="E247" s="848"/>
      <c r="F247" s="848"/>
      <c r="G247" s="848"/>
      <c r="H247" s="848">
        <v>21183</v>
      </c>
      <c r="I247" s="112"/>
      <c r="J247" s="111" t="s">
        <v>8374</v>
      </c>
      <c r="N247" s="27">
        <v>2112</v>
      </c>
      <c r="O247" s="282"/>
      <c r="R247" s="112" t="s">
        <v>3245</v>
      </c>
      <c r="S247" s="103" t="s">
        <v>6197</v>
      </c>
      <c r="T247" s="103" t="s">
        <v>8459</v>
      </c>
      <c r="U247" s="103" t="str">
        <f t="shared" si="3"/>
        <v>End</v>
      </c>
      <c r="V247" s="103" t="s">
        <v>8817</v>
      </c>
      <c r="W247" s="103"/>
    </row>
    <row r="248" spans="1:23" s="111" customFormat="1" ht="13">
      <c r="A248" s="1217">
        <v>238</v>
      </c>
      <c r="C248" s="275"/>
      <c r="D248" s="281"/>
      <c r="E248" s="848"/>
      <c r="F248" s="848"/>
      <c r="G248" s="848"/>
      <c r="H248" s="112">
        <v>21184</v>
      </c>
      <c r="I248" s="112"/>
      <c r="J248" s="111" t="s">
        <v>8383</v>
      </c>
      <c r="N248" s="27">
        <v>2112</v>
      </c>
      <c r="O248" s="282"/>
      <c r="R248" s="112" t="s">
        <v>3245</v>
      </c>
      <c r="S248" s="103" t="s">
        <v>6197</v>
      </c>
      <c r="T248" s="103" t="s">
        <v>8501</v>
      </c>
      <c r="U248" s="103" t="str">
        <f t="shared" si="3"/>
        <v>End</v>
      </c>
      <c r="V248" s="103" t="s">
        <v>8818</v>
      </c>
      <c r="W248" s="103"/>
    </row>
    <row r="249" spans="1:23" s="111" customFormat="1" ht="13">
      <c r="A249" s="1217">
        <v>239</v>
      </c>
      <c r="C249" s="275"/>
      <c r="D249" s="281"/>
      <c r="E249" s="848"/>
      <c r="F249" s="848"/>
      <c r="G249" s="848"/>
      <c r="H249" s="848">
        <v>21185</v>
      </c>
      <c r="I249" s="112"/>
      <c r="J249" s="111" t="s">
        <v>8418</v>
      </c>
      <c r="N249" s="27">
        <v>2112</v>
      </c>
      <c r="O249" s="282"/>
      <c r="R249" s="112" t="s">
        <v>3245</v>
      </c>
      <c r="S249" s="103" t="s">
        <v>6197</v>
      </c>
      <c r="T249" s="103"/>
      <c r="U249" s="103" t="str">
        <f t="shared" si="3"/>
        <v/>
      </c>
      <c r="V249" s="103" t="s">
        <v>8819</v>
      </c>
      <c r="W249" s="103"/>
    </row>
    <row r="250" spans="1:23" s="111" customFormat="1" ht="13">
      <c r="A250" s="1217">
        <v>240</v>
      </c>
      <c r="C250" s="275"/>
      <c r="D250" s="281"/>
      <c r="E250" s="848"/>
      <c r="F250" s="848"/>
      <c r="G250" s="848"/>
      <c r="H250" s="848">
        <v>21186</v>
      </c>
      <c r="I250" s="112"/>
      <c r="J250" s="111" t="s">
        <v>8457</v>
      </c>
      <c r="N250" s="27">
        <v>2112</v>
      </c>
      <c r="O250" s="282"/>
      <c r="R250" s="112" t="s">
        <v>3245</v>
      </c>
      <c r="S250" s="103" t="s">
        <v>6197</v>
      </c>
      <c r="T250" s="103"/>
      <c r="U250" s="103" t="str">
        <f t="shared" si="3"/>
        <v/>
      </c>
      <c r="V250" s="103" t="s">
        <v>8820</v>
      </c>
      <c r="W250" s="103"/>
    </row>
    <row r="251" spans="1:23" s="111" customFormat="1" ht="13">
      <c r="A251" s="1217">
        <v>241</v>
      </c>
      <c r="C251" s="275"/>
      <c r="D251" s="281"/>
      <c r="E251" s="848"/>
      <c r="F251" s="848"/>
      <c r="G251" s="848"/>
      <c r="H251" s="112">
        <v>21187</v>
      </c>
      <c r="I251" s="112"/>
      <c r="J251" s="111" t="s">
        <v>8458</v>
      </c>
      <c r="N251" s="27">
        <v>2112</v>
      </c>
      <c r="O251" s="282"/>
      <c r="R251" s="112" t="s">
        <v>3245</v>
      </c>
      <c r="S251" s="103" t="s">
        <v>6197</v>
      </c>
      <c r="T251" s="103"/>
      <c r="U251" s="103" t="str">
        <f t="shared" si="3"/>
        <v/>
      </c>
      <c r="V251" s="103" t="s">
        <v>8821</v>
      </c>
      <c r="W251" s="103"/>
    </row>
    <row r="252" spans="1:23" s="111" customFormat="1" ht="13">
      <c r="A252" s="1217">
        <v>242</v>
      </c>
      <c r="C252" s="275"/>
      <c r="D252" s="281"/>
      <c r="E252" s="848"/>
      <c r="F252" s="848"/>
      <c r="G252" s="848"/>
      <c r="H252" s="112">
        <v>21188</v>
      </c>
      <c r="I252" s="112"/>
      <c r="J252" s="111" t="s">
        <v>8460</v>
      </c>
      <c r="N252" s="27">
        <v>2112</v>
      </c>
      <c r="O252" s="282"/>
      <c r="R252" s="112" t="s">
        <v>3245</v>
      </c>
      <c r="S252" s="103" t="s">
        <v>6197</v>
      </c>
      <c r="T252" s="103"/>
      <c r="U252" s="103" t="str">
        <f t="shared" si="3"/>
        <v/>
      </c>
      <c r="V252" s="103" t="s">
        <v>8822</v>
      </c>
      <c r="W252" s="103"/>
    </row>
    <row r="253" spans="1:23" s="111" customFormat="1" ht="13">
      <c r="A253" s="1217">
        <v>243</v>
      </c>
      <c r="C253" s="275"/>
      <c r="D253" s="281"/>
      <c r="E253" s="848"/>
      <c r="F253" s="848"/>
      <c r="G253" s="848"/>
      <c r="H253" s="848">
        <v>21189</v>
      </c>
      <c r="I253" s="112"/>
      <c r="J253" s="111" t="s">
        <v>8461</v>
      </c>
      <c r="N253" s="27">
        <v>2112</v>
      </c>
      <c r="O253" s="282"/>
      <c r="R253" s="112" t="s">
        <v>3245</v>
      </c>
      <c r="S253" s="103" t="s">
        <v>6197</v>
      </c>
      <c r="T253" s="103"/>
      <c r="U253" s="103" t="str">
        <f t="shared" si="3"/>
        <v/>
      </c>
      <c r="V253" s="103" t="s">
        <v>8823</v>
      </c>
      <c r="W253" s="103"/>
    </row>
    <row r="254" spans="1:23" s="111" customFormat="1" ht="13">
      <c r="A254" s="1217">
        <v>244</v>
      </c>
      <c r="C254" s="275"/>
      <c r="D254" s="281"/>
      <c r="E254" s="848"/>
      <c r="F254" s="848"/>
      <c r="G254" s="848"/>
      <c r="H254" s="112">
        <v>21190</v>
      </c>
      <c r="I254" s="112"/>
      <c r="J254" s="111" t="s">
        <v>8466</v>
      </c>
      <c r="N254" s="27">
        <v>2112</v>
      </c>
      <c r="O254" s="282"/>
      <c r="R254" s="112" t="s">
        <v>3245</v>
      </c>
      <c r="S254" s="103" t="s">
        <v>6197</v>
      </c>
      <c r="T254" s="103"/>
      <c r="U254" s="103" t="str">
        <f t="shared" si="3"/>
        <v/>
      </c>
      <c r="V254" s="103" t="s">
        <v>8824</v>
      </c>
      <c r="W254" s="103"/>
    </row>
    <row r="255" spans="1:23" s="111" customFormat="1" ht="13">
      <c r="A255" s="1217">
        <v>245</v>
      </c>
      <c r="C255" s="275"/>
      <c r="D255" s="281"/>
      <c r="E255" s="848"/>
      <c r="F255" s="848"/>
      <c r="G255" s="848"/>
      <c r="H255" s="848">
        <v>21191</v>
      </c>
      <c r="I255" s="112"/>
      <c r="J255" s="111" t="s">
        <v>8469</v>
      </c>
      <c r="N255" s="27">
        <v>2112</v>
      </c>
      <c r="O255" s="282"/>
      <c r="R255" s="112" t="s">
        <v>3245</v>
      </c>
      <c r="S255" s="103" t="s">
        <v>6197</v>
      </c>
      <c r="T255" s="103"/>
      <c r="U255" s="103" t="str">
        <f t="shared" si="3"/>
        <v/>
      </c>
      <c r="V255" s="103" t="s">
        <v>8825</v>
      </c>
      <c r="W255" s="103"/>
    </row>
    <row r="256" spans="1:23" s="111" customFormat="1" ht="13">
      <c r="A256" s="1217">
        <v>246</v>
      </c>
      <c r="C256" s="275"/>
      <c r="D256" s="281"/>
      <c r="E256" s="848"/>
      <c r="F256" s="848"/>
      <c r="G256" s="848"/>
      <c r="H256" s="848">
        <v>21192</v>
      </c>
      <c r="I256" s="112"/>
      <c r="J256" s="111" t="s">
        <v>8485</v>
      </c>
      <c r="N256" s="27">
        <v>2112</v>
      </c>
      <c r="O256" s="282"/>
      <c r="R256" s="112" t="s">
        <v>3245</v>
      </c>
      <c r="S256" s="103" t="s">
        <v>6197</v>
      </c>
      <c r="T256" s="103"/>
      <c r="U256" s="103" t="str">
        <f t="shared" si="3"/>
        <v/>
      </c>
      <c r="V256" s="103" t="s">
        <v>8826</v>
      </c>
      <c r="W256" s="103"/>
    </row>
    <row r="257" spans="1:23" s="111" customFormat="1" ht="13">
      <c r="A257" s="1217">
        <v>247</v>
      </c>
      <c r="C257" s="275"/>
      <c r="D257" s="281"/>
      <c r="E257" s="848"/>
      <c r="F257" s="848"/>
      <c r="G257" s="848"/>
      <c r="H257" s="112">
        <v>21193</v>
      </c>
      <c r="I257" s="112"/>
      <c r="J257" s="111" t="s">
        <v>8604</v>
      </c>
      <c r="N257" s="27">
        <v>2112</v>
      </c>
      <c r="O257" s="282"/>
      <c r="R257" s="112" t="s">
        <v>3245</v>
      </c>
      <c r="S257" s="103" t="s">
        <v>6197</v>
      </c>
      <c r="T257" s="103"/>
      <c r="U257" s="103" t="str">
        <f t="shared" si="3"/>
        <v/>
      </c>
      <c r="V257" s="103" t="s">
        <v>8827</v>
      </c>
      <c r="W257" s="103"/>
    </row>
    <row r="258" spans="1:23" s="111" customFormat="1" ht="13">
      <c r="A258" s="1217">
        <v>248</v>
      </c>
      <c r="C258" s="275"/>
      <c r="D258" s="281"/>
      <c r="E258" s="848"/>
      <c r="F258" s="848"/>
      <c r="G258" s="848"/>
      <c r="H258" s="112">
        <v>21194</v>
      </c>
      <c r="I258" s="112"/>
      <c r="J258" s="111" t="s">
        <v>8628</v>
      </c>
      <c r="N258" s="27">
        <v>2112</v>
      </c>
      <c r="O258" s="282"/>
      <c r="R258" s="112" t="s">
        <v>3245</v>
      </c>
      <c r="S258" s="103" t="s">
        <v>6197</v>
      </c>
      <c r="T258" s="103"/>
      <c r="U258" s="103" t="str">
        <f t="shared" si="3"/>
        <v/>
      </c>
      <c r="V258" s="103" t="s">
        <v>8828</v>
      </c>
      <c r="W258" s="103"/>
    </row>
    <row r="259" spans="1:23" s="111" customFormat="1" ht="13">
      <c r="A259" s="1217">
        <v>249</v>
      </c>
      <c r="C259" s="275"/>
      <c r="D259" s="281"/>
      <c r="E259" s="848"/>
      <c r="F259" s="848"/>
      <c r="G259" s="848"/>
      <c r="H259" s="112">
        <v>21195</v>
      </c>
      <c r="I259" s="112"/>
      <c r="J259" s="111" t="s">
        <v>8629</v>
      </c>
      <c r="N259" s="27">
        <v>2112</v>
      </c>
      <c r="O259" s="282"/>
      <c r="R259" s="112" t="s">
        <v>3245</v>
      </c>
      <c r="S259" s="103" t="s">
        <v>6197</v>
      </c>
      <c r="T259" s="103"/>
      <c r="U259" s="103" t="str">
        <f t="shared" si="3"/>
        <v/>
      </c>
      <c r="V259" s="103" t="s">
        <v>8829</v>
      </c>
      <c r="W259" s="103"/>
    </row>
    <row r="260" spans="1:23" s="111" customFormat="1" ht="13">
      <c r="A260" s="1217">
        <v>250</v>
      </c>
      <c r="C260" s="275"/>
      <c r="D260" s="281"/>
      <c r="E260" s="848"/>
      <c r="F260" s="848"/>
      <c r="G260" s="848"/>
      <c r="H260" s="112">
        <v>21196</v>
      </c>
      <c r="I260" s="112"/>
      <c r="J260" s="111" t="s">
        <v>8648</v>
      </c>
      <c r="N260" s="27">
        <v>2112</v>
      </c>
      <c r="O260" s="282"/>
      <c r="R260" s="112" t="s">
        <v>3245</v>
      </c>
      <c r="S260" s="103" t="s">
        <v>6197</v>
      </c>
      <c r="T260" s="103"/>
      <c r="U260" s="103" t="str">
        <f t="shared" si="3"/>
        <v/>
      </c>
      <c r="V260" s="103" t="s">
        <v>8830</v>
      </c>
      <c r="W260" s="103"/>
    </row>
    <row r="261" spans="1:23" s="111" customFormat="1" ht="13">
      <c r="A261" s="1217">
        <v>251</v>
      </c>
      <c r="C261" s="275"/>
      <c r="D261" s="281"/>
      <c r="E261" s="848"/>
      <c r="F261" s="848"/>
      <c r="G261" s="848"/>
      <c r="H261" s="112">
        <v>21197</v>
      </c>
      <c r="I261" s="112"/>
      <c r="J261" s="111" t="s">
        <v>8974</v>
      </c>
      <c r="N261" s="27">
        <v>2112</v>
      </c>
      <c r="O261" s="282"/>
      <c r="R261" s="112" t="s">
        <v>3245</v>
      </c>
      <c r="S261" s="103" t="s">
        <v>6197</v>
      </c>
      <c r="T261" s="103"/>
      <c r="U261" s="103" t="str">
        <f t="shared" si="3"/>
        <v/>
      </c>
      <c r="V261" s="103" t="s">
        <v>8975</v>
      </c>
      <c r="W261" s="103"/>
    </row>
    <row r="262" spans="1:23" s="111" customFormat="1" ht="13">
      <c r="A262" s="1217">
        <v>252</v>
      </c>
      <c r="C262" s="275"/>
      <c r="D262" s="281"/>
      <c r="E262" s="848"/>
      <c r="F262" s="848"/>
      <c r="G262" s="848"/>
      <c r="H262" s="112">
        <v>21198</v>
      </c>
      <c r="I262" s="112"/>
      <c r="J262" s="111" t="s">
        <v>8982</v>
      </c>
      <c r="N262" s="27">
        <v>2112</v>
      </c>
      <c r="O262" s="282"/>
      <c r="R262" s="112" t="s">
        <v>3245</v>
      </c>
      <c r="S262" s="103" t="s">
        <v>6197</v>
      </c>
      <c r="T262" s="103"/>
      <c r="U262" s="103" t="str">
        <f t="shared" si="3"/>
        <v/>
      </c>
      <c r="V262" s="103" t="s">
        <v>8981</v>
      </c>
      <c r="W262" s="103"/>
    </row>
    <row r="263" spans="1:23" s="111" customFormat="1" ht="13">
      <c r="A263" s="1217">
        <v>253</v>
      </c>
      <c r="C263" s="275"/>
      <c r="D263" s="281"/>
      <c r="E263" s="848"/>
      <c r="F263" s="848"/>
      <c r="G263" s="848"/>
      <c r="H263" s="112">
        <v>21199</v>
      </c>
      <c r="I263" s="112"/>
      <c r="J263" s="111" t="s">
        <v>8985</v>
      </c>
      <c r="N263" s="27">
        <v>2112</v>
      </c>
      <c r="O263" s="282"/>
      <c r="R263" s="112" t="s">
        <v>3245</v>
      </c>
      <c r="S263" s="103" t="s">
        <v>6197</v>
      </c>
      <c r="T263" s="103"/>
      <c r="U263" s="103" t="str">
        <f t="shared" si="3"/>
        <v/>
      </c>
      <c r="V263" s="103" t="s">
        <v>8984</v>
      </c>
      <c r="W263" s="103"/>
    </row>
    <row r="264" spans="1:23" s="111" customFormat="1" ht="13">
      <c r="A264" s="1217">
        <v>254</v>
      </c>
      <c r="C264" s="275"/>
      <c r="D264" s="281"/>
      <c r="E264" s="848"/>
      <c r="F264" s="848"/>
      <c r="G264" s="848"/>
      <c r="H264" s="112">
        <v>21200</v>
      </c>
      <c r="I264" s="112"/>
      <c r="J264" s="111" t="s">
        <v>8999</v>
      </c>
      <c r="N264" s="27">
        <v>2112</v>
      </c>
      <c r="O264" s="282"/>
      <c r="R264" s="112" t="s">
        <v>3245</v>
      </c>
      <c r="S264" s="103" t="s">
        <v>6197</v>
      </c>
      <c r="T264" s="103"/>
      <c r="U264" s="103" t="str">
        <f t="shared" si="3"/>
        <v/>
      </c>
      <c r="V264" s="103" t="s">
        <v>9000</v>
      </c>
      <c r="W264" s="103"/>
    </row>
    <row r="265" spans="1:23" s="111" customFormat="1" ht="13">
      <c r="A265" s="1217">
        <v>255</v>
      </c>
      <c r="C265" s="275"/>
      <c r="D265" s="281"/>
      <c r="E265" s="848"/>
      <c r="F265" s="848"/>
      <c r="G265" s="848"/>
      <c r="H265" s="112">
        <v>21201</v>
      </c>
      <c r="I265" s="112"/>
      <c r="J265" s="111" t="s">
        <v>9024</v>
      </c>
      <c r="N265" s="27">
        <v>2112</v>
      </c>
      <c r="O265" s="282"/>
      <c r="R265" s="112" t="s">
        <v>3245</v>
      </c>
      <c r="S265" s="103" t="s">
        <v>6197</v>
      </c>
      <c r="T265" s="103"/>
      <c r="U265" s="103" t="str">
        <f t="shared" si="3"/>
        <v/>
      </c>
      <c r="V265" s="103" t="s">
        <v>9023</v>
      </c>
      <c r="W265" s="103"/>
    </row>
    <row r="266" spans="1:23" s="111" customFormat="1" ht="13">
      <c r="A266" s="1217">
        <v>256</v>
      </c>
      <c r="C266" s="275"/>
      <c r="D266" s="281"/>
      <c r="E266" s="848"/>
      <c r="F266" s="848"/>
      <c r="G266" s="848"/>
      <c r="H266" s="112">
        <v>21202</v>
      </c>
      <c r="I266" s="112"/>
      <c r="J266" s="103" t="s">
        <v>9156</v>
      </c>
      <c r="N266" s="27">
        <v>2112</v>
      </c>
      <c r="O266" s="282"/>
      <c r="R266" s="112" t="s">
        <v>3245</v>
      </c>
      <c r="S266" s="103" t="s">
        <v>6197</v>
      </c>
      <c r="T266" s="103"/>
      <c r="U266" s="103" t="str">
        <f t="shared" si="3"/>
        <v/>
      </c>
      <c r="V266" s="111" t="s">
        <v>9158</v>
      </c>
      <c r="W266" s="103"/>
    </row>
    <row r="267" spans="1:23" s="111" customFormat="1" ht="13">
      <c r="A267" s="1217">
        <v>257</v>
      </c>
      <c r="C267" s="275"/>
      <c r="D267" s="281"/>
      <c r="E267" s="848"/>
      <c r="F267" s="848"/>
      <c r="G267" s="848"/>
      <c r="H267" s="112">
        <v>21203</v>
      </c>
      <c r="I267" s="112"/>
      <c r="J267" s="111" t="s">
        <v>9187</v>
      </c>
      <c r="N267" s="27">
        <v>2112</v>
      </c>
      <c r="O267" s="282"/>
      <c r="R267" s="112" t="s">
        <v>3245</v>
      </c>
      <c r="S267" s="103" t="s">
        <v>6197</v>
      </c>
      <c r="T267" s="103"/>
      <c r="U267" s="103" t="str">
        <f t="shared" si="3"/>
        <v/>
      </c>
      <c r="V267" s="111" t="s">
        <v>9186</v>
      </c>
      <c r="W267" s="103"/>
    </row>
    <row r="268" spans="1:23" s="111" customFormat="1" ht="13">
      <c r="A268" s="1217">
        <v>258</v>
      </c>
      <c r="B268" s="830"/>
      <c r="C268" s="859"/>
      <c r="D268" s="860"/>
      <c r="E268" s="831"/>
      <c r="F268" s="831"/>
      <c r="G268" s="831"/>
      <c r="H268" s="829">
        <v>21204</v>
      </c>
      <c r="I268" s="829"/>
      <c r="J268" s="103" t="s">
        <v>9216</v>
      </c>
      <c r="K268" s="830"/>
      <c r="L268" s="830"/>
      <c r="M268" s="830"/>
      <c r="N268" s="27">
        <v>2112</v>
      </c>
      <c r="O268" s="282"/>
      <c r="R268" s="112" t="s">
        <v>3245</v>
      </c>
      <c r="S268" s="103" t="s">
        <v>6197</v>
      </c>
      <c r="T268" s="832"/>
      <c r="U268" s="103" t="str">
        <f t="shared" ref="U268:U332" si="4">LEFT($T268,3)</f>
        <v/>
      </c>
      <c r="V268" s="832" t="s">
        <v>9215</v>
      </c>
      <c r="W268" s="832"/>
    </row>
    <row r="269" spans="1:23" s="111" customFormat="1" ht="13">
      <c r="A269" s="1217">
        <v>259</v>
      </c>
      <c r="C269" s="275"/>
      <c r="D269" s="281"/>
      <c r="E269" s="858"/>
      <c r="F269" s="858"/>
      <c r="G269" s="858"/>
      <c r="H269" s="112">
        <v>21205</v>
      </c>
      <c r="I269" s="112"/>
      <c r="J269" s="111" t="s">
        <v>9219</v>
      </c>
      <c r="N269" s="27">
        <v>2112</v>
      </c>
      <c r="O269" s="282"/>
      <c r="R269" s="112" t="s">
        <v>3245</v>
      </c>
      <c r="S269" s="103" t="s">
        <v>6197</v>
      </c>
      <c r="T269" s="832"/>
      <c r="U269" s="103" t="str">
        <f t="shared" si="4"/>
        <v/>
      </c>
      <c r="V269" s="103" t="s">
        <v>9218</v>
      </c>
      <c r="W269" s="103"/>
    </row>
    <row r="270" spans="1:23" s="111" customFormat="1" ht="13">
      <c r="A270" s="1217">
        <v>260</v>
      </c>
      <c r="B270" s="862"/>
      <c r="C270" s="870"/>
      <c r="D270" s="871"/>
      <c r="E270" s="864"/>
      <c r="F270" s="864"/>
      <c r="G270" s="864"/>
      <c r="H270" s="112">
        <v>21206</v>
      </c>
      <c r="I270" s="872"/>
      <c r="J270" s="862" t="s">
        <v>9231</v>
      </c>
      <c r="K270" s="862"/>
      <c r="L270" s="862"/>
      <c r="M270" s="862"/>
      <c r="N270" s="27">
        <v>2112</v>
      </c>
      <c r="O270" s="282"/>
      <c r="R270" s="112" t="s">
        <v>3245</v>
      </c>
      <c r="S270" s="103" t="s">
        <v>6197</v>
      </c>
      <c r="T270" s="832"/>
      <c r="U270" s="103" t="str">
        <f t="shared" si="4"/>
        <v/>
      </c>
      <c r="V270" s="103" t="s">
        <v>9230</v>
      </c>
      <c r="W270" s="103"/>
    </row>
    <row r="271" spans="1:23" s="111" customFormat="1" ht="13">
      <c r="A271" s="1217">
        <v>261</v>
      </c>
      <c r="B271" s="875"/>
      <c r="C271" s="876"/>
      <c r="D271" s="877"/>
      <c r="E271" s="878"/>
      <c r="F271" s="878"/>
      <c r="G271" s="878"/>
      <c r="H271" s="112">
        <v>21207</v>
      </c>
      <c r="I271" s="879"/>
      <c r="J271" s="875" t="s">
        <v>9242</v>
      </c>
      <c r="K271" s="875"/>
      <c r="L271" s="875"/>
      <c r="M271" s="875"/>
      <c r="N271" s="27">
        <v>2112</v>
      </c>
      <c r="O271" s="282"/>
      <c r="R271" s="112" t="s">
        <v>3245</v>
      </c>
      <c r="S271" s="103" t="s">
        <v>6197</v>
      </c>
      <c r="T271" s="375" t="s">
        <v>9817</v>
      </c>
      <c r="U271" s="103" t="str">
        <f t="shared" si="4"/>
        <v>End</v>
      </c>
      <c r="V271" s="880" t="s">
        <v>9243</v>
      </c>
      <c r="W271" s="880"/>
    </row>
    <row r="272" spans="1:23" s="111" customFormat="1" ht="13">
      <c r="A272" s="1217">
        <v>262</v>
      </c>
      <c r="B272" s="895"/>
      <c r="C272" s="900"/>
      <c r="D272" s="897"/>
      <c r="E272" s="891"/>
      <c r="F272" s="891"/>
      <c r="G272" s="891"/>
      <c r="H272" s="112">
        <v>21208</v>
      </c>
      <c r="I272" s="899"/>
      <c r="J272" s="895" t="s">
        <v>9253</v>
      </c>
      <c r="K272" s="895"/>
      <c r="L272" s="895"/>
      <c r="M272" s="895"/>
      <c r="N272" s="27">
        <v>2112</v>
      </c>
      <c r="O272" s="282"/>
      <c r="R272" s="112" t="s">
        <v>3245</v>
      </c>
      <c r="S272" s="103" t="s">
        <v>6197</v>
      </c>
      <c r="T272" s="832"/>
      <c r="U272" s="103" t="str">
        <f t="shared" si="4"/>
        <v/>
      </c>
      <c r="V272" s="898" t="s">
        <v>9254</v>
      </c>
      <c r="W272" s="898"/>
    </row>
    <row r="273" spans="1:23" s="111" customFormat="1" ht="13">
      <c r="A273" s="1217">
        <v>263</v>
      </c>
      <c r="B273" s="895"/>
      <c r="C273" s="900"/>
      <c r="D273" s="897"/>
      <c r="E273" s="891"/>
      <c r="F273" s="891"/>
      <c r="G273" s="891"/>
      <c r="H273" s="112">
        <v>21209</v>
      </c>
      <c r="I273" s="899"/>
      <c r="J273" s="895" t="s">
        <v>9256</v>
      </c>
      <c r="K273" s="895"/>
      <c r="L273" s="895"/>
      <c r="M273" s="895"/>
      <c r="N273" s="27">
        <v>2112</v>
      </c>
      <c r="O273" s="282"/>
      <c r="R273" s="112" t="s">
        <v>3245</v>
      </c>
      <c r="S273" s="103" t="s">
        <v>6197</v>
      </c>
      <c r="T273" s="832"/>
      <c r="U273" s="103" t="str">
        <f t="shared" si="4"/>
        <v/>
      </c>
      <c r="V273" s="898" t="s">
        <v>9255</v>
      </c>
      <c r="W273" s="898"/>
    </row>
    <row r="274" spans="1:23" s="111" customFormat="1" ht="13">
      <c r="A274" s="1217">
        <v>264</v>
      </c>
      <c r="B274" s="895"/>
      <c r="C274" s="900"/>
      <c r="D274" s="897"/>
      <c r="E274" s="891"/>
      <c r="F274" s="891"/>
      <c r="G274" s="891"/>
      <c r="H274" s="829">
        <v>21210</v>
      </c>
      <c r="I274" s="899"/>
      <c r="J274" s="895" t="s">
        <v>9259</v>
      </c>
      <c r="K274" s="895"/>
      <c r="L274" s="895"/>
      <c r="M274" s="895"/>
      <c r="N274" s="27">
        <v>2112</v>
      </c>
      <c r="O274" s="282"/>
      <c r="R274" s="112" t="s">
        <v>3245</v>
      </c>
      <c r="S274" s="103" t="s">
        <v>6197</v>
      </c>
      <c r="T274" s="832"/>
      <c r="U274" s="103" t="str">
        <f t="shared" si="4"/>
        <v/>
      </c>
      <c r="V274" s="898" t="s">
        <v>9258</v>
      </c>
      <c r="W274" s="898"/>
    </row>
    <row r="275" spans="1:23" s="111" customFormat="1" ht="13">
      <c r="A275" s="1217">
        <v>265</v>
      </c>
      <c r="B275" s="895"/>
      <c r="C275" s="900"/>
      <c r="D275" s="897"/>
      <c r="E275" s="891"/>
      <c r="F275" s="891"/>
      <c r="G275" s="891"/>
      <c r="H275" s="112">
        <v>21211</v>
      </c>
      <c r="I275" s="899"/>
      <c r="J275" s="895" t="s">
        <v>9261</v>
      </c>
      <c r="K275" s="895"/>
      <c r="L275" s="895"/>
      <c r="M275" s="895"/>
      <c r="N275" s="27">
        <v>2112</v>
      </c>
      <c r="O275" s="282"/>
      <c r="R275" s="112" t="s">
        <v>3245</v>
      </c>
      <c r="S275" s="103" t="s">
        <v>6197</v>
      </c>
      <c r="T275" s="832"/>
      <c r="U275" s="103" t="str">
        <f t="shared" si="4"/>
        <v/>
      </c>
      <c r="V275" s="898" t="s">
        <v>9262</v>
      </c>
      <c r="W275" s="898"/>
    </row>
    <row r="276" spans="1:23" s="111" customFormat="1" ht="13">
      <c r="A276" s="1217">
        <v>266</v>
      </c>
      <c r="B276" s="966"/>
      <c r="C276" s="981"/>
      <c r="D276" s="968"/>
      <c r="E276" s="970"/>
      <c r="F276" s="970"/>
      <c r="G276" s="970"/>
      <c r="H276" s="112">
        <v>21212</v>
      </c>
      <c r="I276" s="971"/>
      <c r="J276" s="966" t="s">
        <v>8985</v>
      </c>
      <c r="K276" s="966"/>
      <c r="L276" s="966"/>
      <c r="M276" s="966"/>
      <c r="N276" s="27">
        <v>2112</v>
      </c>
      <c r="O276" s="282"/>
      <c r="R276" s="112" t="s">
        <v>3245</v>
      </c>
      <c r="S276" s="103" t="s">
        <v>6197</v>
      </c>
      <c r="T276" s="832"/>
      <c r="U276" s="103" t="str">
        <f t="shared" si="4"/>
        <v/>
      </c>
      <c r="V276" s="969" t="s">
        <v>9333</v>
      </c>
      <c r="W276" s="969"/>
    </row>
    <row r="277" spans="1:23" s="111" customFormat="1" ht="13">
      <c r="A277" s="1217">
        <v>267</v>
      </c>
      <c r="B277" s="1019"/>
      <c r="C277" s="1020"/>
      <c r="D277" s="1026"/>
      <c r="E277" s="1022"/>
      <c r="F277" s="1022"/>
      <c r="G277" s="1022"/>
      <c r="H277" s="112">
        <v>21213</v>
      </c>
      <c r="I277" s="1023"/>
      <c r="J277" s="1019" t="s">
        <v>9410</v>
      </c>
      <c r="K277" s="1019"/>
      <c r="L277" s="1019"/>
      <c r="M277" s="1019"/>
      <c r="N277" s="27">
        <v>2112</v>
      </c>
      <c r="O277" s="282"/>
      <c r="R277" s="112" t="s">
        <v>3245</v>
      </c>
      <c r="S277" s="103" t="s">
        <v>6197</v>
      </c>
      <c r="T277" s="832"/>
      <c r="U277" s="103" t="str">
        <f t="shared" si="4"/>
        <v/>
      </c>
      <c r="V277" s="103" t="s">
        <v>9409</v>
      </c>
      <c r="W277" s="969"/>
    </row>
    <row r="278" spans="1:23" s="111" customFormat="1" ht="13">
      <c r="A278" s="1217">
        <v>268</v>
      </c>
      <c r="B278" s="1081"/>
      <c r="C278" s="1082"/>
      <c r="D278" s="1094"/>
      <c r="E278" s="1084"/>
      <c r="F278" s="1084"/>
      <c r="G278" s="1084"/>
      <c r="H278" s="112">
        <v>21214</v>
      </c>
      <c r="I278" s="1086"/>
      <c r="J278" s="111" t="s">
        <v>9447</v>
      </c>
      <c r="K278" s="1081"/>
      <c r="L278" s="1081"/>
      <c r="M278" s="1081"/>
      <c r="N278" s="27">
        <v>2112</v>
      </c>
      <c r="O278" s="282"/>
      <c r="R278" s="112" t="s">
        <v>3245</v>
      </c>
      <c r="S278" s="103" t="s">
        <v>6197</v>
      </c>
      <c r="T278" s="832"/>
      <c r="U278" s="103" t="str">
        <f t="shared" si="4"/>
        <v/>
      </c>
      <c r="V278" s="1088" t="s">
        <v>9446</v>
      </c>
      <c r="W278" s="1088"/>
    </row>
    <row r="279" spans="1:23" s="111" customFormat="1" ht="13">
      <c r="A279" s="1217">
        <v>269</v>
      </c>
      <c r="B279" s="1118"/>
      <c r="C279" s="1134"/>
      <c r="D279" s="1120"/>
      <c r="E279" s="1121"/>
      <c r="F279" s="1121"/>
      <c r="G279" s="1121"/>
      <c r="H279" s="112">
        <v>21215</v>
      </c>
      <c r="I279" s="1124"/>
      <c r="J279" s="966" t="s">
        <v>8985</v>
      </c>
      <c r="K279" s="1118"/>
      <c r="L279" s="1118"/>
      <c r="M279" s="1118"/>
      <c r="N279" s="27">
        <v>2112</v>
      </c>
      <c r="O279" s="282"/>
      <c r="R279" s="112" t="s">
        <v>3245</v>
      </c>
      <c r="S279" s="103" t="s">
        <v>6197</v>
      </c>
      <c r="T279" s="832"/>
      <c r="U279" s="103" t="str">
        <f t="shared" si="4"/>
        <v/>
      </c>
      <c r="V279" s="1123" t="s">
        <v>9494</v>
      </c>
      <c r="W279" s="1123"/>
    </row>
    <row r="280" spans="1:23" s="111" customFormat="1" ht="13">
      <c r="A280" s="1217">
        <v>270</v>
      </c>
      <c r="B280" s="1118"/>
      <c r="C280" s="1134"/>
      <c r="D280" s="1120"/>
      <c r="E280" s="1121"/>
      <c r="F280" s="1121"/>
      <c r="G280" s="1121"/>
      <c r="H280" s="829">
        <v>21216</v>
      </c>
      <c r="I280" s="1124"/>
      <c r="J280" s="1118" t="s">
        <v>9498</v>
      </c>
      <c r="K280" s="1118"/>
      <c r="L280" s="1118"/>
      <c r="M280" s="1118"/>
      <c r="N280" s="27">
        <v>2112</v>
      </c>
      <c r="O280" s="282"/>
      <c r="R280" s="112" t="s">
        <v>3245</v>
      </c>
      <c r="S280" s="103" t="s">
        <v>6197</v>
      </c>
      <c r="T280" s="832"/>
      <c r="U280" s="103" t="str">
        <f t="shared" si="4"/>
        <v/>
      </c>
      <c r="V280" s="1123" t="s">
        <v>9507</v>
      </c>
      <c r="W280" s="1123"/>
    </row>
    <row r="281" spans="1:23" s="111" customFormat="1" ht="13">
      <c r="A281" s="1424">
        <v>271</v>
      </c>
      <c r="B281" s="1196"/>
      <c r="C281" s="1197"/>
      <c r="D281" s="1198"/>
      <c r="E281" s="1199"/>
      <c r="F281" s="1199"/>
      <c r="G281" s="1199"/>
      <c r="H281" s="112">
        <v>21217</v>
      </c>
      <c r="I281" s="1200"/>
      <c r="J281" s="1196" t="s">
        <v>9548</v>
      </c>
      <c r="K281" s="1196"/>
      <c r="L281" s="1196"/>
      <c r="M281" s="1196"/>
      <c r="N281" s="27">
        <v>2112</v>
      </c>
      <c r="O281" s="282"/>
      <c r="R281" s="112" t="s">
        <v>3245</v>
      </c>
      <c r="S281" s="103" t="s">
        <v>6197</v>
      </c>
      <c r="T281" s="832"/>
      <c r="U281" s="103" t="str">
        <f t="shared" si="4"/>
        <v/>
      </c>
      <c r="V281" s="1201" t="s">
        <v>9546</v>
      </c>
      <c r="W281" s="1201"/>
    </row>
    <row r="282" spans="1:23" s="111" customFormat="1" ht="13">
      <c r="A282" s="1430">
        <v>272</v>
      </c>
      <c r="B282" s="1196"/>
      <c r="C282" s="1197"/>
      <c r="D282" s="1198"/>
      <c r="E282" s="1199"/>
      <c r="F282" s="1199"/>
      <c r="G282" s="1199"/>
      <c r="H282" s="112">
        <v>21218</v>
      </c>
      <c r="I282" s="1200"/>
      <c r="J282" s="1196" t="s">
        <v>9554</v>
      </c>
      <c r="K282" s="1196"/>
      <c r="L282" s="1196"/>
      <c r="M282" s="1196"/>
      <c r="N282" s="27">
        <v>2112</v>
      </c>
      <c r="O282" s="282"/>
      <c r="R282" s="112" t="s">
        <v>3245</v>
      </c>
      <c r="S282" s="103" t="s">
        <v>6197</v>
      </c>
      <c r="T282" s="832"/>
      <c r="U282" s="103" t="str">
        <f t="shared" si="4"/>
        <v/>
      </c>
      <c r="V282" s="1201" t="s">
        <v>9555</v>
      </c>
      <c r="W282" s="1201"/>
    </row>
    <row r="283" spans="1:23" s="111" customFormat="1" ht="13">
      <c r="A283" s="1430">
        <v>273</v>
      </c>
      <c r="B283" s="1343"/>
      <c r="C283" s="1344"/>
      <c r="D283" s="1345"/>
      <c r="E283" s="1346"/>
      <c r="F283" s="1346"/>
      <c r="G283" s="1346"/>
      <c r="H283" s="112">
        <v>21219</v>
      </c>
      <c r="I283" s="1347"/>
      <c r="J283" s="1343" t="s">
        <v>9782</v>
      </c>
      <c r="K283" s="1343"/>
      <c r="L283" s="1343"/>
      <c r="M283" s="1343"/>
      <c r="N283" s="27">
        <v>2112</v>
      </c>
      <c r="O283" s="282"/>
      <c r="R283" s="112" t="s">
        <v>3245</v>
      </c>
      <c r="S283" s="103" t="s">
        <v>6197</v>
      </c>
      <c r="T283" s="832"/>
      <c r="U283" s="103" t="str">
        <f t="shared" si="4"/>
        <v/>
      </c>
      <c r="V283" s="1348" t="s">
        <v>9781</v>
      </c>
      <c r="W283" s="1348"/>
    </row>
    <row r="284" spans="1:23" s="111" customFormat="1" ht="13">
      <c r="A284" s="1430">
        <v>274</v>
      </c>
      <c r="B284" s="1402"/>
      <c r="C284" s="1414"/>
      <c r="D284" s="1404"/>
      <c r="E284" s="1397"/>
      <c r="F284" s="1397"/>
      <c r="G284" s="1397"/>
      <c r="H284" s="829">
        <v>21220</v>
      </c>
      <c r="I284" s="1406"/>
      <c r="J284" s="1402" t="s">
        <v>9833</v>
      </c>
      <c r="K284" s="1402"/>
      <c r="L284" s="1402"/>
      <c r="M284" s="1402"/>
      <c r="N284" s="27">
        <v>2112</v>
      </c>
      <c r="O284" s="282"/>
      <c r="R284" s="112" t="s">
        <v>3245</v>
      </c>
      <c r="S284" s="103" t="s">
        <v>6197</v>
      </c>
      <c r="T284" s="832"/>
      <c r="U284" s="103" t="str">
        <f t="shared" si="4"/>
        <v/>
      </c>
      <c r="V284" s="1405" t="s">
        <v>9846</v>
      </c>
      <c r="W284" s="1405"/>
    </row>
    <row r="285" spans="1:23" s="111" customFormat="1" ht="13">
      <c r="A285" s="1430">
        <v>275</v>
      </c>
      <c r="B285" s="1402"/>
      <c r="C285" s="1414"/>
      <c r="D285" s="1404"/>
      <c r="E285" s="1397"/>
      <c r="F285" s="1397"/>
      <c r="G285" s="1397"/>
      <c r="H285" s="112">
        <v>21221</v>
      </c>
      <c r="I285" s="1406"/>
      <c r="J285" s="1402" t="s">
        <v>9847</v>
      </c>
      <c r="K285" s="1402"/>
      <c r="L285" s="1402"/>
      <c r="M285" s="1402"/>
      <c r="N285" s="27">
        <v>2112</v>
      </c>
      <c r="O285" s="282"/>
      <c r="R285" s="112" t="s">
        <v>3245</v>
      </c>
      <c r="S285" s="103" t="s">
        <v>6197</v>
      </c>
      <c r="T285" s="832"/>
      <c r="U285" s="103" t="str">
        <f t="shared" si="4"/>
        <v/>
      </c>
      <c r="V285" s="1405" t="s">
        <v>9848</v>
      </c>
      <c r="W285" s="1405"/>
    </row>
    <row r="286" spans="1:23" s="111" customFormat="1" ht="13">
      <c r="A286" s="1430">
        <v>276</v>
      </c>
      <c r="B286" s="1402"/>
      <c r="C286" s="1414"/>
      <c r="D286" s="1404"/>
      <c r="E286" s="1397"/>
      <c r="F286" s="1397"/>
      <c r="G286" s="1397"/>
      <c r="H286" s="112">
        <v>21222</v>
      </c>
      <c r="I286" s="1406"/>
      <c r="J286" s="1402" t="s">
        <v>9853</v>
      </c>
      <c r="K286" s="1402"/>
      <c r="L286" s="1402"/>
      <c r="M286" s="1402"/>
      <c r="N286" s="27">
        <v>2112</v>
      </c>
      <c r="O286" s="282"/>
      <c r="R286" s="112" t="s">
        <v>3245</v>
      </c>
      <c r="S286" s="103" t="s">
        <v>6197</v>
      </c>
      <c r="T286" s="832"/>
      <c r="U286" s="103" t="str">
        <f t="shared" si="4"/>
        <v/>
      </c>
      <c r="V286" s="1405" t="s">
        <v>9852</v>
      </c>
      <c r="W286" s="1405"/>
    </row>
    <row r="287" spans="1:23" s="111" customFormat="1" ht="13">
      <c r="A287" s="1430">
        <v>277</v>
      </c>
      <c r="C287" s="275"/>
      <c r="D287" s="281"/>
      <c r="E287" s="848"/>
      <c r="F287" s="848"/>
      <c r="G287" s="344"/>
      <c r="H287" s="848" t="s">
        <v>5291</v>
      </c>
      <c r="I287" s="19"/>
      <c r="J287" s="103" t="s">
        <v>5290</v>
      </c>
      <c r="K287" s="103"/>
      <c r="L287" s="103"/>
      <c r="M287" s="103"/>
      <c r="N287" s="27">
        <v>2112</v>
      </c>
      <c r="O287" s="282"/>
      <c r="R287" s="112" t="s">
        <v>3245</v>
      </c>
      <c r="S287" s="103" t="s">
        <v>6197</v>
      </c>
      <c r="T287" s="103"/>
      <c r="U287" s="103" t="str">
        <f t="shared" si="4"/>
        <v/>
      </c>
    </row>
    <row r="288" spans="1:23" s="111" customFormat="1" ht="13">
      <c r="A288" s="1430">
        <v>278</v>
      </c>
      <c r="C288" s="275"/>
      <c r="D288" s="281"/>
      <c r="E288" s="848"/>
      <c r="F288" s="344">
        <v>213</v>
      </c>
      <c r="G288" s="344"/>
      <c r="H288" s="848"/>
      <c r="I288" s="19"/>
      <c r="J288" s="91" t="s">
        <v>6091</v>
      </c>
      <c r="K288" s="103"/>
      <c r="L288" s="103"/>
      <c r="M288" s="103"/>
      <c r="N288" s="274">
        <v>21</v>
      </c>
      <c r="O288" s="282"/>
      <c r="R288" s="96" t="s">
        <v>3240</v>
      </c>
      <c r="S288" s="103" t="s">
        <v>6197</v>
      </c>
      <c r="T288" s="103"/>
      <c r="U288" s="103" t="str">
        <f t="shared" si="4"/>
        <v/>
      </c>
    </row>
    <row r="289" spans="1:28" s="111" customFormat="1" ht="13">
      <c r="A289" s="1430">
        <v>279</v>
      </c>
      <c r="C289" s="275"/>
      <c r="D289" s="281"/>
      <c r="E289" s="848"/>
      <c r="F289" s="344"/>
      <c r="G289" s="344">
        <v>2130</v>
      </c>
      <c r="H289" s="848"/>
      <c r="I289" s="19"/>
      <c r="J289" s="91" t="s">
        <v>6093</v>
      </c>
      <c r="K289" s="103"/>
      <c r="L289" s="103"/>
      <c r="M289" s="103"/>
      <c r="N289" s="274">
        <v>213</v>
      </c>
      <c r="O289" s="282"/>
      <c r="R289" s="96" t="s">
        <v>3240</v>
      </c>
      <c r="S289" s="103" t="s">
        <v>6197</v>
      </c>
      <c r="T289" s="103"/>
      <c r="U289" s="103" t="str">
        <f t="shared" si="4"/>
        <v/>
      </c>
    </row>
    <row r="290" spans="1:28" s="111" customFormat="1" ht="13">
      <c r="A290" s="1430">
        <v>280</v>
      </c>
      <c r="C290" s="275"/>
      <c r="D290" s="281"/>
      <c r="E290" s="848"/>
      <c r="F290" s="344"/>
      <c r="G290" s="344"/>
      <c r="H290" s="848">
        <v>21301</v>
      </c>
      <c r="I290" s="19"/>
      <c r="J290" s="111" t="s">
        <v>7442</v>
      </c>
      <c r="K290" s="103"/>
      <c r="L290" s="103"/>
      <c r="M290" s="103"/>
      <c r="N290" s="27">
        <v>2130</v>
      </c>
      <c r="O290" s="282"/>
      <c r="R290" s="112" t="s">
        <v>3245</v>
      </c>
      <c r="S290" s="103" t="s">
        <v>6197</v>
      </c>
      <c r="T290" s="103" t="s">
        <v>8983</v>
      </c>
      <c r="U290" s="103" t="str">
        <f t="shared" si="4"/>
        <v>End</v>
      </c>
      <c r="V290" s="111" t="s">
        <v>8832</v>
      </c>
    </row>
    <row r="291" spans="1:28" s="111" customFormat="1" ht="13">
      <c r="A291" s="1430">
        <v>281</v>
      </c>
      <c r="C291" s="275"/>
      <c r="D291" s="285">
        <v>22</v>
      </c>
      <c r="E291" s="848"/>
      <c r="F291" s="848"/>
      <c r="G291" s="344"/>
      <c r="H291" s="112"/>
      <c r="I291" s="112"/>
      <c r="J291" s="286" t="s">
        <v>633</v>
      </c>
      <c r="K291" s="286"/>
      <c r="L291" s="286"/>
      <c r="M291" s="286"/>
      <c r="N291" s="287"/>
      <c r="O291" s="286"/>
      <c r="P291" s="286"/>
      <c r="Q291" s="286"/>
      <c r="R291" s="288" t="s">
        <v>3240</v>
      </c>
      <c r="S291" s="103" t="s">
        <v>6197</v>
      </c>
      <c r="T291" s="103"/>
      <c r="U291" s="103" t="str">
        <f t="shared" si="4"/>
        <v/>
      </c>
    </row>
    <row r="292" spans="1:28" s="111" customFormat="1" ht="13">
      <c r="A292" s="1430">
        <v>282</v>
      </c>
      <c r="C292" s="275"/>
      <c r="D292" s="276"/>
      <c r="E292" s="273">
        <v>22</v>
      </c>
      <c r="F292" s="103"/>
      <c r="G292" s="32"/>
      <c r="H292" s="112"/>
      <c r="I292" s="112"/>
      <c r="J292" s="21" t="s">
        <v>634</v>
      </c>
      <c r="K292" s="21"/>
      <c r="L292" s="21"/>
      <c r="M292" s="21"/>
      <c r="N292" s="274"/>
      <c r="O292" s="21"/>
      <c r="P292" s="21"/>
      <c r="Q292" s="21"/>
      <c r="R292" s="112" t="s">
        <v>3240</v>
      </c>
      <c r="S292" s="103" t="s">
        <v>6197</v>
      </c>
      <c r="T292" s="103"/>
      <c r="U292" s="103" t="str">
        <f t="shared" si="4"/>
        <v/>
      </c>
    </row>
    <row r="293" spans="1:28" s="111" customFormat="1" ht="13">
      <c r="A293" s="1430">
        <v>283</v>
      </c>
      <c r="C293" s="275"/>
      <c r="D293" s="276"/>
      <c r="E293" s="848"/>
      <c r="F293" s="344">
        <v>220</v>
      </c>
      <c r="G293" s="848"/>
      <c r="H293" s="112"/>
      <c r="I293" s="112"/>
      <c r="J293" s="21" t="s">
        <v>635</v>
      </c>
      <c r="K293" s="21"/>
      <c r="L293" s="21"/>
      <c r="M293" s="21"/>
      <c r="N293" s="274">
        <v>22</v>
      </c>
      <c r="O293" s="21"/>
      <c r="P293" s="21"/>
      <c r="Q293" s="21"/>
      <c r="R293" s="19" t="s">
        <v>3240</v>
      </c>
      <c r="S293" s="103" t="s">
        <v>6197</v>
      </c>
      <c r="T293" s="103"/>
      <c r="U293" s="103" t="str">
        <f t="shared" si="4"/>
        <v/>
      </c>
    </row>
    <row r="294" spans="1:28" s="111" customFormat="1" ht="13">
      <c r="A294" s="1430">
        <v>284</v>
      </c>
      <c r="C294" s="275"/>
      <c r="D294" s="276"/>
      <c r="E294" s="848"/>
      <c r="F294" s="344"/>
      <c r="G294" s="344">
        <v>2200</v>
      </c>
      <c r="H294" s="289"/>
      <c r="I294" s="289"/>
      <c r="J294" s="21" t="s">
        <v>636</v>
      </c>
      <c r="K294" s="21"/>
      <c r="L294" s="21"/>
      <c r="M294" s="21"/>
      <c r="N294" s="274">
        <v>220</v>
      </c>
      <c r="O294" s="21"/>
      <c r="P294" s="21"/>
      <c r="Q294" s="21"/>
      <c r="R294" s="19" t="s">
        <v>3240</v>
      </c>
      <c r="S294" s="103" t="s">
        <v>6197</v>
      </c>
      <c r="T294" s="103"/>
      <c r="U294" s="103" t="str">
        <f t="shared" si="4"/>
        <v/>
      </c>
    </row>
    <row r="295" spans="1:28" s="111" customFormat="1" ht="13">
      <c r="A295" s="1430">
        <v>285</v>
      </c>
      <c r="C295" s="275"/>
      <c r="D295" s="276"/>
      <c r="E295" s="848"/>
      <c r="F295" s="848"/>
      <c r="G295" s="848"/>
      <c r="H295" s="112">
        <v>22000</v>
      </c>
      <c r="I295" s="112"/>
      <c r="J295" s="111" t="s">
        <v>637</v>
      </c>
      <c r="N295" s="27">
        <v>2200</v>
      </c>
      <c r="R295" s="112" t="s">
        <v>3245</v>
      </c>
      <c r="S295" s="103" t="s">
        <v>6197</v>
      </c>
      <c r="T295" s="103" t="s">
        <v>6080</v>
      </c>
      <c r="U295" s="103" t="str">
        <f t="shared" si="4"/>
        <v>End</v>
      </c>
      <c r="V295" s="21"/>
    </row>
    <row r="296" spans="1:28" s="111" customFormat="1" ht="13">
      <c r="A296" s="1430">
        <v>286</v>
      </c>
      <c r="C296" s="275"/>
      <c r="D296" s="276"/>
      <c r="E296" s="848"/>
      <c r="F296" s="848"/>
      <c r="G296" s="848"/>
      <c r="H296" s="112">
        <v>22001</v>
      </c>
      <c r="I296" s="112"/>
      <c r="J296" s="103" t="s">
        <v>1534</v>
      </c>
      <c r="N296" s="27">
        <v>2200</v>
      </c>
      <c r="R296" s="112" t="s">
        <v>3245</v>
      </c>
      <c r="S296" s="103" t="s">
        <v>6197</v>
      </c>
      <c r="T296" s="103" t="s">
        <v>6080</v>
      </c>
      <c r="U296" s="103" t="str">
        <f t="shared" si="4"/>
        <v>End</v>
      </c>
      <c r="V296" s="21"/>
    </row>
    <row r="297" spans="1:28" s="111" customFormat="1" ht="13">
      <c r="A297" s="1430">
        <v>287</v>
      </c>
      <c r="C297" s="275"/>
      <c r="D297" s="276"/>
      <c r="E297" s="848"/>
      <c r="F297" s="848"/>
      <c r="G297" s="848"/>
      <c r="H297" s="112">
        <v>22002</v>
      </c>
      <c r="I297" s="112"/>
      <c r="J297" s="103" t="s">
        <v>639</v>
      </c>
      <c r="N297" s="27">
        <v>2200</v>
      </c>
      <c r="R297" s="112" t="s">
        <v>3245</v>
      </c>
      <c r="S297" s="103" t="s">
        <v>6197</v>
      </c>
      <c r="T297" s="103" t="s">
        <v>6080</v>
      </c>
      <c r="U297" s="103" t="str">
        <f t="shared" si="4"/>
        <v>End</v>
      </c>
      <c r="V297" s="21"/>
    </row>
    <row r="298" spans="1:28" s="111" customFormat="1" ht="13">
      <c r="A298" s="1430">
        <v>288</v>
      </c>
      <c r="C298" s="275"/>
      <c r="D298" s="276"/>
      <c r="E298" s="848"/>
      <c r="F298" s="848"/>
      <c r="G298" s="848"/>
      <c r="H298" s="112">
        <v>22003</v>
      </c>
      <c r="I298" s="112"/>
      <c r="J298" s="103" t="s">
        <v>434</v>
      </c>
      <c r="N298" s="27">
        <v>2200</v>
      </c>
      <c r="R298" s="112" t="s">
        <v>3245</v>
      </c>
      <c r="S298" s="103" t="s">
        <v>6197</v>
      </c>
      <c r="T298" s="103" t="s">
        <v>6080</v>
      </c>
      <c r="U298" s="103" t="str">
        <f t="shared" si="4"/>
        <v>End</v>
      </c>
      <c r="V298" s="103" t="s">
        <v>8833</v>
      </c>
    </row>
    <row r="299" spans="1:28" s="111" customFormat="1" ht="13">
      <c r="A299" s="1430">
        <v>289</v>
      </c>
      <c r="C299" s="275"/>
      <c r="D299" s="276"/>
      <c r="E299" s="848"/>
      <c r="F299" s="848"/>
      <c r="G299" s="344">
        <v>2201</v>
      </c>
      <c r="H299" s="112"/>
      <c r="I299" s="112"/>
      <c r="J299" s="21" t="s">
        <v>640</v>
      </c>
      <c r="K299" s="21"/>
      <c r="L299" s="21"/>
      <c r="M299" s="21"/>
      <c r="N299" s="274">
        <v>220</v>
      </c>
      <c r="O299" s="21"/>
      <c r="P299" s="21"/>
      <c r="Q299" s="21"/>
      <c r="R299" s="19" t="s">
        <v>3240</v>
      </c>
      <c r="S299" s="103" t="s">
        <v>6197</v>
      </c>
      <c r="T299" s="103"/>
      <c r="U299" s="103" t="str">
        <f t="shared" si="4"/>
        <v/>
      </c>
    </row>
    <row r="300" spans="1:28" s="111" customFormat="1" ht="13">
      <c r="A300" s="1430">
        <v>290</v>
      </c>
      <c r="C300" s="275"/>
      <c r="D300" s="276"/>
      <c r="E300" s="848"/>
      <c r="F300" s="848"/>
      <c r="G300" s="344"/>
      <c r="H300" s="112">
        <v>22010</v>
      </c>
      <c r="I300" s="112"/>
      <c r="J300" s="111" t="s">
        <v>3939</v>
      </c>
      <c r="K300" s="21"/>
      <c r="L300" s="21"/>
      <c r="M300" s="21"/>
      <c r="N300" s="27">
        <v>2201</v>
      </c>
      <c r="O300" s="21"/>
      <c r="P300" s="21"/>
      <c r="Q300" s="21"/>
      <c r="R300" s="112" t="s">
        <v>3245</v>
      </c>
      <c r="S300" s="103" t="s">
        <v>6197</v>
      </c>
      <c r="T300" s="103" t="s">
        <v>6080</v>
      </c>
      <c r="U300" s="103" t="str">
        <f t="shared" si="4"/>
        <v>End</v>
      </c>
      <c r="V300" s="111" t="s">
        <v>8834</v>
      </c>
    </row>
    <row r="301" spans="1:28" s="111" customFormat="1" ht="13">
      <c r="A301" s="1430">
        <v>291</v>
      </c>
      <c r="C301" s="275"/>
      <c r="D301" s="276"/>
      <c r="E301" s="848"/>
      <c r="F301" s="848"/>
      <c r="G301" s="344"/>
      <c r="H301" s="112">
        <v>22011</v>
      </c>
      <c r="I301" s="112"/>
      <c r="J301" s="111" t="s">
        <v>4195</v>
      </c>
      <c r="K301" s="21"/>
      <c r="L301" s="21"/>
      <c r="M301" s="21"/>
      <c r="N301" s="27">
        <v>2201</v>
      </c>
      <c r="O301" s="21"/>
      <c r="P301" s="21"/>
      <c r="Q301" s="21"/>
      <c r="R301" s="112" t="s">
        <v>3245</v>
      </c>
      <c r="S301" s="103" t="s">
        <v>6197</v>
      </c>
      <c r="T301" s="103" t="s">
        <v>6080</v>
      </c>
      <c r="U301" s="103" t="str">
        <f t="shared" si="4"/>
        <v>End</v>
      </c>
      <c r="V301" s="111" t="s">
        <v>8835</v>
      </c>
    </row>
    <row r="302" spans="1:28" s="111" customFormat="1" ht="13">
      <c r="A302" s="1430">
        <v>292</v>
      </c>
      <c r="C302" s="275"/>
      <c r="D302" s="276"/>
      <c r="E302" s="848"/>
      <c r="F302" s="848"/>
      <c r="G302" s="848"/>
      <c r="H302" s="112">
        <v>22017</v>
      </c>
      <c r="I302" s="112"/>
      <c r="J302" s="111" t="s">
        <v>641</v>
      </c>
      <c r="N302" s="27">
        <v>2201</v>
      </c>
      <c r="R302" s="112" t="s">
        <v>3245</v>
      </c>
      <c r="S302" s="103" t="s">
        <v>6197</v>
      </c>
      <c r="T302" s="103" t="s">
        <v>6080</v>
      </c>
      <c r="U302" s="103" t="str">
        <f t="shared" si="4"/>
        <v>End</v>
      </c>
    </row>
    <row r="303" spans="1:28" ht="13">
      <c r="A303" s="1430">
        <v>293</v>
      </c>
      <c r="B303" s="111"/>
      <c r="C303" s="275"/>
      <c r="D303" s="276"/>
      <c r="E303" s="103"/>
      <c r="F303" s="848"/>
      <c r="G303" s="848"/>
      <c r="H303" s="112">
        <v>22018</v>
      </c>
      <c r="I303" s="112"/>
      <c r="J303" s="111" t="s">
        <v>642</v>
      </c>
      <c r="K303" s="111"/>
      <c r="L303" s="111"/>
      <c r="M303" s="111"/>
      <c r="N303" s="27">
        <v>2201</v>
      </c>
      <c r="O303" s="111"/>
      <c r="P303" s="111"/>
      <c r="Q303" s="111"/>
      <c r="R303" s="112" t="s">
        <v>3245</v>
      </c>
      <c r="S303" s="103" t="s">
        <v>6197</v>
      </c>
      <c r="T303" s="103" t="s">
        <v>6080</v>
      </c>
      <c r="U303" s="103" t="str">
        <f t="shared" si="4"/>
        <v>End</v>
      </c>
      <c r="V303" s="111" t="s">
        <v>8836</v>
      </c>
      <c r="W303" s="111"/>
      <c r="X303" s="111"/>
      <c r="Y303" s="111"/>
      <c r="Z303" s="111"/>
      <c r="AA303" s="111"/>
      <c r="AB303" s="111"/>
    </row>
    <row r="304" spans="1:28" ht="13">
      <c r="A304" s="1459">
        <v>294</v>
      </c>
      <c r="B304" s="111"/>
      <c r="C304" s="275"/>
      <c r="D304" s="276"/>
      <c r="E304" s="103"/>
      <c r="F304" s="848"/>
      <c r="G304" s="848"/>
      <c r="H304" s="112">
        <v>22019</v>
      </c>
      <c r="I304" s="112"/>
      <c r="J304" s="111" t="s">
        <v>2720</v>
      </c>
      <c r="K304" s="111"/>
      <c r="L304" s="111"/>
      <c r="M304" s="111"/>
      <c r="N304" s="27">
        <v>2201</v>
      </c>
      <c r="O304" s="111"/>
      <c r="P304" s="111"/>
      <c r="Q304" s="111"/>
      <c r="R304" s="112" t="s">
        <v>3245</v>
      </c>
      <c r="S304" s="103" t="s">
        <v>6197</v>
      </c>
      <c r="T304" s="103" t="s">
        <v>6080</v>
      </c>
      <c r="U304" s="103" t="str">
        <f t="shared" si="4"/>
        <v>End</v>
      </c>
      <c r="V304" s="111" t="s">
        <v>8837</v>
      </c>
      <c r="W304" s="111"/>
      <c r="X304" s="111"/>
      <c r="Y304" s="111"/>
      <c r="Z304" s="111"/>
      <c r="AA304" s="111"/>
      <c r="AB304" s="111"/>
    </row>
    <row r="305" spans="1:28" ht="13">
      <c r="A305" s="1459">
        <v>295</v>
      </c>
      <c r="B305" s="111"/>
      <c r="C305" s="275"/>
      <c r="D305" s="276"/>
      <c r="E305" s="848"/>
      <c r="F305" s="848"/>
      <c r="G305" s="344">
        <v>2202</v>
      </c>
      <c r="H305" s="112"/>
      <c r="I305" s="112"/>
      <c r="J305" s="21" t="s">
        <v>3456</v>
      </c>
      <c r="K305" s="21"/>
      <c r="L305" s="21"/>
      <c r="M305" s="21"/>
      <c r="N305" s="274">
        <v>220</v>
      </c>
      <c r="O305" s="21"/>
      <c r="P305" s="21"/>
      <c r="Q305" s="21"/>
      <c r="R305" s="19" t="s">
        <v>3240</v>
      </c>
      <c r="S305" s="103" t="s">
        <v>6197</v>
      </c>
      <c r="T305" s="103"/>
      <c r="U305" s="103" t="str">
        <f t="shared" si="4"/>
        <v/>
      </c>
      <c r="V305" s="111"/>
      <c r="W305" s="111"/>
      <c r="X305" s="111"/>
      <c r="Y305" s="111"/>
      <c r="Z305" s="111"/>
      <c r="AA305" s="111"/>
      <c r="AB305" s="111"/>
    </row>
    <row r="306" spans="1:28" ht="13">
      <c r="A306" s="1459">
        <v>296</v>
      </c>
      <c r="B306" s="111"/>
      <c r="C306" s="275"/>
      <c r="D306" s="276"/>
      <c r="E306" s="848"/>
      <c r="F306" s="848"/>
      <c r="G306" s="848"/>
      <c r="H306" s="112">
        <v>22020</v>
      </c>
      <c r="I306" s="112"/>
      <c r="J306" s="111" t="s">
        <v>3457</v>
      </c>
      <c r="K306" s="111"/>
      <c r="L306" s="111"/>
      <c r="M306" s="111"/>
      <c r="N306" s="27">
        <v>2202</v>
      </c>
      <c r="O306" s="111"/>
      <c r="P306" s="111"/>
      <c r="Q306" s="111"/>
      <c r="R306" s="112" t="s">
        <v>3245</v>
      </c>
      <c r="S306" s="103" t="s">
        <v>6197</v>
      </c>
      <c r="T306" s="103" t="s">
        <v>6080</v>
      </c>
      <c r="U306" s="103" t="str">
        <f t="shared" si="4"/>
        <v>End</v>
      </c>
      <c r="V306" s="111" t="s">
        <v>8838</v>
      </c>
      <c r="W306" s="111"/>
      <c r="X306" s="111"/>
      <c r="Y306" s="111"/>
      <c r="Z306" s="111"/>
      <c r="AA306" s="111"/>
      <c r="AB306" s="111"/>
    </row>
    <row r="307" spans="1:28" ht="13">
      <c r="A307" s="1459">
        <v>297</v>
      </c>
      <c r="B307" s="111"/>
      <c r="C307" s="275"/>
      <c r="D307" s="276"/>
      <c r="E307" s="848"/>
      <c r="F307" s="848"/>
      <c r="G307" s="848"/>
      <c r="H307" s="112">
        <v>22021</v>
      </c>
      <c r="I307" s="112"/>
      <c r="J307" s="111" t="s">
        <v>4002</v>
      </c>
      <c r="K307" s="111"/>
      <c r="L307" s="111"/>
      <c r="M307" s="111"/>
      <c r="N307" s="27">
        <v>2202</v>
      </c>
      <c r="O307" s="111"/>
      <c r="P307" s="111"/>
      <c r="Q307" s="111"/>
      <c r="R307" s="112" t="s">
        <v>3245</v>
      </c>
      <c r="S307" s="103" t="s">
        <v>6197</v>
      </c>
      <c r="T307" s="103" t="s">
        <v>6080</v>
      </c>
      <c r="U307" s="103" t="str">
        <f t="shared" si="4"/>
        <v>End</v>
      </c>
      <c r="V307" s="111" t="s">
        <v>8839</v>
      </c>
      <c r="W307" s="111"/>
      <c r="X307" s="111"/>
      <c r="Y307" s="111"/>
      <c r="Z307" s="111"/>
      <c r="AA307" s="111"/>
      <c r="AB307" s="111"/>
    </row>
    <row r="308" spans="1:28" ht="13">
      <c r="A308" s="1459">
        <v>298</v>
      </c>
      <c r="B308" s="111"/>
      <c r="C308" s="275"/>
      <c r="D308" s="276"/>
      <c r="E308" s="848"/>
      <c r="F308" s="344">
        <v>221</v>
      </c>
      <c r="G308" s="103"/>
      <c r="H308" s="112"/>
      <c r="I308" s="112"/>
      <c r="J308" s="222" t="s">
        <v>643</v>
      </c>
      <c r="K308" s="222"/>
      <c r="L308" s="19"/>
      <c r="M308" s="19"/>
      <c r="N308" s="274">
        <v>22</v>
      </c>
      <c r="O308" s="19"/>
      <c r="P308" s="19"/>
      <c r="Q308" s="19"/>
      <c r="R308" s="19" t="s">
        <v>3240</v>
      </c>
      <c r="S308" s="103" t="s">
        <v>6197</v>
      </c>
      <c r="T308" s="103"/>
      <c r="U308" s="103" t="str">
        <f t="shared" si="4"/>
        <v/>
      </c>
      <c r="V308" s="111"/>
      <c r="W308" s="111"/>
      <c r="X308" s="111"/>
      <c r="Y308" s="111"/>
      <c r="Z308" s="111"/>
      <c r="AA308" s="111"/>
      <c r="AB308" s="111"/>
    </row>
    <row r="309" spans="1:28" ht="13">
      <c r="A309" s="1459">
        <v>299</v>
      </c>
      <c r="B309" s="111"/>
      <c r="C309" s="275"/>
      <c r="D309" s="276"/>
      <c r="E309" s="848"/>
      <c r="F309" s="103"/>
      <c r="G309" s="344">
        <v>2210</v>
      </c>
      <c r="H309" s="112"/>
      <c r="I309" s="112"/>
      <c r="J309" s="21" t="s">
        <v>1752</v>
      </c>
      <c r="K309" s="21"/>
      <c r="L309" s="21"/>
      <c r="M309" s="21"/>
      <c r="N309" s="274">
        <v>221</v>
      </c>
      <c r="O309" s="21"/>
      <c r="P309" s="21"/>
      <c r="Q309" s="21"/>
      <c r="R309" s="19" t="s">
        <v>3240</v>
      </c>
      <c r="S309" s="103" t="s">
        <v>6197</v>
      </c>
      <c r="T309" s="103"/>
      <c r="U309" s="103" t="str">
        <f t="shared" si="4"/>
        <v/>
      </c>
      <c r="V309" s="111"/>
      <c r="W309" s="111"/>
      <c r="X309" s="111"/>
      <c r="Y309" s="111"/>
      <c r="Z309" s="111"/>
      <c r="AA309" s="111"/>
      <c r="AB309" s="111"/>
    </row>
    <row r="310" spans="1:28" ht="13">
      <c r="A310" s="1459">
        <v>300</v>
      </c>
      <c r="B310" s="1218"/>
      <c r="C310" s="1219"/>
      <c r="D310" s="1220"/>
      <c r="E310" s="1221"/>
      <c r="F310" s="1224"/>
      <c r="G310" s="1221"/>
      <c r="H310" s="1222">
        <v>22103</v>
      </c>
      <c r="I310" s="1222"/>
      <c r="J310" s="1218" t="s">
        <v>9567</v>
      </c>
      <c r="K310" s="1218"/>
      <c r="L310" s="1218"/>
      <c r="M310" s="1218"/>
      <c r="N310" s="133">
        <v>2210</v>
      </c>
      <c r="O310" s="111"/>
      <c r="P310" s="111"/>
      <c r="Q310" s="111"/>
      <c r="R310" s="112" t="s">
        <v>3245</v>
      </c>
      <c r="S310" s="103" t="s">
        <v>6197</v>
      </c>
      <c r="T310" s="103"/>
      <c r="U310" s="103" t="str">
        <f t="shared" si="4"/>
        <v/>
      </c>
      <c r="V310" s="111" t="s">
        <v>9566</v>
      </c>
      <c r="W310" s="1224"/>
      <c r="X310" s="111"/>
      <c r="Y310" s="111"/>
      <c r="Z310" s="111"/>
      <c r="AA310" s="111"/>
      <c r="AB310" s="111"/>
    </row>
    <row r="311" spans="1:28" ht="13">
      <c r="A311" s="1462">
        <v>301</v>
      </c>
      <c r="B311" s="1436"/>
      <c r="C311" s="1452"/>
      <c r="D311" s="1453"/>
      <c r="E311" s="1439"/>
      <c r="F311" s="1441"/>
      <c r="G311" s="1439"/>
      <c r="H311" s="1442">
        <v>22104</v>
      </c>
      <c r="I311" s="1442"/>
      <c r="J311" s="1436" t="s">
        <v>9481</v>
      </c>
      <c r="K311" s="1436"/>
      <c r="L311" s="1436"/>
      <c r="M311" s="1436"/>
      <c r="N311" s="133">
        <v>2210</v>
      </c>
      <c r="O311" s="111"/>
      <c r="P311" s="111"/>
      <c r="Q311" s="111"/>
      <c r="R311" s="112" t="s">
        <v>3245</v>
      </c>
      <c r="S311" s="103" t="s">
        <v>6197</v>
      </c>
      <c r="T311" s="103"/>
      <c r="U311" s="103" t="str">
        <f t="shared" si="4"/>
        <v/>
      </c>
      <c r="V311" s="1441" t="s">
        <v>9891</v>
      </c>
      <c r="W311" s="1441"/>
      <c r="X311" s="111"/>
      <c r="Y311" s="111"/>
      <c r="Z311" s="111"/>
      <c r="AA311" s="111"/>
      <c r="AB311" s="111"/>
    </row>
    <row r="312" spans="1:28" ht="13">
      <c r="A312" s="1462">
        <v>302</v>
      </c>
      <c r="B312" s="111"/>
      <c r="C312" s="275"/>
      <c r="D312" s="276"/>
      <c r="E312" s="848"/>
      <c r="F312" s="103"/>
      <c r="G312" s="344"/>
      <c r="H312" s="112" t="s">
        <v>1753</v>
      </c>
      <c r="I312" s="112"/>
      <c r="J312" s="111" t="s">
        <v>1754</v>
      </c>
      <c r="K312" s="111"/>
      <c r="L312" s="111"/>
      <c r="M312" s="111"/>
      <c r="N312" s="133">
        <v>2210</v>
      </c>
      <c r="O312" s="111"/>
      <c r="P312" s="111"/>
      <c r="Q312" s="111"/>
      <c r="R312" s="112" t="s">
        <v>3245</v>
      </c>
      <c r="S312" s="103" t="s">
        <v>6197</v>
      </c>
      <c r="T312" s="103"/>
      <c r="U312" s="103" t="str">
        <f t="shared" si="4"/>
        <v/>
      </c>
      <c r="V312" s="111"/>
      <c r="W312" s="111"/>
      <c r="X312" s="111"/>
      <c r="Y312" s="111"/>
      <c r="Z312" s="111"/>
      <c r="AA312" s="111"/>
      <c r="AB312" s="111"/>
    </row>
    <row r="313" spans="1:28" ht="13">
      <c r="A313" s="1462">
        <v>303</v>
      </c>
      <c r="B313" s="111"/>
      <c r="C313" s="275"/>
      <c r="D313" s="276"/>
      <c r="E313" s="848"/>
      <c r="F313" s="848"/>
      <c r="G313" s="344">
        <v>2211</v>
      </c>
      <c r="H313" s="112"/>
      <c r="I313" s="112"/>
      <c r="J313" s="21" t="s">
        <v>1755</v>
      </c>
      <c r="K313" s="21"/>
      <c r="L313" s="21"/>
      <c r="M313" s="21"/>
      <c r="N313" s="274">
        <v>221</v>
      </c>
      <c r="O313" s="21"/>
      <c r="P313" s="21"/>
      <c r="Q313" s="21"/>
      <c r="R313" s="19" t="s">
        <v>3240</v>
      </c>
      <c r="S313" s="103" t="s">
        <v>6197</v>
      </c>
      <c r="T313" s="103"/>
      <c r="U313" s="103" t="str">
        <f t="shared" si="4"/>
        <v/>
      </c>
      <c r="V313" s="111"/>
      <c r="W313" s="111"/>
      <c r="X313" s="111"/>
      <c r="Y313" s="111"/>
      <c r="Z313" s="111"/>
      <c r="AA313" s="111"/>
      <c r="AB313" s="111"/>
    </row>
    <row r="314" spans="1:28" ht="13">
      <c r="A314" s="1462">
        <v>304</v>
      </c>
      <c r="B314" s="111"/>
      <c r="C314" s="275"/>
      <c r="D314" s="276"/>
      <c r="E314" s="848"/>
      <c r="F314" s="848"/>
      <c r="G314" s="344"/>
      <c r="H314" s="112">
        <v>22110</v>
      </c>
      <c r="I314" s="112"/>
      <c r="J314" s="111" t="s">
        <v>3849</v>
      </c>
      <c r="K314" s="21"/>
      <c r="L314" s="21"/>
      <c r="M314" s="21"/>
      <c r="N314" s="133">
        <v>2211</v>
      </c>
      <c r="O314" s="111"/>
      <c r="P314" s="111"/>
      <c r="Q314" s="111"/>
      <c r="R314" s="112" t="s">
        <v>3245</v>
      </c>
      <c r="S314" s="103" t="s">
        <v>6197</v>
      </c>
      <c r="T314" s="103" t="s">
        <v>8525</v>
      </c>
      <c r="U314" s="103" t="str">
        <f t="shared" si="4"/>
        <v>End</v>
      </c>
      <c r="V314" s="111" t="s">
        <v>8840</v>
      </c>
      <c r="W314" s="111"/>
      <c r="X314" s="111"/>
      <c r="Y314" s="111"/>
      <c r="Z314" s="111"/>
      <c r="AA314" s="111"/>
      <c r="AB314" s="111"/>
    </row>
    <row r="315" spans="1:28" ht="13">
      <c r="A315" s="1462">
        <v>305</v>
      </c>
      <c r="B315" s="111"/>
      <c r="C315" s="275"/>
      <c r="D315" s="276"/>
      <c r="E315" s="848"/>
      <c r="F315" s="848"/>
      <c r="G315" s="344"/>
      <c r="H315" s="112">
        <v>22111</v>
      </c>
      <c r="I315" s="112"/>
      <c r="J315" s="111" t="s">
        <v>4110</v>
      </c>
      <c r="K315" s="21"/>
      <c r="L315" s="21"/>
      <c r="M315" s="21"/>
      <c r="N315" s="133">
        <v>2211</v>
      </c>
      <c r="O315" s="111"/>
      <c r="P315" s="111"/>
      <c r="Q315" s="111"/>
      <c r="R315" s="112" t="s">
        <v>3245</v>
      </c>
      <c r="S315" s="103" t="s">
        <v>6197</v>
      </c>
      <c r="T315" s="103" t="s">
        <v>6086</v>
      </c>
      <c r="U315" s="103" t="str">
        <f t="shared" si="4"/>
        <v>End</v>
      </c>
      <c r="V315" s="111" t="s">
        <v>8841</v>
      </c>
      <c r="W315" s="111"/>
      <c r="X315" s="111"/>
      <c r="Y315" s="111"/>
      <c r="Z315" s="111"/>
      <c r="AA315" s="111"/>
      <c r="AB315" s="111"/>
    </row>
    <row r="316" spans="1:28" ht="13">
      <c r="A316" s="1462">
        <v>306</v>
      </c>
      <c r="B316" s="111"/>
      <c r="C316" s="275"/>
      <c r="D316" s="276"/>
      <c r="E316" s="848"/>
      <c r="F316" s="848"/>
      <c r="G316" s="344"/>
      <c r="H316" s="112">
        <v>22112</v>
      </c>
      <c r="I316" s="112"/>
      <c r="J316" s="111" t="s">
        <v>4745</v>
      </c>
      <c r="K316" s="21"/>
      <c r="L316" s="21"/>
      <c r="M316" s="21"/>
      <c r="N316" s="133">
        <v>2211</v>
      </c>
      <c r="O316" s="111"/>
      <c r="P316" s="111"/>
      <c r="Q316" s="111"/>
      <c r="R316" s="112" t="s">
        <v>3245</v>
      </c>
      <c r="S316" s="103" t="s">
        <v>6197</v>
      </c>
      <c r="T316" s="103" t="s">
        <v>6086</v>
      </c>
      <c r="U316" s="103" t="str">
        <f t="shared" si="4"/>
        <v>End</v>
      </c>
      <c r="V316" s="111" t="s">
        <v>8842</v>
      </c>
      <c r="W316" s="111"/>
      <c r="X316" s="111"/>
      <c r="Y316" s="111"/>
      <c r="Z316" s="111"/>
      <c r="AA316" s="111"/>
      <c r="AB316" s="111"/>
    </row>
    <row r="317" spans="1:28" ht="13">
      <c r="A317" s="1462">
        <v>307</v>
      </c>
      <c r="B317" s="111"/>
      <c r="C317" s="275"/>
      <c r="D317" s="276"/>
      <c r="E317" s="848"/>
      <c r="F317" s="848"/>
      <c r="G317" s="344"/>
      <c r="H317" s="112">
        <v>22113</v>
      </c>
      <c r="I317" s="112"/>
      <c r="J317" s="111" t="s">
        <v>5086</v>
      </c>
      <c r="K317" s="21"/>
      <c r="L317" s="21"/>
      <c r="M317" s="21"/>
      <c r="N317" s="133">
        <v>2211</v>
      </c>
      <c r="O317" s="111"/>
      <c r="P317" s="111"/>
      <c r="Q317" s="111"/>
      <c r="R317" s="112" t="s">
        <v>3245</v>
      </c>
      <c r="S317" s="103" t="s">
        <v>6197</v>
      </c>
      <c r="T317" s="103" t="s">
        <v>6086</v>
      </c>
      <c r="U317" s="103" t="str">
        <f t="shared" si="4"/>
        <v>End</v>
      </c>
      <c r="V317" s="111" t="s">
        <v>8843</v>
      </c>
      <c r="W317" s="111"/>
      <c r="X317" s="111"/>
      <c r="Y317" s="111"/>
      <c r="Z317" s="111"/>
      <c r="AA317" s="111"/>
      <c r="AB317" s="111"/>
    </row>
    <row r="318" spans="1:28" ht="13">
      <c r="A318" s="1462">
        <v>308</v>
      </c>
      <c r="B318" s="111"/>
      <c r="C318" s="275"/>
      <c r="D318" s="276"/>
      <c r="E318" s="848"/>
      <c r="F318" s="848"/>
      <c r="G318" s="344"/>
      <c r="H318" s="112">
        <v>22114</v>
      </c>
      <c r="I318" s="112"/>
      <c r="J318" s="111" t="s">
        <v>5362</v>
      </c>
      <c r="K318" s="21"/>
      <c r="L318" s="21"/>
      <c r="M318" s="21"/>
      <c r="N318" s="133">
        <v>2211</v>
      </c>
      <c r="O318" s="111"/>
      <c r="P318" s="111"/>
      <c r="Q318" s="111"/>
      <c r="R318" s="112" t="s">
        <v>3245</v>
      </c>
      <c r="S318" s="103" t="s">
        <v>6197</v>
      </c>
      <c r="T318" s="103" t="s">
        <v>6086</v>
      </c>
      <c r="U318" s="103" t="str">
        <f t="shared" si="4"/>
        <v>End</v>
      </c>
      <c r="V318" s="111" t="s">
        <v>8844</v>
      </c>
      <c r="W318" s="111"/>
      <c r="X318" s="111"/>
      <c r="Y318" s="111"/>
      <c r="Z318" s="111"/>
      <c r="AA318" s="111"/>
      <c r="AB318" s="111"/>
    </row>
    <row r="319" spans="1:28" ht="13">
      <c r="A319" s="1462">
        <v>309</v>
      </c>
      <c r="B319" s="111"/>
      <c r="C319" s="275"/>
      <c r="D319" s="276"/>
      <c r="E319" s="848"/>
      <c r="F319" s="848"/>
      <c r="G319" s="344"/>
      <c r="H319" s="112">
        <v>22115</v>
      </c>
      <c r="I319" s="112"/>
      <c r="J319" s="111" t="s">
        <v>5699</v>
      </c>
      <c r="K319" s="21"/>
      <c r="L319" s="21"/>
      <c r="M319" s="21"/>
      <c r="N319" s="133">
        <v>2211</v>
      </c>
      <c r="O319" s="111"/>
      <c r="P319" s="111"/>
      <c r="Q319" s="111"/>
      <c r="R319" s="112" t="s">
        <v>3245</v>
      </c>
      <c r="S319" s="103" t="s">
        <v>6197</v>
      </c>
      <c r="T319" s="103" t="s">
        <v>6128</v>
      </c>
      <c r="U319" s="103" t="str">
        <f t="shared" si="4"/>
        <v>End</v>
      </c>
      <c r="V319" s="111" t="s">
        <v>8845</v>
      </c>
      <c r="W319" s="111"/>
      <c r="X319" s="111"/>
      <c r="Y319" s="111"/>
      <c r="Z319" s="111"/>
      <c r="AA319" s="111"/>
      <c r="AB319" s="111"/>
    </row>
    <row r="320" spans="1:28" ht="13">
      <c r="A320" s="1462">
        <v>310</v>
      </c>
      <c r="B320" s="111"/>
      <c r="C320" s="275"/>
      <c r="D320" s="276"/>
      <c r="E320" s="848"/>
      <c r="F320" s="848"/>
      <c r="G320" s="344"/>
      <c r="H320" s="112">
        <v>22116</v>
      </c>
      <c r="I320" s="112"/>
      <c r="J320" s="111" t="s">
        <v>6032</v>
      </c>
      <c r="K320" s="21"/>
      <c r="L320" s="21"/>
      <c r="M320" s="21"/>
      <c r="N320" s="133">
        <v>2211</v>
      </c>
      <c r="O320" s="111"/>
      <c r="P320" s="111"/>
      <c r="Q320" s="111"/>
      <c r="R320" s="112" t="s">
        <v>3245</v>
      </c>
      <c r="S320" s="103" t="s">
        <v>6197</v>
      </c>
      <c r="T320" s="103" t="s">
        <v>6927</v>
      </c>
      <c r="U320" s="103" t="str">
        <f t="shared" si="4"/>
        <v>End</v>
      </c>
      <c r="V320" s="111" t="s">
        <v>8846</v>
      </c>
      <c r="W320" s="111"/>
      <c r="X320" s="111"/>
      <c r="Y320" s="111"/>
      <c r="Z320" s="111"/>
      <c r="AA320" s="111"/>
      <c r="AB320" s="111"/>
    </row>
    <row r="321" spans="1:28" ht="13">
      <c r="A321" s="1462">
        <v>311</v>
      </c>
      <c r="B321" s="111"/>
      <c r="C321" s="275"/>
      <c r="D321" s="276"/>
      <c r="E321" s="848"/>
      <c r="F321" s="848"/>
      <c r="G321" s="27"/>
      <c r="H321" s="112">
        <v>22118</v>
      </c>
      <c r="I321" s="112"/>
      <c r="J321" s="111" t="s">
        <v>1756</v>
      </c>
      <c r="K321" s="111"/>
      <c r="L321" s="111"/>
      <c r="M321" s="111"/>
      <c r="N321" s="133">
        <v>2211</v>
      </c>
      <c r="O321" s="111"/>
      <c r="P321" s="111"/>
      <c r="Q321" s="111"/>
      <c r="R321" s="112" t="s">
        <v>3245</v>
      </c>
      <c r="S321" s="103" t="s">
        <v>6197</v>
      </c>
      <c r="T321" s="103" t="s">
        <v>5871</v>
      </c>
      <c r="U321" s="103" t="str">
        <f t="shared" si="4"/>
        <v>End</v>
      </c>
      <c r="V321" s="111" t="s">
        <v>8847</v>
      </c>
      <c r="W321" s="111"/>
      <c r="X321" s="111"/>
      <c r="Y321" s="111"/>
      <c r="Z321" s="111"/>
      <c r="AA321" s="111"/>
      <c r="AB321" s="111"/>
    </row>
    <row r="322" spans="1:28" ht="13">
      <c r="A322" s="1462">
        <v>312</v>
      </c>
      <c r="B322" s="111"/>
      <c r="C322" s="275"/>
      <c r="D322" s="276"/>
      <c r="E322" s="848"/>
      <c r="F322" s="848"/>
      <c r="G322" s="27"/>
      <c r="H322" s="112">
        <v>22119</v>
      </c>
      <c r="I322" s="112"/>
      <c r="J322" s="111" t="s">
        <v>3846</v>
      </c>
      <c r="K322" s="111"/>
      <c r="L322" s="111"/>
      <c r="M322" s="111"/>
      <c r="N322" s="133">
        <v>2211</v>
      </c>
      <c r="O322" s="111"/>
      <c r="P322" s="111"/>
      <c r="Q322" s="111"/>
      <c r="R322" s="112" t="s">
        <v>3245</v>
      </c>
      <c r="S322" s="103" t="s">
        <v>6197</v>
      </c>
      <c r="T322" s="103" t="s">
        <v>6086</v>
      </c>
      <c r="U322" s="103" t="str">
        <f t="shared" si="4"/>
        <v>End</v>
      </c>
      <c r="V322" s="111" t="s">
        <v>8848</v>
      </c>
      <c r="W322" s="111"/>
      <c r="X322" s="111"/>
      <c r="Y322" s="111"/>
      <c r="Z322" s="111"/>
      <c r="AA322" s="111"/>
      <c r="AB322" s="111"/>
    </row>
    <row r="323" spans="1:28" ht="13">
      <c r="A323" s="1462">
        <v>313</v>
      </c>
      <c r="B323" s="111"/>
      <c r="C323" s="275"/>
      <c r="D323" s="276"/>
      <c r="E323" s="848"/>
      <c r="F323" s="848"/>
      <c r="G323" s="344">
        <v>2212</v>
      </c>
      <c r="H323" s="112"/>
      <c r="I323" s="112"/>
      <c r="J323" s="21" t="s">
        <v>1757</v>
      </c>
      <c r="K323" s="21"/>
      <c r="L323" s="21"/>
      <c r="M323" s="21"/>
      <c r="N323" s="274">
        <v>221</v>
      </c>
      <c r="O323" s="21"/>
      <c r="P323" s="21"/>
      <c r="Q323" s="21"/>
      <c r="R323" s="19" t="s">
        <v>3240</v>
      </c>
      <c r="S323" s="103" t="s">
        <v>6197</v>
      </c>
      <c r="T323" s="103"/>
      <c r="U323" s="103" t="str">
        <f t="shared" si="4"/>
        <v/>
      </c>
      <c r="V323" s="21"/>
      <c r="W323" s="111"/>
      <c r="X323" s="111"/>
      <c r="Y323" s="111"/>
      <c r="Z323" s="111"/>
      <c r="AA323" s="111"/>
      <c r="AB323" s="111"/>
    </row>
    <row r="324" spans="1:28" s="111" customFormat="1" ht="13">
      <c r="A324" s="1462">
        <v>314</v>
      </c>
      <c r="C324" s="275"/>
      <c r="D324" s="276"/>
      <c r="E324" s="848"/>
      <c r="F324" s="848"/>
      <c r="G324" s="344"/>
      <c r="H324" s="112">
        <v>22120</v>
      </c>
      <c r="I324" s="112"/>
      <c r="J324" s="111" t="s">
        <v>3847</v>
      </c>
      <c r="K324" s="21"/>
      <c r="L324" s="21"/>
      <c r="M324" s="21"/>
      <c r="N324" s="133">
        <v>2212</v>
      </c>
      <c r="R324" s="112" t="s">
        <v>3245</v>
      </c>
      <c r="S324" s="103" t="s">
        <v>6197</v>
      </c>
      <c r="T324" s="103" t="s">
        <v>6080</v>
      </c>
      <c r="U324" s="103" t="str">
        <f t="shared" si="4"/>
        <v>End</v>
      </c>
      <c r="V324" s="103" t="s">
        <v>8849</v>
      </c>
    </row>
    <row r="325" spans="1:28" s="111" customFormat="1" ht="13">
      <c r="A325" s="1462">
        <v>315</v>
      </c>
      <c r="C325" s="275"/>
      <c r="D325" s="276"/>
      <c r="E325" s="848"/>
      <c r="F325" s="103"/>
      <c r="G325" s="27"/>
      <c r="H325" s="112">
        <v>22127</v>
      </c>
      <c r="I325" s="112"/>
      <c r="J325" s="111" t="s">
        <v>1758</v>
      </c>
      <c r="N325" s="133">
        <v>2212</v>
      </c>
      <c r="R325" s="112" t="s">
        <v>3245</v>
      </c>
      <c r="S325" s="103" t="s">
        <v>6197</v>
      </c>
      <c r="T325" s="103" t="s">
        <v>6080</v>
      </c>
      <c r="U325" s="103" t="str">
        <f t="shared" si="4"/>
        <v>End</v>
      </c>
    </row>
    <row r="326" spans="1:28" s="111" customFormat="1" ht="13">
      <c r="A326" s="1462">
        <v>316</v>
      </c>
      <c r="C326" s="275"/>
      <c r="D326" s="276"/>
      <c r="E326" s="103"/>
      <c r="F326" s="103"/>
      <c r="G326" s="27"/>
      <c r="H326" s="112">
        <v>22128</v>
      </c>
      <c r="I326" s="112"/>
      <c r="J326" s="111" t="s">
        <v>6129</v>
      </c>
      <c r="N326" s="133">
        <v>2212</v>
      </c>
      <c r="R326" s="112" t="s">
        <v>3245</v>
      </c>
      <c r="S326" s="103" t="s">
        <v>6197</v>
      </c>
      <c r="T326" s="103" t="s">
        <v>6128</v>
      </c>
      <c r="U326" s="103" t="str">
        <f t="shared" si="4"/>
        <v>End</v>
      </c>
      <c r="V326" s="111" t="s">
        <v>8850</v>
      </c>
    </row>
    <row r="327" spans="1:28" s="111" customFormat="1" ht="13">
      <c r="A327" s="1462">
        <v>317</v>
      </c>
      <c r="C327" s="275"/>
      <c r="D327" s="276"/>
      <c r="E327" s="103"/>
      <c r="F327" s="103"/>
      <c r="G327" s="27"/>
      <c r="H327" s="112">
        <v>22129</v>
      </c>
      <c r="I327" s="112"/>
      <c r="J327" s="111" t="s">
        <v>3848</v>
      </c>
      <c r="N327" s="133">
        <v>2212</v>
      </c>
      <c r="R327" s="112" t="s">
        <v>3245</v>
      </c>
      <c r="S327" s="103" t="s">
        <v>6197</v>
      </c>
      <c r="T327" s="103" t="s">
        <v>6080</v>
      </c>
      <c r="U327" s="103" t="str">
        <f t="shared" si="4"/>
        <v>End</v>
      </c>
      <c r="V327" s="111" t="s">
        <v>8851</v>
      </c>
    </row>
    <row r="328" spans="1:28" s="111" customFormat="1" ht="13">
      <c r="A328" s="1462">
        <v>318</v>
      </c>
      <c r="C328" s="275"/>
      <c r="D328" s="276"/>
      <c r="E328" s="273"/>
      <c r="F328" s="344">
        <v>222</v>
      </c>
      <c r="G328" s="848"/>
      <c r="H328" s="112"/>
      <c r="I328" s="112"/>
      <c r="J328" s="222" t="s">
        <v>1759</v>
      </c>
      <c r="K328" s="222"/>
      <c r="L328" s="222"/>
      <c r="M328" s="222"/>
      <c r="N328" s="274">
        <v>22</v>
      </c>
      <c r="O328" s="222"/>
      <c r="P328" s="222"/>
      <c r="Q328" s="222"/>
      <c r="R328" s="19" t="s">
        <v>3240</v>
      </c>
      <c r="S328" s="103" t="s">
        <v>6197</v>
      </c>
      <c r="T328" s="103"/>
      <c r="U328" s="103" t="str">
        <f t="shared" si="4"/>
        <v/>
      </c>
    </row>
    <row r="329" spans="1:28" s="111" customFormat="1" ht="13">
      <c r="A329" s="1462">
        <v>319</v>
      </c>
      <c r="C329" s="275"/>
      <c r="D329" s="276"/>
      <c r="E329" s="848"/>
      <c r="F329" s="344"/>
      <c r="G329" s="344">
        <v>2220</v>
      </c>
      <c r="H329" s="112"/>
      <c r="I329" s="112"/>
      <c r="J329" s="222" t="s">
        <v>1760</v>
      </c>
      <c r="K329" s="222"/>
      <c r="L329" s="222"/>
      <c r="M329" s="222"/>
      <c r="N329" s="274">
        <v>222</v>
      </c>
      <c r="O329" s="222"/>
      <c r="P329" s="222"/>
      <c r="Q329" s="222"/>
      <c r="R329" s="19" t="s">
        <v>3240</v>
      </c>
      <c r="S329" s="103" t="s">
        <v>6197</v>
      </c>
      <c r="T329" s="103"/>
      <c r="U329" s="103" t="str">
        <f t="shared" si="4"/>
        <v/>
      </c>
    </row>
    <row r="330" spans="1:28" s="111" customFormat="1" ht="13">
      <c r="A330" s="1462">
        <v>320</v>
      </c>
      <c r="C330" s="275"/>
      <c r="D330" s="276"/>
      <c r="E330" s="103"/>
      <c r="F330" s="848"/>
      <c r="G330" s="103"/>
      <c r="H330" s="112">
        <v>22200</v>
      </c>
      <c r="I330" s="112"/>
      <c r="J330" s="111" t="s">
        <v>1761</v>
      </c>
      <c r="N330" s="133">
        <v>2220</v>
      </c>
      <c r="R330" s="112" t="s">
        <v>3245</v>
      </c>
      <c r="S330" s="103" t="s">
        <v>6197</v>
      </c>
      <c r="T330" s="103" t="s">
        <v>6080</v>
      </c>
      <c r="U330" s="103" t="str">
        <f t="shared" si="4"/>
        <v>End</v>
      </c>
    </row>
    <row r="331" spans="1:28" s="111" customFormat="1" ht="13">
      <c r="A331" s="1462">
        <v>321</v>
      </c>
      <c r="C331" s="275"/>
      <c r="D331" s="276"/>
      <c r="E331" s="103"/>
      <c r="F331" s="848"/>
      <c r="G331" s="103"/>
      <c r="H331" s="848">
        <v>22201</v>
      </c>
      <c r="I331" s="848"/>
      <c r="J331" s="103" t="s">
        <v>1762</v>
      </c>
      <c r="K331" s="103"/>
      <c r="N331" s="133">
        <v>2220</v>
      </c>
      <c r="R331" s="112" t="s">
        <v>3245</v>
      </c>
      <c r="S331" s="103" t="s">
        <v>6197</v>
      </c>
      <c r="T331" s="103" t="s">
        <v>6080</v>
      </c>
      <c r="U331" s="103" t="str">
        <f t="shared" si="4"/>
        <v>End</v>
      </c>
    </row>
    <row r="332" spans="1:28" s="111" customFormat="1" ht="13">
      <c r="A332" s="1462">
        <v>322</v>
      </c>
      <c r="C332" s="275"/>
      <c r="D332" s="276"/>
      <c r="E332" s="273"/>
      <c r="F332" s="344">
        <v>223</v>
      </c>
      <c r="G332" s="848"/>
      <c r="H332" s="112"/>
      <c r="I332" s="112"/>
      <c r="J332" s="222" t="s">
        <v>1763</v>
      </c>
      <c r="K332" s="222"/>
      <c r="L332" s="222"/>
      <c r="M332" s="222"/>
      <c r="N332" s="274">
        <v>22</v>
      </c>
      <c r="O332" s="222"/>
      <c r="P332" s="222"/>
      <c r="Q332" s="222"/>
      <c r="R332" s="19" t="s">
        <v>3240</v>
      </c>
      <c r="S332" s="103" t="s">
        <v>6197</v>
      </c>
      <c r="T332" s="103"/>
      <c r="U332" s="103" t="str">
        <f t="shared" si="4"/>
        <v/>
      </c>
    </row>
    <row r="333" spans="1:28" s="111" customFormat="1" ht="13">
      <c r="A333" s="1462">
        <v>323</v>
      </c>
      <c r="C333" s="275"/>
      <c r="D333" s="276"/>
      <c r="E333" s="848"/>
      <c r="F333" s="848"/>
      <c r="G333" s="344">
        <v>2230</v>
      </c>
      <c r="H333" s="289"/>
      <c r="I333" s="289"/>
      <c r="J333" s="21" t="s">
        <v>1764</v>
      </c>
      <c r="K333" s="21"/>
      <c r="L333" s="21"/>
      <c r="M333" s="21"/>
      <c r="N333" s="274">
        <v>223</v>
      </c>
      <c r="O333" s="21"/>
      <c r="P333" s="21"/>
      <c r="Q333" s="21"/>
      <c r="R333" s="19" t="s">
        <v>3240</v>
      </c>
      <c r="S333" s="103" t="s">
        <v>6197</v>
      </c>
      <c r="T333" s="103"/>
      <c r="U333" s="103" t="str">
        <f t="shared" ref="U333:U397" si="5">LEFT($T333,3)</f>
        <v/>
      </c>
    </row>
    <row r="334" spans="1:28" s="111" customFormat="1" ht="13">
      <c r="A334" s="1462">
        <v>324</v>
      </c>
      <c r="C334" s="275"/>
      <c r="D334" s="276"/>
      <c r="E334" s="848"/>
      <c r="F334" s="848"/>
      <c r="G334" s="27"/>
      <c r="H334" s="112">
        <v>22300</v>
      </c>
      <c r="I334" s="112"/>
      <c r="J334" s="111" t="s">
        <v>1765</v>
      </c>
      <c r="N334" s="27">
        <v>2230</v>
      </c>
      <c r="R334" s="112" t="s">
        <v>3245</v>
      </c>
      <c r="S334" s="103" t="s">
        <v>6197</v>
      </c>
      <c r="T334" s="103" t="s">
        <v>6080</v>
      </c>
      <c r="U334" s="103" t="str">
        <f t="shared" si="5"/>
        <v>End</v>
      </c>
      <c r="V334" s="111" t="s">
        <v>8852</v>
      </c>
    </row>
    <row r="335" spans="1:28" s="111" customFormat="1" ht="13">
      <c r="A335" s="1462">
        <v>325</v>
      </c>
      <c r="C335" s="275"/>
      <c r="D335" s="276"/>
      <c r="E335" s="848"/>
      <c r="F335" s="848"/>
      <c r="G335" s="27"/>
      <c r="H335" s="112">
        <v>22301</v>
      </c>
      <c r="I335" s="112"/>
      <c r="J335" s="103" t="s">
        <v>1766</v>
      </c>
      <c r="K335" s="103"/>
      <c r="L335" s="103"/>
      <c r="M335" s="103"/>
      <c r="N335" s="27">
        <v>2230</v>
      </c>
      <c r="O335" s="282"/>
      <c r="P335" s="282"/>
      <c r="Q335" s="282"/>
      <c r="R335" s="112" t="s">
        <v>3245</v>
      </c>
      <c r="S335" s="103" t="s">
        <v>6197</v>
      </c>
      <c r="T335" s="103" t="s">
        <v>6080</v>
      </c>
      <c r="U335" s="103" t="str">
        <f t="shared" si="5"/>
        <v>End</v>
      </c>
    </row>
    <row r="336" spans="1:28" s="111" customFormat="1" ht="13">
      <c r="A336" s="1462">
        <v>326</v>
      </c>
      <c r="C336" s="275"/>
      <c r="D336" s="276"/>
      <c r="E336" s="103"/>
      <c r="F336" s="848"/>
      <c r="G336" s="27"/>
      <c r="H336" s="112">
        <v>22303</v>
      </c>
      <c r="I336" s="112"/>
      <c r="J336" s="111" t="s">
        <v>1767</v>
      </c>
      <c r="N336" s="133">
        <v>2230</v>
      </c>
      <c r="R336" s="112" t="s">
        <v>3245</v>
      </c>
      <c r="S336" s="103" t="s">
        <v>6197</v>
      </c>
      <c r="T336" s="103" t="s">
        <v>6080</v>
      </c>
      <c r="U336" s="103" t="str">
        <f t="shared" si="5"/>
        <v>End</v>
      </c>
    </row>
    <row r="337" spans="1:22" s="111" customFormat="1" ht="13">
      <c r="A337" s="1462">
        <v>327</v>
      </c>
      <c r="C337" s="275"/>
      <c r="D337" s="276"/>
      <c r="E337" s="103"/>
      <c r="F337" s="848"/>
      <c r="G337" s="27"/>
      <c r="H337" s="112">
        <v>22304</v>
      </c>
      <c r="I337" s="112"/>
      <c r="J337" s="111" t="s">
        <v>1768</v>
      </c>
      <c r="N337" s="133">
        <v>2230</v>
      </c>
      <c r="R337" s="112" t="s">
        <v>3245</v>
      </c>
      <c r="S337" s="103" t="s">
        <v>6197</v>
      </c>
      <c r="T337" s="103" t="s">
        <v>6080</v>
      </c>
      <c r="U337" s="103" t="str">
        <f t="shared" si="5"/>
        <v>End</v>
      </c>
      <c r="V337" s="111" t="s">
        <v>8853</v>
      </c>
    </row>
    <row r="338" spans="1:22" s="111" customFormat="1" ht="13">
      <c r="A338" s="1462">
        <v>328</v>
      </c>
      <c r="C338" s="275"/>
      <c r="D338" s="276"/>
      <c r="E338" s="103"/>
      <c r="F338" s="848"/>
      <c r="G338" s="27"/>
      <c r="H338" s="848">
        <v>22305</v>
      </c>
      <c r="I338" s="848"/>
      <c r="J338" s="103" t="s">
        <v>1769</v>
      </c>
      <c r="K338" s="103"/>
      <c r="L338" s="103"/>
      <c r="M338" s="103"/>
      <c r="N338" s="27">
        <v>2230</v>
      </c>
      <c r="O338" s="282"/>
      <c r="P338" s="282"/>
      <c r="Q338" s="282"/>
      <c r="R338" s="112" t="s">
        <v>3245</v>
      </c>
      <c r="S338" s="103" t="s">
        <v>6197</v>
      </c>
      <c r="T338" s="103" t="s">
        <v>6080</v>
      </c>
      <c r="U338" s="103" t="str">
        <f t="shared" si="5"/>
        <v>End</v>
      </c>
      <c r="V338" s="111" t="s">
        <v>8854</v>
      </c>
    </row>
    <row r="339" spans="1:22" s="111" customFormat="1" ht="13">
      <c r="A339" s="1462">
        <v>329</v>
      </c>
      <c r="C339" s="275"/>
      <c r="D339" s="276"/>
      <c r="E339" s="103"/>
      <c r="F339" s="848"/>
      <c r="G339" s="27"/>
      <c r="H339" s="848">
        <v>22306</v>
      </c>
      <c r="I339" s="848"/>
      <c r="J339" s="103" t="s">
        <v>1770</v>
      </c>
      <c r="K339" s="103"/>
      <c r="L339" s="103"/>
      <c r="M339" s="103"/>
      <c r="N339" s="27">
        <v>2230</v>
      </c>
      <c r="O339" s="282"/>
      <c r="P339" s="282"/>
      <c r="Q339" s="282"/>
      <c r="R339" s="112" t="s">
        <v>3245</v>
      </c>
      <c r="S339" s="103" t="s">
        <v>6197</v>
      </c>
      <c r="T339" s="103" t="s">
        <v>6080</v>
      </c>
      <c r="U339" s="103" t="str">
        <f t="shared" si="5"/>
        <v>End</v>
      </c>
    </row>
    <row r="340" spans="1:22" s="111" customFormat="1" ht="13">
      <c r="A340" s="1462">
        <v>330</v>
      </c>
      <c r="C340" s="275"/>
      <c r="D340" s="276"/>
      <c r="E340" s="103"/>
      <c r="F340" s="848"/>
      <c r="G340" s="27"/>
      <c r="H340" s="848">
        <v>22307</v>
      </c>
      <c r="I340" s="848"/>
      <c r="J340" s="103" t="s">
        <v>1771</v>
      </c>
      <c r="K340" s="103"/>
      <c r="L340" s="103"/>
      <c r="M340" s="103"/>
      <c r="N340" s="27">
        <v>2230</v>
      </c>
      <c r="O340" s="282"/>
      <c r="P340" s="282"/>
      <c r="Q340" s="282"/>
      <c r="R340" s="112" t="s">
        <v>3245</v>
      </c>
      <c r="S340" s="103" t="s">
        <v>6197</v>
      </c>
      <c r="T340" s="103" t="s">
        <v>6080</v>
      </c>
      <c r="U340" s="103" t="str">
        <f t="shared" si="5"/>
        <v>End</v>
      </c>
      <c r="V340" s="111" t="s">
        <v>8855</v>
      </c>
    </row>
    <row r="341" spans="1:22" s="111" customFormat="1" ht="13">
      <c r="A341" s="1462">
        <v>331</v>
      </c>
      <c r="C341" s="275"/>
      <c r="D341" s="276"/>
      <c r="E341" s="103"/>
      <c r="F341" s="848"/>
      <c r="G341" s="27"/>
      <c r="H341" s="848">
        <v>22308</v>
      </c>
      <c r="I341" s="848"/>
      <c r="J341" s="103" t="s">
        <v>3931</v>
      </c>
      <c r="K341" s="103"/>
      <c r="L341" s="103"/>
      <c r="M341" s="103"/>
      <c r="N341" s="27">
        <v>2230</v>
      </c>
      <c r="O341" s="282"/>
      <c r="P341" s="282"/>
      <c r="Q341" s="282"/>
      <c r="R341" s="112" t="s">
        <v>3245</v>
      </c>
      <c r="S341" s="103" t="s">
        <v>6197</v>
      </c>
      <c r="T341" s="103" t="s">
        <v>6080</v>
      </c>
      <c r="U341" s="103" t="str">
        <f t="shared" si="5"/>
        <v>End</v>
      </c>
      <c r="V341" s="111" t="s">
        <v>8856</v>
      </c>
    </row>
    <row r="342" spans="1:22" s="111" customFormat="1" ht="13">
      <c r="A342" s="1462">
        <v>332</v>
      </c>
      <c r="C342" s="275"/>
      <c r="D342" s="276"/>
      <c r="E342" s="103"/>
      <c r="F342" s="848"/>
      <c r="G342" s="27"/>
      <c r="H342" s="848">
        <v>22309</v>
      </c>
      <c r="I342" s="848"/>
      <c r="J342" s="103" t="s">
        <v>4213</v>
      </c>
      <c r="K342" s="103"/>
      <c r="L342" s="103"/>
      <c r="M342" s="103"/>
      <c r="N342" s="27">
        <v>2230</v>
      </c>
      <c r="O342" s="282"/>
      <c r="P342" s="282"/>
      <c r="Q342" s="282"/>
      <c r="R342" s="112" t="s">
        <v>3245</v>
      </c>
      <c r="S342" s="103" t="s">
        <v>6197</v>
      </c>
      <c r="T342" s="103" t="s">
        <v>6080</v>
      </c>
      <c r="U342" s="103" t="str">
        <f t="shared" si="5"/>
        <v>End</v>
      </c>
      <c r="V342" s="111" t="s">
        <v>8857</v>
      </c>
    </row>
    <row r="343" spans="1:22" s="111" customFormat="1" ht="13">
      <c r="A343" s="1462">
        <v>333</v>
      </c>
      <c r="C343" s="275"/>
      <c r="D343" s="276"/>
      <c r="E343" s="103"/>
      <c r="F343" s="848"/>
      <c r="G343" s="27"/>
      <c r="H343" s="848" t="s">
        <v>4273</v>
      </c>
      <c r="I343" s="848"/>
      <c r="J343" s="103" t="s">
        <v>4274</v>
      </c>
      <c r="K343" s="103"/>
      <c r="L343" s="103"/>
      <c r="M343" s="103"/>
      <c r="N343" s="27">
        <v>2230</v>
      </c>
      <c r="O343" s="282"/>
      <c r="P343" s="282"/>
      <c r="Q343" s="282"/>
      <c r="R343" s="112" t="s">
        <v>3245</v>
      </c>
      <c r="S343" s="103" t="s">
        <v>6197</v>
      </c>
      <c r="T343" s="103" t="s">
        <v>6080</v>
      </c>
      <c r="U343" s="103" t="str">
        <f t="shared" si="5"/>
        <v>End</v>
      </c>
      <c r="V343" s="111" t="s">
        <v>8858</v>
      </c>
    </row>
    <row r="344" spans="1:22" s="111" customFormat="1" ht="13">
      <c r="A344" s="1462">
        <v>334</v>
      </c>
      <c r="C344" s="275"/>
      <c r="D344" s="276"/>
      <c r="E344" s="103"/>
      <c r="F344" s="848"/>
      <c r="G344" s="27"/>
      <c r="H344" s="848" t="s">
        <v>4917</v>
      </c>
      <c r="I344" s="848"/>
      <c r="J344" s="103" t="s">
        <v>4918</v>
      </c>
      <c r="K344" s="103"/>
      <c r="L344" s="103"/>
      <c r="M344" s="103"/>
      <c r="N344" s="27">
        <v>2230</v>
      </c>
      <c r="O344" s="282"/>
      <c r="P344" s="282"/>
      <c r="Q344" s="282"/>
      <c r="R344" s="112" t="s">
        <v>3245</v>
      </c>
      <c r="S344" s="103" t="s">
        <v>6197</v>
      </c>
      <c r="T344" s="103" t="s">
        <v>6080</v>
      </c>
      <c r="U344" s="103" t="str">
        <f t="shared" si="5"/>
        <v>End</v>
      </c>
      <c r="V344" s="111" t="s">
        <v>8859</v>
      </c>
    </row>
    <row r="345" spans="1:22" s="111" customFormat="1" ht="13">
      <c r="A345" s="1462">
        <v>335</v>
      </c>
      <c r="C345" s="275"/>
      <c r="D345" s="276"/>
      <c r="E345" s="103"/>
      <c r="F345" s="848"/>
      <c r="G345" s="27"/>
      <c r="H345" s="848" t="s">
        <v>4924</v>
      </c>
      <c r="I345" s="848"/>
      <c r="J345" s="103" t="s">
        <v>4925</v>
      </c>
      <c r="K345" s="103"/>
      <c r="L345" s="103"/>
      <c r="M345" s="103"/>
      <c r="N345" s="27">
        <v>2230</v>
      </c>
      <c r="O345" s="282"/>
      <c r="P345" s="282"/>
      <c r="Q345" s="282"/>
      <c r="R345" s="112" t="s">
        <v>3245</v>
      </c>
      <c r="S345" s="103" t="s">
        <v>6197</v>
      </c>
      <c r="T345" s="103" t="s">
        <v>6080</v>
      </c>
      <c r="U345" s="103" t="str">
        <f t="shared" si="5"/>
        <v>End</v>
      </c>
      <c r="V345" s="111" t="s">
        <v>8860</v>
      </c>
    </row>
    <row r="346" spans="1:22" s="111" customFormat="1" ht="13">
      <c r="A346" s="1462">
        <v>336</v>
      </c>
      <c r="C346" s="275"/>
      <c r="D346" s="276"/>
      <c r="E346" s="103"/>
      <c r="F346" s="848"/>
      <c r="G346" s="27"/>
      <c r="H346" s="848" t="s">
        <v>5044</v>
      </c>
      <c r="I346" s="848"/>
      <c r="J346" s="103" t="s">
        <v>5045</v>
      </c>
      <c r="K346" s="103"/>
      <c r="L346" s="103"/>
      <c r="M346" s="103"/>
      <c r="N346" s="27">
        <v>2230</v>
      </c>
      <c r="O346" s="282"/>
      <c r="P346" s="282"/>
      <c r="Q346" s="282"/>
      <c r="R346" s="112" t="s">
        <v>3245</v>
      </c>
      <c r="S346" s="103" t="s">
        <v>6197</v>
      </c>
      <c r="T346" s="103" t="s">
        <v>6080</v>
      </c>
      <c r="U346" s="103" t="str">
        <f t="shared" si="5"/>
        <v>End</v>
      </c>
      <c r="V346" s="111" t="s">
        <v>8861</v>
      </c>
    </row>
    <row r="347" spans="1:22" s="111" customFormat="1" ht="13">
      <c r="A347" s="1462">
        <v>337</v>
      </c>
      <c r="C347" s="275"/>
      <c r="D347" s="276"/>
      <c r="E347" s="103"/>
      <c r="F347" s="848"/>
      <c r="G347" s="27"/>
      <c r="H347" s="848" t="s">
        <v>5226</v>
      </c>
      <c r="I347" s="848"/>
      <c r="J347" s="103" t="s">
        <v>5227</v>
      </c>
      <c r="K347" s="103"/>
      <c r="L347" s="103"/>
      <c r="M347" s="103"/>
      <c r="N347" s="27">
        <v>2230</v>
      </c>
      <c r="O347" s="282"/>
      <c r="P347" s="282"/>
      <c r="Q347" s="282"/>
      <c r="R347" s="112" t="s">
        <v>3245</v>
      </c>
      <c r="S347" s="103" t="s">
        <v>6197</v>
      </c>
      <c r="T347" s="103" t="s">
        <v>6080</v>
      </c>
      <c r="U347" s="103" t="str">
        <f t="shared" si="5"/>
        <v>End</v>
      </c>
      <c r="V347" s="111" t="s">
        <v>8862</v>
      </c>
    </row>
    <row r="348" spans="1:22" s="111" customFormat="1" ht="13">
      <c r="A348" s="1462">
        <v>338</v>
      </c>
      <c r="C348" s="275"/>
      <c r="D348" s="276"/>
      <c r="E348" s="103"/>
      <c r="F348" s="848"/>
      <c r="G348" s="27"/>
      <c r="H348" s="848" t="s">
        <v>5275</v>
      </c>
      <c r="I348" s="848"/>
      <c r="J348" s="103" t="s">
        <v>6653</v>
      </c>
      <c r="K348" s="103"/>
      <c r="L348" s="103"/>
      <c r="M348" s="103"/>
      <c r="N348" s="27">
        <v>2230</v>
      </c>
      <c r="O348" s="282"/>
      <c r="P348" s="282"/>
      <c r="Q348" s="282"/>
      <c r="R348" s="112" t="s">
        <v>3245</v>
      </c>
      <c r="S348" s="103" t="s">
        <v>6197</v>
      </c>
      <c r="T348" s="103" t="s">
        <v>6080</v>
      </c>
      <c r="U348" s="103" t="str">
        <f t="shared" si="5"/>
        <v>End</v>
      </c>
      <c r="V348" s="111" t="s">
        <v>8863</v>
      </c>
    </row>
    <row r="349" spans="1:22" s="111" customFormat="1" ht="13">
      <c r="A349" s="1462">
        <v>339</v>
      </c>
      <c r="C349" s="275"/>
      <c r="D349" s="276"/>
      <c r="E349" s="103"/>
      <c r="F349" s="848"/>
      <c r="G349" s="27"/>
      <c r="H349" s="848" t="s">
        <v>5339</v>
      </c>
      <c r="I349" s="848"/>
      <c r="J349" s="103" t="s">
        <v>5340</v>
      </c>
      <c r="K349" s="103"/>
      <c r="L349" s="103"/>
      <c r="M349" s="103"/>
      <c r="N349" s="27">
        <v>2230</v>
      </c>
      <c r="O349" s="282"/>
      <c r="P349" s="282"/>
      <c r="Q349" s="282"/>
      <c r="R349" s="112" t="s">
        <v>3245</v>
      </c>
      <c r="S349" s="103" t="s">
        <v>6197</v>
      </c>
      <c r="T349" s="103" t="s">
        <v>6080</v>
      </c>
      <c r="U349" s="103" t="str">
        <f t="shared" si="5"/>
        <v>End</v>
      </c>
      <c r="V349" s="111" t="s">
        <v>8864</v>
      </c>
    </row>
    <row r="350" spans="1:22" s="111" customFormat="1" ht="13">
      <c r="A350" s="1462">
        <v>340</v>
      </c>
      <c r="C350" s="275"/>
      <c r="D350" s="276"/>
      <c r="E350" s="103"/>
      <c r="F350" s="848"/>
      <c r="G350" s="27"/>
      <c r="H350" s="848" t="s">
        <v>5490</v>
      </c>
      <c r="I350" s="848"/>
      <c r="J350" s="103" t="s">
        <v>5492</v>
      </c>
      <c r="K350" s="103"/>
      <c r="L350" s="103"/>
      <c r="M350" s="103"/>
      <c r="N350" s="27">
        <v>2230</v>
      </c>
      <c r="O350" s="282"/>
      <c r="P350" s="282"/>
      <c r="Q350" s="282"/>
      <c r="R350" s="112" t="s">
        <v>3245</v>
      </c>
      <c r="S350" s="103" t="s">
        <v>6197</v>
      </c>
      <c r="T350" s="103" t="s">
        <v>6080</v>
      </c>
      <c r="U350" s="103" t="str">
        <f t="shared" si="5"/>
        <v>End</v>
      </c>
      <c r="V350" s="111" t="s">
        <v>8865</v>
      </c>
    </row>
    <row r="351" spans="1:22" s="111" customFormat="1" ht="13">
      <c r="A351" s="1462">
        <v>341</v>
      </c>
      <c r="C351" s="275"/>
      <c r="D351" s="276"/>
      <c r="E351" s="103"/>
      <c r="F351" s="848"/>
      <c r="G351" s="27"/>
      <c r="H351" s="848" t="s">
        <v>5491</v>
      </c>
      <c r="I351" s="848"/>
      <c r="J351" s="103" t="s">
        <v>5493</v>
      </c>
      <c r="K351" s="103"/>
      <c r="L351" s="103"/>
      <c r="M351" s="103"/>
      <c r="N351" s="27">
        <v>2230</v>
      </c>
      <c r="O351" s="282"/>
      <c r="P351" s="282"/>
      <c r="Q351" s="282"/>
      <c r="R351" s="112" t="s">
        <v>3245</v>
      </c>
      <c r="S351" s="103" t="s">
        <v>6197</v>
      </c>
      <c r="T351" s="103" t="s">
        <v>6839</v>
      </c>
      <c r="U351" s="103" t="str">
        <f t="shared" si="5"/>
        <v>End</v>
      </c>
      <c r="V351" s="111" t="s">
        <v>8866</v>
      </c>
    </row>
    <row r="352" spans="1:22" s="111" customFormat="1" ht="13">
      <c r="A352" s="1462">
        <v>342</v>
      </c>
      <c r="C352" s="275"/>
      <c r="D352" s="276"/>
      <c r="E352" s="103"/>
      <c r="F352" s="848"/>
      <c r="G352" s="27"/>
      <c r="H352" s="848" t="s">
        <v>5618</v>
      </c>
      <c r="I352" s="848"/>
      <c r="J352" s="103" t="s">
        <v>4925</v>
      </c>
      <c r="K352" s="103"/>
      <c r="L352" s="103"/>
      <c r="M352" s="103"/>
      <c r="N352" s="27">
        <v>2230</v>
      </c>
      <c r="O352" s="282"/>
      <c r="P352" s="282"/>
      <c r="Q352" s="282"/>
      <c r="R352" s="112" t="s">
        <v>3245</v>
      </c>
      <c r="S352" s="103" t="s">
        <v>6197</v>
      </c>
      <c r="T352" s="103" t="s">
        <v>6839</v>
      </c>
      <c r="U352" s="103" t="str">
        <f t="shared" si="5"/>
        <v>End</v>
      </c>
      <c r="V352" s="111" t="s">
        <v>8867</v>
      </c>
    </row>
    <row r="353" spans="1:28" s="111" customFormat="1" ht="13">
      <c r="A353" s="1462">
        <v>343</v>
      </c>
      <c r="C353" s="275"/>
      <c r="D353" s="276"/>
      <c r="E353" s="103"/>
      <c r="F353" s="848"/>
      <c r="G353" s="27"/>
      <c r="H353" s="848" t="s">
        <v>5734</v>
      </c>
      <c r="I353" s="848"/>
      <c r="J353" s="103" t="s">
        <v>5736</v>
      </c>
      <c r="K353" s="103"/>
      <c r="L353" s="103"/>
      <c r="M353" s="103"/>
      <c r="N353" s="27">
        <v>2230</v>
      </c>
      <c r="O353" s="282"/>
      <c r="P353" s="282"/>
      <c r="Q353" s="282"/>
      <c r="R353" s="112" t="s">
        <v>3245</v>
      </c>
      <c r="S353" s="103" t="s">
        <v>6197</v>
      </c>
      <c r="T353" s="103" t="s">
        <v>6616</v>
      </c>
      <c r="U353" s="103" t="str">
        <f t="shared" si="5"/>
        <v>End</v>
      </c>
      <c r="V353" s="111" t="s">
        <v>8868</v>
      </c>
    </row>
    <row r="354" spans="1:28" s="111" customFormat="1" ht="13">
      <c r="A354" s="1462">
        <v>344</v>
      </c>
      <c r="C354" s="275"/>
      <c r="D354" s="276"/>
      <c r="E354" s="103"/>
      <c r="F354" s="848"/>
      <c r="G354" s="27"/>
      <c r="H354" s="848" t="s">
        <v>5735</v>
      </c>
      <c r="I354" s="848"/>
      <c r="J354" s="103" t="s">
        <v>5737</v>
      </c>
      <c r="K354" s="103"/>
      <c r="L354" s="103"/>
      <c r="M354" s="103"/>
      <c r="N354" s="27">
        <v>2230</v>
      </c>
      <c r="O354" s="282"/>
      <c r="P354" s="282"/>
      <c r="Q354" s="282"/>
      <c r="R354" s="112" t="s">
        <v>3245</v>
      </c>
      <c r="S354" s="103" t="s">
        <v>6197</v>
      </c>
      <c r="T354" s="103" t="s">
        <v>8459</v>
      </c>
      <c r="U354" s="103" t="str">
        <f t="shared" si="5"/>
        <v>End</v>
      </c>
      <c r="V354" s="111" t="s">
        <v>8869</v>
      </c>
    </row>
    <row r="355" spans="1:28" s="111" customFormat="1" ht="13">
      <c r="A355" s="1462">
        <v>345</v>
      </c>
      <c r="C355" s="275"/>
      <c r="D355" s="276"/>
      <c r="E355" s="103"/>
      <c r="F355" s="848"/>
      <c r="G355" s="27"/>
      <c r="H355" s="848" t="s">
        <v>5975</v>
      </c>
      <c r="I355" s="848"/>
      <c r="J355" s="103" t="s">
        <v>5977</v>
      </c>
      <c r="K355" s="103"/>
      <c r="L355" s="103"/>
      <c r="M355" s="103"/>
      <c r="N355" s="27">
        <v>2230</v>
      </c>
      <c r="O355" s="282"/>
      <c r="P355" s="282"/>
      <c r="Q355" s="282"/>
      <c r="R355" s="112" t="s">
        <v>3245</v>
      </c>
      <c r="S355" s="103" t="s">
        <v>6197</v>
      </c>
      <c r="T355" s="103" t="s">
        <v>6616</v>
      </c>
      <c r="U355" s="103" t="str">
        <f t="shared" si="5"/>
        <v>End</v>
      </c>
      <c r="V355" s="111" t="s">
        <v>8870</v>
      </c>
    </row>
    <row r="356" spans="1:28" s="111" customFormat="1" ht="13">
      <c r="A356" s="1462">
        <v>346</v>
      </c>
      <c r="C356" s="275"/>
      <c r="D356" s="276"/>
      <c r="E356" s="103"/>
      <c r="F356" s="848"/>
      <c r="G356" s="27"/>
      <c r="H356" s="848" t="s">
        <v>5976</v>
      </c>
      <c r="I356" s="848"/>
      <c r="J356" s="103" t="s">
        <v>5978</v>
      </c>
      <c r="K356" s="103"/>
      <c r="L356" s="103"/>
      <c r="M356" s="103"/>
      <c r="N356" s="27">
        <v>2230</v>
      </c>
      <c r="O356" s="282"/>
      <c r="P356" s="282"/>
      <c r="Q356" s="282"/>
      <c r="R356" s="112" t="s">
        <v>3245</v>
      </c>
      <c r="S356" s="103" t="s">
        <v>6197</v>
      </c>
      <c r="T356" s="103" t="s">
        <v>7451</v>
      </c>
      <c r="U356" s="103" t="str">
        <f t="shared" si="5"/>
        <v>End</v>
      </c>
      <c r="V356" s="111" t="s">
        <v>8871</v>
      </c>
    </row>
    <row r="357" spans="1:28" s="111" customFormat="1" ht="13">
      <c r="A357" s="1462">
        <v>347</v>
      </c>
      <c r="C357" s="275"/>
      <c r="D357" s="276"/>
      <c r="E357" s="103"/>
      <c r="F357" s="848"/>
      <c r="G357" s="27"/>
      <c r="H357" s="848" t="s">
        <v>6161</v>
      </c>
      <c r="I357" s="848"/>
      <c r="J357" s="103" t="s">
        <v>6162</v>
      </c>
      <c r="K357" s="103"/>
      <c r="L357" s="103"/>
      <c r="M357" s="103"/>
      <c r="N357" s="27">
        <v>2230</v>
      </c>
      <c r="O357" s="282"/>
      <c r="P357" s="282"/>
      <c r="Q357" s="282"/>
      <c r="R357" s="112" t="s">
        <v>3245</v>
      </c>
      <c r="S357" s="103" t="s">
        <v>6197</v>
      </c>
      <c r="T357" s="103" t="s">
        <v>6520</v>
      </c>
      <c r="U357" s="103" t="str">
        <f t="shared" si="5"/>
        <v>End</v>
      </c>
      <c r="V357" s="111" t="s">
        <v>8872</v>
      </c>
    </row>
    <row r="358" spans="1:28" s="111" customFormat="1" ht="13">
      <c r="A358" s="1462">
        <v>348</v>
      </c>
      <c r="C358" s="275"/>
      <c r="D358" s="276"/>
      <c r="E358" s="103"/>
      <c r="F358" s="848"/>
      <c r="G358" s="27"/>
      <c r="H358" s="848" t="s">
        <v>6372</v>
      </c>
      <c r="I358" s="848"/>
      <c r="J358" s="103" t="s">
        <v>6373</v>
      </c>
      <c r="K358" s="103"/>
      <c r="L358" s="103"/>
      <c r="M358" s="103"/>
      <c r="N358" s="27">
        <v>2230</v>
      </c>
      <c r="O358" s="282"/>
      <c r="P358" s="282"/>
      <c r="Q358" s="282"/>
      <c r="R358" s="112" t="s">
        <v>3245</v>
      </c>
      <c r="S358" s="103" t="s">
        <v>6197</v>
      </c>
      <c r="T358" s="103" t="s">
        <v>8459</v>
      </c>
      <c r="U358" s="103" t="str">
        <f t="shared" si="5"/>
        <v>End</v>
      </c>
      <c r="V358" s="111" t="s">
        <v>8873</v>
      </c>
    </row>
    <row r="359" spans="1:28" ht="13">
      <c r="A359" s="1462">
        <v>349</v>
      </c>
      <c r="B359" s="111"/>
      <c r="C359" s="275"/>
      <c r="D359" s="276"/>
      <c r="E359" s="103"/>
      <c r="F359" s="848"/>
      <c r="G359" s="27"/>
      <c r="H359" s="848" t="s">
        <v>6639</v>
      </c>
      <c r="I359" s="848"/>
      <c r="J359" s="103" t="s">
        <v>6643</v>
      </c>
      <c r="K359" s="103"/>
      <c r="L359" s="103"/>
      <c r="M359" s="103"/>
      <c r="N359" s="27">
        <v>2230</v>
      </c>
      <c r="O359" s="282"/>
      <c r="P359" s="282"/>
      <c r="Q359" s="282"/>
      <c r="R359" s="112" t="s">
        <v>3245</v>
      </c>
      <c r="S359" s="103" t="s">
        <v>6197</v>
      </c>
      <c r="T359" s="103" t="s">
        <v>7615</v>
      </c>
      <c r="U359" s="103" t="str">
        <f t="shared" si="5"/>
        <v>End</v>
      </c>
      <c r="V359" s="111" t="s">
        <v>8874</v>
      </c>
      <c r="W359" s="111"/>
      <c r="X359" s="111"/>
      <c r="Y359" s="111"/>
      <c r="Z359" s="111"/>
      <c r="AA359" s="111"/>
      <c r="AB359" s="111"/>
    </row>
    <row r="360" spans="1:28" ht="13">
      <c r="A360" s="1462">
        <v>350</v>
      </c>
      <c r="B360" s="111"/>
      <c r="C360" s="275"/>
      <c r="D360" s="276"/>
      <c r="E360" s="103"/>
      <c r="F360" s="848"/>
      <c r="G360" s="344">
        <v>2231</v>
      </c>
      <c r="H360" s="848"/>
      <c r="I360" s="848"/>
      <c r="J360" s="379" t="s">
        <v>8654</v>
      </c>
      <c r="K360" s="103"/>
      <c r="L360" s="103"/>
      <c r="M360" s="103"/>
      <c r="N360" s="27">
        <v>2230</v>
      </c>
      <c r="O360" s="282"/>
      <c r="P360" s="282"/>
      <c r="Q360" s="282"/>
      <c r="R360" s="848" t="s">
        <v>3240</v>
      </c>
      <c r="S360" s="103" t="s">
        <v>6197</v>
      </c>
      <c r="T360" s="103" t="s">
        <v>6128</v>
      </c>
      <c r="U360" s="103" t="str">
        <f t="shared" si="5"/>
        <v>End</v>
      </c>
      <c r="V360" s="111"/>
      <c r="W360" s="111"/>
      <c r="X360" s="111"/>
      <c r="Y360" s="111"/>
      <c r="Z360" s="111"/>
      <c r="AA360" s="111"/>
      <c r="AB360" s="111"/>
    </row>
    <row r="361" spans="1:28" ht="13">
      <c r="A361" s="1462">
        <v>351</v>
      </c>
      <c r="B361" s="111"/>
      <c r="C361" s="275"/>
      <c r="D361" s="276"/>
      <c r="E361" s="103"/>
      <c r="F361" s="848"/>
      <c r="G361" s="27"/>
      <c r="H361" s="848">
        <v>22310</v>
      </c>
      <c r="I361" s="848"/>
      <c r="J361" s="103" t="s">
        <v>435</v>
      </c>
      <c r="K361" s="103"/>
      <c r="L361" s="103"/>
      <c r="M361" s="103"/>
      <c r="N361" s="27">
        <v>2231</v>
      </c>
      <c r="O361" s="282"/>
      <c r="P361" s="282"/>
      <c r="Q361" s="282"/>
      <c r="R361" s="112" t="s">
        <v>3245</v>
      </c>
      <c r="S361" s="103" t="s">
        <v>6197</v>
      </c>
      <c r="T361" s="103" t="s">
        <v>6080</v>
      </c>
      <c r="U361" s="103" t="str">
        <f t="shared" si="5"/>
        <v>End</v>
      </c>
      <c r="V361" s="111"/>
      <c r="W361" s="111"/>
      <c r="X361" s="111"/>
      <c r="Y361" s="111"/>
      <c r="Z361" s="111"/>
      <c r="AA361" s="111"/>
      <c r="AB361" s="111"/>
    </row>
    <row r="362" spans="1:28" ht="13">
      <c r="A362" s="1462">
        <v>352</v>
      </c>
      <c r="B362" s="111"/>
      <c r="C362" s="275"/>
      <c r="D362" s="276"/>
      <c r="E362" s="103"/>
      <c r="F362" s="848"/>
      <c r="G362" s="27"/>
      <c r="H362" s="848">
        <v>22311</v>
      </c>
      <c r="I362" s="848"/>
      <c r="J362" s="103" t="s">
        <v>6640</v>
      </c>
      <c r="K362" s="103"/>
      <c r="L362" s="103"/>
      <c r="M362" s="103"/>
      <c r="N362" s="27">
        <v>2231</v>
      </c>
      <c r="O362" s="282"/>
      <c r="P362" s="282"/>
      <c r="Q362" s="282"/>
      <c r="R362" s="112" t="s">
        <v>3245</v>
      </c>
      <c r="S362" s="103" t="s">
        <v>6197</v>
      </c>
      <c r="T362" s="103" t="s">
        <v>6080</v>
      </c>
      <c r="U362" s="103" t="str">
        <f t="shared" si="5"/>
        <v>End</v>
      </c>
      <c r="V362" s="111" t="s">
        <v>8875</v>
      </c>
      <c r="W362" s="111"/>
      <c r="X362" s="111"/>
      <c r="Y362" s="111"/>
      <c r="Z362" s="111"/>
      <c r="AA362" s="111"/>
      <c r="AB362" s="111"/>
    </row>
    <row r="363" spans="1:28" ht="13">
      <c r="A363" s="1462">
        <v>353</v>
      </c>
      <c r="B363" s="111"/>
      <c r="C363" s="275"/>
      <c r="D363" s="276"/>
      <c r="E363" s="103"/>
      <c r="F363" s="848"/>
      <c r="G363" s="27"/>
      <c r="H363" s="848">
        <v>22312</v>
      </c>
      <c r="I363" s="848"/>
      <c r="J363" s="103" t="s">
        <v>3485</v>
      </c>
      <c r="K363" s="103"/>
      <c r="L363" s="103"/>
      <c r="M363" s="103"/>
      <c r="N363" s="27">
        <v>2231</v>
      </c>
      <c r="O363" s="282"/>
      <c r="P363" s="282"/>
      <c r="Q363" s="282"/>
      <c r="R363" s="112" t="s">
        <v>3245</v>
      </c>
      <c r="S363" s="103" t="s">
        <v>6197</v>
      </c>
      <c r="T363" s="103" t="s">
        <v>6080</v>
      </c>
      <c r="U363" s="103" t="str">
        <f t="shared" si="5"/>
        <v>End</v>
      </c>
      <c r="V363" s="111" t="s">
        <v>8876</v>
      </c>
      <c r="W363" s="111"/>
      <c r="X363" s="111"/>
      <c r="Y363" s="111"/>
      <c r="Z363" s="111"/>
      <c r="AA363" s="111"/>
      <c r="AB363" s="111"/>
    </row>
    <row r="364" spans="1:28" ht="13">
      <c r="A364" s="1462">
        <v>354</v>
      </c>
      <c r="B364" s="111"/>
      <c r="C364" s="275"/>
      <c r="D364" s="276"/>
      <c r="E364" s="103"/>
      <c r="F364" s="848"/>
      <c r="G364" s="27"/>
      <c r="H364" s="848">
        <v>22313</v>
      </c>
      <c r="I364" s="848"/>
      <c r="J364" s="103" t="s">
        <v>6641</v>
      </c>
      <c r="K364" s="103"/>
      <c r="L364" s="103"/>
      <c r="M364" s="103"/>
      <c r="N364" s="27">
        <v>2231</v>
      </c>
      <c r="O364" s="282"/>
      <c r="P364" s="282"/>
      <c r="Q364" s="282"/>
      <c r="R364" s="112" t="s">
        <v>3245</v>
      </c>
      <c r="S364" s="103" t="s">
        <v>6197</v>
      </c>
      <c r="T364" s="103" t="s">
        <v>6080</v>
      </c>
      <c r="U364" s="103" t="str">
        <f t="shared" si="5"/>
        <v>End</v>
      </c>
      <c r="V364" s="111" t="s">
        <v>8877</v>
      </c>
      <c r="W364" s="111"/>
      <c r="X364" s="111"/>
      <c r="Y364" s="111"/>
      <c r="Z364" s="111"/>
      <c r="AA364" s="111"/>
      <c r="AB364" s="111"/>
    </row>
    <row r="365" spans="1:28" ht="13">
      <c r="A365" s="1462">
        <v>355</v>
      </c>
      <c r="B365" s="111"/>
      <c r="C365" s="275"/>
      <c r="D365" s="276"/>
      <c r="E365" s="103"/>
      <c r="F365" s="848"/>
      <c r="G365" s="344">
        <v>2232</v>
      </c>
      <c r="H365" s="112"/>
      <c r="I365" s="112"/>
      <c r="J365" s="91" t="s">
        <v>8655</v>
      </c>
      <c r="K365" s="91"/>
      <c r="L365" s="91"/>
      <c r="M365" s="91"/>
      <c r="N365" s="292">
        <v>223</v>
      </c>
      <c r="O365" s="91"/>
      <c r="P365" s="91"/>
      <c r="Q365" s="91"/>
      <c r="R365" s="96" t="s">
        <v>3240</v>
      </c>
      <c r="S365" s="111" t="s">
        <v>6197</v>
      </c>
      <c r="T365" s="103"/>
      <c r="U365" s="103" t="str">
        <f t="shared" si="5"/>
        <v/>
      </c>
      <c r="V365" s="103"/>
      <c r="W365" s="103"/>
      <c r="X365" s="111"/>
      <c r="Y365" s="111"/>
      <c r="Z365" s="111"/>
      <c r="AA365" s="111"/>
      <c r="AB365" s="111"/>
    </row>
    <row r="366" spans="1:28" ht="13">
      <c r="A366" s="1462">
        <v>356</v>
      </c>
      <c r="B366" s="111"/>
      <c r="C366" s="275"/>
      <c r="D366" s="276"/>
      <c r="E366" s="103"/>
      <c r="F366" s="848"/>
      <c r="G366" s="27"/>
      <c r="H366" s="112">
        <v>22321</v>
      </c>
      <c r="I366" s="112"/>
      <c r="J366" s="111" t="s">
        <v>8622</v>
      </c>
      <c r="K366" s="111"/>
      <c r="L366" s="111"/>
      <c r="M366" s="111"/>
      <c r="N366" s="133">
        <v>2232</v>
      </c>
      <c r="O366" s="111"/>
      <c r="P366" s="111"/>
      <c r="Q366" s="111"/>
      <c r="R366" s="112" t="s">
        <v>3245</v>
      </c>
      <c r="S366" s="111" t="s">
        <v>6197</v>
      </c>
      <c r="T366" s="103"/>
      <c r="U366" s="103" t="str">
        <f t="shared" si="5"/>
        <v/>
      </c>
      <c r="V366" s="103" t="s">
        <v>8878</v>
      </c>
      <c r="W366" s="103"/>
      <c r="X366" s="111"/>
      <c r="Y366" s="111"/>
      <c r="Z366" s="111"/>
      <c r="AA366" s="111"/>
      <c r="AB366" s="111"/>
    </row>
    <row r="367" spans="1:28" ht="13">
      <c r="A367" s="1462">
        <v>357</v>
      </c>
      <c r="B367" s="111"/>
      <c r="C367" s="275"/>
      <c r="D367" s="276"/>
      <c r="E367" s="103"/>
      <c r="F367" s="848"/>
      <c r="G367" s="27"/>
      <c r="H367" s="112">
        <v>22322</v>
      </c>
      <c r="I367" s="112"/>
      <c r="J367" s="111" t="s">
        <v>9029</v>
      </c>
      <c r="K367" s="111"/>
      <c r="L367" s="111"/>
      <c r="M367" s="111"/>
      <c r="N367" s="133">
        <v>2232</v>
      </c>
      <c r="O367" s="111"/>
      <c r="P367" s="111"/>
      <c r="Q367" s="111"/>
      <c r="R367" s="112" t="s">
        <v>3245</v>
      </c>
      <c r="S367" s="111" t="s">
        <v>6197</v>
      </c>
      <c r="T367" s="103"/>
      <c r="U367" s="103" t="str">
        <f t="shared" si="5"/>
        <v/>
      </c>
      <c r="V367" s="103" t="s">
        <v>8980</v>
      </c>
      <c r="W367" s="103"/>
      <c r="X367" s="111"/>
      <c r="Y367" s="111"/>
      <c r="Z367" s="111"/>
      <c r="AA367" s="111"/>
      <c r="AB367" s="111"/>
    </row>
    <row r="368" spans="1:28" ht="13">
      <c r="A368" s="1462">
        <v>358</v>
      </c>
      <c r="B368" s="908"/>
      <c r="C368" s="928"/>
      <c r="D368" s="929"/>
      <c r="E368" s="911"/>
      <c r="F368" s="912"/>
      <c r="G368" s="931"/>
      <c r="H368" s="913">
        <v>22323</v>
      </c>
      <c r="I368" s="913"/>
      <c r="J368" s="908" t="s">
        <v>9292</v>
      </c>
      <c r="K368" s="908"/>
      <c r="L368" s="908"/>
      <c r="M368" s="908"/>
      <c r="N368" s="133">
        <v>2232</v>
      </c>
      <c r="O368" s="111"/>
      <c r="P368" s="111"/>
      <c r="Q368" s="111"/>
      <c r="R368" s="112" t="s">
        <v>3245</v>
      </c>
      <c r="S368" s="111" t="s">
        <v>6197</v>
      </c>
      <c r="T368" s="103"/>
      <c r="U368" s="103" t="str">
        <f t="shared" si="5"/>
        <v/>
      </c>
      <c r="V368" s="911" t="s">
        <v>9293</v>
      </c>
      <c r="W368" s="911"/>
      <c r="X368" s="111"/>
      <c r="Y368" s="111"/>
      <c r="Z368" s="111"/>
      <c r="AA368" s="111"/>
      <c r="AB368" s="111"/>
    </row>
    <row r="369" spans="1:28" ht="13">
      <c r="A369" s="1462">
        <v>359</v>
      </c>
      <c r="B369" s="908"/>
      <c r="C369" s="928"/>
      <c r="D369" s="929"/>
      <c r="E369" s="911"/>
      <c r="F369" s="912"/>
      <c r="G369" s="931"/>
      <c r="H369" s="112">
        <v>22324</v>
      </c>
      <c r="I369" s="913"/>
      <c r="J369" s="908" t="s">
        <v>9298</v>
      </c>
      <c r="K369" s="908"/>
      <c r="L369" s="908"/>
      <c r="M369" s="908"/>
      <c r="N369" s="133">
        <v>2232</v>
      </c>
      <c r="O369" s="111"/>
      <c r="P369" s="111"/>
      <c r="Q369" s="111"/>
      <c r="R369" s="112" t="s">
        <v>3245</v>
      </c>
      <c r="S369" s="111" t="s">
        <v>6197</v>
      </c>
      <c r="T369" s="103"/>
      <c r="U369" s="103" t="str">
        <f t="shared" si="5"/>
        <v/>
      </c>
      <c r="V369" s="911" t="s">
        <v>9297</v>
      </c>
      <c r="W369" s="911"/>
      <c r="X369" s="111"/>
      <c r="Y369" s="111"/>
      <c r="Z369" s="111"/>
      <c r="AA369" s="111"/>
      <c r="AB369" s="111"/>
    </row>
    <row r="370" spans="1:28" ht="13">
      <c r="A370" s="1462">
        <v>360</v>
      </c>
      <c r="B370" s="111"/>
      <c r="C370" s="275"/>
      <c r="D370" s="276"/>
      <c r="E370" s="848"/>
      <c r="F370" s="344">
        <v>224</v>
      </c>
      <c r="G370" s="27"/>
      <c r="H370" s="112"/>
      <c r="I370" s="112"/>
      <c r="J370" s="222" t="s">
        <v>1772</v>
      </c>
      <c r="K370" s="222"/>
      <c r="L370" s="222"/>
      <c r="M370" s="222"/>
      <c r="N370" s="274">
        <v>22</v>
      </c>
      <c r="O370" s="222"/>
      <c r="P370" s="222"/>
      <c r="Q370" s="222"/>
      <c r="R370" s="19" t="s">
        <v>3240</v>
      </c>
      <c r="S370" s="103" t="s">
        <v>6197</v>
      </c>
      <c r="T370" s="103"/>
      <c r="U370" s="103" t="str">
        <f t="shared" si="5"/>
        <v/>
      </c>
      <c r="V370" s="111"/>
      <c r="W370" s="111"/>
      <c r="X370" s="111"/>
      <c r="Y370" s="111"/>
      <c r="Z370" s="111"/>
      <c r="AA370" s="111"/>
      <c r="AB370" s="111"/>
    </row>
    <row r="371" spans="1:28" ht="13">
      <c r="A371" s="1462">
        <v>361</v>
      </c>
      <c r="B371" s="111"/>
      <c r="C371" s="275"/>
      <c r="D371" s="276"/>
      <c r="E371" s="848"/>
      <c r="F371" s="848"/>
      <c r="G371" s="344">
        <v>2240</v>
      </c>
      <c r="H371" s="289"/>
      <c r="I371" s="289"/>
      <c r="J371" s="21" t="s">
        <v>1773</v>
      </c>
      <c r="K371" s="21"/>
      <c r="L371" s="21"/>
      <c r="M371" s="21"/>
      <c r="N371" s="274">
        <v>224</v>
      </c>
      <c r="O371" s="21"/>
      <c r="P371" s="21"/>
      <c r="Q371" s="21"/>
      <c r="R371" s="19" t="s">
        <v>3240</v>
      </c>
      <c r="S371" s="103" t="s">
        <v>6197</v>
      </c>
      <c r="T371" s="103"/>
      <c r="U371" s="103" t="str">
        <f t="shared" si="5"/>
        <v/>
      </c>
      <c r="V371" s="111"/>
      <c r="W371" s="111"/>
      <c r="X371" s="111"/>
      <c r="Y371" s="111"/>
      <c r="Z371" s="111"/>
      <c r="AA371" s="111"/>
      <c r="AB371" s="111"/>
    </row>
    <row r="372" spans="1:28" ht="13">
      <c r="A372" s="1462">
        <v>362</v>
      </c>
      <c r="B372" s="111"/>
      <c r="C372" s="275"/>
      <c r="D372" s="276"/>
      <c r="E372" s="848"/>
      <c r="F372" s="848"/>
      <c r="G372" s="344"/>
      <c r="H372" s="848">
        <v>22400</v>
      </c>
      <c r="I372" s="289"/>
      <c r="J372" s="111" t="s">
        <v>3868</v>
      </c>
      <c r="K372" s="21"/>
      <c r="L372" s="21"/>
      <c r="M372" s="21"/>
      <c r="N372" s="133">
        <v>2240</v>
      </c>
      <c r="O372" s="111"/>
      <c r="P372" s="111"/>
      <c r="Q372" s="111"/>
      <c r="R372" s="112" t="s">
        <v>3245</v>
      </c>
      <c r="S372" s="103" t="s">
        <v>6197</v>
      </c>
      <c r="T372" s="103"/>
      <c r="U372" s="103" t="str">
        <f t="shared" si="5"/>
        <v/>
      </c>
      <c r="V372" s="111" t="s">
        <v>8879</v>
      </c>
      <c r="W372" s="111"/>
      <c r="X372" s="111"/>
      <c r="Y372" s="111"/>
      <c r="Z372" s="111"/>
      <c r="AA372" s="111"/>
      <c r="AB372" s="111"/>
    </row>
    <row r="373" spans="1:28" ht="13">
      <c r="A373" s="1462">
        <v>363</v>
      </c>
      <c r="B373" s="111"/>
      <c r="C373" s="275"/>
      <c r="D373" s="276"/>
      <c r="E373" s="848"/>
      <c r="F373" s="848"/>
      <c r="G373" s="344"/>
      <c r="H373" s="848">
        <v>22401</v>
      </c>
      <c r="I373" s="289"/>
      <c r="J373" s="111" t="s">
        <v>8542</v>
      </c>
      <c r="K373" s="21"/>
      <c r="L373" s="21"/>
      <c r="M373" s="21"/>
      <c r="N373" s="133">
        <v>2240</v>
      </c>
      <c r="O373" s="111"/>
      <c r="P373" s="111"/>
      <c r="Q373" s="111"/>
      <c r="R373" s="112" t="s">
        <v>3245</v>
      </c>
      <c r="S373" s="103" t="s">
        <v>6197</v>
      </c>
      <c r="T373" s="103"/>
      <c r="U373" s="103" t="str">
        <f t="shared" si="5"/>
        <v/>
      </c>
      <c r="V373" s="111" t="s">
        <v>8880</v>
      </c>
      <c r="W373" s="111"/>
      <c r="X373" s="111"/>
      <c r="Y373" s="111"/>
      <c r="Z373" s="111"/>
      <c r="AA373" s="111"/>
      <c r="AB373" s="111"/>
    </row>
    <row r="374" spans="1:28" ht="13">
      <c r="A374" s="1462">
        <v>364</v>
      </c>
      <c r="B374" s="111"/>
      <c r="C374" s="275"/>
      <c r="D374" s="276"/>
      <c r="E374" s="848"/>
      <c r="F374" s="848"/>
      <c r="G374" s="344"/>
      <c r="H374" s="848">
        <v>22402</v>
      </c>
      <c r="I374" s="289"/>
      <c r="J374" s="111" t="s">
        <v>9050</v>
      </c>
      <c r="K374" s="21"/>
      <c r="L374" s="21"/>
      <c r="M374" s="21"/>
      <c r="N374" s="133">
        <v>2240</v>
      </c>
      <c r="O374" s="111"/>
      <c r="P374" s="111"/>
      <c r="Q374" s="111"/>
      <c r="R374" s="112" t="s">
        <v>3245</v>
      </c>
      <c r="S374" s="103" t="s">
        <v>6197</v>
      </c>
      <c r="T374" s="103"/>
      <c r="U374" s="103" t="str">
        <f t="shared" si="5"/>
        <v/>
      </c>
      <c r="V374" s="111" t="s">
        <v>9049</v>
      </c>
      <c r="W374" s="111"/>
      <c r="X374" s="111"/>
      <c r="Y374" s="111"/>
      <c r="Z374" s="111"/>
      <c r="AA374" s="111"/>
      <c r="AB374" s="111"/>
    </row>
    <row r="375" spans="1:28" ht="13">
      <c r="A375" s="1462">
        <v>365</v>
      </c>
      <c r="B375" s="111"/>
      <c r="C375" s="275"/>
      <c r="D375" s="276"/>
      <c r="E375" s="848"/>
      <c r="F375" s="848"/>
      <c r="G375" s="344"/>
      <c r="H375" s="848">
        <v>22403</v>
      </c>
      <c r="I375" s="289"/>
      <c r="J375" s="111" t="s">
        <v>9372</v>
      </c>
      <c r="K375" s="21"/>
      <c r="L375" s="21"/>
      <c r="M375" s="21"/>
      <c r="N375" s="133">
        <v>2240</v>
      </c>
      <c r="O375" s="111"/>
      <c r="P375" s="111"/>
      <c r="Q375" s="111"/>
      <c r="R375" s="112" t="s">
        <v>3245</v>
      </c>
      <c r="S375" s="103" t="s">
        <v>6197</v>
      </c>
      <c r="T375" s="103"/>
      <c r="U375" s="103" t="str">
        <f t="shared" si="5"/>
        <v/>
      </c>
      <c r="V375" s="111" t="s">
        <v>9371</v>
      </c>
      <c r="W375" s="111"/>
      <c r="X375" s="111"/>
      <c r="Y375" s="111"/>
      <c r="Z375" s="111"/>
      <c r="AA375" s="111"/>
      <c r="AB375" s="111"/>
    </row>
    <row r="376" spans="1:28" ht="13">
      <c r="A376" s="1462">
        <v>366</v>
      </c>
      <c r="B376" s="111"/>
      <c r="C376" s="275"/>
      <c r="D376" s="276"/>
      <c r="E376" s="848"/>
      <c r="F376" s="848"/>
      <c r="G376" s="344"/>
      <c r="H376" s="848">
        <v>22404</v>
      </c>
      <c r="I376" s="289"/>
      <c r="J376" s="111" t="s">
        <v>9706</v>
      </c>
      <c r="K376" s="21"/>
      <c r="L376" s="21"/>
      <c r="M376" s="21"/>
      <c r="N376" s="133">
        <v>2240</v>
      </c>
      <c r="O376" s="111"/>
      <c r="P376" s="111"/>
      <c r="Q376" s="111"/>
      <c r="R376" s="112" t="s">
        <v>3245</v>
      </c>
      <c r="S376" s="103" t="s">
        <v>6197</v>
      </c>
      <c r="T376" s="103"/>
      <c r="U376" s="103" t="str">
        <f t="shared" si="5"/>
        <v/>
      </c>
      <c r="V376" s="111" t="s">
        <v>9705</v>
      </c>
      <c r="W376" s="111"/>
      <c r="X376" s="111"/>
      <c r="Y376" s="111"/>
      <c r="Z376" s="111"/>
      <c r="AA376" s="111"/>
      <c r="AB376" s="111"/>
    </row>
    <row r="377" spans="1:28" ht="13">
      <c r="A377" s="1462">
        <v>367</v>
      </c>
      <c r="B377" s="111"/>
      <c r="C377" s="275"/>
      <c r="D377" s="276"/>
      <c r="E377" s="848"/>
      <c r="F377" s="848"/>
      <c r="G377" s="344"/>
      <c r="H377" s="848">
        <v>22405</v>
      </c>
      <c r="I377" s="289"/>
      <c r="J377" s="111" t="s">
        <v>5703</v>
      </c>
      <c r="K377" s="21"/>
      <c r="L377" s="21"/>
      <c r="M377" s="21"/>
      <c r="N377" s="133">
        <v>2240</v>
      </c>
      <c r="O377" s="111"/>
      <c r="P377" s="111"/>
      <c r="Q377" s="111"/>
      <c r="R377" s="112" t="s">
        <v>3245</v>
      </c>
      <c r="S377" s="103" t="s">
        <v>6197</v>
      </c>
      <c r="T377" s="103" t="s">
        <v>6913</v>
      </c>
      <c r="U377" s="103" t="str">
        <f t="shared" si="5"/>
        <v>End</v>
      </c>
      <c r="V377" s="111" t="s">
        <v>8881</v>
      </c>
      <c r="W377" s="111"/>
      <c r="X377" s="111"/>
      <c r="Y377" s="111"/>
      <c r="Z377" s="111"/>
      <c r="AA377" s="111"/>
      <c r="AB377" s="111"/>
    </row>
    <row r="378" spans="1:28" s="111" customFormat="1" ht="13">
      <c r="A378" s="1462">
        <v>368</v>
      </c>
      <c r="C378" s="275"/>
      <c r="D378" s="276"/>
      <c r="E378" s="848"/>
      <c r="F378" s="848"/>
      <c r="G378" s="344"/>
      <c r="H378" s="848">
        <v>22406</v>
      </c>
      <c r="I378" s="289"/>
      <c r="J378" s="111" t="s">
        <v>6052</v>
      </c>
      <c r="K378" s="21"/>
      <c r="L378" s="21"/>
      <c r="M378" s="21"/>
      <c r="N378" s="133">
        <v>2240</v>
      </c>
      <c r="R378" s="112" t="s">
        <v>3245</v>
      </c>
      <c r="S378" s="103" t="s">
        <v>6197</v>
      </c>
      <c r="T378" s="103" t="s">
        <v>7665</v>
      </c>
      <c r="U378" s="103" t="str">
        <f t="shared" si="5"/>
        <v>End</v>
      </c>
      <c r="V378" s="111" t="s">
        <v>8882</v>
      </c>
    </row>
    <row r="379" spans="1:28" ht="13">
      <c r="A379" s="1462">
        <v>369</v>
      </c>
      <c r="B379" s="111"/>
      <c r="C379" s="275"/>
      <c r="D379" s="276"/>
      <c r="E379" s="848"/>
      <c r="F379" s="848"/>
      <c r="G379" s="27"/>
      <c r="H379" s="112">
        <v>22407</v>
      </c>
      <c r="I379" s="112"/>
      <c r="J379" s="111" t="s">
        <v>6369</v>
      </c>
      <c r="K379" s="111"/>
      <c r="L379" s="111"/>
      <c r="M379" s="111"/>
      <c r="N379" s="133">
        <v>2240</v>
      </c>
      <c r="O379" s="111"/>
      <c r="P379" s="111"/>
      <c r="Q379" s="111"/>
      <c r="R379" s="112" t="s">
        <v>3245</v>
      </c>
      <c r="S379" s="103" t="s">
        <v>6197</v>
      </c>
      <c r="T379" s="103" t="s">
        <v>7665</v>
      </c>
      <c r="U379" s="103" t="str">
        <f t="shared" si="5"/>
        <v>End</v>
      </c>
      <c r="V379" s="111" t="s">
        <v>8883</v>
      </c>
      <c r="W379" s="111"/>
      <c r="X379" s="111"/>
      <c r="Y379" s="111"/>
      <c r="Z379" s="111"/>
      <c r="AA379" s="111"/>
      <c r="AB379" s="111"/>
    </row>
    <row r="380" spans="1:28" ht="13">
      <c r="A380" s="1462">
        <v>370</v>
      </c>
      <c r="B380" s="111"/>
      <c r="C380" s="275"/>
      <c r="D380" s="276"/>
      <c r="E380" s="103"/>
      <c r="F380" s="103"/>
      <c r="G380" s="27"/>
      <c r="H380" s="112">
        <v>22408</v>
      </c>
      <c r="I380" s="112"/>
      <c r="J380" s="111" t="s">
        <v>6819</v>
      </c>
      <c r="K380" s="111"/>
      <c r="L380" s="111"/>
      <c r="M380" s="111"/>
      <c r="N380" s="133">
        <v>2240</v>
      </c>
      <c r="O380" s="111"/>
      <c r="P380" s="111"/>
      <c r="Q380" s="111"/>
      <c r="R380" s="112" t="s">
        <v>3245</v>
      </c>
      <c r="S380" s="103" t="s">
        <v>6197</v>
      </c>
      <c r="T380" s="103" t="s">
        <v>8595</v>
      </c>
      <c r="U380" s="103" t="str">
        <f t="shared" si="5"/>
        <v>End</v>
      </c>
      <c r="V380" s="111" t="s">
        <v>8884</v>
      </c>
      <c r="W380" s="111"/>
      <c r="X380" s="111"/>
      <c r="Y380" s="111"/>
      <c r="Z380" s="111"/>
      <c r="AA380" s="111"/>
      <c r="AB380" s="111"/>
    </row>
    <row r="381" spans="1:28" ht="13">
      <c r="A381" s="1462">
        <v>371</v>
      </c>
      <c r="B381" s="111"/>
      <c r="C381" s="275"/>
      <c r="D381" s="276"/>
      <c r="E381" s="103"/>
      <c r="F381" s="103"/>
      <c r="G381" s="27"/>
      <c r="H381" s="112">
        <v>22409</v>
      </c>
      <c r="I381" s="112"/>
      <c r="J381" s="111" t="s">
        <v>2339</v>
      </c>
      <c r="K381" s="111"/>
      <c r="L381" s="111"/>
      <c r="M381" s="111"/>
      <c r="N381" s="133">
        <v>2240</v>
      </c>
      <c r="O381" s="111"/>
      <c r="P381" s="111"/>
      <c r="Q381" s="111"/>
      <c r="R381" s="112" t="s">
        <v>3245</v>
      </c>
      <c r="S381" s="103" t="s">
        <v>6197</v>
      </c>
      <c r="T381" s="103" t="s">
        <v>6080</v>
      </c>
      <c r="U381" s="103" t="str">
        <f t="shared" si="5"/>
        <v>End</v>
      </c>
      <c r="V381" s="111" t="s">
        <v>8885</v>
      </c>
      <c r="W381" s="111"/>
      <c r="X381" s="111"/>
      <c r="Y381" s="111"/>
      <c r="Z381" s="111"/>
      <c r="AA381" s="111"/>
      <c r="AB381" s="111"/>
    </row>
    <row r="382" spans="1:28" ht="13">
      <c r="A382" s="1462">
        <v>372</v>
      </c>
      <c r="B382" s="111"/>
      <c r="C382" s="275"/>
      <c r="D382" s="276"/>
      <c r="E382" s="103"/>
      <c r="F382" s="103"/>
      <c r="G382" s="27"/>
      <c r="H382" s="112">
        <v>22409</v>
      </c>
      <c r="I382" s="112"/>
      <c r="J382" s="111" t="s">
        <v>7590</v>
      </c>
      <c r="K382" s="111"/>
      <c r="L382" s="111"/>
      <c r="M382" s="111"/>
      <c r="N382" s="133">
        <v>2240</v>
      </c>
      <c r="O382" s="111"/>
      <c r="P382" s="111"/>
      <c r="Q382" s="111"/>
      <c r="R382" s="112" t="s">
        <v>3245</v>
      </c>
      <c r="S382" s="103" t="s">
        <v>6197</v>
      </c>
      <c r="T382" s="103"/>
      <c r="U382" s="103" t="str">
        <f t="shared" si="5"/>
        <v/>
      </c>
      <c r="V382" s="111" t="s">
        <v>8885</v>
      </c>
      <c r="W382" s="111"/>
      <c r="X382" s="111"/>
      <c r="Y382" s="111"/>
      <c r="Z382" s="111"/>
      <c r="AA382" s="111"/>
      <c r="AB382" s="111"/>
    </row>
    <row r="383" spans="1:28" ht="13">
      <c r="A383" s="1462">
        <v>373</v>
      </c>
      <c r="B383" s="111"/>
      <c r="C383" s="275"/>
      <c r="D383" s="276"/>
      <c r="E383" s="848"/>
      <c r="F383" s="344">
        <v>225</v>
      </c>
      <c r="G383" s="27"/>
      <c r="H383" s="112"/>
      <c r="I383" s="112"/>
      <c r="J383" s="222" t="s">
        <v>3585</v>
      </c>
      <c r="K383" s="222"/>
      <c r="L383" s="222"/>
      <c r="M383" s="222"/>
      <c r="N383" s="274">
        <v>22</v>
      </c>
      <c r="O383" s="222"/>
      <c r="P383" s="222"/>
      <c r="Q383" s="222"/>
      <c r="R383" s="19" t="s">
        <v>3240</v>
      </c>
      <c r="S383" s="103" t="s">
        <v>6197</v>
      </c>
      <c r="T383" s="103"/>
      <c r="U383" s="103" t="str">
        <f t="shared" si="5"/>
        <v/>
      </c>
      <c r="V383" s="111"/>
      <c r="W383" s="111"/>
      <c r="X383" s="111"/>
      <c r="Y383" s="111"/>
      <c r="Z383" s="111"/>
      <c r="AA383" s="111"/>
      <c r="AB383" s="111"/>
    </row>
    <row r="384" spans="1:28" ht="13">
      <c r="A384" s="1462">
        <v>374</v>
      </c>
      <c r="B384" s="111"/>
      <c r="C384" s="275"/>
      <c r="D384" s="276"/>
      <c r="E384" s="848"/>
      <c r="F384" s="848"/>
      <c r="G384" s="344">
        <v>2250</v>
      </c>
      <c r="H384" s="112"/>
      <c r="I384" s="112"/>
      <c r="J384" s="222" t="s">
        <v>3586</v>
      </c>
      <c r="K384" s="222"/>
      <c r="L384" s="155"/>
      <c r="M384" s="155"/>
      <c r="N384" s="274">
        <v>225</v>
      </c>
      <c r="O384" s="155"/>
      <c r="P384" s="155"/>
      <c r="Q384" s="155"/>
      <c r="R384" s="19" t="s">
        <v>3240</v>
      </c>
      <c r="S384" s="103" t="s">
        <v>6197</v>
      </c>
      <c r="T384" s="103"/>
      <c r="U384" s="103" t="str">
        <f t="shared" si="5"/>
        <v/>
      </c>
      <c r="V384" s="111"/>
      <c r="W384" s="111"/>
      <c r="X384" s="111"/>
      <c r="Y384" s="111"/>
      <c r="Z384" s="111"/>
      <c r="AA384" s="111"/>
      <c r="AB384" s="111"/>
    </row>
    <row r="385" spans="1:28" ht="13">
      <c r="A385" s="1462">
        <v>375</v>
      </c>
      <c r="B385" s="1436"/>
      <c r="C385" s="1452"/>
      <c r="D385" s="1453"/>
      <c r="E385" s="1439"/>
      <c r="F385" s="1439"/>
      <c r="G385" s="1439"/>
      <c r="H385" s="1442">
        <v>22500</v>
      </c>
      <c r="I385" s="1442"/>
      <c r="J385" s="1454" t="s">
        <v>9872</v>
      </c>
      <c r="K385" s="1454"/>
      <c r="L385" s="1454"/>
      <c r="M385" s="1454"/>
      <c r="N385" s="1455">
        <v>2250</v>
      </c>
      <c r="O385" s="1454"/>
      <c r="P385" s="1454"/>
      <c r="Q385" s="1454"/>
      <c r="R385" s="1456" t="s">
        <v>3245</v>
      </c>
      <c r="S385" s="1436" t="s">
        <v>6197</v>
      </c>
      <c r="T385" s="1441"/>
      <c r="U385" s="1441"/>
      <c r="V385" s="1441" t="s">
        <v>9871</v>
      </c>
      <c r="W385" s="1441"/>
      <c r="X385" s="111"/>
      <c r="Y385" s="111"/>
      <c r="Z385" s="111"/>
      <c r="AA385" s="111"/>
      <c r="AB385" s="111"/>
    </row>
    <row r="386" spans="1:28" ht="13">
      <c r="A386" s="1462">
        <v>376</v>
      </c>
      <c r="B386" s="111"/>
      <c r="C386" s="275"/>
      <c r="D386" s="276"/>
      <c r="E386" s="848"/>
      <c r="F386" s="344">
        <v>226</v>
      </c>
      <c r="G386" s="290"/>
      <c r="H386" s="112"/>
      <c r="I386" s="112"/>
      <c r="J386" s="21" t="s">
        <v>2348</v>
      </c>
      <c r="K386" s="286"/>
      <c r="L386" s="111"/>
      <c r="M386" s="155"/>
      <c r="N386" s="274">
        <v>22</v>
      </c>
      <c r="O386" s="155"/>
      <c r="P386" s="155"/>
      <c r="Q386" s="155"/>
      <c r="R386" s="19" t="s">
        <v>3240</v>
      </c>
      <c r="S386" s="103" t="s">
        <v>6197</v>
      </c>
      <c r="T386" s="103"/>
      <c r="U386" s="103" t="str">
        <f t="shared" si="5"/>
        <v/>
      </c>
      <c r="V386" s="111"/>
      <c r="W386" s="111"/>
      <c r="X386" s="111"/>
      <c r="Y386" s="111"/>
      <c r="Z386" s="111"/>
      <c r="AA386" s="111"/>
      <c r="AB386" s="111"/>
    </row>
    <row r="387" spans="1:28" ht="13">
      <c r="A387" s="1462">
        <v>377</v>
      </c>
      <c r="B387" s="111"/>
      <c r="C387" s="275"/>
      <c r="D387" s="276"/>
      <c r="E387" s="848"/>
      <c r="F387" s="344"/>
      <c r="G387" s="290">
        <v>2260</v>
      </c>
      <c r="H387" s="112"/>
      <c r="I387" s="112"/>
      <c r="J387" s="21" t="s">
        <v>2348</v>
      </c>
      <c r="K387" s="286"/>
      <c r="L387" s="111"/>
      <c r="M387" s="155"/>
      <c r="N387" s="274">
        <v>226</v>
      </c>
      <c r="O387" s="155"/>
      <c r="P387" s="155"/>
      <c r="Q387" s="155"/>
      <c r="R387" s="19" t="s">
        <v>3240</v>
      </c>
      <c r="S387" s="103" t="s">
        <v>6197</v>
      </c>
      <c r="T387" s="103"/>
      <c r="U387" s="103" t="str">
        <f t="shared" si="5"/>
        <v/>
      </c>
      <c r="V387" s="111"/>
      <c r="W387" s="111"/>
      <c r="X387" s="111"/>
      <c r="Y387" s="111"/>
      <c r="Z387" s="111"/>
      <c r="AA387" s="111"/>
      <c r="AB387" s="111"/>
    </row>
    <row r="388" spans="1:28" s="111" customFormat="1" ht="13">
      <c r="A388" s="1462">
        <v>378</v>
      </c>
      <c r="C388" s="275"/>
      <c r="D388" s="276"/>
      <c r="E388" s="848"/>
      <c r="F388" s="848"/>
      <c r="G388" s="27"/>
      <c r="H388" s="112">
        <v>22600</v>
      </c>
      <c r="I388" s="112"/>
      <c r="J388" s="103" t="s">
        <v>2349</v>
      </c>
      <c r="K388" s="286"/>
      <c r="M388" s="155"/>
      <c r="N388" s="133">
        <v>2260</v>
      </c>
      <c r="O388" s="155"/>
      <c r="P388" s="155"/>
      <c r="Q388" s="155"/>
      <c r="R388" s="112" t="s">
        <v>3245</v>
      </c>
      <c r="S388" s="103" t="s">
        <v>6197</v>
      </c>
      <c r="T388" s="103" t="s">
        <v>6080</v>
      </c>
      <c r="U388" s="103" t="str">
        <f t="shared" si="5"/>
        <v>End</v>
      </c>
      <c r="V388" s="111" t="s">
        <v>8886</v>
      </c>
    </row>
    <row r="389" spans="1:28" ht="13">
      <c r="A389" s="1462">
        <v>379</v>
      </c>
      <c r="B389" s="111"/>
      <c r="C389" s="275"/>
      <c r="D389" s="276"/>
      <c r="E389" s="848"/>
      <c r="F389" s="848"/>
      <c r="G389" s="27"/>
      <c r="H389" s="112">
        <v>22601</v>
      </c>
      <c r="I389" s="112"/>
      <c r="J389" s="103" t="s">
        <v>7732</v>
      </c>
      <c r="K389" s="286"/>
      <c r="L389" s="111"/>
      <c r="M389" s="155"/>
      <c r="N389" s="133">
        <v>2260</v>
      </c>
      <c r="O389" s="155"/>
      <c r="P389" s="155"/>
      <c r="Q389" s="155"/>
      <c r="R389" s="112" t="s">
        <v>3245</v>
      </c>
      <c r="S389" s="103" t="s">
        <v>6197</v>
      </c>
      <c r="T389" s="103" t="s">
        <v>8459</v>
      </c>
      <c r="U389" s="103" t="str">
        <f t="shared" si="5"/>
        <v>End</v>
      </c>
      <c r="V389" s="111" t="s">
        <v>8887</v>
      </c>
      <c r="W389" s="111"/>
      <c r="X389" s="111"/>
      <c r="Y389" s="111"/>
      <c r="Z389" s="111"/>
      <c r="AA389" s="111"/>
      <c r="AB389" s="111"/>
    </row>
    <row r="390" spans="1:28" ht="13">
      <c r="A390" s="1462">
        <v>380</v>
      </c>
      <c r="B390" s="111"/>
      <c r="C390" s="275"/>
      <c r="D390" s="276"/>
      <c r="E390" s="848"/>
      <c r="F390" s="344">
        <v>227</v>
      </c>
      <c r="G390" s="290"/>
      <c r="H390" s="112"/>
      <c r="I390" s="112"/>
      <c r="J390" s="91" t="s">
        <v>5130</v>
      </c>
      <c r="K390" s="91"/>
      <c r="L390" s="91"/>
      <c r="M390" s="291"/>
      <c r="N390" s="292">
        <v>22</v>
      </c>
      <c r="O390" s="291"/>
      <c r="P390" s="291"/>
      <c r="Q390" s="291"/>
      <c r="R390" s="19" t="s">
        <v>3240</v>
      </c>
      <c r="S390" s="103" t="s">
        <v>6197</v>
      </c>
      <c r="T390" s="103"/>
      <c r="U390" s="103" t="str">
        <f t="shared" si="5"/>
        <v/>
      </c>
      <c r="V390" s="111"/>
      <c r="W390" s="111"/>
      <c r="X390" s="111"/>
      <c r="Y390" s="111"/>
      <c r="Z390" s="111"/>
      <c r="AA390" s="111"/>
      <c r="AB390" s="111"/>
    </row>
    <row r="391" spans="1:28" ht="13">
      <c r="A391" s="1462">
        <v>381</v>
      </c>
      <c r="B391" s="111"/>
      <c r="C391" s="275"/>
      <c r="D391" s="276"/>
      <c r="E391" s="848"/>
      <c r="F391" s="344"/>
      <c r="G391" s="290">
        <v>2270</v>
      </c>
      <c r="H391" s="112"/>
      <c r="I391" s="112"/>
      <c r="J391" s="91" t="s">
        <v>5131</v>
      </c>
      <c r="K391" s="91"/>
      <c r="L391" s="91"/>
      <c r="M391" s="291"/>
      <c r="N391" s="292">
        <v>227</v>
      </c>
      <c r="O391" s="291"/>
      <c r="P391" s="291"/>
      <c r="Q391" s="291"/>
      <c r="R391" s="19" t="s">
        <v>3240</v>
      </c>
      <c r="S391" s="103" t="s">
        <v>6197</v>
      </c>
      <c r="T391" s="103"/>
      <c r="U391" s="103" t="str">
        <f t="shared" si="5"/>
        <v/>
      </c>
      <c r="V391" s="111"/>
      <c r="W391" s="111"/>
      <c r="X391" s="111"/>
      <c r="Y391" s="111"/>
      <c r="Z391" s="111"/>
      <c r="AA391" s="111"/>
      <c r="AB391" s="111"/>
    </row>
    <row r="392" spans="1:28" ht="13">
      <c r="A392" s="1462">
        <v>382</v>
      </c>
      <c r="B392" s="111"/>
      <c r="C392" s="275"/>
      <c r="D392" s="276"/>
      <c r="E392" s="848"/>
      <c r="F392" s="848"/>
      <c r="G392" s="27"/>
      <c r="H392" s="112">
        <v>22700</v>
      </c>
      <c r="I392" s="112"/>
      <c r="J392" s="103" t="s">
        <v>5132</v>
      </c>
      <c r="K392" s="286"/>
      <c r="L392" s="111"/>
      <c r="M392" s="155"/>
      <c r="N392" s="133">
        <v>2270</v>
      </c>
      <c r="O392" s="155"/>
      <c r="P392" s="155"/>
      <c r="Q392" s="155"/>
      <c r="R392" s="112" t="s">
        <v>3245</v>
      </c>
      <c r="S392" s="103" t="s">
        <v>6197</v>
      </c>
      <c r="T392" s="103" t="s">
        <v>6080</v>
      </c>
      <c r="U392" s="103" t="str">
        <f t="shared" si="5"/>
        <v>End</v>
      </c>
      <c r="V392" s="111" t="s">
        <v>8888</v>
      </c>
      <c r="W392" s="111"/>
      <c r="X392" s="111"/>
      <c r="Y392" s="111"/>
      <c r="Z392" s="111"/>
      <c r="AA392" s="111"/>
      <c r="AB392" s="111"/>
    </row>
    <row r="393" spans="1:28" ht="13">
      <c r="A393" s="1462">
        <v>383</v>
      </c>
      <c r="B393" s="111"/>
      <c r="C393" s="275"/>
      <c r="D393" s="276"/>
      <c r="E393" s="848"/>
      <c r="F393" s="848"/>
      <c r="G393" s="27"/>
      <c r="H393" s="112">
        <v>22701</v>
      </c>
      <c r="I393" s="112"/>
      <c r="J393" s="103" t="s">
        <v>5567</v>
      </c>
      <c r="K393" s="286"/>
      <c r="L393" s="111"/>
      <c r="M393" s="155"/>
      <c r="N393" s="133">
        <v>2270</v>
      </c>
      <c r="O393" s="155"/>
      <c r="P393" s="155"/>
      <c r="Q393" s="155"/>
      <c r="R393" s="112" t="s">
        <v>3245</v>
      </c>
      <c r="S393" s="103" t="s">
        <v>6197</v>
      </c>
      <c r="T393" s="103" t="s">
        <v>6080</v>
      </c>
      <c r="U393" s="103" t="str">
        <f t="shared" si="5"/>
        <v>End</v>
      </c>
      <c r="V393" s="111" t="s">
        <v>8889</v>
      </c>
      <c r="W393" s="111"/>
      <c r="X393" s="111"/>
      <c r="Y393" s="111"/>
      <c r="Z393" s="111"/>
      <c r="AA393" s="111"/>
      <c r="AB393" s="111"/>
    </row>
    <row r="394" spans="1:28" ht="13">
      <c r="A394" s="1462">
        <v>384</v>
      </c>
      <c r="B394" s="111"/>
      <c r="C394" s="275"/>
      <c r="D394" s="276"/>
      <c r="E394" s="848"/>
      <c r="F394" s="848"/>
      <c r="G394" s="27"/>
      <c r="H394" s="112">
        <v>22702</v>
      </c>
      <c r="I394" s="112"/>
      <c r="J394" s="103" t="s">
        <v>5882</v>
      </c>
      <c r="K394" s="286"/>
      <c r="L394" s="111"/>
      <c r="M394" s="155"/>
      <c r="N394" s="133">
        <v>2270</v>
      </c>
      <c r="O394" s="155"/>
      <c r="P394" s="155"/>
      <c r="Q394" s="155"/>
      <c r="R394" s="112" t="s">
        <v>3245</v>
      </c>
      <c r="S394" s="103" t="s">
        <v>6197</v>
      </c>
      <c r="T394" s="103" t="s">
        <v>6616</v>
      </c>
      <c r="U394" s="103" t="str">
        <f t="shared" si="5"/>
        <v>End</v>
      </c>
      <c r="V394" s="111" t="s">
        <v>8890</v>
      </c>
      <c r="W394" s="111"/>
      <c r="X394" s="111"/>
      <c r="Y394" s="111"/>
      <c r="Z394" s="111"/>
      <c r="AA394" s="111"/>
      <c r="AB394" s="111"/>
    </row>
    <row r="395" spans="1:28" ht="13">
      <c r="A395" s="1462">
        <v>385</v>
      </c>
      <c r="B395" s="115"/>
      <c r="C395" s="293"/>
      <c r="D395" s="294"/>
      <c r="E395" s="94"/>
      <c r="F395" s="108">
        <v>228</v>
      </c>
      <c r="G395" s="295"/>
      <c r="H395" s="296"/>
      <c r="I395" s="296"/>
      <c r="J395" s="297" t="s">
        <v>5791</v>
      </c>
      <c r="K395" s="298"/>
      <c r="L395" s="115"/>
      <c r="M395" s="299"/>
      <c r="N395" s="300">
        <v>22</v>
      </c>
      <c r="O395" s="301"/>
      <c r="P395" s="301"/>
      <c r="Q395" s="301"/>
      <c r="R395" s="302" t="s">
        <v>3240</v>
      </c>
      <c r="S395" s="95" t="s">
        <v>6197</v>
      </c>
      <c r="T395" s="95" t="s">
        <v>3970</v>
      </c>
      <c r="U395" s="103" t="str">
        <f t="shared" si="5"/>
        <v>not</v>
      </c>
      <c r="V395" s="111"/>
      <c r="W395" s="111"/>
      <c r="X395" s="111"/>
      <c r="Y395" s="111"/>
      <c r="Z395" s="111"/>
      <c r="AA395" s="111"/>
      <c r="AB395" s="111"/>
    </row>
    <row r="396" spans="1:28" ht="13">
      <c r="A396" s="1462">
        <v>386</v>
      </c>
      <c r="B396" s="115"/>
      <c r="C396" s="293"/>
      <c r="D396" s="294"/>
      <c r="E396" s="94"/>
      <c r="F396" s="108"/>
      <c r="G396" s="295">
        <v>2280</v>
      </c>
      <c r="H396" s="296"/>
      <c r="I396" s="296"/>
      <c r="J396" s="297" t="s">
        <v>5791</v>
      </c>
      <c r="K396" s="298"/>
      <c r="L396" s="115"/>
      <c r="M396" s="299"/>
      <c r="N396" s="300">
        <v>228</v>
      </c>
      <c r="O396" s="301"/>
      <c r="P396" s="301"/>
      <c r="Q396" s="301"/>
      <c r="R396" s="302" t="s">
        <v>3240</v>
      </c>
      <c r="S396" s="95" t="s">
        <v>6197</v>
      </c>
      <c r="T396" s="95" t="s">
        <v>3970</v>
      </c>
      <c r="U396" s="103" t="str">
        <f t="shared" si="5"/>
        <v>not</v>
      </c>
      <c r="V396" s="111"/>
      <c r="W396" s="111"/>
      <c r="X396" s="111"/>
      <c r="Y396" s="111"/>
      <c r="Z396" s="111"/>
      <c r="AA396" s="111"/>
      <c r="AB396" s="111"/>
    </row>
    <row r="397" spans="1:28" s="111" customFormat="1" ht="13">
      <c r="A397" s="1462">
        <v>387</v>
      </c>
      <c r="B397" s="103"/>
      <c r="C397" s="103"/>
      <c r="D397" s="305"/>
      <c r="E397" s="848"/>
      <c r="F397" s="848"/>
      <c r="G397" s="27"/>
      <c r="H397" s="848">
        <v>22805</v>
      </c>
      <c r="I397" s="848"/>
      <c r="J397" s="103" t="s">
        <v>5792</v>
      </c>
      <c r="K397" s="32"/>
      <c r="L397" s="103"/>
      <c r="M397" s="38"/>
      <c r="N397" s="27">
        <v>2280</v>
      </c>
      <c r="O397" s="38"/>
      <c r="P397" s="38"/>
      <c r="Q397" s="38"/>
      <c r="R397" s="848" t="s">
        <v>3245</v>
      </c>
      <c r="S397" s="103" t="s">
        <v>6197</v>
      </c>
      <c r="T397" s="103" t="s">
        <v>6080</v>
      </c>
      <c r="U397" s="103" t="str">
        <f t="shared" si="5"/>
        <v>End</v>
      </c>
      <c r="V397" s="111" t="s">
        <v>8714</v>
      </c>
    </row>
    <row r="398" spans="1:28" s="111" customFormat="1" ht="13">
      <c r="A398" s="1462">
        <v>388</v>
      </c>
      <c r="B398" s="103"/>
      <c r="C398" s="103"/>
      <c r="D398" s="305"/>
      <c r="E398" s="848"/>
      <c r="F398" s="344">
        <v>229</v>
      </c>
      <c r="G398" s="290"/>
      <c r="H398" s="848"/>
      <c r="I398" s="848"/>
      <c r="J398" s="91" t="s">
        <v>7608</v>
      </c>
      <c r="K398" s="91"/>
      <c r="L398" s="91"/>
      <c r="M398" s="291"/>
      <c r="N398" s="292">
        <v>22</v>
      </c>
      <c r="O398" s="38"/>
      <c r="P398" s="38"/>
      <c r="Q398" s="38"/>
      <c r="R398" s="19" t="s">
        <v>3240</v>
      </c>
      <c r="S398" s="103" t="s">
        <v>6197</v>
      </c>
      <c r="T398" s="103"/>
      <c r="U398" s="103" t="str">
        <f t="shared" ref="U398:U461" si="6">LEFT($T398,3)</f>
        <v/>
      </c>
    </row>
    <row r="399" spans="1:28" s="111" customFormat="1" ht="13">
      <c r="A399" s="1462">
        <v>389</v>
      </c>
      <c r="B399" s="103"/>
      <c r="C399" s="103"/>
      <c r="D399" s="305"/>
      <c r="E399" s="848"/>
      <c r="F399" s="344"/>
      <c r="G399" s="290">
        <v>2290</v>
      </c>
      <c r="H399" s="848"/>
      <c r="I399" s="848"/>
      <c r="J399" s="91" t="s">
        <v>7608</v>
      </c>
      <c r="K399" s="91"/>
      <c r="L399" s="91"/>
      <c r="M399" s="291"/>
      <c r="N399" s="292">
        <v>229</v>
      </c>
      <c r="O399" s="38"/>
      <c r="P399" s="38"/>
      <c r="Q399" s="38"/>
      <c r="R399" s="19" t="s">
        <v>3240</v>
      </c>
      <c r="S399" s="103" t="s">
        <v>6197</v>
      </c>
      <c r="T399" s="103"/>
      <c r="U399" s="103" t="str">
        <f t="shared" si="6"/>
        <v/>
      </c>
    </row>
    <row r="400" spans="1:28" s="111" customFormat="1" ht="13">
      <c r="A400" s="1462">
        <v>390</v>
      </c>
      <c r="C400" s="275"/>
      <c r="D400" s="276"/>
      <c r="E400" s="848"/>
      <c r="F400" s="848"/>
      <c r="G400" s="27"/>
      <c r="H400" s="112">
        <v>22901</v>
      </c>
      <c r="I400" s="112"/>
      <c r="J400" s="111" t="s">
        <v>8622</v>
      </c>
      <c r="M400" s="155"/>
      <c r="N400" s="27">
        <v>2290</v>
      </c>
      <c r="O400" s="38"/>
      <c r="P400" s="38"/>
      <c r="Q400" s="38"/>
      <c r="R400" s="848" t="s">
        <v>3245</v>
      </c>
      <c r="S400" s="103" t="s">
        <v>6197</v>
      </c>
      <c r="T400" s="103"/>
      <c r="U400" s="103" t="str">
        <f t="shared" si="6"/>
        <v/>
      </c>
      <c r="V400" s="103" t="s">
        <v>8891</v>
      </c>
      <c r="W400" s="103"/>
    </row>
    <row r="401" spans="1:28" s="111" customFormat="1" ht="13">
      <c r="A401" s="1462">
        <v>391</v>
      </c>
      <c r="B401" s="1081"/>
      <c r="C401" s="1082"/>
      <c r="D401" s="1083"/>
      <c r="E401" s="1084"/>
      <c r="F401" s="1084"/>
      <c r="G401" s="1085"/>
      <c r="H401" s="1086">
        <v>22903</v>
      </c>
      <c r="I401" s="1086"/>
      <c r="J401" s="1081" t="s">
        <v>9444</v>
      </c>
      <c r="K401" s="1081"/>
      <c r="L401" s="1081"/>
      <c r="M401" s="1087"/>
      <c r="N401" s="27">
        <v>2290</v>
      </c>
      <c r="O401" s="38"/>
      <c r="P401" s="38"/>
      <c r="Q401" s="38"/>
      <c r="R401" s="1079" t="s">
        <v>3245</v>
      </c>
      <c r="S401" s="103" t="s">
        <v>6197</v>
      </c>
      <c r="T401" s="103"/>
      <c r="U401" s="103" t="str">
        <f t="shared" si="6"/>
        <v/>
      </c>
      <c r="V401" s="1088" t="s">
        <v>9307</v>
      </c>
      <c r="W401" s="1088"/>
    </row>
    <row r="402" spans="1:28" ht="13">
      <c r="A402" s="1462">
        <v>392</v>
      </c>
      <c r="B402" s="103"/>
      <c r="C402" s="103"/>
      <c r="D402" s="305"/>
      <c r="E402" s="848"/>
      <c r="F402" s="848"/>
      <c r="G402" s="27"/>
      <c r="H402" s="848">
        <v>22908</v>
      </c>
      <c r="I402" s="848"/>
      <c r="J402" s="103" t="s">
        <v>7723</v>
      </c>
      <c r="K402" s="32"/>
      <c r="L402" s="103"/>
      <c r="M402" s="38"/>
      <c r="N402" s="27">
        <v>2290</v>
      </c>
      <c r="O402" s="38"/>
      <c r="P402" s="38"/>
      <c r="Q402" s="38"/>
      <c r="R402" s="848" t="s">
        <v>3245</v>
      </c>
      <c r="S402" s="103" t="s">
        <v>6197</v>
      </c>
      <c r="T402" s="103"/>
      <c r="U402" s="103" t="str">
        <f t="shared" si="6"/>
        <v/>
      </c>
      <c r="V402" s="111" t="s">
        <v>8892</v>
      </c>
      <c r="W402" s="111"/>
      <c r="X402" s="111"/>
      <c r="Y402" s="111"/>
      <c r="Z402" s="111"/>
      <c r="AA402" s="111"/>
      <c r="AB402" s="111"/>
    </row>
    <row r="403" spans="1:28" ht="13">
      <c r="A403" s="1462">
        <v>393</v>
      </c>
      <c r="B403" s="111"/>
      <c r="C403" s="275"/>
      <c r="D403" s="285">
        <v>23</v>
      </c>
      <c r="E403" s="848"/>
      <c r="F403" s="848"/>
      <c r="G403" s="27"/>
      <c r="H403" s="112"/>
      <c r="I403" s="112"/>
      <c r="J403" s="286" t="s">
        <v>3587</v>
      </c>
      <c r="K403" s="286"/>
      <c r="L403" s="111"/>
      <c r="M403" s="111"/>
      <c r="N403" s="133"/>
      <c r="O403" s="111"/>
      <c r="P403" s="111"/>
      <c r="Q403" s="111"/>
      <c r="R403" s="288" t="s">
        <v>3240</v>
      </c>
      <c r="S403" s="103" t="s">
        <v>6197</v>
      </c>
      <c r="T403" s="103"/>
      <c r="U403" s="103" t="str">
        <f t="shared" si="6"/>
        <v/>
      </c>
      <c r="V403" s="111"/>
      <c r="W403" s="111"/>
      <c r="X403" s="111"/>
      <c r="Y403" s="111"/>
      <c r="Z403" s="111"/>
      <c r="AA403" s="111"/>
      <c r="AB403" s="111"/>
    </row>
    <row r="404" spans="1:28" ht="13">
      <c r="A404" s="1462">
        <v>394</v>
      </c>
      <c r="B404" s="111"/>
      <c r="C404" s="275"/>
      <c r="D404" s="276"/>
      <c r="E404" s="344">
        <v>23</v>
      </c>
      <c r="F404" s="344"/>
      <c r="G404" s="103"/>
      <c r="H404" s="112"/>
      <c r="I404" s="112"/>
      <c r="J404" s="222" t="s">
        <v>1784</v>
      </c>
      <c r="K404" s="222"/>
      <c r="L404" s="222"/>
      <c r="M404" s="222"/>
      <c r="N404" s="274"/>
      <c r="O404" s="222"/>
      <c r="P404" s="222"/>
      <c r="Q404" s="222"/>
      <c r="R404" s="19" t="s">
        <v>3240</v>
      </c>
      <c r="S404" s="103" t="s">
        <v>6197</v>
      </c>
      <c r="T404" s="103"/>
      <c r="U404" s="103" t="str">
        <f t="shared" si="6"/>
        <v/>
      </c>
      <c r="V404" s="111"/>
      <c r="W404" s="111"/>
      <c r="X404" s="111"/>
      <c r="Y404" s="111"/>
      <c r="Z404" s="111"/>
      <c r="AA404" s="111"/>
      <c r="AB404" s="111"/>
    </row>
    <row r="405" spans="1:28" ht="13">
      <c r="A405" s="1462">
        <v>395</v>
      </c>
      <c r="B405" s="111"/>
      <c r="C405" s="275"/>
      <c r="D405" s="276"/>
      <c r="E405" s="848"/>
      <c r="F405" s="344">
        <v>230</v>
      </c>
      <c r="G405" s="344"/>
      <c r="H405" s="112"/>
      <c r="I405" s="112"/>
      <c r="J405" s="222" t="s">
        <v>1785</v>
      </c>
      <c r="K405" s="222"/>
      <c r="L405" s="222"/>
      <c r="M405" s="222"/>
      <c r="N405" s="274">
        <v>23</v>
      </c>
      <c r="O405" s="222"/>
      <c r="P405" s="222"/>
      <c r="Q405" s="222"/>
      <c r="R405" s="19" t="s">
        <v>3240</v>
      </c>
      <c r="S405" s="103" t="s">
        <v>6197</v>
      </c>
      <c r="T405" s="103"/>
      <c r="U405" s="103" t="str">
        <f t="shared" si="6"/>
        <v/>
      </c>
      <c r="V405" s="111"/>
      <c r="W405" s="111"/>
      <c r="X405" s="111"/>
      <c r="Y405" s="111"/>
      <c r="Z405" s="111"/>
      <c r="AA405" s="111"/>
      <c r="AB405" s="111"/>
    </row>
    <row r="406" spans="1:28" ht="13">
      <c r="A406" s="1462">
        <v>396</v>
      </c>
      <c r="B406" s="111"/>
      <c r="C406" s="275"/>
      <c r="D406" s="276"/>
      <c r="E406" s="848"/>
      <c r="F406" s="848"/>
      <c r="G406" s="344">
        <v>2300</v>
      </c>
      <c r="H406" s="112"/>
      <c r="I406" s="112"/>
      <c r="J406" s="21" t="s">
        <v>1786</v>
      </c>
      <c r="K406" s="21"/>
      <c r="L406" s="21"/>
      <c r="M406" s="21"/>
      <c r="N406" s="274">
        <v>230</v>
      </c>
      <c r="O406" s="21"/>
      <c r="P406" s="21"/>
      <c r="Q406" s="21"/>
      <c r="R406" s="19" t="s">
        <v>3240</v>
      </c>
      <c r="S406" s="103" t="s">
        <v>6197</v>
      </c>
      <c r="T406" s="103"/>
      <c r="U406" s="103" t="str">
        <f t="shared" si="6"/>
        <v/>
      </c>
      <c r="V406" s="111"/>
      <c r="W406" s="111"/>
      <c r="X406" s="111"/>
      <c r="Y406" s="111"/>
      <c r="Z406" s="111"/>
      <c r="AA406" s="111"/>
      <c r="AB406" s="111"/>
    </row>
    <row r="407" spans="1:28" ht="13">
      <c r="A407" s="1462">
        <v>397</v>
      </c>
      <c r="B407" s="111"/>
      <c r="C407" s="275"/>
      <c r="D407" s="276"/>
      <c r="E407" s="848"/>
      <c r="F407" s="848"/>
      <c r="G407" s="344"/>
      <c r="H407" s="112" t="s">
        <v>1787</v>
      </c>
      <c r="I407" s="112"/>
      <c r="J407" s="103" t="s">
        <v>1788</v>
      </c>
      <c r="K407" s="103"/>
      <c r="L407" s="103"/>
      <c r="M407" s="103"/>
      <c r="N407" s="27">
        <v>2300</v>
      </c>
      <c r="O407" s="103"/>
      <c r="P407" s="103"/>
      <c r="Q407" s="103"/>
      <c r="R407" s="848" t="s">
        <v>3245</v>
      </c>
      <c r="S407" s="103" t="s">
        <v>6197</v>
      </c>
      <c r="T407" s="103"/>
      <c r="U407" s="103" t="str">
        <f t="shared" si="6"/>
        <v/>
      </c>
      <c r="V407" s="111"/>
      <c r="W407" s="111"/>
      <c r="X407" s="111"/>
      <c r="Y407" s="111"/>
      <c r="Z407" s="111"/>
      <c r="AA407" s="111"/>
      <c r="AB407" s="111"/>
    </row>
    <row r="408" spans="1:28" ht="13">
      <c r="A408" s="1462">
        <v>398</v>
      </c>
      <c r="B408" s="111"/>
      <c r="C408" s="275"/>
      <c r="D408" s="276"/>
      <c r="E408" s="848"/>
      <c r="F408" s="848"/>
      <c r="G408" s="344"/>
      <c r="H408" s="112">
        <v>23000</v>
      </c>
      <c r="I408" s="112"/>
      <c r="J408" s="103" t="s">
        <v>4008</v>
      </c>
      <c r="K408" s="111"/>
      <c r="L408" s="111"/>
      <c r="M408" s="111"/>
      <c r="N408" s="133">
        <v>2303</v>
      </c>
      <c r="O408" s="111"/>
      <c r="P408" s="111"/>
      <c r="Q408" s="111"/>
      <c r="R408" s="112" t="s">
        <v>3245</v>
      </c>
      <c r="S408" s="103" t="s">
        <v>6197</v>
      </c>
      <c r="T408" s="103" t="s">
        <v>6080</v>
      </c>
      <c r="U408" s="103" t="str">
        <f t="shared" si="6"/>
        <v>End</v>
      </c>
      <c r="V408" s="111" t="s">
        <v>8893</v>
      </c>
      <c r="W408" s="111"/>
      <c r="X408" s="111"/>
      <c r="Y408" s="111"/>
      <c r="Z408" s="111"/>
      <c r="AA408" s="111"/>
      <c r="AB408" s="111"/>
    </row>
    <row r="409" spans="1:28" ht="13">
      <c r="A409" s="1462">
        <v>399</v>
      </c>
      <c r="B409" s="111"/>
      <c r="C409" s="275"/>
      <c r="D409" s="276"/>
      <c r="E409" s="848"/>
      <c r="F409" s="848"/>
      <c r="G409" s="344"/>
      <c r="H409" s="112">
        <v>23001</v>
      </c>
      <c r="I409" s="112"/>
      <c r="J409" s="103" t="s">
        <v>4008</v>
      </c>
      <c r="K409" s="111"/>
      <c r="L409" s="111"/>
      <c r="M409" s="111"/>
      <c r="N409" s="133">
        <v>2303</v>
      </c>
      <c r="O409" s="111"/>
      <c r="P409" s="111"/>
      <c r="Q409" s="111"/>
      <c r="R409" s="112" t="s">
        <v>3245</v>
      </c>
      <c r="S409" s="103" t="s">
        <v>6197</v>
      </c>
      <c r="T409" s="103" t="s">
        <v>6080</v>
      </c>
      <c r="U409" s="103" t="str">
        <f t="shared" si="6"/>
        <v>End</v>
      </c>
      <c r="V409" s="111" t="s">
        <v>8894</v>
      </c>
      <c r="W409" s="111"/>
      <c r="X409" s="111"/>
      <c r="Y409" s="111"/>
      <c r="Z409" s="111"/>
      <c r="AA409" s="111"/>
      <c r="AB409" s="111"/>
    </row>
    <row r="410" spans="1:28" ht="13">
      <c r="A410" s="1462">
        <v>400</v>
      </c>
      <c r="B410" s="111"/>
      <c r="C410" s="275"/>
      <c r="D410" s="276"/>
      <c r="E410" s="848"/>
      <c r="F410" s="848"/>
      <c r="G410" s="344"/>
      <c r="H410" s="112">
        <v>23002</v>
      </c>
      <c r="I410" s="112"/>
      <c r="J410" s="103" t="s">
        <v>4008</v>
      </c>
      <c r="K410" s="111"/>
      <c r="L410" s="111"/>
      <c r="M410" s="111"/>
      <c r="N410" s="133">
        <v>2303</v>
      </c>
      <c r="O410" s="111"/>
      <c r="P410" s="111"/>
      <c r="Q410" s="111"/>
      <c r="R410" s="112" t="s">
        <v>3245</v>
      </c>
      <c r="S410" s="103" t="s">
        <v>6197</v>
      </c>
      <c r="T410" s="103" t="s">
        <v>6080</v>
      </c>
      <c r="U410" s="103" t="str">
        <f t="shared" si="6"/>
        <v>End</v>
      </c>
      <c r="V410" s="111" t="s">
        <v>8895</v>
      </c>
      <c r="W410" s="111"/>
      <c r="X410" s="111"/>
      <c r="Y410" s="111"/>
      <c r="Z410" s="111"/>
      <c r="AA410" s="111"/>
      <c r="AB410" s="111"/>
    </row>
    <row r="411" spans="1:28" ht="13">
      <c r="A411" s="1462">
        <v>401</v>
      </c>
      <c r="B411" s="111"/>
      <c r="C411" s="275"/>
      <c r="D411" s="276"/>
      <c r="E411" s="848"/>
      <c r="F411" s="848"/>
      <c r="G411" s="344"/>
      <c r="H411" s="112">
        <v>23003</v>
      </c>
      <c r="I411" s="112"/>
      <c r="J411" s="103" t="s">
        <v>9508</v>
      </c>
      <c r="K411" s="111"/>
      <c r="L411" s="111"/>
      <c r="M411" s="111"/>
      <c r="N411" s="133">
        <v>2303</v>
      </c>
      <c r="O411" s="111"/>
      <c r="P411" s="111"/>
      <c r="Q411" s="111"/>
      <c r="R411" s="112" t="s">
        <v>3245</v>
      </c>
      <c r="S411" s="103" t="s">
        <v>6197</v>
      </c>
      <c r="T411" s="103"/>
      <c r="U411" s="103" t="str">
        <f t="shared" si="6"/>
        <v/>
      </c>
      <c r="V411" s="111" t="s">
        <v>9509</v>
      </c>
      <c r="W411" s="111"/>
      <c r="X411" s="111"/>
      <c r="Y411" s="111"/>
      <c r="Z411" s="111"/>
      <c r="AA411" s="111"/>
      <c r="AB411" s="111"/>
    </row>
    <row r="412" spans="1:28" ht="13">
      <c r="A412" s="1462">
        <v>402</v>
      </c>
      <c r="B412" s="111"/>
      <c r="C412" s="275"/>
      <c r="D412" s="276"/>
      <c r="E412" s="848"/>
      <c r="F412" s="848"/>
      <c r="G412" s="848"/>
      <c r="H412" s="112">
        <v>23004</v>
      </c>
      <c r="I412" s="112"/>
      <c r="J412" s="111" t="s">
        <v>9018</v>
      </c>
      <c r="K412" s="111"/>
      <c r="L412" s="111"/>
      <c r="M412" s="111"/>
      <c r="N412" s="133">
        <v>2303</v>
      </c>
      <c r="O412" s="111"/>
      <c r="P412" s="111"/>
      <c r="Q412" s="111"/>
      <c r="R412" s="112" t="s">
        <v>3245</v>
      </c>
      <c r="S412" s="103" t="s">
        <v>6197</v>
      </c>
      <c r="T412" s="103"/>
      <c r="U412" s="103" t="str">
        <f t="shared" si="6"/>
        <v/>
      </c>
      <c r="V412" s="103" t="s">
        <v>8896</v>
      </c>
      <c r="W412" s="103"/>
      <c r="X412" s="111"/>
      <c r="Y412" s="111"/>
      <c r="Z412" s="111"/>
      <c r="AA412" s="111"/>
      <c r="AB412" s="111"/>
    </row>
    <row r="413" spans="1:28" ht="13">
      <c r="A413" s="1462">
        <v>403</v>
      </c>
      <c r="B413" s="111"/>
      <c r="C413" s="275"/>
      <c r="D413" s="276"/>
      <c r="E413" s="848"/>
      <c r="F413" s="848"/>
      <c r="G413" s="848"/>
      <c r="H413" s="112">
        <v>23005</v>
      </c>
      <c r="I413" s="112"/>
      <c r="J413" s="111" t="s">
        <v>9021</v>
      </c>
      <c r="K413" s="111"/>
      <c r="L413" s="111"/>
      <c r="M413" s="111"/>
      <c r="N413" s="133">
        <v>2303</v>
      </c>
      <c r="O413" s="111"/>
      <c r="P413" s="111"/>
      <c r="Q413" s="111"/>
      <c r="R413" s="112" t="s">
        <v>3245</v>
      </c>
      <c r="S413" s="111" t="s">
        <v>6197</v>
      </c>
      <c r="T413" s="103"/>
      <c r="U413" s="103" t="str">
        <f t="shared" si="6"/>
        <v/>
      </c>
      <c r="V413" s="103" t="s">
        <v>8897</v>
      </c>
      <c r="W413" s="103"/>
      <c r="X413" s="111"/>
      <c r="Y413" s="111"/>
      <c r="Z413" s="111"/>
      <c r="AA413" s="111"/>
      <c r="AB413" s="111"/>
    </row>
    <row r="414" spans="1:28" ht="13">
      <c r="A414" s="1462">
        <v>404</v>
      </c>
      <c r="B414" s="111"/>
      <c r="C414" s="275"/>
      <c r="D414" s="276"/>
      <c r="E414" s="848"/>
      <c r="F414" s="848"/>
      <c r="G414" s="344">
        <v>2301</v>
      </c>
      <c r="H414" s="112"/>
      <c r="I414" s="112"/>
      <c r="J414" s="21" t="s">
        <v>6123</v>
      </c>
      <c r="K414" s="21"/>
      <c r="L414" s="21"/>
      <c r="M414" s="21"/>
      <c r="N414" s="274">
        <v>230</v>
      </c>
      <c r="O414" s="21"/>
      <c r="P414" s="21"/>
      <c r="Q414" s="21"/>
      <c r="R414" s="19" t="s">
        <v>3240</v>
      </c>
      <c r="S414" s="103" t="s">
        <v>6197</v>
      </c>
      <c r="T414" s="103"/>
      <c r="U414" s="103" t="str">
        <f t="shared" si="6"/>
        <v/>
      </c>
      <c r="V414" s="111"/>
      <c r="W414" s="111"/>
      <c r="X414" s="111"/>
      <c r="Y414" s="111"/>
      <c r="Z414" s="111"/>
      <c r="AA414" s="111"/>
      <c r="AB414" s="111"/>
    </row>
    <row r="415" spans="1:28" ht="13">
      <c r="A415" s="1462">
        <v>405</v>
      </c>
      <c r="B415" s="111"/>
      <c r="C415" s="275"/>
      <c r="D415" s="276"/>
      <c r="E415" s="848"/>
      <c r="F415" s="848"/>
      <c r="G415" s="848"/>
      <c r="H415" s="112">
        <v>23010</v>
      </c>
      <c r="I415" s="112"/>
      <c r="J415" s="103" t="s">
        <v>6126</v>
      </c>
      <c r="K415" s="20"/>
      <c r="L415" s="20"/>
      <c r="M415" s="20"/>
      <c r="N415" s="303">
        <v>2301</v>
      </c>
      <c r="O415" s="20"/>
      <c r="P415" s="20"/>
      <c r="Q415" s="20"/>
      <c r="R415" s="23" t="s">
        <v>3245</v>
      </c>
      <c r="S415" s="103" t="s">
        <v>6197</v>
      </c>
      <c r="T415" s="103"/>
      <c r="U415" s="103" t="str">
        <f t="shared" si="6"/>
        <v/>
      </c>
      <c r="V415" s="111" t="s">
        <v>8898</v>
      </c>
      <c r="W415" s="111"/>
      <c r="X415" s="111"/>
      <c r="Y415" s="111"/>
      <c r="Z415" s="111"/>
      <c r="AA415" s="111"/>
      <c r="AB415" s="111"/>
    </row>
    <row r="416" spans="1:28" s="111" customFormat="1" ht="13">
      <c r="A416" s="1462">
        <v>406</v>
      </c>
      <c r="C416" s="275"/>
      <c r="D416" s="276"/>
      <c r="E416" s="848"/>
      <c r="F416" s="848"/>
      <c r="G416" s="848"/>
      <c r="H416" s="112">
        <v>23011</v>
      </c>
      <c r="I416" s="112"/>
      <c r="J416" s="103" t="s">
        <v>6124</v>
      </c>
      <c r="K416" s="20"/>
      <c r="L416" s="20"/>
      <c r="M416" s="20"/>
      <c r="N416" s="303">
        <v>2301</v>
      </c>
      <c r="O416" s="20"/>
      <c r="P416" s="20"/>
      <c r="Q416" s="20"/>
      <c r="R416" s="23" t="s">
        <v>3245</v>
      </c>
      <c r="S416" s="103" t="s">
        <v>6197</v>
      </c>
      <c r="T416" s="103" t="s">
        <v>8690</v>
      </c>
      <c r="U416" s="103" t="str">
        <f t="shared" si="6"/>
        <v>End</v>
      </c>
      <c r="V416" s="111" t="s">
        <v>8899</v>
      </c>
    </row>
    <row r="417" spans="1:28" s="111" customFormat="1" ht="13">
      <c r="A417" s="1462">
        <v>407</v>
      </c>
      <c r="C417" s="275"/>
      <c r="D417" s="276"/>
      <c r="E417" s="848"/>
      <c r="F417" s="848"/>
      <c r="G417" s="344"/>
      <c r="H417" s="112">
        <v>23046</v>
      </c>
      <c r="I417" s="112"/>
      <c r="J417" s="111" t="s">
        <v>1976</v>
      </c>
      <c r="K417" s="21"/>
      <c r="L417" s="21"/>
      <c r="M417" s="21"/>
      <c r="N417" s="133">
        <v>2301</v>
      </c>
      <c r="O417" s="21"/>
      <c r="P417" s="21"/>
      <c r="Q417" s="21"/>
      <c r="R417" s="112" t="s">
        <v>3245</v>
      </c>
      <c r="S417" s="103" t="s">
        <v>6197</v>
      </c>
      <c r="T417" s="103" t="s">
        <v>6080</v>
      </c>
      <c r="U417" s="103" t="str">
        <f t="shared" si="6"/>
        <v>End</v>
      </c>
    </row>
    <row r="418" spans="1:28" s="111" customFormat="1" ht="13">
      <c r="A418" s="1462">
        <v>408</v>
      </c>
      <c r="C418" s="275"/>
      <c r="D418" s="276"/>
      <c r="E418" s="848"/>
      <c r="F418" s="848"/>
      <c r="G418" s="27"/>
      <c r="H418" s="112">
        <v>23047</v>
      </c>
      <c r="I418" s="112"/>
      <c r="J418" s="111" t="s">
        <v>1789</v>
      </c>
      <c r="N418" s="133">
        <v>2301</v>
      </c>
      <c r="R418" s="112" t="s">
        <v>3245</v>
      </c>
      <c r="S418" s="103" t="s">
        <v>6197</v>
      </c>
      <c r="T418" s="103" t="s">
        <v>6080</v>
      </c>
      <c r="U418" s="103" t="str">
        <f t="shared" si="6"/>
        <v>End</v>
      </c>
    </row>
    <row r="419" spans="1:28" s="111" customFormat="1" ht="13">
      <c r="A419" s="1462">
        <v>409</v>
      </c>
      <c r="C419" s="275"/>
      <c r="D419" s="276"/>
      <c r="E419" s="848"/>
      <c r="F419" s="848"/>
      <c r="G419" s="27"/>
      <c r="H419" s="112">
        <v>23056</v>
      </c>
      <c r="I419" s="112"/>
      <c r="J419" s="111" t="s">
        <v>1977</v>
      </c>
      <c r="N419" s="133">
        <v>2301</v>
      </c>
      <c r="R419" s="112" t="s">
        <v>3245</v>
      </c>
      <c r="S419" s="103" t="s">
        <v>6197</v>
      </c>
      <c r="T419" s="103" t="s">
        <v>6087</v>
      </c>
      <c r="U419" s="103" t="str">
        <f t="shared" si="6"/>
        <v>End</v>
      </c>
    </row>
    <row r="420" spans="1:28" s="111" customFormat="1" ht="13">
      <c r="A420" s="1462">
        <v>410</v>
      </c>
      <c r="C420" s="275"/>
      <c r="D420" s="276"/>
      <c r="E420" s="848"/>
      <c r="F420" s="848"/>
      <c r="G420" s="27"/>
      <c r="H420" s="112">
        <v>23057</v>
      </c>
      <c r="I420" s="112"/>
      <c r="J420" s="111" t="s">
        <v>1790</v>
      </c>
      <c r="N420" s="133">
        <v>2301</v>
      </c>
      <c r="R420" s="112" t="s">
        <v>3245</v>
      </c>
      <c r="S420" s="103" t="s">
        <v>6197</v>
      </c>
      <c r="T420" s="103" t="s">
        <v>6080</v>
      </c>
      <c r="U420" s="103" t="str">
        <f t="shared" si="6"/>
        <v>End</v>
      </c>
    </row>
    <row r="421" spans="1:28" s="111" customFormat="1" ht="13">
      <c r="A421" s="1462">
        <v>411</v>
      </c>
      <c r="C421" s="275"/>
      <c r="D421" s="276"/>
      <c r="E421" s="848"/>
      <c r="F421" s="848"/>
      <c r="G421" s="27"/>
      <c r="H421" s="112">
        <v>23076</v>
      </c>
      <c r="I421" s="112"/>
      <c r="J421" s="111" t="s">
        <v>1791</v>
      </c>
      <c r="N421" s="133">
        <v>2301</v>
      </c>
      <c r="R421" s="112" t="s">
        <v>3245</v>
      </c>
      <c r="S421" s="103" t="s">
        <v>6197</v>
      </c>
      <c r="T421" s="103" t="s">
        <v>6087</v>
      </c>
      <c r="U421" s="103" t="str">
        <f t="shared" si="6"/>
        <v>End</v>
      </c>
    </row>
    <row r="422" spans="1:28" ht="13">
      <c r="A422" s="1462">
        <v>412</v>
      </c>
      <c r="B422" s="111"/>
      <c r="C422" s="275"/>
      <c r="D422" s="276"/>
      <c r="E422" s="848"/>
      <c r="F422" s="848"/>
      <c r="G422" s="27"/>
      <c r="H422" s="112">
        <v>23077</v>
      </c>
      <c r="I422" s="112"/>
      <c r="J422" s="111" t="s">
        <v>1792</v>
      </c>
      <c r="K422" s="111"/>
      <c r="L422" s="111"/>
      <c r="M422" s="111"/>
      <c r="N422" s="133">
        <v>2301</v>
      </c>
      <c r="O422" s="111"/>
      <c r="P422" s="111"/>
      <c r="Q422" s="111"/>
      <c r="R422" s="112" t="s">
        <v>3245</v>
      </c>
      <c r="S422" s="103" t="s">
        <v>6197</v>
      </c>
      <c r="T422" s="103" t="s">
        <v>6080</v>
      </c>
      <c r="U422" s="103" t="str">
        <f t="shared" si="6"/>
        <v>End</v>
      </c>
      <c r="V422" s="111"/>
      <c r="W422" s="111"/>
      <c r="X422" s="111"/>
      <c r="Y422" s="111"/>
      <c r="Z422" s="111"/>
      <c r="AA422" s="111"/>
      <c r="AB422" s="111"/>
    </row>
    <row r="423" spans="1:28" ht="13">
      <c r="A423" s="1462">
        <v>413</v>
      </c>
      <c r="B423" s="111"/>
      <c r="C423" s="275"/>
      <c r="D423" s="276"/>
      <c r="E423" s="848"/>
      <c r="F423" s="103"/>
      <c r="G423" s="344">
        <v>2302</v>
      </c>
      <c r="H423" s="112"/>
      <c r="I423" s="112"/>
      <c r="J423" s="21" t="s">
        <v>1793</v>
      </c>
      <c r="K423" s="21"/>
      <c r="L423" s="21"/>
      <c r="M423" s="21"/>
      <c r="N423" s="274">
        <v>230</v>
      </c>
      <c r="O423" s="21"/>
      <c r="P423" s="21"/>
      <c r="Q423" s="21"/>
      <c r="R423" s="19" t="s">
        <v>3240</v>
      </c>
      <c r="S423" s="103" t="s">
        <v>6197</v>
      </c>
      <c r="T423" s="103"/>
      <c r="U423" s="103" t="str">
        <f t="shared" si="6"/>
        <v/>
      </c>
      <c r="V423" s="111"/>
      <c r="W423" s="111"/>
      <c r="X423" s="111"/>
      <c r="Y423" s="111"/>
      <c r="Z423" s="111"/>
      <c r="AA423" s="111"/>
      <c r="AB423" s="111"/>
    </row>
    <row r="424" spans="1:28" ht="13">
      <c r="A424" s="1462">
        <v>414</v>
      </c>
      <c r="B424" s="111"/>
      <c r="C424" s="275"/>
      <c r="D424" s="276"/>
      <c r="E424" s="848"/>
      <c r="F424" s="103"/>
      <c r="G424" s="848"/>
      <c r="H424" s="112">
        <v>23022</v>
      </c>
      <c r="I424" s="112"/>
      <c r="J424" s="111" t="s">
        <v>8970</v>
      </c>
      <c r="K424" s="111"/>
      <c r="L424" s="111"/>
      <c r="M424" s="111"/>
      <c r="N424" s="133">
        <v>2302</v>
      </c>
      <c r="O424" s="21"/>
      <c r="P424" s="21"/>
      <c r="Q424" s="21"/>
      <c r="R424" s="112" t="s">
        <v>3245</v>
      </c>
      <c r="S424" s="103" t="s">
        <v>6197</v>
      </c>
      <c r="T424" s="103"/>
      <c r="U424" s="103" t="str">
        <f t="shared" si="6"/>
        <v/>
      </c>
      <c r="V424" s="103" t="s">
        <v>9073</v>
      </c>
      <c r="W424" s="103"/>
      <c r="X424" s="111"/>
      <c r="Y424" s="111"/>
      <c r="Z424" s="111"/>
      <c r="AA424" s="111"/>
      <c r="AB424" s="111"/>
    </row>
    <row r="425" spans="1:28" ht="13">
      <c r="A425" s="1462">
        <v>415</v>
      </c>
      <c r="B425" s="908"/>
      <c r="C425" s="928"/>
      <c r="D425" s="929"/>
      <c r="E425" s="912"/>
      <c r="F425" s="911"/>
      <c r="G425" s="912"/>
      <c r="H425" s="913">
        <v>23023</v>
      </c>
      <c r="I425" s="913"/>
      <c r="J425" s="111" t="s">
        <v>9285</v>
      </c>
      <c r="K425" s="908"/>
      <c r="L425" s="908"/>
      <c r="M425" s="908"/>
      <c r="N425" s="133">
        <v>2302</v>
      </c>
      <c r="O425" s="21"/>
      <c r="P425" s="21"/>
      <c r="Q425" s="21"/>
      <c r="R425" s="112" t="s">
        <v>3245</v>
      </c>
      <c r="S425" s="103" t="s">
        <v>6197</v>
      </c>
      <c r="T425" s="103"/>
      <c r="U425" s="103" t="str">
        <f t="shared" si="6"/>
        <v/>
      </c>
      <c r="V425" s="103" t="s">
        <v>9290</v>
      </c>
      <c r="W425" s="911"/>
      <c r="X425" s="111"/>
      <c r="Y425" s="111"/>
      <c r="Z425" s="111"/>
      <c r="AA425" s="111"/>
      <c r="AB425" s="111"/>
    </row>
    <row r="426" spans="1:28" ht="13">
      <c r="A426" s="1462">
        <v>416</v>
      </c>
      <c r="B426" s="1218"/>
      <c r="C426" s="1219"/>
      <c r="D426" s="1220"/>
      <c r="E426" s="1221"/>
      <c r="F426" s="1224"/>
      <c r="G426" s="1221"/>
      <c r="H426" s="112">
        <v>23024</v>
      </c>
      <c r="I426" s="1222"/>
      <c r="J426" s="111" t="s">
        <v>9577</v>
      </c>
      <c r="K426" s="1218"/>
      <c r="L426" s="1218"/>
      <c r="M426" s="1218"/>
      <c r="N426" s="133">
        <v>2302</v>
      </c>
      <c r="O426" s="21"/>
      <c r="P426" s="21"/>
      <c r="Q426" s="21"/>
      <c r="R426" s="112" t="s">
        <v>3245</v>
      </c>
      <c r="S426" s="103" t="s">
        <v>6197</v>
      </c>
      <c r="T426" s="103"/>
      <c r="U426" s="103" t="str">
        <f t="shared" si="6"/>
        <v/>
      </c>
      <c r="V426" s="103" t="s">
        <v>9582</v>
      </c>
      <c r="W426" s="1224"/>
      <c r="X426" s="111"/>
      <c r="Y426" s="111"/>
      <c r="Z426" s="111"/>
      <c r="AA426" s="111"/>
      <c r="AB426" s="111"/>
    </row>
    <row r="427" spans="1:28" ht="13">
      <c r="A427" s="1462">
        <v>417</v>
      </c>
      <c r="B427" s="111"/>
      <c r="C427" s="275"/>
      <c r="D427" s="276"/>
      <c r="E427" s="1272"/>
      <c r="F427" s="103"/>
      <c r="G427" s="1272"/>
      <c r="H427" s="112">
        <v>23025</v>
      </c>
      <c r="I427" s="112"/>
      <c r="J427" s="111" t="s">
        <v>9662</v>
      </c>
      <c r="K427" s="111"/>
      <c r="L427" s="111"/>
      <c r="M427" s="111"/>
      <c r="N427" s="133">
        <v>2302</v>
      </c>
      <c r="O427" s="21"/>
      <c r="P427" s="21"/>
      <c r="Q427" s="21"/>
      <c r="R427" s="112" t="s">
        <v>3245</v>
      </c>
      <c r="S427" s="103" t="s">
        <v>6197</v>
      </c>
      <c r="T427" s="103"/>
      <c r="U427" s="103" t="str">
        <f t="shared" si="6"/>
        <v/>
      </c>
      <c r="V427" s="103" t="s">
        <v>9663</v>
      </c>
      <c r="W427" s="103"/>
      <c r="X427" s="111"/>
      <c r="Y427" s="111"/>
      <c r="Z427" s="111"/>
      <c r="AA427" s="111"/>
      <c r="AB427" s="111"/>
    </row>
    <row r="428" spans="1:28" ht="13">
      <c r="A428" s="1462">
        <v>418</v>
      </c>
      <c r="B428" s="111"/>
      <c r="C428" s="275"/>
      <c r="D428" s="276"/>
      <c r="E428" s="848"/>
      <c r="F428" s="103"/>
      <c r="G428" s="344"/>
      <c r="H428" s="112">
        <v>23026</v>
      </c>
      <c r="I428" s="112"/>
      <c r="J428" s="111" t="s">
        <v>5921</v>
      </c>
      <c r="K428" s="21"/>
      <c r="L428" s="21"/>
      <c r="M428" s="21"/>
      <c r="N428" s="133">
        <v>2302</v>
      </c>
      <c r="O428" s="21"/>
      <c r="P428" s="21"/>
      <c r="Q428" s="21"/>
      <c r="R428" s="112" t="s">
        <v>3245</v>
      </c>
      <c r="S428" s="103" t="s">
        <v>6197</v>
      </c>
      <c r="T428" s="103" t="s">
        <v>6913</v>
      </c>
      <c r="U428" s="103" t="str">
        <f t="shared" si="6"/>
        <v>End</v>
      </c>
      <c r="V428" s="111" t="s">
        <v>8900</v>
      </c>
      <c r="W428" s="111"/>
      <c r="X428" s="111"/>
      <c r="Y428" s="111"/>
      <c r="Z428" s="111"/>
      <c r="AA428" s="111"/>
      <c r="AB428" s="111"/>
    </row>
    <row r="429" spans="1:28" ht="13">
      <c r="A429" s="1462">
        <v>419</v>
      </c>
      <c r="B429" s="111"/>
      <c r="C429" s="275"/>
      <c r="D429" s="276"/>
      <c r="E429" s="848"/>
      <c r="F429" s="103"/>
      <c r="G429" s="344"/>
      <c r="H429" s="112">
        <v>23027</v>
      </c>
      <c r="I429" s="112"/>
      <c r="J429" s="111" t="s">
        <v>6283</v>
      </c>
      <c r="K429" s="21"/>
      <c r="L429" s="21"/>
      <c r="M429" s="21"/>
      <c r="N429" s="133">
        <v>2302</v>
      </c>
      <c r="O429" s="21"/>
      <c r="P429" s="21"/>
      <c r="Q429" s="21"/>
      <c r="R429" s="112" t="s">
        <v>3245</v>
      </c>
      <c r="S429" s="103" t="s">
        <v>6197</v>
      </c>
      <c r="T429" s="103" t="s">
        <v>7011</v>
      </c>
      <c r="U429" s="103" t="str">
        <f t="shared" si="6"/>
        <v>End</v>
      </c>
      <c r="V429" s="111" t="s">
        <v>8901</v>
      </c>
      <c r="W429" s="111"/>
      <c r="X429" s="111"/>
      <c r="Y429" s="111"/>
      <c r="Z429" s="111"/>
      <c r="AA429" s="111"/>
      <c r="AB429" s="111"/>
    </row>
    <row r="430" spans="1:28" ht="13">
      <c r="A430" s="1462">
        <v>420</v>
      </c>
      <c r="B430" s="111"/>
      <c r="C430" s="275"/>
      <c r="D430" s="276"/>
      <c r="E430" s="848"/>
      <c r="F430" s="103"/>
      <c r="G430" s="344"/>
      <c r="H430" s="112">
        <v>23028</v>
      </c>
      <c r="I430" s="112"/>
      <c r="J430" s="111" t="s">
        <v>6556</v>
      </c>
      <c r="K430" s="21"/>
      <c r="L430" s="21"/>
      <c r="M430" s="21"/>
      <c r="N430" s="133">
        <v>2302</v>
      </c>
      <c r="O430" s="21"/>
      <c r="P430" s="21"/>
      <c r="Q430" s="21"/>
      <c r="R430" s="112" t="s">
        <v>3245</v>
      </c>
      <c r="S430" s="103" t="s">
        <v>6197</v>
      </c>
      <c r="T430" s="103"/>
      <c r="U430" s="103" t="str">
        <f t="shared" si="6"/>
        <v/>
      </c>
      <c r="V430" s="111" t="s">
        <v>8902</v>
      </c>
      <c r="W430" s="111"/>
      <c r="X430" s="111"/>
      <c r="Y430" s="111"/>
      <c r="Z430" s="111"/>
      <c r="AA430" s="111"/>
      <c r="AB430" s="111"/>
    </row>
    <row r="431" spans="1:28" ht="13">
      <c r="A431" s="1462">
        <v>421</v>
      </c>
      <c r="B431" s="111"/>
      <c r="C431" s="275"/>
      <c r="D431" s="276"/>
      <c r="E431" s="848"/>
      <c r="F431" s="103"/>
      <c r="G431" s="344"/>
      <c r="H431" s="112">
        <v>23029</v>
      </c>
      <c r="I431" s="112"/>
      <c r="J431" s="111" t="s">
        <v>7418</v>
      </c>
      <c r="K431" s="21"/>
      <c r="L431" s="21"/>
      <c r="M431" s="21"/>
      <c r="N431" s="133">
        <v>2302</v>
      </c>
      <c r="O431" s="21"/>
      <c r="P431" s="21"/>
      <c r="Q431" s="21"/>
      <c r="R431" s="112" t="s">
        <v>3245</v>
      </c>
      <c r="S431" s="103" t="s">
        <v>6197</v>
      </c>
      <c r="T431" s="103"/>
      <c r="U431" s="103" t="str">
        <f t="shared" si="6"/>
        <v/>
      </c>
      <c r="V431" s="111" t="s">
        <v>8903</v>
      </c>
      <c r="W431" s="111"/>
      <c r="X431" s="111"/>
      <c r="Y431" s="111"/>
      <c r="Z431" s="111"/>
      <c r="AA431" s="111"/>
      <c r="AB431" s="111"/>
    </row>
    <row r="432" spans="1:28" ht="13">
      <c r="A432" s="1462">
        <v>422</v>
      </c>
      <c r="B432" s="111"/>
      <c r="C432" s="275"/>
      <c r="D432" s="276"/>
      <c r="E432" s="848"/>
      <c r="F432" s="103"/>
      <c r="G432" s="344"/>
      <c r="H432" s="112">
        <v>23030</v>
      </c>
      <c r="I432" s="112"/>
      <c r="J432" s="111" t="s">
        <v>7798</v>
      </c>
      <c r="K432" s="21"/>
      <c r="L432" s="21"/>
      <c r="M432" s="21"/>
      <c r="N432" s="133">
        <v>2302</v>
      </c>
      <c r="O432" s="21"/>
      <c r="P432" s="21"/>
      <c r="Q432" s="21"/>
      <c r="R432" s="112" t="s">
        <v>3245</v>
      </c>
      <c r="S432" s="103" t="s">
        <v>6197</v>
      </c>
      <c r="T432" s="103"/>
      <c r="U432" s="103" t="str">
        <f t="shared" si="6"/>
        <v/>
      </c>
      <c r="V432" s="111" t="s">
        <v>8904</v>
      </c>
      <c r="W432" s="111"/>
      <c r="X432" s="111"/>
      <c r="Y432" s="111"/>
      <c r="Z432" s="111"/>
      <c r="AA432" s="111"/>
      <c r="AB432" s="111"/>
    </row>
    <row r="433" spans="1:28" ht="13">
      <c r="A433" s="1462">
        <v>423</v>
      </c>
      <c r="B433" s="111"/>
      <c r="C433" s="275"/>
      <c r="D433" s="276"/>
      <c r="E433" s="848"/>
      <c r="F433" s="103"/>
      <c r="G433" s="344"/>
      <c r="H433" s="112">
        <v>23031</v>
      </c>
      <c r="I433" s="112"/>
      <c r="J433" s="111" t="s">
        <v>8442</v>
      </c>
      <c r="K433" s="21"/>
      <c r="L433" s="21"/>
      <c r="M433" s="21"/>
      <c r="N433" s="133">
        <v>2302</v>
      </c>
      <c r="O433" s="21"/>
      <c r="P433" s="21"/>
      <c r="Q433" s="21"/>
      <c r="R433" s="112" t="s">
        <v>3245</v>
      </c>
      <c r="S433" s="103" t="s">
        <v>6197</v>
      </c>
      <c r="T433" s="103"/>
      <c r="U433" s="103" t="str">
        <f t="shared" si="6"/>
        <v/>
      </c>
      <c r="V433" s="111" t="s">
        <v>8905</v>
      </c>
      <c r="W433" s="111"/>
      <c r="X433" s="111"/>
      <c r="Y433" s="111"/>
      <c r="Z433" s="111"/>
      <c r="AA433" s="111"/>
      <c r="AB433" s="111"/>
    </row>
    <row r="434" spans="1:28" ht="13">
      <c r="A434" s="1462">
        <v>424</v>
      </c>
      <c r="B434" s="111"/>
      <c r="C434" s="275"/>
      <c r="D434" s="276"/>
      <c r="E434" s="848"/>
      <c r="F434" s="103"/>
      <c r="G434" s="344"/>
      <c r="H434" s="112">
        <v>23032</v>
      </c>
      <c r="I434" s="112"/>
      <c r="J434" s="111" t="s">
        <v>4306</v>
      </c>
      <c r="K434" s="21"/>
      <c r="L434" s="21"/>
      <c r="M434" s="21"/>
      <c r="N434" s="133">
        <v>2302</v>
      </c>
      <c r="O434" s="21"/>
      <c r="P434" s="21"/>
      <c r="Q434" s="21"/>
      <c r="R434" s="112" t="s">
        <v>3245</v>
      </c>
      <c r="S434" s="103" t="s">
        <v>6197</v>
      </c>
      <c r="T434" s="103" t="s">
        <v>6080</v>
      </c>
      <c r="U434" s="103" t="str">
        <f t="shared" si="6"/>
        <v>End</v>
      </c>
      <c r="V434" s="111" t="s">
        <v>8906</v>
      </c>
      <c r="W434" s="111"/>
      <c r="X434" s="111"/>
      <c r="Y434" s="111"/>
      <c r="Z434" s="111"/>
      <c r="AA434" s="111"/>
      <c r="AB434" s="111"/>
    </row>
    <row r="435" spans="1:28" ht="13">
      <c r="A435" s="1462">
        <v>425</v>
      </c>
      <c r="B435" s="111"/>
      <c r="C435" s="275"/>
      <c r="D435" s="276"/>
      <c r="E435" s="848"/>
      <c r="F435" s="103"/>
      <c r="G435" s="344"/>
      <c r="H435" s="112">
        <v>23033</v>
      </c>
      <c r="I435" s="112"/>
      <c r="J435" s="111" t="s">
        <v>5047</v>
      </c>
      <c r="K435" s="21"/>
      <c r="L435" s="21"/>
      <c r="M435" s="21"/>
      <c r="N435" s="133">
        <v>2302</v>
      </c>
      <c r="O435" s="21"/>
      <c r="P435" s="21"/>
      <c r="Q435" s="21"/>
      <c r="R435" s="112" t="s">
        <v>3245</v>
      </c>
      <c r="S435" s="103" t="s">
        <v>6197</v>
      </c>
      <c r="T435" s="103" t="s">
        <v>6080</v>
      </c>
      <c r="U435" s="103" t="str">
        <f t="shared" si="6"/>
        <v>End</v>
      </c>
      <c r="V435" s="111" t="s">
        <v>8907</v>
      </c>
      <c r="W435" s="111"/>
      <c r="X435" s="111"/>
      <c r="Y435" s="111"/>
      <c r="Z435" s="111"/>
      <c r="AA435" s="111"/>
      <c r="AB435" s="111"/>
    </row>
    <row r="436" spans="1:28" ht="13">
      <c r="A436" s="1462">
        <v>426</v>
      </c>
      <c r="B436" s="111"/>
      <c r="C436" s="275"/>
      <c r="D436" s="276"/>
      <c r="E436" s="848"/>
      <c r="F436" s="103"/>
      <c r="G436" s="344"/>
      <c r="H436" s="112">
        <v>23034</v>
      </c>
      <c r="I436" s="112"/>
      <c r="J436" s="111" t="s">
        <v>5330</v>
      </c>
      <c r="K436" s="21"/>
      <c r="L436" s="21"/>
      <c r="M436" s="21"/>
      <c r="N436" s="133">
        <v>2302</v>
      </c>
      <c r="O436" s="21"/>
      <c r="P436" s="21"/>
      <c r="Q436" s="21"/>
      <c r="R436" s="112" t="s">
        <v>3245</v>
      </c>
      <c r="S436" s="103" t="s">
        <v>6197</v>
      </c>
      <c r="T436" s="103" t="s">
        <v>6080</v>
      </c>
      <c r="U436" s="103" t="str">
        <f t="shared" si="6"/>
        <v>End</v>
      </c>
      <c r="V436" s="111" t="s">
        <v>8908</v>
      </c>
      <c r="W436" s="111"/>
      <c r="X436" s="111"/>
      <c r="Y436" s="111"/>
      <c r="Z436" s="111"/>
      <c r="AA436" s="111"/>
      <c r="AB436" s="111"/>
    </row>
    <row r="437" spans="1:28" ht="13">
      <c r="A437" s="1462">
        <v>427</v>
      </c>
      <c r="B437" s="111"/>
      <c r="C437" s="275"/>
      <c r="D437" s="276"/>
      <c r="E437" s="848"/>
      <c r="F437" s="103"/>
      <c r="G437" s="344"/>
      <c r="H437" s="112">
        <v>23035</v>
      </c>
      <c r="I437" s="112"/>
      <c r="J437" s="111" t="s">
        <v>5595</v>
      </c>
      <c r="K437" s="21"/>
      <c r="L437" s="21"/>
      <c r="M437" s="21"/>
      <c r="N437" s="133">
        <v>2302</v>
      </c>
      <c r="O437" s="21"/>
      <c r="P437" s="21"/>
      <c r="Q437" s="21"/>
      <c r="R437" s="112" t="s">
        <v>3245</v>
      </c>
      <c r="S437" s="103" t="s">
        <v>6197</v>
      </c>
      <c r="T437" s="103" t="s">
        <v>6128</v>
      </c>
      <c r="U437" s="103" t="str">
        <f t="shared" si="6"/>
        <v>End</v>
      </c>
      <c r="V437" s="111" t="s">
        <v>8909</v>
      </c>
      <c r="W437" s="111"/>
      <c r="X437" s="111"/>
      <c r="Y437" s="111"/>
      <c r="Z437" s="111"/>
      <c r="AA437" s="111"/>
      <c r="AB437" s="111"/>
    </row>
    <row r="438" spans="1:28" ht="13">
      <c r="A438" s="1462">
        <v>428</v>
      </c>
      <c r="B438" s="111"/>
      <c r="C438" s="275"/>
      <c r="D438" s="276"/>
      <c r="E438" s="848"/>
      <c r="F438" s="103"/>
      <c r="G438" s="344"/>
      <c r="H438" s="112">
        <v>23036</v>
      </c>
      <c r="I438" s="112"/>
      <c r="J438" s="111" t="s">
        <v>439</v>
      </c>
      <c r="K438" s="21"/>
      <c r="L438" s="21"/>
      <c r="M438" s="21"/>
      <c r="N438" s="133">
        <v>2302</v>
      </c>
      <c r="O438" s="21"/>
      <c r="P438" s="21"/>
      <c r="Q438" s="21"/>
      <c r="R438" s="112" t="s">
        <v>3245</v>
      </c>
      <c r="S438" s="103" t="s">
        <v>6197</v>
      </c>
      <c r="T438" s="103" t="s">
        <v>6080</v>
      </c>
      <c r="U438" s="103" t="str">
        <f t="shared" si="6"/>
        <v>End</v>
      </c>
      <c r="V438" s="111"/>
      <c r="W438" s="111"/>
      <c r="X438" s="111"/>
      <c r="Y438" s="111"/>
      <c r="Z438" s="111"/>
      <c r="AA438" s="111"/>
      <c r="AB438" s="111"/>
    </row>
    <row r="439" spans="1:28" ht="13">
      <c r="A439" s="1462">
        <v>429</v>
      </c>
      <c r="B439" s="111"/>
      <c r="C439" s="275"/>
      <c r="D439" s="276"/>
      <c r="E439" s="848"/>
      <c r="F439" s="848"/>
      <c r="G439" s="27"/>
      <c r="H439" s="112">
        <v>23037</v>
      </c>
      <c r="I439" s="112"/>
      <c r="J439" s="111" t="s">
        <v>6283</v>
      </c>
      <c r="K439" s="111"/>
      <c r="L439" s="111"/>
      <c r="M439" s="111"/>
      <c r="N439" s="133">
        <v>2302</v>
      </c>
      <c r="O439" s="111"/>
      <c r="P439" s="111"/>
      <c r="Q439" s="111"/>
      <c r="R439" s="112" t="s">
        <v>3245</v>
      </c>
      <c r="S439" s="103" t="s">
        <v>6197</v>
      </c>
      <c r="T439" s="375" t="s">
        <v>6286</v>
      </c>
      <c r="U439" s="103" t="str">
        <f t="shared" si="6"/>
        <v>End</v>
      </c>
      <c r="V439" s="111"/>
      <c r="W439" s="111"/>
      <c r="X439" s="111"/>
      <c r="Y439" s="111"/>
      <c r="Z439" s="111"/>
      <c r="AA439" s="111"/>
      <c r="AB439" s="111"/>
    </row>
    <row r="440" spans="1:28" ht="13">
      <c r="A440" s="1462">
        <v>430</v>
      </c>
      <c r="B440" s="111"/>
      <c r="C440" s="275"/>
      <c r="D440" s="276"/>
      <c r="E440" s="103"/>
      <c r="F440" s="848"/>
      <c r="G440" s="27"/>
      <c r="H440" s="112">
        <v>23038</v>
      </c>
      <c r="I440" s="112"/>
      <c r="J440" s="111" t="s">
        <v>1794</v>
      </c>
      <c r="K440" s="111"/>
      <c r="L440" s="111"/>
      <c r="M440" s="111"/>
      <c r="N440" s="133">
        <v>2302</v>
      </c>
      <c r="O440" s="111"/>
      <c r="P440" s="111"/>
      <c r="Q440" s="111"/>
      <c r="R440" s="112" t="s">
        <v>3245</v>
      </c>
      <c r="S440" s="103" t="s">
        <v>6197</v>
      </c>
      <c r="T440" s="103"/>
      <c r="U440" s="103" t="str">
        <f t="shared" si="6"/>
        <v/>
      </c>
      <c r="V440" s="111" t="s">
        <v>8910</v>
      </c>
      <c r="W440" s="111"/>
      <c r="X440" s="111"/>
      <c r="Y440" s="111"/>
      <c r="Z440" s="111"/>
      <c r="AA440" s="111"/>
      <c r="AB440" s="111"/>
    </row>
    <row r="441" spans="1:28" ht="13">
      <c r="A441" s="1462">
        <v>431</v>
      </c>
      <c r="B441" s="111"/>
      <c r="C441" s="275"/>
      <c r="D441" s="276"/>
      <c r="E441" s="103"/>
      <c r="F441" s="848"/>
      <c r="G441" s="27"/>
      <c r="H441" s="112">
        <v>23039</v>
      </c>
      <c r="I441" s="112"/>
      <c r="J441" s="111" t="s">
        <v>2716</v>
      </c>
      <c r="K441" s="111"/>
      <c r="L441" s="111"/>
      <c r="M441" s="111"/>
      <c r="N441" s="133">
        <v>2302</v>
      </c>
      <c r="O441" s="111"/>
      <c r="P441" s="111"/>
      <c r="Q441" s="111"/>
      <c r="R441" s="112" t="s">
        <v>3245</v>
      </c>
      <c r="S441" s="103" t="s">
        <v>6197</v>
      </c>
      <c r="T441" s="103" t="s">
        <v>6080</v>
      </c>
      <c r="U441" s="103" t="str">
        <f t="shared" si="6"/>
        <v>End</v>
      </c>
      <c r="V441" s="111" t="s">
        <v>8911</v>
      </c>
      <c r="W441" s="111"/>
      <c r="X441" s="111"/>
      <c r="Y441" s="111"/>
      <c r="Z441" s="111"/>
      <c r="AA441" s="111"/>
      <c r="AB441" s="111"/>
    </row>
    <row r="442" spans="1:28" ht="13">
      <c r="A442" s="1462">
        <v>432</v>
      </c>
      <c r="B442" s="111"/>
      <c r="C442" s="275"/>
      <c r="D442" s="276"/>
      <c r="E442" s="103"/>
      <c r="F442" s="848"/>
      <c r="G442" s="344">
        <v>2303</v>
      </c>
      <c r="H442" s="112"/>
      <c r="I442" s="112"/>
      <c r="J442" s="91" t="s">
        <v>5233</v>
      </c>
      <c r="K442" s="111"/>
      <c r="L442" s="111"/>
      <c r="M442" s="111"/>
      <c r="N442" s="274">
        <v>230</v>
      </c>
      <c r="O442" s="21"/>
      <c r="P442" s="21"/>
      <c r="Q442" s="21"/>
      <c r="R442" s="19" t="s">
        <v>3240</v>
      </c>
      <c r="S442" s="103" t="s">
        <v>6197</v>
      </c>
      <c r="T442" s="103"/>
      <c r="U442" s="103" t="str">
        <f t="shared" si="6"/>
        <v/>
      </c>
      <c r="V442" s="111"/>
      <c r="W442" s="111"/>
      <c r="X442" s="111"/>
      <c r="Y442" s="111"/>
      <c r="Z442" s="111"/>
      <c r="AA442" s="111"/>
      <c r="AB442" s="111"/>
    </row>
    <row r="443" spans="1:28" ht="13">
      <c r="A443" s="1462">
        <v>433</v>
      </c>
      <c r="B443" s="111"/>
      <c r="C443" s="275"/>
      <c r="D443" s="276"/>
      <c r="E443" s="103"/>
      <c r="F443" s="848"/>
      <c r="G443" s="27"/>
      <c r="H443" s="112" t="s">
        <v>5232</v>
      </c>
      <c r="I443" s="112"/>
      <c r="J443" s="111" t="s">
        <v>5234</v>
      </c>
      <c r="K443" s="111"/>
      <c r="L443" s="111"/>
      <c r="M443" s="111"/>
      <c r="N443" s="133">
        <v>2303</v>
      </c>
      <c r="O443" s="111"/>
      <c r="P443" s="111"/>
      <c r="Q443" s="111"/>
      <c r="R443" s="112" t="s">
        <v>3245</v>
      </c>
      <c r="S443" s="103" t="s">
        <v>6197</v>
      </c>
      <c r="T443" s="103" t="s">
        <v>8441</v>
      </c>
      <c r="U443" s="103" t="str">
        <f t="shared" si="6"/>
        <v>End</v>
      </c>
      <c r="V443" s="111" t="s">
        <v>8912</v>
      </c>
      <c r="W443" s="111"/>
      <c r="X443" s="111"/>
      <c r="Y443" s="111"/>
      <c r="Z443" s="111"/>
      <c r="AA443" s="111"/>
      <c r="AB443" s="111"/>
    </row>
    <row r="444" spans="1:28" ht="13">
      <c r="A444" s="1462">
        <v>434</v>
      </c>
      <c r="B444" s="111"/>
      <c r="C444" s="275"/>
      <c r="D444" s="276"/>
      <c r="E444" s="103"/>
      <c r="F444" s="848"/>
      <c r="G444" s="344">
        <v>2304</v>
      </c>
      <c r="H444" s="112"/>
      <c r="I444" s="112"/>
      <c r="J444" s="91" t="s">
        <v>5855</v>
      </c>
      <c r="K444" s="111"/>
      <c r="L444" s="111"/>
      <c r="M444" s="111"/>
      <c r="N444" s="274">
        <v>230</v>
      </c>
      <c r="O444" s="111"/>
      <c r="P444" s="111"/>
      <c r="Q444" s="111"/>
      <c r="R444" s="19" t="s">
        <v>3240</v>
      </c>
      <c r="S444" s="103" t="s">
        <v>6197</v>
      </c>
      <c r="T444" s="103"/>
      <c r="U444" s="103" t="str">
        <f t="shared" si="6"/>
        <v/>
      </c>
      <c r="V444" s="111"/>
      <c r="W444" s="111"/>
      <c r="X444" s="111"/>
      <c r="Y444" s="111"/>
      <c r="Z444" s="111"/>
      <c r="AA444" s="111"/>
      <c r="AB444" s="111"/>
    </row>
    <row r="445" spans="1:28" ht="13">
      <c r="A445" s="1462">
        <v>435</v>
      </c>
      <c r="B445" s="111"/>
      <c r="C445" s="275"/>
      <c r="D445" s="276"/>
      <c r="E445" s="103"/>
      <c r="F445" s="848"/>
      <c r="G445" s="27"/>
      <c r="H445" s="112">
        <v>23040</v>
      </c>
      <c r="I445" s="112"/>
      <c r="J445" s="111" t="s">
        <v>5856</v>
      </c>
      <c r="K445" s="111"/>
      <c r="L445" s="111"/>
      <c r="M445" s="111"/>
      <c r="N445" s="133">
        <v>2304</v>
      </c>
      <c r="O445" s="111"/>
      <c r="P445" s="111"/>
      <c r="Q445" s="111"/>
      <c r="R445" s="112" t="s">
        <v>3245</v>
      </c>
      <c r="S445" s="103" t="s">
        <v>6197</v>
      </c>
      <c r="T445" s="103" t="s">
        <v>8459</v>
      </c>
      <c r="U445" s="103" t="str">
        <f t="shared" si="6"/>
        <v>End</v>
      </c>
      <c r="V445" s="111" t="s">
        <v>8913</v>
      </c>
      <c r="W445" s="111"/>
      <c r="X445" s="111"/>
      <c r="Y445" s="111"/>
      <c r="Z445" s="111"/>
      <c r="AA445" s="111"/>
      <c r="AB445" s="111"/>
    </row>
    <row r="446" spans="1:28" ht="13">
      <c r="A446" s="1462">
        <v>436</v>
      </c>
      <c r="B446" s="111"/>
      <c r="C446" s="275"/>
      <c r="D446" s="276"/>
      <c r="E446" s="848"/>
      <c r="F446" s="344"/>
      <c r="G446" s="103"/>
      <c r="H446" s="112"/>
      <c r="I446" s="112"/>
      <c r="J446" s="222" t="s">
        <v>1795</v>
      </c>
      <c r="K446" s="222"/>
      <c r="L446" s="222"/>
      <c r="M446" s="222"/>
      <c r="N446" s="274">
        <v>23</v>
      </c>
      <c r="O446" s="222"/>
      <c r="P446" s="222"/>
      <c r="Q446" s="222"/>
      <c r="R446" s="19" t="s">
        <v>3240</v>
      </c>
      <c r="S446" s="103" t="s">
        <v>6197</v>
      </c>
      <c r="T446" s="103"/>
      <c r="U446" s="103" t="str">
        <f t="shared" si="6"/>
        <v/>
      </c>
      <c r="V446" s="111"/>
      <c r="W446" s="111"/>
      <c r="X446" s="111"/>
      <c r="Y446" s="111"/>
      <c r="Z446" s="111"/>
      <c r="AA446" s="111"/>
      <c r="AB446" s="111"/>
    </row>
    <row r="447" spans="1:28" ht="13">
      <c r="A447" s="1462">
        <v>437</v>
      </c>
      <c r="B447" s="111"/>
      <c r="C447" s="275"/>
      <c r="D447" s="276"/>
      <c r="E447" s="848"/>
      <c r="F447" s="848"/>
      <c r="G447" s="344">
        <v>2310</v>
      </c>
      <c r="H447" s="289"/>
      <c r="I447" s="289"/>
      <c r="J447" s="21" t="s">
        <v>6245</v>
      </c>
      <c r="K447" s="21"/>
      <c r="L447" s="21"/>
      <c r="M447" s="21"/>
      <c r="N447" s="274">
        <v>231</v>
      </c>
      <c r="O447" s="21"/>
      <c r="P447" s="21"/>
      <c r="Q447" s="21"/>
      <c r="R447" s="19" t="s">
        <v>3240</v>
      </c>
      <c r="S447" s="103" t="s">
        <v>6197</v>
      </c>
      <c r="T447" s="103"/>
      <c r="U447" s="103" t="str">
        <f t="shared" si="6"/>
        <v/>
      </c>
      <c r="V447" s="103"/>
      <c r="W447" s="111"/>
      <c r="X447" s="111"/>
      <c r="Y447" s="111"/>
      <c r="Z447" s="111"/>
      <c r="AA447" s="111"/>
      <c r="AB447" s="111"/>
    </row>
    <row r="448" spans="1:28" ht="13">
      <c r="A448" s="1462">
        <v>438</v>
      </c>
      <c r="B448" s="111"/>
      <c r="C448" s="275"/>
      <c r="D448" s="276"/>
      <c r="E448" s="848"/>
      <c r="F448" s="848"/>
      <c r="G448" s="848"/>
      <c r="H448" s="848">
        <v>23100</v>
      </c>
      <c r="I448" s="848"/>
      <c r="J448" s="111" t="s">
        <v>1796</v>
      </c>
      <c r="K448" s="111"/>
      <c r="L448" s="111"/>
      <c r="M448" s="111"/>
      <c r="N448" s="133">
        <v>2310</v>
      </c>
      <c r="O448" s="111"/>
      <c r="P448" s="111"/>
      <c r="Q448" s="111"/>
      <c r="R448" s="112" t="s">
        <v>3245</v>
      </c>
      <c r="S448" s="103" t="s">
        <v>6197</v>
      </c>
      <c r="T448" s="103" t="s">
        <v>6080</v>
      </c>
      <c r="U448" s="103" t="str">
        <f t="shared" si="6"/>
        <v>End</v>
      </c>
      <c r="V448" s="103" t="s">
        <v>8914</v>
      </c>
      <c r="W448" s="111"/>
      <c r="X448" s="111"/>
      <c r="Y448" s="111"/>
      <c r="Z448" s="111"/>
      <c r="AA448" s="111"/>
      <c r="AB448" s="111"/>
    </row>
    <row r="449" spans="1:28" ht="13">
      <c r="A449" s="1462">
        <v>439</v>
      </c>
      <c r="B449" s="111"/>
      <c r="C449" s="275"/>
      <c r="D449" s="276"/>
      <c r="E449" s="848"/>
      <c r="F449" s="848"/>
      <c r="G449" s="848"/>
      <c r="H449" s="848">
        <v>23101</v>
      </c>
      <c r="I449" s="848"/>
      <c r="J449" s="111" t="s">
        <v>214</v>
      </c>
      <c r="K449" s="111"/>
      <c r="L449" s="111"/>
      <c r="M449" s="111"/>
      <c r="N449" s="133">
        <v>2310</v>
      </c>
      <c r="O449" s="111"/>
      <c r="P449" s="111"/>
      <c r="Q449" s="111"/>
      <c r="R449" s="112" t="s">
        <v>3245</v>
      </c>
      <c r="S449" s="103" t="s">
        <v>6197</v>
      </c>
      <c r="T449" s="103" t="s">
        <v>6080</v>
      </c>
      <c r="U449" s="103" t="str">
        <f t="shared" si="6"/>
        <v>End</v>
      </c>
      <c r="V449" s="103" t="s">
        <v>8915</v>
      </c>
      <c r="W449" s="111"/>
      <c r="X449" s="111"/>
      <c r="Y449" s="111"/>
      <c r="Z449" s="111"/>
      <c r="AA449" s="111"/>
      <c r="AB449" s="111"/>
    </row>
    <row r="450" spans="1:28" ht="13">
      <c r="A450" s="1462">
        <v>440</v>
      </c>
      <c r="B450" s="111"/>
      <c r="C450" s="275"/>
      <c r="D450" s="276"/>
      <c r="E450" s="848"/>
      <c r="F450" s="848"/>
      <c r="G450" s="344">
        <v>2311</v>
      </c>
      <c r="H450" s="848"/>
      <c r="I450" s="848"/>
      <c r="J450" s="91" t="s">
        <v>5250</v>
      </c>
      <c r="K450" s="111"/>
      <c r="L450" s="111"/>
      <c r="M450" s="111"/>
      <c r="N450" s="274">
        <v>231</v>
      </c>
      <c r="O450" s="21"/>
      <c r="P450" s="21"/>
      <c r="Q450" s="21"/>
      <c r="R450" s="19" t="s">
        <v>3240</v>
      </c>
      <c r="S450" s="103" t="s">
        <v>6197</v>
      </c>
      <c r="T450" s="103"/>
      <c r="U450" s="103" t="str">
        <f t="shared" si="6"/>
        <v/>
      </c>
      <c r="V450" s="103"/>
      <c r="W450" s="111"/>
      <c r="X450" s="111"/>
      <c r="Y450" s="111"/>
      <c r="Z450" s="111"/>
      <c r="AA450" s="111"/>
      <c r="AB450" s="111"/>
    </row>
    <row r="451" spans="1:28" ht="13">
      <c r="A451" s="1462">
        <v>441</v>
      </c>
      <c r="B451" s="111"/>
      <c r="C451" s="275"/>
      <c r="D451" s="276"/>
      <c r="E451" s="848"/>
      <c r="F451" s="848"/>
      <c r="G451" s="848"/>
      <c r="H451" s="848">
        <v>23110</v>
      </c>
      <c r="I451" s="848"/>
      <c r="J451" s="111" t="s">
        <v>5249</v>
      </c>
      <c r="K451" s="111"/>
      <c r="L451" s="111"/>
      <c r="M451" s="111"/>
      <c r="N451" s="133">
        <v>2311</v>
      </c>
      <c r="O451" s="111"/>
      <c r="P451" s="111"/>
      <c r="Q451" s="111"/>
      <c r="R451" s="112" t="s">
        <v>3245</v>
      </c>
      <c r="S451" s="103" t="s">
        <v>6197</v>
      </c>
      <c r="T451" s="103" t="s">
        <v>7615</v>
      </c>
      <c r="U451" s="103" t="str">
        <f t="shared" si="6"/>
        <v>End</v>
      </c>
      <c r="V451" s="103" t="s">
        <v>8916</v>
      </c>
      <c r="W451" s="111"/>
      <c r="X451" s="111"/>
      <c r="Y451" s="111"/>
      <c r="Z451" s="111"/>
      <c r="AA451" s="111"/>
      <c r="AB451" s="111"/>
    </row>
    <row r="452" spans="1:28" ht="13">
      <c r="A452" s="1462">
        <v>442</v>
      </c>
      <c r="B452" s="111"/>
      <c r="C452" s="275"/>
      <c r="D452" s="276"/>
      <c r="E452" s="848"/>
      <c r="F452" s="848"/>
      <c r="G452" s="848"/>
      <c r="H452" s="848">
        <v>23111</v>
      </c>
      <c r="I452" s="848"/>
      <c r="J452" s="111" t="s">
        <v>5843</v>
      </c>
      <c r="K452" s="111"/>
      <c r="L452" s="111"/>
      <c r="M452" s="111"/>
      <c r="N452" s="133">
        <v>2311</v>
      </c>
      <c r="O452" s="111"/>
      <c r="P452" s="111"/>
      <c r="Q452" s="111"/>
      <c r="R452" s="112" t="s">
        <v>3245</v>
      </c>
      <c r="S452" s="103" t="s">
        <v>6197</v>
      </c>
      <c r="T452" s="103" t="s">
        <v>8425</v>
      </c>
      <c r="U452" s="103" t="str">
        <f t="shared" si="6"/>
        <v>End</v>
      </c>
      <c r="V452" s="103" t="s">
        <v>8917</v>
      </c>
      <c r="W452" s="111"/>
      <c r="X452" s="111"/>
      <c r="Y452" s="111"/>
      <c r="Z452" s="111"/>
      <c r="AA452" s="111"/>
      <c r="AB452" s="111"/>
    </row>
    <row r="453" spans="1:28" ht="13">
      <c r="A453" s="1462">
        <v>443</v>
      </c>
      <c r="C453" s="269"/>
      <c r="D453" s="270"/>
      <c r="E453" s="848"/>
      <c r="F453" s="848"/>
      <c r="G453" s="344">
        <v>2312</v>
      </c>
      <c r="H453" s="848"/>
      <c r="I453" s="848"/>
      <c r="J453" s="91" t="s">
        <v>5844</v>
      </c>
      <c r="K453" s="111"/>
      <c r="L453" s="111"/>
      <c r="M453" s="111"/>
      <c r="N453" s="274">
        <v>231</v>
      </c>
      <c r="O453" s="21"/>
      <c r="P453" s="21"/>
      <c r="Q453" s="21"/>
      <c r="R453" s="19" t="s">
        <v>3240</v>
      </c>
      <c r="S453" s="103" t="s">
        <v>6197</v>
      </c>
      <c r="T453" s="103"/>
      <c r="U453" s="103" t="str">
        <f t="shared" si="6"/>
        <v/>
      </c>
      <c r="V453" s="103"/>
      <c r="W453" s="111"/>
      <c r="X453" s="111"/>
      <c r="Y453" s="111"/>
      <c r="Z453" s="111"/>
      <c r="AA453" s="111"/>
      <c r="AB453" s="111"/>
    </row>
    <row r="454" spans="1:28" ht="13">
      <c r="A454" s="1462">
        <v>444</v>
      </c>
      <c r="C454" s="269"/>
      <c r="D454" s="270"/>
      <c r="E454" s="848"/>
      <c r="F454" s="848"/>
      <c r="G454" s="848"/>
      <c r="H454" s="848">
        <v>23121</v>
      </c>
      <c r="I454" s="848"/>
      <c r="J454" s="103" t="s">
        <v>8987</v>
      </c>
      <c r="K454" s="111"/>
      <c r="L454" s="111"/>
      <c r="M454" s="111"/>
      <c r="N454" s="133">
        <v>2312</v>
      </c>
      <c r="O454" s="111"/>
      <c r="P454" s="111"/>
      <c r="Q454" s="111"/>
      <c r="R454" s="112" t="s">
        <v>3245</v>
      </c>
      <c r="S454" s="103" t="s">
        <v>6197</v>
      </c>
      <c r="T454" s="103"/>
      <c r="U454" s="103" t="str">
        <f t="shared" si="6"/>
        <v/>
      </c>
      <c r="V454" s="103" t="s">
        <v>8988</v>
      </c>
      <c r="W454" s="111"/>
      <c r="X454" s="111"/>
      <c r="Y454" s="111"/>
      <c r="Z454" s="111"/>
      <c r="AA454" s="111"/>
      <c r="AB454" s="111"/>
    </row>
    <row r="455" spans="1:28" ht="13">
      <c r="A455" s="1462">
        <v>445</v>
      </c>
      <c r="B455" s="111"/>
      <c r="C455" s="275"/>
      <c r="D455" s="276"/>
      <c r="E455" s="848"/>
      <c r="F455" s="848"/>
      <c r="G455" s="344">
        <v>2313</v>
      </c>
      <c r="H455" s="848"/>
      <c r="I455" s="848"/>
      <c r="J455" s="103" t="s">
        <v>6550</v>
      </c>
      <c r="K455" s="111"/>
      <c r="L455" s="111"/>
      <c r="M455" s="111"/>
      <c r="N455" s="274">
        <v>231</v>
      </c>
      <c r="O455" s="21"/>
      <c r="P455" s="21"/>
      <c r="Q455" s="21"/>
      <c r="R455" s="19" t="s">
        <v>3240</v>
      </c>
      <c r="S455" s="103" t="s">
        <v>6197</v>
      </c>
      <c r="T455" s="103"/>
      <c r="U455" s="103" t="str">
        <f t="shared" si="6"/>
        <v/>
      </c>
      <c r="V455" s="103"/>
      <c r="W455" s="111"/>
      <c r="X455" s="111"/>
      <c r="Y455" s="111"/>
      <c r="Z455" s="111"/>
      <c r="AA455" s="111"/>
      <c r="AB455" s="111"/>
    </row>
    <row r="456" spans="1:28" ht="13">
      <c r="A456" s="1462">
        <v>446</v>
      </c>
      <c r="B456" s="111"/>
      <c r="C456" s="275"/>
      <c r="D456" s="276"/>
      <c r="E456" s="848"/>
      <c r="F456" s="848"/>
      <c r="G456" s="344"/>
      <c r="H456" s="848">
        <v>23130</v>
      </c>
      <c r="I456" s="848"/>
      <c r="J456" s="103" t="s">
        <v>6551</v>
      </c>
      <c r="K456" s="111"/>
      <c r="L456" s="111"/>
      <c r="M456" s="111"/>
      <c r="N456" s="133">
        <v>2313</v>
      </c>
      <c r="O456" s="111"/>
      <c r="P456" s="111"/>
      <c r="Q456" s="111"/>
      <c r="R456" s="112" t="s">
        <v>3245</v>
      </c>
      <c r="S456" s="103" t="s">
        <v>6197</v>
      </c>
      <c r="T456" s="103"/>
      <c r="U456" s="103" t="str">
        <f t="shared" si="6"/>
        <v/>
      </c>
      <c r="V456" s="103" t="s">
        <v>8918</v>
      </c>
      <c r="W456" s="111"/>
      <c r="X456" s="111"/>
      <c r="Y456" s="111"/>
      <c r="Z456" s="111"/>
      <c r="AA456" s="111"/>
      <c r="AB456" s="111"/>
    </row>
    <row r="457" spans="1:28" ht="13">
      <c r="A457" s="1462">
        <v>447</v>
      </c>
      <c r="B457" s="111"/>
      <c r="C457" s="275"/>
      <c r="D457" s="276"/>
      <c r="E457" s="848"/>
      <c r="F457" s="848"/>
      <c r="G457" s="848"/>
      <c r="H457" s="112">
        <v>23132</v>
      </c>
      <c r="I457" s="112"/>
      <c r="J457" s="103" t="s">
        <v>9095</v>
      </c>
      <c r="K457" s="111"/>
      <c r="L457" s="111"/>
      <c r="M457" s="111"/>
      <c r="N457" s="133">
        <v>2313</v>
      </c>
      <c r="O457" s="111"/>
      <c r="P457" s="111"/>
      <c r="Q457" s="111"/>
      <c r="R457" s="112" t="s">
        <v>3245</v>
      </c>
      <c r="S457" s="103" t="s">
        <v>6197</v>
      </c>
      <c r="T457" s="103"/>
      <c r="U457" s="103" t="str">
        <f t="shared" si="6"/>
        <v/>
      </c>
      <c r="V457" s="103" t="s">
        <v>9096</v>
      </c>
      <c r="W457" s="103"/>
      <c r="X457" s="111"/>
      <c r="Y457" s="111"/>
      <c r="Z457" s="111"/>
      <c r="AA457" s="111"/>
      <c r="AB457" s="111"/>
    </row>
    <row r="458" spans="1:28" ht="13">
      <c r="A458" s="1462">
        <v>448</v>
      </c>
      <c r="B458" s="1307"/>
      <c r="C458" s="1308"/>
      <c r="D458" s="1309"/>
      <c r="E458" s="1304"/>
      <c r="F458" s="1304"/>
      <c r="G458" s="1304"/>
      <c r="H458" s="1310">
        <v>23133</v>
      </c>
      <c r="I458" s="1310"/>
      <c r="J458" s="1307" t="s">
        <v>9748</v>
      </c>
      <c r="K458" s="1307"/>
      <c r="L458" s="1307"/>
      <c r="M458" s="1307"/>
      <c r="N458" s="133">
        <v>2313</v>
      </c>
      <c r="O458" s="111"/>
      <c r="P458" s="111"/>
      <c r="Q458" s="111"/>
      <c r="R458" s="112" t="s">
        <v>3245</v>
      </c>
      <c r="S458" s="103" t="s">
        <v>6197</v>
      </c>
      <c r="T458" s="103"/>
      <c r="U458" s="103" t="str">
        <f t="shared" si="6"/>
        <v/>
      </c>
      <c r="V458" s="103" t="s">
        <v>9747</v>
      </c>
      <c r="W458" s="1311"/>
      <c r="X458" s="111"/>
      <c r="Y458" s="111"/>
      <c r="Z458" s="111"/>
      <c r="AA458" s="111"/>
      <c r="AB458" s="111"/>
    </row>
    <row r="459" spans="1:28" ht="13">
      <c r="A459" s="1462">
        <v>449</v>
      </c>
      <c r="B459" s="111"/>
      <c r="C459" s="275"/>
      <c r="D459" s="276"/>
      <c r="E459" s="848"/>
      <c r="F459" s="848"/>
      <c r="G459" s="344"/>
      <c r="H459" s="848">
        <v>23139</v>
      </c>
      <c r="I459" s="848"/>
      <c r="J459" s="103" t="s">
        <v>8177</v>
      </c>
      <c r="K459" s="111"/>
      <c r="L459" s="111"/>
      <c r="M459" s="111"/>
      <c r="N459" s="133">
        <v>2313</v>
      </c>
      <c r="O459" s="111"/>
      <c r="P459" s="111"/>
      <c r="Q459" s="111"/>
      <c r="R459" s="112" t="s">
        <v>3245</v>
      </c>
      <c r="S459" s="103" t="s">
        <v>6197</v>
      </c>
      <c r="T459" s="103"/>
      <c r="U459" s="103" t="str">
        <f t="shared" si="6"/>
        <v/>
      </c>
      <c r="V459" s="103" t="s">
        <v>8919</v>
      </c>
      <c r="W459" s="111"/>
      <c r="X459" s="111"/>
      <c r="Y459" s="111"/>
      <c r="Z459" s="111"/>
      <c r="AA459" s="111"/>
      <c r="AB459" s="111"/>
    </row>
    <row r="460" spans="1:28" ht="13">
      <c r="A460" s="1462">
        <v>450</v>
      </c>
      <c r="B460" s="111"/>
      <c r="C460" s="275"/>
      <c r="D460" s="276"/>
      <c r="E460" s="848"/>
      <c r="F460" s="344">
        <v>232</v>
      </c>
      <c r="G460" s="344"/>
      <c r="H460" s="112"/>
      <c r="I460" s="112"/>
      <c r="J460" s="21" t="s">
        <v>1797</v>
      </c>
      <c r="K460" s="21"/>
      <c r="L460" s="21"/>
      <c r="M460" s="21"/>
      <c r="N460" s="274">
        <v>23</v>
      </c>
      <c r="O460" s="21"/>
      <c r="P460" s="21"/>
      <c r="Q460" s="21"/>
      <c r="R460" s="19" t="s">
        <v>3240</v>
      </c>
      <c r="S460" s="103" t="s">
        <v>6197</v>
      </c>
      <c r="T460" s="103"/>
      <c r="U460" s="103" t="str">
        <f t="shared" si="6"/>
        <v/>
      </c>
      <c r="V460" s="111"/>
      <c r="W460" s="111"/>
      <c r="X460" s="111"/>
      <c r="Y460" s="111"/>
      <c r="Z460" s="111"/>
      <c r="AA460" s="111"/>
      <c r="AB460" s="111"/>
    </row>
    <row r="461" spans="1:28" ht="13">
      <c r="A461" s="1462">
        <v>451</v>
      </c>
      <c r="B461" s="111"/>
      <c r="C461" s="275"/>
      <c r="D461" s="276"/>
      <c r="E461" s="848"/>
      <c r="F461" s="344"/>
      <c r="G461" s="344">
        <v>2320</v>
      </c>
      <c r="H461" s="112"/>
      <c r="I461" s="112"/>
      <c r="J461" s="21" t="s">
        <v>1798</v>
      </c>
      <c r="K461" s="21"/>
      <c r="L461" s="21"/>
      <c r="M461" s="21"/>
      <c r="N461" s="274">
        <v>232</v>
      </c>
      <c r="O461" s="21"/>
      <c r="P461" s="21"/>
      <c r="Q461" s="21"/>
      <c r="R461" s="19" t="s">
        <v>3240</v>
      </c>
      <c r="S461" s="103" t="s">
        <v>6197</v>
      </c>
      <c r="T461" s="103"/>
      <c r="U461" s="103" t="str">
        <f t="shared" si="6"/>
        <v/>
      </c>
      <c r="V461" s="111"/>
      <c r="W461" s="111"/>
      <c r="X461" s="111"/>
      <c r="Y461" s="111"/>
      <c r="Z461" s="111"/>
      <c r="AA461" s="111"/>
      <c r="AB461" s="111"/>
    </row>
    <row r="462" spans="1:28" ht="13">
      <c r="A462" s="1462">
        <v>452</v>
      </c>
      <c r="B462" s="111"/>
      <c r="C462" s="275"/>
      <c r="D462" s="276"/>
      <c r="E462" s="848"/>
      <c r="F462" s="344"/>
      <c r="G462" s="344"/>
      <c r="H462" s="848" t="s">
        <v>1799</v>
      </c>
      <c r="I462" s="112"/>
      <c r="J462" s="103" t="s">
        <v>1798</v>
      </c>
      <c r="K462" s="103"/>
      <c r="L462" s="103"/>
      <c r="M462" s="103"/>
      <c r="N462" s="27">
        <v>2320</v>
      </c>
      <c r="O462" s="103"/>
      <c r="P462" s="103"/>
      <c r="Q462" s="103"/>
      <c r="R462" s="112" t="s">
        <v>3245</v>
      </c>
      <c r="S462" s="103" t="s">
        <v>6197</v>
      </c>
      <c r="T462" s="103" t="s">
        <v>7410</v>
      </c>
      <c r="U462" s="103" t="str">
        <f t="shared" ref="U462:U525" si="7">LEFT($T462,3)</f>
        <v>End</v>
      </c>
      <c r="V462" s="111"/>
      <c r="W462" s="111"/>
      <c r="X462" s="111"/>
      <c r="Y462" s="111"/>
      <c r="Z462" s="111"/>
      <c r="AA462" s="111"/>
      <c r="AB462" s="111"/>
    </row>
    <row r="463" spans="1:28" s="111" customFormat="1" ht="13">
      <c r="A463" s="1462">
        <v>453</v>
      </c>
      <c r="C463" s="275"/>
      <c r="D463" s="276"/>
      <c r="E463" s="848"/>
      <c r="F463" s="848"/>
      <c r="G463" s="344">
        <v>2321</v>
      </c>
      <c r="H463" s="112"/>
      <c r="I463" s="112"/>
      <c r="J463" s="21" t="s">
        <v>3596</v>
      </c>
      <c r="K463" s="21"/>
      <c r="L463" s="21"/>
      <c r="M463" s="21"/>
      <c r="N463" s="274">
        <v>232</v>
      </c>
      <c r="O463" s="21"/>
      <c r="P463" s="21"/>
      <c r="Q463" s="21"/>
      <c r="R463" s="19" t="s">
        <v>3240</v>
      </c>
      <c r="S463" s="103" t="s">
        <v>6197</v>
      </c>
      <c r="T463" s="103"/>
      <c r="U463" s="103" t="str">
        <f t="shared" si="7"/>
        <v/>
      </c>
    </row>
    <row r="464" spans="1:28" s="111" customFormat="1" ht="13">
      <c r="A464" s="1462">
        <v>454</v>
      </c>
      <c r="C464" s="275"/>
      <c r="D464" s="276"/>
      <c r="E464" s="848"/>
      <c r="F464" s="848"/>
      <c r="G464" s="344"/>
      <c r="H464" s="112">
        <v>23210</v>
      </c>
      <c r="I464" s="112"/>
      <c r="J464" s="103" t="s">
        <v>1800</v>
      </c>
      <c r="K464" s="21"/>
      <c r="L464" s="21"/>
      <c r="M464" s="21"/>
      <c r="N464" s="27">
        <v>2321</v>
      </c>
      <c r="O464" s="21"/>
      <c r="P464" s="21"/>
      <c r="Q464" s="21"/>
      <c r="R464" s="112" t="s">
        <v>3245</v>
      </c>
      <c r="S464" s="103" t="s">
        <v>6197</v>
      </c>
      <c r="T464" s="103" t="s">
        <v>6080</v>
      </c>
      <c r="U464" s="103" t="str">
        <f t="shared" si="7"/>
        <v>End</v>
      </c>
    </row>
    <row r="465" spans="1:28" s="111" customFormat="1" ht="13">
      <c r="A465" s="1462">
        <v>455</v>
      </c>
      <c r="C465" s="275"/>
      <c r="D465" s="276"/>
      <c r="E465" s="848"/>
      <c r="F465" s="848"/>
      <c r="G465" s="344"/>
      <c r="H465" s="112">
        <v>23211</v>
      </c>
      <c r="I465" s="112"/>
      <c r="J465" s="103" t="s">
        <v>3966</v>
      </c>
      <c r="K465" s="21"/>
      <c r="L465" s="21"/>
      <c r="M465" s="21"/>
      <c r="N465" s="27">
        <v>2321</v>
      </c>
      <c r="O465" s="21"/>
      <c r="P465" s="21"/>
      <c r="Q465" s="21"/>
      <c r="R465" s="112" t="s">
        <v>3245</v>
      </c>
      <c r="S465" s="103" t="s">
        <v>6197</v>
      </c>
      <c r="T465" s="103" t="s">
        <v>6080</v>
      </c>
      <c r="U465" s="103" t="str">
        <f t="shared" si="7"/>
        <v>End</v>
      </c>
      <c r="V465" s="111" t="s">
        <v>8920</v>
      </c>
    </row>
    <row r="466" spans="1:28" s="111" customFormat="1" ht="13">
      <c r="A466" s="1462">
        <v>456</v>
      </c>
      <c r="C466" s="275"/>
      <c r="D466" s="276"/>
      <c r="E466" s="848"/>
      <c r="F466" s="848"/>
      <c r="G466" s="344"/>
      <c r="H466" s="112">
        <v>23212</v>
      </c>
      <c r="I466" s="112"/>
      <c r="J466" s="103" t="s">
        <v>6975</v>
      </c>
      <c r="K466" s="21"/>
      <c r="L466" s="21"/>
      <c r="M466" s="21"/>
      <c r="N466" s="27">
        <v>2321</v>
      </c>
      <c r="O466" s="21"/>
      <c r="P466" s="21"/>
      <c r="Q466" s="21"/>
      <c r="R466" s="112" t="s">
        <v>3245</v>
      </c>
      <c r="S466" s="103" t="s">
        <v>6197</v>
      </c>
      <c r="T466" s="103"/>
      <c r="U466" s="103" t="str">
        <f t="shared" si="7"/>
        <v/>
      </c>
      <c r="V466" s="111" t="s">
        <v>8921</v>
      </c>
    </row>
    <row r="467" spans="1:28" s="111" customFormat="1" ht="13">
      <c r="A467" s="1462">
        <v>457</v>
      </c>
      <c r="C467" s="275"/>
      <c r="D467" s="276"/>
      <c r="E467" s="848"/>
      <c r="F467" s="848"/>
      <c r="G467" s="344"/>
      <c r="H467" s="112">
        <v>23213</v>
      </c>
      <c r="I467" s="112"/>
      <c r="J467" s="103" t="s">
        <v>7496</v>
      </c>
      <c r="K467" s="21"/>
      <c r="L467" s="21"/>
      <c r="M467" s="21"/>
      <c r="N467" s="27">
        <v>2321</v>
      </c>
      <c r="O467" s="21"/>
      <c r="P467" s="21"/>
      <c r="Q467" s="21"/>
      <c r="R467" s="112" t="s">
        <v>3245</v>
      </c>
      <c r="S467" s="103" t="s">
        <v>6197</v>
      </c>
      <c r="T467" s="103"/>
      <c r="U467" s="103" t="str">
        <f t="shared" si="7"/>
        <v/>
      </c>
      <c r="V467" s="111" t="s">
        <v>8922</v>
      </c>
    </row>
    <row r="468" spans="1:28" s="111" customFormat="1" ht="13">
      <c r="A468" s="1462">
        <v>458</v>
      </c>
      <c r="C468" s="275"/>
      <c r="D468" s="276"/>
      <c r="E468" s="848"/>
      <c r="F468" s="848"/>
      <c r="G468" s="344">
        <v>2322</v>
      </c>
      <c r="H468" s="112"/>
      <c r="I468" s="112"/>
      <c r="J468" s="21" t="s">
        <v>1452</v>
      </c>
      <c r="K468" s="21"/>
      <c r="L468" s="21"/>
      <c r="M468" s="21"/>
      <c r="N468" s="274">
        <v>232</v>
      </c>
      <c r="O468" s="21"/>
      <c r="P468" s="21"/>
      <c r="Q468" s="21"/>
      <c r="R468" s="19" t="s">
        <v>3240</v>
      </c>
      <c r="S468" s="103" t="s">
        <v>6197</v>
      </c>
      <c r="T468" s="103"/>
      <c r="U468" s="103" t="str">
        <f t="shared" si="7"/>
        <v/>
      </c>
    </row>
    <row r="469" spans="1:28" ht="13">
      <c r="A469" s="1462">
        <v>459</v>
      </c>
      <c r="B469" s="111"/>
      <c r="C469" s="275"/>
      <c r="D469" s="276"/>
      <c r="E469" s="848"/>
      <c r="F469" s="848"/>
      <c r="G469" s="344"/>
      <c r="H469" s="112">
        <v>23220</v>
      </c>
      <c r="I469" s="112"/>
      <c r="J469" s="103" t="s">
        <v>1453</v>
      </c>
      <c r="K469" s="21"/>
      <c r="L469" s="21"/>
      <c r="M469" s="21"/>
      <c r="N469" s="27">
        <v>2322</v>
      </c>
      <c r="O469" s="21"/>
      <c r="P469" s="21"/>
      <c r="Q469" s="21"/>
      <c r="R469" s="112" t="s">
        <v>3245</v>
      </c>
      <c r="S469" s="103" t="s">
        <v>6197</v>
      </c>
      <c r="T469" s="103" t="s">
        <v>5585</v>
      </c>
      <c r="U469" s="103" t="str">
        <f t="shared" si="7"/>
        <v>End</v>
      </c>
      <c r="V469" s="111"/>
      <c r="W469" s="111"/>
      <c r="X469" s="111"/>
      <c r="Y469" s="111"/>
      <c r="Z469" s="111"/>
      <c r="AA469" s="111"/>
      <c r="AB469" s="111"/>
    </row>
    <row r="470" spans="1:28" ht="13">
      <c r="A470" s="1462">
        <v>460</v>
      </c>
      <c r="B470" s="111"/>
      <c r="C470" s="275"/>
      <c r="D470" s="276"/>
      <c r="E470" s="848"/>
      <c r="F470" s="848"/>
      <c r="G470" s="344"/>
      <c r="H470" s="112">
        <v>23221</v>
      </c>
      <c r="I470" s="112"/>
      <c r="J470" s="103" t="s">
        <v>1454</v>
      </c>
      <c r="K470" s="21"/>
      <c r="L470" s="21"/>
      <c r="M470" s="21"/>
      <c r="N470" s="27">
        <v>2322</v>
      </c>
      <c r="O470" s="21"/>
      <c r="P470" s="21"/>
      <c r="Q470" s="21"/>
      <c r="R470" s="848" t="s">
        <v>3245</v>
      </c>
      <c r="S470" s="103" t="s">
        <v>6197</v>
      </c>
      <c r="T470" s="103" t="s">
        <v>6080</v>
      </c>
      <c r="U470" s="103" t="str">
        <f t="shared" si="7"/>
        <v>End</v>
      </c>
      <c r="V470" s="111" t="s">
        <v>8923</v>
      </c>
      <c r="W470" s="111"/>
      <c r="X470" s="111"/>
      <c r="Y470" s="111"/>
      <c r="Z470" s="111"/>
      <c r="AA470" s="111"/>
      <c r="AB470" s="111"/>
    </row>
    <row r="471" spans="1:28" ht="13">
      <c r="A471" s="1462">
        <v>461</v>
      </c>
      <c r="B471" s="111"/>
      <c r="C471" s="275"/>
      <c r="D471" s="276"/>
      <c r="E471" s="848"/>
      <c r="F471" s="848"/>
      <c r="G471" s="344"/>
      <c r="H471" s="112">
        <v>23222</v>
      </c>
      <c r="I471" s="112"/>
      <c r="J471" s="103" t="s">
        <v>6246</v>
      </c>
      <c r="K471" s="21"/>
      <c r="L471" s="21"/>
      <c r="M471" s="21"/>
      <c r="N471" s="27">
        <v>2322</v>
      </c>
      <c r="O471" s="21"/>
      <c r="P471" s="21"/>
      <c r="Q471" s="21"/>
      <c r="R471" s="848" t="s">
        <v>3245</v>
      </c>
      <c r="S471" s="103" t="s">
        <v>6197</v>
      </c>
      <c r="T471" s="103" t="s">
        <v>6080</v>
      </c>
      <c r="U471" s="103" t="str">
        <f t="shared" si="7"/>
        <v>End</v>
      </c>
      <c r="V471" s="111" t="s">
        <v>8924</v>
      </c>
      <c r="W471" s="111"/>
      <c r="X471" s="111"/>
      <c r="Y471" s="111"/>
      <c r="Z471" s="111"/>
      <c r="AA471" s="111"/>
      <c r="AB471" s="111"/>
    </row>
    <row r="472" spans="1:28" ht="13">
      <c r="A472" s="1462">
        <v>462</v>
      </c>
      <c r="B472" s="111"/>
      <c r="C472" s="275"/>
      <c r="D472" s="276"/>
      <c r="E472" s="848"/>
      <c r="F472" s="848"/>
      <c r="G472" s="344"/>
      <c r="H472" s="112">
        <v>23223</v>
      </c>
      <c r="I472" s="112"/>
      <c r="J472" s="103" t="s">
        <v>4775</v>
      </c>
      <c r="K472" s="21"/>
      <c r="L472" s="21"/>
      <c r="M472" s="21"/>
      <c r="N472" s="27">
        <v>2322</v>
      </c>
      <c r="O472" s="21"/>
      <c r="P472" s="21"/>
      <c r="Q472" s="21"/>
      <c r="R472" s="848" t="s">
        <v>3245</v>
      </c>
      <c r="S472" s="103" t="s">
        <v>6197</v>
      </c>
      <c r="T472" s="103" t="s">
        <v>6080</v>
      </c>
      <c r="U472" s="103" t="str">
        <f t="shared" si="7"/>
        <v>End</v>
      </c>
      <c r="V472" s="111" t="s">
        <v>8925</v>
      </c>
      <c r="W472" s="111"/>
      <c r="X472" s="111"/>
      <c r="Y472" s="111"/>
      <c r="Z472" s="111"/>
      <c r="AA472" s="111"/>
      <c r="AB472" s="111"/>
    </row>
    <row r="473" spans="1:28" ht="13">
      <c r="A473" s="1462">
        <v>463</v>
      </c>
      <c r="B473" s="111"/>
      <c r="C473" s="275"/>
      <c r="D473" s="276"/>
      <c r="E473" s="848"/>
      <c r="F473" s="848"/>
      <c r="G473" s="344"/>
      <c r="H473" s="112">
        <v>23224</v>
      </c>
      <c r="I473" s="112"/>
      <c r="J473" s="103" t="s">
        <v>6419</v>
      </c>
      <c r="K473" s="21"/>
      <c r="L473" s="21"/>
      <c r="M473" s="21"/>
      <c r="N473" s="27">
        <v>2322</v>
      </c>
      <c r="O473" s="21"/>
      <c r="P473" s="21"/>
      <c r="Q473" s="21"/>
      <c r="R473" s="848" t="s">
        <v>3245</v>
      </c>
      <c r="S473" s="103" t="s">
        <v>6197</v>
      </c>
      <c r="T473" s="103"/>
      <c r="U473" s="103" t="str">
        <f t="shared" si="7"/>
        <v/>
      </c>
      <c r="V473" s="111" t="s">
        <v>8926</v>
      </c>
      <c r="W473" s="111"/>
      <c r="X473" s="111"/>
      <c r="Y473" s="111"/>
      <c r="Z473" s="111"/>
      <c r="AA473" s="111"/>
      <c r="AB473" s="111"/>
    </row>
    <row r="474" spans="1:28" ht="13">
      <c r="A474" s="1462">
        <v>464</v>
      </c>
      <c r="B474" s="111"/>
      <c r="C474" s="275"/>
      <c r="D474" s="276"/>
      <c r="E474" s="848"/>
      <c r="F474" s="848"/>
      <c r="G474" s="344"/>
      <c r="H474" s="112">
        <v>23230</v>
      </c>
      <c r="I474" s="112"/>
      <c r="J474" s="103" t="s">
        <v>1455</v>
      </c>
      <c r="K474" s="21"/>
      <c r="L474" s="21"/>
      <c r="M474" s="21"/>
      <c r="N474" s="27">
        <v>2322</v>
      </c>
      <c r="O474" s="21"/>
      <c r="P474" s="21"/>
      <c r="Q474" s="21"/>
      <c r="R474" s="848" t="s">
        <v>3245</v>
      </c>
      <c r="S474" s="103" t="s">
        <v>6197</v>
      </c>
      <c r="T474" s="103" t="s">
        <v>6080</v>
      </c>
      <c r="U474" s="103" t="str">
        <f t="shared" si="7"/>
        <v>End</v>
      </c>
      <c r="V474" s="111" t="s">
        <v>8929</v>
      </c>
      <c r="W474" s="111"/>
      <c r="X474" s="111"/>
      <c r="Y474" s="111"/>
      <c r="Z474" s="111"/>
      <c r="AA474" s="111"/>
      <c r="AB474" s="111"/>
    </row>
    <row r="475" spans="1:28" ht="13">
      <c r="A475" s="1462">
        <v>465</v>
      </c>
      <c r="B475" s="100"/>
      <c r="C475" s="100"/>
      <c r="D475" s="380"/>
      <c r="E475" s="204"/>
      <c r="F475" s="204"/>
      <c r="G475" s="96"/>
      <c r="H475" s="848">
        <v>23231</v>
      </c>
      <c r="I475" s="848"/>
      <c r="J475" s="103" t="s">
        <v>4842</v>
      </c>
      <c r="K475" s="32"/>
      <c r="L475" s="32"/>
      <c r="M475" s="32"/>
      <c r="N475" s="27">
        <v>2322</v>
      </c>
      <c r="O475" s="32"/>
      <c r="P475" s="32"/>
      <c r="Q475" s="32"/>
      <c r="R475" s="848" t="s">
        <v>3245</v>
      </c>
      <c r="S475" s="103" t="s">
        <v>6197</v>
      </c>
      <c r="T475" s="103" t="s">
        <v>6614</v>
      </c>
      <c r="U475" s="103" t="str">
        <f t="shared" si="7"/>
        <v>End</v>
      </c>
      <c r="V475" s="111" t="s">
        <v>8930</v>
      </c>
      <c r="W475" s="111"/>
      <c r="X475" s="111"/>
      <c r="Y475" s="111"/>
      <c r="Z475" s="111"/>
      <c r="AA475" s="111"/>
      <c r="AB475" s="111"/>
    </row>
    <row r="476" spans="1:28" ht="13">
      <c r="A476" s="1462">
        <v>466</v>
      </c>
      <c r="B476" s="111"/>
      <c r="C476" s="275"/>
      <c r="D476" s="276"/>
      <c r="E476" s="848"/>
      <c r="F476" s="848"/>
      <c r="G476" s="344"/>
      <c r="H476" s="112" t="s">
        <v>5489</v>
      </c>
      <c r="I476" s="112"/>
      <c r="J476" s="103" t="s">
        <v>5488</v>
      </c>
      <c r="K476" s="21"/>
      <c r="L476" s="21"/>
      <c r="M476" s="21"/>
      <c r="N476" s="27">
        <v>2322</v>
      </c>
      <c r="O476" s="21"/>
      <c r="P476" s="21"/>
      <c r="Q476" s="21"/>
      <c r="R476" s="848" t="s">
        <v>3245</v>
      </c>
      <c r="S476" s="103" t="s">
        <v>6197</v>
      </c>
      <c r="T476" s="103" t="s">
        <v>8425</v>
      </c>
      <c r="U476" s="103" t="str">
        <f t="shared" si="7"/>
        <v>End</v>
      </c>
      <c r="V476" s="111" t="s">
        <v>8927</v>
      </c>
      <c r="W476" s="111"/>
      <c r="X476" s="111"/>
      <c r="Y476" s="111"/>
      <c r="Z476" s="111"/>
      <c r="AA476" s="111"/>
      <c r="AB476" s="111"/>
    </row>
    <row r="477" spans="1:28" ht="13">
      <c r="A477" s="1462">
        <v>467</v>
      </c>
      <c r="B477" s="111"/>
      <c r="C477" s="275"/>
      <c r="D477" s="276"/>
      <c r="E477" s="848"/>
      <c r="F477" s="848"/>
      <c r="G477" s="344"/>
      <c r="H477" s="112" t="s">
        <v>5496</v>
      </c>
      <c r="I477" s="112"/>
      <c r="J477" s="103" t="s">
        <v>5497</v>
      </c>
      <c r="K477" s="21"/>
      <c r="L477" s="21"/>
      <c r="M477" s="21"/>
      <c r="N477" s="27">
        <v>2322</v>
      </c>
      <c r="O477" s="21"/>
      <c r="P477" s="21"/>
      <c r="Q477" s="21"/>
      <c r="R477" s="848" t="s">
        <v>3245</v>
      </c>
      <c r="S477" s="103" t="s">
        <v>6197</v>
      </c>
      <c r="T477" s="103" t="s">
        <v>6080</v>
      </c>
      <c r="U477" s="103" t="str">
        <f t="shared" si="7"/>
        <v>End</v>
      </c>
      <c r="V477" s="111" t="s">
        <v>8928</v>
      </c>
      <c r="W477" s="111"/>
      <c r="X477" s="111"/>
      <c r="Y477" s="111"/>
      <c r="Z477" s="111"/>
      <c r="AA477" s="111"/>
      <c r="AB477" s="111"/>
    </row>
    <row r="478" spans="1:28" ht="13">
      <c r="A478" s="1462">
        <v>468</v>
      </c>
      <c r="B478" s="111"/>
      <c r="C478" s="275"/>
      <c r="D478" s="276"/>
      <c r="E478" s="848"/>
      <c r="F478" s="848"/>
      <c r="G478" s="848"/>
      <c r="H478" s="112" t="s">
        <v>9038</v>
      </c>
      <c r="I478" s="112"/>
      <c r="J478" s="103" t="s">
        <v>6419</v>
      </c>
      <c r="K478" s="111"/>
      <c r="L478" s="111"/>
      <c r="M478" s="111"/>
      <c r="N478" s="27">
        <v>2322</v>
      </c>
      <c r="O478" s="21"/>
      <c r="P478" s="21"/>
      <c r="Q478" s="21"/>
      <c r="R478" s="848" t="s">
        <v>3245</v>
      </c>
      <c r="S478" s="103" t="s">
        <v>6197</v>
      </c>
      <c r="T478" s="103" t="s">
        <v>9041</v>
      </c>
      <c r="U478" s="103" t="str">
        <f t="shared" si="7"/>
        <v>End</v>
      </c>
      <c r="V478" s="111" t="s">
        <v>8926</v>
      </c>
      <c r="W478" s="103"/>
      <c r="X478" s="111"/>
      <c r="Y478" s="111"/>
      <c r="Z478" s="111"/>
      <c r="AA478" s="111"/>
      <c r="AB478" s="111"/>
    </row>
    <row r="479" spans="1:28" ht="13">
      <c r="A479" s="1462">
        <v>469</v>
      </c>
      <c r="B479" s="111"/>
      <c r="C479" s="275"/>
      <c r="D479" s="276"/>
      <c r="E479" s="848"/>
      <c r="F479" s="848"/>
      <c r="G479" s="344">
        <v>2323</v>
      </c>
      <c r="H479" s="96"/>
      <c r="I479" s="96"/>
      <c r="J479" s="91" t="s">
        <v>5466</v>
      </c>
      <c r="K479" s="91"/>
      <c r="L479" s="91"/>
      <c r="M479" s="91"/>
      <c r="N479" s="292">
        <v>232</v>
      </c>
      <c r="O479" s="91"/>
      <c r="P479" s="91"/>
      <c r="Q479" s="91"/>
      <c r="R479" s="96" t="s">
        <v>3240</v>
      </c>
      <c r="S479" s="32" t="s">
        <v>6197</v>
      </c>
      <c r="T479" s="103"/>
      <c r="U479" s="103" t="str">
        <f t="shared" si="7"/>
        <v/>
      </c>
      <c r="V479" s="111"/>
      <c r="W479" s="111"/>
      <c r="X479" s="111"/>
      <c r="Y479" s="111"/>
      <c r="Z479" s="111"/>
      <c r="AA479" s="111"/>
      <c r="AB479" s="111"/>
    </row>
    <row r="480" spans="1:28" ht="13">
      <c r="A480" s="1462">
        <v>470</v>
      </c>
      <c r="B480" s="111"/>
      <c r="C480" s="275"/>
      <c r="D480" s="276"/>
      <c r="E480" s="848"/>
      <c r="F480" s="848"/>
      <c r="G480" s="848"/>
      <c r="H480" s="112">
        <v>23232</v>
      </c>
      <c r="I480" s="112"/>
      <c r="J480" s="111" t="s">
        <v>9125</v>
      </c>
      <c r="K480" s="111"/>
      <c r="L480" s="111"/>
      <c r="M480" s="111"/>
      <c r="N480" s="27">
        <v>2323</v>
      </c>
      <c r="O480" s="21"/>
      <c r="P480" s="21"/>
      <c r="Q480" s="21"/>
      <c r="R480" s="848" t="s">
        <v>3245</v>
      </c>
      <c r="S480" s="103" t="s">
        <v>6197</v>
      </c>
      <c r="T480" s="103"/>
      <c r="U480" s="103" t="str">
        <f t="shared" si="7"/>
        <v/>
      </c>
      <c r="V480" s="103" t="s">
        <v>9126</v>
      </c>
      <c r="W480" s="103"/>
      <c r="X480" s="111"/>
      <c r="Y480" s="111"/>
      <c r="Z480" s="111"/>
      <c r="AA480" s="111"/>
      <c r="AB480" s="111"/>
    </row>
    <row r="481" spans="1:28" ht="13">
      <c r="A481" s="1462">
        <v>471</v>
      </c>
      <c r="B481" s="111"/>
      <c r="C481" s="275"/>
      <c r="D481" s="276"/>
      <c r="E481" s="848"/>
      <c r="F481" s="848"/>
      <c r="G481" s="344"/>
      <c r="H481" s="112">
        <v>23234</v>
      </c>
      <c r="I481" s="112"/>
      <c r="J481" s="103" t="s">
        <v>5466</v>
      </c>
      <c r="K481" s="21"/>
      <c r="L481" s="21"/>
      <c r="M481" s="21"/>
      <c r="N481" s="27">
        <v>2323</v>
      </c>
      <c r="O481" s="21"/>
      <c r="P481" s="21"/>
      <c r="Q481" s="21"/>
      <c r="R481" s="848" t="s">
        <v>3245</v>
      </c>
      <c r="S481" s="103" t="s">
        <v>6197</v>
      </c>
      <c r="T481" s="103" t="s">
        <v>8431</v>
      </c>
      <c r="U481" s="103" t="str">
        <f t="shared" si="7"/>
        <v>End</v>
      </c>
      <c r="V481" s="111" t="s">
        <v>8931</v>
      </c>
      <c r="W481" s="111"/>
      <c r="X481" s="111"/>
      <c r="Y481" s="111"/>
      <c r="Z481" s="111"/>
      <c r="AA481" s="111"/>
      <c r="AB481" s="111"/>
    </row>
    <row r="482" spans="1:28" ht="13">
      <c r="A482" s="1462">
        <v>472</v>
      </c>
      <c r="B482" s="111"/>
      <c r="C482" s="275"/>
      <c r="D482" s="276"/>
      <c r="E482" s="848"/>
      <c r="F482" s="848"/>
      <c r="G482" s="344"/>
      <c r="H482" s="112">
        <v>23238</v>
      </c>
      <c r="I482" s="112"/>
      <c r="J482" s="103" t="s">
        <v>6831</v>
      </c>
      <c r="K482" s="21"/>
      <c r="L482" s="21"/>
      <c r="M482" s="21"/>
      <c r="N482" s="27">
        <v>2323</v>
      </c>
      <c r="O482" s="21"/>
      <c r="P482" s="21"/>
      <c r="Q482" s="21"/>
      <c r="R482" s="848" t="s">
        <v>3245</v>
      </c>
      <c r="S482" s="103" t="s">
        <v>6197</v>
      </c>
      <c r="T482" s="103" t="s">
        <v>9724</v>
      </c>
      <c r="U482" s="103" t="str">
        <f t="shared" si="7"/>
        <v>End</v>
      </c>
      <c r="V482" s="111" t="s">
        <v>8932</v>
      </c>
      <c r="W482" s="111"/>
      <c r="X482" s="111"/>
      <c r="Y482" s="111"/>
      <c r="Z482" s="111"/>
      <c r="AA482" s="111"/>
      <c r="AB482" s="111"/>
    </row>
    <row r="483" spans="1:28" ht="13">
      <c r="A483" s="1462">
        <v>473</v>
      </c>
      <c r="B483" s="111"/>
      <c r="C483" s="275"/>
      <c r="D483" s="276"/>
      <c r="E483" s="848"/>
      <c r="F483" s="848"/>
      <c r="G483" s="344"/>
      <c r="H483" s="112" t="s">
        <v>7426</v>
      </c>
      <c r="I483" s="112"/>
      <c r="J483" s="103" t="s">
        <v>7427</v>
      </c>
      <c r="K483" s="21"/>
      <c r="L483" s="21"/>
      <c r="M483" s="21"/>
      <c r="N483" s="27">
        <v>2323</v>
      </c>
      <c r="O483" s="21"/>
      <c r="P483" s="21"/>
      <c r="Q483" s="21"/>
      <c r="R483" s="848" t="s">
        <v>3245</v>
      </c>
      <c r="S483" s="103" t="s">
        <v>6197</v>
      </c>
      <c r="T483" s="103"/>
      <c r="U483" s="103" t="str">
        <f t="shared" si="7"/>
        <v/>
      </c>
      <c r="V483" s="111" t="s">
        <v>8932</v>
      </c>
      <c r="W483" s="111"/>
      <c r="X483" s="111"/>
      <c r="Y483" s="111"/>
      <c r="Z483" s="111"/>
      <c r="AA483" s="111"/>
      <c r="AB483" s="111"/>
    </row>
    <row r="484" spans="1:28" ht="13">
      <c r="A484" s="1462">
        <v>474</v>
      </c>
      <c r="B484" s="111"/>
      <c r="C484" s="275"/>
      <c r="D484" s="276"/>
      <c r="E484" s="848"/>
      <c r="F484" s="848"/>
      <c r="G484" s="344">
        <v>2324</v>
      </c>
      <c r="H484" s="96"/>
      <c r="I484" s="96"/>
      <c r="J484" s="91" t="s">
        <v>5467</v>
      </c>
      <c r="K484" s="91"/>
      <c r="L484" s="91"/>
      <c r="M484" s="91"/>
      <c r="N484" s="292">
        <v>232</v>
      </c>
      <c r="O484" s="91"/>
      <c r="P484" s="91"/>
      <c r="Q484" s="91"/>
      <c r="R484" s="96" t="s">
        <v>3240</v>
      </c>
      <c r="S484" s="103" t="s">
        <v>6197</v>
      </c>
      <c r="T484" s="103"/>
      <c r="U484" s="103" t="str">
        <f t="shared" si="7"/>
        <v/>
      </c>
      <c r="V484" s="111"/>
      <c r="W484" s="111"/>
      <c r="X484" s="111"/>
      <c r="Y484" s="111"/>
      <c r="Z484" s="111"/>
      <c r="AA484" s="111"/>
      <c r="AB484" s="111"/>
    </row>
    <row r="485" spans="1:28" ht="13">
      <c r="A485" s="1462">
        <v>475</v>
      </c>
      <c r="B485" s="111"/>
      <c r="C485" s="275"/>
      <c r="D485" s="276"/>
      <c r="E485" s="848"/>
      <c r="F485" s="848"/>
      <c r="G485" s="344"/>
      <c r="H485" s="112">
        <v>23244</v>
      </c>
      <c r="I485" s="112"/>
      <c r="J485" s="103" t="s">
        <v>5467</v>
      </c>
      <c r="K485" s="21"/>
      <c r="L485" s="21"/>
      <c r="M485" s="21"/>
      <c r="N485" s="27">
        <v>2324</v>
      </c>
      <c r="O485" s="21"/>
      <c r="P485" s="21"/>
      <c r="Q485" s="21"/>
      <c r="R485" s="848" t="s">
        <v>3245</v>
      </c>
      <c r="S485" s="103" t="s">
        <v>6197</v>
      </c>
      <c r="T485" s="103"/>
      <c r="U485" s="103" t="str">
        <f t="shared" si="7"/>
        <v/>
      </c>
      <c r="V485" s="111" t="s">
        <v>8933</v>
      </c>
      <c r="W485" s="111"/>
      <c r="X485" s="111"/>
      <c r="Y485" s="111"/>
      <c r="Z485" s="111"/>
      <c r="AA485" s="111"/>
      <c r="AB485" s="111"/>
    </row>
    <row r="486" spans="1:28" ht="13">
      <c r="A486" s="1462">
        <v>476</v>
      </c>
      <c r="B486" s="111"/>
      <c r="C486" s="275"/>
      <c r="D486" s="276"/>
      <c r="E486" s="848"/>
      <c r="F486" s="848"/>
      <c r="G486" s="344">
        <v>2325</v>
      </c>
      <c r="H486" s="112"/>
      <c r="I486" s="112"/>
      <c r="J486" s="91" t="s">
        <v>6563</v>
      </c>
      <c r="K486" s="21"/>
      <c r="L486" s="21"/>
      <c r="M486" s="21"/>
      <c r="N486" s="292">
        <v>232</v>
      </c>
      <c r="O486" s="21"/>
      <c r="P486" s="21"/>
      <c r="Q486" s="21"/>
      <c r="R486" s="96" t="s">
        <v>3240</v>
      </c>
      <c r="S486" s="103" t="s">
        <v>6197</v>
      </c>
      <c r="T486" s="103"/>
      <c r="U486" s="103" t="str">
        <f t="shared" si="7"/>
        <v/>
      </c>
      <c r="V486" s="111"/>
      <c r="W486" s="111"/>
      <c r="X486" s="111"/>
      <c r="Y486" s="111"/>
      <c r="Z486" s="111"/>
      <c r="AA486" s="111"/>
      <c r="AB486" s="111"/>
    </row>
    <row r="487" spans="1:28" ht="13">
      <c r="A487" s="1462">
        <v>477</v>
      </c>
      <c r="B487" s="111"/>
      <c r="C487" s="275"/>
      <c r="D487" s="276"/>
      <c r="E487" s="848"/>
      <c r="F487" s="848"/>
      <c r="G487" s="344"/>
      <c r="H487" s="112">
        <v>23257</v>
      </c>
      <c r="I487" s="112"/>
      <c r="J487" s="103" t="s">
        <v>6568</v>
      </c>
      <c r="K487" s="21"/>
      <c r="L487" s="21"/>
      <c r="M487" s="21"/>
      <c r="N487" s="27">
        <v>2325</v>
      </c>
      <c r="O487" s="21"/>
      <c r="P487" s="21"/>
      <c r="Q487" s="21"/>
      <c r="R487" s="848" t="s">
        <v>3245</v>
      </c>
      <c r="S487" s="103" t="s">
        <v>6197</v>
      </c>
      <c r="T487" s="103"/>
      <c r="U487" s="103" t="str">
        <f t="shared" si="7"/>
        <v/>
      </c>
      <c r="V487" s="111" t="s">
        <v>8934</v>
      </c>
      <c r="W487" s="111"/>
      <c r="X487" s="111"/>
      <c r="Y487" s="111"/>
      <c r="Z487" s="111"/>
      <c r="AA487" s="111"/>
      <c r="AB487" s="111"/>
    </row>
    <row r="488" spans="1:28" ht="13">
      <c r="A488" s="1462">
        <v>478</v>
      </c>
      <c r="B488" s="111"/>
      <c r="C488" s="275"/>
      <c r="D488" s="276"/>
      <c r="E488" s="848"/>
      <c r="F488" s="848"/>
      <c r="G488" s="344">
        <v>2326</v>
      </c>
      <c r="H488" s="112"/>
      <c r="I488" s="112"/>
      <c r="J488" s="103" t="s">
        <v>7774</v>
      </c>
      <c r="K488" s="21"/>
      <c r="L488" s="21"/>
      <c r="M488" s="21"/>
      <c r="N488" s="292">
        <v>232</v>
      </c>
      <c r="O488" s="21"/>
      <c r="P488" s="21"/>
      <c r="Q488" s="21"/>
      <c r="R488" s="96" t="s">
        <v>3240</v>
      </c>
      <c r="S488" s="103" t="s">
        <v>6197</v>
      </c>
      <c r="T488" s="103"/>
      <c r="U488" s="103" t="str">
        <f t="shared" si="7"/>
        <v/>
      </c>
      <c r="V488" s="111"/>
      <c r="W488" s="111"/>
      <c r="X488" s="111"/>
      <c r="Y488" s="111"/>
      <c r="Z488" s="111"/>
      <c r="AA488" s="111"/>
      <c r="AB488" s="111"/>
    </row>
    <row r="489" spans="1:28" ht="13">
      <c r="A489" s="1462">
        <v>479</v>
      </c>
      <c r="B489" s="111"/>
      <c r="C489" s="275"/>
      <c r="D489" s="276"/>
      <c r="E489" s="848"/>
      <c r="F489" s="848"/>
      <c r="G489" s="848"/>
      <c r="H489" s="112">
        <v>23261</v>
      </c>
      <c r="I489" s="112"/>
      <c r="J489" s="111" t="s">
        <v>8638</v>
      </c>
      <c r="K489" s="111"/>
      <c r="L489" s="111"/>
      <c r="M489" s="111"/>
      <c r="N489" s="27">
        <v>2326</v>
      </c>
      <c r="O489" s="21"/>
      <c r="P489" s="21"/>
      <c r="Q489" s="21"/>
      <c r="R489" s="848" t="s">
        <v>3245</v>
      </c>
      <c r="S489" s="103" t="s">
        <v>6197</v>
      </c>
      <c r="T489" s="103"/>
      <c r="U489" s="103" t="str">
        <f t="shared" si="7"/>
        <v/>
      </c>
      <c r="V489" s="103" t="s">
        <v>8935</v>
      </c>
      <c r="W489" s="103"/>
      <c r="X489" s="111"/>
      <c r="Y489" s="111"/>
      <c r="Z489" s="111"/>
      <c r="AA489" s="111"/>
      <c r="AB489" s="111"/>
    </row>
    <row r="490" spans="1:28" ht="13">
      <c r="A490" s="1462">
        <v>480</v>
      </c>
      <c r="B490" s="111"/>
      <c r="C490" s="275"/>
      <c r="D490" s="276"/>
      <c r="E490" s="858"/>
      <c r="F490" s="858"/>
      <c r="G490" s="858"/>
      <c r="H490" s="112">
        <v>23262</v>
      </c>
      <c r="I490" s="112"/>
      <c r="J490" s="111" t="s">
        <v>9222</v>
      </c>
      <c r="K490" s="111"/>
      <c r="L490" s="111"/>
      <c r="M490" s="111"/>
      <c r="N490" s="27">
        <v>2326</v>
      </c>
      <c r="O490" s="21"/>
      <c r="P490" s="21"/>
      <c r="Q490" s="21"/>
      <c r="R490" s="858" t="s">
        <v>3245</v>
      </c>
      <c r="S490" s="103" t="s">
        <v>6197</v>
      </c>
      <c r="T490" s="103"/>
      <c r="U490" s="103" t="str">
        <f t="shared" si="7"/>
        <v/>
      </c>
      <c r="V490" s="103" t="s">
        <v>9223</v>
      </c>
      <c r="W490" s="103"/>
      <c r="X490" s="111"/>
      <c r="Y490" s="111"/>
      <c r="Z490" s="111"/>
      <c r="AA490" s="111"/>
      <c r="AB490" s="111"/>
    </row>
    <row r="491" spans="1:28" ht="13">
      <c r="A491" s="1462">
        <v>481</v>
      </c>
      <c r="B491" s="111"/>
      <c r="C491" s="275"/>
      <c r="D491" s="276"/>
      <c r="E491" s="848"/>
      <c r="F491" s="848"/>
      <c r="G491" s="344"/>
      <c r="H491" s="112">
        <v>23269</v>
      </c>
      <c r="I491" s="112"/>
      <c r="J491" s="103" t="s">
        <v>7775</v>
      </c>
      <c r="K491" s="21"/>
      <c r="L491" s="21"/>
      <c r="M491" s="21"/>
      <c r="N491" s="27">
        <v>2326</v>
      </c>
      <c r="O491" s="21"/>
      <c r="P491" s="21"/>
      <c r="Q491" s="21"/>
      <c r="R491" s="848" t="s">
        <v>3245</v>
      </c>
      <c r="S491" s="103" t="s">
        <v>6197</v>
      </c>
      <c r="T491" s="103"/>
      <c r="U491" s="103" t="str">
        <f t="shared" si="7"/>
        <v/>
      </c>
      <c r="V491" s="111" t="s">
        <v>8936</v>
      </c>
      <c r="W491" s="111"/>
      <c r="X491" s="111"/>
      <c r="Y491" s="111"/>
      <c r="Z491" s="111"/>
      <c r="AA491" s="111"/>
      <c r="AB491" s="111"/>
    </row>
    <row r="492" spans="1:28" ht="13">
      <c r="A492" s="1462">
        <v>482</v>
      </c>
      <c r="B492" s="111"/>
      <c r="C492" s="275"/>
      <c r="D492" s="276"/>
      <c r="E492" s="848"/>
      <c r="F492" s="344">
        <v>233</v>
      </c>
      <c r="G492" s="344"/>
      <c r="H492" s="112"/>
      <c r="I492" s="112"/>
      <c r="J492" s="21" t="s">
        <v>1289</v>
      </c>
      <c r="K492" s="21"/>
      <c r="L492" s="21"/>
      <c r="M492" s="21"/>
      <c r="N492" s="274">
        <v>23</v>
      </c>
      <c r="O492" s="21"/>
      <c r="P492" s="21"/>
      <c r="Q492" s="21"/>
      <c r="R492" s="19" t="s">
        <v>3240</v>
      </c>
      <c r="S492" s="103" t="s">
        <v>6197</v>
      </c>
      <c r="T492" s="103"/>
      <c r="U492" s="103" t="str">
        <f t="shared" si="7"/>
        <v/>
      </c>
      <c r="V492" s="111"/>
      <c r="W492" s="111"/>
      <c r="X492" s="111"/>
      <c r="Y492" s="111"/>
      <c r="Z492" s="111"/>
      <c r="AA492" s="111"/>
      <c r="AB492" s="111"/>
    </row>
    <row r="493" spans="1:28" ht="13">
      <c r="A493" s="1462">
        <v>483</v>
      </c>
      <c r="B493" s="111"/>
      <c r="C493" s="275"/>
      <c r="D493" s="276"/>
      <c r="E493" s="848"/>
      <c r="F493" s="848"/>
      <c r="G493" s="344">
        <v>2330</v>
      </c>
      <c r="H493" s="112"/>
      <c r="I493" s="112"/>
      <c r="J493" s="21" t="s">
        <v>1537</v>
      </c>
      <c r="K493" s="21"/>
      <c r="L493" s="21"/>
      <c r="M493" s="21"/>
      <c r="N493" s="274">
        <v>233</v>
      </c>
      <c r="O493" s="21"/>
      <c r="P493" s="21"/>
      <c r="Q493" s="21"/>
      <c r="R493" s="19" t="s">
        <v>3240</v>
      </c>
      <c r="S493" s="103" t="s">
        <v>6197</v>
      </c>
      <c r="T493" s="103"/>
      <c r="U493" s="103" t="str">
        <f t="shared" si="7"/>
        <v/>
      </c>
      <c r="V493" s="111"/>
      <c r="W493" s="111"/>
      <c r="X493" s="111"/>
      <c r="Y493" s="111"/>
      <c r="Z493" s="111"/>
      <c r="AA493" s="111"/>
      <c r="AB493" s="111"/>
    </row>
    <row r="494" spans="1:28" ht="13">
      <c r="A494" s="1462">
        <v>484</v>
      </c>
      <c r="B494" s="111"/>
      <c r="C494" s="275"/>
      <c r="D494" s="276"/>
      <c r="E494" s="848"/>
      <c r="F494" s="848"/>
      <c r="G494" s="344"/>
      <c r="H494" s="112">
        <v>23300</v>
      </c>
      <c r="I494" s="112"/>
      <c r="J494" s="103" t="s">
        <v>1536</v>
      </c>
      <c r="K494" s="21"/>
      <c r="L494" s="21"/>
      <c r="M494" s="21"/>
      <c r="N494" s="27">
        <v>2330</v>
      </c>
      <c r="O494" s="21"/>
      <c r="P494" s="21"/>
      <c r="Q494" s="21"/>
      <c r="R494" s="848" t="s">
        <v>3245</v>
      </c>
      <c r="S494" s="103" t="s">
        <v>6197</v>
      </c>
      <c r="T494" s="103" t="s">
        <v>6079</v>
      </c>
      <c r="U494" s="103" t="str">
        <f t="shared" si="7"/>
        <v>End</v>
      </c>
      <c r="V494" s="111" t="s">
        <v>8937</v>
      </c>
      <c r="W494" s="111"/>
      <c r="X494" s="111"/>
      <c r="Y494" s="111"/>
      <c r="Z494" s="111"/>
      <c r="AA494" s="111"/>
      <c r="AB494" s="111"/>
    </row>
    <row r="495" spans="1:28" ht="13">
      <c r="A495" s="1462">
        <v>485</v>
      </c>
      <c r="B495" s="111"/>
      <c r="C495" s="275"/>
      <c r="D495" s="276"/>
      <c r="E495" s="848"/>
      <c r="F495" s="344">
        <v>234</v>
      </c>
      <c r="G495" s="344"/>
      <c r="H495" s="112"/>
      <c r="I495" s="112"/>
      <c r="J495" s="91" t="s">
        <v>3826</v>
      </c>
      <c r="K495" s="21"/>
      <c r="L495" s="21"/>
      <c r="M495" s="21"/>
      <c r="N495" s="292">
        <v>23</v>
      </c>
      <c r="O495" s="21"/>
      <c r="P495" s="21"/>
      <c r="Q495" s="21"/>
      <c r="R495" s="19" t="s">
        <v>3240</v>
      </c>
      <c r="S495" s="103" t="s">
        <v>6197</v>
      </c>
      <c r="T495" s="103"/>
      <c r="U495" s="103" t="str">
        <f t="shared" si="7"/>
        <v/>
      </c>
      <c r="V495" s="111"/>
      <c r="W495" s="111"/>
      <c r="X495" s="111"/>
      <c r="Y495" s="111"/>
      <c r="Z495" s="111"/>
      <c r="AA495" s="111"/>
      <c r="AB495" s="111"/>
    </row>
    <row r="496" spans="1:28" ht="13">
      <c r="A496" s="1462">
        <v>486</v>
      </c>
      <c r="B496" s="111"/>
      <c r="C496" s="275"/>
      <c r="D496" s="276"/>
      <c r="E496" s="848"/>
      <c r="F496" s="848"/>
      <c r="G496" s="344">
        <v>2340</v>
      </c>
      <c r="H496" s="112"/>
      <c r="I496" s="112"/>
      <c r="J496" s="91" t="s">
        <v>3826</v>
      </c>
      <c r="K496" s="21"/>
      <c r="L496" s="21"/>
      <c r="M496" s="21"/>
      <c r="N496" s="292">
        <v>234</v>
      </c>
      <c r="O496" s="21"/>
      <c r="P496" s="21"/>
      <c r="Q496" s="21"/>
      <c r="R496" s="19" t="s">
        <v>3240</v>
      </c>
      <c r="S496" s="103" t="s">
        <v>6197</v>
      </c>
      <c r="T496" s="103"/>
      <c r="U496" s="103" t="str">
        <f t="shared" si="7"/>
        <v/>
      </c>
      <c r="V496" s="111"/>
      <c r="W496" s="111"/>
      <c r="X496" s="111"/>
      <c r="Y496" s="111"/>
      <c r="Z496" s="111"/>
      <c r="AA496" s="111"/>
      <c r="AB496" s="111"/>
    </row>
    <row r="497" spans="1:28" ht="13">
      <c r="A497" s="1462">
        <v>487</v>
      </c>
      <c r="B497" s="111"/>
      <c r="C497" s="275"/>
      <c r="D497" s="276"/>
      <c r="E497" s="848"/>
      <c r="F497" s="848"/>
      <c r="G497" s="344"/>
      <c r="H497" s="112">
        <v>23400</v>
      </c>
      <c r="I497" s="112"/>
      <c r="J497" s="103" t="s">
        <v>3827</v>
      </c>
      <c r="K497" s="21"/>
      <c r="L497" s="21"/>
      <c r="M497" s="21"/>
      <c r="N497" s="27">
        <v>2340</v>
      </c>
      <c r="O497" s="21"/>
      <c r="P497" s="21"/>
      <c r="Q497" s="21"/>
      <c r="R497" s="848" t="s">
        <v>3245</v>
      </c>
      <c r="S497" s="103" t="s">
        <v>6197</v>
      </c>
      <c r="T497" s="103" t="s">
        <v>6079</v>
      </c>
      <c r="U497" s="103" t="str">
        <f t="shared" si="7"/>
        <v>End</v>
      </c>
      <c r="V497" s="111" t="s">
        <v>8938</v>
      </c>
      <c r="W497" s="111"/>
      <c r="X497" s="111"/>
      <c r="Y497" s="111"/>
      <c r="Z497" s="111"/>
      <c r="AA497" s="111"/>
      <c r="AB497" s="111"/>
    </row>
    <row r="498" spans="1:28" ht="13">
      <c r="A498" s="1462">
        <v>488</v>
      </c>
      <c r="B498" s="111"/>
      <c r="C498" s="275"/>
      <c r="D498" s="276"/>
      <c r="E498" s="848"/>
      <c r="F498" s="848"/>
      <c r="G498" s="344"/>
      <c r="H498" s="112">
        <v>23401</v>
      </c>
      <c r="I498" s="112"/>
      <c r="J498" s="103" t="s">
        <v>4146</v>
      </c>
      <c r="K498" s="21"/>
      <c r="L498" s="21"/>
      <c r="M498" s="21"/>
      <c r="N498" s="27">
        <v>2340</v>
      </c>
      <c r="O498" s="21"/>
      <c r="P498" s="21"/>
      <c r="Q498" s="21"/>
      <c r="R498" s="848" t="s">
        <v>3245</v>
      </c>
      <c r="S498" s="103" t="s">
        <v>6197</v>
      </c>
      <c r="T498" s="103" t="s">
        <v>6079</v>
      </c>
      <c r="U498" s="103" t="str">
        <f t="shared" si="7"/>
        <v>End</v>
      </c>
      <c r="V498" s="111"/>
      <c r="W498" s="111"/>
      <c r="X498" s="111"/>
      <c r="Y498" s="111"/>
      <c r="Z498" s="111"/>
      <c r="AA498" s="111"/>
      <c r="AB498" s="111"/>
    </row>
    <row r="499" spans="1:28" ht="13">
      <c r="A499" s="1462">
        <v>489</v>
      </c>
      <c r="B499" s="111"/>
      <c r="C499" s="275"/>
      <c r="D499" s="276"/>
      <c r="E499" s="848"/>
      <c r="F499" s="848"/>
      <c r="G499" s="344"/>
      <c r="H499" s="112">
        <v>23402</v>
      </c>
      <c r="I499" s="112"/>
      <c r="J499" s="103" t="s">
        <v>4996</v>
      </c>
      <c r="K499" s="21"/>
      <c r="L499" s="21"/>
      <c r="M499" s="21"/>
      <c r="N499" s="27">
        <v>2340</v>
      </c>
      <c r="O499" s="21"/>
      <c r="P499" s="21"/>
      <c r="Q499" s="21"/>
      <c r="R499" s="848" t="s">
        <v>3245</v>
      </c>
      <c r="S499" s="103" t="s">
        <v>6197</v>
      </c>
      <c r="T499" s="103" t="s">
        <v>6079</v>
      </c>
      <c r="U499" s="103" t="str">
        <f t="shared" si="7"/>
        <v>End</v>
      </c>
      <c r="V499" s="111"/>
      <c r="W499" s="111"/>
      <c r="X499" s="111"/>
      <c r="Y499" s="111"/>
      <c r="Z499" s="111"/>
      <c r="AA499" s="111"/>
      <c r="AB499" s="111"/>
    </row>
    <row r="500" spans="1:28" ht="13">
      <c r="A500" s="1462">
        <v>490</v>
      </c>
      <c r="B500" s="111"/>
      <c r="C500" s="275"/>
      <c r="D500" s="276"/>
      <c r="E500" s="848"/>
      <c r="F500" s="344">
        <v>235</v>
      </c>
      <c r="G500" s="344"/>
      <c r="H500" s="112"/>
      <c r="I500" s="112"/>
      <c r="J500" s="21" t="s">
        <v>3940</v>
      </c>
      <c r="K500" s="21"/>
      <c r="L500" s="21"/>
      <c r="M500" s="21"/>
      <c r="N500" s="292">
        <v>23</v>
      </c>
      <c r="O500" s="21"/>
      <c r="P500" s="21"/>
      <c r="Q500" s="21"/>
      <c r="R500" s="19" t="s">
        <v>3240</v>
      </c>
      <c r="S500" s="103" t="s">
        <v>6197</v>
      </c>
      <c r="T500" s="103"/>
      <c r="U500" s="103" t="str">
        <f t="shared" si="7"/>
        <v/>
      </c>
      <c r="V500" s="111"/>
      <c r="W500" s="111"/>
      <c r="X500" s="111"/>
      <c r="Y500" s="111"/>
      <c r="Z500" s="111"/>
      <c r="AA500" s="111"/>
      <c r="AB500" s="111"/>
    </row>
    <row r="501" spans="1:28" ht="13">
      <c r="A501" s="1462">
        <v>491</v>
      </c>
      <c r="B501" s="111"/>
      <c r="C501" s="275"/>
      <c r="D501" s="276"/>
      <c r="E501" s="848"/>
      <c r="F501" s="848"/>
      <c r="G501" s="344">
        <v>2350</v>
      </c>
      <c r="H501" s="112"/>
      <c r="I501" s="112"/>
      <c r="J501" s="21" t="s">
        <v>3940</v>
      </c>
      <c r="K501" s="21"/>
      <c r="L501" s="21"/>
      <c r="M501" s="21"/>
      <c r="N501" s="292">
        <v>235</v>
      </c>
      <c r="O501" s="21"/>
      <c r="P501" s="21"/>
      <c r="Q501" s="21"/>
      <c r="R501" s="19" t="s">
        <v>3240</v>
      </c>
      <c r="S501" s="103" t="s">
        <v>6197</v>
      </c>
      <c r="T501" s="103"/>
      <c r="U501" s="103" t="str">
        <f t="shared" si="7"/>
        <v/>
      </c>
      <c r="V501" s="111"/>
      <c r="W501" s="111"/>
      <c r="X501" s="111"/>
      <c r="Y501" s="111"/>
      <c r="Z501" s="111"/>
      <c r="AA501" s="111"/>
      <c r="AB501" s="111"/>
    </row>
    <row r="502" spans="1:28" ht="13">
      <c r="A502" s="1462">
        <v>492</v>
      </c>
      <c r="B502" s="111"/>
      <c r="C502" s="275"/>
      <c r="D502" s="276"/>
      <c r="E502" s="848"/>
      <c r="F502" s="848"/>
      <c r="G502" s="344"/>
      <c r="H502" s="112">
        <v>23500</v>
      </c>
      <c r="I502" s="112"/>
      <c r="J502" s="103" t="s">
        <v>3941</v>
      </c>
      <c r="K502" s="21"/>
      <c r="L502" s="21"/>
      <c r="M502" s="21"/>
      <c r="N502" s="27">
        <v>2350</v>
      </c>
      <c r="O502" s="21"/>
      <c r="P502" s="21"/>
      <c r="Q502" s="21"/>
      <c r="R502" s="848" t="s">
        <v>3245</v>
      </c>
      <c r="S502" s="103" t="s">
        <v>6197</v>
      </c>
      <c r="T502" s="103" t="s">
        <v>6079</v>
      </c>
      <c r="U502" s="103" t="str">
        <f t="shared" si="7"/>
        <v>End</v>
      </c>
      <c r="V502" s="111" t="s">
        <v>8834</v>
      </c>
      <c r="W502" s="111"/>
      <c r="X502" s="111"/>
      <c r="Y502" s="111"/>
      <c r="Z502" s="111"/>
      <c r="AA502" s="111"/>
      <c r="AB502" s="111"/>
    </row>
    <row r="503" spans="1:28" ht="13">
      <c r="A503" s="1462">
        <v>493</v>
      </c>
      <c r="B503" s="111"/>
      <c r="C503" s="275"/>
      <c r="D503" s="276"/>
      <c r="E503" s="848"/>
      <c r="F503" s="848"/>
      <c r="G503" s="344"/>
      <c r="H503" s="112">
        <v>23501</v>
      </c>
      <c r="I503" s="112"/>
      <c r="J503" s="103" t="s">
        <v>4196</v>
      </c>
      <c r="K503" s="21"/>
      <c r="L503" s="21"/>
      <c r="M503" s="21"/>
      <c r="N503" s="27">
        <v>2350</v>
      </c>
      <c r="O503" s="21"/>
      <c r="P503" s="21"/>
      <c r="Q503" s="21"/>
      <c r="R503" s="848" t="s">
        <v>3245</v>
      </c>
      <c r="S503" s="103" t="s">
        <v>6197</v>
      </c>
      <c r="T503" s="103" t="s">
        <v>6079</v>
      </c>
      <c r="U503" s="103" t="str">
        <f t="shared" si="7"/>
        <v>End</v>
      </c>
      <c r="V503" s="111" t="s">
        <v>8939</v>
      </c>
      <c r="W503" s="111"/>
      <c r="X503" s="111"/>
      <c r="Y503" s="111"/>
      <c r="Z503" s="111"/>
      <c r="AA503" s="111"/>
      <c r="AB503" s="111"/>
    </row>
    <row r="504" spans="1:28" ht="13">
      <c r="A504" s="1462">
        <v>494</v>
      </c>
      <c r="B504" s="111"/>
      <c r="C504" s="275"/>
      <c r="D504" s="276"/>
      <c r="E504" s="848"/>
      <c r="F504" s="344">
        <v>236</v>
      </c>
      <c r="G504" s="344"/>
      <c r="H504" s="112"/>
      <c r="I504" s="112"/>
      <c r="J504" s="91" t="s">
        <v>4130</v>
      </c>
      <c r="K504" s="91"/>
      <c r="L504" s="91"/>
      <c r="M504" s="91"/>
      <c r="N504" s="292">
        <v>23</v>
      </c>
      <c r="O504" s="91"/>
      <c r="P504" s="91"/>
      <c r="Q504" s="91"/>
      <c r="R504" s="19" t="s">
        <v>3240</v>
      </c>
      <c r="S504" s="103" t="s">
        <v>6197</v>
      </c>
      <c r="T504" s="103"/>
      <c r="U504" s="103" t="str">
        <f t="shared" si="7"/>
        <v/>
      </c>
      <c r="V504" s="111"/>
      <c r="W504" s="111"/>
      <c r="X504" s="111"/>
      <c r="Y504" s="111"/>
      <c r="Z504" s="111"/>
      <c r="AA504" s="111"/>
      <c r="AB504" s="111"/>
    </row>
    <row r="505" spans="1:28" ht="13">
      <c r="A505" s="1462">
        <v>495</v>
      </c>
      <c r="B505" s="111"/>
      <c r="C505" s="275"/>
      <c r="D505" s="276"/>
      <c r="E505" s="848"/>
      <c r="F505" s="848"/>
      <c r="G505" s="344">
        <v>2360</v>
      </c>
      <c r="H505" s="112"/>
      <c r="I505" s="112"/>
      <c r="J505" s="91" t="s">
        <v>4130</v>
      </c>
      <c r="K505" s="91"/>
      <c r="L505" s="91"/>
      <c r="M505" s="91"/>
      <c r="N505" s="292">
        <v>236</v>
      </c>
      <c r="O505" s="91"/>
      <c r="P505" s="91"/>
      <c r="Q505" s="91"/>
      <c r="R505" s="19" t="s">
        <v>3240</v>
      </c>
      <c r="S505" s="103" t="s">
        <v>6197</v>
      </c>
      <c r="T505" s="103"/>
      <c r="U505" s="103" t="str">
        <f t="shared" si="7"/>
        <v/>
      </c>
      <c r="V505" s="111"/>
      <c r="W505" s="111"/>
      <c r="X505" s="111"/>
      <c r="Y505" s="111"/>
      <c r="Z505" s="111"/>
      <c r="AA505" s="111"/>
      <c r="AB505" s="111"/>
    </row>
    <row r="506" spans="1:28" ht="13">
      <c r="A506" s="1462">
        <v>496</v>
      </c>
      <c r="B506" s="111"/>
      <c r="C506" s="275"/>
      <c r="D506" s="276"/>
      <c r="E506" s="848"/>
      <c r="F506" s="848"/>
      <c r="G506" s="344"/>
      <c r="H506" s="112">
        <v>23600</v>
      </c>
      <c r="I506" s="112"/>
      <c r="J506" s="103" t="s">
        <v>4131</v>
      </c>
      <c r="K506" s="21"/>
      <c r="L506" s="21"/>
      <c r="M506" s="21"/>
      <c r="N506" s="27">
        <v>2360</v>
      </c>
      <c r="O506" s="21"/>
      <c r="P506" s="21"/>
      <c r="Q506" s="21"/>
      <c r="R506" s="848" t="s">
        <v>3245</v>
      </c>
      <c r="S506" s="103" t="s">
        <v>6197</v>
      </c>
      <c r="T506" s="103" t="s">
        <v>6079</v>
      </c>
      <c r="U506" s="103" t="str">
        <f t="shared" si="7"/>
        <v>End</v>
      </c>
      <c r="V506" s="111"/>
      <c r="W506" s="111"/>
      <c r="X506" s="111"/>
      <c r="Y506" s="111"/>
      <c r="Z506" s="111"/>
      <c r="AA506" s="111"/>
      <c r="AB506" s="111"/>
    </row>
    <row r="507" spans="1:28" ht="13">
      <c r="A507" s="1462">
        <v>497</v>
      </c>
      <c r="B507" s="111"/>
      <c r="C507" s="275"/>
      <c r="D507" s="276"/>
      <c r="E507" s="848"/>
      <c r="F507" s="344">
        <v>237</v>
      </c>
      <c r="G507" s="344"/>
      <c r="H507" s="112"/>
      <c r="I507" s="112"/>
      <c r="J507" s="91" t="s">
        <v>4184</v>
      </c>
      <c r="K507" s="91"/>
      <c r="L507" s="91"/>
      <c r="M507" s="91"/>
      <c r="N507" s="292">
        <v>23</v>
      </c>
      <c r="O507" s="91"/>
      <c r="P507" s="91"/>
      <c r="Q507" s="91"/>
      <c r="R507" s="19" t="s">
        <v>3240</v>
      </c>
      <c r="S507" s="103" t="s">
        <v>6197</v>
      </c>
      <c r="T507" s="103"/>
      <c r="U507" s="103" t="str">
        <f t="shared" si="7"/>
        <v/>
      </c>
      <c r="V507" s="111"/>
      <c r="W507" s="111"/>
      <c r="X507" s="111"/>
      <c r="Y507" s="111"/>
      <c r="Z507" s="111"/>
      <c r="AA507" s="111"/>
      <c r="AB507" s="111"/>
    </row>
    <row r="508" spans="1:28" ht="13">
      <c r="A508" s="1462">
        <v>498</v>
      </c>
      <c r="B508" s="111"/>
      <c r="C508" s="275"/>
      <c r="D508" s="276"/>
      <c r="E508" s="848"/>
      <c r="F508" s="848"/>
      <c r="G508" s="344">
        <v>2370</v>
      </c>
      <c r="H508" s="112"/>
      <c r="I508" s="112"/>
      <c r="J508" s="91" t="s">
        <v>4184</v>
      </c>
      <c r="K508" s="91"/>
      <c r="L508" s="91"/>
      <c r="M508" s="91"/>
      <c r="N508" s="292">
        <v>237</v>
      </c>
      <c r="O508" s="91"/>
      <c r="P508" s="91"/>
      <c r="Q508" s="91"/>
      <c r="R508" s="19" t="s">
        <v>3240</v>
      </c>
      <c r="S508" s="103" t="s">
        <v>6197</v>
      </c>
      <c r="T508" s="103"/>
      <c r="U508" s="103" t="str">
        <f t="shared" si="7"/>
        <v/>
      </c>
      <c r="V508" s="111"/>
      <c r="W508" s="111"/>
      <c r="X508" s="111"/>
      <c r="Y508" s="111"/>
      <c r="Z508" s="111"/>
      <c r="AA508" s="111"/>
      <c r="AB508" s="111"/>
    </row>
    <row r="509" spans="1:28" ht="13">
      <c r="A509" s="1462">
        <v>499</v>
      </c>
      <c r="B509" s="111"/>
      <c r="C509" s="275"/>
      <c r="D509" s="276"/>
      <c r="E509" s="848"/>
      <c r="F509" s="848"/>
      <c r="G509" s="344"/>
      <c r="H509" s="112">
        <v>23700</v>
      </c>
      <c r="I509" s="112"/>
      <c r="J509" s="38" t="s">
        <v>6420</v>
      </c>
      <c r="K509" s="21"/>
      <c r="L509" s="21"/>
      <c r="M509" s="21"/>
      <c r="N509" s="27">
        <v>2370</v>
      </c>
      <c r="O509" s="21"/>
      <c r="P509" s="21"/>
      <c r="Q509" s="21"/>
      <c r="R509" s="848" t="s">
        <v>3245</v>
      </c>
      <c r="S509" s="103" t="s">
        <v>6197</v>
      </c>
      <c r="T509" s="103"/>
      <c r="U509" s="103" t="str">
        <f t="shared" si="7"/>
        <v/>
      </c>
      <c r="V509" s="111" t="s">
        <v>8940</v>
      </c>
      <c r="W509" s="111"/>
      <c r="X509" s="111"/>
      <c r="Y509" s="111"/>
      <c r="Z509" s="111"/>
      <c r="AA509" s="111"/>
      <c r="AB509" s="111"/>
    </row>
    <row r="510" spans="1:28" s="111" customFormat="1" ht="13">
      <c r="A510" s="1462">
        <v>500</v>
      </c>
      <c r="C510" s="275"/>
      <c r="D510" s="276"/>
      <c r="E510" s="848"/>
      <c r="F510" s="848"/>
      <c r="G510" s="344"/>
      <c r="H510" s="112">
        <v>23701</v>
      </c>
      <c r="I510" s="112"/>
      <c r="J510" s="38" t="s">
        <v>8972</v>
      </c>
      <c r="K510" s="21"/>
      <c r="L510" s="21"/>
      <c r="M510" s="21"/>
      <c r="N510" s="27">
        <v>2370</v>
      </c>
      <c r="O510" s="21"/>
      <c r="P510" s="21"/>
      <c r="Q510" s="21"/>
      <c r="R510" s="848" t="s">
        <v>3245</v>
      </c>
      <c r="S510" s="103" t="s">
        <v>6197</v>
      </c>
      <c r="T510" s="103"/>
      <c r="U510" s="103" t="str">
        <f t="shared" si="7"/>
        <v/>
      </c>
      <c r="V510" s="111" t="s">
        <v>8973</v>
      </c>
    </row>
    <row r="511" spans="1:28" s="111" customFormat="1" ht="13">
      <c r="A511" s="1462">
        <v>501</v>
      </c>
      <c r="C511" s="275"/>
      <c r="D511" s="276"/>
      <c r="E511" s="848"/>
      <c r="F511" s="848"/>
      <c r="G511" s="344"/>
      <c r="H511" s="112">
        <v>23702</v>
      </c>
      <c r="I511" s="112"/>
      <c r="J511" s="38" t="s">
        <v>6420</v>
      </c>
      <c r="K511" s="21"/>
      <c r="L511" s="21"/>
      <c r="M511" s="21"/>
      <c r="N511" s="27">
        <v>2370</v>
      </c>
      <c r="O511" s="21"/>
      <c r="P511" s="21"/>
      <c r="Q511" s="21"/>
      <c r="R511" s="848" t="s">
        <v>3245</v>
      </c>
      <c r="S511" s="103" t="s">
        <v>6197</v>
      </c>
      <c r="T511" s="103" t="s">
        <v>8459</v>
      </c>
      <c r="U511" s="103" t="str">
        <f t="shared" si="7"/>
        <v>End</v>
      </c>
      <c r="V511" s="111" t="s">
        <v>8941</v>
      </c>
    </row>
    <row r="512" spans="1:28" s="111" customFormat="1" ht="13">
      <c r="A512" s="1462">
        <v>502</v>
      </c>
      <c r="B512" s="1070"/>
      <c r="C512" s="1071"/>
      <c r="D512" s="1072"/>
      <c r="E512" s="1045"/>
      <c r="F512" s="1045"/>
      <c r="G512" s="1045"/>
      <c r="H512" s="1073">
        <v>23703</v>
      </c>
      <c r="I512" s="1073"/>
      <c r="J512" s="38" t="s">
        <v>9430</v>
      </c>
      <c r="K512" s="1070"/>
      <c r="L512" s="1070"/>
      <c r="M512" s="1070"/>
      <c r="N512" s="27">
        <v>2370</v>
      </c>
      <c r="O512" s="21"/>
      <c r="P512" s="21"/>
      <c r="Q512" s="21"/>
      <c r="R512" s="1056" t="s">
        <v>3245</v>
      </c>
      <c r="S512" s="103" t="s">
        <v>6197</v>
      </c>
      <c r="T512" s="103"/>
      <c r="U512" s="103" t="str">
        <f t="shared" si="7"/>
        <v/>
      </c>
      <c r="V512" s="111" t="s">
        <v>9431</v>
      </c>
      <c r="W512" s="1074"/>
    </row>
    <row r="513" spans="1:28" s="111" customFormat="1" ht="13">
      <c r="A513" s="1462">
        <v>503</v>
      </c>
      <c r="B513" s="1307"/>
      <c r="C513" s="1308"/>
      <c r="D513" s="1309"/>
      <c r="E513" s="1304"/>
      <c r="F513" s="1304"/>
      <c r="G513" s="1304"/>
      <c r="H513" s="112">
        <v>23704</v>
      </c>
      <c r="I513" s="1310"/>
      <c r="J513" s="38" t="s">
        <v>9731</v>
      </c>
      <c r="K513" s="1070"/>
      <c r="L513" s="1070"/>
      <c r="M513" s="1070"/>
      <c r="N513" s="27">
        <v>2370</v>
      </c>
      <c r="O513" s="21"/>
      <c r="P513" s="21"/>
      <c r="Q513" s="21"/>
      <c r="R513" s="1301" t="s">
        <v>3245</v>
      </c>
      <c r="S513" s="103" t="s">
        <v>6197</v>
      </c>
      <c r="T513" s="103"/>
      <c r="U513" s="103" t="str">
        <f t="shared" si="7"/>
        <v/>
      </c>
      <c r="V513" s="111" t="s">
        <v>9732</v>
      </c>
      <c r="W513" s="1311"/>
    </row>
    <row r="514" spans="1:28" s="111" customFormat="1" ht="13">
      <c r="A514" s="1462">
        <v>504</v>
      </c>
      <c r="C514" s="275"/>
      <c r="D514" s="276"/>
      <c r="E514" s="848"/>
      <c r="F514" s="848"/>
      <c r="G514" s="848"/>
      <c r="H514" s="112">
        <v>23707</v>
      </c>
      <c r="I514" s="112"/>
      <c r="J514" s="38" t="s">
        <v>9127</v>
      </c>
      <c r="N514" s="27">
        <v>2370</v>
      </c>
      <c r="O514" s="21"/>
      <c r="P514" s="21"/>
      <c r="Q514" s="21"/>
      <c r="R514" s="848" t="s">
        <v>3245</v>
      </c>
      <c r="S514" s="103" t="s">
        <v>6197</v>
      </c>
      <c r="T514" s="103"/>
      <c r="U514" s="103" t="str">
        <f t="shared" si="7"/>
        <v/>
      </c>
      <c r="V514" s="111" t="s">
        <v>9128</v>
      </c>
      <c r="W514" s="103"/>
    </row>
    <row r="515" spans="1:28" s="111" customFormat="1" ht="13">
      <c r="A515" s="1462">
        <v>505</v>
      </c>
      <c r="C515" s="275"/>
      <c r="D515" s="276"/>
      <c r="E515" s="848"/>
      <c r="F515" s="848"/>
      <c r="G515" s="344"/>
      <c r="H515" s="112">
        <v>23708</v>
      </c>
      <c r="I515" s="112"/>
      <c r="J515" s="38" t="s">
        <v>6420</v>
      </c>
      <c r="K515" s="21"/>
      <c r="L515" s="21"/>
      <c r="M515" s="21"/>
      <c r="N515" s="27">
        <v>2370</v>
      </c>
      <c r="O515" s="21"/>
      <c r="P515" s="21"/>
      <c r="Q515" s="21"/>
      <c r="R515" s="848" t="s">
        <v>3245</v>
      </c>
      <c r="S515" s="103" t="s">
        <v>6197</v>
      </c>
      <c r="T515" s="103" t="s">
        <v>8459</v>
      </c>
      <c r="U515" s="103" t="str">
        <f t="shared" si="7"/>
        <v>End</v>
      </c>
      <c r="V515" s="111" t="s">
        <v>8941</v>
      </c>
    </row>
    <row r="516" spans="1:28" ht="13">
      <c r="A516" s="1462">
        <v>506</v>
      </c>
      <c r="B516" s="111"/>
      <c r="C516" s="275"/>
      <c r="D516" s="276"/>
      <c r="E516" s="848"/>
      <c r="F516" s="848"/>
      <c r="G516" s="344"/>
      <c r="H516" s="112">
        <v>23709</v>
      </c>
      <c r="I516" s="112"/>
      <c r="J516" s="38" t="s">
        <v>6420</v>
      </c>
      <c r="K516" s="21"/>
      <c r="L516" s="21"/>
      <c r="M516" s="21"/>
      <c r="N516" s="27">
        <v>2370</v>
      </c>
      <c r="O516" s="21"/>
      <c r="P516" s="21"/>
      <c r="Q516" s="21"/>
      <c r="R516" s="848" t="s">
        <v>3245</v>
      </c>
      <c r="S516" s="103" t="s">
        <v>6197</v>
      </c>
      <c r="T516" s="103" t="s">
        <v>8459</v>
      </c>
      <c r="U516" s="103" t="str">
        <f t="shared" si="7"/>
        <v>End</v>
      </c>
      <c r="V516" s="111" t="s">
        <v>8941</v>
      </c>
      <c r="W516" s="111"/>
      <c r="X516" s="111"/>
      <c r="Y516" s="111"/>
      <c r="Z516" s="111"/>
      <c r="AA516" s="111"/>
      <c r="AB516" s="111"/>
    </row>
    <row r="517" spans="1:28" ht="13">
      <c r="A517" s="1462">
        <v>507</v>
      </c>
      <c r="B517" s="111"/>
      <c r="C517" s="275"/>
      <c r="D517" s="276"/>
      <c r="E517" s="848"/>
      <c r="F517" s="344">
        <v>238</v>
      </c>
      <c r="G517" s="344"/>
      <c r="H517" s="112"/>
      <c r="I517" s="112"/>
      <c r="J517" s="91" t="s">
        <v>4276</v>
      </c>
      <c r="K517" s="21"/>
      <c r="L517" s="21"/>
      <c r="M517" s="21"/>
      <c r="N517" s="292">
        <v>23</v>
      </c>
      <c r="O517" s="21"/>
      <c r="P517" s="21"/>
      <c r="Q517" s="21"/>
      <c r="R517" s="19" t="s">
        <v>3240</v>
      </c>
      <c r="S517" s="103" t="s">
        <v>6197</v>
      </c>
      <c r="T517" s="103"/>
      <c r="U517" s="103" t="str">
        <f t="shared" si="7"/>
        <v/>
      </c>
      <c r="V517" s="111"/>
      <c r="W517" s="111"/>
      <c r="X517" s="111"/>
      <c r="Y517" s="111"/>
      <c r="Z517" s="111"/>
      <c r="AA517" s="111"/>
      <c r="AB517" s="111"/>
    </row>
    <row r="518" spans="1:28" ht="13">
      <c r="A518" s="1462">
        <v>508</v>
      </c>
      <c r="B518" s="111"/>
      <c r="C518" s="275"/>
      <c r="D518" s="276"/>
      <c r="E518" s="848"/>
      <c r="F518" s="848"/>
      <c r="G518" s="344">
        <v>2380</v>
      </c>
      <c r="H518" s="112"/>
      <c r="I518" s="112"/>
      <c r="J518" s="91" t="s">
        <v>4276</v>
      </c>
      <c r="K518" s="21"/>
      <c r="L518" s="21"/>
      <c r="M518" s="21"/>
      <c r="N518" s="292">
        <v>238</v>
      </c>
      <c r="O518" s="21"/>
      <c r="P518" s="21"/>
      <c r="Q518" s="21"/>
      <c r="R518" s="19" t="s">
        <v>3240</v>
      </c>
      <c r="S518" s="103" t="s">
        <v>6197</v>
      </c>
      <c r="T518" s="103"/>
      <c r="U518" s="103" t="str">
        <f t="shared" si="7"/>
        <v/>
      </c>
      <c r="V518" s="111"/>
      <c r="W518" s="111"/>
      <c r="X518" s="111"/>
      <c r="Y518" s="111"/>
      <c r="Z518" s="111"/>
      <c r="AA518" s="111"/>
      <c r="AB518" s="111"/>
    </row>
    <row r="519" spans="1:28" s="111" customFormat="1" ht="13">
      <c r="A519" s="1462">
        <v>509</v>
      </c>
      <c r="C519" s="275"/>
      <c r="D519" s="276"/>
      <c r="E519" s="848"/>
      <c r="F519" s="848"/>
      <c r="G519" s="344"/>
      <c r="H519" s="112">
        <v>23800</v>
      </c>
      <c r="I519" s="112"/>
      <c r="J519" s="103" t="s">
        <v>4275</v>
      </c>
      <c r="K519" s="21"/>
      <c r="L519" s="21"/>
      <c r="M519" s="21"/>
      <c r="N519" s="27">
        <v>2380</v>
      </c>
      <c r="O519" s="21"/>
      <c r="P519" s="21"/>
      <c r="Q519" s="21"/>
      <c r="R519" s="848" t="s">
        <v>3245</v>
      </c>
      <c r="S519" s="103" t="s">
        <v>6197</v>
      </c>
      <c r="T519" s="103" t="s">
        <v>6079</v>
      </c>
      <c r="U519" s="103" t="str">
        <f t="shared" si="7"/>
        <v>End</v>
      </c>
      <c r="V519" s="111" t="s">
        <v>8942</v>
      </c>
    </row>
    <row r="520" spans="1:28" ht="13">
      <c r="A520" s="1462">
        <v>510</v>
      </c>
      <c r="B520" s="111"/>
      <c r="C520" s="275"/>
      <c r="D520" s="276"/>
      <c r="E520" s="848"/>
      <c r="F520" s="848"/>
      <c r="G520" s="344"/>
      <c r="H520" s="112">
        <v>23800</v>
      </c>
      <c r="I520" s="112"/>
      <c r="J520" s="103" t="s">
        <v>6122</v>
      </c>
      <c r="K520" s="21"/>
      <c r="L520" s="21"/>
      <c r="M520" s="21"/>
      <c r="N520" s="27">
        <v>2380</v>
      </c>
      <c r="O520" s="103"/>
      <c r="P520" s="103"/>
      <c r="Q520" s="103"/>
      <c r="R520" s="848" t="s">
        <v>3245</v>
      </c>
      <c r="S520" s="103" t="s">
        <v>6197</v>
      </c>
      <c r="T520" s="103" t="s">
        <v>8501</v>
      </c>
      <c r="U520" s="103" t="str">
        <f t="shared" si="7"/>
        <v>End</v>
      </c>
      <c r="V520" s="111" t="s">
        <v>8942</v>
      </c>
      <c r="W520" s="111"/>
      <c r="X520" s="111"/>
      <c r="Y520" s="111"/>
      <c r="Z520" s="111"/>
      <c r="AA520" s="111"/>
      <c r="AB520" s="111"/>
    </row>
    <row r="521" spans="1:28" ht="13">
      <c r="A521" s="1462">
        <v>511</v>
      </c>
      <c r="B521" s="111"/>
      <c r="C521" s="275"/>
      <c r="D521" s="276"/>
      <c r="E521" s="848"/>
      <c r="F521" s="848"/>
      <c r="G521" s="344"/>
      <c r="H521" s="112">
        <v>23801</v>
      </c>
      <c r="I521" s="112"/>
      <c r="J521" s="103" t="s">
        <v>7734</v>
      </c>
      <c r="K521" s="21"/>
      <c r="L521" s="21"/>
      <c r="M521" s="21"/>
      <c r="N521" s="27">
        <v>2380</v>
      </c>
      <c r="O521" s="103"/>
      <c r="P521" s="103"/>
      <c r="Q521" s="103"/>
      <c r="R521" s="848" t="s">
        <v>3245</v>
      </c>
      <c r="S521" s="103" t="s">
        <v>6197</v>
      </c>
      <c r="T521" s="103"/>
      <c r="U521" s="103" t="str">
        <f t="shared" si="7"/>
        <v/>
      </c>
      <c r="V521" s="111" t="s">
        <v>8802</v>
      </c>
      <c r="W521" s="111"/>
      <c r="X521" s="111"/>
      <c r="Y521" s="111"/>
      <c r="Z521" s="111"/>
      <c r="AA521" s="111"/>
      <c r="AB521" s="111"/>
    </row>
    <row r="522" spans="1:28" ht="13">
      <c r="A522" s="1462">
        <v>512</v>
      </c>
      <c r="B522" s="111"/>
      <c r="C522" s="275"/>
      <c r="D522" s="276"/>
      <c r="E522" s="848"/>
      <c r="F522" s="848"/>
      <c r="G522" s="344"/>
      <c r="H522" s="112">
        <v>23802</v>
      </c>
      <c r="I522" s="112"/>
      <c r="J522" s="103" t="s">
        <v>7830</v>
      </c>
      <c r="K522" s="21"/>
      <c r="L522" s="21"/>
      <c r="M522" s="21"/>
      <c r="N522" s="27">
        <v>2380</v>
      </c>
      <c r="O522" s="103"/>
      <c r="P522" s="103"/>
      <c r="Q522" s="103"/>
      <c r="R522" s="848" t="s">
        <v>3245</v>
      </c>
      <c r="S522" s="103" t="s">
        <v>6197</v>
      </c>
      <c r="T522" s="103"/>
      <c r="U522" s="103" t="str">
        <f t="shared" si="7"/>
        <v/>
      </c>
      <c r="V522" s="111" t="s">
        <v>8943</v>
      </c>
      <c r="W522" s="111"/>
      <c r="X522" s="111"/>
      <c r="Y522" s="111"/>
      <c r="Z522" s="111"/>
      <c r="AA522" s="111"/>
      <c r="AB522" s="111"/>
    </row>
    <row r="523" spans="1:28" ht="13">
      <c r="A523" s="1462">
        <v>513</v>
      </c>
      <c r="B523" s="111"/>
      <c r="C523" s="275"/>
      <c r="D523" s="276"/>
      <c r="E523" s="848"/>
      <c r="F523" s="848"/>
      <c r="G523" s="848"/>
      <c r="H523" s="112">
        <v>23803</v>
      </c>
      <c r="I523" s="112"/>
      <c r="J523" s="103" t="s">
        <v>7830</v>
      </c>
      <c r="K523" s="21"/>
      <c r="L523" s="21"/>
      <c r="M523" s="21"/>
      <c r="N523" s="27">
        <v>2380</v>
      </c>
      <c r="O523" s="103"/>
      <c r="P523" s="103"/>
      <c r="Q523" s="103"/>
      <c r="R523" s="848" t="s">
        <v>3245</v>
      </c>
      <c r="S523" s="103" t="s">
        <v>6197</v>
      </c>
      <c r="T523" s="103"/>
      <c r="U523" s="103" t="str">
        <f t="shared" si="7"/>
        <v/>
      </c>
      <c r="V523" s="111" t="s">
        <v>8943</v>
      </c>
      <c r="W523" s="111"/>
      <c r="X523" s="111"/>
      <c r="Y523" s="111"/>
      <c r="Z523" s="111"/>
      <c r="AA523" s="111"/>
      <c r="AB523" s="111"/>
    </row>
    <row r="524" spans="1:28" ht="13">
      <c r="A524" s="1462">
        <v>514</v>
      </c>
      <c r="B524" s="111"/>
      <c r="C524" s="275"/>
      <c r="D524" s="276"/>
      <c r="E524" s="848"/>
      <c r="F524" s="848"/>
      <c r="G524" s="848"/>
      <c r="H524" s="112">
        <v>23804</v>
      </c>
      <c r="I524" s="112"/>
      <c r="J524" s="111" t="s">
        <v>8537</v>
      </c>
      <c r="K524" s="111"/>
      <c r="L524" s="111"/>
      <c r="M524" s="111"/>
      <c r="N524" s="27">
        <v>2380</v>
      </c>
      <c r="O524" s="103"/>
      <c r="P524" s="103"/>
      <c r="Q524" s="103"/>
      <c r="R524" s="848" t="s">
        <v>3245</v>
      </c>
      <c r="S524" s="103" t="s">
        <v>6197</v>
      </c>
      <c r="T524" s="103"/>
      <c r="U524" s="103" t="str">
        <f t="shared" si="7"/>
        <v/>
      </c>
      <c r="V524" s="103" t="s">
        <v>8944</v>
      </c>
      <c r="W524" s="103"/>
      <c r="X524" s="111"/>
      <c r="Y524" s="111"/>
      <c r="Z524" s="111"/>
      <c r="AA524" s="111"/>
      <c r="AB524" s="111"/>
    </row>
    <row r="525" spans="1:28" ht="13">
      <c r="A525" s="1462">
        <v>515</v>
      </c>
      <c r="B525" s="111"/>
      <c r="C525" s="275"/>
      <c r="D525" s="276"/>
      <c r="E525" s="848"/>
      <c r="F525" s="848"/>
      <c r="G525" s="344"/>
      <c r="H525" s="112">
        <v>23807</v>
      </c>
      <c r="I525" s="112"/>
      <c r="J525" s="103" t="s">
        <v>6566</v>
      </c>
      <c r="K525" s="21"/>
      <c r="L525" s="21"/>
      <c r="M525" s="21"/>
      <c r="N525" s="27">
        <v>2380</v>
      </c>
      <c r="O525" s="21"/>
      <c r="P525" s="21"/>
      <c r="Q525" s="21"/>
      <c r="R525" s="112" t="s">
        <v>3245</v>
      </c>
      <c r="S525" s="103" t="s">
        <v>6197</v>
      </c>
      <c r="T525" s="103"/>
      <c r="U525" s="103" t="str">
        <f t="shared" si="7"/>
        <v/>
      </c>
      <c r="V525" s="111" t="s">
        <v>8945</v>
      </c>
      <c r="W525" s="111"/>
      <c r="X525" s="111"/>
      <c r="Y525" s="111"/>
      <c r="Z525" s="111"/>
      <c r="AA525" s="111"/>
      <c r="AB525" s="111"/>
    </row>
    <row r="526" spans="1:28" s="111" customFormat="1" ht="13">
      <c r="A526" s="1462">
        <v>516</v>
      </c>
      <c r="C526" s="275"/>
      <c r="D526" s="276"/>
      <c r="E526" s="848"/>
      <c r="F526" s="848"/>
      <c r="G526" s="344"/>
      <c r="H526" s="112">
        <v>23808</v>
      </c>
      <c r="I526" s="112"/>
      <c r="J526" s="103" t="s">
        <v>7015</v>
      </c>
      <c r="K526" s="21"/>
      <c r="L526" s="21"/>
      <c r="M526" s="21"/>
      <c r="N526" s="27">
        <v>2380</v>
      </c>
      <c r="O526" s="21"/>
      <c r="P526" s="21"/>
      <c r="Q526" s="21"/>
      <c r="R526" s="112" t="s">
        <v>3245</v>
      </c>
      <c r="S526" s="103" t="s">
        <v>6197</v>
      </c>
      <c r="T526" s="103"/>
      <c r="U526" s="103" t="str">
        <f t="shared" ref="U526:U589" si="8">LEFT($T526,3)</f>
        <v/>
      </c>
      <c r="V526" s="111" t="s">
        <v>8792</v>
      </c>
    </row>
    <row r="527" spans="1:28" s="111" customFormat="1" ht="13">
      <c r="A527" s="1462">
        <v>517</v>
      </c>
      <c r="C527" s="275"/>
      <c r="D527" s="276"/>
      <c r="E527" s="848"/>
      <c r="F527" s="848"/>
      <c r="G527" s="344"/>
      <c r="H527" s="112">
        <v>23809</v>
      </c>
      <c r="I527" s="112"/>
      <c r="J527" s="103" t="s">
        <v>7707</v>
      </c>
      <c r="K527" s="21"/>
      <c r="L527" s="21"/>
      <c r="M527" s="21"/>
      <c r="N527" s="27">
        <v>2380</v>
      </c>
      <c r="O527" s="21"/>
      <c r="P527" s="21"/>
      <c r="Q527" s="21"/>
      <c r="R527" s="112" t="s">
        <v>3245</v>
      </c>
      <c r="S527" s="103" t="s">
        <v>6197</v>
      </c>
      <c r="T527" s="103" t="s">
        <v>8670</v>
      </c>
      <c r="U527" s="103" t="str">
        <f t="shared" si="8"/>
        <v>End</v>
      </c>
      <c r="V527" s="111" t="s">
        <v>8946</v>
      </c>
    </row>
    <row r="528" spans="1:28" s="111" customFormat="1" ht="13">
      <c r="A528" s="1462">
        <v>518</v>
      </c>
      <c r="C528" s="275"/>
      <c r="D528" s="276"/>
      <c r="E528" s="848"/>
      <c r="F528" s="848"/>
      <c r="G528" s="848"/>
      <c r="H528" s="112" t="s">
        <v>8689</v>
      </c>
      <c r="I528" s="112"/>
      <c r="J528" s="103" t="s">
        <v>7830</v>
      </c>
      <c r="K528" s="21"/>
      <c r="L528" s="21"/>
      <c r="M528" s="21"/>
      <c r="N528" s="27">
        <v>2380</v>
      </c>
      <c r="O528" s="103"/>
      <c r="P528" s="103"/>
      <c r="Q528" s="103"/>
      <c r="R528" s="848" t="s">
        <v>3245</v>
      </c>
      <c r="S528" s="103" t="s">
        <v>6197</v>
      </c>
      <c r="T528" s="103"/>
      <c r="U528" s="103" t="str">
        <f t="shared" si="8"/>
        <v/>
      </c>
      <c r="V528" s="103" t="s">
        <v>8943</v>
      </c>
      <c r="W528" s="103"/>
    </row>
    <row r="529" spans="1:28" s="111" customFormat="1" ht="13">
      <c r="A529" s="1462">
        <v>519</v>
      </c>
      <c r="B529" s="1196"/>
      <c r="C529" s="1197"/>
      <c r="D529" s="1215"/>
      <c r="E529" s="1199"/>
      <c r="F529" s="1199"/>
      <c r="G529" s="1199"/>
      <c r="H529" s="1200" t="s">
        <v>9557</v>
      </c>
      <c r="I529" s="1200"/>
      <c r="J529" s="1196" t="s">
        <v>9558</v>
      </c>
      <c r="K529" s="1196"/>
      <c r="L529" s="1196"/>
      <c r="M529" s="1196"/>
      <c r="N529" s="27">
        <v>2380</v>
      </c>
      <c r="O529" s="103"/>
      <c r="P529" s="103"/>
      <c r="Q529" s="103"/>
      <c r="R529" s="1212" t="s">
        <v>3245</v>
      </c>
      <c r="S529" s="103" t="s">
        <v>6197</v>
      </c>
      <c r="T529" s="103"/>
      <c r="U529" s="103" t="str">
        <f t="shared" si="8"/>
        <v/>
      </c>
      <c r="V529" s="1201" t="s">
        <v>9180</v>
      </c>
      <c r="W529" s="1201"/>
    </row>
    <row r="530" spans="1:28" ht="13">
      <c r="A530" s="1462">
        <v>520</v>
      </c>
      <c r="B530" s="111"/>
      <c r="C530" s="275"/>
      <c r="D530" s="276"/>
      <c r="E530" s="848"/>
      <c r="F530" s="848"/>
      <c r="G530" s="344"/>
      <c r="H530" s="112" t="s">
        <v>7752</v>
      </c>
      <c r="I530" s="112"/>
      <c r="J530" s="103" t="s">
        <v>7707</v>
      </c>
      <c r="K530" s="21"/>
      <c r="L530" s="21"/>
      <c r="M530" s="21"/>
      <c r="N530" s="27">
        <v>2380</v>
      </c>
      <c r="O530" s="21"/>
      <c r="P530" s="21"/>
      <c r="Q530" s="21"/>
      <c r="R530" s="112" t="s">
        <v>3245</v>
      </c>
      <c r="S530" s="103" t="s">
        <v>6197</v>
      </c>
      <c r="T530" s="103" t="s">
        <v>8670</v>
      </c>
      <c r="U530" s="103" t="str">
        <f t="shared" si="8"/>
        <v>End</v>
      </c>
      <c r="V530" s="111" t="s">
        <v>8946</v>
      </c>
      <c r="W530" s="111"/>
      <c r="X530" s="111"/>
      <c r="Y530" s="111"/>
      <c r="Z530" s="111"/>
      <c r="AA530" s="111"/>
      <c r="AB530" s="111"/>
    </row>
    <row r="531" spans="1:28" ht="13">
      <c r="A531" s="1462">
        <v>521</v>
      </c>
      <c r="B531" s="111"/>
      <c r="C531" s="275"/>
      <c r="D531" s="276"/>
      <c r="E531" s="848"/>
      <c r="F531" s="848"/>
      <c r="G531" s="344">
        <v>2381</v>
      </c>
      <c r="H531" s="117"/>
      <c r="I531" s="112"/>
      <c r="J531" s="91" t="s">
        <v>8653</v>
      </c>
      <c r="K531" s="111"/>
      <c r="L531" s="111"/>
      <c r="M531" s="111"/>
      <c r="N531" s="292">
        <v>238</v>
      </c>
      <c r="O531" s="91"/>
      <c r="P531" s="91"/>
      <c r="Q531" s="91"/>
      <c r="R531" s="96" t="s">
        <v>3240</v>
      </c>
      <c r="S531" s="111" t="s">
        <v>6197</v>
      </c>
      <c r="T531" s="103"/>
      <c r="U531" s="103" t="str">
        <f t="shared" si="8"/>
        <v/>
      </c>
      <c r="V531" s="103"/>
      <c r="W531" s="103"/>
      <c r="X531" s="111"/>
      <c r="Y531" s="111"/>
      <c r="Z531" s="111"/>
      <c r="AA531" s="111"/>
      <c r="AB531" s="111"/>
    </row>
    <row r="532" spans="1:28" ht="13">
      <c r="A532" s="1462">
        <v>522</v>
      </c>
      <c r="B532" s="111"/>
      <c r="C532" s="275"/>
      <c r="D532" s="276"/>
      <c r="E532" s="848"/>
      <c r="F532" s="848"/>
      <c r="G532" s="848"/>
      <c r="H532" s="112">
        <v>23811</v>
      </c>
      <c r="I532" s="112"/>
      <c r="J532" s="566" t="s">
        <v>8652</v>
      </c>
      <c r="K532" s="111"/>
      <c r="L532" s="111"/>
      <c r="M532" s="111"/>
      <c r="N532" s="133">
        <v>2381</v>
      </c>
      <c r="O532" s="111"/>
      <c r="P532" s="111"/>
      <c r="Q532" s="111"/>
      <c r="R532" s="112" t="s">
        <v>3245</v>
      </c>
      <c r="S532" s="111" t="s">
        <v>6197</v>
      </c>
      <c r="T532" s="103"/>
      <c r="U532" s="103" t="str">
        <f t="shared" si="8"/>
        <v/>
      </c>
      <c r="V532" s="103"/>
      <c r="W532" s="103"/>
      <c r="X532" s="111"/>
      <c r="Y532" s="111"/>
      <c r="Z532" s="111"/>
      <c r="AA532" s="111"/>
      <c r="AB532" s="111"/>
    </row>
    <row r="533" spans="1:28" ht="13">
      <c r="A533" s="1462">
        <v>523</v>
      </c>
      <c r="B533" s="111"/>
      <c r="C533" s="275"/>
      <c r="D533" s="276"/>
      <c r="E533" s="848"/>
      <c r="F533" s="344">
        <v>239</v>
      </c>
      <c r="G533" s="344"/>
      <c r="H533" s="112"/>
      <c r="I533" s="112"/>
      <c r="J533" s="91" t="s">
        <v>6220</v>
      </c>
      <c r="K533" s="21"/>
      <c r="L533" s="21"/>
      <c r="M533" s="21"/>
      <c r="N533" s="292">
        <v>23</v>
      </c>
      <c r="O533" s="21"/>
      <c r="P533" s="21"/>
      <c r="Q533" s="21"/>
      <c r="R533" s="19" t="s">
        <v>3240</v>
      </c>
      <c r="S533" s="103" t="s">
        <v>6197</v>
      </c>
      <c r="T533" s="103"/>
      <c r="U533" s="103" t="str">
        <f t="shared" si="8"/>
        <v/>
      </c>
      <c r="V533" s="111"/>
      <c r="W533" s="111"/>
      <c r="X533" s="111"/>
      <c r="Y533" s="111"/>
      <c r="Z533" s="111"/>
      <c r="AA533" s="111"/>
      <c r="AB533" s="111"/>
    </row>
    <row r="534" spans="1:28" ht="13">
      <c r="A534" s="1462">
        <v>524</v>
      </c>
      <c r="B534" s="111"/>
      <c r="C534" s="275"/>
      <c r="D534" s="276"/>
      <c r="E534" s="848"/>
      <c r="F534" s="848"/>
      <c r="G534" s="344">
        <v>2390</v>
      </c>
      <c r="H534" s="112"/>
      <c r="I534" s="112"/>
      <c r="J534" s="91" t="s">
        <v>6221</v>
      </c>
      <c r="K534" s="21"/>
      <c r="L534" s="21"/>
      <c r="M534" s="21"/>
      <c r="N534" s="292">
        <v>239</v>
      </c>
      <c r="O534" s="21"/>
      <c r="P534" s="21"/>
      <c r="Q534" s="21"/>
      <c r="R534" s="19" t="s">
        <v>3240</v>
      </c>
      <c r="S534" s="103" t="s">
        <v>6197</v>
      </c>
      <c r="T534" s="103"/>
      <c r="U534" s="103" t="str">
        <f t="shared" si="8"/>
        <v/>
      </c>
      <c r="V534" s="111"/>
      <c r="W534" s="111"/>
      <c r="X534" s="111"/>
      <c r="Y534" s="111"/>
      <c r="Z534" s="111"/>
      <c r="AA534" s="111"/>
      <c r="AB534" s="111"/>
    </row>
    <row r="535" spans="1:28" ht="13">
      <c r="A535" s="1462">
        <v>525</v>
      </c>
      <c r="B535" s="111"/>
      <c r="C535" s="275"/>
      <c r="D535" s="276"/>
      <c r="E535" s="848"/>
      <c r="F535" s="848"/>
      <c r="G535" s="344"/>
      <c r="H535" s="848">
        <v>21300</v>
      </c>
      <c r="I535" s="19"/>
      <c r="J535" s="111" t="s">
        <v>6092</v>
      </c>
      <c r="K535" s="103"/>
      <c r="L535" s="103"/>
      <c r="M535" s="103"/>
      <c r="N535" s="27">
        <v>2390</v>
      </c>
      <c r="O535" s="282"/>
      <c r="P535" s="111"/>
      <c r="Q535" s="111"/>
      <c r="R535" s="112" t="s">
        <v>3245</v>
      </c>
      <c r="S535" s="103" t="s">
        <v>6197</v>
      </c>
      <c r="T535" s="103" t="s">
        <v>7457</v>
      </c>
      <c r="U535" s="103" t="str">
        <f t="shared" si="8"/>
        <v>End</v>
      </c>
      <c r="V535" s="111" t="s">
        <v>8831</v>
      </c>
      <c r="W535" s="111"/>
      <c r="X535" s="111"/>
      <c r="Y535" s="111"/>
      <c r="Z535" s="111"/>
      <c r="AA535" s="111"/>
      <c r="AB535" s="111"/>
    </row>
    <row r="536" spans="1:28" ht="13">
      <c r="A536" s="1462">
        <v>526</v>
      </c>
      <c r="B536" s="111"/>
      <c r="C536" s="275"/>
      <c r="D536" s="276"/>
      <c r="E536" s="848"/>
      <c r="F536" s="848"/>
      <c r="G536" s="344"/>
      <c r="H536" s="112">
        <v>23900</v>
      </c>
      <c r="I536" s="112"/>
      <c r="J536" s="111" t="s">
        <v>8345</v>
      </c>
      <c r="K536" s="21"/>
      <c r="L536" s="21"/>
      <c r="M536" s="21"/>
      <c r="N536" s="27">
        <v>2390</v>
      </c>
      <c r="O536" s="21"/>
      <c r="P536" s="21"/>
      <c r="Q536" s="21"/>
      <c r="R536" s="848" t="s">
        <v>3245</v>
      </c>
      <c r="S536" s="103" t="s">
        <v>6197</v>
      </c>
      <c r="T536" s="103"/>
      <c r="U536" s="103" t="str">
        <f t="shared" si="8"/>
        <v/>
      </c>
      <c r="V536" s="111" t="s">
        <v>8947</v>
      </c>
      <c r="W536" s="111"/>
      <c r="X536" s="111"/>
      <c r="Y536" s="111"/>
      <c r="Z536" s="111"/>
      <c r="AA536" s="111"/>
      <c r="AB536" s="111"/>
    </row>
    <row r="537" spans="1:28" ht="13">
      <c r="A537" s="1462">
        <v>527</v>
      </c>
      <c r="B537" s="111"/>
      <c r="C537" s="275"/>
      <c r="D537" s="276"/>
      <c r="E537" s="848"/>
      <c r="F537" s="848"/>
      <c r="G537" s="344"/>
      <c r="H537" s="112">
        <v>23901</v>
      </c>
      <c r="I537" s="112"/>
      <c r="J537" s="103" t="s">
        <v>6482</v>
      </c>
      <c r="K537" s="21"/>
      <c r="L537" s="21"/>
      <c r="M537" s="21"/>
      <c r="N537" s="27">
        <v>2390</v>
      </c>
      <c r="O537" s="282"/>
      <c r="P537" s="111"/>
      <c r="Q537" s="111"/>
      <c r="R537" s="112" t="s">
        <v>3245</v>
      </c>
      <c r="S537" s="103" t="s">
        <v>6197</v>
      </c>
      <c r="T537" s="103" t="s">
        <v>7451</v>
      </c>
      <c r="U537" s="103" t="str">
        <f t="shared" si="8"/>
        <v>End</v>
      </c>
      <c r="V537" s="111" t="s">
        <v>8948</v>
      </c>
      <c r="W537" s="111"/>
      <c r="X537" s="111"/>
      <c r="Y537" s="111"/>
      <c r="Z537" s="111"/>
      <c r="AA537" s="111"/>
      <c r="AB537" s="111"/>
    </row>
    <row r="538" spans="1:28" ht="13">
      <c r="A538" s="1462">
        <v>528</v>
      </c>
      <c r="B538" s="111"/>
      <c r="C538" s="275"/>
      <c r="D538" s="276"/>
      <c r="E538" s="848"/>
      <c r="F538" s="848"/>
      <c r="G538" s="344"/>
      <c r="H538" s="112">
        <v>23902</v>
      </c>
      <c r="I538" s="112"/>
      <c r="J538" s="111" t="s">
        <v>9053</v>
      </c>
      <c r="K538" s="103"/>
      <c r="L538" s="103"/>
      <c r="M538" s="103"/>
      <c r="N538" s="27">
        <v>2390</v>
      </c>
      <c r="O538" s="282"/>
      <c r="P538" s="111"/>
      <c r="Q538" s="111"/>
      <c r="R538" s="112" t="s">
        <v>3245</v>
      </c>
      <c r="S538" s="103" t="s">
        <v>6197</v>
      </c>
      <c r="T538" s="103"/>
      <c r="U538" s="103" t="str">
        <f t="shared" si="8"/>
        <v/>
      </c>
      <c r="V538" s="111" t="s">
        <v>8949</v>
      </c>
      <c r="W538" s="111"/>
      <c r="X538" s="111"/>
      <c r="Y538" s="111"/>
      <c r="Z538" s="111"/>
      <c r="AA538" s="111"/>
      <c r="AB538" s="111"/>
    </row>
    <row r="539" spans="1:28" ht="13">
      <c r="A539" s="1462">
        <v>529</v>
      </c>
      <c r="B539" s="111"/>
      <c r="C539" s="275"/>
      <c r="D539" s="276"/>
      <c r="E539" s="848"/>
      <c r="F539" s="848"/>
      <c r="G539" s="344"/>
      <c r="H539" s="112">
        <v>23903</v>
      </c>
      <c r="I539" s="112"/>
      <c r="J539" s="111" t="s">
        <v>6774</v>
      </c>
      <c r="K539" s="103"/>
      <c r="L539" s="103"/>
      <c r="M539" s="103"/>
      <c r="N539" s="27">
        <v>2390</v>
      </c>
      <c r="O539" s="282"/>
      <c r="P539" s="111"/>
      <c r="Q539" s="111"/>
      <c r="R539" s="112" t="s">
        <v>3245</v>
      </c>
      <c r="S539" s="103" t="s">
        <v>6197</v>
      </c>
      <c r="T539" s="103"/>
      <c r="U539" s="103" t="str">
        <f t="shared" si="8"/>
        <v/>
      </c>
      <c r="V539" s="111" t="s">
        <v>8950</v>
      </c>
      <c r="W539" s="111"/>
      <c r="X539" s="111"/>
      <c r="Y539" s="111"/>
      <c r="Z539" s="111"/>
      <c r="AA539" s="111"/>
      <c r="AB539" s="111"/>
    </row>
    <row r="540" spans="1:28" ht="13">
      <c r="A540" s="1462">
        <v>530</v>
      </c>
      <c r="B540" s="111"/>
      <c r="C540" s="275"/>
      <c r="D540" s="276"/>
      <c r="E540" s="848"/>
      <c r="F540" s="848"/>
      <c r="G540" s="848"/>
      <c r="H540" s="112">
        <v>23904</v>
      </c>
      <c r="I540" s="112"/>
      <c r="J540" s="111" t="s">
        <v>8541</v>
      </c>
      <c r="K540" s="111"/>
      <c r="L540" s="111"/>
      <c r="M540" s="111"/>
      <c r="N540" s="27">
        <v>2390</v>
      </c>
      <c r="O540" s="282"/>
      <c r="P540" s="111"/>
      <c r="Q540" s="111"/>
      <c r="R540" s="112" t="s">
        <v>3245</v>
      </c>
      <c r="S540" s="103" t="s">
        <v>6197</v>
      </c>
      <c r="T540" s="103"/>
      <c r="U540" s="103" t="str">
        <f t="shared" si="8"/>
        <v/>
      </c>
      <c r="V540" s="103" t="s">
        <v>8951</v>
      </c>
      <c r="W540" s="103"/>
      <c r="X540" s="111"/>
      <c r="Y540" s="111"/>
      <c r="Z540" s="111"/>
      <c r="AA540" s="111"/>
      <c r="AB540" s="111"/>
    </row>
    <row r="541" spans="1:28" ht="13">
      <c r="A541" s="1462">
        <v>531</v>
      </c>
      <c r="B541" s="1019"/>
      <c r="C541" s="1020"/>
      <c r="D541" s="1021"/>
      <c r="E541" s="1022"/>
      <c r="F541" s="1022"/>
      <c r="G541" s="1022"/>
      <c r="H541" s="1023">
        <v>23905</v>
      </c>
      <c r="I541" s="1023"/>
      <c r="J541" s="111" t="s">
        <v>9373</v>
      </c>
      <c r="K541" s="1019"/>
      <c r="L541" s="1019"/>
      <c r="M541" s="1019"/>
      <c r="N541" s="27">
        <v>2390</v>
      </c>
      <c r="O541" s="282"/>
      <c r="P541" s="111"/>
      <c r="Q541" s="111"/>
      <c r="R541" s="112" t="s">
        <v>3245</v>
      </c>
      <c r="S541" s="103" t="s">
        <v>6197</v>
      </c>
      <c r="T541" s="103"/>
      <c r="U541" s="103" t="str">
        <f t="shared" si="8"/>
        <v/>
      </c>
      <c r="V541" s="103" t="s">
        <v>9374</v>
      </c>
      <c r="W541" s="1024"/>
      <c r="X541" s="111"/>
      <c r="Y541" s="111"/>
      <c r="Z541" s="111"/>
      <c r="AA541" s="111"/>
      <c r="AB541" s="111"/>
    </row>
    <row r="542" spans="1:28" ht="13">
      <c r="A542" s="1462">
        <v>532</v>
      </c>
      <c r="B542" s="1277"/>
      <c r="C542" s="1278"/>
      <c r="D542" s="1279"/>
      <c r="E542" s="1259"/>
      <c r="F542" s="1259"/>
      <c r="G542" s="1259"/>
      <c r="H542" s="112">
        <v>23906</v>
      </c>
      <c r="I542" s="1280"/>
      <c r="J542" s="111" t="s">
        <v>9707</v>
      </c>
      <c r="K542" s="1277"/>
      <c r="L542" s="1277"/>
      <c r="M542" s="1277"/>
      <c r="N542" s="27">
        <v>2390</v>
      </c>
      <c r="O542" s="282"/>
      <c r="P542" s="111"/>
      <c r="Q542" s="111"/>
      <c r="R542" s="112" t="s">
        <v>3245</v>
      </c>
      <c r="S542" s="103" t="s">
        <v>6197</v>
      </c>
      <c r="T542" s="103"/>
      <c r="U542" s="103" t="str">
        <f t="shared" si="8"/>
        <v/>
      </c>
      <c r="V542" s="103" t="s">
        <v>9708</v>
      </c>
      <c r="W542" s="1281"/>
      <c r="X542" s="111"/>
      <c r="Y542" s="111"/>
      <c r="Z542" s="111"/>
      <c r="AA542" s="111"/>
      <c r="AB542" s="111"/>
    </row>
    <row r="543" spans="1:28" ht="13">
      <c r="A543" s="1462">
        <v>533</v>
      </c>
      <c r="B543" s="111"/>
      <c r="C543" s="275"/>
      <c r="D543" s="276"/>
      <c r="E543" s="848"/>
      <c r="F543" s="848"/>
      <c r="G543" s="344"/>
      <c r="H543" s="112">
        <v>23908</v>
      </c>
      <c r="I543" s="112"/>
      <c r="J543" s="111" t="s">
        <v>6868</v>
      </c>
      <c r="K543" s="103"/>
      <c r="L543" s="103"/>
      <c r="M543" s="103"/>
      <c r="N543" s="27">
        <v>2390</v>
      </c>
      <c r="O543" s="282"/>
      <c r="P543" s="111"/>
      <c r="Q543" s="111"/>
      <c r="R543" s="112" t="s">
        <v>3245</v>
      </c>
      <c r="S543" s="103" t="s">
        <v>6197</v>
      </c>
      <c r="T543" s="103" t="s">
        <v>8190</v>
      </c>
      <c r="U543" s="103" t="str">
        <f t="shared" si="8"/>
        <v>End</v>
      </c>
      <c r="V543" s="111" t="s">
        <v>8953</v>
      </c>
      <c r="W543" s="111"/>
      <c r="X543" s="111"/>
      <c r="Y543" s="111"/>
      <c r="Z543" s="111"/>
      <c r="AA543" s="111"/>
      <c r="AB543" s="111"/>
    </row>
    <row r="544" spans="1:28" s="111" customFormat="1" ht="13">
      <c r="A544" s="1462">
        <v>534</v>
      </c>
      <c r="C544" s="275"/>
      <c r="D544" s="276"/>
      <c r="E544" s="848"/>
      <c r="F544" s="848"/>
      <c r="G544" s="344"/>
      <c r="H544" s="112">
        <v>23909</v>
      </c>
      <c r="I544" s="112"/>
      <c r="J544" s="111" t="s">
        <v>7594</v>
      </c>
      <c r="K544" s="103"/>
      <c r="L544" s="103"/>
      <c r="M544" s="103"/>
      <c r="N544" s="27">
        <v>2390</v>
      </c>
      <c r="O544" s="282"/>
      <c r="R544" s="112" t="s">
        <v>3245</v>
      </c>
      <c r="S544" s="103" t="s">
        <v>6197</v>
      </c>
      <c r="T544" s="103"/>
      <c r="U544" s="103" t="str">
        <f t="shared" si="8"/>
        <v/>
      </c>
      <c r="V544" s="111" t="s">
        <v>8954</v>
      </c>
    </row>
    <row r="545" spans="1:28" s="111" customFormat="1" ht="13">
      <c r="A545" s="1462">
        <v>535</v>
      </c>
      <c r="C545" s="275"/>
      <c r="D545" s="276"/>
      <c r="E545" s="1300"/>
      <c r="F545" s="1300"/>
      <c r="G545" s="1300"/>
      <c r="H545" s="112" t="s">
        <v>9725</v>
      </c>
      <c r="I545" s="112"/>
      <c r="J545" s="111" t="s">
        <v>9726</v>
      </c>
      <c r="N545" s="27">
        <v>2390</v>
      </c>
      <c r="O545" s="282"/>
      <c r="R545" s="112" t="s">
        <v>3245</v>
      </c>
      <c r="S545" s="103" t="s">
        <v>6197</v>
      </c>
      <c r="T545" s="103"/>
      <c r="U545" s="103" t="str">
        <f t="shared" si="8"/>
        <v/>
      </c>
      <c r="V545" s="103" t="s">
        <v>9727</v>
      </c>
      <c r="W545" s="103"/>
    </row>
    <row r="546" spans="1:28" s="111" customFormat="1" ht="13">
      <c r="A546" s="1462">
        <v>536</v>
      </c>
      <c r="C546" s="275"/>
      <c r="D546" s="276"/>
      <c r="E546" s="848"/>
      <c r="F546" s="848"/>
      <c r="G546" s="344">
        <v>2391</v>
      </c>
      <c r="H546" s="112"/>
      <c r="I546" s="112"/>
      <c r="J546" s="21" t="s">
        <v>1755</v>
      </c>
      <c r="K546" s="21"/>
      <c r="L546" s="21"/>
      <c r="M546" s="21"/>
      <c r="N546" s="292">
        <v>239</v>
      </c>
      <c r="O546" s="21"/>
      <c r="P546" s="21"/>
      <c r="Q546" s="21"/>
      <c r="R546" s="19" t="s">
        <v>3240</v>
      </c>
      <c r="S546" s="103" t="s">
        <v>6197</v>
      </c>
      <c r="T546" s="103"/>
      <c r="U546" s="103" t="str">
        <f t="shared" si="8"/>
        <v/>
      </c>
    </row>
    <row r="547" spans="1:28" s="111" customFormat="1" ht="13">
      <c r="A547" s="1462">
        <v>537</v>
      </c>
      <c r="C547" s="275"/>
      <c r="D547" s="276"/>
      <c r="E547" s="848"/>
      <c r="F547" s="848"/>
      <c r="G547" s="848"/>
      <c r="H547" s="112">
        <v>23910</v>
      </c>
      <c r="I547" s="112"/>
      <c r="J547" s="103" t="s">
        <v>8324</v>
      </c>
      <c r="K547" s="21"/>
      <c r="L547" s="21"/>
      <c r="M547" s="21"/>
      <c r="N547" s="27">
        <v>2391</v>
      </c>
      <c r="O547" s="21"/>
      <c r="P547" s="21"/>
      <c r="Q547" s="21"/>
      <c r="R547" s="848" t="s">
        <v>3245</v>
      </c>
      <c r="S547" s="103" t="s">
        <v>6197</v>
      </c>
      <c r="T547" s="103"/>
      <c r="U547" s="103" t="str">
        <f t="shared" si="8"/>
        <v/>
      </c>
      <c r="V547" s="103" t="s">
        <v>8955</v>
      </c>
      <c r="W547" s="103"/>
    </row>
    <row r="548" spans="1:28" s="111" customFormat="1" ht="13">
      <c r="A548" s="1462">
        <v>538</v>
      </c>
      <c r="C548" s="275"/>
      <c r="D548" s="276"/>
      <c r="E548" s="848"/>
      <c r="F548" s="848"/>
      <c r="G548" s="848"/>
      <c r="H548" s="112">
        <v>23911</v>
      </c>
      <c r="I548" s="112"/>
      <c r="J548" s="111" t="s">
        <v>8539</v>
      </c>
      <c r="N548" s="27">
        <v>2391</v>
      </c>
      <c r="O548" s="21"/>
      <c r="P548" s="21"/>
      <c r="Q548" s="21"/>
      <c r="R548" s="848" t="s">
        <v>3245</v>
      </c>
      <c r="S548" s="103" t="s">
        <v>6197</v>
      </c>
      <c r="T548" s="103"/>
      <c r="U548" s="103" t="str">
        <f t="shared" si="8"/>
        <v/>
      </c>
      <c r="V548" s="103" t="s">
        <v>8956</v>
      </c>
      <c r="W548" s="103"/>
    </row>
    <row r="549" spans="1:28" s="111" customFormat="1" ht="13">
      <c r="A549" s="1462">
        <v>539</v>
      </c>
      <c r="C549" s="275"/>
      <c r="D549" s="276"/>
      <c r="E549" s="848"/>
      <c r="F549" s="848"/>
      <c r="G549" s="848"/>
      <c r="H549" s="112">
        <v>23912</v>
      </c>
      <c r="I549" s="112"/>
      <c r="J549" s="111" t="s">
        <v>9046</v>
      </c>
      <c r="N549" s="27">
        <v>2391</v>
      </c>
      <c r="O549" s="21"/>
      <c r="P549" s="21"/>
      <c r="Q549" s="21"/>
      <c r="R549" s="848" t="s">
        <v>3245</v>
      </c>
      <c r="S549" s="103" t="s">
        <v>6197</v>
      </c>
      <c r="T549" s="103"/>
      <c r="U549" s="103" t="str">
        <f t="shared" si="8"/>
        <v/>
      </c>
      <c r="V549" s="103" t="s">
        <v>9047</v>
      </c>
      <c r="W549" s="103"/>
    </row>
    <row r="550" spans="1:28" s="111" customFormat="1" ht="13">
      <c r="A550" s="1462">
        <v>540</v>
      </c>
      <c r="B550" s="1009"/>
      <c r="C550" s="1010"/>
      <c r="D550" s="1011"/>
      <c r="E550" s="1012"/>
      <c r="F550" s="1012"/>
      <c r="G550" s="1012"/>
      <c r="H550" s="1013">
        <v>23913</v>
      </c>
      <c r="I550" s="1013"/>
      <c r="J550" s="111" t="s">
        <v>9366</v>
      </c>
      <c r="N550" s="27">
        <v>2391</v>
      </c>
      <c r="O550" s="21"/>
      <c r="P550" s="21"/>
      <c r="Q550" s="21"/>
      <c r="R550" s="1008" t="s">
        <v>3245</v>
      </c>
      <c r="S550" s="103" t="s">
        <v>6197</v>
      </c>
      <c r="T550" s="103"/>
      <c r="U550" s="103" t="str">
        <f t="shared" si="8"/>
        <v/>
      </c>
      <c r="V550" s="103" t="s">
        <v>9367</v>
      </c>
      <c r="W550" s="1014"/>
    </row>
    <row r="551" spans="1:28" s="111" customFormat="1" ht="13">
      <c r="A551" s="1462">
        <v>541</v>
      </c>
      <c r="B551" s="1247"/>
      <c r="C551" s="1248"/>
      <c r="D551" s="1249"/>
      <c r="E551" s="1250"/>
      <c r="F551" s="1250"/>
      <c r="G551" s="1250"/>
      <c r="H551" s="112">
        <v>23914</v>
      </c>
      <c r="I551" s="1251"/>
      <c r="J551" s="103" t="s">
        <v>9605</v>
      </c>
      <c r="K551" s="1247"/>
      <c r="L551" s="1247"/>
      <c r="M551" s="1247"/>
      <c r="N551" s="27">
        <v>2391</v>
      </c>
      <c r="O551" s="21"/>
      <c r="P551" s="21"/>
      <c r="Q551" s="21"/>
      <c r="R551" s="1246" t="s">
        <v>3245</v>
      </c>
      <c r="S551" s="103" t="s">
        <v>6197</v>
      </c>
      <c r="T551" s="103"/>
      <c r="U551" s="103" t="str">
        <f t="shared" si="8"/>
        <v/>
      </c>
      <c r="V551" s="103" t="s">
        <v>9606</v>
      </c>
      <c r="W551" s="1252"/>
    </row>
    <row r="552" spans="1:28" s="111" customFormat="1" ht="13">
      <c r="A552" s="1462">
        <v>542</v>
      </c>
      <c r="B552" s="1277"/>
      <c r="C552" s="1278"/>
      <c r="D552" s="1279"/>
      <c r="E552" s="1259"/>
      <c r="F552" s="1259"/>
      <c r="G552" s="1259"/>
      <c r="H552" s="112">
        <v>23915</v>
      </c>
      <c r="I552" s="1280"/>
      <c r="J552" s="111" t="s">
        <v>9701</v>
      </c>
      <c r="K552" s="1277"/>
      <c r="L552" s="1277"/>
      <c r="M552" s="1277"/>
      <c r="N552" s="27">
        <v>2391</v>
      </c>
      <c r="O552" s="21"/>
      <c r="P552" s="21"/>
      <c r="Q552" s="21"/>
      <c r="R552" s="1274" t="s">
        <v>3245</v>
      </c>
      <c r="S552" s="103" t="s">
        <v>6197</v>
      </c>
      <c r="T552" s="103"/>
      <c r="U552" s="103" t="str">
        <f t="shared" si="8"/>
        <v/>
      </c>
      <c r="V552" s="103" t="s">
        <v>9702</v>
      </c>
      <c r="W552" s="1281"/>
    </row>
    <row r="553" spans="1:28" s="111" customFormat="1" ht="13">
      <c r="A553" s="1462">
        <v>543</v>
      </c>
      <c r="C553" s="275"/>
      <c r="D553" s="276"/>
      <c r="E553" s="848"/>
      <c r="F553" s="848"/>
      <c r="G553" s="344"/>
      <c r="H553" s="112">
        <v>23907</v>
      </c>
      <c r="I553" s="112"/>
      <c r="J553" s="103" t="s">
        <v>6370</v>
      </c>
      <c r="K553" s="21"/>
      <c r="L553" s="21"/>
      <c r="M553" s="21"/>
      <c r="N553" s="27">
        <v>2391</v>
      </c>
      <c r="O553" s="21"/>
      <c r="P553" s="21"/>
      <c r="Q553" s="21"/>
      <c r="R553" s="848" t="s">
        <v>3245</v>
      </c>
      <c r="S553" s="103" t="s">
        <v>6197</v>
      </c>
      <c r="T553" s="103" t="s">
        <v>7619</v>
      </c>
      <c r="U553" s="103" t="str">
        <f t="shared" si="8"/>
        <v>End</v>
      </c>
      <c r="V553" s="111" t="s">
        <v>8952</v>
      </c>
    </row>
    <row r="554" spans="1:28" s="111" customFormat="1" ht="13">
      <c r="A554" s="1462">
        <v>544</v>
      </c>
      <c r="C554" s="275"/>
      <c r="D554" s="276"/>
      <c r="E554" s="848"/>
      <c r="F554" s="848"/>
      <c r="G554" s="344"/>
      <c r="H554" s="112">
        <v>23918</v>
      </c>
      <c r="I554" s="112"/>
      <c r="J554" s="103" t="s">
        <v>6808</v>
      </c>
      <c r="K554" s="21"/>
      <c r="L554" s="21"/>
      <c r="M554" s="21"/>
      <c r="N554" s="27">
        <v>2391</v>
      </c>
      <c r="O554" s="21"/>
      <c r="P554" s="21"/>
      <c r="Q554" s="21"/>
      <c r="R554" s="848" t="s">
        <v>3245</v>
      </c>
      <c r="S554" s="103" t="s">
        <v>6197</v>
      </c>
      <c r="T554" s="103" t="s">
        <v>8327</v>
      </c>
      <c r="U554" s="103" t="str">
        <f t="shared" si="8"/>
        <v>End</v>
      </c>
      <c r="V554" s="111" t="s">
        <v>8957</v>
      </c>
    </row>
    <row r="555" spans="1:28" ht="13">
      <c r="A555" s="1462">
        <v>545</v>
      </c>
      <c r="B555" s="111"/>
      <c r="C555" s="275"/>
      <c r="D555" s="276"/>
      <c r="E555" s="848"/>
      <c r="F555" s="848"/>
      <c r="G555" s="344"/>
      <c r="H555" s="112">
        <v>23919</v>
      </c>
      <c r="I555" s="112"/>
      <c r="J555" s="103" t="s">
        <v>7454</v>
      </c>
      <c r="K555" s="21"/>
      <c r="L555" s="21"/>
      <c r="M555" s="21"/>
      <c r="N555" s="27">
        <v>2391</v>
      </c>
      <c r="O555" s="21"/>
      <c r="P555" s="21"/>
      <c r="Q555" s="21"/>
      <c r="R555" s="848" t="s">
        <v>3245</v>
      </c>
      <c r="S555" s="103" t="s">
        <v>6197</v>
      </c>
      <c r="T555" s="103"/>
      <c r="U555" s="103" t="str">
        <f t="shared" si="8"/>
        <v/>
      </c>
      <c r="V555" s="111" t="s">
        <v>8958</v>
      </c>
      <c r="W555" s="111"/>
      <c r="X555" s="111"/>
      <c r="Y555" s="111"/>
      <c r="Z555" s="111"/>
      <c r="AA555" s="111"/>
      <c r="AB555" s="111"/>
    </row>
    <row r="556" spans="1:28" ht="13">
      <c r="A556" s="1462">
        <v>546</v>
      </c>
      <c r="B556" s="111"/>
      <c r="C556" s="275"/>
      <c r="D556" s="276"/>
      <c r="E556" s="848"/>
      <c r="F556" s="848"/>
      <c r="G556" s="848"/>
      <c r="H556" s="112" t="s">
        <v>8666</v>
      </c>
      <c r="I556" s="112"/>
      <c r="J556" s="111" t="s">
        <v>8667</v>
      </c>
      <c r="K556" s="111"/>
      <c r="L556" s="111"/>
      <c r="M556" s="111"/>
      <c r="N556" s="27">
        <v>2391</v>
      </c>
      <c r="O556" s="21"/>
      <c r="P556" s="21"/>
      <c r="Q556" s="21"/>
      <c r="R556" s="848" t="s">
        <v>3245</v>
      </c>
      <c r="S556" s="103" t="s">
        <v>6197</v>
      </c>
      <c r="T556" s="103"/>
      <c r="U556" s="103" t="str">
        <f t="shared" si="8"/>
        <v/>
      </c>
      <c r="V556" s="111" t="s">
        <v>8959</v>
      </c>
      <c r="W556" s="111"/>
      <c r="X556" s="111"/>
      <c r="Y556" s="111"/>
      <c r="Z556" s="111"/>
      <c r="AA556" s="111"/>
      <c r="AB556" s="111"/>
    </row>
    <row r="557" spans="1:28" ht="13">
      <c r="A557" s="1462">
        <v>547</v>
      </c>
      <c r="B557" s="111"/>
      <c r="C557" s="275"/>
      <c r="D557" s="276"/>
      <c r="E557" s="848"/>
      <c r="F557" s="848"/>
      <c r="G557" s="848"/>
      <c r="H557" s="112" t="s">
        <v>9195</v>
      </c>
      <c r="I557" s="112"/>
      <c r="J557" s="111" t="s">
        <v>9193</v>
      </c>
      <c r="K557" s="111"/>
      <c r="L557" s="111"/>
      <c r="M557" s="111"/>
      <c r="N557" s="27">
        <v>2391</v>
      </c>
      <c r="O557" s="21"/>
      <c r="P557" s="21"/>
      <c r="Q557" s="21"/>
      <c r="R557" s="848" t="s">
        <v>3245</v>
      </c>
      <c r="S557" s="103" t="s">
        <v>6197</v>
      </c>
      <c r="T557" s="103"/>
      <c r="U557" s="103" t="str">
        <f t="shared" si="8"/>
        <v/>
      </c>
      <c r="V557" s="103" t="s">
        <v>9194</v>
      </c>
      <c r="W557" s="103"/>
      <c r="X557" s="111"/>
      <c r="Y557" s="111"/>
      <c r="Z557" s="111"/>
      <c r="AA557" s="111"/>
      <c r="AB557" s="111"/>
    </row>
    <row r="558" spans="1:28" ht="13">
      <c r="A558" s="1462">
        <v>548</v>
      </c>
      <c r="B558" s="111"/>
      <c r="C558" s="275"/>
      <c r="D558" s="276"/>
      <c r="E558" s="848"/>
      <c r="F558" s="848"/>
      <c r="G558" s="344">
        <v>2392</v>
      </c>
      <c r="H558" s="112"/>
      <c r="I558" s="112"/>
      <c r="J558" s="91" t="s">
        <v>8346</v>
      </c>
      <c r="K558" s="111"/>
      <c r="L558" s="111"/>
      <c r="M558" s="111"/>
      <c r="N558" s="292">
        <v>239</v>
      </c>
      <c r="O558" s="111"/>
      <c r="P558" s="111"/>
      <c r="Q558" s="111"/>
      <c r="R558" s="19" t="s">
        <v>3240</v>
      </c>
      <c r="S558" s="103" t="s">
        <v>6197</v>
      </c>
      <c r="T558" s="103"/>
      <c r="U558" s="103" t="str">
        <f t="shared" si="8"/>
        <v/>
      </c>
      <c r="V558" s="103"/>
      <c r="W558" s="103"/>
      <c r="X558" s="111"/>
      <c r="Y558" s="111"/>
      <c r="Z558" s="111"/>
      <c r="AA558" s="111"/>
      <c r="AB558" s="111"/>
    </row>
    <row r="559" spans="1:28" ht="13">
      <c r="A559" s="1462">
        <v>549</v>
      </c>
      <c r="B559" s="111"/>
      <c r="C559" s="275"/>
      <c r="D559" s="276"/>
      <c r="E559" s="848"/>
      <c r="F559" s="848"/>
      <c r="G559" s="848"/>
      <c r="H559" s="112">
        <v>23920</v>
      </c>
      <c r="I559" s="112"/>
      <c r="J559" s="111" t="s">
        <v>8347</v>
      </c>
      <c r="K559" s="111"/>
      <c r="L559" s="111"/>
      <c r="M559" s="111"/>
      <c r="N559" s="133">
        <v>2392</v>
      </c>
      <c r="O559" s="111"/>
      <c r="P559" s="111"/>
      <c r="Q559" s="111"/>
      <c r="R559" s="848" t="s">
        <v>3245</v>
      </c>
      <c r="S559" s="103" t="s">
        <v>6197</v>
      </c>
      <c r="T559" s="103"/>
      <c r="U559" s="103" t="str">
        <f t="shared" si="8"/>
        <v/>
      </c>
      <c r="V559" s="103" t="s">
        <v>8960</v>
      </c>
      <c r="W559" s="103"/>
      <c r="X559" s="111"/>
      <c r="Y559" s="111"/>
      <c r="Z559" s="111"/>
      <c r="AA559" s="111"/>
      <c r="AB559" s="111"/>
    </row>
    <row r="560" spans="1:28" ht="13">
      <c r="A560" s="1462">
        <v>550</v>
      </c>
      <c r="B560" s="111"/>
      <c r="C560" s="275"/>
      <c r="D560" s="276"/>
      <c r="E560" s="848"/>
      <c r="F560" s="848"/>
      <c r="G560" s="848"/>
      <c r="H560" s="112">
        <v>23922</v>
      </c>
      <c r="I560" s="112"/>
      <c r="J560" s="111" t="s">
        <v>9209</v>
      </c>
      <c r="K560" s="111"/>
      <c r="L560" s="111"/>
      <c r="M560" s="111"/>
      <c r="N560" s="133">
        <v>2392</v>
      </c>
      <c r="O560" s="111"/>
      <c r="P560" s="111"/>
      <c r="Q560" s="111"/>
      <c r="R560" s="848" t="s">
        <v>3245</v>
      </c>
      <c r="S560" s="103" t="s">
        <v>6197</v>
      </c>
      <c r="T560" s="103"/>
      <c r="U560" s="103" t="str">
        <f t="shared" si="8"/>
        <v/>
      </c>
      <c r="V560" s="103" t="s">
        <v>9208</v>
      </c>
      <c r="W560" s="103"/>
      <c r="X560" s="111"/>
      <c r="Y560" s="111"/>
      <c r="Z560" s="111"/>
      <c r="AA560" s="111"/>
      <c r="AB560" s="111"/>
    </row>
    <row r="561" spans="1:28" ht="13">
      <c r="A561" s="1462">
        <v>551</v>
      </c>
      <c r="B561" s="1118"/>
      <c r="C561" s="1134"/>
      <c r="D561" s="1135"/>
      <c r="E561" s="1121"/>
      <c r="F561" s="1121"/>
      <c r="G561" s="1132">
        <v>2393</v>
      </c>
      <c r="H561" s="1124"/>
      <c r="I561" s="1124"/>
      <c r="J561" s="111" t="s">
        <v>9481</v>
      </c>
      <c r="K561" s="1118"/>
      <c r="L561" s="1118"/>
      <c r="M561" s="1118"/>
      <c r="N561" s="292">
        <v>239</v>
      </c>
      <c r="O561" s="111"/>
      <c r="P561" s="111"/>
      <c r="Q561" s="111"/>
      <c r="R561" s="19" t="s">
        <v>3240</v>
      </c>
      <c r="S561" s="103" t="s">
        <v>6197</v>
      </c>
      <c r="T561" s="103"/>
      <c r="U561" s="103" t="str">
        <f t="shared" si="8"/>
        <v/>
      </c>
      <c r="V561" s="103"/>
      <c r="W561" s="1123"/>
      <c r="X561" s="111"/>
      <c r="Y561" s="111"/>
      <c r="Z561" s="111"/>
      <c r="AA561" s="111"/>
      <c r="AB561" s="111"/>
    </row>
    <row r="562" spans="1:28" ht="13">
      <c r="A562" s="1462">
        <v>552</v>
      </c>
      <c r="B562" s="1118"/>
      <c r="C562" s="1134"/>
      <c r="D562" s="1135"/>
      <c r="E562" s="1121"/>
      <c r="F562" s="1121"/>
      <c r="G562" s="1121"/>
      <c r="H562" s="1124">
        <v>23933</v>
      </c>
      <c r="I562" s="1124"/>
      <c r="J562" s="111" t="s">
        <v>9482</v>
      </c>
      <c r="K562" s="1118"/>
      <c r="L562" s="1118"/>
      <c r="M562" s="1118"/>
      <c r="N562" s="1136">
        <v>2393</v>
      </c>
      <c r="O562" s="1118"/>
      <c r="P562" s="1118"/>
      <c r="Q562" s="1118"/>
      <c r="R562" s="1131" t="s">
        <v>3245</v>
      </c>
      <c r="S562" s="111" t="s">
        <v>6197</v>
      </c>
      <c r="T562" s="1123"/>
      <c r="U562" s="103" t="str">
        <f t="shared" si="8"/>
        <v/>
      </c>
      <c r="V562" s="103" t="s">
        <v>9483</v>
      </c>
      <c r="W562" s="1123"/>
      <c r="X562" s="111"/>
      <c r="Y562" s="111"/>
      <c r="Z562" s="111"/>
      <c r="AA562" s="111"/>
      <c r="AB562" s="111"/>
    </row>
    <row r="563" spans="1:28" ht="13">
      <c r="A563" s="1462">
        <v>553</v>
      </c>
      <c r="B563" s="111"/>
      <c r="C563" s="275"/>
      <c r="D563" s="285">
        <v>24</v>
      </c>
      <c r="E563" s="848"/>
      <c r="F563" s="848"/>
      <c r="G563" s="27"/>
      <c r="H563" s="112"/>
      <c r="I563" s="112"/>
      <c r="J563" s="286" t="s">
        <v>1456</v>
      </c>
      <c r="K563" s="21"/>
      <c r="L563" s="21"/>
      <c r="M563" s="21"/>
      <c r="N563" s="274"/>
      <c r="O563" s="21"/>
      <c r="P563" s="21"/>
      <c r="Q563" s="21"/>
      <c r="R563" s="288" t="s">
        <v>3240</v>
      </c>
      <c r="S563" s="103" t="s">
        <v>6197</v>
      </c>
      <c r="T563" s="103"/>
      <c r="U563" s="103" t="str">
        <f t="shared" si="8"/>
        <v/>
      </c>
      <c r="V563" s="111"/>
      <c r="W563" s="111"/>
      <c r="X563" s="111"/>
      <c r="Y563" s="111"/>
      <c r="Z563" s="111"/>
      <c r="AA563" s="111"/>
      <c r="AB563" s="111"/>
    </row>
    <row r="564" spans="1:28" ht="13">
      <c r="A564" s="1462">
        <v>554</v>
      </c>
      <c r="B564" s="111"/>
      <c r="C564" s="275"/>
      <c r="D564" s="276"/>
      <c r="E564" s="344">
        <v>24</v>
      </c>
      <c r="F564" s="848"/>
      <c r="G564" s="344"/>
      <c r="H564" s="112"/>
      <c r="I564" s="112"/>
      <c r="J564" s="21" t="s">
        <v>1457</v>
      </c>
      <c r="K564" s="21"/>
      <c r="L564" s="21"/>
      <c r="M564" s="21"/>
      <c r="N564" s="274"/>
      <c r="O564" s="21"/>
      <c r="P564" s="21"/>
      <c r="Q564" s="21"/>
      <c r="R564" s="19" t="s">
        <v>3240</v>
      </c>
      <c r="S564" s="103" t="s">
        <v>6197</v>
      </c>
      <c r="T564" s="103"/>
      <c r="U564" s="103" t="str">
        <f t="shared" si="8"/>
        <v/>
      </c>
      <c r="V564" s="111"/>
      <c r="W564" s="111"/>
      <c r="X564" s="111"/>
      <c r="Y564" s="111"/>
      <c r="Z564" s="111"/>
      <c r="AA564" s="111"/>
      <c r="AB564" s="111"/>
    </row>
    <row r="565" spans="1:28" ht="13">
      <c r="A565" s="1462">
        <v>555</v>
      </c>
      <c r="B565" s="111"/>
      <c r="C565" s="275"/>
      <c r="D565" s="276"/>
      <c r="E565" s="344"/>
      <c r="F565" s="344">
        <v>240</v>
      </c>
      <c r="G565" s="344"/>
      <c r="H565" s="112"/>
      <c r="I565" s="112"/>
      <c r="J565" s="21" t="s">
        <v>1458</v>
      </c>
      <c r="K565" s="21"/>
      <c r="L565" s="21"/>
      <c r="M565" s="21"/>
      <c r="N565" s="274">
        <v>24</v>
      </c>
      <c r="O565" s="21"/>
      <c r="P565" s="21"/>
      <c r="Q565" s="21"/>
      <c r="R565" s="19" t="s">
        <v>3240</v>
      </c>
      <c r="S565" s="103" t="s">
        <v>6197</v>
      </c>
      <c r="T565" s="103"/>
      <c r="U565" s="103" t="str">
        <f t="shared" si="8"/>
        <v/>
      </c>
      <c r="V565" s="111"/>
      <c r="W565" s="111"/>
      <c r="X565" s="111"/>
      <c r="Y565" s="111"/>
      <c r="Z565" s="111"/>
      <c r="AA565" s="111"/>
      <c r="AB565" s="111"/>
    </row>
    <row r="566" spans="1:28" ht="13">
      <c r="A566" s="1462">
        <v>556</v>
      </c>
      <c r="B566" s="111"/>
      <c r="C566" s="275"/>
      <c r="D566" s="276"/>
      <c r="E566" s="848"/>
      <c r="F566" s="103"/>
      <c r="G566" s="344">
        <v>2400</v>
      </c>
      <c r="H566" s="112"/>
      <c r="I566" s="112"/>
      <c r="J566" s="21" t="s">
        <v>6247</v>
      </c>
      <c r="K566" s="21"/>
      <c r="L566" s="21"/>
      <c r="M566" s="21"/>
      <c r="N566" s="274">
        <v>240</v>
      </c>
      <c r="O566" s="21"/>
      <c r="P566" s="21"/>
      <c r="Q566" s="21"/>
      <c r="R566" s="19" t="s">
        <v>3240</v>
      </c>
      <c r="S566" s="103" t="s">
        <v>6197</v>
      </c>
      <c r="T566" s="103"/>
      <c r="U566" s="103" t="str">
        <f t="shared" si="8"/>
        <v/>
      </c>
      <c r="V566" s="111"/>
      <c r="W566" s="111"/>
      <c r="X566" s="111"/>
      <c r="Y566" s="111"/>
      <c r="Z566" s="111"/>
      <c r="AA566" s="111"/>
      <c r="AB566" s="111"/>
    </row>
    <row r="567" spans="1:28" ht="13">
      <c r="A567" s="1462">
        <v>557</v>
      </c>
      <c r="B567" s="111"/>
      <c r="C567" s="275"/>
      <c r="D567" s="276"/>
      <c r="E567" s="848"/>
      <c r="F567" s="344"/>
      <c r="G567" s="344"/>
      <c r="H567" s="112">
        <v>24000</v>
      </c>
      <c r="I567" s="112"/>
      <c r="J567" s="103" t="s">
        <v>1459</v>
      </c>
      <c r="K567" s="21"/>
      <c r="L567" s="21"/>
      <c r="M567" s="21"/>
      <c r="N567" s="133">
        <v>2400</v>
      </c>
      <c r="O567" s="21"/>
      <c r="P567" s="21"/>
      <c r="Q567" s="21"/>
      <c r="R567" s="112" t="s">
        <v>3245</v>
      </c>
      <c r="S567" s="103" t="s">
        <v>6197</v>
      </c>
      <c r="T567" s="103"/>
      <c r="U567" s="103" t="str">
        <f t="shared" si="8"/>
        <v/>
      </c>
      <c r="V567" s="111"/>
      <c r="W567" s="111"/>
      <c r="X567" s="111"/>
      <c r="Y567" s="111"/>
      <c r="Z567" s="111"/>
      <c r="AA567" s="111"/>
      <c r="AB567" s="111"/>
    </row>
    <row r="568" spans="1:28" ht="13">
      <c r="A568" s="1462">
        <v>558</v>
      </c>
      <c r="B568" s="111"/>
      <c r="C568" s="275"/>
      <c r="D568" s="276"/>
      <c r="E568" s="848"/>
      <c r="F568" s="344"/>
      <c r="G568" s="344"/>
      <c r="H568" s="112">
        <v>24001</v>
      </c>
      <c r="I568" s="112"/>
      <c r="J568" s="111" t="s">
        <v>1460</v>
      </c>
      <c r="K568" s="21"/>
      <c r="L568" s="21"/>
      <c r="M568" s="21"/>
      <c r="N568" s="133">
        <v>2400</v>
      </c>
      <c r="O568" s="21"/>
      <c r="P568" s="21"/>
      <c r="Q568" s="21"/>
      <c r="R568" s="112" t="s">
        <v>3245</v>
      </c>
      <c r="S568" s="103" t="s">
        <v>6197</v>
      </c>
      <c r="T568" s="103"/>
      <c r="U568" s="103" t="str">
        <f t="shared" si="8"/>
        <v/>
      </c>
      <c r="V568" s="111"/>
      <c r="W568" s="111"/>
      <c r="X568" s="111"/>
      <c r="Y568" s="111"/>
      <c r="Z568" s="111"/>
      <c r="AA568" s="111"/>
      <c r="AB568" s="111"/>
    </row>
    <row r="569" spans="1:28" ht="13">
      <c r="A569" s="1462">
        <v>559</v>
      </c>
      <c r="B569" s="111"/>
      <c r="C569" s="275"/>
      <c r="D569" s="276"/>
      <c r="E569" s="848"/>
      <c r="F569" s="848"/>
      <c r="G569" s="344"/>
      <c r="H569" s="112">
        <v>24002</v>
      </c>
      <c r="I569" s="112"/>
      <c r="J569" s="111" t="s">
        <v>1461</v>
      </c>
      <c r="K569" s="21"/>
      <c r="L569" s="21"/>
      <c r="M569" s="21"/>
      <c r="N569" s="133">
        <v>2400</v>
      </c>
      <c r="O569" s="21"/>
      <c r="P569" s="21"/>
      <c r="Q569" s="21"/>
      <c r="R569" s="112" t="s">
        <v>3245</v>
      </c>
      <c r="S569" s="103" t="s">
        <v>6197</v>
      </c>
      <c r="T569" s="103"/>
      <c r="U569" s="103" t="str">
        <f t="shared" si="8"/>
        <v/>
      </c>
      <c r="V569" s="111"/>
      <c r="W569" s="111"/>
      <c r="X569" s="111"/>
      <c r="Y569" s="111"/>
      <c r="Z569" s="111"/>
      <c r="AA569" s="111"/>
      <c r="AB569" s="111"/>
    </row>
    <row r="570" spans="1:28" ht="13">
      <c r="A570" s="1462">
        <v>560</v>
      </c>
      <c r="B570" s="111"/>
      <c r="C570" s="275"/>
      <c r="D570" s="276"/>
      <c r="E570" s="848"/>
      <c r="F570" s="848"/>
      <c r="G570" s="848"/>
      <c r="H570" s="112">
        <v>24003</v>
      </c>
      <c r="I570" s="112"/>
      <c r="J570" s="111" t="s">
        <v>1462</v>
      </c>
      <c r="K570" s="111"/>
      <c r="L570" s="111"/>
      <c r="M570" s="111"/>
      <c r="N570" s="133">
        <v>2400</v>
      </c>
      <c r="O570" s="111"/>
      <c r="P570" s="111"/>
      <c r="Q570" s="111"/>
      <c r="R570" s="112" t="s">
        <v>3245</v>
      </c>
      <c r="S570" s="103" t="s">
        <v>6197</v>
      </c>
      <c r="T570" s="103"/>
      <c r="U570" s="103" t="str">
        <f t="shared" si="8"/>
        <v/>
      </c>
      <c r="V570" s="20"/>
      <c r="W570" s="111"/>
      <c r="X570" s="111"/>
      <c r="Y570" s="111"/>
      <c r="Z570" s="111"/>
      <c r="AA570" s="111"/>
      <c r="AB570" s="111"/>
    </row>
    <row r="571" spans="1:28" ht="13">
      <c r="A571" s="1462">
        <v>561</v>
      </c>
      <c r="B571" s="111"/>
      <c r="C571" s="275"/>
      <c r="D571" s="276"/>
      <c r="E571" s="848"/>
      <c r="F571" s="848"/>
      <c r="G571" s="848"/>
      <c r="H571" s="112">
        <v>24004</v>
      </c>
      <c r="I571" s="112"/>
      <c r="J571" s="111" t="s">
        <v>1463</v>
      </c>
      <c r="K571" s="111"/>
      <c r="L571" s="111"/>
      <c r="M571" s="111"/>
      <c r="N571" s="133">
        <v>2400</v>
      </c>
      <c r="O571" s="111"/>
      <c r="P571" s="111"/>
      <c r="Q571" s="111"/>
      <c r="R571" s="112" t="s">
        <v>3245</v>
      </c>
      <c r="S571" s="103" t="s">
        <v>6197</v>
      </c>
      <c r="T571" s="103"/>
      <c r="U571" s="103" t="str">
        <f t="shared" si="8"/>
        <v/>
      </c>
      <c r="V571" s="20"/>
      <c r="W571" s="111"/>
      <c r="X571" s="111"/>
      <c r="Y571" s="111"/>
      <c r="Z571" s="111"/>
      <c r="AA571" s="111"/>
      <c r="AB571" s="111"/>
    </row>
    <row r="572" spans="1:28" ht="13">
      <c r="A572" s="1462">
        <v>562</v>
      </c>
      <c r="B572" s="111"/>
      <c r="C572" s="275"/>
      <c r="D572" s="276"/>
      <c r="E572" s="848"/>
      <c r="F572" s="848"/>
      <c r="G572" s="848"/>
      <c r="H572" s="112">
        <v>24005</v>
      </c>
      <c r="I572" s="112"/>
      <c r="J572" s="111" t="s">
        <v>4490</v>
      </c>
      <c r="K572" s="111"/>
      <c r="L572" s="111"/>
      <c r="M572" s="111"/>
      <c r="N572" s="133">
        <v>2400</v>
      </c>
      <c r="O572" s="111"/>
      <c r="P572" s="111"/>
      <c r="Q572" s="111"/>
      <c r="R572" s="112" t="s">
        <v>3245</v>
      </c>
      <c r="S572" s="103" t="s">
        <v>6197</v>
      </c>
      <c r="T572" s="103"/>
      <c r="U572" s="103" t="str">
        <f t="shared" si="8"/>
        <v/>
      </c>
      <c r="V572" s="20"/>
      <c r="W572" s="111"/>
      <c r="X572" s="111"/>
      <c r="Y572" s="111"/>
      <c r="Z572" s="111"/>
      <c r="AA572" s="111"/>
      <c r="AB572" s="111"/>
    </row>
    <row r="573" spans="1:28" ht="13">
      <c r="A573" s="1462">
        <v>563</v>
      </c>
      <c r="B573" s="111"/>
      <c r="C573" s="275"/>
      <c r="D573" s="276"/>
      <c r="E573" s="848"/>
      <c r="F573" s="848"/>
      <c r="G573" s="848"/>
      <c r="H573" s="112">
        <v>24006</v>
      </c>
      <c r="I573" s="112"/>
      <c r="J573" s="111" t="s">
        <v>5594</v>
      </c>
      <c r="K573" s="111"/>
      <c r="L573" s="111"/>
      <c r="M573" s="111"/>
      <c r="N573" s="133">
        <v>2400</v>
      </c>
      <c r="O573" s="111"/>
      <c r="P573" s="111"/>
      <c r="Q573" s="111"/>
      <c r="R573" s="112" t="s">
        <v>3245</v>
      </c>
      <c r="S573" s="103" t="s">
        <v>6197</v>
      </c>
      <c r="T573" s="103"/>
      <c r="U573" s="103" t="str">
        <f t="shared" si="8"/>
        <v/>
      </c>
      <c r="V573" s="20"/>
      <c r="W573" s="111"/>
      <c r="X573" s="111"/>
      <c r="Y573" s="111"/>
      <c r="Z573" s="111"/>
      <c r="AA573" s="111"/>
      <c r="AB573" s="111"/>
    </row>
    <row r="574" spans="1:28" s="111" customFormat="1" ht="13">
      <c r="A574" s="1462">
        <v>564</v>
      </c>
      <c r="C574" s="275"/>
      <c r="D574" s="276"/>
      <c r="E574" s="848"/>
      <c r="F574" s="848"/>
      <c r="G574" s="848"/>
      <c r="H574" s="112">
        <v>24007</v>
      </c>
      <c r="I574" s="112"/>
      <c r="J574" s="111" t="s">
        <v>8536</v>
      </c>
      <c r="N574" s="133">
        <v>2400</v>
      </c>
      <c r="R574" s="112" t="s">
        <v>3245</v>
      </c>
      <c r="S574" s="103" t="s">
        <v>6197</v>
      </c>
      <c r="T574" s="103"/>
      <c r="U574" s="103" t="str">
        <f t="shared" si="8"/>
        <v/>
      </c>
      <c r="V574" s="20"/>
    </row>
    <row r="575" spans="1:28" ht="13">
      <c r="A575" s="1462">
        <v>565</v>
      </c>
      <c r="B575" s="111"/>
      <c r="C575" s="275"/>
      <c r="D575" s="276"/>
      <c r="E575" s="848"/>
      <c r="F575" s="848"/>
      <c r="G575" s="848"/>
      <c r="H575" s="112">
        <v>24008</v>
      </c>
      <c r="I575" s="112"/>
      <c r="J575" s="111" t="s">
        <v>6855</v>
      </c>
      <c r="K575" s="111"/>
      <c r="L575" s="111"/>
      <c r="M575" s="111"/>
      <c r="N575" s="133">
        <v>2400</v>
      </c>
      <c r="O575" s="111"/>
      <c r="P575" s="111"/>
      <c r="Q575" s="111"/>
      <c r="R575" s="112" t="s">
        <v>3245</v>
      </c>
      <c r="S575" s="103" t="s">
        <v>6197</v>
      </c>
      <c r="T575" s="103"/>
      <c r="U575" s="103" t="str">
        <f t="shared" si="8"/>
        <v/>
      </c>
      <c r="V575" s="20"/>
      <c r="W575" s="111"/>
      <c r="X575" s="111"/>
      <c r="Y575" s="111"/>
      <c r="Z575" s="111"/>
      <c r="AA575" s="111"/>
      <c r="AB575" s="111"/>
    </row>
    <row r="576" spans="1:28" ht="13">
      <c r="A576" s="1462">
        <v>566</v>
      </c>
      <c r="B576" s="111"/>
      <c r="C576" s="275"/>
      <c r="D576" s="276"/>
      <c r="E576" s="848"/>
      <c r="F576" s="848"/>
      <c r="G576" s="848"/>
      <c r="H576" s="112">
        <v>24009</v>
      </c>
      <c r="I576" s="112"/>
      <c r="J576" s="111" t="s">
        <v>8342</v>
      </c>
      <c r="K576" s="111"/>
      <c r="L576" s="111"/>
      <c r="M576" s="111"/>
      <c r="N576" s="133">
        <v>2400</v>
      </c>
      <c r="O576" s="111"/>
      <c r="P576" s="111"/>
      <c r="Q576" s="111"/>
      <c r="R576" s="112" t="s">
        <v>3245</v>
      </c>
      <c r="S576" s="103" t="s">
        <v>6197</v>
      </c>
      <c r="T576" s="103"/>
      <c r="U576" s="103" t="str">
        <f t="shared" si="8"/>
        <v/>
      </c>
      <c r="V576" s="103"/>
      <c r="W576" s="103"/>
      <c r="X576" s="111"/>
      <c r="Y576" s="111"/>
      <c r="Z576" s="111"/>
      <c r="AA576" s="111"/>
      <c r="AB576" s="111"/>
    </row>
    <row r="577" spans="1:23" s="111" customFormat="1" ht="13">
      <c r="A577" s="1462">
        <v>567</v>
      </c>
      <c r="C577" s="275"/>
      <c r="D577" s="276"/>
      <c r="E577" s="848"/>
      <c r="F577" s="848"/>
      <c r="G577" s="344">
        <v>2401</v>
      </c>
      <c r="H577" s="112"/>
      <c r="I577" s="112"/>
      <c r="J577" s="21" t="s">
        <v>3600</v>
      </c>
      <c r="K577" s="21"/>
      <c r="L577" s="21"/>
      <c r="M577" s="21"/>
      <c r="N577" s="274">
        <v>240</v>
      </c>
      <c r="O577" s="21"/>
      <c r="P577" s="21"/>
      <c r="Q577" s="21"/>
      <c r="R577" s="19" t="s">
        <v>3240</v>
      </c>
      <c r="S577" s="103" t="s">
        <v>6197</v>
      </c>
      <c r="T577" s="103"/>
      <c r="U577" s="103" t="str">
        <f t="shared" si="8"/>
        <v/>
      </c>
      <c r="V577" s="20"/>
    </row>
    <row r="578" spans="1:23" s="111" customFormat="1" ht="13">
      <c r="A578" s="1462">
        <v>568</v>
      </c>
      <c r="C578" s="275"/>
      <c r="D578" s="276"/>
      <c r="E578" s="848"/>
      <c r="F578" s="848"/>
      <c r="G578" s="848"/>
      <c r="H578" s="112">
        <v>24010</v>
      </c>
      <c r="I578" s="112"/>
      <c r="J578" s="111" t="s">
        <v>3600</v>
      </c>
      <c r="N578" s="133">
        <v>2401</v>
      </c>
      <c r="R578" s="112" t="s">
        <v>3245</v>
      </c>
      <c r="S578" s="103" t="s">
        <v>6197</v>
      </c>
      <c r="T578" s="103" t="s">
        <v>4119</v>
      </c>
      <c r="U578" s="103" t="str">
        <f t="shared" si="8"/>
        <v>End</v>
      </c>
      <c r="V578" s="20"/>
    </row>
    <row r="579" spans="1:23" s="111" customFormat="1" ht="13">
      <c r="A579" s="1462">
        <v>569</v>
      </c>
      <c r="C579" s="275"/>
      <c r="D579" s="276"/>
      <c r="E579" s="848"/>
      <c r="F579" s="848"/>
      <c r="G579" s="848"/>
      <c r="H579" s="112">
        <v>24020</v>
      </c>
      <c r="I579" s="112"/>
      <c r="J579" s="111" t="s">
        <v>3601</v>
      </c>
      <c r="N579" s="133">
        <v>2401</v>
      </c>
      <c r="R579" s="112" t="s">
        <v>3245</v>
      </c>
      <c r="S579" s="103" t="s">
        <v>6197</v>
      </c>
      <c r="T579" s="103" t="s">
        <v>4119</v>
      </c>
      <c r="U579" s="103" t="str">
        <f t="shared" si="8"/>
        <v>End</v>
      </c>
      <c r="V579" s="20"/>
    </row>
    <row r="580" spans="1:23" s="111" customFormat="1" ht="13">
      <c r="A580" s="1462">
        <v>570</v>
      </c>
      <c r="C580" s="275"/>
      <c r="D580" s="285">
        <v>25</v>
      </c>
      <c r="E580" s="848"/>
      <c r="F580" s="848"/>
      <c r="G580" s="848"/>
      <c r="H580" s="112"/>
      <c r="I580" s="112"/>
      <c r="J580" s="304" t="s">
        <v>627</v>
      </c>
      <c r="N580" s="133"/>
      <c r="R580" s="288" t="s">
        <v>3240</v>
      </c>
      <c r="S580" s="103" t="s">
        <v>6197</v>
      </c>
      <c r="T580" s="103"/>
      <c r="U580" s="103" t="str">
        <f t="shared" si="8"/>
        <v/>
      </c>
      <c r="V580" s="20"/>
    </row>
    <row r="581" spans="1:23" s="111" customFormat="1" ht="13">
      <c r="A581" s="1462">
        <v>571</v>
      </c>
      <c r="C581" s="275"/>
      <c r="D581" s="276"/>
      <c r="E581" s="344">
        <v>25</v>
      </c>
      <c r="F581" s="344"/>
      <c r="G581" s="344"/>
      <c r="H581" s="112"/>
      <c r="I581" s="112"/>
      <c r="J581" s="91" t="s">
        <v>627</v>
      </c>
      <c r="N581" s="133"/>
      <c r="R581" s="19" t="s">
        <v>3240</v>
      </c>
      <c r="S581" s="103" t="s">
        <v>6197</v>
      </c>
      <c r="T581" s="103"/>
      <c r="U581" s="103" t="str">
        <f t="shared" si="8"/>
        <v/>
      </c>
      <c r="V581" s="20"/>
    </row>
    <row r="582" spans="1:23" s="111" customFormat="1" ht="13">
      <c r="A582" s="1462">
        <v>572</v>
      </c>
      <c r="C582" s="275"/>
      <c r="D582" s="276"/>
      <c r="E582" s="344"/>
      <c r="F582" s="344">
        <v>250</v>
      </c>
      <c r="G582" s="344"/>
      <c r="H582" s="112"/>
      <c r="I582" s="112"/>
      <c r="J582" s="91" t="s">
        <v>627</v>
      </c>
      <c r="N582" s="292">
        <v>25</v>
      </c>
      <c r="R582" s="19" t="s">
        <v>3240</v>
      </c>
      <c r="S582" s="103" t="s">
        <v>6197</v>
      </c>
      <c r="T582" s="103"/>
      <c r="U582" s="103" t="str">
        <f t="shared" si="8"/>
        <v/>
      </c>
      <c r="V582" s="20"/>
    </row>
    <row r="583" spans="1:23" s="111" customFormat="1" ht="13">
      <c r="A583" s="1462">
        <v>573</v>
      </c>
      <c r="C583" s="275"/>
      <c r="D583" s="276"/>
      <c r="E583" s="344"/>
      <c r="F583" s="344"/>
      <c r="G583" s="344">
        <v>2500</v>
      </c>
      <c r="H583" s="112"/>
      <c r="I583" s="112"/>
      <c r="J583" s="91" t="s">
        <v>6859</v>
      </c>
      <c r="N583" s="292">
        <v>250</v>
      </c>
      <c r="R583" s="19" t="s">
        <v>3240</v>
      </c>
      <c r="S583" s="103" t="s">
        <v>6197</v>
      </c>
      <c r="T583" s="103"/>
      <c r="U583" s="103" t="str">
        <f t="shared" si="8"/>
        <v/>
      </c>
      <c r="V583" s="20"/>
    </row>
    <row r="584" spans="1:23" s="111" customFormat="1" ht="13">
      <c r="A584" s="1462">
        <v>574</v>
      </c>
      <c r="C584" s="275"/>
      <c r="D584" s="276"/>
      <c r="E584" s="848"/>
      <c r="F584" s="848"/>
      <c r="G584" s="848"/>
      <c r="H584" s="112">
        <v>25000</v>
      </c>
      <c r="I584" s="112"/>
      <c r="J584" s="111" t="s">
        <v>8315</v>
      </c>
      <c r="N584" s="133">
        <v>2500</v>
      </c>
      <c r="R584" s="112" t="s">
        <v>3245</v>
      </c>
      <c r="S584" s="103" t="s">
        <v>6197</v>
      </c>
      <c r="T584" s="103"/>
      <c r="U584" s="103" t="str">
        <f t="shared" si="8"/>
        <v/>
      </c>
      <c r="V584" s="103" t="s">
        <v>8961</v>
      </c>
      <c r="W584" s="103"/>
    </row>
    <row r="585" spans="1:23" s="111" customFormat="1" ht="13">
      <c r="A585" s="1462">
        <v>575</v>
      </c>
      <c r="C585" s="275"/>
      <c r="D585" s="276"/>
      <c r="E585" s="848"/>
      <c r="F585" s="848"/>
      <c r="G585" s="848"/>
      <c r="H585" s="112">
        <v>25001</v>
      </c>
      <c r="I585" s="112"/>
      <c r="J585" s="111" t="s">
        <v>8589</v>
      </c>
      <c r="N585" s="133">
        <v>2500</v>
      </c>
      <c r="R585" s="112" t="s">
        <v>3245</v>
      </c>
      <c r="S585" s="103" t="s">
        <v>6197</v>
      </c>
      <c r="T585" s="103"/>
      <c r="U585" s="103" t="str">
        <f t="shared" si="8"/>
        <v/>
      </c>
      <c r="V585" s="103" t="s">
        <v>9091</v>
      </c>
      <c r="W585" s="103"/>
    </row>
    <row r="586" spans="1:23" s="111" customFormat="1" ht="13">
      <c r="A586" s="1462">
        <v>576</v>
      </c>
      <c r="C586" s="275"/>
      <c r="D586" s="276"/>
      <c r="E586" s="848"/>
      <c r="F586" s="848"/>
      <c r="G586" s="848"/>
      <c r="H586" s="112">
        <v>25002</v>
      </c>
      <c r="I586" s="112"/>
      <c r="J586" s="111" t="s">
        <v>9090</v>
      </c>
      <c r="N586" s="133">
        <v>2500</v>
      </c>
      <c r="R586" s="112" t="s">
        <v>3245</v>
      </c>
      <c r="S586" s="103" t="s">
        <v>6197</v>
      </c>
      <c r="T586" s="103"/>
      <c r="U586" s="103" t="str">
        <f t="shared" si="8"/>
        <v/>
      </c>
      <c r="V586" s="103" t="s">
        <v>9092</v>
      </c>
      <c r="W586" s="103"/>
    </row>
    <row r="587" spans="1:23" s="111" customFormat="1" ht="13">
      <c r="A587" s="1462">
        <v>577</v>
      </c>
      <c r="B587" s="992"/>
      <c r="C587" s="993"/>
      <c r="D587" s="994"/>
      <c r="E587" s="989"/>
      <c r="F587" s="989"/>
      <c r="G587" s="989"/>
      <c r="H587" s="112">
        <v>25003</v>
      </c>
      <c r="I587" s="995"/>
      <c r="J587" s="111" t="s">
        <v>9349</v>
      </c>
      <c r="K587" s="992"/>
      <c r="L587" s="992"/>
      <c r="M587" s="992"/>
      <c r="N587" s="133">
        <v>2500</v>
      </c>
      <c r="R587" s="112" t="s">
        <v>3245</v>
      </c>
      <c r="S587" s="103" t="s">
        <v>6197</v>
      </c>
      <c r="T587" s="103"/>
      <c r="U587" s="103" t="str">
        <f t="shared" si="8"/>
        <v/>
      </c>
      <c r="V587" s="103" t="s">
        <v>9351</v>
      </c>
      <c r="W587" s="996"/>
    </row>
    <row r="588" spans="1:23" s="111" customFormat="1" ht="13">
      <c r="A588" s="1462">
        <v>578</v>
      </c>
      <c r="B588" s="1290"/>
      <c r="C588" s="1291"/>
      <c r="D588" s="1292"/>
      <c r="E588" s="1293"/>
      <c r="F588" s="1293"/>
      <c r="G588" s="1293"/>
      <c r="H588" s="112">
        <v>25004</v>
      </c>
      <c r="I588" s="1294"/>
      <c r="J588" s="111" t="s">
        <v>9720</v>
      </c>
      <c r="K588" s="1290"/>
      <c r="L588" s="1290"/>
      <c r="M588" s="1290"/>
      <c r="N588" s="133">
        <v>2500</v>
      </c>
      <c r="R588" s="112" t="s">
        <v>3245</v>
      </c>
      <c r="S588" s="103" t="s">
        <v>6197</v>
      </c>
      <c r="T588" s="103"/>
      <c r="U588" s="103" t="str">
        <f t="shared" si="8"/>
        <v/>
      </c>
      <c r="V588" s="103" t="s">
        <v>9721</v>
      </c>
      <c r="W588" s="996"/>
    </row>
    <row r="589" spans="1:23" s="111" customFormat="1" ht="13">
      <c r="A589" s="1462">
        <v>579</v>
      </c>
      <c r="C589" s="275"/>
      <c r="D589" s="276"/>
      <c r="E589" s="848"/>
      <c r="F589" s="848"/>
      <c r="G589" s="848"/>
      <c r="H589" s="112">
        <v>25008</v>
      </c>
      <c r="I589" s="112"/>
      <c r="J589" s="111" t="s">
        <v>6866</v>
      </c>
      <c r="N589" s="133">
        <v>2500</v>
      </c>
      <c r="R589" s="112" t="s">
        <v>3245</v>
      </c>
      <c r="S589" s="103" t="s">
        <v>6197</v>
      </c>
      <c r="T589" s="103"/>
      <c r="U589" s="103" t="str">
        <f t="shared" si="8"/>
        <v/>
      </c>
      <c r="V589" s="103"/>
    </row>
    <row r="590" spans="1:23" s="111" customFormat="1" ht="13">
      <c r="A590" s="1462">
        <v>580</v>
      </c>
      <c r="C590" s="275"/>
      <c r="D590" s="276"/>
      <c r="E590" s="848"/>
      <c r="F590" s="848"/>
      <c r="G590" s="848"/>
      <c r="H590" s="112">
        <v>25009</v>
      </c>
      <c r="I590" s="112"/>
      <c r="J590" s="111" t="s">
        <v>7563</v>
      </c>
      <c r="N590" s="133">
        <v>2500</v>
      </c>
      <c r="R590" s="112" t="s">
        <v>3245</v>
      </c>
      <c r="S590" s="103" t="s">
        <v>6197</v>
      </c>
      <c r="T590" s="103"/>
      <c r="U590" s="103" t="str">
        <f t="shared" ref="U590:U653" si="9">LEFT($T590,3)</f>
        <v/>
      </c>
      <c r="V590" s="103" t="s">
        <v>8962</v>
      </c>
    </row>
    <row r="591" spans="1:23" s="111" customFormat="1" ht="13">
      <c r="A591" s="1462">
        <v>581</v>
      </c>
      <c r="C591" s="275"/>
      <c r="D591" s="276"/>
      <c r="E591" s="848"/>
      <c r="F591" s="848"/>
      <c r="G591" s="344">
        <v>2501</v>
      </c>
      <c r="H591" s="112"/>
      <c r="I591" s="112"/>
      <c r="J591" s="91" t="s">
        <v>3865</v>
      </c>
      <c r="N591" s="292">
        <v>250</v>
      </c>
      <c r="R591" s="19" t="s">
        <v>3240</v>
      </c>
      <c r="S591" s="103" t="s">
        <v>6197</v>
      </c>
      <c r="T591" s="103"/>
      <c r="U591" s="103" t="str">
        <f t="shared" si="9"/>
        <v/>
      </c>
      <c r="V591" s="103"/>
    </row>
    <row r="592" spans="1:23" s="111" customFormat="1" ht="13">
      <c r="A592" s="1462">
        <v>582</v>
      </c>
      <c r="C592" s="275"/>
      <c r="D592" s="276"/>
      <c r="E592" s="848"/>
      <c r="F592" s="848"/>
      <c r="G592" s="848"/>
      <c r="H592" s="112">
        <v>25010</v>
      </c>
      <c r="I592" s="112"/>
      <c r="J592" s="111" t="s">
        <v>8316</v>
      </c>
      <c r="N592" s="133">
        <v>2501</v>
      </c>
      <c r="R592" s="112" t="s">
        <v>3245</v>
      </c>
      <c r="S592" s="103" t="s">
        <v>6197</v>
      </c>
      <c r="T592" s="103"/>
      <c r="U592" s="103" t="str">
        <f t="shared" si="9"/>
        <v/>
      </c>
      <c r="V592" s="103" t="s">
        <v>8963</v>
      </c>
      <c r="W592" s="103"/>
    </row>
    <row r="593" spans="1:31" s="111" customFormat="1" ht="13">
      <c r="A593" s="1462">
        <v>583</v>
      </c>
      <c r="C593" s="275"/>
      <c r="D593" s="276"/>
      <c r="E593" s="848"/>
      <c r="F593" s="848"/>
      <c r="G593" s="848"/>
      <c r="H593" s="112">
        <v>25011</v>
      </c>
      <c r="I593" s="112"/>
      <c r="J593" s="111" t="s">
        <v>9088</v>
      </c>
      <c r="N593" s="133">
        <v>2501</v>
      </c>
      <c r="R593" s="112" t="s">
        <v>3245</v>
      </c>
      <c r="S593" s="103" t="s">
        <v>6197</v>
      </c>
      <c r="T593" s="103"/>
      <c r="U593" s="103" t="str">
        <f t="shared" si="9"/>
        <v/>
      </c>
      <c r="V593" s="103" t="s">
        <v>9093</v>
      </c>
      <c r="W593" s="103"/>
    </row>
    <row r="594" spans="1:31" s="111" customFormat="1" ht="13">
      <c r="A594" s="1462">
        <v>584</v>
      </c>
      <c r="C594" s="275"/>
      <c r="D594" s="276"/>
      <c r="E594" s="848"/>
      <c r="F594" s="848"/>
      <c r="G594" s="848"/>
      <c r="H594" s="112">
        <v>25012</v>
      </c>
      <c r="I594" s="112"/>
      <c r="J594" s="111" t="s">
        <v>9089</v>
      </c>
      <c r="N594" s="133">
        <v>2501</v>
      </c>
      <c r="R594" s="112" t="s">
        <v>3245</v>
      </c>
      <c r="S594" s="103" t="s">
        <v>6197</v>
      </c>
      <c r="T594" s="103"/>
      <c r="U594" s="103" t="str">
        <f t="shared" si="9"/>
        <v/>
      </c>
      <c r="V594" s="103" t="s">
        <v>9094</v>
      </c>
      <c r="W594" s="103"/>
    </row>
    <row r="595" spans="1:31" s="111" customFormat="1" ht="13">
      <c r="A595" s="1462">
        <v>585</v>
      </c>
      <c r="B595" s="992"/>
      <c r="C595" s="993"/>
      <c r="D595" s="994"/>
      <c r="E595" s="989"/>
      <c r="F595" s="989"/>
      <c r="G595" s="989"/>
      <c r="H595" s="112">
        <v>25013</v>
      </c>
      <c r="I595" s="995"/>
      <c r="J595" s="111" t="s">
        <v>9350</v>
      </c>
      <c r="K595" s="992"/>
      <c r="L595" s="992"/>
      <c r="M595" s="992"/>
      <c r="N595" s="133">
        <v>2501</v>
      </c>
      <c r="R595" s="112" t="s">
        <v>3245</v>
      </c>
      <c r="S595" s="103" t="s">
        <v>6197</v>
      </c>
      <c r="T595" s="103"/>
      <c r="U595" s="103" t="str">
        <f t="shared" si="9"/>
        <v/>
      </c>
      <c r="V595" s="103" t="s">
        <v>9352</v>
      </c>
      <c r="W595" s="996"/>
    </row>
    <row r="596" spans="1:31" s="111" customFormat="1" ht="13">
      <c r="A596" s="1462">
        <v>586</v>
      </c>
      <c r="B596" s="1290"/>
      <c r="C596" s="1291"/>
      <c r="D596" s="1292"/>
      <c r="E596" s="1293"/>
      <c r="F596" s="1293"/>
      <c r="G596" s="1293"/>
      <c r="H596" s="112">
        <v>25014</v>
      </c>
      <c r="I596" s="1294"/>
      <c r="J596" s="111" t="s">
        <v>9722</v>
      </c>
      <c r="K596" s="1290"/>
      <c r="L596" s="1290"/>
      <c r="M596" s="1290"/>
      <c r="N596" s="133">
        <v>2501</v>
      </c>
      <c r="R596" s="112" t="s">
        <v>3245</v>
      </c>
      <c r="S596" s="103" t="s">
        <v>6197</v>
      </c>
      <c r="T596" s="103"/>
      <c r="U596" s="103" t="str">
        <f t="shared" si="9"/>
        <v/>
      </c>
      <c r="V596" s="103" t="s">
        <v>9723</v>
      </c>
      <c r="W596" s="996"/>
    </row>
    <row r="597" spans="1:31" s="111" customFormat="1" ht="13">
      <c r="A597" s="1462">
        <v>587</v>
      </c>
      <c r="C597" s="275"/>
      <c r="D597" s="276"/>
      <c r="E597" s="848"/>
      <c r="F597" s="848"/>
      <c r="G597" s="344"/>
      <c r="H597" s="112">
        <v>25018</v>
      </c>
      <c r="I597" s="112"/>
      <c r="J597" s="111" t="s">
        <v>6858</v>
      </c>
      <c r="N597" s="133">
        <v>2501</v>
      </c>
      <c r="R597" s="112" t="s">
        <v>3245</v>
      </c>
      <c r="S597" s="103" t="s">
        <v>6197</v>
      </c>
      <c r="T597" s="103"/>
      <c r="U597" s="103" t="str">
        <f t="shared" si="9"/>
        <v/>
      </c>
      <c r="V597" s="103"/>
    </row>
    <row r="598" spans="1:31" s="111" customFormat="1" ht="13">
      <c r="A598" s="1462">
        <v>588</v>
      </c>
      <c r="C598" s="275"/>
      <c r="D598" s="276"/>
      <c r="E598" s="848"/>
      <c r="F598" s="848"/>
      <c r="G598" s="344"/>
      <c r="H598" s="112">
        <v>25019</v>
      </c>
      <c r="I598" s="112"/>
      <c r="J598" s="111" t="s">
        <v>8314</v>
      </c>
      <c r="N598" s="133">
        <v>2501</v>
      </c>
      <c r="R598" s="112" t="s">
        <v>3245</v>
      </c>
      <c r="S598" s="103" t="s">
        <v>6197</v>
      </c>
      <c r="T598" s="103"/>
      <c r="U598" s="103" t="str">
        <f t="shared" si="9"/>
        <v/>
      </c>
      <c r="V598" s="103" t="s">
        <v>8964</v>
      </c>
    </row>
    <row r="599" spans="1:31" s="111" customFormat="1" ht="13">
      <c r="A599" s="1462">
        <v>589</v>
      </c>
      <c r="C599" s="275"/>
      <c r="D599" s="276"/>
      <c r="E599" s="848"/>
      <c r="F599" s="848"/>
      <c r="G599" s="344">
        <v>2502</v>
      </c>
      <c r="H599" s="112"/>
      <c r="I599" s="112"/>
      <c r="J599" s="91" t="s">
        <v>629</v>
      </c>
      <c r="N599" s="292">
        <v>250</v>
      </c>
      <c r="R599" s="19" t="s">
        <v>3240</v>
      </c>
      <c r="S599" s="103" t="s">
        <v>6197</v>
      </c>
      <c r="T599" s="103"/>
      <c r="U599" s="103" t="str">
        <f t="shared" si="9"/>
        <v/>
      </c>
      <c r="V599" s="103"/>
      <c r="AE599" s="109"/>
    </row>
    <row r="600" spans="1:31" s="111" customFormat="1" ht="13">
      <c r="A600" s="1462">
        <v>590</v>
      </c>
      <c r="C600" s="275"/>
      <c r="D600" s="276"/>
      <c r="E600" s="848"/>
      <c r="F600" s="848"/>
      <c r="G600" s="344"/>
      <c r="H600" s="112">
        <v>25020</v>
      </c>
      <c r="I600" s="112"/>
      <c r="J600" s="111" t="s">
        <v>8323</v>
      </c>
      <c r="N600" s="133">
        <v>2502</v>
      </c>
      <c r="R600" s="112" t="s">
        <v>3245</v>
      </c>
      <c r="S600" s="103" t="s">
        <v>6197</v>
      </c>
      <c r="T600" s="103"/>
      <c r="U600" s="103" t="str">
        <f t="shared" si="9"/>
        <v/>
      </c>
      <c r="V600" s="103" t="s">
        <v>8965</v>
      </c>
      <c r="AE600" s="109"/>
    </row>
    <row r="601" spans="1:31" s="111" customFormat="1" ht="13">
      <c r="A601" s="1462">
        <v>591</v>
      </c>
      <c r="C601" s="275"/>
      <c r="D601" s="276"/>
      <c r="E601" s="848"/>
      <c r="F601" s="848"/>
      <c r="G601" s="848"/>
      <c r="H601" s="112">
        <v>25021</v>
      </c>
      <c r="I601" s="112"/>
      <c r="J601" s="111" t="s">
        <v>8540</v>
      </c>
      <c r="N601" s="133">
        <v>2502</v>
      </c>
      <c r="R601" s="112" t="s">
        <v>3245</v>
      </c>
      <c r="S601" s="103" t="s">
        <v>6197</v>
      </c>
      <c r="T601" s="103"/>
      <c r="U601" s="103" t="str">
        <f t="shared" si="9"/>
        <v/>
      </c>
      <c r="V601" s="103" t="s">
        <v>8966</v>
      </c>
      <c r="W601" s="103"/>
      <c r="AE601" s="109"/>
    </row>
    <row r="602" spans="1:31" s="111" customFormat="1" ht="13">
      <c r="A602" s="1462">
        <v>592</v>
      </c>
      <c r="C602" s="275"/>
      <c r="D602" s="276"/>
      <c r="E602" s="848"/>
      <c r="F602" s="848"/>
      <c r="G602" s="848"/>
      <c r="H602" s="112">
        <v>25022</v>
      </c>
      <c r="I602" s="112"/>
      <c r="J602" s="111" t="s">
        <v>9051</v>
      </c>
      <c r="N602" s="133">
        <v>2502</v>
      </c>
      <c r="R602" s="112" t="s">
        <v>3245</v>
      </c>
      <c r="S602" s="103" t="s">
        <v>6197</v>
      </c>
      <c r="T602" s="103"/>
      <c r="U602" s="103" t="str">
        <f t="shared" si="9"/>
        <v/>
      </c>
      <c r="V602" s="103" t="s">
        <v>9052</v>
      </c>
      <c r="W602" s="103"/>
      <c r="AE602" s="109"/>
    </row>
    <row r="603" spans="1:31" s="111" customFormat="1" ht="13">
      <c r="A603" s="1462">
        <v>593</v>
      </c>
      <c r="B603" s="1019"/>
      <c r="C603" s="1020"/>
      <c r="D603" s="1021"/>
      <c r="E603" s="1022"/>
      <c r="F603" s="1022"/>
      <c r="G603" s="1022"/>
      <c r="H603" s="112">
        <v>25023</v>
      </c>
      <c r="I603" s="1023"/>
      <c r="J603" s="111" t="s">
        <v>9375</v>
      </c>
      <c r="N603" s="133">
        <v>2502</v>
      </c>
      <c r="R603" s="112" t="s">
        <v>3245</v>
      </c>
      <c r="S603" s="103" t="s">
        <v>6197</v>
      </c>
      <c r="T603" s="103"/>
      <c r="U603" s="103" t="str">
        <f t="shared" si="9"/>
        <v/>
      </c>
      <c r="V603" s="103" t="s">
        <v>9376</v>
      </c>
      <c r="W603" s="1024"/>
      <c r="AE603" s="109"/>
    </row>
    <row r="604" spans="1:31" s="111" customFormat="1" ht="13">
      <c r="A604" s="1462">
        <v>594</v>
      </c>
      <c r="B604" s="1277"/>
      <c r="C604" s="1278"/>
      <c r="D604" s="1279"/>
      <c r="E604" s="1259"/>
      <c r="F604" s="1259"/>
      <c r="G604" s="1259"/>
      <c r="H604" s="112">
        <v>25024</v>
      </c>
      <c r="I604" s="1280"/>
      <c r="J604" s="111" t="s">
        <v>9703</v>
      </c>
      <c r="K604" s="1277"/>
      <c r="L604" s="1277"/>
      <c r="M604" s="1277"/>
      <c r="N604" s="133">
        <v>2502</v>
      </c>
      <c r="R604" s="112" t="s">
        <v>3245</v>
      </c>
      <c r="S604" s="103" t="s">
        <v>6197</v>
      </c>
      <c r="T604" s="103"/>
      <c r="U604" s="103" t="str">
        <f t="shared" si="9"/>
        <v/>
      </c>
      <c r="V604" s="103" t="s">
        <v>9704</v>
      </c>
      <c r="W604" s="1281"/>
      <c r="AE604" s="109"/>
    </row>
    <row r="605" spans="1:31" ht="13">
      <c r="A605" s="1462">
        <v>595</v>
      </c>
      <c r="B605" s="111"/>
      <c r="C605" s="275"/>
      <c r="D605" s="276"/>
      <c r="E605" s="848"/>
      <c r="F605" s="848"/>
      <c r="G605" s="344"/>
      <c r="H605" s="112">
        <v>25029</v>
      </c>
      <c r="I605" s="112"/>
      <c r="J605" s="111" t="s">
        <v>7604</v>
      </c>
      <c r="K605" s="111"/>
      <c r="L605" s="111"/>
      <c r="M605" s="111"/>
      <c r="N605" s="133">
        <v>2502</v>
      </c>
      <c r="O605" s="111"/>
      <c r="P605" s="111"/>
      <c r="Q605" s="111"/>
      <c r="R605" s="112" t="s">
        <v>3245</v>
      </c>
      <c r="S605" s="103" t="s">
        <v>6197</v>
      </c>
      <c r="T605" s="103" t="s">
        <v>8444</v>
      </c>
      <c r="U605" s="103" t="str">
        <f t="shared" si="9"/>
        <v>End</v>
      </c>
      <c r="V605" s="103" t="s">
        <v>8967</v>
      </c>
      <c r="W605" s="111"/>
      <c r="X605" s="111"/>
      <c r="Y605" s="111"/>
      <c r="Z605" s="111"/>
      <c r="AA605" s="111"/>
      <c r="AB605" s="111"/>
    </row>
    <row r="606" spans="1:31" ht="13">
      <c r="A606" s="1462">
        <v>596</v>
      </c>
      <c r="B606" s="111">
        <v>30</v>
      </c>
      <c r="C606" s="275"/>
      <c r="D606" s="276"/>
      <c r="E606" s="848"/>
      <c r="F606" s="848"/>
      <c r="G606" s="848"/>
      <c r="H606" s="112"/>
      <c r="I606" s="112"/>
      <c r="J606" s="104" t="s">
        <v>3602</v>
      </c>
      <c r="K606" s="104"/>
      <c r="L606" s="111"/>
      <c r="M606" s="111"/>
      <c r="N606" s="133"/>
      <c r="O606" s="111"/>
      <c r="P606" s="111"/>
      <c r="Q606" s="111"/>
      <c r="R606" s="344" t="s">
        <v>3240</v>
      </c>
      <c r="S606" s="103" t="s">
        <v>6197</v>
      </c>
      <c r="T606" s="103"/>
      <c r="U606" s="103" t="str">
        <f t="shared" si="9"/>
        <v/>
      </c>
      <c r="V606" s="21"/>
      <c r="W606" s="111"/>
      <c r="X606" s="111"/>
      <c r="Y606" s="111"/>
      <c r="Z606" s="103"/>
      <c r="AA606" s="103"/>
      <c r="AB606" s="103"/>
    </row>
    <row r="607" spans="1:31" ht="13">
      <c r="A607" s="1462">
        <v>597</v>
      </c>
      <c r="B607" s="103"/>
      <c r="C607" s="344">
        <v>30</v>
      </c>
      <c r="D607" s="305"/>
      <c r="E607" s="103"/>
      <c r="F607" s="848"/>
      <c r="G607" s="848"/>
      <c r="H607" s="289"/>
      <c r="I607" s="289"/>
      <c r="J607" s="104" t="s">
        <v>3602</v>
      </c>
      <c r="K607" s="104"/>
      <c r="L607" s="103"/>
      <c r="M607" s="103"/>
      <c r="N607" s="27"/>
      <c r="O607" s="103"/>
      <c r="P607" s="103"/>
      <c r="Q607" s="103"/>
      <c r="R607" s="344" t="s">
        <v>3240</v>
      </c>
      <c r="S607" s="103" t="s">
        <v>6197</v>
      </c>
      <c r="T607" s="103"/>
      <c r="U607" s="103" t="str">
        <f t="shared" si="9"/>
        <v/>
      </c>
      <c r="V607" s="103"/>
      <c r="W607" s="103"/>
      <c r="X607" s="103"/>
      <c r="Y607" s="103"/>
      <c r="Z607" s="111"/>
      <c r="AA607" s="111"/>
      <c r="AB607" s="111"/>
    </row>
    <row r="608" spans="1:31" ht="13">
      <c r="A608" s="1462">
        <v>598</v>
      </c>
      <c r="B608" s="111"/>
      <c r="C608" s="275"/>
      <c r="D608" s="285">
        <v>31</v>
      </c>
      <c r="E608" s="848"/>
      <c r="F608" s="848"/>
      <c r="G608" s="848"/>
      <c r="H608" s="289"/>
      <c r="I608" s="289"/>
      <c r="J608" s="286" t="s">
        <v>6445</v>
      </c>
      <c r="K608" s="286"/>
      <c r="L608" s="286"/>
      <c r="M608" s="286"/>
      <c r="N608" s="287"/>
      <c r="O608" s="286"/>
      <c r="P608" s="286"/>
      <c r="Q608" s="286"/>
      <c r="R608" s="288" t="s">
        <v>3240</v>
      </c>
      <c r="S608" s="103" t="s">
        <v>6197</v>
      </c>
      <c r="T608" s="103"/>
      <c r="U608" s="103" t="str">
        <f t="shared" si="9"/>
        <v/>
      </c>
      <c r="V608" s="111"/>
      <c r="W608" s="111"/>
      <c r="X608" s="111"/>
      <c r="Y608" s="111"/>
      <c r="Z608" s="111"/>
      <c r="AA608" s="111"/>
      <c r="AB608" s="111"/>
    </row>
    <row r="609" spans="1:28" ht="13">
      <c r="A609" s="1462">
        <v>599</v>
      </c>
      <c r="B609" s="111"/>
      <c r="C609" s="275"/>
      <c r="D609" s="276"/>
      <c r="E609" s="344">
        <v>31</v>
      </c>
      <c r="F609" s="103"/>
      <c r="G609" s="103"/>
      <c r="H609" s="112"/>
      <c r="I609" s="112"/>
      <c r="J609" s="222" t="s">
        <v>6445</v>
      </c>
      <c r="K609" s="222"/>
      <c r="L609" s="222"/>
      <c r="M609" s="222"/>
      <c r="N609" s="274"/>
      <c r="O609" s="222"/>
      <c r="P609" s="222"/>
      <c r="Q609" s="222"/>
      <c r="R609" s="19" t="s">
        <v>3240</v>
      </c>
      <c r="S609" s="103" t="s">
        <v>6197</v>
      </c>
      <c r="T609" s="103"/>
      <c r="U609" s="103" t="str">
        <f t="shared" si="9"/>
        <v/>
      </c>
      <c r="V609" s="111"/>
      <c r="W609" s="111"/>
      <c r="X609" s="111"/>
      <c r="Y609" s="111"/>
      <c r="Z609" s="111"/>
      <c r="AA609" s="111"/>
      <c r="AB609" s="111"/>
    </row>
    <row r="610" spans="1:28" ht="13">
      <c r="A610" s="1462">
        <v>600</v>
      </c>
      <c r="B610" s="111"/>
      <c r="C610" s="275"/>
      <c r="D610" s="276"/>
      <c r="E610" s="344"/>
      <c r="F610" s="344">
        <v>310</v>
      </c>
      <c r="G610" s="344"/>
      <c r="H610" s="112"/>
      <c r="I610" s="112"/>
      <c r="J610" s="222" t="s">
        <v>6445</v>
      </c>
      <c r="K610" s="222"/>
      <c r="L610" s="222"/>
      <c r="M610" s="222"/>
      <c r="N610" s="274">
        <v>31</v>
      </c>
      <c r="O610" s="222"/>
      <c r="P610" s="222"/>
      <c r="Q610" s="222"/>
      <c r="R610" s="19" t="s">
        <v>3240</v>
      </c>
      <c r="S610" s="103" t="s">
        <v>6197</v>
      </c>
      <c r="T610" s="103"/>
      <c r="U610" s="103" t="str">
        <f t="shared" si="9"/>
        <v/>
      </c>
      <c r="V610" s="111"/>
      <c r="W610" s="111"/>
      <c r="X610" s="111"/>
      <c r="Y610" s="111"/>
      <c r="Z610" s="111"/>
      <c r="AA610" s="111"/>
      <c r="AB610" s="111"/>
    </row>
    <row r="611" spans="1:28" ht="13">
      <c r="A611" s="1462">
        <v>601</v>
      </c>
      <c r="B611" s="111"/>
      <c r="C611" s="275"/>
      <c r="D611" s="276"/>
      <c r="E611" s="344"/>
      <c r="F611" s="344"/>
      <c r="G611" s="344">
        <v>3100</v>
      </c>
      <c r="H611" s="112"/>
      <c r="I611" s="112"/>
      <c r="J611" s="222" t="s">
        <v>6445</v>
      </c>
      <c r="K611" s="222"/>
      <c r="L611" s="222"/>
      <c r="M611" s="222"/>
      <c r="N611" s="274">
        <v>310</v>
      </c>
      <c r="O611" s="222"/>
      <c r="P611" s="222"/>
      <c r="Q611" s="222"/>
      <c r="R611" s="19" t="s">
        <v>3240</v>
      </c>
      <c r="S611" s="103" t="s">
        <v>6197</v>
      </c>
      <c r="T611" s="103"/>
      <c r="U611" s="103" t="str">
        <f t="shared" si="9"/>
        <v/>
      </c>
      <c r="V611" s="111"/>
      <c r="W611" s="111"/>
      <c r="X611" s="111"/>
      <c r="Y611" s="111"/>
      <c r="Z611" s="111"/>
      <c r="AA611" s="111"/>
      <c r="AB611" s="111"/>
    </row>
    <row r="612" spans="1:28" ht="13">
      <c r="A612" s="1462">
        <v>602</v>
      </c>
      <c r="B612" s="111"/>
      <c r="C612" s="275"/>
      <c r="D612" s="276"/>
      <c r="E612" s="344"/>
      <c r="F612" s="344"/>
      <c r="G612" s="344"/>
      <c r="H612" s="112">
        <v>31000</v>
      </c>
      <c r="I612" s="112"/>
      <c r="J612" s="38" t="s">
        <v>6439</v>
      </c>
      <c r="K612" s="38"/>
      <c r="L612" s="38"/>
      <c r="M612" s="38"/>
      <c r="N612" s="27">
        <v>3100</v>
      </c>
      <c r="O612" s="38"/>
      <c r="P612" s="38"/>
      <c r="Q612" s="38"/>
      <c r="R612" s="112" t="s">
        <v>3245</v>
      </c>
      <c r="S612" s="103" t="s">
        <v>5646</v>
      </c>
      <c r="T612" s="103"/>
      <c r="U612" s="103" t="str">
        <f t="shared" si="9"/>
        <v/>
      </c>
      <c r="V612" s="111" t="s">
        <v>3603</v>
      </c>
      <c r="W612" s="111"/>
      <c r="X612" s="111"/>
      <c r="Y612" s="111"/>
      <c r="Z612" s="111"/>
      <c r="AA612" s="111"/>
      <c r="AB612" s="111"/>
    </row>
    <row r="613" spans="1:28" ht="13">
      <c r="A613" s="1462">
        <v>603</v>
      </c>
      <c r="B613" s="111"/>
      <c r="C613" s="275"/>
      <c r="D613" s="276"/>
      <c r="E613" s="848"/>
      <c r="F613" s="848"/>
      <c r="G613" s="848"/>
      <c r="H613" s="848">
        <v>31001</v>
      </c>
      <c r="I613" s="848"/>
      <c r="J613" s="111" t="s">
        <v>6440</v>
      </c>
      <c r="K613" s="111"/>
      <c r="L613" s="111"/>
      <c r="M613" s="111"/>
      <c r="N613" s="133">
        <v>3100</v>
      </c>
      <c r="O613" s="111"/>
      <c r="P613" s="111"/>
      <c r="Q613" s="111"/>
      <c r="R613" s="112" t="s">
        <v>3245</v>
      </c>
      <c r="S613" s="103" t="s">
        <v>5646</v>
      </c>
      <c r="T613" s="103"/>
      <c r="U613" s="103" t="str">
        <f t="shared" si="9"/>
        <v/>
      </c>
      <c r="V613" s="111"/>
      <c r="W613" s="111"/>
      <c r="X613" s="111"/>
      <c r="Y613" s="111"/>
      <c r="Z613" s="111"/>
      <c r="AA613" s="111"/>
      <c r="AB613" s="111"/>
    </row>
    <row r="614" spans="1:28" ht="13">
      <c r="A614" s="1462">
        <v>604</v>
      </c>
      <c r="B614" s="111"/>
      <c r="C614" s="275"/>
      <c r="D614" s="276"/>
      <c r="E614" s="848"/>
      <c r="F614" s="848"/>
      <c r="G614" s="848"/>
      <c r="H614" s="848">
        <v>31002</v>
      </c>
      <c r="I614" s="848"/>
      <c r="J614" s="111" t="s">
        <v>6441</v>
      </c>
      <c r="K614" s="111"/>
      <c r="L614" s="111"/>
      <c r="M614" s="111"/>
      <c r="N614" s="133">
        <v>3100</v>
      </c>
      <c r="O614" s="111"/>
      <c r="P614" s="111"/>
      <c r="Q614" s="111"/>
      <c r="R614" s="112" t="s">
        <v>3245</v>
      </c>
      <c r="S614" s="103" t="s">
        <v>5646</v>
      </c>
      <c r="T614" s="103"/>
      <c r="U614" s="103" t="str">
        <f t="shared" si="9"/>
        <v/>
      </c>
      <c r="V614" s="111"/>
      <c r="W614" s="111"/>
      <c r="X614" s="111"/>
      <c r="Y614" s="111"/>
      <c r="Z614" s="111"/>
      <c r="AA614" s="111"/>
      <c r="AB614" s="111"/>
    </row>
    <row r="615" spans="1:28" ht="13">
      <c r="A615" s="1462">
        <v>605</v>
      </c>
      <c r="B615" s="111"/>
      <c r="C615" s="275"/>
      <c r="D615" s="276"/>
      <c r="E615" s="848"/>
      <c r="F615" s="848"/>
      <c r="G615" s="848"/>
      <c r="H615" s="848">
        <v>31003</v>
      </c>
      <c r="I615" s="848"/>
      <c r="J615" s="111" t="s">
        <v>6442</v>
      </c>
      <c r="K615" s="111"/>
      <c r="L615" s="111"/>
      <c r="M615" s="111"/>
      <c r="N615" s="133">
        <v>3100</v>
      </c>
      <c r="O615" s="111"/>
      <c r="P615" s="111"/>
      <c r="Q615" s="111"/>
      <c r="R615" s="112" t="s">
        <v>3245</v>
      </c>
      <c r="S615" s="103" t="s">
        <v>5646</v>
      </c>
      <c r="T615" s="103"/>
      <c r="U615" s="103" t="str">
        <f t="shared" si="9"/>
        <v/>
      </c>
      <c r="V615" s="111"/>
      <c r="W615" s="111"/>
      <c r="X615" s="111"/>
      <c r="Y615" s="111"/>
      <c r="Z615" s="111"/>
      <c r="AA615" s="111"/>
      <c r="AB615" s="111"/>
    </row>
    <row r="616" spans="1:28" ht="13">
      <c r="A616" s="1462">
        <v>606</v>
      </c>
      <c r="B616" s="111"/>
      <c r="C616" s="275"/>
      <c r="D616" s="276"/>
      <c r="E616" s="848"/>
      <c r="F616" s="848"/>
      <c r="G616" s="848"/>
      <c r="H616" s="848">
        <v>31004</v>
      </c>
      <c r="I616" s="848"/>
      <c r="J616" s="111" t="s">
        <v>6443</v>
      </c>
      <c r="K616" s="111"/>
      <c r="L616" s="111"/>
      <c r="M616" s="111"/>
      <c r="N616" s="133">
        <v>3100</v>
      </c>
      <c r="O616" s="111"/>
      <c r="P616" s="111"/>
      <c r="Q616" s="111"/>
      <c r="R616" s="112" t="s">
        <v>3245</v>
      </c>
      <c r="S616" s="103" t="s">
        <v>5646</v>
      </c>
      <c r="T616" s="103"/>
      <c r="U616" s="103" t="str">
        <f t="shared" si="9"/>
        <v/>
      </c>
      <c r="V616" s="111"/>
      <c r="W616" s="111"/>
      <c r="X616" s="111"/>
      <c r="Y616" s="111"/>
      <c r="Z616" s="111"/>
      <c r="AA616" s="111"/>
      <c r="AB616" s="111"/>
    </row>
    <row r="617" spans="1:28" ht="13">
      <c r="A617" s="1462">
        <v>607</v>
      </c>
      <c r="B617" s="111"/>
      <c r="C617" s="275"/>
      <c r="D617" s="276"/>
      <c r="E617" s="848"/>
      <c r="F617" s="848"/>
      <c r="G617" s="848"/>
      <c r="H617" s="848">
        <v>31005</v>
      </c>
      <c r="I617" s="848"/>
      <c r="J617" s="111" t="s">
        <v>3604</v>
      </c>
      <c r="K617" s="111"/>
      <c r="L617" s="111"/>
      <c r="M617" s="111"/>
      <c r="N617" s="133">
        <v>3100</v>
      </c>
      <c r="O617" s="111"/>
      <c r="P617" s="111"/>
      <c r="Q617" s="111"/>
      <c r="R617" s="112" t="s">
        <v>3245</v>
      </c>
      <c r="S617" s="103" t="s">
        <v>5646</v>
      </c>
      <c r="T617" s="103" t="s">
        <v>5683</v>
      </c>
      <c r="U617" s="103" t="str">
        <f t="shared" si="9"/>
        <v>End</v>
      </c>
      <c r="V617" s="111"/>
      <c r="W617" s="111"/>
      <c r="X617" s="111"/>
      <c r="Y617" s="111"/>
      <c r="Z617" s="111"/>
      <c r="AA617" s="111"/>
      <c r="AB617" s="111"/>
    </row>
    <row r="618" spans="1:28" ht="13">
      <c r="A618" s="1462">
        <v>608</v>
      </c>
      <c r="B618" s="111"/>
      <c r="C618" s="275"/>
      <c r="D618" s="276"/>
      <c r="E618" s="848"/>
      <c r="F618" s="848"/>
      <c r="G618" s="848"/>
      <c r="H618" s="848">
        <v>31006</v>
      </c>
      <c r="I618" s="848"/>
      <c r="J618" s="111" t="s">
        <v>6444</v>
      </c>
      <c r="K618" s="111"/>
      <c r="L618" s="111"/>
      <c r="M618" s="111"/>
      <c r="N618" s="133">
        <v>3100</v>
      </c>
      <c r="O618" s="111"/>
      <c r="P618" s="111"/>
      <c r="Q618" s="111"/>
      <c r="R618" s="112" t="s">
        <v>3245</v>
      </c>
      <c r="S618" s="103" t="s">
        <v>5646</v>
      </c>
      <c r="T618" s="103"/>
      <c r="U618" s="103" t="str">
        <f t="shared" si="9"/>
        <v/>
      </c>
      <c r="V618" s="111"/>
      <c r="W618" s="111"/>
      <c r="X618" s="111"/>
      <c r="Y618" s="111"/>
      <c r="Z618" s="111"/>
      <c r="AA618" s="111"/>
      <c r="AB618" s="111"/>
    </row>
    <row r="619" spans="1:28" ht="13">
      <c r="A619" s="1462">
        <v>609</v>
      </c>
      <c r="B619" s="111"/>
      <c r="C619" s="275"/>
      <c r="D619" s="276"/>
      <c r="E619" s="1332"/>
      <c r="F619" s="1332"/>
      <c r="G619" s="1332"/>
      <c r="H619" s="112">
        <v>31007</v>
      </c>
      <c r="I619" s="112"/>
      <c r="J619" s="111" t="s">
        <v>9758</v>
      </c>
      <c r="K619" s="111"/>
      <c r="L619" s="111"/>
      <c r="M619" s="111"/>
      <c r="N619" s="133">
        <v>3100</v>
      </c>
      <c r="O619" s="111"/>
      <c r="P619" s="111"/>
      <c r="Q619" s="111"/>
      <c r="R619" s="112" t="s">
        <v>3245</v>
      </c>
      <c r="S619" s="103" t="s">
        <v>5646</v>
      </c>
      <c r="T619" s="103"/>
      <c r="U619" s="103" t="str">
        <f t="shared" si="9"/>
        <v/>
      </c>
      <c r="V619" s="111"/>
      <c r="W619" s="111"/>
      <c r="X619" s="111"/>
      <c r="Y619" s="111"/>
      <c r="Z619" s="111"/>
      <c r="AA619" s="111"/>
      <c r="AB619" s="111"/>
    </row>
    <row r="620" spans="1:28" ht="13">
      <c r="A620" s="1462">
        <v>610</v>
      </c>
      <c r="B620" s="1402"/>
      <c r="C620" s="1414"/>
      <c r="D620" s="1417"/>
      <c r="E620" s="1397"/>
      <c r="F620" s="1397"/>
      <c r="G620" s="1397"/>
      <c r="H620" s="1406">
        <v>31013</v>
      </c>
      <c r="I620" s="1406"/>
      <c r="J620" s="111" t="s">
        <v>9830</v>
      </c>
      <c r="K620" s="1402"/>
      <c r="L620" s="1402"/>
      <c r="M620" s="1402"/>
      <c r="N620" s="133">
        <v>3100</v>
      </c>
      <c r="O620" s="111"/>
      <c r="P620" s="111"/>
      <c r="Q620" s="111"/>
      <c r="R620" s="112" t="s">
        <v>3245</v>
      </c>
      <c r="S620" s="103" t="s">
        <v>5646</v>
      </c>
      <c r="T620" s="103"/>
      <c r="U620" s="103" t="str">
        <f t="shared" si="9"/>
        <v/>
      </c>
      <c r="V620" s="111"/>
      <c r="W620" s="1405"/>
      <c r="X620" s="111"/>
      <c r="Y620" s="111"/>
      <c r="Z620" s="111"/>
      <c r="AA620" s="111"/>
      <c r="AB620" s="111"/>
    </row>
    <row r="621" spans="1:28" ht="13">
      <c r="A621" s="1462">
        <v>611</v>
      </c>
      <c r="B621" s="111"/>
      <c r="C621" s="275"/>
      <c r="D621" s="285">
        <v>32</v>
      </c>
      <c r="E621" s="103"/>
      <c r="F621" s="848"/>
      <c r="G621" s="848"/>
      <c r="H621" s="103"/>
      <c r="I621" s="103"/>
      <c r="J621" s="286" t="s">
        <v>3605</v>
      </c>
      <c r="K621" s="286"/>
      <c r="L621" s="111"/>
      <c r="M621" s="111"/>
      <c r="N621" s="133"/>
      <c r="O621" s="111"/>
      <c r="P621" s="111"/>
      <c r="Q621" s="111"/>
      <c r="R621" s="112" t="s">
        <v>3245</v>
      </c>
      <c r="S621" s="103" t="s">
        <v>6197</v>
      </c>
      <c r="T621" s="103"/>
      <c r="U621" s="103" t="str">
        <f t="shared" si="9"/>
        <v/>
      </c>
      <c r="V621" s="111"/>
      <c r="W621" s="111"/>
      <c r="X621" s="111"/>
      <c r="Y621" s="111"/>
      <c r="Z621" s="111"/>
      <c r="AA621" s="111"/>
      <c r="AB621" s="111"/>
    </row>
    <row r="622" spans="1:28" ht="13">
      <c r="A622" s="1462">
        <v>612</v>
      </c>
      <c r="B622" s="111"/>
      <c r="C622" s="275"/>
      <c r="D622" s="285"/>
      <c r="E622" s="344">
        <v>32</v>
      </c>
      <c r="F622" s="103"/>
      <c r="G622" s="32"/>
      <c r="H622" s="112"/>
      <c r="I622" s="112"/>
      <c r="J622" s="21" t="s">
        <v>3605</v>
      </c>
      <c r="K622" s="21"/>
      <c r="L622" s="21"/>
      <c r="M622" s="21"/>
      <c r="N622" s="274"/>
      <c r="O622" s="21"/>
      <c r="P622" s="21"/>
      <c r="Q622" s="21"/>
      <c r="R622" s="19" t="s">
        <v>3240</v>
      </c>
      <c r="S622" s="103" t="s">
        <v>6197</v>
      </c>
      <c r="T622" s="103"/>
      <c r="U622" s="103" t="str">
        <f t="shared" si="9"/>
        <v/>
      </c>
      <c r="V622" s="111"/>
      <c r="W622" s="111"/>
      <c r="X622" s="111"/>
      <c r="Y622" s="111"/>
      <c r="Z622" s="111"/>
      <c r="AA622" s="111"/>
      <c r="AB622" s="111"/>
    </row>
    <row r="623" spans="1:28" ht="13">
      <c r="A623" s="1462">
        <v>613</v>
      </c>
      <c r="B623" s="111"/>
      <c r="C623" s="275"/>
      <c r="D623" s="285"/>
      <c r="E623" s="344"/>
      <c r="F623" s="344">
        <v>320</v>
      </c>
      <c r="G623" s="32"/>
      <c r="H623" s="112"/>
      <c r="I623" s="112"/>
      <c r="J623" s="21" t="s">
        <v>3605</v>
      </c>
      <c r="K623" s="21"/>
      <c r="L623" s="21"/>
      <c r="M623" s="21"/>
      <c r="N623" s="274">
        <v>32</v>
      </c>
      <c r="O623" s="21"/>
      <c r="P623" s="21"/>
      <c r="Q623" s="21"/>
      <c r="R623" s="19" t="s">
        <v>3240</v>
      </c>
      <c r="S623" s="103" t="s">
        <v>6197</v>
      </c>
      <c r="T623" s="103"/>
      <c r="U623" s="103" t="str">
        <f t="shared" si="9"/>
        <v/>
      </c>
      <c r="V623" s="111"/>
      <c r="W623" s="111"/>
      <c r="X623" s="111"/>
      <c r="Y623" s="111"/>
      <c r="Z623" s="111"/>
      <c r="AA623" s="111"/>
      <c r="AB623" s="111"/>
    </row>
    <row r="624" spans="1:28" ht="13">
      <c r="A624" s="1462">
        <v>614</v>
      </c>
      <c r="B624" s="111"/>
      <c r="C624" s="275"/>
      <c r="D624" s="276"/>
      <c r="E624" s="848"/>
      <c r="F624" s="848"/>
      <c r="G624" s="344">
        <v>3200</v>
      </c>
      <c r="H624" s="289"/>
      <c r="I624" s="289"/>
      <c r="J624" s="21" t="s">
        <v>3606</v>
      </c>
      <c r="K624" s="21"/>
      <c r="L624" s="21"/>
      <c r="M624" s="21"/>
      <c r="N624" s="274">
        <v>320</v>
      </c>
      <c r="O624" s="21"/>
      <c r="P624" s="21"/>
      <c r="Q624" s="21"/>
      <c r="R624" s="19" t="s">
        <v>3240</v>
      </c>
      <c r="S624" s="103" t="s">
        <v>6197</v>
      </c>
      <c r="T624" s="103"/>
      <c r="U624" s="103" t="str">
        <f t="shared" si="9"/>
        <v/>
      </c>
      <c r="V624" s="111" t="s">
        <v>3607</v>
      </c>
      <c r="W624" s="111"/>
      <c r="X624" s="111"/>
      <c r="Y624" s="111"/>
      <c r="Z624" s="111"/>
      <c r="AA624" s="111"/>
      <c r="AB624" s="111"/>
    </row>
    <row r="625" spans="1:28" ht="13">
      <c r="A625" s="1462">
        <v>615</v>
      </c>
      <c r="B625" s="111"/>
      <c r="C625" s="275"/>
      <c r="D625" s="276"/>
      <c r="E625" s="848"/>
      <c r="F625" s="848"/>
      <c r="G625" s="848"/>
      <c r="H625" s="848">
        <v>32000</v>
      </c>
      <c r="I625" s="848"/>
      <c r="J625" s="111" t="s">
        <v>3608</v>
      </c>
      <c r="K625" s="111"/>
      <c r="L625" s="111"/>
      <c r="M625" s="111"/>
      <c r="N625" s="133">
        <v>3200</v>
      </c>
      <c r="O625" s="111"/>
      <c r="P625" s="111"/>
      <c r="Q625" s="111"/>
      <c r="R625" s="112" t="s">
        <v>3245</v>
      </c>
      <c r="S625" s="103" t="s">
        <v>6197</v>
      </c>
      <c r="T625" s="103" t="s">
        <v>6773</v>
      </c>
      <c r="U625" s="103" t="str">
        <f t="shared" si="9"/>
        <v>End</v>
      </c>
      <c r="V625" s="111"/>
      <c r="W625" s="111"/>
      <c r="X625" s="111"/>
      <c r="Y625" s="111"/>
      <c r="Z625" s="111"/>
      <c r="AA625" s="111"/>
      <c r="AB625" s="111"/>
    </row>
    <row r="626" spans="1:28" ht="13">
      <c r="A626" s="1462">
        <v>616</v>
      </c>
      <c r="B626" s="111"/>
      <c r="C626" s="275"/>
      <c r="D626" s="276"/>
      <c r="E626" s="848"/>
      <c r="F626" s="848"/>
      <c r="G626" s="848"/>
      <c r="H626" s="848">
        <v>32001</v>
      </c>
      <c r="I626" s="848"/>
      <c r="J626" s="111" t="s">
        <v>3321</v>
      </c>
      <c r="K626" s="111"/>
      <c r="L626" s="111"/>
      <c r="M626" s="111"/>
      <c r="N626" s="133">
        <v>3200</v>
      </c>
      <c r="O626" s="111"/>
      <c r="P626" s="111"/>
      <c r="Q626" s="111"/>
      <c r="R626" s="112" t="s">
        <v>3245</v>
      </c>
      <c r="S626" s="103" t="s">
        <v>6197</v>
      </c>
      <c r="T626" s="103" t="s">
        <v>6537</v>
      </c>
      <c r="U626" s="103" t="str">
        <f t="shared" si="9"/>
        <v>End</v>
      </c>
      <c r="V626" s="111"/>
      <c r="W626" s="111"/>
      <c r="X626" s="111"/>
      <c r="Y626" s="111"/>
      <c r="Z626" s="111"/>
      <c r="AA626" s="111"/>
      <c r="AB626" s="111"/>
    </row>
    <row r="627" spans="1:28" ht="13">
      <c r="A627" s="1462">
        <v>617</v>
      </c>
      <c r="B627" s="111"/>
      <c r="C627" s="275"/>
      <c r="D627" s="276"/>
      <c r="E627" s="848"/>
      <c r="F627" s="848"/>
      <c r="G627" s="848"/>
      <c r="H627" s="112">
        <v>32002</v>
      </c>
      <c r="I627" s="112"/>
      <c r="J627" s="111" t="s">
        <v>3322</v>
      </c>
      <c r="K627" s="111"/>
      <c r="L627" s="111"/>
      <c r="M627" s="111"/>
      <c r="N627" s="133">
        <v>3200</v>
      </c>
      <c r="O627" s="111"/>
      <c r="P627" s="111"/>
      <c r="Q627" s="111"/>
      <c r="R627" s="112" t="s">
        <v>3245</v>
      </c>
      <c r="S627" s="103" t="s">
        <v>6197</v>
      </c>
      <c r="T627" s="103" t="s">
        <v>5191</v>
      </c>
      <c r="U627" s="103" t="str">
        <f t="shared" si="9"/>
        <v>End</v>
      </c>
      <c r="V627" s="111"/>
      <c r="W627" s="111"/>
      <c r="X627" s="111"/>
      <c r="Y627" s="111"/>
      <c r="Z627" s="111"/>
      <c r="AA627" s="111"/>
      <c r="AB627" s="111"/>
    </row>
    <row r="628" spans="1:28" ht="13">
      <c r="A628" s="1462">
        <v>618</v>
      </c>
      <c r="B628" s="111"/>
      <c r="C628" s="275"/>
      <c r="D628" s="276"/>
      <c r="E628" s="848"/>
      <c r="F628" s="848"/>
      <c r="G628" s="848"/>
      <c r="H628" s="848">
        <v>32003</v>
      </c>
      <c r="I628" s="848"/>
      <c r="J628" s="111" t="s">
        <v>3323</v>
      </c>
      <c r="K628" s="111"/>
      <c r="L628" s="111"/>
      <c r="M628" s="111"/>
      <c r="N628" s="133">
        <v>3200</v>
      </c>
      <c r="O628" s="111"/>
      <c r="P628" s="111"/>
      <c r="Q628" s="111"/>
      <c r="R628" s="112" t="s">
        <v>3245</v>
      </c>
      <c r="S628" s="103" t="s">
        <v>6197</v>
      </c>
      <c r="T628" s="103" t="s">
        <v>6773</v>
      </c>
      <c r="U628" s="103" t="str">
        <f t="shared" si="9"/>
        <v>End</v>
      </c>
      <c r="V628" s="111"/>
      <c r="W628" s="111"/>
      <c r="X628" s="111"/>
      <c r="Y628" s="111"/>
      <c r="Z628" s="111"/>
      <c r="AA628" s="111"/>
      <c r="AB628" s="111"/>
    </row>
    <row r="629" spans="1:28" ht="13">
      <c r="A629" s="1462">
        <v>619</v>
      </c>
      <c r="B629" s="111"/>
      <c r="C629" s="275"/>
      <c r="D629" s="276"/>
      <c r="E629" s="848"/>
      <c r="F629" s="848"/>
      <c r="G629" s="848"/>
      <c r="H629" s="848">
        <v>32004</v>
      </c>
      <c r="I629" s="848"/>
      <c r="J629" s="111" t="s">
        <v>3324</v>
      </c>
      <c r="K629" s="111"/>
      <c r="L629" s="111"/>
      <c r="M629" s="111"/>
      <c r="N629" s="133">
        <v>3200</v>
      </c>
      <c r="O629" s="111"/>
      <c r="P629" s="111"/>
      <c r="Q629" s="111"/>
      <c r="R629" s="112" t="s">
        <v>3245</v>
      </c>
      <c r="S629" s="103" t="s">
        <v>6197</v>
      </c>
      <c r="T629" s="103"/>
      <c r="U629" s="103" t="str">
        <f t="shared" si="9"/>
        <v/>
      </c>
      <c r="V629" s="111"/>
      <c r="W629" s="111"/>
      <c r="X629" s="111"/>
      <c r="Y629" s="111"/>
      <c r="Z629" s="111"/>
      <c r="AA629" s="111"/>
      <c r="AB629" s="111"/>
    </row>
    <row r="630" spans="1:28" ht="13">
      <c r="A630" s="1462">
        <v>620</v>
      </c>
      <c r="B630" s="111"/>
      <c r="C630" s="275"/>
      <c r="D630" s="276"/>
      <c r="E630" s="848"/>
      <c r="F630" s="848"/>
      <c r="G630" s="848"/>
      <c r="H630" s="112">
        <v>32005</v>
      </c>
      <c r="I630" s="112"/>
      <c r="J630" s="111" t="s">
        <v>3325</v>
      </c>
      <c r="K630" s="111"/>
      <c r="L630" s="111"/>
      <c r="M630" s="111"/>
      <c r="N630" s="133">
        <v>3200</v>
      </c>
      <c r="O630" s="111"/>
      <c r="P630" s="111"/>
      <c r="Q630" s="111"/>
      <c r="R630" s="112" t="s">
        <v>3245</v>
      </c>
      <c r="S630" s="103" t="s">
        <v>6197</v>
      </c>
      <c r="T630" s="103"/>
      <c r="U630" s="103" t="str">
        <f t="shared" si="9"/>
        <v/>
      </c>
      <c r="V630" s="111"/>
      <c r="W630" s="111"/>
      <c r="X630" s="111"/>
      <c r="Y630" s="111"/>
      <c r="Z630" s="111"/>
      <c r="AA630" s="111"/>
      <c r="AB630" s="111"/>
    </row>
    <row r="631" spans="1:28" ht="13">
      <c r="A631" s="1462">
        <v>621</v>
      </c>
      <c r="B631" s="111"/>
      <c r="C631" s="275"/>
      <c r="D631" s="276"/>
      <c r="E631" s="848"/>
      <c r="F631" s="848"/>
      <c r="G631" s="848"/>
      <c r="H631" s="848">
        <v>32006</v>
      </c>
      <c r="I631" s="848"/>
      <c r="J631" s="111" t="s">
        <v>3326</v>
      </c>
      <c r="K631" s="111"/>
      <c r="L631" s="111"/>
      <c r="M631" s="111"/>
      <c r="N631" s="133">
        <v>3200</v>
      </c>
      <c r="O631" s="111"/>
      <c r="P631" s="111"/>
      <c r="Q631" s="111"/>
      <c r="R631" s="112" t="s">
        <v>3245</v>
      </c>
      <c r="S631" s="103" t="s">
        <v>6197</v>
      </c>
      <c r="T631" s="103"/>
      <c r="U631" s="103" t="str">
        <f t="shared" si="9"/>
        <v/>
      </c>
      <c r="V631" s="111"/>
      <c r="W631" s="111"/>
      <c r="X631" s="111"/>
      <c r="Y631" s="111"/>
      <c r="Z631" s="111"/>
      <c r="AA631" s="111"/>
      <c r="AB631" s="111"/>
    </row>
    <row r="632" spans="1:28" ht="13">
      <c r="A632" s="1462">
        <v>622</v>
      </c>
      <c r="B632" s="111"/>
      <c r="C632" s="307"/>
      <c r="D632" s="281"/>
      <c r="E632" s="103"/>
      <c r="F632" s="848"/>
      <c r="G632" s="848"/>
      <c r="H632" s="848">
        <v>32007</v>
      </c>
      <c r="I632" s="848"/>
      <c r="J632" s="111" t="s">
        <v>3343</v>
      </c>
      <c r="K632" s="111"/>
      <c r="L632" s="111"/>
      <c r="M632" s="111"/>
      <c r="N632" s="133">
        <v>3200</v>
      </c>
      <c r="O632" s="111"/>
      <c r="P632" s="111"/>
      <c r="Q632" s="111"/>
      <c r="R632" s="112" t="s">
        <v>3245</v>
      </c>
      <c r="S632" s="103" t="s">
        <v>6197</v>
      </c>
      <c r="T632" s="103" t="s">
        <v>6773</v>
      </c>
      <c r="U632" s="103" t="str">
        <f t="shared" si="9"/>
        <v>End</v>
      </c>
      <c r="V632" s="111"/>
      <c r="W632" s="111"/>
      <c r="X632" s="111"/>
      <c r="Y632" s="111"/>
      <c r="Z632" s="111"/>
      <c r="AA632" s="111"/>
      <c r="AB632" s="111"/>
    </row>
    <row r="633" spans="1:28" ht="13">
      <c r="A633" s="1462">
        <v>623</v>
      </c>
      <c r="B633" s="111"/>
      <c r="C633" s="307"/>
      <c r="D633" s="285"/>
      <c r="E633" s="848"/>
      <c r="F633" s="848"/>
      <c r="G633" s="848"/>
      <c r="H633" s="112">
        <v>32008</v>
      </c>
      <c r="I633" s="112"/>
      <c r="J633" s="111" t="s">
        <v>3344</v>
      </c>
      <c r="K633" s="111"/>
      <c r="L633" s="111"/>
      <c r="M633" s="111"/>
      <c r="N633" s="133">
        <v>3200</v>
      </c>
      <c r="O633" s="111"/>
      <c r="P633" s="111"/>
      <c r="Q633" s="111"/>
      <c r="R633" s="112" t="s">
        <v>3245</v>
      </c>
      <c r="S633" s="103" t="s">
        <v>6197</v>
      </c>
      <c r="T633" s="103"/>
      <c r="U633" s="103" t="str">
        <f t="shared" si="9"/>
        <v/>
      </c>
      <c r="V633" s="111"/>
      <c r="W633" s="111"/>
      <c r="X633" s="111"/>
      <c r="Y633" s="111"/>
      <c r="Z633" s="111"/>
      <c r="AA633" s="111"/>
      <c r="AB633" s="111"/>
    </row>
    <row r="634" spans="1:28" ht="13">
      <c r="A634" s="1462">
        <v>624</v>
      </c>
      <c r="B634" s="111"/>
      <c r="C634" s="307"/>
      <c r="D634" s="285"/>
      <c r="E634" s="848"/>
      <c r="F634" s="848"/>
      <c r="G634" s="848"/>
      <c r="H634" s="112">
        <v>32009</v>
      </c>
      <c r="I634" s="112"/>
      <c r="J634" s="111" t="s">
        <v>2653</v>
      </c>
      <c r="K634" s="111"/>
      <c r="L634" s="111"/>
      <c r="M634" s="111"/>
      <c r="N634" s="133">
        <v>3200</v>
      </c>
      <c r="O634" s="111"/>
      <c r="P634" s="111"/>
      <c r="Q634" s="111"/>
      <c r="R634" s="112" t="s">
        <v>3245</v>
      </c>
      <c r="S634" s="103" t="s">
        <v>6197</v>
      </c>
      <c r="T634" s="103"/>
      <c r="U634" s="103" t="str">
        <f t="shared" si="9"/>
        <v/>
      </c>
      <c r="V634" s="111"/>
      <c r="W634" s="111"/>
      <c r="X634" s="111"/>
      <c r="Y634" s="111"/>
      <c r="Z634" s="111"/>
      <c r="AA634" s="111"/>
      <c r="AB634" s="111"/>
    </row>
    <row r="635" spans="1:28" ht="13">
      <c r="A635" s="1462">
        <v>625</v>
      </c>
      <c r="B635" s="111"/>
      <c r="C635" s="307"/>
      <c r="D635" s="285"/>
      <c r="E635" s="848"/>
      <c r="F635" s="848"/>
      <c r="G635" s="848"/>
      <c r="H635" s="112" t="s">
        <v>4061</v>
      </c>
      <c r="I635" s="112"/>
      <c r="J635" s="111" t="s">
        <v>4059</v>
      </c>
      <c r="K635" s="111"/>
      <c r="L635" s="111"/>
      <c r="M635" s="111"/>
      <c r="N635" s="133">
        <v>3200</v>
      </c>
      <c r="O635" s="111"/>
      <c r="P635" s="111"/>
      <c r="Q635" s="111"/>
      <c r="R635" s="112" t="s">
        <v>3245</v>
      </c>
      <c r="S635" s="103" t="s">
        <v>6197</v>
      </c>
      <c r="T635" s="103"/>
      <c r="U635" s="103" t="str">
        <f t="shared" si="9"/>
        <v/>
      </c>
      <c r="V635" s="111"/>
      <c r="W635" s="111"/>
      <c r="X635" s="111"/>
      <c r="Y635" s="111"/>
      <c r="Z635" s="111"/>
      <c r="AA635" s="111"/>
      <c r="AB635" s="111"/>
    </row>
    <row r="636" spans="1:28" ht="13">
      <c r="A636" s="1462">
        <v>626</v>
      </c>
      <c r="B636" s="111"/>
      <c r="C636" s="307"/>
      <c r="D636" s="285"/>
      <c r="E636" s="848"/>
      <c r="F636" s="848"/>
      <c r="G636" s="344">
        <v>3201</v>
      </c>
      <c r="H636" s="112"/>
      <c r="I636" s="112"/>
      <c r="J636" s="21" t="s">
        <v>3345</v>
      </c>
      <c r="K636" s="111"/>
      <c r="L636" s="111"/>
      <c r="M636" s="111"/>
      <c r="N636" s="133"/>
      <c r="O636" s="111"/>
      <c r="P636" s="111"/>
      <c r="Q636" s="111"/>
      <c r="R636" s="19" t="s">
        <v>3240</v>
      </c>
      <c r="S636" s="103" t="s">
        <v>6197</v>
      </c>
      <c r="T636" s="103"/>
      <c r="U636" s="103" t="str">
        <f t="shared" si="9"/>
        <v/>
      </c>
      <c r="V636" s="111"/>
      <c r="W636" s="111"/>
      <c r="X636" s="111"/>
      <c r="Y636" s="111"/>
      <c r="Z636" s="111"/>
      <c r="AA636" s="111"/>
      <c r="AB636" s="111"/>
    </row>
    <row r="637" spans="1:28" ht="13">
      <c r="A637" s="1462">
        <v>627</v>
      </c>
      <c r="B637" s="111"/>
      <c r="C637" s="307"/>
      <c r="D637" s="285"/>
      <c r="E637" s="848"/>
      <c r="F637" s="848"/>
      <c r="G637" s="848"/>
      <c r="H637" s="112">
        <v>32010</v>
      </c>
      <c r="I637" s="112"/>
      <c r="J637" s="111" t="s">
        <v>976</v>
      </c>
      <c r="K637" s="111"/>
      <c r="L637" s="111"/>
      <c r="M637" s="111"/>
      <c r="N637" s="133">
        <v>3201</v>
      </c>
      <c r="O637" s="111"/>
      <c r="P637" s="111"/>
      <c r="Q637" s="111"/>
      <c r="R637" s="112" t="s">
        <v>3245</v>
      </c>
      <c r="S637" s="103" t="s">
        <v>6197</v>
      </c>
      <c r="T637" s="103"/>
      <c r="U637" s="103" t="str">
        <f t="shared" si="9"/>
        <v/>
      </c>
      <c r="V637" s="111"/>
      <c r="W637" s="111"/>
      <c r="X637" s="111"/>
      <c r="Y637" s="111"/>
      <c r="Z637" s="111"/>
      <c r="AA637" s="111"/>
      <c r="AB637" s="111"/>
    </row>
    <row r="638" spans="1:28" ht="13">
      <c r="A638" s="1462">
        <v>628</v>
      </c>
      <c r="B638" s="111"/>
      <c r="C638" s="307"/>
      <c r="D638" s="285"/>
      <c r="E638" s="848"/>
      <c r="F638" s="848"/>
      <c r="G638" s="848"/>
      <c r="H638" s="112">
        <v>32011</v>
      </c>
      <c r="I638" s="112"/>
      <c r="J638" s="111" t="s">
        <v>2486</v>
      </c>
      <c r="K638" s="111"/>
      <c r="L638" s="111"/>
      <c r="M638" s="111"/>
      <c r="N638" s="133">
        <v>3201</v>
      </c>
      <c r="O638" s="111"/>
      <c r="P638" s="111"/>
      <c r="Q638" s="111"/>
      <c r="R638" s="112" t="s">
        <v>3245</v>
      </c>
      <c r="S638" s="103" t="s">
        <v>6197</v>
      </c>
      <c r="T638" s="103"/>
      <c r="U638" s="103" t="str">
        <f t="shared" si="9"/>
        <v/>
      </c>
      <c r="V638" s="111"/>
      <c r="W638" s="111"/>
      <c r="X638" s="111"/>
      <c r="Y638" s="111"/>
      <c r="Z638" s="111"/>
      <c r="AA638" s="111"/>
      <c r="AB638" s="111"/>
    </row>
    <row r="639" spans="1:28" s="111" customFormat="1" ht="13">
      <c r="A639" s="1462">
        <v>629</v>
      </c>
      <c r="C639" s="307"/>
      <c r="D639" s="285"/>
      <c r="E639" s="848"/>
      <c r="F639" s="848"/>
      <c r="G639" s="848"/>
      <c r="H639" s="112">
        <v>32012</v>
      </c>
      <c r="I639" s="112"/>
      <c r="J639" s="111" t="s">
        <v>6557</v>
      </c>
      <c r="N639" s="133">
        <v>3201</v>
      </c>
      <c r="R639" s="112" t="s">
        <v>3245</v>
      </c>
      <c r="S639" s="103" t="s">
        <v>6197</v>
      </c>
      <c r="T639" s="103"/>
      <c r="U639" s="103" t="str">
        <f t="shared" si="9"/>
        <v/>
      </c>
    </row>
    <row r="640" spans="1:28" s="111" customFormat="1" ht="13">
      <c r="A640" s="1462">
        <v>630</v>
      </c>
      <c r="C640" s="307"/>
      <c r="D640" s="285">
        <v>33</v>
      </c>
      <c r="E640" s="848"/>
      <c r="F640" s="32"/>
      <c r="G640" s="32"/>
      <c r="H640" s="112"/>
      <c r="I640" s="112"/>
      <c r="J640" s="286" t="s">
        <v>3346</v>
      </c>
      <c r="K640" s="286"/>
      <c r="L640" s="286"/>
      <c r="M640" s="286"/>
      <c r="N640" s="287"/>
      <c r="O640" s="286"/>
      <c r="P640" s="286"/>
      <c r="Q640" s="286"/>
      <c r="R640" s="288" t="s">
        <v>3240</v>
      </c>
      <c r="S640" s="103" t="s">
        <v>6197</v>
      </c>
      <c r="T640" s="103" t="s">
        <v>6681</v>
      </c>
      <c r="U640" s="103" t="str">
        <f t="shared" si="9"/>
        <v>End</v>
      </c>
    </row>
    <row r="641" spans="1:22" s="111" customFormat="1" ht="13">
      <c r="A641" s="1462">
        <v>631</v>
      </c>
      <c r="C641" s="307"/>
      <c r="D641" s="281"/>
      <c r="E641" s="344">
        <v>33</v>
      </c>
      <c r="F641" s="103"/>
      <c r="G641" s="103"/>
      <c r="H641" s="112"/>
      <c r="I641" s="112"/>
      <c r="J641" s="21" t="s">
        <v>3346</v>
      </c>
      <c r="K641" s="21"/>
      <c r="L641" s="21"/>
      <c r="M641" s="21"/>
      <c r="N641" s="274"/>
      <c r="O641" s="21"/>
      <c r="P641" s="21"/>
      <c r="Q641" s="21"/>
      <c r="R641" s="19" t="s">
        <v>3240</v>
      </c>
      <c r="S641" s="103" t="s">
        <v>6197</v>
      </c>
      <c r="T641" s="103" t="s">
        <v>6681</v>
      </c>
      <c r="U641" s="103" t="str">
        <f t="shared" si="9"/>
        <v>End</v>
      </c>
    </row>
    <row r="642" spans="1:22" s="111" customFormat="1" ht="13">
      <c r="A642" s="1462">
        <v>632</v>
      </c>
      <c r="C642" s="307"/>
      <c r="D642" s="281"/>
      <c r="E642" s="103"/>
      <c r="F642" s="344">
        <v>330</v>
      </c>
      <c r="G642" s="848"/>
      <c r="H642" s="112"/>
      <c r="I642" s="112"/>
      <c r="J642" s="21" t="s">
        <v>3347</v>
      </c>
      <c r="K642" s="21"/>
      <c r="L642" s="21"/>
      <c r="M642" s="21"/>
      <c r="N642" s="274">
        <v>33</v>
      </c>
      <c r="O642" s="21"/>
      <c r="P642" s="21"/>
      <c r="Q642" s="21"/>
      <c r="R642" s="19" t="s">
        <v>3240</v>
      </c>
      <c r="S642" s="103" t="s">
        <v>6197</v>
      </c>
      <c r="T642" s="103" t="s">
        <v>6681</v>
      </c>
      <c r="U642" s="103" t="str">
        <f t="shared" si="9"/>
        <v>End</v>
      </c>
    </row>
    <row r="643" spans="1:22" s="111" customFormat="1" ht="13">
      <c r="A643" s="1462">
        <v>633</v>
      </c>
      <c r="C643" s="307"/>
      <c r="D643" s="281"/>
      <c r="E643" s="103"/>
      <c r="F643" s="27"/>
      <c r="G643" s="344">
        <v>3300</v>
      </c>
      <c r="H643" s="112"/>
      <c r="I643" s="112"/>
      <c r="J643" s="21" t="s">
        <v>3347</v>
      </c>
      <c r="K643" s="21"/>
      <c r="L643" s="21"/>
      <c r="M643" s="21"/>
      <c r="N643" s="274">
        <v>330</v>
      </c>
      <c r="O643" s="21"/>
      <c r="P643" s="21"/>
      <c r="Q643" s="21"/>
      <c r="R643" s="19" t="s">
        <v>3240</v>
      </c>
      <c r="S643" s="103" t="s">
        <v>6197</v>
      </c>
      <c r="T643" s="103" t="s">
        <v>6681</v>
      </c>
      <c r="U643" s="103" t="str">
        <f t="shared" si="9"/>
        <v>End</v>
      </c>
    </row>
    <row r="644" spans="1:22" s="111" customFormat="1" ht="13">
      <c r="A644" s="1462">
        <v>634</v>
      </c>
      <c r="C644" s="307"/>
      <c r="D644" s="281"/>
      <c r="E644" s="103"/>
      <c r="F644" s="27"/>
      <c r="G644" s="848"/>
      <c r="H644" s="112">
        <v>33000</v>
      </c>
      <c r="I644" s="112"/>
      <c r="J644" s="103" t="s">
        <v>3347</v>
      </c>
      <c r="K644" s="103"/>
      <c r="L644" s="103"/>
      <c r="M644" s="103"/>
      <c r="N644" s="27">
        <v>3300</v>
      </c>
      <c r="O644" s="103"/>
      <c r="P644" s="103"/>
      <c r="Q644" s="103"/>
      <c r="R644" s="112" t="s">
        <v>3245</v>
      </c>
      <c r="S644" s="103" t="s">
        <v>6197</v>
      </c>
      <c r="T644" s="103" t="s">
        <v>6681</v>
      </c>
      <c r="U644" s="103" t="str">
        <f t="shared" si="9"/>
        <v>End</v>
      </c>
    </row>
    <row r="645" spans="1:22" s="111" customFormat="1" ht="13">
      <c r="A645" s="1462">
        <v>635</v>
      </c>
      <c r="C645" s="307"/>
      <c r="D645" s="281"/>
      <c r="E645" s="103"/>
      <c r="F645" s="344">
        <v>331</v>
      </c>
      <c r="G645" s="344"/>
      <c r="H645" s="112"/>
      <c r="I645" s="112"/>
      <c r="J645" s="21" t="s">
        <v>6248</v>
      </c>
      <c r="K645" s="21"/>
      <c r="L645" s="21"/>
      <c r="M645" s="21"/>
      <c r="N645" s="274"/>
      <c r="O645" s="21"/>
      <c r="P645" s="21"/>
      <c r="Q645" s="21"/>
      <c r="R645" s="19" t="s">
        <v>3240</v>
      </c>
      <c r="S645" s="103" t="s">
        <v>6197</v>
      </c>
      <c r="T645" s="103" t="s">
        <v>6681</v>
      </c>
      <c r="U645" s="103" t="str">
        <f t="shared" si="9"/>
        <v>End</v>
      </c>
    </row>
    <row r="646" spans="1:22" s="111" customFormat="1" ht="13">
      <c r="A646" s="1462">
        <v>636</v>
      </c>
      <c r="C646" s="307"/>
      <c r="D646" s="281"/>
      <c r="E646" s="103"/>
      <c r="F646" s="344"/>
      <c r="G646" s="344">
        <v>3310</v>
      </c>
      <c r="H646" s="112"/>
      <c r="I646" s="112"/>
      <c r="J646" s="21" t="s">
        <v>6248</v>
      </c>
      <c r="K646" s="21"/>
      <c r="L646" s="21"/>
      <c r="M646" s="21"/>
      <c r="N646" s="274">
        <v>331</v>
      </c>
      <c r="O646" s="21"/>
      <c r="P646" s="21"/>
      <c r="Q646" s="21"/>
      <c r="R646" s="19" t="s">
        <v>3240</v>
      </c>
      <c r="S646" s="103" t="s">
        <v>6197</v>
      </c>
      <c r="T646" s="103" t="s">
        <v>6681</v>
      </c>
      <c r="U646" s="103" t="str">
        <f t="shared" si="9"/>
        <v>End</v>
      </c>
    </row>
    <row r="647" spans="1:22" s="111" customFormat="1" ht="13">
      <c r="A647" s="1462">
        <v>637</v>
      </c>
      <c r="C647" s="307"/>
      <c r="D647" s="281"/>
      <c r="E647" s="103"/>
      <c r="F647" s="344"/>
      <c r="G647" s="344"/>
      <c r="H647" s="112">
        <v>33100</v>
      </c>
      <c r="I647" s="112"/>
      <c r="J647" s="103" t="s">
        <v>6249</v>
      </c>
      <c r="K647" s="103"/>
      <c r="L647" s="103"/>
      <c r="M647" s="103"/>
      <c r="N647" s="27">
        <v>3310</v>
      </c>
      <c r="O647" s="103"/>
      <c r="P647" s="103"/>
      <c r="Q647" s="103"/>
      <c r="R647" s="848" t="s">
        <v>3245</v>
      </c>
      <c r="S647" s="103" t="s">
        <v>6197</v>
      </c>
      <c r="T647" s="103" t="s">
        <v>6681</v>
      </c>
      <c r="U647" s="103" t="str">
        <f t="shared" si="9"/>
        <v>End</v>
      </c>
    </row>
    <row r="648" spans="1:22" s="111" customFormat="1" ht="13">
      <c r="A648" s="1462">
        <v>638</v>
      </c>
      <c r="C648" s="307"/>
      <c r="D648" s="281"/>
      <c r="E648" s="103"/>
      <c r="F648" s="27"/>
      <c r="G648" s="103"/>
      <c r="H648" s="112">
        <v>33101</v>
      </c>
      <c r="I648" s="112"/>
      <c r="J648" s="111" t="s">
        <v>3349</v>
      </c>
      <c r="N648" s="133">
        <v>3310</v>
      </c>
      <c r="R648" s="112" t="s">
        <v>3245</v>
      </c>
      <c r="S648" s="103" t="s">
        <v>6197</v>
      </c>
      <c r="T648" s="103" t="s">
        <v>6681</v>
      </c>
      <c r="U648" s="103" t="str">
        <f t="shared" si="9"/>
        <v>End</v>
      </c>
      <c r="V648" s="111" t="s">
        <v>3350</v>
      </c>
    </row>
    <row r="649" spans="1:22" s="111" customFormat="1" ht="13">
      <c r="A649" s="1462">
        <v>639</v>
      </c>
      <c r="C649" s="307"/>
      <c r="D649" s="281"/>
      <c r="E649" s="103"/>
      <c r="F649" s="27"/>
      <c r="G649" s="27"/>
      <c r="H649" s="112">
        <v>33102</v>
      </c>
      <c r="I649" s="112"/>
      <c r="J649" s="111" t="s">
        <v>3351</v>
      </c>
      <c r="N649" s="133">
        <v>3310</v>
      </c>
      <c r="R649" s="112" t="s">
        <v>3245</v>
      </c>
      <c r="S649" s="103" t="s">
        <v>6197</v>
      </c>
      <c r="T649" s="103" t="s">
        <v>6681</v>
      </c>
      <c r="U649" s="103" t="str">
        <f t="shared" si="9"/>
        <v>End</v>
      </c>
      <c r="V649" s="111" t="s">
        <v>3350</v>
      </c>
    </row>
    <row r="650" spans="1:22" s="111" customFormat="1" ht="13">
      <c r="A650" s="1462">
        <v>640</v>
      </c>
      <c r="C650" s="307"/>
      <c r="D650" s="281"/>
      <c r="E650" s="103"/>
      <c r="F650" s="27"/>
      <c r="G650" s="27"/>
      <c r="H650" s="112">
        <v>33103</v>
      </c>
      <c r="I650" s="112"/>
      <c r="J650" s="111" t="s">
        <v>3352</v>
      </c>
      <c r="N650" s="133">
        <v>3310</v>
      </c>
      <c r="R650" s="112" t="s">
        <v>3245</v>
      </c>
      <c r="S650" s="103" t="s">
        <v>6197</v>
      </c>
      <c r="T650" s="103" t="s">
        <v>6681</v>
      </c>
      <c r="U650" s="103" t="str">
        <f t="shared" si="9"/>
        <v>End</v>
      </c>
    </row>
    <row r="651" spans="1:22" s="111" customFormat="1" ht="13">
      <c r="A651" s="1462">
        <v>641</v>
      </c>
      <c r="C651" s="307"/>
      <c r="D651" s="281"/>
      <c r="E651" s="103"/>
      <c r="F651" s="344">
        <v>332</v>
      </c>
      <c r="G651" s="27"/>
      <c r="H651" s="112"/>
      <c r="I651" s="112"/>
      <c r="J651" s="21" t="s">
        <v>3353</v>
      </c>
      <c r="K651" s="21"/>
      <c r="L651" s="21"/>
      <c r="M651" s="21"/>
      <c r="N651" s="274">
        <v>33</v>
      </c>
      <c r="O651" s="21"/>
      <c r="P651" s="21"/>
      <c r="Q651" s="21"/>
      <c r="R651" s="19" t="s">
        <v>3240</v>
      </c>
      <c r="S651" s="103" t="s">
        <v>6197</v>
      </c>
      <c r="T651" s="103" t="s">
        <v>6681</v>
      </c>
      <c r="U651" s="103" t="str">
        <f t="shared" si="9"/>
        <v>End</v>
      </c>
    </row>
    <row r="652" spans="1:22" s="111" customFormat="1" ht="13">
      <c r="A652" s="1462">
        <v>642</v>
      </c>
      <c r="C652" s="307"/>
      <c r="D652" s="281"/>
      <c r="E652" s="103"/>
      <c r="F652" s="344"/>
      <c r="G652" s="344">
        <v>3320</v>
      </c>
      <c r="H652" s="112"/>
      <c r="I652" s="112"/>
      <c r="J652" s="21" t="s">
        <v>3353</v>
      </c>
      <c r="K652" s="21"/>
      <c r="L652" s="21"/>
      <c r="M652" s="21"/>
      <c r="N652" s="274">
        <v>332</v>
      </c>
      <c r="O652" s="21"/>
      <c r="P652" s="21"/>
      <c r="Q652" s="21"/>
      <c r="R652" s="19" t="s">
        <v>3240</v>
      </c>
      <c r="S652" s="103" t="s">
        <v>6197</v>
      </c>
      <c r="T652" s="103" t="s">
        <v>6681</v>
      </c>
      <c r="U652" s="103" t="str">
        <f t="shared" si="9"/>
        <v>End</v>
      </c>
    </row>
    <row r="653" spans="1:22" s="111" customFormat="1" ht="13">
      <c r="A653" s="1462">
        <v>643</v>
      </c>
      <c r="C653" s="307"/>
      <c r="D653" s="281"/>
      <c r="E653" s="103"/>
      <c r="F653" s="27"/>
      <c r="G653" s="27"/>
      <c r="H653" s="112">
        <v>33200</v>
      </c>
      <c r="I653" s="112"/>
      <c r="J653" s="111" t="s">
        <v>1620</v>
      </c>
      <c r="N653" s="133">
        <v>3320</v>
      </c>
      <c r="R653" s="112" t="s">
        <v>3245</v>
      </c>
      <c r="S653" s="103" t="s">
        <v>6197</v>
      </c>
      <c r="T653" s="103" t="s">
        <v>6681</v>
      </c>
      <c r="U653" s="103" t="str">
        <f t="shared" si="9"/>
        <v>End</v>
      </c>
    </row>
    <row r="654" spans="1:22" s="111" customFormat="1" ht="13">
      <c r="A654" s="1462">
        <v>644</v>
      </c>
      <c r="C654" s="307"/>
      <c r="D654" s="281"/>
      <c r="E654" s="103"/>
      <c r="F654" s="27"/>
      <c r="G654" s="27"/>
      <c r="H654" s="112">
        <v>33201</v>
      </c>
      <c r="I654" s="112"/>
      <c r="J654" s="111" t="s">
        <v>1621</v>
      </c>
      <c r="N654" s="133">
        <v>3320</v>
      </c>
      <c r="R654" s="112" t="s">
        <v>3245</v>
      </c>
      <c r="S654" s="103" t="s">
        <v>6197</v>
      </c>
      <c r="T654" s="103" t="s">
        <v>6681</v>
      </c>
      <c r="U654" s="103" t="str">
        <f t="shared" ref="U654:U717" si="10">LEFT($T654,3)</f>
        <v>End</v>
      </c>
    </row>
    <row r="655" spans="1:22" s="111" customFormat="1" ht="13">
      <c r="A655" s="1462">
        <v>645</v>
      </c>
      <c r="C655" s="307"/>
      <c r="D655" s="281"/>
      <c r="E655" s="103"/>
      <c r="F655" s="27"/>
      <c r="G655" s="27"/>
      <c r="H655" s="112">
        <v>33202</v>
      </c>
      <c r="I655" s="112"/>
      <c r="J655" s="111" t="s">
        <v>1622</v>
      </c>
      <c r="N655" s="133">
        <v>3320</v>
      </c>
      <c r="R655" s="112" t="s">
        <v>3245</v>
      </c>
      <c r="S655" s="103" t="s">
        <v>6197</v>
      </c>
      <c r="T655" s="103" t="s">
        <v>6681</v>
      </c>
      <c r="U655" s="103" t="str">
        <f t="shared" si="10"/>
        <v>End</v>
      </c>
    </row>
    <row r="656" spans="1:22" s="111" customFormat="1" ht="13">
      <c r="A656" s="1462">
        <v>646</v>
      </c>
      <c r="C656" s="307"/>
      <c r="D656" s="281"/>
      <c r="E656" s="103"/>
      <c r="F656" s="344">
        <v>333</v>
      </c>
      <c r="G656" s="344"/>
      <c r="H656" s="112"/>
      <c r="I656" s="112"/>
      <c r="J656" s="21" t="s">
        <v>3354</v>
      </c>
      <c r="K656" s="21"/>
      <c r="L656" s="21"/>
      <c r="M656" s="21"/>
      <c r="N656" s="274"/>
      <c r="O656" s="21"/>
      <c r="P656" s="21"/>
      <c r="Q656" s="21"/>
      <c r="R656" s="19" t="s">
        <v>3240</v>
      </c>
      <c r="S656" s="103" t="s">
        <v>6197</v>
      </c>
      <c r="T656" s="103" t="s">
        <v>6681</v>
      </c>
      <c r="U656" s="103" t="str">
        <f t="shared" si="10"/>
        <v>End</v>
      </c>
    </row>
    <row r="657" spans="1:22" s="111" customFormat="1" ht="13">
      <c r="A657" s="1462">
        <v>647</v>
      </c>
      <c r="C657" s="307"/>
      <c r="D657" s="281"/>
      <c r="E657" s="103"/>
      <c r="F657" s="344"/>
      <c r="G657" s="344">
        <v>3330</v>
      </c>
      <c r="H657" s="112"/>
      <c r="I657" s="112"/>
      <c r="J657" s="21" t="s">
        <v>3354</v>
      </c>
      <c r="K657" s="21"/>
      <c r="L657" s="21"/>
      <c r="M657" s="21"/>
      <c r="N657" s="274">
        <v>333</v>
      </c>
      <c r="O657" s="21"/>
      <c r="P657" s="21"/>
      <c r="Q657" s="21"/>
      <c r="R657" s="19" t="s">
        <v>3240</v>
      </c>
      <c r="S657" s="103" t="s">
        <v>6197</v>
      </c>
      <c r="T657" s="103" t="s">
        <v>6681</v>
      </c>
      <c r="U657" s="103" t="str">
        <f t="shared" si="10"/>
        <v>End</v>
      </c>
    </row>
    <row r="658" spans="1:22" s="111" customFormat="1" ht="13">
      <c r="A658" s="1462">
        <v>648</v>
      </c>
      <c r="C658" s="307"/>
      <c r="D658" s="281"/>
      <c r="E658" s="103"/>
      <c r="F658" s="27"/>
      <c r="G658" s="27"/>
      <c r="H658" s="112">
        <v>33300</v>
      </c>
      <c r="I658" s="112"/>
      <c r="J658" s="103" t="s">
        <v>3355</v>
      </c>
      <c r="K658" s="103"/>
      <c r="L658" s="103"/>
      <c r="M658" s="103"/>
      <c r="N658" s="27">
        <v>3330</v>
      </c>
      <c r="O658" s="103"/>
      <c r="P658" s="103"/>
      <c r="Q658" s="103"/>
      <c r="R658" s="112" t="s">
        <v>3245</v>
      </c>
      <c r="S658" s="103" t="s">
        <v>6197</v>
      </c>
      <c r="T658" s="103" t="s">
        <v>6681</v>
      </c>
      <c r="U658" s="103" t="str">
        <f t="shared" si="10"/>
        <v>End</v>
      </c>
    </row>
    <row r="659" spans="1:22" s="111" customFormat="1" ht="13">
      <c r="A659" s="1462">
        <v>649</v>
      </c>
      <c r="C659" s="307"/>
      <c r="D659" s="281"/>
      <c r="E659" s="103"/>
      <c r="F659" s="27"/>
      <c r="G659" s="27"/>
      <c r="H659" s="112">
        <v>33301</v>
      </c>
      <c r="I659" s="112"/>
      <c r="J659" s="111" t="s">
        <v>1247</v>
      </c>
      <c r="N659" s="133">
        <v>3330</v>
      </c>
      <c r="R659" s="112" t="s">
        <v>3245</v>
      </c>
      <c r="S659" s="103" t="s">
        <v>6197</v>
      </c>
      <c r="T659" s="103" t="s">
        <v>6681</v>
      </c>
      <c r="U659" s="103" t="str">
        <f t="shared" si="10"/>
        <v>End</v>
      </c>
      <c r="V659" s="111" t="s">
        <v>3350</v>
      </c>
    </row>
    <row r="660" spans="1:22" s="111" customFormat="1" ht="13">
      <c r="A660" s="1462">
        <v>650</v>
      </c>
      <c r="C660" s="307"/>
      <c r="D660" s="281"/>
      <c r="E660" s="103"/>
      <c r="F660" s="27"/>
      <c r="G660" s="27"/>
      <c r="H660" s="112">
        <v>33302</v>
      </c>
      <c r="I660" s="112"/>
      <c r="J660" s="111" t="s">
        <v>1248</v>
      </c>
      <c r="N660" s="133">
        <v>3330</v>
      </c>
      <c r="R660" s="112" t="s">
        <v>3245</v>
      </c>
      <c r="S660" s="103" t="s">
        <v>6197</v>
      </c>
      <c r="T660" s="103" t="s">
        <v>6681</v>
      </c>
      <c r="U660" s="103" t="str">
        <f t="shared" si="10"/>
        <v>End</v>
      </c>
    </row>
    <row r="661" spans="1:22" s="111" customFormat="1" ht="13">
      <c r="A661" s="1462">
        <v>651</v>
      </c>
      <c r="C661" s="307"/>
      <c r="D661" s="281"/>
      <c r="E661" s="103"/>
      <c r="F661" s="344">
        <v>334</v>
      </c>
      <c r="G661" s="344"/>
      <c r="H661" s="112"/>
      <c r="I661" s="112"/>
      <c r="J661" s="21" t="s">
        <v>1249</v>
      </c>
      <c r="K661" s="21"/>
      <c r="L661" s="21"/>
      <c r="M661" s="21"/>
      <c r="N661" s="274">
        <v>33</v>
      </c>
      <c r="O661" s="21"/>
      <c r="P661" s="21"/>
      <c r="Q661" s="21"/>
      <c r="R661" s="19" t="s">
        <v>3240</v>
      </c>
      <c r="S661" s="103" t="s">
        <v>6197</v>
      </c>
      <c r="T661" s="103" t="s">
        <v>6681</v>
      </c>
      <c r="U661" s="103" t="str">
        <f t="shared" si="10"/>
        <v>End</v>
      </c>
    </row>
    <row r="662" spans="1:22" s="111" customFormat="1" ht="13">
      <c r="A662" s="1462">
        <v>652</v>
      </c>
      <c r="C662" s="307"/>
      <c r="D662" s="281"/>
      <c r="E662" s="103"/>
      <c r="F662" s="344"/>
      <c r="G662" s="344">
        <v>3340</v>
      </c>
      <c r="H662" s="112"/>
      <c r="I662" s="112"/>
      <c r="J662" s="21" t="s">
        <v>6682</v>
      </c>
      <c r="K662" s="21"/>
      <c r="L662" s="21"/>
      <c r="M662" s="21"/>
      <c r="N662" s="274">
        <v>334</v>
      </c>
      <c r="O662" s="21"/>
      <c r="P662" s="21"/>
      <c r="Q662" s="21"/>
      <c r="R662" s="19" t="s">
        <v>3240</v>
      </c>
      <c r="S662" s="103" t="s">
        <v>6197</v>
      </c>
      <c r="T662" s="103" t="s">
        <v>6681</v>
      </c>
      <c r="U662" s="103" t="str">
        <f t="shared" si="10"/>
        <v>End</v>
      </c>
    </row>
    <row r="663" spans="1:22" s="111" customFormat="1" ht="13">
      <c r="A663" s="1462">
        <v>653</v>
      </c>
      <c r="C663" s="307"/>
      <c r="D663" s="281"/>
      <c r="E663" s="103"/>
      <c r="F663" s="344"/>
      <c r="G663" s="344"/>
      <c r="H663" s="112">
        <v>33400</v>
      </c>
      <c r="I663" s="112"/>
      <c r="J663" s="103" t="s">
        <v>1533</v>
      </c>
      <c r="K663" s="21"/>
      <c r="L663" s="21"/>
      <c r="M663" s="21"/>
      <c r="N663" s="27">
        <v>3340</v>
      </c>
      <c r="O663" s="103"/>
      <c r="P663" s="103"/>
      <c r="Q663" s="103"/>
      <c r="R663" s="848" t="s">
        <v>3245</v>
      </c>
      <c r="S663" s="103" t="s">
        <v>6197</v>
      </c>
      <c r="T663" s="103" t="s">
        <v>6681</v>
      </c>
      <c r="U663" s="103" t="str">
        <f t="shared" si="10"/>
        <v>End</v>
      </c>
    </row>
    <row r="664" spans="1:22" s="111" customFormat="1" ht="13">
      <c r="A664" s="1462">
        <v>654</v>
      </c>
      <c r="C664" s="307"/>
      <c r="D664" s="281"/>
      <c r="E664" s="103"/>
      <c r="F664" s="344"/>
      <c r="G664" s="344"/>
      <c r="H664" s="112">
        <v>33401</v>
      </c>
      <c r="I664" s="112"/>
      <c r="J664" s="103" t="s">
        <v>6683</v>
      </c>
      <c r="K664" s="21"/>
      <c r="L664" s="21"/>
      <c r="M664" s="21"/>
      <c r="N664" s="27">
        <v>3340</v>
      </c>
      <c r="O664" s="103"/>
      <c r="P664" s="103"/>
      <c r="Q664" s="103"/>
      <c r="R664" s="848" t="s">
        <v>3245</v>
      </c>
      <c r="S664" s="103" t="s">
        <v>6197</v>
      </c>
      <c r="T664" s="103" t="s">
        <v>6681</v>
      </c>
      <c r="U664" s="103" t="str">
        <f t="shared" si="10"/>
        <v>End</v>
      </c>
    </row>
    <row r="665" spans="1:22" s="111" customFormat="1" ht="13">
      <c r="A665" s="1462">
        <v>655</v>
      </c>
      <c r="C665" s="307"/>
      <c r="D665" s="281"/>
      <c r="E665" s="103"/>
      <c r="F665" s="344"/>
      <c r="G665" s="344"/>
      <c r="H665" s="112">
        <v>33402</v>
      </c>
      <c r="I665" s="112"/>
      <c r="J665" s="103" t="s">
        <v>382</v>
      </c>
      <c r="K665" s="21"/>
      <c r="L665" s="21"/>
      <c r="M665" s="21"/>
      <c r="N665" s="27">
        <v>3340</v>
      </c>
      <c r="O665" s="103"/>
      <c r="P665" s="103"/>
      <c r="Q665" s="103"/>
      <c r="R665" s="848" t="s">
        <v>3245</v>
      </c>
      <c r="S665" s="103" t="s">
        <v>6197</v>
      </c>
      <c r="T665" s="103" t="s">
        <v>6681</v>
      </c>
      <c r="U665" s="103" t="str">
        <f t="shared" si="10"/>
        <v>End</v>
      </c>
    </row>
    <row r="666" spans="1:22" s="111" customFormat="1" ht="13">
      <c r="A666" s="1462">
        <v>656</v>
      </c>
      <c r="C666" s="307"/>
      <c r="D666" s="281"/>
      <c r="E666" s="103"/>
      <c r="F666" s="344"/>
      <c r="G666" s="344"/>
      <c r="H666" s="112">
        <v>33403</v>
      </c>
      <c r="I666" s="112"/>
      <c r="J666" s="103" t="s">
        <v>6684</v>
      </c>
      <c r="K666" s="21"/>
      <c r="L666" s="21"/>
      <c r="M666" s="21"/>
      <c r="N666" s="27">
        <v>3340</v>
      </c>
      <c r="O666" s="103"/>
      <c r="P666" s="103"/>
      <c r="Q666" s="103"/>
      <c r="R666" s="848" t="s">
        <v>3245</v>
      </c>
      <c r="S666" s="103" t="s">
        <v>6197</v>
      </c>
      <c r="T666" s="103" t="s">
        <v>6681</v>
      </c>
      <c r="U666" s="103" t="str">
        <f t="shared" si="10"/>
        <v>End</v>
      </c>
    </row>
    <row r="667" spans="1:22" s="111" customFormat="1" ht="13">
      <c r="A667" s="1462">
        <v>657</v>
      </c>
      <c r="C667" s="307"/>
      <c r="D667" s="281"/>
      <c r="E667" s="103"/>
      <c r="F667" s="27"/>
      <c r="G667" s="344">
        <v>3341</v>
      </c>
      <c r="H667" s="112"/>
      <c r="I667" s="112"/>
      <c r="J667" s="21" t="s">
        <v>1250</v>
      </c>
      <c r="K667" s="21"/>
      <c r="L667" s="21"/>
      <c r="M667" s="21"/>
      <c r="N667" s="274">
        <v>334</v>
      </c>
      <c r="O667" s="21"/>
      <c r="P667" s="21"/>
      <c r="Q667" s="21"/>
      <c r="R667" s="19" t="s">
        <v>3240</v>
      </c>
      <c r="S667" s="103" t="s">
        <v>6197</v>
      </c>
      <c r="T667" s="103" t="s">
        <v>6681</v>
      </c>
      <c r="U667" s="103" t="str">
        <f t="shared" si="10"/>
        <v>End</v>
      </c>
    </row>
    <row r="668" spans="1:22" s="111" customFormat="1" ht="13">
      <c r="A668" s="1462">
        <v>658</v>
      </c>
      <c r="C668" s="307"/>
      <c r="D668" s="281"/>
      <c r="E668" s="103"/>
      <c r="F668" s="27"/>
      <c r="G668" s="344"/>
      <c r="H668" s="112">
        <v>33410</v>
      </c>
      <c r="I668" s="112"/>
      <c r="J668" s="103" t="s">
        <v>1251</v>
      </c>
      <c r="K668" s="103"/>
      <c r="L668" s="103"/>
      <c r="M668" s="103"/>
      <c r="N668" s="27">
        <v>3341</v>
      </c>
      <c r="O668" s="103"/>
      <c r="P668" s="103"/>
      <c r="Q668" s="103"/>
      <c r="R668" s="848" t="s">
        <v>3245</v>
      </c>
      <c r="S668" s="103" t="s">
        <v>6197</v>
      </c>
      <c r="T668" s="103" t="s">
        <v>6681</v>
      </c>
      <c r="U668" s="103" t="str">
        <f t="shared" si="10"/>
        <v>End</v>
      </c>
    </row>
    <row r="669" spans="1:22" s="111" customFormat="1" ht="13">
      <c r="A669" s="1462">
        <v>659</v>
      </c>
      <c r="C669" s="307"/>
      <c r="D669" s="281"/>
      <c r="E669" s="103"/>
      <c r="F669" s="27"/>
      <c r="G669" s="27"/>
      <c r="H669" s="112">
        <v>33411</v>
      </c>
      <c r="I669" s="112"/>
      <c r="J669" s="111" t="s">
        <v>1252</v>
      </c>
      <c r="N669" s="133">
        <v>3341</v>
      </c>
      <c r="R669" s="112" t="s">
        <v>3245</v>
      </c>
      <c r="S669" s="103" t="s">
        <v>6197</v>
      </c>
      <c r="T669" s="103" t="s">
        <v>6681</v>
      </c>
      <c r="U669" s="103" t="str">
        <f t="shared" si="10"/>
        <v>End</v>
      </c>
      <c r="V669" s="111" t="s">
        <v>3350</v>
      </c>
    </row>
    <row r="670" spans="1:22" s="111" customFormat="1" ht="13">
      <c r="A670" s="1462">
        <v>660</v>
      </c>
      <c r="C670" s="307"/>
      <c r="D670" s="281"/>
      <c r="E670" s="103"/>
      <c r="F670" s="27"/>
      <c r="G670" s="27"/>
      <c r="H670" s="112">
        <v>33412</v>
      </c>
      <c r="I670" s="112"/>
      <c r="J670" s="111" t="s">
        <v>1253</v>
      </c>
      <c r="N670" s="133">
        <v>3341</v>
      </c>
      <c r="R670" s="112" t="s">
        <v>3245</v>
      </c>
      <c r="S670" s="103" t="s">
        <v>6197</v>
      </c>
      <c r="T670" s="103" t="s">
        <v>6681</v>
      </c>
      <c r="U670" s="103" t="str">
        <f t="shared" si="10"/>
        <v>End</v>
      </c>
      <c r="V670" s="111" t="s">
        <v>3350</v>
      </c>
    </row>
    <row r="671" spans="1:22" s="111" customFormat="1" ht="13">
      <c r="A671" s="1462">
        <v>661</v>
      </c>
      <c r="C671" s="307"/>
      <c r="D671" s="281"/>
      <c r="E671" s="103"/>
      <c r="F671" s="27"/>
      <c r="G671" s="27"/>
      <c r="H671" s="112">
        <v>33413</v>
      </c>
      <c r="I671" s="112"/>
      <c r="J671" s="103" t="s">
        <v>1254</v>
      </c>
      <c r="K671" s="103"/>
      <c r="L671" s="103"/>
      <c r="M671" s="103"/>
      <c r="N671" s="27">
        <v>3341</v>
      </c>
      <c r="O671" s="103"/>
      <c r="P671" s="103"/>
      <c r="Q671" s="103"/>
      <c r="R671" s="112" t="s">
        <v>3245</v>
      </c>
      <c r="S671" s="103" t="s">
        <v>6197</v>
      </c>
      <c r="T671" s="103" t="s">
        <v>6681</v>
      </c>
      <c r="U671" s="103" t="str">
        <f t="shared" si="10"/>
        <v>End</v>
      </c>
    </row>
    <row r="672" spans="1:22" s="111" customFormat="1" ht="13">
      <c r="A672" s="1462">
        <v>662</v>
      </c>
      <c r="C672" s="307"/>
      <c r="D672" s="281"/>
      <c r="E672" s="103"/>
      <c r="F672" s="27"/>
      <c r="G672" s="344">
        <v>3342</v>
      </c>
      <c r="H672" s="112"/>
      <c r="I672" s="112"/>
      <c r="J672" s="21" t="s">
        <v>1255</v>
      </c>
      <c r="K672" s="21"/>
      <c r="L672" s="21"/>
      <c r="M672" s="21"/>
      <c r="N672" s="274">
        <v>334</v>
      </c>
      <c r="O672" s="21"/>
      <c r="P672" s="21"/>
      <c r="Q672" s="21"/>
      <c r="R672" s="112" t="s">
        <v>3245</v>
      </c>
      <c r="S672" s="103" t="s">
        <v>6197</v>
      </c>
      <c r="T672" s="103" t="s">
        <v>6681</v>
      </c>
      <c r="U672" s="103" t="str">
        <f t="shared" si="10"/>
        <v>End</v>
      </c>
    </row>
    <row r="673" spans="1:22" s="111" customFormat="1" ht="13">
      <c r="A673" s="1462">
        <v>663</v>
      </c>
      <c r="C673" s="307"/>
      <c r="D673" s="281"/>
      <c r="E673" s="103"/>
      <c r="F673" s="27"/>
      <c r="G673" s="344"/>
      <c r="H673" s="112">
        <v>33420</v>
      </c>
      <c r="I673" s="112"/>
      <c r="J673" s="103" t="s">
        <v>1256</v>
      </c>
      <c r="K673" s="103"/>
      <c r="L673" s="103"/>
      <c r="M673" s="103"/>
      <c r="N673" s="27">
        <v>3342</v>
      </c>
      <c r="O673" s="103"/>
      <c r="P673" s="103"/>
      <c r="Q673" s="103"/>
      <c r="R673" s="112" t="s">
        <v>3245</v>
      </c>
      <c r="S673" s="103" t="s">
        <v>6197</v>
      </c>
      <c r="T673" s="103" t="s">
        <v>6681</v>
      </c>
      <c r="U673" s="103" t="str">
        <f t="shared" si="10"/>
        <v>End</v>
      </c>
    </row>
    <row r="674" spans="1:22" s="111" customFormat="1" ht="13">
      <c r="A674" s="1462">
        <v>664</v>
      </c>
      <c r="C674" s="307"/>
      <c r="D674" s="281"/>
      <c r="E674" s="103"/>
      <c r="F674" s="27"/>
      <c r="G674" s="103"/>
      <c r="H674" s="112">
        <v>33421</v>
      </c>
      <c r="I674" s="112"/>
      <c r="J674" s="103" t="s">
        <v>1257</v>
      </c>
      <c r="K674" s="103"/>
      <c r="L674" s="103"/>
      <c r="M674" s="103"/>
      <c r="N674" s="27">
        <v>3342</v>
      </c>
      <c r="O674" s="103"/>
      <c r="P674" s="103"/>
      <c r="Q674" s="103"/>
      <c r="R674" s="112" t="s">
        <v>3245</v>
      </c>
      <c r="S674" s="103" t="s">
        <v>6197</v>
      </c>
      <c r="T674" s="103" t="s">
        <v>6681</v>
      </c>
      <c r="U674" s="103" t="str">
        <f t="shared" si="10"/>
        <v>End</v>
      </c>
      <c r="V674" s="111" t="s">
        <v>3350</v>
      </c>
    </row>
    <row r="675" spans="1:22" s="111" customFormat="1" ht="13">
      <c r="A675" s="1462">
        <v>665</v>
      </c>
      <c r="C675" s="307"/>
      <c r="D675" s="281"/>
      <c r="E675" s="103"/>
      <c r="F675" s="27"/>
      <c r="G675" s="103"/>
      <c r="H675" s="112">
        <v>33422</v>
      </c>
      <c r="I675" s="112"/>
      <c r="J675" s="103" t="s">
        <v>1258</v>
      </c>
      <c r="K675" s="103"/>
      <c r="L675" s="103"/>
      <c r="M675" s="103"/>
      <c r="N675" s="27">
        <v>3342</v>
      </c>
      <c r="O675" s="103"/>
      <c r="P675" s="103"/>
      <c r="Q675" s="103"/>
      <c r="R675" s="112" t="s">
        <v>3245</v>
      </c>
      <c r="S675" s="103" t="s">
        <v>6197</v>
      </c>
      <c r="T675" s="103" t="s">
        <v>6681</v>
      </c>
      <c r="U675" s="103" t="str">
        <f t="shared" si="10"/>
        <v>End</v>
      </c>
    </row>
    <row r="676" spans="1:22" s="111" customFormat="1" ht="13">
      <c r="A676" s="1462">
        <v>666</v>
      </c>
      <c r="C676" s="307"/>
      <c r="D676" s="281"/>
      <c r="E676" s="103"/>
      <c r="F676" s="27"/>
      <c r="G676" s="103"/>
      <c r="H676" s="112">
        <v>33423</v>
      </c>
      <c r="I676" s="112"/>
      <c r="J676" s="103" t="s">
        <v>1623</v>
      </c>
      <c r="K676" s="103"/>
      <c r="L676" s="103"/>
      <c r="M676" s="103"/>
      <c r="N676" s="27">
        <v>3342</v>
      </c>
      <c r="O676" s="103"/>
      <c r="P676" s="103"/>
      <c r="Q676" s="103"/>
      <c r="R676" s="112" t="s">
        <v>3245</v>
      </c>
      <c r="S676" s="103" t="s">
        <v>6197</v>
      </c>
      <c r="T676" s="103" t="s">
        <v>6681</v>
      </c>
      <c r="U676" s="103" t="str">
        <f t="shared" si="10"/>
        <v>End</v>
      </c>
    </row>
    <row r="677" spans="1:22" s="111" customFormat="1" ht="13">
      <c r="A677" s="1462">
        <v>667</v>
      </c>
      <c r="C677" s="307"/>
      <c r="D677" s="281"/>
      <c r="E677" s="103"/>
      <c r="F677" s="27"/>
      <c r="G677" s="103"/>
      <c r="H677" s="112">
        <v>33424</v>
      </c>
      <c r="I677" s="112"/>
      <c r="J677" s="103" t="s">
        <v>1259</v>
      </c>
      <c r="K677" s="103"/>
      <c r="L677" s="103"/>
      <c r="M677" s="103"/>
      <c r="N677" s="27">
        <v>3342</v>
      </c>
      <c r="O677" s="103"/>
      <c r="P677" s="103"/>
      <c r="Q677" s="103"/>
      <c r="R677" s="112" t="s">
        <v>3245</v>
      </c>
      <c r="S677" s="103" t="s">
        <v>6197</v>
      </c>
      <c r="T677" s="103" t="s">
        <v>6681</v>
      </c>
      <c r="U677" s="103" t="str">
        <f t="shared" si="10"/>
        <v>End</v>
      </c>
    </row>
    <row r="678" spans="1:22" s="111" customFormat="1" ht="13">
      <c r="A678" s="1462">
        <v>668</v>
      </c>
      <c r="C678" s="307"/>
      <c r="D678" s="281"/>
      <c r="E678" s="103"/>
      <c r="F678" s="27"/>
      <c r="G678" s="103"/>
      <c r="H678" s="112">
        <v>33425</v>
      </c>
      <c r="I678" s="112"/>
      <c r="J678" s="103" t="s">
        <v>1260</v>
      </c>
      <c r="K678" s="103"/>
      <c r="L678" s="103"/>
      <c r="M678" s="103"/>
      <c r="N678" s="27">
        <v>3342</v>
      </c>
      <c r="O678" s="103"/>
      <c r="P678" s="103"/>
      <c r="Q678" s="103"/>
      <c r="R678" s="112" t="s">
        <v>3245</v>
      </c>
      <c r="S678" s="103" t="s">
        <v>6197</v>
      </c>
      <c r="T678" s="103" t="s">
        <v>6681</v>
      </c>
      <c r="U678" s="103" t="str">
        <f t="shared" si="10"/>
        <v>End</v>
      </c>
    </row>
    <row r="679" spans="1:22" s="111" customFormat="1" ht="13">
      <c r="A679" s="1462">
        <v>669</v>
      </c>
      <c r="C679" s="307"/>
      <c r="D679" s="281"/>
      <c r="E679" s="103"/>
      <c r="F679" s="344">
        <v>335</v>
      </c>
      <c r="G679" s="103"/>
      <c r="H679" s="112"/>
      <c r="I679" s="112"/>
      <c r="J679" s="21" t="s">
        <v>1261</v>
      </c>
      <c r="K679" s="21"/>
      <c r="L679" s="21"/>
      <c r="M679" s="21"/>
      <c r="N679" s="274">
        <v>33</v>
      </c>
      <c r="O679" s="21"/>
      <c r="P679" s="21"/>
      <c r="Q679" s="21"/>
      <c r="R679" s="19" t="s">
        <v>3240</v>
      </c>
      <c r="S679" s="103" t="s">
        <v>6197</v>
      </c>
      <c r="T679" s="103" t="s">
        <v>6681</v>
      </c>
      <c r="U679" s="103" t="str">
        <f t="shared" si="10"/>
        <v>End</v>
      </c>
    </row>
    <row r="680" spans="1:22" s="111" customFormat="1" ht="13">
      <c r="A680" s="1462">
        <v>670</v>
      </c>
      <c r="C680" s="307"/>
      <c r="D680" s="281"/>
      <c r="E680" s="103"/>
      <c r="F680" s="344"/>
      <c r="G680" s="344">
        <v>3350</v>
      </c>
      <c r="H680" s="112"/>
      <c r="I680" s="112"/>
      <c r="J680" s="21" t="s">
        <v>1261</v>
      </c>
      <c r="K680" s="21"/>
      <c r="L680" s="21"/>
      <c r="M680" s="21"/>
      <c r="N680" s="274">
        <v>335</v>
      </c>
      <c r="O680" s="21"/>
      <c r="P680" s="21"/>
      <c r="Q680" s="21"/>
      <c r="R680" s="19" t="s">
        <v>3240</v>
      </c>
      <c r="S680" s="103" t="s">
        <v>6197</v>
      </c>
      <c r="T680" s="103" t="s">
        <v>6681</v>
      </c>
      <c r="U680" s="103" t="str">
        <f t="shared" si="10"/>
        <v>End</v>
      </c>
    </row>
    <row r="681" spans="1:22" s="111" customFormat="1" ht="13">
      <c r="A681" s="1462">
        <v>671</v>
      </c>
      <c r="C681" s="307"/>
      <c r="D681" s="281"/>
      <c r="E681" s="103"/>
      <c r="F681" s="344"/>
      <c r="G681" s="344"/>
      <c r="H681" s="112">
        <v>33501</v>
      </c>
      <c r="I681" s="112"/>
      <c r="J681" s="103" t="s">
        <v>1261</v>
      </c>
      <c r="K681" s="21"/>
      <c r="L681" s="21"/>
      <c r="M681" s="21"/>
      <c r="N681" s="27">
        <v>3350</v>
      </c>
      <c r="O681" s="21"/>
      <c r="P681" s="21"/>
      <c r="Q681" s="21"/>
      <c r="R681" s="112" t="s">
        <v>3245</v>
      </c>
      <c r="S681" s="103" t="s">
        <v>6197</v>
      </c>
      <c r="T681" s="103" t="s">
        <v>6681</v>
      </c>
      <c r="U681" s="103" t="str">
        <f t="shared" si="10"/>
        <v>End</v>
      </c>
    </row>
    <row r="682" spans="1:22" s="111" customFormat="1" ht="13">
      <c r="A682" s="1462">
        <v>672</v>
      </c>
      <c r="C682" s="307"/>
      <c r="D682" s="281"/>
      <c r="E682" s="103"/>
      <c r="F682" s="344">
        <v>336</v>
      </c>
      <c r="G682" s="103"/>
      <c r="H682" s="112"/>
      <c r="I682" s="112"/>
      <c r="J682" s="21" t="s">
        <v>1262</v>
      </c>
      <c r="K682" s="21"/>
      <c r="L682" s="21"/>
      <c r="N682" s="274">
        <v>33</v>
      </c>
      <c r="O682" s="21"/>
      <c r="P682" s="21"/>
      <c r="Q682" s="21"/>
      <c r="R682" s="19" t="s">
        <v>3240</v>
      </c>
      <c r="S682" s="103" t="s">
        <v>6197</v>
      </c>
      <c r="T682" s="103" t="s">
        <v>6681</v>
      </c>
      <c r="U682" s="103" t="str">
        <f t="shared" si="10"/>
        <v>End</v>
      </c>
    </row>
    <row r="683" spans="1:22" s="111" customFormat="1" ht="13">
      <c r="A683" s="1462">
        <v>673</v>
      </c>
      <c r="C683" s="307"/>
      <c r="D683" s="281"/>
      <c r="E683" s="103"/>
      <c r="F683" s="344"/>
      <c r="G683" s="344">
        <v>3360</v>
      </c>
      <c r="H683" s="112"/>
      <c r="I683" s="112"/>
      <c r="J683" s="21" t="s">
        <v>1262</v>
      </c>
      <c r="K683" s="21"/>
      <c r="L683" s="21"/>
      <c r="N683" s="274">
        <v>336</v>
      </c>
      <c r="O683" s="21"/>
      <c r="P683" s="21"/>
      <c r="Q683" s="21"/>
      <c r="R683" s="19" t="s">
        <v>3240</v>
      </c>
      <c r="S683" s="103" t="s">
        <v>6197</v>
      </c>
      <c r="T683" s="103" t="s">
        <v>6681</v>
      </c>
      <c r="U683" s="103" t="str">
        <f t="shared" si="10"/>
        <v>End</v>
      </c>
    </row>
    <row r="684" spans="1:22" s="111" customFormat="1" ht="13">
      <c r="A684" s="1462">
        <v>674</v>
      </c>
      <c r="C684" s="307"/>
      <c r="D684" s="281"/>
      <c r="E684" s="103"/>
      <c r="F684" s="344"/>
      <c r="G684" s="103"/>
      <c r="H684" s="112">
        <v>33600</v>
      </c>
      <c r="I684" s="112"/>
      <c r="J684" s="103" t="s">
        <v>1263</v>
      </c>
      <c r="K684" s="103"/>
      <c r="L684" s="103"/>
      <c r="N684" s="27">
        <v>3360</v>
      </c>
      <c r="O684" s="103"/>
      <c r="P684" s="103"/>
      <c r="Q684" s="103"/>
      <c r="R684" s="112" t="s">
        <v>3245</v>
      </c>
      <c r="S684" s="103" t="s">
        <v>6197</v>
      </c>
      <c r="T684" s="103" t="s">
        <v>6681</v>
      </c>
      <c r="U684" s="103" t="str">
        <f t="shared" si="10"/>
        <v>End</v>
      </c>
    </row>
    <row r="685" spans="1:22" s="111" customFormat="1" ht="13">
      <c r="A685" s="1462">
        <v>675</v>
      </c>
      <c r="C685" s="307"/>
      <c r="D685" s="281"/>
      <c r="E685" s="103"/>
      <c r="F685" s="848"/>
      <c r="G685" s="103"/>
      <c r="H685" s="112">
        <v>33601</v>
      </c>
      <c r="I685" s="112"/>
      <c r="J685" s="103" t="s">
        <v>1264</v>
      </c>
      <c r="K685" s="103"/>
      <c r="L685" s="103"/>
      <c r="N685" s="27">
        <v>3360</v>
      </c>
      <c r="O685" s="103"/>
      <c r="P685" s="103"/>
      <c r="Q685" s="103"/>
      <c r="R685" s="112" t="s">
        <v>3245</v>
      </c>
      <c r="S685" s="103" t="s">
        <v>6197</v>
      </c>
      <c r="T685" s="103" t="s">
        <v>6681</v>
      </c>
      <c r="U685" s="103" t="str">
        <f t="shared" si="10"/>
        <v>End</v>
      </c>
      <c r="V685" s="111" t="s">
        <v>3350</v>
      </c>
    </row>
    <row r="686" spans="1:22" s="111" customFormat="1" ht="13">
      <c r="A686" s="1462">
        <v>676</v>
      </c>
      <c r="C686" s="307"/>
      <c r="D686" s="281"/>
      <c r="E686" s="103"/>
      <c r="F686" s="848"/>
      <c r="G686" s="103"/>
      <c r="H686" s="112">
        <v>33602</v>
      </c>
      <c r="I686" s="112"/>
      <c r="J686" s="103" t="s">
        <v>1265</v>
      </c>
      <c r="K686" s="103"/>
      <c r="L686" s="103"/>
      <c r="M686" s="103"/>
      <c r="N686" s="27">
        <v>3360</v>
      </c>
      <c r="O686" s="103"/>
      <c r="P686" s="103"/>
      <c r="Q686" s="103"/>
      <c r="R686" s="112" t="s">
        <v>3245</v>
      </c>
      <c r="S686" s="103" t="s">
        <v>6197</v>
      </c>
      <c r="T686" s="103" t="s">
        <v>6681</v>
      </c>
      <c r="U686" s="103" t="str">
        <f t="shared" si="10"/>
        <v>End</v>
      </c>
    </row>
    <row r="687" spans="1:22" s="111" customFormat="1" ht="13">
      <c r="A687" s="1462">
        <v>677</v>
      </c>
      <c r="C687" s="307"/>
      <c r="D687" s="281"/>
      <c r="E687" s="103"/>
      <c r="F687" s="848"/>
      <c r="G687" s="103"/>
      <c r="H687" s="112">
        <v>33603</v>
      </c>
      <c r="I687" s="112"/>
      <c r="J687" s="103" t="s">
        <v>1266</v>
      </c>
      <c r="K687" s="103"/>
      <c r="L687" s="103"/>
      <c r="M687" s="103"/>
      <c r="N687" s="27">
        <v>3360</v>
      </c>
      <c r="O687" s="103"/>
      <c r="P687" s="103"/>
      <c r="Q687" s="103"/>
      <c r="R687" s="112" t="s">
        <v>3245</v>
      </c>
      <c r="S687" s="103" t="s">
        <v>6197</v>
      </c>
      <c r="T687" s="103" t="s">
        <v>6681</v>
      </c>
      <c r="U687" s="103" t="str">
        <f t="shared" si="10"/>
        <v>End</v>
      </c>
      <c r="V687" s="111" t="s">
        <v>3350</v>
      </c>
    </row>
    <row r="688" spans="1:22" s="111" customFormat="1" ht="13">
      <c r="A688" s="1462">
        <v>678</v>
      </c>
      <c r="C688" s="307"/>
      <c r="D688" s="281"/>
      <c r="E688" s="103"/>
      <c r="F688" s="848"/>
      <c r="G688" s="103"/>
      <c r="H688" s="112">
        <v>33604</v>
      </c>
      <c r="I688" s="112"/>
      <c r="J688" s="103" t="s">
        <v>1267</v>
      </c>
      <c r="K688" s="103"/>
      <c r="L688" s="103"/>
      <c r="M688" s="103"/>
      <c r="N688" s="27">
        <v>3360</v>
      </c>
      <c r="O688" s="103"/>
      <c r="P688" s="103"/>
      <c r="Q688" s="103"/>
      <c r="R688" s="112" t="s">
        <v>3245</v>
      </c>
      <c r="S688" s="103" t="s">
        <v>6197</v>
      </c>
      <c r="T688" s="103" t="s">
        <v>6681</v>
      </c>
      <c r="U688" s="103" t="str">
        <f t="shared" si="10"/>
        <v>End</v>
      </c>
    </row>
    <row r="689" spans="1:21" s="111" customFormat="1" ht="13">
      <c r="A689" s="1462">
        <v>679</v>
      </c>
      <c r="C689" s="307"/>
      <c r="D689" s="281"/>
      <c r="E689" s="103"/>
      <c r="F689" s="848"/>
      <c r="G689" s="103"/>
      <c r="H689" s="112">
        <v>33605</v>
      </c>
      <c r="I689" s="112"/>
      <c r="J689" s="103" t="s">
        <v>1268</v>
      </c>
      <c r="K689" s="103"/>
      <c r="L689" s="103"/>
      <c r="M689" s="103"/>
      <c r="N689" s="27">
        <v>3360</v>
      </c>
      <c r="O689" s="103"/>
      <c r="P689" s="103"/>
      <c r="Q689" s="103"/>
      <c r="R689" s="112" t="s">
        <v>3245</v>
      </c>
      <c r="S689" s="103" t="s">
        <v>6197</v>
      </c>
      <c r="T689" s="103" t="s">
        <v>5191</v>
      </c>
      <c r="U689" s="103" t="str">
        <f t="shared" si="10"/>
        <v>End</v>
      </c>
    </row>
    <row r="690" spans="1:21" s="111" customFormat="1" ht="13">
      <c r="A690" s="1462">
        <v>680</v>
      </c>
      <c r="C690" s="307"/>
      <c r="D690" s="281"/>
      <c r="E690" s="103"/>
      <c r="F690" s="344">
        <v>337</v>
      </c>
      <c r="G690" s="103"/>
      <c r="H690" s="112"/>
      <c r="I690" s="112"/>
      <c r="J690" s="21" t="s">
        <v>1269</v>
      </c>
      <c r="K690" s="21"/>
      <c r="L690" s="21"/>
      <c r="M690" s="21"/>
      <c r="N690" s="274">
        <v>33</v>
      </c>
      <c r="O690" s="21"/>
      <c r="P690" s="21"/>
      <c r="Q690" s="21"/>
      <c r="R690" s="19" t="s">
        <v>3240</v>
      </c>
      <c r="S690" s="103" t="s">
        <v>6197</v>
      </c>
      <c r="T690" s="103" t="s">
        <v>6681</v>
      </c>
      <c r="U690" s="103" t="str">
        <f t="shared" si="10"/>
        <v>End</v>
      </c>
    </row>
    <row r="691" spans="1:21" s="111" customFormat="1" ht="13">
      <c r="A691" s="1462">
        <v>681</v>
      </c>
      <c r="C691" s="307"/>
      <c r="D691" s="281"/>
      <c r="E691" s="103"/>
      <c r="F691" s="344"/>
      <c r="G691" s="344">
        <v>3370</v>
      </c>
      <c r="H691" s="112"/>
      <c r="I691" s="112"/>
      <c r="J691" s="21" t="s">
        <v>1269</v>
      </c>
      <c r="K691" s="21"/>
      <c r="L691" s="21"/>
      <c r="M691" s="21"/>
      <c r="N691" s="274">
        <v>337</v>
      </c>
      <c r="O691" s="21"/>
      <c r="P691" s="21"/>
      <c r="Q691" s="21"/>
      <c r="R691" s="19" t="s">
        <v>3240</v>
      </c>
      <c r="S691" s="103" t="s">
        <v>6197</v>
      </c>
      <c r="T691" s="103" t="s">
        <v>6681</v>
      </c>
      <c r="U691" s="103" t="str">
        <f t="shared" si="10"/>
        <v>End</v>
      </c>
    </row>
    <row r="692" spans="1:21" s="111" customFormat="1" ht="13">
      <c r="A692" s="1462">
        <v>682</v>
      </c>
      <c r="C692" s="307"/>
      <c r="D692" s="281"/>
      <c r="E692" s="103"/>
      <c r="F692" s="344"/>
      <c r="G692" s="103"/>
      <c r="H692" s="112">
        <v>33700</v>
      </c>
      <c r="I692" s="112"/>
      <c r="J692" s="103" t="s">
        <v>1613</v>
      </c>
      <c r="K692" s="103"/>
      <c r="L692" s="103"/>
      <c r="M692" s="103"/>
      <c r="N692" s="27">
        <v>3370</v>
      </c>
      <c r="O692" s="103"/>
      <c r="P692" s="103"/>
      <c r="Q692" s="103"/>
      <c r="R692" s="112" t="s">
        <v>3245</v>
      </c>
      <c r="S692" s="103" t="s">
        <v>6197</v>
      </c>
      <c r="T692" s="103" t="s">
        <v>6681</v>
      </c>
      <c r="U692" s="103" t="str">
        <f t="shared" si="10"/>
        <v>End</v>
      </c>
    </row>
    <row r="693" spans="1:21" s="111" customFormat="1" ht="13">
      <c r="A693" s="1462">
        <v>683</v>
      </c>
      <c r="C693" s="307"/>
      <c r="D693" s="285">
        <v>34</v>
      </c>
      <c r="E693" s="103"/>
      <c r="F693" s="103"/>
      <c r="G693" s="32"/>
      <c r="H693" s="112"/>
      <c r="I693" s="112"/>
      <c r="J693" s="286" t="s">
        <v>1270</v>
      </c>
      <c r="K693" s="286"/>
      <c r="L693" s="286"/>
      <c r="M693" s="286"/>
      <c r="N693" s="287"/>
      <c r="O693" s="286"/>
      <c r="P693" s="286"/>
      <c r="Q693" s="286"/>
      <c r="R693" s="288" t="s">
        <v>3240</v>
      </c>
      <c r="S693" s="103" t="s">
        <v>6197</v>
      </c>
      <c r="T693" s="103"/>
      <c r="U693" s="103" t="str">
        <f t="shared" si="10"/>
        <v/>
      </c>
    </row>
    <row r="694" spans="1:21" s="111" customFormat="1" ht="13">
      <c r="A694" s="1462">
        <v>684</v>
      </c>
      <c r="C694" s="307"/>
      <c r="D694" s="285"/>
      <c r="E694" s="344">
        <v>34</v>
      </c>
      <c r="F694" s="103"/>
      <c r="G694" s="32"/>
      <c r="H694" s="112"/>
      <c r="I694" s="112"/>
      <c r="J694" s="21" t="s">
        <v>1270</v>
      </c>
      <c r="K694" s="21"/>
      <c r="L694" s="21"/>
      <c r="M694" s="21"/>
      <c r="N694" s="274"/>
      <c r="O694" s="21"/>
      <c r="P694" s="21"/>
      <c r="Q694" s="21"/>
      <c r="R694" s="19" t="s">
        <v>3240</v>
      </c>
      <c r="S694" s="103" t="s">
        <v>6197</v>
      </c>
      <c r="T694" s="103"/>
      <c r="U694" s="103" t="str">
        <f t="shared" si="10"/>
        <v/>
      </c>
    </row>
    <row r="695" spans="1:21" s="111" customFormat="1" ht="13">
      <c r="A695" s="1462">
        <v>685</v>
      </c>
      <c r="C695" s="307"/>
      <c r="D695" s="281"/>
      <c r="E695" s="103"/>
      <c r="F695" s="344">
        <v>340</v>
      </c>
      <c r="G695" s="103"/>
      <c r="H695" s="112"/>
      <c r="I695" s="112"/>
      <c r="J695" s="21" t="s">
        <v>1270</v>
      </c>
      <c r="K695" s="21"/>
      <c r="L695" s="21"/>
      <c r="M695" s="21"/>
      <c r="N695" s="274">
        <v>34</v>
      </c>
      <c r="O695" s="21"/>
      <c r="P695" s="21"/>
      <c r="Q695" s="21"/>
      <c r="R695" s="19" t="s">
        <v>3240</v>
      </c>
      <c r="S695" s="103" t="s">
        <v>6197</v>
      </c>
      <c r="T695" s="103"/>
      <c r="U695" s="103" t="str">
        <f t="shared" si="10"/>
        <v/>
      </c>
    </row>
    <row r="696" spans="1:21" s="111" customFormat="1" ht="13">
      <c r="A696" s="1462">
        <v>686</v>
      </c>
      <c r="C696" s="307"/>
      <c r="D696" s="281"/>
      <c r="E696" s="103"/>
      <c r="F696" s="344"/>
      <c r="G696" s="344">
        <v>3400</v>
      </c>
      <c r="H696" s="112"/>
      <c r="I696" s="112"/>
      <c r="J696" s="21" t="s">
        <v>1271</v>
      </c>
      <c r="K696" s="21"/>
      <c r="L696" s="21"/>
      <c r="M696" s="21"/>
      <c r="N696" s="274">
        <v>340</v>
      </c>
      <c r="O696" s="21"/>
      <c r="P696" s="21"/>
      <c r="Q696" s="21"/>
      <c r="R696" s="19" t="s">
        <v>3240</v>
      </c>
      <c r="S696" s="103" t="s">
        <v>6197</v>
      </c>
      <c r="T696" s="103"/>
      <c r="U696" s="103" t="str">
        <f t="shared" si="10"/>
        <v/>
      </c>
    </row>
    <row r="697" spans="1:21" s="111" customFormat="1" ht="13">
      <c r="A697" s="1462">
        <v>687</v>
      </c>
      <c r="C697" s="307"/>
      <c r="D697" s="281"/>
      <c r="E697" s="103"/>
      <c r="F697" s="103"/>
      <c r="G697" s="103"/>
      <c r="H697" s="112">
        <v>34000</v>
      </c>
      <c r="I697" s="112"/>
      <c r="J697" s="111" t="s">
        <v>1272</v>
      </c>
      <c r="N697" s="133">
        <v>3400</v>
      </c>
      <c r="R697" s="112" t="s">
        <v>3245</v>
      </c>
      <c r="S697" s="103" t="s">
        <v>6197</v>
      </c>
      <c r="T697" s="103" t="s">
        <v>9713</v>
      </c>
      <c r="U697" s="103" t="str">
        <f t="shared" si="10"/>
        <v>End</v>
      </c>
    </row>
    <row r="698" spans="1:21" s="111" customFormat="1" ht="13">
      <c r="A698" s="1462">
        <v>688</v>
      </c>
      <c r="C698" s="307"/>
      <c r="D698" s="281"/>
      <c r="E698" s="103"/>
      <c r="F698" s="103"/>
      <c r="G698" s="103"/>
      <c r="H698" s="112">
        <v>34001</v>
      </c>
      <c r="I698" s="112"/>
      <c r="J698" s="111" t="s">
        <v>6699</v>
      </c>
      <c r="N698" s="133">
        <v>3400</v>
      </c>
      <c r="R698" s="112" t="s">
        <v>3245</v>
      </c>
      <c r="S698" s="103" t="s">
        <v>6197</v>
      </c>
      <c r="T698" s="103"/>
      <c r="U698" s="103" t="str">
        <f t="shared" si="10"/>
        <v/>
      </c>
    </row>
    <row r="699" spans="1:21" s="111" customFormat="1" ht="13">
      <c r="A699" s="1462">
        <v>689</v>
      </c>
      <c r="C699" s="307"/>
      <c r="D699" s="281"/>
      <c r="E699" s="103"/>
      <c r="F699" s="103"/>
      <c r="G699" s="103"/>
      <c r="H699" s="112">
        <v>34002</v>
      </c>
      <c r="I699" s="112"/>
      <c r="J699" s="111" t="s">
        <v>6951</v>
      </c>
      <c r="N699" s="133">
        <v>3400</v>
      </c>
      <c r="R699" s="112" t="s">
        <v>3245</v>
      </c>
      <c r="S699" s="103" t="s">
        <v>6197</v>
      </c>
      <c r="T699" s="103"/>
      <c r="U699" s="103" t="str">
        <f t="shared" si="10"/>
        <v/>
      </c>
    </row>
    <row r="700" spans="1:21" s="111" customFormat="1" ht="13">
      <c r="A700" s="1462">
        <v>690</v>
      </c>
      <c r="C700" s="307"/>
      <c r="D700" s="281"/>
      <c r="E700" s="103"/>
      <c r="F700" s="103"/>
      <c r="G700" s="344">
        <v>3401</v>
      </c>
      <c r="H700" s="112"/>
      <c r="I700" s="112"/>
      <c r="J700" s="21" t="s">
        <v>1273</v>
      </c>
      <c r="K700" s="21"/>
      <c r="L700" s="21"/>
      <c r="M700" s="21"/>
      <c r="N700" s="274">
        <v>340</v>
      </c>
      <c r="O700" s="21"/>
      <c r="P700" s="21"/>
      <c r="Q700" s="21"/>
      <c r="R700" s="19" t="s">
        <v>3240</v>
      </c>
      <c r="S700" s="103" t="s">
        <v>6197</v>
      </c>
      <c r="T700" s="103"/>
      <c r="U700" s="103" t="str">
        <f t="shared" si="10"/>
        <v/>
      </c>
    </row>
    <row r="701" spans="1:21" s="111" customFormat="1" ht="13">
      <c r="A701" s="1462">
        <v>691</v>
      </c>
      <c r="C701" s="307"/>
      <c r="D701" s="281"/>
      <c r="E701" s="103"/>
      <c r="F701" s="103"/>
      <c r="G701" s="344"/>
      <c r="H701" s="112" t="s">
        <v>1274</v>
      </c>
      <c r="I701" s="112"/>
      <c r="J701" s="103" t="s">
        <v>6691</v>
      </c>
      <c r="K701" s="21"/>
      <c r="L701" s="21"/>
      <c r="M701" s="21"/>
      <c r="N701" s="133">
        <v>3401</v>
      </c>
      <c r="O701" s="21"/>
      <c r="P701" s="21"/>
      <c r="Q701" s="21"/>
      <c r="R701" s="112" t="s">
        <v>3245</v>
      </c>
      <c r="S701" s="103" t="s">
        <v>6197</v>
      </c>
      <c r="T701" s="381" t="s">
        <v>6911</v>
      </c>
      <c r="U701" s="103" t="str">
        <f t="shared" si="10"/>
        <v>End</v>
      </c>
    </row>
    <row r="702" spans="1:21" s="111" customFormat="1" ht="13">
      <c r="A702" s="1462">
        <v>692</v>
      </c>
      <c r="C702" s="307"/>
      <c r="D702" s="281"/>
      <c r="E702" s="103"/>
      <c r="F702" s="103"/>
      <c r="G702" s="103"/>
      <c r="H702" s="112">
        <v>34010</v>
      </c>
      <c r="I702" s="112"/>
      <c r="J702" s="111" t="s">
        <v>6698</v>
      </c>
      <c r="N702" s="133">
        <v>3401</v>
      </c>
      <c r="R702" s="112" t="s">
        <v>3245</v>
      </c>
      <c r="S702" s="103" t="s">
        <v>6197</v>
      </c>
      <c r="T702" s="103"/>
      <c r="U702" s="103" t="str">
        <f t="shared" si="10"/>
        <v/>
      </c>
    </row>
    <row r="703" spans="1:21" s="111" customFormat="1" ht="13">
      <c r="A703" s="1462">
        <v>693</v>
      </c>
      <c r="C703" s="307"/>
      <c r="D703" s="281"/>
      <c r="E703" s="103"/>
      <c r="F703" s="103"/>
      <c r="G703" s="103"/>
      <c r="H703" s="112">
        <v>34011</v>
      </c>
      <c r="I703" s="112"/>
      <c r="J703" s="111" t="s">
        <v>1275</v>
      </c>
      <c r="N703" s="133">
        <v>3401</v>
      </c>
      <c r="R703" s="112" t="s">
        <v>3245</v>
      </c>
      <c r="S703" s="103" t="s">
        <v>6197</v>
      </c>
      <c r="T703" s="382" t="s">
        <v>6701</v>
      </c>
      <c r="U703" s="103" t="str">
        <f t="shared" si="10"/>
        <v>End</v>
      </c>
    </row>
    <row r="704" spans="1:21" s="111" customFormat="1" ht="13">
      <c r="A704" s="1462">
        <v>694</v>
      </c>
      <c r="C704" s="307"/>
      <c r="D704" s="281"/>
      <c r="E704" s="103"/>
      <c r="F704" s="103"/>
      <c r="G704" s="103"/>
      <c r="H704" s="112">
        <v>34012</v>
      </c>
      <c r="I704" s="112"/>
      <c r="J704" s="111" t="s">
        <v>1276</v>
      </c>
      <c r="N704" s="133">
        <v>3401</v>
      </c>
      <c r="R704" s="112" t="s">
        <v>3245</v>
      </c>
      <c r="S704" s="103" t="s">
        <v>6197</v>
      </c>
      <c r="T704" s="382" t="s">
        <v>6701</v>
      </c>
      <c r="U704" s="103" t="str">
        <f t="shared" si="10"/>
        <v>End</v>
      </c>
    </row>
    <row r="705" spans="1:22" s="111" customFormat="1" ht="13">
      <c r="A705" s="1462">
        <v>695</v>
      </c>
      <c r="C705" s="307"/>
      <c r="D705" s="281"/>
      <c r="E705" s="103"/>
      <c r="F705" s="27"/>
      <c r="G705" s="27"/>
      <c r="H705" s="112">
        <v>34013</v>
      </c>
      <c r="I705" s="112"/>
      <c r="J705" s="111" t="s">
        <v>1277</v>
      </c>
      <c r="N705" s="133">
        <v>3401</v>
      </c>
      <c r="R705" s="112" t="s">
        <v>3245</v>
      </c>
      <c r="S705" s="103" t="s">
        <v>6197</v>
      </c>
      <c r="T705" s="382" t="s">
        <v>6701</v>
      </c>
      <c r="U705" s="103" t="str">
        <f t="shared" si="10"/>
        <v>End</v>
      </c>
    </row>
    <row r="706" spans="1:22" s="111" customFormat="1" ht="13">
      <c r="A706" s="1462">
        <v>696</v>
      </c>
      <c r="C706" s="307"/>
      <c r="D706" s="281"/>
      <c r="E706" s="103"/>
      <c r="F706" s="27"/>
      <c r="G706" s="27"/>
      <c r="H706" s="112">
        <v>34014</v>
      </c>
      <c r="I706" s="112"/>
      <c r="J706" s="111" t="s">
        <v>5213</v>
      </c>
      <c r="N706" s="133">
        <v>3401</v>
      </c>
      <c r="R706" s="112" t="s">
        <v>3245</v>
      </c>
      <c r="S706" s="103" t="s">
        <v>6197</v>
      </c>
      <c r="T706" s="382" t="s">
        <v>6701</v>
      </c>
      <c r="U706" s="103" t="str">
        <f t="shared" si="10"/>
        <v>End</v>
      </c>
    </row>
    <row r="707" spans="1:22" s="111" customFormat="1" ht="13">
      <c r="A707" s="1462">
        <v>697</v>
      </c>
      <c r="C707" s="307"/>
      <c r="D707" s="281"/>
      <c r="E707" s="103"/>
      <c r="F707" s="103"/>
      <c r="G707" s="344">
        <v>3402</v>
      </c>
      <c r="H707" s="112"/>
      <c r="I707" s="112"/>
      <c r="J707" s="21" t="s">
        <v>377</v>
      </c>
      <c r="K707" s="21"/>
      <c r="L707" s="21"/>
      <c r="M707" s="21"/>
      <c r="N707" s="274">
        <v>340</v>
      </c>
      <c r="O707" s="21"/>
      <c r="P707" s="21"/>
      <c r="Q707" s="21"/>
      <c r="R707" s="19" t="s">
        <v>3240</v>
      </c>
      <c r="S707" s="103" t="s">
        <v>6197</v>
      </c>
      <c r="T707" s="103"/>
      <c r="U707" s="103" t="str">
        <f t="shared" si="10"/>
        <v/>
      </c>
    </row>
    <row r="708" spans="1:22" s="111" customFormat="1" ht="13">
      <c r="A708" s="1462">
        <v>698</v>
      </c>
      <c r="C708" s="307"/>
      <c r="D708" s="281"/>
      <c r="E708" s="103"/>
      <c r="F708" s="103"/>
      <c r="G708" s="344"/>
      <c r="H708" s="112">
        <v>34020</v>
      </c>
      <c r="I708" s="112"/>
      <c r="J708" s="111" t="s">
        <v>6781</v>
      </c>
      <c r="N708" s="133">
        <v>3402</v>
      </c>
      <c r="R708" s="112" t="s">
        <v>3245</v>
      </c>
      <c r="S708" s="103" t="s">
        <v>6197</v>
      </c>
      <c r="T708" s="103"/>
      <c r="U708" s="103" t="str">
        <f t="shared" si="10"/>
        <v/>
      </c>
    </row>
    <row r="709" spans="1:22" s="111" customFormat="1" ht="13">
      <c r="A709" s="1462">
        <v>699</v>
      </c>
      <c r="C709" s="307"/>
      <c r="D709" s="281"/>
      <c r="E709" s="103"/>
      <c r="F709" s="103"/>
      <c r="G709" s="103"/>
      <c r="H709" s="112">
        <v>34021</v>
      </c>
      <c r="I709" s="112"/>
      <c r="J709" s="111" t="s">
        <v>577</v>
      </c>
      <c r="N709" s="133">
        <v>3402</v>
      </c>
      <c r="R709" s="112" t="s">
        <v>3245</v>
      </c>
      <c r="S709" s="103" t="s">
        <v>6197</v>
      </c>
      <c r="T709" s="103" t="s">
        <v>6828</v>
      </c>
      <c r="U709" s="103" t="str">
        <f t="shared" si="10"/>
        <v>End</v>
      </c>
    </row>
    <row r="710" spans="1:22" s="111" customFormat="1" ht="13">
      <c r="A710" s="1462">
        <v>700</v>
      </c>
      <c r="C710" s="307"/>
      <c r="D710" s="281"/>
      <c r="E710" s="103"/>
      <c r="F710" s="103"/>
      <c r="G710" s="103"/>
      <c r="H710" s="112">
        <v>34022</v>
      </c>
      <c r="I710" s="112"/>
      <c r="J710" s="111" t="s">
        <v>578</v>
      </c>
      <c r="N710" s="133">
        <v>3402</v>
      </c>
      <c r="R710" s="112" t="s">
        <v>3245</v>
      </c>
      <c r="S710" s="103" t="s">
        <v>6197</v>
      </c>
      <c r="T710" s="103" t="s">
        <v>6828</v>
      </c>
      <c r="U710" s="103" t="str">
        <f t="shared" si="10"/>
        <v>End</v>
      </c>
    </row>
    <row r="711" spans="1:22" s="111" customFormat="1" ht="13">
      <c r="A711" s="1462">
        <v>701</v>
      </c>
      <c r="C711" s="307"/>
      <c r="D711" s="281"/>
      <c r="E711" s="103"/>
      <c r="F711" s="103"/>
      <c r="G711" s="103"/>
      <c r="H711" s="112">
        <v>34023</v>
      </c>
      <c r="I711" s="112"/>
      <c r="J711" s="111" t="s">
        <v>579</v>
      </c>
      <c r="N711" s="133">
        <v>3402</v>
      </c>
      <c r="R711" s="112" t="s">
        <v>3245</v>
      </c>
      <c r="S711" s="103" t="s">
        <v>6197</v>
      </c>
      <c r="T711" s="103" t="s">
        <v>6828</v>
      </c>
      <c r="U711" s="103" t="str">
        <f t="shared" si="10"/>
        <v>End</v>
      </c>
    </row>
    <row r="712" spans="1:22" s="111" customFormat="1" ht="13">
      <c r="A712" s="1462">
        <v>702</v>
      </c>
      <c r="C712" s="307"/>
      <c r="D712" s="281"/>
      <c r="E712" s="103"/>
      <c r="F712" s="103"/>
      <c r="G712" s="103"/>
      <c r="H712" s="112">
        <v>34024</v>
      </c>
      <c r="I712" s="112"/>
      <c r="J712" s="111" t="s">
        <v>580</v>
      </c>
      <c r="N712" s="133">
        <v>3402</v>
      </c>
      <c r="R712" s="112" t="s">
        <v>3245</v>
      </c>
      <c r="S712" s="103" t="s">
        <v>6197</v>
      </c>
      <c r="T712" s="103" t="s">
        <v>6537</v>
      </c>
      <c r="U712" s="103" t="str">
        <f t="shared" si="10"/>
        <v>End</v>
      </c>
    </row>
    <row r="713" spans="1:22" s="111" customFormat="1" ht="13">
      <c r="A713" s="1462">
        <v>703</v>
      </c>
      <c r="C713" s="307"/>
      <c r="D713" s="281"/>
      <c r="E713" s="103"/>
      <c r="F713" s="103"/>
      <c r="G713" s="103"/>
      <c r="H713" s="848">
        <v>34025</v>
      </c>
      <c r="I713" s="848"/>
      <c r="J713" s="103" t="s">
        <v>4216</v>
      </c>
      <c r="K713" s="103"/>
      <c r="L713" s="103"/>
      <c r="M713" s="103"/>
      <c r="N713" s="133">
        <v>3402</v>
      </c>
      <c r="R713" s="112" t="s">
        <v>3245</v>
      </c>
      <c r="S713" s="103" t="s">
        <v>6197</v>
      </c>
      <c r="T713" s="382" t="s">
        <v>5683</v>
      </c>
      <c r="U713" s="103" t="str">
        <f t="shared" si="10"/>
        <v>End</v>
      </c>
      <c r="V713" s="308" t="s">
        <v>3120</v>
      </c>
    </row>
    <row r="714" spans="1:22" s="111" customFormat="1" ht="13">
      <c r="A714" s="1462">
        <v>704</v>
      </c>
      <c r="C714" s="307"/>
      <c r="D714" s="281"/>
      <c r="E714" s="103"/>
      <c r="F714" s="103"/>
      <c r="G714" s="103"/>
      <c r="H714" s="848">
        <v>34026</v>
      </c>
      <c r="I714" s="848"/>
      <c r="J714" s="103" t="s">
        <v>6179</v>
      </c>
      <c r="K714" s="103"/>
      <c r="L714" s="103"/>
      <c r="M714" s="103"/>
      <c r="N714" s="133">
        <v>3402</v>
      </c>
      <c r="R714" s="112" t="s">
        <v>3245</v>
      </c>
      <c r="S714" s="103" t="s">
        <v>6197</v>
      </c>
      <c r="T714" s="103" t="s">
        <v>6778</v>
      </c>
      <c r="U714" s="103" t="str">
        <f t="shared" si="10"/>
        <v>End</v>
      </c>
      <c r="V714" s="308"/>
    </row>
    <row r="715" spans="1:22" s="111" customFormat="1" ht="13">
      <c r="A715" s="1462">
        <v>705</v>
      </c>
      <c r="C715" s="307"/>
      <c r="D715" s="281"/>
      <c r="E715" s="103"/>
      <c r="F715" s="103"/>
      <c r="G715" s="103"/>
      <c r="H715" s="112">
        <v>34027</v>
      </c>
      <c r="I715" s="848"/>
      <c r="J715" s="103" t="s">
        <v>6718</v>
      </c>
      <c r="K715" s="103"/>
      <c r="L715" s="103"/>
      <c r="M715" s="103"/>
      <c r="N715" s="133">
        <v>3402</v>
      </c>
      <c r="R715" s="112" t="s">
        <v>3245</v>
      </c>
      <c r="S715" s="103" t="s">
        <v>6197</v>
      </c>
      <c r="T715" s="103" t="s">
        <v>6778</v>
      </c>
      <c r="U715" s="103" t="str">
        <f t="shared" si="10"/>
        <v>End</v>
      </c>
      <c r="V715" s="308"/>
    </row>
    <row r="716" spans="1:22" s="111" customFormat="1" ht="13">
      <c r="A716" s="1462">
        <v>706</v>
      </c>
      <c r="C716" s="307"/>
      <c r="D716" s="281"/>
      <c r="E716" s="103"/>
      <c r="F716" s="103"/>
      <c r="G716" s="344">
        <v>3403</v>
      </c>
      <c r="H716" s="848"/>
      <c r="I716" s="848"/>
      <c r="J716" s="91" t="s">
        <v>6172</v>
      </c>
      <c r="K716" s="103"/>
      <c r="L716" s="103"/>
      <c r="M716" s="103"/>
      <c r="N716" s="292">
        <v>340</v>
      </c>
      <c r="R716" s="19" t="s">
        <v>3240</v>
      </c>
      <c r="S716" s="103" t="s">
        <v>6197</v>
      </c>
      <c r="T716" s="103"/>
      <c r="U716" s="103" t="str">
        <f t="shared" si="10"/>
        <v/>
      </c>
      <c r="V716" s="308"/>
    </row>
    <row r="717" spans="1:22" s="111" customFormat="1" ht="13">
      <c r="A717" s="1462">
        <v>707</v>
      </c>
      <c r="C717" s="307"/>
      <c r="D717" s="281"/>
      <c r="E717" s="103"/>
      <c r="F717" s="103"/>
      <c r="G717" s="344"/>
      <c r="H717" s="848">
        <v>34030</v>
      </c>
      <c r="I717" s="848"/>
      <c r="J717" s="103" t="s">
        <v>6779</v>
      </c>
      <c r="K717" s="103"/>
      <c r="L717" s="103"/>
      <c r="M717" s="103"/>
      <c r="N717" s="27">
        <v>3403</v>
      </c>
      <c r="R717" s="112" t="s">
        <v>3245</v>
      </c>
      <c r="S717" s="103" t="s">
        <v>6197</v>
      </c>
      <c r="T717" s="103"/>
      <c r="U717" s="103" t="str">
        <f t="shared" si="10"/>
        <v/>
      </c>
      <c r="V717" s="308"/>
    </row>
    <row r="718" spans="1:22" s="111" customFormat="1" ht="13">
      <c r="A718" s="1462">
        <v>708</v>
      </c>
      <c r="C718" s="307"/>
      <c r="D718" s="281"/>
      <c r="E718" s="103"/>
      <c r="F718" s="103"/>
      <c r="G718" s="344"/>
      <c r="H718" s="848">
        <v>34031</v>
      </c>
      <c r="I718" s="848"/>
      <c r="J718" s="103" t="s">
        <v>6174</v>
      </c>
      <c r="K718" s="103"/>
      <c r="L718" s="103"/>
      <c r="M718" s="103"/>
      <c r="N718" s="27">
        <v>3403</v>
      </c>
      <c r="R718" s="112" t="s">
        <v>3245</v>
      </c>
      <c r="S718" s="103" t="s">
        <v>6197</v>
      </c>
      <c r="T718" s="103" t="s">
        <v>6778</v>
      </c>
      <c r="U718" s="103" t="str">
        <f t="shared" ref="U718:U781" si="11">LEFT($T718,3)</f>
        <v>End</v>
      </c>
      <c r="V718" s="308"/>
    </row>
    <row r="719" spans="1:22" s="111" customFormat="1" ht="13">
      <c r="A719" s="1462">
        <v>709</v>
      </c>
      <c r="C719" s="307"/>
      <c r="D719" s="281"/>
      <c r="E719" s="103"/>
      <c r="F719" s="103"/>
      <c r="G719" s="344"/>
      <c r="H719" s="848">
        <v>34032</v>
      </c>
      <c r="I719" s="848"/>
      <c r="J719" s="103" t="s">
        <v>6175</v>
      </c>
      <c r="K719" s="103"/>
      <c r="L719" s="103"/>
      <c r="M719" s="103"/>
      <c r="N719" s="27">
        <v>3403</v>
      </c>
      <c r="R719" s="112" t="s">
        <v>3245</v>
      </c>
      <c r="S719" s="103" t="s">
        <v>6197</v>
      </c>
      <c r="T719" s="103" t="s">
        <v>6537</v>
      </c>
      <c r="U719" s="103" t="str">
        <f t="shared" si="11"/>
        <v>End</v>
      </c>
      <c r="V719" s="308"/>
    </row>
    <row r="720" spans="1:22" s="111" customFormat="1" ht="13">
      <c r="A720" s="1462">
        <v>710</v>
      </c>
      <c r="C720" s="307"/>
      <c r="D720" s="281"/>
      <c r="E720" s="103"/>
      <c r="F720" s="103"/>
      <c r="G720" s="344"/>
      <c r="H720" s="848">
        <v>34033</v>
      </c>
      <c r="I720" s="848"/>
      <c r="J720" s="103" t="s">
        <v>6176</v>
      </c>
      <c r="K720" s="103"/>
      <c r="L720" s="103"/>
      <c r="M720" s="103"/>
      <c r="N720" s="27">
        <v>3403</v>
      </c>
      <c r="R720" s="112" t="s">
        <v>3245</v>
      </c>
      <c r="S720" s="103" t="s">
        <v>6197</v>
      </c>
      <c r="T720" s="103" t="s">
        <v>6778</v>
      </c>
      <c r="U720" s="103" t="str">
        <f t="shared" si="11"/>
        <v>End</v>
      </c>
      <c r="V720" s="308"/>
    </row>
    <row r="721" spans="1:23" s="111" customFormat="1" ht="13">
      <c r="A721" s="1462">
        <v>711</v>
      </c>
      <c r="C721" s="307"/>
      <c r="D721" s="281"/>
      <c r="E721" s="103"/>
      <c r="F721" s="103"/>
      <c r="G721" s="344"/>
      <c r="H721" s="848">
        <v>34034</v>
      </c>
      <c r="I721" s="848"/>
      <c r="J721" s="103" t="s">
        <v>6177</v>
      </c>
      <c r="K721" s="103"/>
      <c r="L721" s="103"/>
      <c r="M721" s="103"/>
      <c r="N721" s="27">
        <v>3403</v>
      </c>
      <c r="R721" s="112" t="s">
        <v>3245</v>
      </c>
      <c r="S721" s="103" t="s">
        <v>6197</v>
      </c>
      <c r="T721" s="103" t="s">
        <v>6778</v>
      </c>
      <c r="U721" s="103" t="str">
        <f t="shared" si="11"/>
        <v>End</v>
      </c>
      <c r="V721" s="308"/>
    </row>
    <row r="722" spans="1:23" s="111" customFormat="1" ht="13">
      <c r="A722" s="1462">
        <v>712</v>
      </c>
      <c r="C722" s="307"/>
      <c r="D722" s="281"/>
      <c r="E722" s="103"/>
      <c r="F722" s="103"/>
      <c r="G722" s="344"/>
      <c r="H722" s="848">
        <v>34035</v>
      </c>
      <c r="I722" s="848"/>
      <c r="J722" s="103" t="s">
        <v>6178</v>
      </c>
      <c r="K722" s="103"/>
      <c r="L722" s="103"/>
      <c r="M722" s="103"/>
      <c r="N722" s="27">
        <v>3403</v>
      </c>
      <c r="R722" s="112" t="s">
        <v>3245</v>
      </c>
      <c r="S722" s="103" t="s">
        <v>6197</v>
      </c>
      <c r="T722" s="103" t="s">
        <v>6778</v>
      </c>
      <c r="U722" s="103" t="str">
        <f t="shared" si="11"/>
        <v>End</v>
      </c>
      <c r="V722" s="308"/>
    </row>
    <row r="723" spans="1:23" s="111" customFormat="1" ht="13">
      <c r="A723" s="1462">
        <v>713</v>
      </c>
      <c r="C723" s="307"/>
      <c r="D723" s="281"/>
      <c r="E723" s="103"/>
      <c r="F723" s="103"/>
      <c r="G723" s="344"/>
      <c r="H723" s="848">
        <v>34036</v>
      </c>
      <c r="I723" s="848"/>
      <c r="J723" s="103" t="s">
        <v>6181</v>
      </c>
      <c r="K723" s="103"/>
      <c r="L723" s="103"/>
      <c r="M723" s="103"/>
      <c r="N723" s="27">
        <v>3403</v>
      </c>
      <c r="R723" s="112" t="s">
        <v>3245</v>
      </c>
      <c r="S723" s="103" t="s">
        <v>6197</v>
      </c>
      <c r="T723" s="103" t="s">
        <v>6778</v>
      </c>
      <c r="U723" s="103" t="str">
        <f t="shared" si="11"/>
        <v>End</v>
      </c>
      <c r="V723" s="308"/>
    </row>
    <row r="724" spans="1:23" s="111" customFormat="1" ht="13">
      <c r="A724" s="1462">
        <v>714</v>
      </c>
      <c r="C724" s="307"/>
      <c r="D724" s="281"/>
      <c r="E724" s="103"/>
      <c r="F724" s="103"/>
      <c r="G724" s="344">
        <v>3404</v>
      </c>
      <c r="H724" s="848"/>
      <c r="I724" s="848"/>
      <c r="J724" s="91" t="s">
        <v>6173</v>
      </c>
      <c r="K724" s="103"/>
      <c r="L724" s="103"/>
      <c r="M724" s="103"/>
      <c r="N724" s="292">
        <v>340</v>
      </c>
      <c r="R724" s="19" t="s">
        <v>3240</v>
      </c>
      <c r="S724" s="103" t="s">
        <v>6197</v>
      </c>
      <c r="T724" s="103"/>
      <c r="U724" s="103" t="str">
        <f t="shared" si="11"/>
        <v/>
      </c>
      <c r="V724" s="308"/>
    </row>
    <row r="725" spans="1:23" s="111" customFormat="1" ht="13">
      <c r="A725" s="1462">
        <v>715</v>
      </c>
      <c r="C725" s="307"/>
      <c r="D725" s="281"/>
      <c r="E725" s="103"/>
      <c r="F725" s="103"/>
      <c r="G725" s="344"/>
      <c r="H725" s="848">
        <v>34040</v>
      </c>
      <c r="I725" s="848"/>
      <c r="J725" s="103" t="s">
        <v>6173</v>
      </c>
      <c r="K725" s="103"/>
      <c r="L725" s="103"/>
      <c r="M725" s="103"/>
      <c r="N725" s="27">
        <v>3404</v>
      </c>
      <c r="O725" s="103"/>
      <c r="P725" s="103"/>
      <c r="Q725" s="103"/>
      <c r="R725" s="848" t="s">
        <v>3245</v>
      </c>
      <c r="S725" s="103" t="s">
        <v>6197</v>
      </c>
      <c r="T725" s="103"/>
      <c r="U725" s="103" t="str">
        <f t="shared" si="11"/>
        <v/>
      </c>
      <c r="V725" s="308"/>
    </row>
    <row r="726" spans="1:23" s="111" customFormat="1" ht="13">
      <c r="A726" s="1462">
        <v>716</v>
      </c>
      <c r="C726" s="307"/>
      <c r="D726" s="281"/>
      <c r="E726" s="103"/>
      <c r="F726" s="103"/>
      <c r="G726" s="848"/>
      <c r="H726" s="112">
        <v>34041</v>
      </c>
      <c r="I726" s="112"/>
      <c r="J726" s="111" t="s">
        <v>9118</v>
      </c>
      <c r="N726" s="27">
        <v>3404</v>
      </c>
      <c r="O726" s="103"/>
      <c r="P726" s="103"/>
      <c r="Q726" s="103"/>
      <c r="R726" s="848" t="s">
        <v>3245</v>
      </c>
      <c r="S726" s="103" t="s">
        <v>6197</v>
      </c>
      <c r="T726" s="103"/>
      <c r="U726" s="103" t="str">
        <f t="shared" si="11"/>
        <v/>
      </c>
      <c r="V726" s="308"/>
      <c r="W726" s="103"/>
    </row>
    <row r="727" spans="1:23" s="111" customFormat="1" ht="13">
      <c r="A727" s="1462">
        <v>717</v>
      </c>
      <c r="C727" s="307"/>
      <c r="D727" s="281"/>
      <c r="E727" s="103"/>
      <c r="F727" s="103"/>
      <c r="G727" s="344">
        <v>3405</v>
      </c>
      <c r="H727" s="848"/>
      <c r="I727" s="848"/>
      <c r="J727" s="91" t="s">
        <v>6782</v>
      </c>
      <c r="K727" s="103"/>
      <c r="L727" s="103"/>
      <c r="M727" s="103"/>
      <c r="N727" s="292">
        <v>340</v>
      </c>
      <c r="R727" s="19" t="s">
        <v>3240</v>
      </c>
      <c r="S727" s="103" t="s">
        <v>6197</v>
      </c>
      <c r="T727" s="103"/>
      <c r="U727" s="103" t="str">
        <f t="shared" si="11"/>
        <v/>
      </c>
      <c r="V727" s="308"/>
    </row>
    <row r="728" spans="1:23" s="111" customFormat="1" ht="13">
      <c r="A728" s="1462">
        <v>718</v>
      </c>
      <c r="C728" s="307"/>
      <c r="D728" s="281"/>
      <c r="E728" s="103"/>
      <c r="F728" s="103"/>
      <c r="G728" s="344"/>
      <c r="H728" s="848">
        <v>34050</v>
      </c>
      <c r="I728" s="848"/>
      <c r="J728" s="103" t="s">
        <v>6782</v>
      </c>
      <c r="K728" s="103"/>
      <c r="L728" s="103"/>
      <c r="M728" s="103"/>
      <c r="N728" s="27">
        <v>3405</v>
      </c>
      <c r="O728" s="103"/>
      <c r="P728" s="103"/>
      <c r="Q728" s="103"/>
      <c r="R728" s="848" t="s">
        <v>3245</v>
      </c>
      <c r="S728" s="103" t="s">
        <v>6197</v>
      </c>
      <c r="T728" s="103"/>
      <c r="U728" s="103" t="str">
        <f t="shared" si="11"/>
        <v/>
      </c>
      <c r="V728" s="308"/>
    </row>
    <row r="729" spans="1:23" s="111" customFormat="1" ht="13">
      <c r="A729" s="1462">
        <v>719</v>
      </c>
      <c r="C729" s="307"/>
      <c r="D729" s="281"/>
      <c r="E729" s="103"/>
      <c r="F729" s="103"/>
      <c r="G729" s="344">
        <v>3406</v>
      </c>
      <c r="H729" s="848"/>
      <c r="I729" s="848"/>
      <c r="J729" s="91" t="s">
        <v>7550</v>
      </c>
      <c r="K729" s="103"/>
      <c r="L729" s="103"/>
      <c r="M729" s="103"/>
      <c r="N729" s="292">
        <v>340</v>
      </c>
      <c r="R729" s="19" t="s">
        <v>3240</v>
      </c>
      <c r="S729" s="103" t="s">
        <v>6197</v>
      </c>
      <c r="T729" s="103"/>
      <c r="U729" s="103" t="str">
        <f t="shared" si="11"/>
        <v/>
      </c>
      <c r="V729" s="308"/>
    </row>
    <row r="730" spans="1:23" s="111" customFormat="1" ht="13">
      <c r="A730" s="1462">
        <v>720</v>
      </c>
      <c r="C730" s="307"/>
      <c r="D730" s="281"/>
      <c r="E730" s="103"/>
      <c r="F730" s="103"/>
      <c r="G730" s="344"/>
      <c r="H730" s="848">
        <v>34060</v>
      </c>
      <c r="I730" s="848"/>
      <c r="J730" s="103" t="s">
        <v>7550</v>
      </c>
      <c r="K730" s="103"/>
      <c r="L730" s="103"/>
      <c r="M730" s="103"/>
      <c r="N730" s="27">
        <v>3406</v>
      </c>
      <c r="O730" s="103"/>
      <c r="P730" s="103"/>
      <c r="Q730" s="103"/>
      <c r="R730" s="848" t="s">
        <v>3245</v>
      </c>
      <c r="S730" s="103" t="s">
        <v>6197</v>
      </c>
      <c r="T730" s="103"/>
      <c r="U730" s="103" t="str">
        <f t="shared" si="11"/>
        <v/>
      </c>
      <c r="V730" s="308"/>
    </row>
    <row r="731" spans="1:23" s="111" customFormat="1" ht="13">
      <c r="A731" s="1462">
        <v>721</v>
      </c>
      <c r="C731" s="307"/>
      <c r="D731" s="281"/>
      <c r="E731" s="103"/>
      <c r="F731" s="103"/>
      <c r="G731" s="344">
        <v>3407</v>
      </c>
      <c r="H731" s="112"/>
      <c r="I731" s="112"/>
      <c r="J731" s="91" t="s">
        <v>8673</v>
      </c>
      <c r="K731" s="103"/>
      <c r="L731" s="103"/>
      <c r="M731" s="103"/>
      <c r="N731" s="292">
        <v>340</v>
      </c>
      <c r="R731" s="19" t="s">
        <v>3240</v>
      </c>
      <c r="S731" s="103" t="s">
        <v>6197</v>
      </c>
      <c r="T731" s="103"/>
      <c r="U731" s="103" t="str">
        <f t="shared" si="11"/>
        <v/>
      </c>
      <c r="V731" s="103"/>
      <c r="W731" s="103"/>
    </row>
    <row r="732" spans="1:23" s="111" customFormat="1" ht="13">
      <c r="A732" s="1462">
        <v>722</v>
      </c>
      <c r="C732" s="307"/>
      <c r="D732" s="281"/>
      <c r="E732" s="103"/>
      <c r="F732" s="103"/>
      <c r="G732" s="848"/>
      <c r="H732" s="112">
        <v>34071</v>
      </c>
      <c r="I732" s="112"/>
      <c r="J732" s="111" t="s">
        <v>8675</v>
      </c>
      <c r="N732" s="133">
        <v>3407</v>
      </c>
      <c r="R732" s="848" t="s">
        <v>3245</v>
      </c>
      <c r="S732" s="111" t="s">
        <v>6197</v>
      </c>
      <c r="T732" s="103"/>
      <c r="U732" s="103" t="str">
        <f t="shared" si="11"/>
        <v/>
      </c>
      <c r="V732" s="103"/>
      <c r="W732" s="103"/>
    </row>
    <row r="733" spans="1:23" s="111" customFormat="1" ht="13">
      <c r="A733" s="1462">
        <v>723</v>
      </c>
      <c r="C733" s="307"/>
      <c r="D733" s="285">
        <v>35</v>
      </c>
      <c r="E733" s="103"/>
      <c r="F733" s="103"/>
      <c r="G733" s="32"/>
      <c r="H733" s="112"/>
      <c r="I733" s="112"/>
      <c r="J733" s="286" t="s">
        <v>3121</v>
      </c>
      <c r="K733" s="286"/>
      <c r="L733" s="286"/>
      <c r="M733" s="286"/>
      <c r="N733" s="287"/>
      <c r="O733" s="286"/>
      <c r="P733" s="286"/>
      <c r="Q733" s="286"/>
      <c r="R733" s="288" t="s">
        <v>3240</v>
      </c>
      <c r="S733" s="103" t="s">
        <v>6197</v>
      </c>
      <c r="T733" s="103"/>
      <c r="U733" s="103" t="str">
        <f t="shared" si="11"/>
        <v/>
      </c>
    </row>
    <row r="734" spans="1:23" s="111" customFormat="1" ht="13">
      <c r="A734" s="1462">
        <v>724</v>
      </c>
      <c r="C734" s="307"/>
      <c r="D734" s="285"/>
      <c r="E734" s="344">
        <v>35</v>
      </c>
      <c r="F734" s="32"/>
      <c r="G734" s="32"/>
      <c r="H734" s="112"/>
      <c r="I734" s="112"/>
      <c r="J734" s="21" t="s">
        <v>3121</v>
      </c>
      <c r="K734" s="21"/>
      <c r="L734" s="21"/>
      <c r="M734" s="21"/>
      <c r="N734" s="274"/>
      <c r="O734" s="21"/>
      <c r="P734" s="21"/>
      <c r="Q734" s="21"/>
      <c r="R734" s="19" t="s">
        <v>3240</v>
      </c>
      <c r="S734" s="103" t="s">
        <v>6197</v>
      </c>
      <c r="T734" s="103"/>
      <c r="U734" s="103" t="str">
        <f t="shared" si="11"/>
        <v/>
      </c>
    </row>
    <row r="735" spans="1:23" s="111" customFormat="1" ht="13">
      <c r="A735" s="1462">
        <v>725</v>
      </c>
      <c r="C735" s="307"/>
      <c r="D735" s="285"/>
      <c r="E735" s="103"/>
      <c r="F735" s="344">
        <v>350</v>
      </c>
      <c r="G735" s="32"/>
      <c r="H735" s="112"/>
      <c r="I735" s="112"/>
      <c r="J735" s="21" t="s">
        <v>3121</v>
      </c>
      <c r="K735" s="21"/>
      <c r="L735" s="21"/>
      <c r="M735" s="21"/>
      <c r="N735" s="274">
        <v>35</v>
      </c>
      <c r="O735" s="21"/>
      <c r="P735" s="21"/>
      <c r="Q735" s="21"/>
      <c r="R735" s="19" t="s">
        <v>3240</v>
      </c>
      <c r="S735" s="103" t="s">
        <v>6197</v>
      </c>
      <c r="T735" s="103"/>
      <c r="U735" s="103" t="str">
        <f t="shared" si="11"/>
        <v/>
      </c>
    </row>
    <row r="736" spans="1:23" s="111" customFormat="1" ht="13">
      <c r="A736" s="1462">
        <v>726</v>
      </c>
      <c r="C736" s="307"/>
      <c r="D736" s="285"/>
      <c r="E736" s="103"/>
      <c r="F736" s="32"/>
      <c r="G736" s="344">
        <v>3500</v>
      </c>
      <c r="H736" s="112"/>
      <c r="I736" s="112"/>
      <c r="J736" s="21" t="s">
        <v>3121</v>
      </c>
      <c r="K736" s="21"/>
      <c r="L736" s="21"/>
      <c r="M736" s="21"/>
      <c r="N736" s="274">
        <v>350</v>
      </c>
      <c r="O736" s="21"/>
      <c r="P736" s="21"/>
      <c r="Q736" s="21"/>
      <c r="R736" s="19" t="s">
        <v>3240</v>
      </c>
      <c r="S736" s="103" t="s">
        <v>6197</v>
      </c>
      <c r="T736" s="103"/>
      <c r="U736" s="103" t="str">
        <f t="shared" si="11"/>
        <v/>
      </c>
    </row>
    <row r="737" spans="1:21" s="111" customFormat="1" ht="13">
      <c r="A737" s="1462">
        <v>727</v>
      </c>
      <c r="C737" s="307"/>
      <c r="D737" s="281"/>
      <c r="E737" s="103"/>
      <c r="F737" s="103"/>
      <c r="G737" s="103"/>
      <c r="H737" s="112">
        <v>35000</v>
      </c>
      <c r="I737" s="112"/>
      <c r="J737" s="111" t="s">
        <v>6834</v>
      </c>
      <c r="N737" s="133">
        <v>3500</v>
      </c>
      <c r="R737" s="112" t="s">
        <v>3245</v>
      </c>
      <c r="S737" s="103" t="s">
        <v>6197</v>
      </c>
      <c r="T737" s="103" t="s">
        <v>9716</v>
      </c>
      <c r="U737" s="103" t="str">
        <f t="shared" si="11"/>
        <v>End</v>
      </c>
    </row>
    <row r="738" spans="1:21" s="111" customFormat="1" ht="13">
      <c r="A738" s="1462">
        <v>728</v>
      </c>
      <c r="C738" s="307"/>
      <c r="D738" s="281"/>
      <c r="E738" s="103"/>
      <c r="F738" s="103"/>
      <c r="G738" s="103"/>
      <c r="H738" s="112">
        <v>35001</v>
      </c>
      <c r="I738" s="112"/>
      <c r="J738" s="111" t="s">
        <v>3122</v>
      </c>
      <c r="N738" s="133">
        <v>3500</v>
      </c>
      <c r="R738" s="112" t="s">
        <v>3245</v>
      </c>
      <c r="S738" s="103" t="s">
        <v>6197</v>
      </c>
      <c r="T738" s="103"/>
      <c r="U738" s="103" t="str">
        <f t="shared" si="11"/>
        <v/>
      </c>
    </row>
    <row r="739" spans="1:21" s="111" customFormat="1" ht="13">
      <c r="A739" s="1462">
        <v>729</v>
      </c>
      <c r="C739" s="307"/>
      <c r="D739" s="281"/>
      <c r="E739" s="103"/>
      <c r="F739" s="103"/>
      <c r="G739" s="103"/>
      <c r="H739" s="112">
        <v>35002</v>
      </c>
      <c r="I739" s="112"/>
      <c r="J739" s="103" t="s">
        <v>3123</v>
      </c>
      <c r="N739" s="133">
        <v>3500</v>
      </c>
      <c r="R739" s="112" t="s">
        <v>3245</v>
      </c>
      <c r="S739" s="103" t="s">
        <v>6197</v>
      </c>
      <c r="T739" s="103" t="s">
        <v>6773</v>
      </c>
      <c r="U739" s="103" t="str">
        <f t="shared" si="11"/>
        <v>End</v>
      </c>
    </row>
    <row r="740" spans="1:21" s="111" customFormat="1" ht="13">
      <c r="A740" s="1462">
        <v>730</v>
      </c>
      <c r="C740" s="307"/>
      <c r="D740" s="281"/>
      <c r="E740" s="103"/>
      <c r="F740" s="103"/>
      <c r="G740" s="103"/>
      <c r="H740" s="112">
        <v>35003</v>
      </c>
      <c r="I740" s="112"/>
      <c r="J740" s="103" t="s">
        <v>3123</v>
      </c>
      <c r="N740" s="133">
        <v>3500</v>
      </c>
      <c r="R740" s="112" t="s">
        <v>3245</v>
      </c>
      <c r="S740" s="103" t="s">
        <v>6197</v>
      </c>
      <c r="T740" s="103"/>
      <c r="U740" s="103" t="str">
        <f t="shared" si="11"/>
        <v/>
      </c>
    </row>
    <row r="741" spans="1:21" s="111" customFormat="1" ht="13">
      <c r="A741" s="1462">
        <v>731</v>
      </c>
      <c r="C741" s="307"/>
      <c r="D741" s="281"/>
      <c r="E741" s="103"/>
      <c r="F741" s="103"/>
      <c r="G741" s="103"/>
      <c r="H741" s="112">
        <v>35004</v>
      </c>
      <c r="I741" s="112"/>
      <c r="J741" s="103" t="s">
        <v>6250</v>
      </c>
      <c r="N741" s="133">
        <v>3500</v>
      </c>
      <c r="R741" s="112" t="s">
        <v>3245</v>
      </c>
      <c r="S741" s="103" t="s">
        <v>6197</v>
      </c>
      <c r="T741" s="103" t="s">
        <v>6537</v>
      </c>
      <c r="U741" s="103" t="str">
        <f t="shared" si="11"/>
        <v>End</v>
      </c>
    </row>
    <row r="742" spans="1:21" s="111" customFormat="1" ht="13">
      <c r="A742" s="1462">
        <v>732</v>
      </c>
      <c r="C742" s="307"/>
      <c r="D742" s="281"/>
      <c r="E742" s="103"/>
      <c r="F742" s="103"/>
      <c r="G742" s="103"/>
      <c r="H742" s="112">
        <v>35005</v>
      </c>
      <c r="I742" s="112"/>
      <c r="J742" s="103" t="s">
        <v>3485</v>
      </c>
      <c r="N742" s="133">
        <v>3500</v>
      </c>
      <c r="R742" s="112" t="s">
        <v>3245</v>
      </c>
      <c r="S742" s="103" t="s">
        <v>6197</v>
      </c>
      <c r="T742" s="103" t="s">
        <v>6537</v>
      </c>
      <c r="U742" s="103" t="str">
        <f t="shared" si="11"/>
        <v>End</v>
      </c>
    </row>
    <row r="743" spans="1:21" s="111" customFormat="1" ht="13">
      <c r="A743" s="1462">
        <v>733</v>
      </c>
      <c r="C743" s="307"/>
      <c r="D743" s="281"/>
      <c r="E743" s="103"/>
      <c r="F743" s="103"/>
      <c r="G743" s="103"/>
      <c r="H743" s="112">
        <v>35007</v>
      </c>
      <c r="I743" s="112"/>
      <c r="J743" s="103" t="s">
        <v>3282</v>
      </c>
      <c r="N743" s="133">
        <v>3500</v>
      </c>
      <c r="R743" s="112" t="s">
        <v>3245</v>
      </c>
      <c r="S743" s="103" t="s">
        <v>6197</v>
      </c>
      <c r="T743" s="103"/>
      <c r="U743" s="103" t="str">
        <f t="shared" si="11"/>
        <v/>
      </c>
    </row>
    <row r="744" spans="1:21" s="111" customFormat="1" ht="13">
      <c r="A744" s="1462">
        <v>734</v>
      </c>
      <c r="C744" s="307"/>
      <c r="D744" s="285">
        <v>36</v>
      </c>
      <c r="E744" s="103"/>
      <c r="F744" s="103"/>
      <c r="G744" s="103"/>
      <c r="H744" s="112"/>
      <c r="I744" s="112"/>
      <c r="J744" s="286" t="s">
        <v>3124</v>
      </c>
      <c r="K744" s="286"/>
      <c r="L744" s="286"/>
      <c r="M744" s="286"/>
      <c r="N744" s="287"/>
      <c r="O744" s="286"/>
      <c r="P744" s="286"/>
      <c r="Q744" s="286"/>
      <c r="R744" s="288" t="s">
        <v>3240</v>
      </c>
      <c r="S744" s="103" t="s">
        <v>6197</v>
      </c>
      <c r="T744" s="103"/>
      <c r="U744" s="103" t="str">
        <f t="shared" si="11"/>
        <v/>
      </c>
    </row>
    <row r="745" spans="1:21" s="111" customFormat="1" ht="13">
      <c r="A745" s="1462">
        <v>735</v>
      </c>
      <c r="C745" s="307"/>
      <c r="D745" s="285"/>
      <c r="E745" s="344">
        <v>36</v>
      </c>
      <c r="F745" s="103"/>
      <c r="G745" s="103"/>
      <c r="H745" s="112"/>
      <c r="I745" s="112"/>
      <c r="J745" s="21" t="s">
        <v>3125</v>
      </c>
      <c r="K745" s="21"/>
      <c r="L745" s="21"/>
      <c r="M745" s="21"/>
      <c r="N745" s="274"/>
      <c r="O745" s="21"/>
      <c r="P745" s="21"/>
      <c r="Q745" s="21"/>
      <c r="R745" s="19" t="s">
        <v>3240</v>
      </c>
      <c r="S745" s="103" t="s">
        <v>6197</v>
      </c>
      <c r="T745" s="103"/>
      <c r="U745" s="103" t="str">
        <f t="shared" si="11"/>
        <v/>
      </c>
    </row>
    <row r="746" spans="1:21" s="111" customFormat="1" ht="13">
      <c r="A746" s="1462">
        <v>736</v>
      </c>
      <c r="C746" s="307"/>
      <c r="D746" s="285"/>
      <c r="E746" s="103"/>
      <c r="F746" s="344">
        <v>360</v>
      </c>
      <c r="G746" s="103"/>
      <c r="H746" s="112"/>
      <c r="I746" s="112"/>
      <c r="J746" s="21" t="s">
        <v>3125</v>
      </c>
      <c r="K746" s="21"/>
      <c r="L746" s="21"/>
      <c r="M746" s="21"/>
      <c r="N746" s="274">
        <v>36</v>
      </c>
      <c r="O746" s="21"/>
      <c r="P746" s="21"/>
      <c r="Q746" s="21"/>
      <c r="R746" s="19" t="s">
        <v>3240</v>
      </c>
      <c r="S746" s="103" t="s">
        <v>6197</v>
      </c>
      <c r="T746" s="103"/>
      <c r="U746" s="103" t="str">
        <f t="shared" si="11"/>
        <v/>
      </c>
    </row>
    <row r="747" spans="1:21" s="111" customFormat="1" ht="13">
      <c r="A747" s="1462">
        <v>737</v>
      </c>
      <c r="C747" s="307"/>
      <c r="D747" s="285"/>
      <c r="E747" s="103"/>
      <c r="F747" s="344"/>
      <c r="G747" s="344">
        <v>3600</v>
      </c>
      <c r="H747" s="112"/>
      <c r="I747" s="112"/>
      <c r="J747" s="21" t="s">
        <v>3125</v>
      </c>
      <c r="K747" s="21"/>
      <c r="L747" s="21"/>
      <c r="M747" s="21"/>
      <c r="N747" s="274">
        <v>360</v>
      </c>
      <c r="O747" s="21"/>
      <c r="P747" s="21"/>
      <c r="Q747" s="21"/>
      <c r="R747" s="19" t="s">
        <v>3240</v>
      </c>
      <c r="S747" s="103" t="s">
        <v>6197</v>
      </c>
      <c r="T747" s="103"/>
      <c r="U747" s="103" t="str">
        <f t="shared" si="11"/>
        <v/>
      </c>
    </row>
    <row r="748" spans="1:21" s="111" customFormat="1" ht="13">
      <c r="A748" s="1462">
        <v>738</v>
      </c>
      <c r="C748" s="307"/>
      <c r="D748" s="285"/>
      <c r="E748" s="103"/>
      <c r="F748" s="344"/>
      <c r="G748" s="344"/>
      <c r="H748" s="112">
        <v>35006</v>
      </c>
      <c r="I748" s="112"/>
      <c r="J748" s="103" t="s">
        <v>5373</v>
      </c>
      <c r="K748" s="21"/>
      <c r="L748" s="21"/>
      <c r="M748" s="21"/>
      <c r="N748" s="27">
        <v>3600</v>
      </c>
      <c r="O748" s="103"/>
      <c r="P748" s="103"/>
      <c r="Q748" s="103"/>
      <c r="R748" s="112" t="s">
        <v>3245</v>
      </c>
      <c r="S748" s="103" t="s">
        <v>6197</v>
      </c>
      <c r="T748" s="103" t="s">
        <v>9713</v>
      </c>
      <c r="U748" s="103" t="str">
        <f t="shared" si="11"/>
        <v>End</v>
      </c>
    </row>
    <row r="749" spans="1:21" s="111" customFormat="1" ht="13">
      <c r="A749" s="1462">
        <v>739</v>
      </c>
      <c r="C749" s="307"/>
      <c r="D749" s="281"/>
      <c r="E749" s="103"/>
      <c r="F749" s="103"/>
      <c r="G749" s="103"/>
      <c r="H749" s="112">
        <v>36000</v>
      </c>
      <c r="I749" s="112"/>
      <c r="J749" s="103" t="s">
        <v>3125</v>
      </c>
      <c r="K749" s="103"/>
      <c r="L749" s="103"/>
      <c r="M749" s="103"/>
      <c r="N749" s="27">
        <v>3600</v>
      </c>
      <c r="O749" s="103"/>
      <c r="P749" s="103"/>
      <c r="Q749" s="103"/>
      <c r="R749" s="112" t="s">
        <v>3245</v>
      </c>
      <c r="S749" s="103" t="s">
        <v>6197</v>
      </c>
      <c r="T749" s="103"/>
      <c r="U749" s="103" t="str">
        <f t="shared" si="11"/>
        <v/>
      </c>
    </row>
    <row r="750" spans="1:21" s="111" customFormat="1" ht="13">
      <c r="A750" s="1462">
        <v>740</v>
      </c>
      <c r="C750" s="307"/>
      <c r="D750" s="285"/>
      <c r="E750" s="103"/>
      <c r="F750" s="344"/>
      <c r="G750" s="103"/>
      <c r="H750" s="112">
        <v>36001</v>
      </c>
      <c r="I750" s="112"/>
      <c r="J750" s="103" t="s">
        <v>3126</v>
      </c>
      <c r="K750" s="103"/>
      <c r="L750" s="103"/>
      <c r="M750" s="103"/>
      <c r="N750" s="27">
        <v>3600</v>
      </c>
      <c r="O750" s="103"/>
      <c r="P750" s="103"/>
      <c r="Q750" s="103"/>
      <c r="R750" s="112" t="s">
        <v>3245</v>
      </c>
      <c r="S750" s="103" t="s">
        <v>6197</v>
      </c>
      <c r="T750" s="103" t="s">
        <v>5270</v>
      </c>
      <c r="U750" s="103" t="str">
        <f t="shared" si="11"/>
        <v>End</v>
      </c>
    </row>
    <row r="751" spans="1:21" s="111" customFormat="1" ht="13">
      <c r="A751" s="1462">
        <v>741</v>
      </c>
      <c r="C751" s="307"/>
      <c r="D751" s="285"/>
      <c r="E751" s="103"/>
      <c r="F751" s="344"/>
      <c r="G751" s="103"/>
      <c r="H751" s="112">
        <v>36002</v>
      </c>
      <c r="I751" s="112"/>
      <c r="J751" s="103" t="s">
        <v>5593</v>
      </c>
      <c r="K751" s="103"/>
      <c r="L751" s="103"/>
      <c r="M751" s="103"/>
      <c r="N751" s="27">
        <v>3600</v>
      </c>
      <c r="O751" s="103"/>
      <c r="P751" s="103"/>
      <c r="Q751" s="103"/>
      <c r="R751" s="112" t="s">
        <v>3245</v>
      </c>
      <c r="S751" s="103" t="s">
        <v>6197</v>
      </c>
      <c r="T751" s="103" t="s">
        <v>7485</v>
      </c>
      <c r="U751" s="103" t="str">
        <f t="shared" si="11"/>
        <v>End</v>
      </c>
    </row>
    <row r="752" spans="1:21" s="111" customFormat="1" ht="13">
      <c r="A752" s="1462">
        <v>742</v>
      </c>
      <c r="C752" s="307"/>
      <c r="D752" s="285"/>
      <c r="E752" s="103"/>
      <c r="F752" s="344"/>
      <c r="G752" s="103"/>
      <c r="H752" s="112">
        <v>36003</v>
      </c>
      <c r="I752" s="112"/>
      <c r="J752" s="103" t="s">
        <v>6282</v>
      </c>
      <c r="K752" s="103"/>
      <c r="L752" s="103"/>
      <c r="M752" s="103"/>
      <c r="N752" s="27">
        <v>3600</v>
      </c>
      <c r="O752" s="103"/>
      <c r="P752" s="103"/>
      <c r="Q752" s="103"/>
      <c r="R752" s="112" t="s">
        <v>3245</v>
      </c>
      <c r="S752" s="103" t="s">
        <v>6197</v>
      </c>
      <c r="T752" s="103" t="s">
        <v>9713</v>
      </c>
      <c r="U752" s="103" t="str">
        <f t="shared" si="11"/>
        <v>End</v>
      </c>
    </row>
    <row r="753" spans="1:21" s="111" customFormat="1" ht="13">
      <c r="A753" s="1462">
        <v>743</v>
      </c>
      <c r="C753" s="307"/>
      <c r="D753" s="285"/>
      <c r="E753" s="103"/>
      <c r="F753" s="344"/>
      <c r="G753" s="103"/>
      <c r="H753" s="112">
        <v>36004</v>
      </c>
      <c r="I753" s="112"/>
      <c r="J753" s="103" t="s">
        <v>6762</v>
      </c>
      <c r="K753" s="103"/>
      <c r="L753" s="103"/>
      <c r="M753" s="103"/>
      <c r="N753" s="27">
        <v>3600</v>
      </c>
      <c r="O753" s="103"/>
      <c r="P753" s="103"/>
      <c r="Q753" s="103"/>
      <c r="R753" s="112" t="s">
        <v>3245</v>
      </c>
      <c r="S753" s="103" t="s">
        <v>6197</v>
      </c>
      <c r="T753" s="103" t="s">
        <v>9713</v>
      </c>
      <c r="U753" s="103" t="str">
        <f t="shared" si="11"/>
        <v>End</v>
      </c>
    </row>
    <row r="754" spans="1:21" s="111" customFormat="1" ht="13">
      <c r="A754" s="1462">
        <v>744</v>
      </c>
      <c r="C754" s="307"/>
      <c r="D754" s="285"/>
      <c r="E754" s="103"/>
      <c r="F754" s="344">
        <v>361</v>
      </c>
      <c r="G754" s="103"/>
      <c r="H754" s="112"/>
      <c r="I754" s="112"/>
      <c r="J754" s="21" t="s">
        <v>3127</v>
      </c>
      <c r="K754" s="21"/>
      <c r="L754" s="21"/>
      <c r="M754" s="21"/>
      <c r="N754" s="274">
        <v>36</v>
      </c>
      <c r="O754" s="21"/>
      <c r="P754" s="21"/>
      <c r="Q754" s="21"/>
      <c r="R754" s="19" t="s">
        <v>3240</v>
      </c>
      <c r="S754" s="103" t="s">
        <v>6197</v>
      </c>
      <c r="T754" s="103"/>
      <c r="U754" s="103" t="str">
        <f t="shared" si="11"/>
        <v/>
      </c>
    </row>
    <row r="755" spans="1:21" s="111" customFormat="1" ht="13">
      <c r="A755" s="1462">
        <v>745</v>
      </c>
      <c r="C755" s="307"/>
      <c r="D755" s="281"/>
      <c r="E755" s="103"/>
      <c r="F755" s="32"/>
      <c r="G755" s="344">
        <v>3610</v>
      </c>
      <c r="H755" s="112"/>
      <c r="I755" s="112"/>
      <c r="J755" s="21" t="s">
        <v>5029</v>
      </c>
      <c r="K755" s="21"/>
      <c r="L755" s="21"/>
      <c r="M755" s="21"/>
      <c r="N755" s="274">
        <v>361</v>
      </c>
      <c r="O755" s="21"/>
      <c r="P755" s="21"/>
      <c r="Q755" s="21"/>
      <c r="R755" s="19" t="s">
        <v>3240</v>
      </c>
      <c r="S755" s="103" t="s">
        <v>6197</v>
      </c>
      <c r="T755" s="103"/>
      <c r="U755" s="103" t="str">
        <f t="shared" si="11"/>
        <v/>
      </c>
    </row>
    <row r="756" spans="1:21" s="111" customFormat="1" ht="13">
      <c r="A756" s="1462">
        <v>746</v>
      </c>
      <c r="C756" s="307"/>
      <c r="D756" s="281"/>
      <c r="E756" s="103"/>
      <c r="F756" s="103"/>
      <c r="G756" s="103"/>
      <c r="H756" s="112">
        <v>36100</v>
      </c>
      <c r="I756" s="112"/>
      <c r="J756" s="111" t="s">
        <v>3129</v>
      </c>
      <c r="N756" s="133">
        <v>3610</v>
      </c>
      <c r="R756" s="112" t="s">
        <v>3245</v>
      </c>
      <c r="S756" s="103" t="s">
        <v>6197</v>
      </c>
      <c r="T756" s="103" t="s">
        <v>5270</v>
      </c>
      <c r="U756" s="103" t="str">
        <f t="shared" si="11"/>
        <v>End</v>
      </c>
    </row>
    <row r="757" spans="1:21" s="111" customFormat="1" ht="13">
      <c r="A757" s="1462">
        <v>747</v>
      </c>
      <c r="C757" s="307"/>
      <c r="D757" s="281"/>
      <c r="E757" s="103"/>
      <c r="F757" s="103"/>
      <c r="G757" s="103"/>
      <c r="H757" s="112">
        <v>36101</v>
      </c>
      <c r="I757" s="112"/>
      <c r="J757" s="111" t="s">
        <v>3130</v>
      </c>
      <c r="N757" s="133">
        <v>3610</v>
      </c>
      <c r="R757" s="112" t="s">
        <v>3245</v>
      </c>
      <c r="S757" s="103" t="s">
        <v>6197</v>
      </c>
      <c r="T757" s="103" t="s">
        <v>5270</v>
      </c>
      <c r="U757" s="103" t="str">
        <f t="shared" si="11"/>
        <v>End</v>
      </c>
    </row>
    <row r="758" spans="1:21" s="111" customFormat="1" ht="13">
      <c r="A758" s="1462">
        <v>748</v>
      </c>
      <c r="C758" s="307"/>
      <c r="D758" s="281"/>
      <c r="E758" s="103"/>
      <c r="F758" s="103"/>
      <c r="G758" s="103"/>
      <c r="H758" s="112">
        <v>36102</v>
      </c>
      <c r="I758" s="112"/>
      <c r="J758" s="111" t="s">
        <v>310</v>
      </c>
      <c r="N758" s="133">
        <v>3610</v>
      </c>
      <c r="R758" s="112" t="s">
        <v>3245</v>
      </c>
      <c r="S758" s="103" t="s">
        <v>6197</v>
      </c>
      <c r="T758" s="103" t="s">
        <v>5270</v>
      </c>
      <c r="U758" s="103" t="str">
        <f t="shared" si="11"/>
        <v>End</v>
      </c>
    </row>
    <row r="759" spans="1:21" s="111" customFormat="1" ht="13">
      <c r="A759" s="1462">
        <v>749</v>
      </c>
      <c r="C759" s="307"/>
      <c r="D759" s="281"/>
      <c r="E759" s="103"/>
      <c r="F759" s="103"/>
      <c r="G759" s="103"/>
      <c r="H759" s="112">
        <v>36103</v>
      </c>
      <c r="I759" s="112"/>
      <c r="J759" s="111" t="s">
        <v>3811</v>
      </c>
      <c r="N759" s="133">
        <v>3610</v>
      </c>
      <c r="R759" s="112" t="s">
        <v>3245</v>
      </c>
      <c r="S759" s="103" t="s">
        <v>6197</v>
      </c>
      <c r="T759" s="103" t="s">
        <v>5270</v>
      </c>
      <c r="U759" s="103" t="str">
        <f t="shared" si="11"/>
        <v>End</v>
      </c>
    </row>
    <row r="760" spans="1:21" s="111" customFormat="1" ht="13">
      <c r="A760" s="1462">
        <v>750</v>
      </c>
      <c r="C760" s="307"/>
      <c r="D760" s="281"/>
      <c r="E760" s="103"/>
      <c r="F760" s="103"/>
      <c r="G760" s="103"/>
      <c r="H760" s="112">
        <v>36104</v>
      </c>
      <c r="I760" s="112"/>
      <c r="J760" s="111" t="s">
        <v>5028</v>
      </c>
      <c r="N760" s="133">
        <v>3610</v>
      </c>
      <c r="R760" s="112" t="s">
        <v>3245</v>
      </c>
      <c r="S760" s="103" t="s">
        <v>6197</v>
      </c>
      <c r="T760" s="103" t="s">
        <v>5872</v>
      </c>
      <c r="U760" s="103" t="str">
        <f t="shared" si="11"/>
        <v>End</v>
      </c>
    </row>
    <row r="761" spans="1:21" s="111" customFormat="1" ht="13">
      <c r="A761" s="1462">
        <v>751</v>
      </c>
      <c r="C761" s="307"/>
      <c r="D761" s="281"/>
      <c r="E761" s="103"/>
      <c r="F761" s="103"/>
      <c r="G761" s="103"/>
      <c r="H761" s="112">
        <v>36105</v>
      </c>
      <c r="I761" s="112"/>
      <c r="J761" s="111" t="s">
        <v>5512</v>
      </c>
      <c r="N761" s="133">
        <v>3610</v>
      </c>
      <c r="R761" s="112" t="s">
        <v>3245</v>
      </c>
      <c r="S761" s="103" t="s">
        <v>6197</v>
      </c>
      <c r="T761" s="103" t="s">
        <v>6689</v>
      </c>
      <c r="U761" s="103" t="str">
        <f t="shared" si="11"/>
        <v>End</v>
      </c>
    </row>
    <row r="762" spans="1:21" s="111" customFormat="1" ht="13">
      <c r="A762" s="1462">
        <v>752</v>
      </c>
      <c r="C762" s="307"/>
      <c r="D762" s="281"/>
      <c r="E762" s="103"/>
      <c r="F762" s="103"/>
      <c r="G762" s="103"/>
      <c r="H762" s="112">
        <v>36106</v>
      </c>
      <c r="I762" s="112"/>
      <c r="J762" s="111" t="s">
        <v>6288</v>
      </c>
      <c r="N762" s="133">
        <v>3610</v>
      </c>
      <c r="R762" s="112" t="s">
        <v>3245</v>
      </c>
      <c r="S762" s="103" t="s">
        <v>6197</v>
      </c>
      <c r="T762" s="103" t="s">
        <v>6766</v>
      </c>
      <c r="U762" s="103" t="str">
        <f t="shared" si="11"/>
        <v>End</v>
      </c>
    </row>
    <row r="763" spans="1:21" s="111" customFormat="1" ht="13">
      <c r="A763" s="1462">
        <v>753</v>
      </c>
      <c r="C763" s="307"/>
      <c r="D763" s="281"/>
      <c r="E763" s="103"/>
      <c r="F763" s="103"/>
      <c r="G763" s="103"/>
      <c r="H763" s="112">
        <v>36109</v>
      </c>
      <c r="I763" s="112"/>
      <c r="J763" s="111" t="s">
        <v>7438</v>
      </c>
      <c r="N763" s="133">
        <v>3610</v>
      </c>
      <c r="R763" s="112" t="s">
        <v>3245</v>
      </c>
      <c r="S763" s="103" t="s">
        <v>6197</v>
      </c>
      <c r="T763" s="103" t="s">
        <v>9715</v>
      </c>
      <c r="U763" s="103" t="str">
        <f t="shared" si="11"/>
        <v>End</v>
      </c>
    </row>
    <row r="764" spans="1:21" s="111" customFormat="1" ht="13">
      <c r="A764" s="1462">
        <v>754</v>
      </c>
      <c r="C764" s="307"/>
      <c r="D764" s="281"/>
      <c r="E764" s="103"/>
      <c r="F764" s="103"/>
      <c r="G764" s="344">
        <v>3611</v>
      </c>
      <c r="H764" s="112"/>
      <c r="I764" s="112"/>
      <c r="J764" s="21" t="s">
        <v>3131</v>
      </c>
      <c r="K764" s="21"/>
      <c r="L764" s="21"/>
      <c r="M764" s="21"/>
      <c r="N764" s="274">
        <v>361</v>
      </c>
      <c r="O764" s="21"/>
      <c r="P764" s="21"/>
      <c r="Q764" s="21"/>
      <c r="R764" s="19" t="s">
        <v>3240</v>
      </c>
      <c r="S764" s="103" t="s">
        <v>6197</v>
      </c>
      <c r="T764" s="103" t="s">
        <v>6835</v>
      </c>
      <c r="U764" s="103" t="str">
        <f t="shared" si="11"/>
        <v>End</v>
      </c>
    </row>
    <row r="765" spans="1:21" s="111" customFormat="1" ht="13">
      <c r="A765" s="1462">
        <v>755</v>
      </c>
      <c r="C765" s="307"/>
      <c r="D765" s="281"/>
      <c r="E765" s="103"/>
      <c r="F765" s="103"/>
      <c r="G765" s="103"/>
      <c r="H765" s="112">
        <v>36110</v>
      </c>
      <c r="I765" s="112"/>
      <c r="J765" s="111" t="s">
        <v>3132</v>
      </c>
      <c r="N765" s="133">
        <v>3611</v>
      </c>
      <c r="R765" s="112" t="s">
        <v>3245</v>
      </c>
      <c r="S765" s="103" t="s">
        <v>6197</v>
      </c>
      <c r="T765" s="103" t="s">
        <v>5270</v>
      </c>
      <c r="U765" s="103" t="str">
        <f t="shared" si="11"/>
        <v>End</v>
      </c>
    </row>
    <row r="766" spans="1:21" s="111" customFormat="1" ht="13">
      <c r="A766" s="1462">
        <v>756</v>
      </c>
      <c r="C766" s="307"/>
      <c r="D766" s="281"/>
      <c r="E766" s="103"/>
      <c r="F766" s="103"/>
      <c r="G766" s="103"/>
      <c r="H766" s="112">
        <v>36111</v>
      </c>
      <c r="I766" s="112"/>
      <c r="J766" s="111" t="s">
        <v>3133</v>
      </c>
      <c r="N766" s="133">
        <v>3611</v>
      </c>
      <c r="R766" s="112" t="s">
        <v>3245</v>
      </c>
      <c r="S766" s="103" t="s">
        <v>6197</v>
      </c>
      <c r="T766" s="103" t="s">
        <v>5270</v>
      </c>
      <c r="U766" s="103" t="str">
        <f t="shared" si="11"/>
        <v>End</v>
      </c>
    </row>
    <row r="767" spans="1:21" s="111" customFormat="1" ht="13">
      <c r="A767" s="1462">
        <v>757</v>
      </c>
      <c r="C767" s="307"/>
      <c r="D767" s="281"/>
      <c r="E767" s="103"/>
      <c r="F767" s="103"/>
      <c r="G767" s="103"/>
      <c r="H767" s="112">
        <v>36112</v>
      </c>
      <c r="I767" s="112"/>
      <c r="J767" s="111" t="s">
        <v>309</v>
      </c>
      <c r="N767" s="133">
        <v>3611</v>
      </c>
      <c r="R767" s="112" t="s">
        <v>3245</v>
      </c>
      <c r="S767" s="103" t="s">
        <v>6197</v>
      </c>
      <c r="T767" s="103" t="s">
        <v>5270</v>
      </c>
      <c r="U767" s="103" t="str">
        <f t="shared" si="11"/>
        <v>End</v>
      </c>
    </row>
    <row r="768" spans="1:21" s="111" customFormat="1" ht="13">
      <c r="A768" s="1462">
        <v>758</v>
      </c>
      <c r="C768" s="307"/>
      <c r="D768" s="281"/>
      <c r="E768" s="103"/>
      <c r="F768" s="103"/>
      <c r="G768" s="103"/>
      <c r="H768" s="112">
        <v>36113</v>
      </c>
      <c r="I768" s="112"/>
      <c r="J768" s="111" t="s">
        <v>3808</v>
      </c>
      <c r="N768" s="133">
        <v>3611</v>
      </c>
      <c r="R768" s="112" t="s">
        <v>3245</v>
      </c>
      <c r="S768" s="103" t="s">
        <v>6197</v>
      </c>
      <c r="T768" s="103" t="s">
        <v>5270</v>
      </c>
      <c r="U768" s="103" t="str">
        <f t="shared" si="11"/>
        <v>End</v>
      </c>
    </row>
    <row r="769" spans="1:28" s="111" customFormat="1" ht="13">
      <c r="A769" s="1462">
        <v>759</v>
      </c>
      <c r="C769" s="307"/>
      <c r="D769" s="281"/>
      <c r="E769" s="103"/>
      <c r="F769" s="103"/>
      <c r="G769" s="103"/>
      <c r="H769" s="112">
        <v>36114</v>
      </c>
      <c r="I769" s="112"/>
      <c r="J769" s="111" t="s">
        <v>4071</v>
      </c>
      <c r="N769" s="133">
        <v>3611</v>
      </c>
      <c r="R769" s="112" t="s">
        <v>3245</v>
      </c>
      <c r="S769" s="103" t="s">
        <v>6197</v>
      </c>
      <c r="T769" s="103" t="s">
        <v>5270</v>
      </c>
      <c r="U769" s="103" t="str">
        <f t="shared" si="11"/>
        <v>End</v>
      </c>
    </row>
    <row r="770" spans="1:28" s="111" customFormat="1" ht="13">
      <c r="A770" s="1462">
        <v>760</v>
      </c>
      <c r="C770" s="307"/>
      <c r="D770" s="281"/>
      <c r="E770" s="103"/>
      <c r="F770" s="103"/>
      <c r="G770" s="103"/>
      <c r="H770" s="112">
        <v>36115</v>
      </c>
      <c r="I770" s="112"/>
      <c r="J770" s="111" t="s">
        <v>4585</v>
      </c>
      <c r="N770" s="133">
        <v>3611</v>
      </c>
      <c r="R770" s="112" t="s">
        <v>3245</v>
      </c>
      <c r="S770" s="103" t="s">
        <v>6197</v>
      </c>
      <c r="T770" s="103" t="s">
        <v>6689</v>
      </c>
      <c r="U770" s="103" t="str">
        <f t="shared" si="11"/>
        <v>End</v>
      </c>
    </row>
    <row r="771" spans="1:28" s="111" customFormat="1" ht="13">
      <c r="A771" s="1462">
        <v>761</v>
      </c>
      <c r="C771" s="307"/>
      <c r="D771" s="281"/>
      <c r="E771" s="103"/>
      <c r="F771" s="103"/>
      <c r="G771" s="103"/>
      <c r="H771" s="112">
        <v>36116</v>
      </c>
      <c r="I771" s="112"/>
      <c r="J771" s="111" t="s">
        <v>5304</v>
      </c>
      <c r="N771" s="133">
        <v>3611</v>
      </c>
      <c r="R771" s="112" t="s">
        <v>3245</v>
      </c>
      <c r="S771" s="103" t="s">
        <v>6197</v>
      </c>
      <c r="T771" s="103" t="s">
        <v>6689</v>
      </c>
      <c r="U771" s="103" t="str">
        <f t="shared" si="11"/>
        <v>End</v>
      </c>
    </row>
    <row r="772" spans="1:28" s="111" customFormat="1" ht="13">
      <c r="A772" s="1462">
        <v>762</v>
      </c>
      <c r="C772" s="307"/>
      <c r="D772" s="281"/>
      <c r="E772" s="103"/>
      <c r="F772" s="103"/>
      <c r="G772" s="103"/>
      <c r="H772" s="112">
        <v>36117</v>
      </c>
      <c r="I772" s="112"/>
      <c r="J772" s="111" t="s">
        <v>5904</v>
      </c>
      <c r="N772" s="133">
        <v>3611</v>
      </c>
      <c r="R772" s="112" t="s">
        <v>3245</v>
      </c>
      <c r="S772" s="103" t="s">
        <v>6197</v>
      </c>
      <c r="T772" s="103" t="s">
        <v>6689</v>
      </c>
      <c r="U772" s="103" t="str">
        <f t="shared" si="11"/>
        <v>End</v>
      </c>
    </row>
    <row r="773" spans="1:28" s="111" customFormat="1" ht="13">
      <c r="A773" s="1462">
        <v>763</v>
      </c>
      <c r="C773" s="307"/>
      <c r="D773" s="281"/>
      <c r="E773" s="103"/>
      <c r="F773" s="103"/>
      <c r="G773" s="103"/>
      <c r="H773" s="112">
        <v>36118</v>
      </c>
      <c r="I773" s="112"/>
      <c r="J773" s="111" t="s">
        <v>6685</v>
      </c>
      <c r="N773" s="133">
        <v>3611</v>
      </c>
      <c r="R773" s="112" t="s">
        <v>3245</v>
      </c>
      <c r="S773" s="103" t="s">
        <v>6197</v>
      </c>
      <c r="T773" s="103" t="s">
        <v>6835</v>
      </c>
      <c r="U773" s="103" t="str">
        <f t="shared" si="11"/>
        <v>End</v>
      </c>
    </row>
    <row r="774" spans="1:28" s="111" customFormat="1" ht="13">
      <c r="A774" s="1462">
        <v>764</v>
      </c>
      <c r="C774" s="307"/>
      <c r="D774" s="281"/>
      <c r="E774" s="103"/>
      <c r="F774" s="344">
        <v>362</v>
      </c>
      <c r="G774" s="103"/>
      <c r="H774" s="112"/>
      <c r="I774" s="112"/>
      <c r="J774" s="21" t="s">
        <v>3134</v>
      </c>
      <c r="K774" s="21"/>
      <c r="L774" s="21"/>
      <c r="M774" s="21"/>
      <c r="N774" s="274">
        <v>36</v>
      </c>
      <c r="O774" s="21"/>
      <c r="P774" s="21"/>
      <c r="Q774" s="21"/>
      <c r="R774" s="19" t="s">
        <v>3240</v>
      </c>
      <c r="S774" s="103" t="s">
        <v>6197</v>
      </c>
      <c r="T774" s="103" t="s">
        <v>6828</v>
      </c>
      <c r="U774" s="103" t="str">
        <f t="shared" si="11"/>
        <v>End</v>
      </c>
    </row>
    <row r="775" spans="1:28" s="111" customFormat="1" ht="13">
      <c r="A775" s="1462">
        <v>765</v>
      </c>
      <c r="C775" s="307"/>
      <c r="D775" s="281"/>
      <c r="E775" s="103"/>
      <c r="F775" s="103"/>
      <c r="G775" s="344">
        <v>3620</v>
      </c>
      <c r="H775" s="112"/>
      <c r="I775" s="112"/>
      <c r="J775" s="21" t="s">
        <v>3135</v>
      </c>
      <c r="K775" s="21"/>
      <c r="L775" s="21"/>
      <c r="M775" s="21"/>
      <c r="N775" s="274">
        <v>362</v>
      </c>
      <c r="O775" s="21"/>
      <c r="P775" s="21"/>
      <c r="Q775" s="21"/>
      <c r="R775" s="19" t="s">
        <v>3240</v>
      </c>
      <c r="S775" s="103" t="s">
        <v>6197</v>
      </c>
      <c r="T775" s="103" t="s">
        <v>6828</v>
      </c>
      <c r="U775" s="103" t="str">
        <f t="shared" si="11"/>
        <v>End</v>
      </c>
    </row>
    <row r="776" spans="1:28" s="111" customFormat="1" ht="13">
      <c r="A776" s="1462">
        <v>766</v>
      </c>
      <c r="C776" s="307"/>
      <c r="D776" s="281"/>
      <c r="E776" s="103"/>
      <c r="F776" s="103"/>
      <c r="G776" s="103"/>
      <c r="H776" s="112">
        <v>36200</v>
      </c>
      <c r="I776" s="112"/>
      <c r="J776" s="111" t="s">
        <v>3136</v>
      </c>
      <c r="N776" s="133">
        <v>3620</v>
      </c>
      <c r="R776" s="112" t="s">
        <v>3245</v>
      </c>
      <c r="S776" s="103" t="s">
        <v>6197</v>
      </c>
      <c r="T776" s="103" t="s">
        <v>5270</v>
      </c>
      <c r="U776" s="103" t="str">
        <f t="shared" si="11"/>
        <v>End</v>
      </c>
    </row>
    <row r="777" spans="1:28" s="111" customFormat="1" ht="13">
      <c r="A777" s="1462">
        <v>767</v>
      </c>
      <c r="C777" s="307"/>
      <c r="D777" s="281"/>
      <c r="E777" s="103"/>
      <c r="F777" s="103"/>
      <c r="G777" s="103"/>
      <c r="H777" s="112">
        <v>36201</v>
      </c>
      <c r="I777" s="112"/>
      <c r="J777" s="111" t="s">
        <v>3137</v>
      </c>
      <c r="N777" s="133">
        <v>3620</v>
      </c>
      <c r="R777" s="112" t="s">
        <v>3245</v>
      </c>
      <c r="S777" s="103" t="s">
        <v>6197</v>
      </c>
      <c r="T777" s="103" t="s">
        <v>5270</v>
      </c>
      <c r="U777" s="103" t="str">
        <f t="shared" si="11"/>
        <v>End</v>
      </c>
    </row>
    <row r="778" spans="1:28" ht="13">
      <c r="A778" s="1462">
        <v>768</v>
      </c>
      <c r="B778" s="111"/>
      <c r="C778" s="307"/>
      <c r="D778" s="281"/>
      <c r="E778" s="103"/>
      <c r="F778" s="103"/>
      <c r="G778" s="103"/>
      <c r="H778" s="112">
        <v>36202</v>
      </c>
      <c r="I778" s="112"/>
      <c r="J778" s="111" t="s">
        <v>1611</v>
      </c>
      <c r="K778" s="111"/>
      <c r="L778" s="111"/>
      <c r="M778" s="111"/>
      <c r="N778" s="133">
        <v>3620</v>
      </c>
      <c r="O778" s="111"/>
      <c r="P778" s="111"/>
      <c r="Q778" s="111"/>
      <c r="R778" s="112" t="s">
        <v>3245</v>
      </c>
      <c r="S778" s="103" t="s">
        <v>6197</v>
      </c>
      <c r="T778" s="103" t="s">
        <v>5270</v>
      </c>
      <c r="U778" s="103" t="str">
        <f t="shared" si="11"/>
        <v>End</v>
      </c>
      <c r="V778" s="111"/>
      <c r="W778" s="111"/>
      <c r="X778" s="111"/>
      <c r="Y778" s="111"/>
      <c r="Z778" s="111"/>
      <c r="AA778" s="111"/>
      <c r="AB778" s="111"/>
    </row>
    <row r="779" spans="1:28" ht="13">
      <c r="A779" s="1462">
        <v>769</v>
      </c>
      <c r="B779" s="111"/>
      <c r="C779" s="307"/>
      <c r="D779" s="281"/>
      <c r="E779" s="103"/>
      <c r="F779" s="103"/>
      <c r="G779" s="103"/>
      <c r="H779" s="112">
        <v>36203</v>
      </c>
      <c r="I779" s="112"/>
      <c r="J779" s="111" t="s">
        <v>3806</v>
      </c>
      <c r="K779" s="111"/>
      <c r="L779" s="111"/>
      <c r="M779" s="111"/>
      <c r="N779" s="133">
        <v>3620</v>
      </c>
      <c r="O779" s="111"/>
      <c r="P779" s="111"/>
      <c r="Q779" s="111"/>
      <c r="R779" s="112" t="s">
        <v>3245</v>
      </c>
      <c r="S779" s="103" t="s">
        <v>6197</v>
      </c>
      <c r="T779" s="103" t="s">
        <v>5270</v>
      </c>
      <c r="U779" s="103" t="str">
        <f t="shared" si="11"/>
        <v>End</v>
      </c>
      <c r="V779" s="111"/>
      <c r="W779" s="111"/>
      <c r="X779" s="111"/>
      <c r="Y779" s="111"/>
      <c r="Z779" s="111"/>
      <c r="AA779" s="111"/>
      <c r="AB779" s="111"/>
    </row>
    <row r="780" spans="1:28" ht="13">
      <c r="A780" s="1462">
        <v>770</v>
      </c>
      <c r="B780" s="111"/>
      <c r="C780" s="307"/>
      <c r="D780" s="281"/>
      <c r="E780" s="103"/>
      <c r="F780" s="103"/>
      <c r="G780" s="344">
        <v>3621</v>
      </c>
      <c r="H780" s="112"/>
      <c r="I780" s="112"/>
      <c r="J780" s="21" t="s">
        <v>3138</v>
      </c>
      <c r="K780" s="21"/>
      <c r="L780" s="21"/>
      <c r="M780" s="21"/>
      <c r="N780" s="274">
        <v>362</v>
      </c>
      <c r="O780" s="21"/>
      <c r="P780" s="21"/>
      <c r="Q780" s="21"/>
      <c r="R780" s="19" t="s">
        <v>3240</v>
      </c>
      <c r="S780" s="103" t="s">
        <v>6197</v>
      </c>
      <c r="T780" s="103" t="s">
        <v>6828</v>
      </c>
      <c r="U780" s="103" t="str">
        <f t="shared" si="11"/>
        <v>End</v>
      </c>
      <c r="V780" s="111"/>
      <c r="W780" s="111"/>
      <c r="X780" s="111"/>
      <c r="Y780" s="111"/>
      <c r="Z780" s="111"/>
      <c r="AA780" s="111"/>
      <c r="AB780" s="111"/>
    </row>
    <row r="781" spans="1:28" ht="13">
      <c r="A781" s="1462">
        <v>771</v>
      </c>
      <c r="B781" s="111"/>
      <c r="C781" s="307"/>
      <c r="D781" s="281"/>
      <c r="E781" s="103"/>
      <c r="F781" s="103"/>
      <c r="G781" s="103"/>
      <c r="H781" s="112">
        <v>36210</v>
      </c>
      <c r="I781" s="112"/>
      <c r="J781" s="111" t="s">
        <v>3139</v>
      </c>
      <c r="K781" s="111"/>
      <c r="L781" s="111"/>
      <c r="M781" s="111"/>
      <c r="N781" s="133">
        <v>3621</v>
      </c>
      <c r="O781" s="111"/>
      <c r="P781" s="111"/>
      <c r="Q781" s="111"/>
      <c r="R781" s="112" t="s">
        <v>3245</v>
      </c>
      <c r="S781" s="103" t="s">
        <v>6197</v>
      </c>
      <c r="T781" s="103" t="s">
        <v>6689</v>
      </c>
      <c r="U781" s="103" t="str">
        <f t="shared" si="11"/>
        <v>End</v>
      </c>
      <c r="V781" s="111"/>
      <c r="W781" s="111"/>
      <c r="X781" s="111"/>
      <c r="Y781" s="111"/>
      <c r="Z781" s="111"/>
      <c r="AA781" s="111"/>
      <c r="AB781" s="111"/>
    </row>
    <row r="782" spans="1:28" ht="13">
      <c r="A782" s="1462">
        <v>772</v>
      </c>
      <c r="B782" s="111"/>
      <c r="C782" s="307"/>
      <c r="D782" s="281"/>
      <c r="E782" s="103"/>
      <c r="F782" s="103"/>
      <c r="G782" s="103"/>
      <c r="H782" s="112">
        <v>36211</v>
      </c>
      <c r="I782" s="112"/>
      <c r="J782" s="111" t="s">
        <v>3140</v>
      </c>
      <c r="K782" s="111"/>
      <c r="L782" s="111"/>
      <c r="M782" s="111"/>
      <c r="N782" s="133">
        <v>3621</v>
      </c>
      <c r="O782" s="111"/>
      <c r="P782" s="111"/>
      <c r="Q782" s="111"/>
      <c r="R782" s="112" t="s">
        <v>3245</v>
      </c>
      <c r="S782" s="103" t="s">
        <v>6197</v>
      </c>
      <c r="T782" s="103" t="s">
        <v>6689</v>
      </c>
      <c r="U782" s="103" t="str">
        <f t="shared" ref="U782:U845" si="12">LEFT($T782,3)</f>
        <v>End</v>
      </c>
      <c r="V782" s="111"/>
      <c r="W782" s="111"/>
      <c r="X782" s="111"/>
      <c r="Y782" s="111"/>
      <c r="Z782" s="111"/>
      <c r="AA782" s="111"/>
      <c r="AB782" s="111"/>
    </row>
    <row r="783" spans="1:28" ht="13">
      <c r="A783" s="1462">
        <v>773</v>
      </c>
      <c r="B783" s="111"/>
      <c r="C783" s="307"/>
      <c r="D783" s="281"/>
      <c r="E783" s="103"/>
      <c r="F783" s="103"/>
      <c r="G783" s="344">
        <v>3622</v>
      </c>
      <c r="H783" s="112"/>
      <c r="I783" s="112"/>
      <c r="J783" s="21" t="s">
        <v>3141</v>
      </c>
      <c r="K783" s="21"/>
      <c r="L783" s="21"/>
      <c r="M783" s="21"/>
      <c r="N783" s="274">
        <v>362</v>
      </c>
      <c r="O783" s="21"/>
      <c r="P783" s="21"/>
      <c r="Q783" s="21"/>
      <c r="R783" s="19" t="s">
        <v>3240</v>
      </c>
      <c r="S783" s="103" t="s">
        <v>6197</v>
      </c>
      <c r="T783" s="103" t="s">
        <v>6828</v>
      </c>
      <c r="U783" s="103" t="str">
        <f t="shared" si="12"/>
        <v>End</v>
      </c>
      <c r="V783" s="111"/>
      <c r="W783" s="111"/>
      <c r="X783" s="111"/>
      <c r="Y783" s="111"/>
      <c r="Z783" s="111"/>
      <c r="AA783" s="111"/>
      <c r="AB783" s="111"/>
    </row>
    <row r="784" spans="1:28" ht="13">
      <c r="A784" s="1462">
        <v>774</v>
      </c>
      <c r="B784" s="111"/>
      <c r="C784" s="307"/>
      <c r="D784" s="281"/>
      <c r="E784" s="103"/>
      <c r="F784" s="103"/>
      <c r="G784" s="103"/>
      <c r="H784" s="112">
        <v>36220</v>
      </c>
      <c r="I784" s="112"/>
      <c r="J784" s="111" t="s">
        <v>3142</v>
      </c>
      <c r="K784" s="111"/>
      <c r="L784" s="111"/>
      <c r="M784" s="111"/>
      <c r="N784" s="133">
        <v>3622</v>
      </c>
      <c r="O784" s="111"/>
      <c r="P784" s="111"/>
      <c r="Q784" s="111"/>
      <c r="R784" s="112" t="s">
        <v>3245</v>
      </c>
      <c r="S784" s="103" t="s">
        <v>6197</v>
      </c>
      <c r="T784" s="103" t="s">
        <v>6689</v>
      </c>
      <c r="U784" s="103" t="str">
        <f t="shared" si="12"/>
        <v>End</v>
      </c>
      <c r="V784" s="111"/>
      <c r="W784" s="111"/>
      <c r="X784" s="111"/>
      <c r="Y784" s="111"/>
      <c r="Z784" s="111"/>
      <c r="AA784" s="111"/>
      <c r="AB784" s="111"/>
    </row>
    <row r="785" spans="1:28" ht="13">
      <c r="A785" s="1462">
        <v>775</v>
      </c>
      <c r="B785" s="111"/>
      <c r="C785" s="307"/>
      <c r="D785" s="281"/>
      <c r="E785" s="103"/>
      <c r="F785" s="103"/>
      <c r="G785" s="103"/>
      <c r="H785" s="112">
        <v>36221</v>
      </c>
      <c r="I785" s="112"/>
      <c r="J785" s="111" t="s">
        <v>3143</v>
      </c>
      <c r="K785" s="111"/>
      <c r="L785" s="111"/>
      <c r="M785" s="111"/>
      <c r="N785" s="133">
        <v>3622</v>
      </c>
      <c r="O785" s="111"/>
      <c r="P785" s="111"/>
      <c r="Q785" s="111"/>
      <c r="R785" s="112" t="s">
        <v>3245</v>
      </c>
      <c r="S785" s="103" t="s">
        <v>6197</v>
      </c>
      <c r="T785" s="103" t="s">
        <v>6689</v>
      </c>
      <c r="U785" s="103" t="str">
        <f t="shared" si="12"/>
        <v>End</v>
      </c>
      <c r="V785" s="111"/>
      <c r="W785" s="111"/>
      <c r="X785" s="111"/>
      <c r="Y785" s="111"/>
      <c r="Z785" s="111"/>
      <c r="AA785" s="111"/>
      <c r="AB785" s="111"/>
    </row>
    <row r="786" spans="1:28" ht="13">
      <c r="A786" s="1462">
        <v>776</v>
      </c>
      <c r="B786" s="111"/>
      <c r="C786" s="307"/>
      <c r="D786" s="281"/>
      <c r="E786" s="103"/>
      <c r="F786" s="103"/>
      <c r="G786" s="103"/>
      <c r="H786" s="112">
        <v>36222</v>
      </c>
      <c r="I786" s="112"/>
      <c r="J786" s="111" t="s">
        <v>308</v>
      </c>
      <c r="K786" s="111"/>
      <c r="L786" s="111"/>
      <c r="M786" s="111"/>
      <c r="N786" s="133">
        <v>3622</v>
      </c>
      <c r="O786" s="111"/>
      <c r="P786" s="111"/>
      <c r="Q786" s="111"/>
      <c r="R786" s="112" t="s">
        <v>3245</v>
      </c>
      <c r="S786" s="103" t="s">
        <v>6197</v>
      </c>
      <c r="T786" s="103" t="s">
        <v>5270</v>
      </c>
      <c r="U786" s="103" t="str">
        <f t="shared" si="12"/>
        <v>End</v>
      </c>
      <c r="V786" s="111"/>
      <c r="W786" s="111"/>
      <c r="X786" s="111"/>
      <c r="Y786" s="111"/>
      <c r="Z786" s="111"/>
      <c r="AA786" s="111"/>
      <c r="AB786" s="111"/>
    </row>
    <row r="787" spans="1:28" ht="13">
      <c r="A787" s="1462">
        <v>777</v>
      </c>
      <c r="B787" s="111"/>
      <c r="C787" s="307"/>
      <c r="D787" s="281"/>
      <c r="E787" s="103"/>
      <c r="F787" s="103"/>
      <c r="G787" s="344">
        <v>3623</v>
      </c>
      <c r="H787" s="112"/>
      <c r="I787" s="112"/>
      <c r="J787" s="91" t="s">
        <v>3807</v>
      </c>
      <c r="K787" s="111"/>
      <c r="L787" s="111"/>
      <c r="M787" s="111"/>
      <c r="N787" s="292">
        <v>362</v>
      </c>
      <c r="O787" s="111"/>
      <c r="P787" s="111"/>
      <c r="Q787" s="111"/>
      <c r="R787" s="19" t="s">
        <v>3240</v>
      </c>
      <c r="S787" s="103" t="s">
        <v>6197</v>
      </c>
      <c r="T787" s="103" t="s">
        <v>6828</v>
      </c>
      <c r="U787" s="103" t="str">
        <f t="shared" si="12"/>
        <v>End</v>
      </c>
      <c r="V787" s="111"/>
      <c r="W787" s="111"/>
      <c r="X787" s="111"/>
      <c r="Y787" s="111"/>
      <c r="Z787" s="111"/>
      <c r="AA787" s="111"/>
      <c r="AB787" s="111"/>
    </row>
    <row r="788" spans="1:28" ht="13">
      <c r="A788" s="1462">
        <v>778</v>
      </c>
      <c r="B788" s="111"/>
      <c r="C788" s="307"/>
      <c r="D788" s="281"/>
      <c r="E788" s="103"/>
      <c r="F788" s="103"/>
      <c r="G788" s="344"/>
      <c r="H788" s="112">
        <v>36230</v>
      </c>
      <c r="I788" s="112"/>
      <c r="J788" s="111" t="s">
        <v>3810</v>
      </c>
      <c r="K788" s="111"/>
      <c r="L788" s="111"/>
      <c r="M788" s="111"/>
      <c r="N788" s="133">
        <v>3623</v>
      </c>
      <c r="O788" s="111"/>
      <c r="P788" s="111"/>
      <c r="Q788" s="111"/>
      <c r="R788" s="112" t="s">
        <v>3245</v>
      </c>
      <c r="S788" s="103" t="s">
        <v>6197</v>
      </c>
      <c r="T788" s="103" t="s">
        <v>5270</v>
      </c>
      <c r="U788" s="103" t="str">
        <f t="shared" si="12"/>
        <v>End</v>
      </c>
      <c r="V788" s="111"/>
      <c r="W788" s="111"/>
      <c r="X788" s="111"/>
      <c r="Y788" s="111"/>
      <c r="Z788" s="111"/>
      <c r="AA788" s="111"/>
      <c r="AB788" s="111"/>
    </row>
    <row r="789" spans="1:28" ht="13">
      <c r="A789" s="1462">
        <v>779</v>
      </c>
      <c r="B789" s="111"/>
      <c r="C789" s="307"/>
      <c r="D789" s="281"/>
      <c r="E789" s="103"/>
      <c r="F789" s="344">
        <v>363</v>
      </c>
      <c r="G789" s="103"/>
      <c r="H789" s="112"/>
      <c r="I789" s="112"/>
      <c r="J789" s="21" t="s">
        <v>3144</v>
      </c>
      <c r="K789" s="21"/>
      <c r="L789" s="21"/>
      <c r="M789" s="21"/>
      <c r="N789" s="274">
        <v>36</v>
      </c>
      <c r="O789" s="21"/>
      <c r="P789" s="21"/>
      <c r="Q789" s="21"/>
      <c r="R789" s="19" t="s">
        <v>3240</v>
      </c>
      <c r="S789" s="103" t="s">
        <v>6197</v>
      </c>
      <c r="T789" s="103" t="s">
        <v>6828</v>
      </c>
      <c r="U789" s="103" t="str">
        <f t="shared" si="12"/>
        <v>End</v>
      </c>
      <c r="V789" s="111"/>
      <c r="W789" s="111"/>
      <c r="X789" s="111"/>
      <c r="Y789" s="111"/>
      <c r="Z789" s="111"/>
      <c r="AA789" s="111"/>
      <c r="AB789" s="111"/>
    </row>
    <row r="790" spans="1:28" ht="13">
      <c r="A790" s="1462">
        <v>780</v>
      </c>
      <c r="B790" s="111"/>
      <c r="C790" s="307"/>
      <c r="D790" s="281"/>
      <c r="E790" s="103"/>
      <c r="F790" s="103"/>
      <c r="G790" s="344">
        <v>3630</v>
      </c>
      <c r="H790" s="112"/>
      <c r="I790" s="112"/>
      <c r="J790" s="21" t="s">
        <v>3145</v>
      </c>
      <c r="K790" s="21"/>
      <c r="L790" s="21"/>
      <c r="M790" s="21"/>
      <c r="N790" s="274">
        <v>363</v>
      </c>
      <c r="O790" s="21"/>
      <c r="P790" s="21"/>
      <c r="Q790" s="21"/>
      <c r="R790" s="19" t="s">
        <v>3240</v>
      </c>
      <c r="S790" s="103" t="s">
        <v>6197</v>
      </c>
      <c r="T790" s="103" t="s">
        <v>6828</v>
      </c>
      <c r="U790" s="103" t="str">
        <f t="shared" si="12"/>
        <v>End</v>
      </c>
      <c r="V790" s="111"/>
      <c r="W790" s="111"/>
      <c r="X790" s="111"/>
      <c r="Y790" s="111"/>
      <c r="Z790" s="111"/>
      <c r="AA790" s="111"/>
      <c r="AB790" s="111"/>
    </row>
    <row r="791" spans="1:28" ht="13">
      <c r="A791" s="1462">
        <v>781</v>
      </c>
      <c r="B791" s="111"/>
      <c r="C791" s="307"/>
      <c r="D791" s="281"/>
      <c r="E791" s="103"/>
      <c r="F791" s="103"/>
      <c r="G791" s="103"/>
      <c r="H791" s="112">
        <v>36300</v>
      </c>
      <c r="I791" s="112"/>
      <c r="J791" s="111" t="s">
        <v>3146</v>
      </c>
      <c r="K791" s="111"/>
      <c r="L791" s="111"/>
      <c r="M791" s="111"/>
      <c r="N791" s="133">
        <v>3630</v>
      </c>
      <c r="O791" s="111"/>
      <c r="P791" s="111"/>
      <c r="Q791" s="111"/>
      <c r="R791" s="112" t="s">
        <v>3245</v>
      </c>
      <c r="S791" s="103" t="s">
        <v>6197</v>
      </c>
      <c r="T791" s="103" t="s">
        <v>5270</v>
      </c>
      <c r="U791" s="103" t="str">
        <f t="shared" si="12"/>
        <v>End</v>
      </c>
      <c r="V791" s="111"/>
      <c r="W791" s="111"/>
      <c r="X791" s="111"/>
      <c r="Y791" s="111"/>
      <c r="Z791" s="111"/>
      <c r="AA791" s="111"/>
      <c r="AB791" s="111"/>
    </row>
    <row r="792" spans="1:28" ht="13">
      <c r="A792" s="1462">
        <v>782</v>
      </c>
      <c r="B792" s="111"/>
      <c r="C792" s="307"/>
      <c r="D792" s="281"/>
      <c r="E792" s="103"/>
      <c r="F792" s="103"/>
      <c r="G792" s="103"/>
      <c r="H792" s="112">
        <v>36301</v>
      </c>
      <c r="I792" s="112"/>
      <c r="J792" s="111" t="s">
        <v>3147</v>
      </c>
      <c r="K792" s="111"/>
      <c r="L792" s="111"/>
      <c r="M792" s="111"/>
      <c r="N792" s="133">
        <v>3630</v>
      </c>
      <c r="O792" s="111"/>
      <c r="P792" s="111"/>
      <c r="Q792" s="111"/>
      <c r="R792" s="112" t="s">
        <v>3245</v>
      </c>
      <c r="S792" s="103" t="s">
        <v>6197</v>
      </c>
      <c r="T792" s="103" t="s">
        <v>5270</v>
      </c>
      <c r="U792" s="103" t="str">
        <f t="shared" si="12"/>
        <v>End</v>
      </c>
      <c r="V792" s="111"/>
      <c r="W792" s="111"/>
      <c r="X792" s="111"/>
      <c r="Y792" s="111"/>
      <c r="Z792" s="111"/>
      <c r="AA792" s="111"/>
      <c r="AB792" s="111"/>
    </row>
    <row r="793" spans="1:28" ht="13">
      <c r="A793" s="1462">
        <v>783</v>
      </c>
      <c r="B793" s="111"/>
      <c r="C793" s="307"/>
      <c r="D793" s="281"/>
      <c r="E793" s="103"/>
      <c r="F793" s="103"/>
      <c r="G793" s="103"/>
      <c r="H793" s="112">
        <v>36302</v>
      </c>
      <c r="I793" s="112"/>
      <c r="J793" s="111" t="s">
        <v>3517</v>
      </c>
      <c r="K793" s="111"/>
      <c r="L793" s="111"/>
      <c r="M793" s="111"/>
      <c r="N793" s="133">
        <v>3630</v>
      </c>
      <c r="O793" s="111"/>
      <c r="P793" s="111"/>
      <c r="Q793" s="111"/>
      <c r="R793" s="112" t="s">
        <v>3245</v>
      </c>
      <c r="S793" s="103" t="s">
        <v>6197</v>
      </c>
      <c r="T793" s="103" t="s">
        <v>5270</v>
      </c>
      <c r="U793" s="103" t="str">
        <f t="shared" si="12"/>
        <v>End</v>
      </c>
      <c r="V793" s="111"/>
      <c r="W793" s="111"/>
      <c r="X793" s="111"/>
      <c r="Y793" s="111"/>
      <c r="Z793" s="111"/>
      <c r="AA793" s="111"/>
      <c r="AB793" s="111"/>
    </row>
    <row r="794" spans="1:28" ht="13">
      <c r="A794" s="1462">
        <v>784</v>
      </c>
      <c r="B794" s="111"/>
      <c r="C794" s="307"/>
      <c r="D794" s="281"/>
      <c r="E794" s="103"/>
      <c r="F794" s="103"/>
      <c r="G794" s="103"/>
      <c r="H794" s="112">
        <v>36303</v>
      </c>
      <c r="I794" s="112"/>
      <c r="J794" s="111" t="s">
        <v>2340</v>
      </c>
      <c r="K794" s="111"/>
      <c r="L794" s="111"/>
      <c r="M794" s="111"/>
      <c r="N794" s="133">
        <v>3630</v>
      </c>
      <c r="O794" s="111"/>
      <c r="P794" s="111"/>
      <c r="Q794" s="111"/>
      <c r="R794" s="112" t="s">
        <v>3245</v>
      </c>
      <c r="S794" s="103" t="s">
        <v>6197</v>
      </c>
      <c r="T794" s="103" t="s">
        <v>5270</v>
      </c>
      <c r="U794" s="103" t="str">
        <f t="shared" si="12"/>
        <v>End</v>
      </c>
      <c r="V794" s="111"/>
      <c r="W794" s="111"/>
      <c r="X794" s="111"/>
      <c r="Y794" s="111"/>
      <c r="Z794" s="111"/>
      <c r="AA794" s="111"/>
      <c r="AB794" s="111"/>
    </row>
    <row r="795" spans="1:28" ht="13">
      <c r="A795" s="1462">
        <v>785</v>
      </c>
      <c r="B795" s="111"/>
      <c r="C795" s="307"/>
      <c r="D795" s="281"/>
      <c r="E795" s="103"/>
      <c r="F795" s="103"/>
      <c r="G795" s="344">
        <v>3631</v>
      </c>
      <c r="H795" s="112"/>
      <c r="I795" s="112"/>
      <c r="J795" s="21" t="s">
        <v>3148</v>
      </c>
      <c r="K795" s="21"/>
      <c r="L795" s="21"/>
      <c r="M795" s="21"/>
      <c r="N795" s="274">
        <v>363</v>
      </c>
      <c r="O795" s="21"/>
      <c r="P795" s="21"/>
      <c r="Q795" s="21"/>
      <c r="R795" s="19" t="s">
        <v>3240</v>
      </c>
      <c r="S795" s="103" t="s">
        <v>6197</v>
      </c>
      <c r="T795" s="103" t="s">
        <v>6828</v>
      </c>
      <c r="U795" s="103" t="str">
        <f t="shared" si="12"/>
        <v>End</v>
      </c>
      <c r="V795" s="111"/>
      <c r="W795" s="111"/>
      <c r="X795" s="111"/>
      <c r="Y795" s="111"/>
      <c r="Z795" s="111"/>
      <c r="AA795" s="111"/>
      <c r="AB795" s="111"/>
    </row>
    <row r="796" spans="1:28" ht="13">
      <c r="A796" s="1462">
        <v>786</v>
      </c>
      <c r="B796" s="111"/>
      <c r="C796" s="307"/>
      <c r="D796" s="281"/>
      <c r="E796" s="103"/>
      <c r="F796" s="103"/>
      <c r="G796" s="103"/>
      <c r="H796" s="112">
        <v>36310</v>
      </c>
      <c r="I796" s="112"/>
      <c r="J796" s="111" t="s">
        <v>3149</v>
      </c>
      <c r="K796" s="111"/>
      <c r="L796" s="111"/>
      <c r="M796" s="111"/>
      <c r="N796" s="133">
        <v>3631</v>
      </c>
      <c r="O796" s="111"/>
      <c r="P796" s="111"/>
      <c r="Q796" s="111"/>
      <c r="R796" s="112" t="s">
        <v>3245</v>
      </c>
      <c r="S796" s="103" t="s">
        <v>6197</v>
      </c>
      <c r="T796" s="103" t="s">
        <v>6689</v>
      </c>
      <c r="U796" s="103" t="str">
        <f t="shared" si="12"/>
        <v>End</v>
      </c>
      <c r="V796" s="111"/>
      <c r="W796" s="111"/>
      <c r="X796" s="111"/>
      <c r="Y796" s="111"/>
      <c r="Z796" s="111"/>
      <c r="AA796" s="111"/>
      <c r="AB796" s="111"/>
    </row>
    <row r="797" spans="1:28" ht="13">
      <c r="A797" s="1462">
        <v>787</v>
      </c>
      <c r="B797" s="111"/>
      <c r="C797" s="307"/>
      <c r="D797" s="281"/>
      <c r="E797" s="103"/>
      <c r="F797" s="103"/>
      <c r="G797" s="103"/>
      <c r="H797" s="112">
        <v>36311</v>
      </c>
      <c r="I797" s="112"/>
      <c r="J797" s="111" t="s">
        <v>3150</v>
      </c>
      <c r="K797" s="111"/>
      <c r="L797" s="111"/>
      <c r="M797" s="111"/>
      <c r="N797" s="133">
        <v>3631</v>
      </c>
      <c r="O797" s="111"/>
      <c r="P797" s="111"/>
      <c r="Q797" s="111"/>
      <c r="R797" s="112" t="s">
        <v>3245</v>
      </c>
      <c r="S797" s="103" t="s">
        <v>6197</v>
      </c>
      <c r="T797" s="103" t="s">
        <v>6689</v>
      </c>
      <c r="U797" s="103" t="str">
        <f t="shared" si="12"/>
        <v>End</v>
      </c>
      <c r="V797" s="111"/>
      <c r="W797" s="111"/>
      <c r="X797" s="111"/>
      <c r="Y797" s="111"/>
      <c r="Z797" s="111"/>
      <c r="AA797" s="111"/>
      <c r="AB797" s="111"/>
    </row>
    <row r="798" spans="1:28" ht="13">
      <c r="A798" s="1462">
        <v>788</v>
      </c>
      <c r="B798" s="111"/>
      <c r="C798" s="307"/>
      <c r="D798" s="281"/>
      <c r="E798" s="103"/>
      <c r="F798" s="103"/>
      <c r="G798" s="344">
        <v>3632</v>
      </c>
      <c r="H798" s="112"/>
      <c r="I798" s="112"/>
      <c r="J798" s="21" t="s">
        <v>1763</v>
      </c>
      <c r="K798" s="111"/>
      <c r="L798" s="111"/>
      <c r="M798" s="111"/>
      <c r="N798" s="274">
        <v>363</v>
      </c>
      <c r="O798" s="111"/>
      <c r="P798" s="111"/>
      <c r="Q798" s="111"/>
      <c r="R798" s="19" t="s">
        <v>3240</v>
      </c>
      <c r="S798" s="103" t="s">
        <v>6197</v>
      </c>
      <c r="T798" s="103" t="s">
        <v>6828</v>
      </c>
      <c r="U798" s="103" t="str">
        <f t="shared" si="12"/>
        <v>End</v>
      </c>
      <c r="V798" s="111"/>
      <c r="W798" s="111"/>
      <c r="X798" s="111"/>
      <c r="Y798" s="111"/>
      <c r="Z798" s="111"/>
      <c r="AA798" s="111"/>
      <c r="AB798" s="111"/>
    </row>
    <row r="799" spans="1:28" ht="13">
      <c r="A799" s="1462">
        <v>789</v>
      </c>
      <c r="B799" s="111"/>
      <c r="C799" s="307"/>
      <c r="D799" s="281"/>
      <c r="E799" s="103"/>
      <c r="F799" s="103"/>
      <c r="G799" s="344"/>
      <c r="H799" s="112">
        <v>36320</v>
      </c>
      <c r="I799" s="112"/>
      <c r="J799" s="111" t="s">
        <v>3151</v>
      </c>
      <c r="K799" s="111"/>
      <c r="L799" s="111"/>
      <c r="M799" s="111"/>
      <c r="N799" s="133">
        <v>3632</v>
      </c>
      <c r="O799" s="111"/>
      <c r="P799" s="111"/>
      <c r="Q799" s="111"/>
      <c r="R799" s="112" t="s">
        <v>3245</v>
      </c>
      <c r="S799" s="103" t="s">
        <v>6197</v>
      </c>
      <c r="T799" s="103" t="s">
        <v>5872</v>
      </c>
      <c r="U799" s="103" t="str">
        <f t="shared" si="12"/>
        <v>End</v>
      </c>
      <c r="V799" s="111"/>
      <c r="W799" s="111"/>
      <c r="X799" s="111"/>
      <c r="Y799" s="111"/>
      <c r="Z799" s="111"/>
      <c r="AA799" s="111"/>
      <c r="AB799" s="111"/>
    </row>
    <row r="800" spans="1:28" ht="13">
      <c r="A800" s="1462">
        <v>790</v>
      </c>
      <c r="B800" s="111"/>
      <c r="C800" s="307"/>
      <c r="D800" s="281"/>
      <c r="E800" s="103"/>
      <c r="F800" s="344">
        <v>364</v>
      </c>
      <c r="G800" s="344"/>
      <c r="H800" s="112"/>
      <c r="I800" s="112"/>
      <c r="J800" s="91" t="s">
        <v>4075</v>
      </c>
      <c r="K800" s="111"/>
      <c r="L800" s="111"/>
      <c r="M800" s="111"/>
      <c r="N800" s="292">
        <v>36</v>
      </c>
      <c r="O800" s="111"/>
      <c r="P800" s="111"/>
      <c r="Q800" s="111"/>
      <c r="R800" s="19" t="s">
        <v>3240</v>
      </c>
      <c r="S800" s="103" t="s">
        <v>6197</v>
      </c>
      <c r="T800" s="103" t="s">
        <v>6828</v>
      </c>
      <c r="U800" s="103" t="str">
        <f t="shared" si="12"/>
        <v>End</v>
      </c>
      <c r="V800" s="111"/>
      <c r="W800" s="111"/>
      <c r="X800" s="111"/>
      <c r="Y800" s="111"/>
      <c r="Z800" s="111"/>
      <c r="AA800" s="111"/>
      <c r="AB800" s="111"/>
    </row>
    <row r="801" spans="1:28" ht="13">
      <c r="A801" s="1462">
        <v>791</v>
      </c>
      <c r="B801" s="111"/>
      <c r="C801" s="307"/>
      <c r="D801" s="281"/>
      <c r="E801" s="103"/>
      <c r="F801" s="103"/>
      <c r="G801" s="344">
        <v>3640</v>
      </c>
      <c r="H801" s="112"/>
      <c r="I801" s="112"/>
      <c r="J801" s="91" t="s">
        <v>4075</v>
      </c>
      <c r="K801" s="111"/>
      <c r="L801" s="111"/>
      <c r="M801" s="111"/>
      <c r="N801" s="292">
        <v>364</v>
      </c>
      <c r="O801" s="111"/>
      <c r="P801" s="111"/>
      <c r="Q801" s="111"/>
      <c r="R801" s="19" t="s">
        <v>3240</v>
      </c>
      <c r="S801" s="103" t="s">
        <v>6197</v>
      </c>
      <c r="T801" s="103" t="s">
        <v>6828</v>
      </c>
      <c r="U801" s="103" t="str">
        <f t="shared" si="12"/>
        <v>End</v>
      </c>
      <c r="V801" s="111"/>
      <c r="W801" s="111"/>
      <c r="X801" s="111"/>
      <c r="Y801" s="111"/>
      <c r="Z801" s="111"/>
      <c r="AA801" s="111"/>
      <c r="AB801" s="111"/>
    </row>
    <row r="802" spans="1:28" ht="13">
      <c r="A802" s="1462">
        <v>792</v>
      </c>
      <c r="B802" s="111"/>
      <c r="C802" s="307"/>
      <c r="D802" s="281"/>
      <c r="E802" s="103"/>
      <c r="F802" s="103"/>
      <c r="G802" s="344"/>
      <c r="H802" s="112">
        <v>36401</v>
      </c>
      <c r="I802" s="112"/>
      <c r="J802" s="111" t="s">
        <v>4076</v>
      </c>
      <c r="K802" s="111"/>
      <c r="L802" s="111"/>
      <c r="M802" s="111"/>
      <c r="N802" s="133">
        <v>3640</v>
      </c>
      <c r="O802" s="111"/>
      <c r="P802" s="111"/>
      <c r="Q802" s="111"/>
      <c r="R802" s="112" t="s">
        <v>3245</v>
      </c>
      <c r="S802" s="103" t="s">
        <v>6197</v>
      </c>
      <c r="T802" s="103" t="s">
        <v>6689</v>
      </c>
      <c r="U802" s="103" t="str">
        <f t="shared" si="12"/>
        <v>End</v>
      </c>
      <c r="V802" s="111"/>
      <c r="W802" s="111"/>
      <c r="X802" s="111"/>
      <c r="Y802" s="111"/>
      <c r="Z802" s="111"/>
      <c r="AA802" s="111"/>
      <c r="AB802" s="111"/>
    </row>
    <row r="803" spans="1:28" ht="13">
      <c r="A803" s="1462">
        <v>793</v>
      </c>
      <c r="B803" s="111"/>
      <c r="C803" s="307"/>
      <c r="D803" s="281"/>
      <c r="E803" s="103"/>
      <c r="F803" s="344">
        <v>365</v>
      </c>
      <c r="G803" s="344"/>
      <c r="H803" s="112"/>
      <c r="I803" s="112"/>
      <c r="J803" s="91" t="s">
        <v>4988</v>
      </c>
      <c r="K803" s="111"/>
      <c r="L803" s="111"/>
      <c r="M803" s="111"/>
      <c r="N803" s="292">
        <v>36</v>
      </c>
      <c r="O803" s="111"/>
      <c r="P803" s="111"/>
      <c r="Q803" s="111"/>
      <c r="R803" s="19" t="s">
        <v>3240</v>
      </c>
      <c r="S803" s="103" t="s">
        <v>6197</v>
      </c>
      <c r="T803" s="103" t="s">
        <v>6828</v>
      </c>
      <c r="U803" s="103" t="str">
        <f t="shared" si="12"/>
        <v>End</v>
      </c>
      <c r="V803" s="111"/>
      <c r="W803" s="111"/>
      <c r="X803" s="111"/>
      <c r="Y803" s="111"/>
      <c r="Z803" s="111"/>
      <c r="AA803" s="111"/>
      <c r="AB803" s="111"/>
    </row>
    <row r="804" spans="1:28" ht="13">
      <c r="A804" s="1462">
        <v>794</v>
      </c>
      <c r="B804" s="111"/>
      <c r="C804" s="307"/>
      <c r="D804" s="281"/>
      <c r="E804" s="103"/>
      <c r="F804" s="32"/>
      <c r="G804" s="344">
        <v>3650</v>
      </c>
      <c r="H804" s="112"/>
      <c r="I804" s="112"/>
      <c r="J804" s="91" t="s">
        <v>4988</v>
      </c>
      <c r="K804" s="111"/>
      <c r="L804" s="111"/>
      <c r="M804" s="111"/>
      <c r="N804" s="292">
        <v>365</v>
      </c>
      <c r="O804" s="111"/>
      <c r="P804" s="111"/>
      <c r="Q804" s="111"/>
      <c r="R804" s="19" t="s">
        <v>3240</v>
      </c>
      <c r="S804" s="103" t="s">
        <v>6197</v>
      </c>
      <c r="T804" s="103" t="s">
        <v>6828</v>
      </c>
      <c r="U804" s="103" t="str">
        <f t="shared" si="12"/>
        <v>End</v>
      </c>
      <c r="V804" s="111"/>
      <c r="W804" s="111"/>
      <c r="X804" s="111"/>
      <c r="Y804" s="111"/>
      <c r="Z804" s="111"/>
      <c r="AA804" s="111"/>
      <c r="AB804" s="111"/>
    </row>
    <row r="805" spans="1:28" ht="13">
      <c r="A805" s="1462">
        <v>795</v>
      </c>
      <c r="B805" s="111"/>
      <c r="C805" s="307"/>
      <c r="D805" s="281"/>
      <c r="E805" s="103"/>
      <c r="F805" s="103"/>
      <c r="G805" s="344"/>
      <c r="H805" s="112">
        <v>36500</v>
      </c>
      <c r="I805" s="112"/>
      <c r="J805" s="111" t="s">
        <v>4987</v>
      </c>
      <c r="K805" s="111"/>
      <c r="L805" s="111"/>
      <c r="M805" s="111"/>
      <c r="N805" s="133">
        <v>3650</v>
      </c>
      <c r="O805" s="111"/>
      <c r="P805" s="111"/>
      <c r="Q805" s="111"/>
      <c r="R805" s="112" t="s">
        <v>3245</v>
      </c>
      <c r="S805" s="103" t="s">
        <v>6197</v>
      </c>
      <c r="T805" s="103" t="s">
        <v>4587</v>
      </c>
      <c r="U805" s="103" t="str">
        <f t="shared" si="12"/>
        <v>End</v>
      </c>
      <c r="V805" s="111"/>
      <c r="W805" s="111"/>
      <c r="X805" s="111"/>
      <c r="Y805" s="111"/>
      <c r="Z805" s="111"/>
      <c r="AA805" s="111"/>
      <c r="AB805" s="111"/>
    </row>
    <row r="806" spans="1:28" ht="13">
      <c r="A806" s="1462">
        <v>796</v>
      </c>
      <c r="B806" s="111"/>
      <c r="C806" s="307"/>
      <c r="D806" s="281"/>
      <c r="E806" s="103"/>
      <c r="F806" s="103"/>
      <c r="G806" s="344"/>
      <c r="H806" s="112">
        <v>36501</v>
      </c>
      <c r="I806" s="112"/>
      <c r="J806" s="111" t="s">
        <v>5239</v>
      </c>
      <c r="K806" s="111"/>
      <c r="L806" s="111"/>
      <c r="M806" s="111"/>
      <c r="N806" s="133">
        <v>3650</v>
      </c>
      <c r="O806" s="111"/>
      <c r="P806" s="111"/>
      <c r="Q806" s="111"/>
      <c r="R806" s="112" t="s">
        <v>3245</v>
      </c>
      <c r="S806" s="103" t="s">
        <v>6197</v>
      </c>
      <c r="T806" s="103" t="s">
        <v>6689</v>
      </c>
      <c r="U806" s="103" t="str">
        <f t="shared" si="12"/>
        <v>End</v>
      </c>
      <c r="V806" s="111"/>
      <c r="W806" s="111"/>
      <c r="X806" s="111"/>
      <c r="Y806" s="111"/>
      <c r="Z806" s="111"/>
      <c r="AA806" s="111"/>
      <c r="AB806" s="111"/>
    </row>
    <row r="807" spans="1:28" ht="13">
      <c r="A807" s="1462">
        <v>797</v>
      </c>
      <c r="B807" s="111"/>
      <c r="C807" s="307"/>
      <c r="D807" s="281"/>
      <c r="E807" s="103"/>
      <c r="F807" s="103"/>
      <c r="G807" s="344"/>
      <c r="H807" s="112">
        <v>36502</v>
      </c>
      <c r="I807" s="112"/>
      <c r="J807" s="111" t="s">
        <v>5287</v>
      </c>
      <c r="K807" s="111"/>
      <c r="L807" s="111"/>
      <c r="M807" s="111"/>
      <c r="N807" s="133">
        <v>3650</v>
      </c>
      <c r="O807" s="111"/>
      <c r="P807" s="111"/>
      <c r="Q807" s="111"/>
      <c r="R807" s="112" t="s">
        <v>3245</v>
      </c>
      <c r="S807" s="103" t="s">
        <v>6197</v>
      </c>
      <c r="T807" s="103" t="s">
        <v>6689</v>
      </c>
      <c r="U807" s="103" t="str">
        <f t="shared" si="12"/>
        <v>End</v>
      </c>
      <c r="V807" s="111"/>
      <c r="W807" s="111"/>
      <c r="X807" s="111"/>
      <c r="Y807" s="111"/>
      <c r="Z807" s="111"/>
      <c r="AA807" s="111"/>
      <c r="AB807" s="111"/>
    </row>
    <row r="808" spans="1:28" ht="13">
      <c r="A808" s="1462">
        <v>798</v>
      </c>
      <c r="B808" s="111"/>
      <c r="C808" s="307"/>
      <c r="D808" s="281"/>
      <c r="E808" s="103"/>
      <c r="F808" s="103"/>
      <c r="G808" s="344"/>
      <c r="H808" s="112">
        <v>36503</v>
      </c>
      <c r="I808" s="112"/>
      <c r="J808" s="111" t="s">
        <v>5481</v>
      </c>
      <c r="K808" s="111"/>
      <c r="L808" s="111"/>
      <c r="M808" s="111"/>
      <c r="N808" s="133">
        <v>3650</v>
      </c>
      <c r="O808" s="111"/>
      <c r="P808" s="111"/>
      <c r="Q808" s="111"/>
      <c r="R808" s="112" t="s">
        <v>3245</v>
      </c>
      <c r="S808" s="103" t="s">
        <v>6197</v>
      </c>
      <c r="T808" s="103" t="s">
        <v>6689</v>
      </c>
      <c r="U808" s="103" t="str">
        <f t="shared" si="12"/>
        <v>End</v>
      </c>
      <c r="V808" s="111"/>
      <c r="W808" s="111"/>
      <c r="X808" s="111"/>
      <c r="Y808" s="111"/>
      <c r="Z808" s="111"/>
      <c r="AA808" s="111"/>
      <c r="AB808" s="111"/>
    </row>
    <row r="809" spans="1:28" ht="13">
      <c r="A809" s="1462">
        <v>799</v>
      </c>
      <c r="B809" s="111"/>
      <c r="C809" s="307"/>
      <c r="D809" s="281"/>
      <c r="E809" s="103"/>
      <c r="F809" s="103"/>
      <c r="G809" s="344"/>
      <c r="H809" s="112">
        <v>36504</v>
      </c>
      <c r="I809" s="112"/>
      <c r="J809" s="111" t="s">
        <v>5572</v>
      </c>
      <c r="K809" s="111"/>
      <c r="L809" s="111"/>
      <c r="M809" s="111"/>
      <c r="N809" s="133">
        <v>3650</v>
      </c>
      <c r="O809" s="111"/>
      <c r="P809" s="111"/>
      <c r="Q809" s="111"/>
      <c r="R809" s="112" t="s">
        <v>3245</v>
      </c>
      <c r="S809" s="103" t="s">
        <v>6197</v>
      </c>
      <c r="T809" s="103" t="s">
        <v>6689</v>
      </c>
      <c r="U809" s="103" t="str">
        <f t="shared" si="12"/>
        <v>End</v>
      </c>
      <c r="V809" s="111"/>
      <c r="W809" s="111"/>
      <c r="X809" s="111"/>
      <c r="Y809" s="111"/>
      <c r="Z809" s="111"/>
      <c r="AA809" s="111"/>
      <c r="AB809" s="111"/>
    </row>
    <row r="810" spans="1:28" ht="13">
      <c r="A810" s="1462">
        <v>800</v>
      </c>
      <c r="B810" s="111"/>
      <c r="C810" s="307"/>
      <c r="D810" s="281"/>
      <c r="E810" s="103"/>
      <c r="F810" s="103"/>
      <c r="G810" s="344"/>
      <c r="H810" s="112">
        <v>36505</v>
      </c>
      <c r="I810" s="112"/>
      <c r="J810" s="111" t="s">
        <v>5788</v>
      </c>
      <c r="K810" s="111"/>
      <c r="L810" s="111"/>
      <c r="M810" s="111"/>
      <c r="N810" s="133">
        <v>3650</v>
      </c>
      <c r="O810" s="111"/>
      <c r="P810" s="111"/>
      <c r="Q810" s="111"/>
      <c r="R810" s="112" t="s">
        <v>3245</v>
      </c>
      <c r="S810" s="103" t="s">
        <v>6197</v>
      </c>
      <c r="T810" s="103" t="s">
        <v>6689</v>
      </c>
      <c r="U810" s="103" t="str">
        <f t="shared" si="12"/>
        <v>End</v>
      </c>
      <c r="V810" s="111"/>
      <c r="W810" s="111"/>
      <c r="X810" s="111"/>
      <c r="Y810" s="111"/>
      <c r="Z810" s="111"/>
      <c r="AA810" s="111"/>
      <c r="AB810" s="111"/>
    </row>
    <row r="811" spans="1:28" ht="13">
      <c r="A811" s="1462">
        <v>801</v>
      </c>
      <c r="B811" s="111"/>
      <c r="C811" s="307"/>
      <c r="D811" s="281"/>
      <c r="E811" s="103"/>
      <c r="F811" s="103"/>
      <c r="G811" s="344"/>
      <c r="H811" s="112">
        <v>36506</v>
      </c>
      <c r="I811" s="112"/>
      <c r="J811" s="111" t="s">
        <v>5789</v>
      </c>
      <c r="K811" s="111"/>
      <c r="L811" s="111"/>
      <c r="M811" s="111"/>
      <c r="N811" s="133">
        <v>3650</v>
      </c>
      <c r="O811" s="111"/>
      <c r="P811" s="111"/>
      <c r="Q811" s="111"/>
      <c r="R811" s="112" t="s">
        <v>3245</v>
      </c>
      <c r="S811" s="103" t="s">
        <v>6197</v>
      </c>
      <c r="T811" s="103" t="s">
        <v>6689</v>
      </c>
      <c r="U811" s="103" t="str">
        <f t="shared" si="12"/>
        <v>End</v>
      </c>
      <c r="V811" s="111"/>
      <c r="W811" s="111"/>
      <c r="X811" s="111"/>
      <c r="Y811" s="111"/>
      <c r="Z811" s="111"/>
      <c r="AA811" s="111"/>
      <c r="AB811" s="111"/>
    </row>
    <row r="812" spans="1:28" ht="13">
      <c r="A812" s="1462">
        <v>802</v>
      </c>
      <c r="B812" s="111"/>
      <c r="C812" s="307"/>
      <c r="D812" s="281"/>
      <c r="E812" s="103"/>
      <c r="F812" s="103"/>
      <c r="G812" s="344"/>
      <c r="H812" s="112">
        <v>36507</v>
      </c>
      <c r="I812" s="112"/>
      <c r="J812" s="111" t="s">
        <v>5828</v>
      </c>
      <c r="K812" s="111"/>
      <c r="L812" s="111"/>
      <c r="M812" s="111"/>
      <c r="N812" s="133">
        <v>3650</v>
      </c>
      <c r="O812" s="111"/>
      <c r="P812" s="111"/>
      <c r="Q812" s="111"/>
      <c r="R812" s="112" t="s">
        <v>3245</v>
      </c>
      <c r="S812" s="103" t="s">
        <v>6197</v>
      </c>
      <c r="T812" s="103" t="s">
        <v>6766</v>
      </c>
      <c r="U812" s="103" t="str">
        <f t="shared" si="12"/>
        <v>End</v>
      </c>
      <c r="V812" s="111"/>
      <c r="W812" s="111"/>
      <c r="X812" s="111"/>
      <c r="Y812" s="111"/>
      <c r="Z812" s="111"/>
      <c r="AA812" s="111"/>
      <c r="AB812" s="111"/>
    </row>
    <row r="813" spans="1:28" ht="13">
      <c r="A813" s="1462">
        <v>803</v>
      </c>
      <c r="B813" s="111"/>
      <c r="C813" s="307"/>
      <c r="D813" s="281"/>
      <c r="E813" s="103"/>
      <c r="F813" s="103"/>
      <c r="G813" s="344"/>
      <c r="H813" s="112">
        <v>36508</v>
      </c>
      <c r="I813" s="112"/>
      <c r="J813" s="111" t="s">
        <v>5853</v>
      </c>
      <c r="K813" s="111"/>
      <c r="L813" s="111"/>
      <c r="M813" s="111"/>
      <c r="N813" s="133">
        <v>3650</v>
      </c>
      <c r="O813" s="111"/>
      <c r="P813" s="111"/>
      <c r="Q813" s="111"/>
      <c r="R813" s="112" t="s">
        <v>3245</v>
      </c>
      <c r="S813" s="103" t="s">
        <v>6197</v>
      </c>
      <c r="T813" s="103" t="s">
        <v>6689</v>
      </c>
      <c r="U813" s="103" t="str">
        <f t="shared" si="12"/>
        <v>End</v>
      </c>
      <c r="V813" s="111"/>
      <c r="W813" s="111"/>
      <c r="X813" s="111"/>
      <c r="Y813" s="111"/>
      <c r="Z813" s="111"/>
      <c r="AA813" s="111"/>
      <c r="AB813" s="111"/>
    </row>
    <row r="814" spans="1:28" ht="13">
      <c r="A814" s="1462">
        <v>804</v>
      </c>
      <c r="B814" s="111"/>
      <c r="C814" s="307"/>
      <c r="D814" s="281"/>
      <c r="E814" s="103"/>
      <c r="F814" s="103"/>
      <c r="G814" s="344"/>
      <c r="H814" s="112">
        <v>36509</v>
      </c>
      <c r="I814" s="112"/>
      <c r="J814" s="111" t="s">
        <v>6150</v>
      </c>
      <c r="K814" s="111"/>
      <c r="L814" s="111"/>
      <c r="M814" s="111"/>
      <c r="N814" s="133">
        <v>3650</v>
      </c>
      <c r="O814" s="111"/>
      <c r="P814" s="111"/>
      <c r="Q814" s="111"/>
      <c r="R814" s="112" t="s">
        <v>3245</v>
      </c>
      <c r="S814" s="103" t="s">
        <v>6197</v>
      </c>
      <c r="T814" s="103" t="s">
        <v>6689</v>
      </c>
      <c r="U814" s="103" t="str">
        <f t="shared" si="12"/>
        <v>End</v>
      </c>
      <c r="V814" s="111"/>
      <c r="W814" s="111"/>
      <c r="X814" s="111"/>
      <c r="Y814" s="111"/>
      <c r="Z814" s="111"/>
      <c r="AA814" s="111"/>
      <c r="AB814" s="111"/>
    </row>
    <row r="815" spans="1:28" ht="13">
      <c r="A815" s="1462">
        <v>805</v>
      </c>
      <c r="B815" s="111"/>
      <c r="C815" s="307"/>
      <c r="D815" s="281"/>
      <c r="E815" s="103"/>
      <c r="F815" s="103"/>
      <c r="G815" s="344"/>
      <c r="H815" s="112" t="s">
        <v>6163</v>
      </c>
      <c r="I815" s="112"/>
      <c r="J815" s="111" t="s">
        <v>6164</v>
      </c>
      <c r="K815" s="111"/>
      <c r="L815" s="111"/>
      <c r="M815" s="111"/>
      <c r="N815" s="133">
        <v>3650</v>
      </c>
      <c r="O815" s="111"/>
      <c r="P815" s="111"/>
      <c r="Q815" s="111"/>
      <c r="R815" s="112" t="s">
        <v>3245</v>
      </c>
      <c r="S815" s="103" t="s">
        <v>6197</v>
      </c>
      <c r="T815" s="103" t="s">
        <v>6689</v>
      </c>
      <c r="U815" s="103" t="str">
        <f t="shared" si="12"/>
        <v>End</v>
      </c>
      <c r="V815" s="111"/>
      <c r="W815" s="111"/>
      <c r="X815" s="111"/>
      <c r="Y815" s="111"/>
      <c r="Z815" s="111"/>
      <c r="AA815" s="111"/>
      <c r="AB815" s="111"/>
    </row>
    <row r="816" spans="1:28" ht="13">
      <c r="A816" s="1462">
        <v>806</v>
      </c>
      <c r="B816" s="111"/>
      <c r="C816" s="307"/>
      <c r="D816" s="281"/>
      <c r="E816" s="103"/>
      <c r="F816" s="103"/>
      <c r="G816" s="344"/>
      <c r="H816" s="112" t="s">
        <v>6216</v>
      </c>
      <c r="I816" s="112"/>
      <c r="J816" s="111" t="s">
        <v>6217</v>
      </c>
      <c r="K816" s="111"/>
      <c r="L816" s="111"/>
      <c r="M816" s="111"/>
      <c r="N816" s="133">
        <v>3650</v>
      </c>
      <c r="O816" s="111"/>
      <c r="P816" s="111"/>
      <c r="Q816" s="111"/>
      <c r="R816" s="112" t="s">
        <v>3245</v>
      </c>
      <c r="S816" s="103" t="s">
        <v>6197</v>
      </c>
      <c r="T816" s="103" t="s">
        <v>6689</v>
      </c>
      <c r="U816" s="103" t="str">
        <f t="shared" si="12"/>
        <v>End</v>
      </c>
      <c r="V816" s="111"/>
      <c r="W816" s="111"/>
      <c r="X816" s="111"/>
      <c r="Y816" s="111"/>
      <c r="Z816" s="111"/>
      <c r="AA816" s="111"/>
      <c r="AB816" s="111"/>
    </row>
    <row r="817" spans="1:28" ht="13">
      <c r="A817" s="1462">
        <v>807</v>
      </c>
      <c r="B817" s="111"/>
      <c r="C817" s="307"/>
      <c r="D817" s="281"/>
      <c r="E817" s="103"/>
      <c r="F817" s="103"/>
      <c r="G817" s="344"/>
      <c r="H817" s="112" t="s">
        <v>6677</v>
      </c>
      <c r="I817" s="112"/>
      <c r="J817" s="111" t="s">
        <v>6678</v>
      </c>
      <c r="K817" s="111"/>
      <c r="L817" s="111"/>
      <c r="M817" s="111"/>
      <c r="N817" s="133">
        <v>3650</v>
      </c>
      <c r="O817" s="111"/>
      <c r="P817" s="111"/>
      <c r="Q817" s="111"/>
      <c r="R817" s="112" t="s">
        <v>3245</v>
      </c>
      <c r="S817" s="103" t="s">
        <v>6197</v>
      </c>
      <c r="T817" s="103" t="s">
        <v>9713</v>
      </c>
      <c r="U817" s="103" t="str">
        <f t="shared" si="12"/>
        <v>End</v>
      </c>
      <c r="V817" s="111"/>
      <c r="W817" s="111"/>
      <c r="X817" s="111"/>
      <c r="Y817" s="111"/>
      <c r="Z817" s="111"/>
      <c r="AA817" s="111"/>
      <c r="AB817" s="111"/>
    </row>
    <row r="818" spans="1:28" ht="13">
      <c r="A818" s="1462">
        <v>808</v>
      </c>
      <c r="B818" s="111"/>
      <c r="C818" s="307"/>
      <c r="D818" s="281"/>
      <c r="E818" s="103"/>
      <c r="F818" s="344">
        <v>366</v>
      </c>
      <c r="G818" s="344"/>
      <c r="H818" s="112"/>
      <c r="I818" s="112"/>
      <c r="J818" s="91" t="s">
        <v>5348</v>
      </c>
      <c r="K818" s="111"/>
      <c r="L818" s="111"/>
      <c r="M818" s="111"/>
      <c r="N818" s="292">
        <v>36</v>
      </c>
      <c r="O818" s="111"/>
      <c r="P818" s="111"/>
      <c r="Q818" s="111"/>
      <c r="R818" s="19" t="s">
        <v>3240</v>
      </c>
      <c r="S818" s="103" t="s">
        <v>6197</v>
      </c>
      <c r="T818" s="103" t="s">
        <v>6828</v>
      </c>
      <c r="U818" s="103" t="str">
        <f t="shared" si="12"/>
        <v>End</v>
      </c>
      <c r="V818" s="111"/>
      <c r="W818" s="111"/>
      <c r="X818" s="111"/>
      <c r="Y818" s="111"/>
      <c r="Z818" s="111"/>
      <c r="AA818" s="111"/>
      <c r="AB818" s="111"/>
    </row>
    <row r="819" spans="1:28" ht="13">
      <c r="A819" s="1462">
        <v>809</v>
      </c>
      <c r="B819" s="111"/>
      <c r="C819" s="307"/>
      <c r="D819" s="281"/>
      <c r="E819" s="103"/>
      <c r="F819" s="103"/>
      <c r="G819" s="344">
        <v>3660</v>
      </c>
      <c r="H819" s="112"/>
      <c r="I819" s="112"/>
      <c r="J819" s="91" t="s">
        <v>5348</v>
      </c>
      <c r="K819" s="111"/>
      <c r="L819" s="111"/>
      <c r="M819" s="111"/>
      <c r="N819" s="292">
        <v>366</v>
      </c>
      <c r="O819" s="111"/>
      <c r="P819" s="111"/>
      <c r="Q819" s="111"/>
      <c r="R819" s="19" t="s">
        <v>3240</v>
      </c>
      <c r="S819" s="103" t="s">
        <v>6197</v>
      </c>
      <c r="T819" s="103" t="s">
        <v>6828</v>
      </c>
      <c r="U819" s="103" t="str">
        <f t="shared" si="12"/>
        <v>End</v>
      </c>
      <c r="V819" s="111"/>
      <c r="W819" s="111"/>
      <c r="X819" s="111"/>
      <c r="Y819" s="111"/>
      <c r="Z819" s="111"/>
      <c r="AA819" s="111"/>
      <c r="AB819" s="111"/>
    </row>
    <row r="820" spans="1:28" ht="13">
      <c r="A820" s="1462">
        <v>810</v>
      </c>
      <c r="B820" s="111"/>
      <c r="C820" s="307"/>
      <c r="D820" s="281"/>
      <c r="E820" s="103"/>
      <c r="F820" s="103"/>
      <c r="G820" s="344"/>
      <c r="H820" s="112">
        <v>36600</v>
      </c>
      <c r="I820" s="112"/>
      <c r="J820" s="111" t="s">
        <v>5348</v>
      </c>
      <c r="K820" s="111"/>
      <c r="L820" s="111"/>
      <c r="M820" s="111"/>
      <c r="N820" s="133">
        <v>3660</v>
      </c>
      <c r="O820" s="111"/>
      <c r="P820" s="111"/>
      <c r="Q820" s="111"/>
      <c r="R820" s="112" t="s">
        <v>3245</v>
      </c>
      <c r="S820" s="103" t="s">
        <v>6197</v>
      </c>
      <c r="T820" s="103" t="s">
        <v>6701</v>
      </c>
      <c r="U820" s="103" t="str">
        <f t="shared" si="12"/>
        <v>End</v>
      </c>
      <c r="V820" s="111"/>
      <c r="W820" s="111"/>
      <c r="X820" s="111"/>
      <c r="Y820" s="111"/>
      <c r="Z820" s="111"/>
      <c r="AA820" s="111"/>
      <c r="AB820" s="111"/>
    </row>
    <row r="821" spans="1:28" ht="13">
      <c r="A821" s="1462">
        <v>811</v>
      </c>
      <c r="B821" s="111"/>
      <c r="C821" s="307"/>
      <c r="D821" s="285">
        <v>37</v>
      </c>
      <c r="E821" s="103"/>
      <c r="F821" s="103"/>
      <c r="G821" s="344"/>
      <c r="H821" s="112"/>
      <c r="I821" s="112"/>
      <c r="J821" s="286" t="s">
        <v>376</v>
      </c>
      <c r="K821" s="104"/>
      <c r="L821" s="103"/>
      <c r="M821" s="103"/>
      <c r="N821" s="27"/>
      <c r="O821" s="111"/>
      <c r="P821" s="111"/>
      <c r="Q821" s="111"/>
      <c r="R821" s="19" t="s">
        <v>3240</v>
      </c>
      <c r="S821" s="103" t="s">
        <v>6197</v>
      </c>
      <c r="T821" s="103"/>
      <c r="U821" s="103" t="str">
        <f t="shared" si="12"/>
        <v/>
      </c>
      <c r="V821" s="111"/>
      <c r="W821" s="111"/>
      <c r="X821" s="111"/>
      <c r="Y821" s="111"/>
      <c r="Z821" s="111"/>
      <c r="AA821" s="111"/>
      <c r="AB821" s="111"/>
    </row>
    <row r="822" spans="1:28" ht="13">
      <c r="A822" s="1462">
        <v>812</v>
      </c>
      <c r="B822" s="111"/>
      <c r="C822" s="307"/>
      <c r="D822" s="281"/>
      <c r="E822" s="32">
        <v>37</v>
      </c>
      <c r="F822" s="32"/>
      <c r="G822" s="344"/>
      <c r="H822" s="112"/>
      <c r="I822" s="112"/>
      <c r="J822" s="91" t="s">
        <v>376</v>
      </c>
      <c r="K822" s="104"/>
      <c r="L822" s="103"/>
      <c r="M822" s="103"/>
      <c r="N822" s="27"/>
      <c r="O822" s="111"/>
      <c r="P822" s="111"/>
      <c r="Q822" s="111"/>
      <c r="R822" s="19" t="s">
        <v>3240</v>
      </c>
      <c r="S822" s="103" t="s">
        <v>6197</v>
      </c>
      <c r="T822" s="103"/>
      <c r="U822" s="103" t="str">
        <f t="shared" si="12"/>
        <v/>
      </c>
      <c r="V822" s="111"/>
      <c r="W822" s="111"/>
      <c r="X822" s="111"/>
      <c r="Y822" s="111"/>
      <c r="Z822" s="111"/>
      <c r="AA822" s="111"/>
      <c r="AB822" s="111"/>
    </row>
    <row r="823" spans="1:28" ht="13">
      <c r="A823" s="1462">
        <v>813</v>
      </c>
      <c r="B823" s="111"/>
      <c r="C823" s="307"/>
      <c r="D823" s="281"/>
      <c r="E823" s="32"/>
      <c r="F823" s="32">
        <v>370</v>
      </c>
      <c r="G823" s="344"/>
      <c r="H823" s="112"/>
      <c r="I823" s="112"/>
      <c r="J823" s="91" t="s">
        <v>376</v>
      </c>
      <c r="K823" s="104"/>
      <c r="L823" s="103"/>
      <c r="M823" s="103"/>
      <c r="N823" s="27">
        <v>37</v>
      </c>
      <c r="O823" s="111"/>
      <c r="P823" s="111"/>
      <c r="Q823" s="111"/>
      <c r="R823" s="19" t="s">
        <v>3240</v>
      </c>
      <c r="S823" s="103" t="s">
        <v>6197</v>
      </c>
      <c r="T823" s="103"/>
      <c r="U823" s="103" t="str">
        <f t="shared" si="12"/>
        <v/>
      </c>
      <c r="V823" s="111"/>
      <c r="W823" s="111"/>
      <c r="X823" s="111"/>
      <c r="Y823" s="111"/>
      <c r="Z823" s="111"/>
      <c r="AA823" s="111"/>
      <c r="AB823" s="111"/>
    </row>
    <row r="824" spans="1:28" ht="13">
      <c r="A824" s="1462">
        <v>814</v>
      </c>
      <c r="B824" s="111"/>
      <c r="C824" s="307"/>
      <c r="D824" s="281"/>
      <c r="E824" s="103"/>
      <c r="F824" s="103"/>
      <c r="G824" s="344">
        <v>3700</v>
      </c>
      <c r="H824" s="112"/>
      <c r="I824" s="112"/>
      <c r="J824" s="91" t="s">
        <v>376</v>
      </c>
      <c r="K824" s="104"/>
      <c r="L824" s="103"/>
      <c r="M824" s="103"/>
      <c r="N824" s="27">
        <v>370</v>
      </c>
      <c r="O824" s="111"/>
      <c r="P824" s="111"/>
      <c r="Q824" s="111"/>
      <c r="R824" s="19" t="s">
        <v>3240</v>
      </c>
      <c r="S824" s="103" t="s">
        <v>6197</v>
      </c>
      <c r="T824" s="103"/>
      <c r="U824" s="103" t="str">
        <f t="shared" si="12"/>
        <v/>
      </c>
      <c r="V824" s="111"/>
      <c r="W824" s="111"/>
      <c r="X824" s="111"/>
      <c r="Y824" s="111"/>
      <c r="Z824" s="111"/>
      <c r="AA824" s="111"/>
      <c r="AB824" s="111"/>
    </row>
    <row r="825" spans="1:28" ht="13">
      <c r="A825" s="1462">
        <v>815</v>
      </c>
      <c r="B825" s="111"/>
      <c r="C825" s="307"/>
      <c r="D825" s="281"/>
      <c r="E825" s="103"/>
      <c r="F825" s="103"/>
      <c r="G825" s="344"/>
      <c r="H825" s="112">
        <v>37000</v>
      </c>
      <c r="I825" s="112"/>
      <c r="J825" s="103" t="s">
        <v>376</v>
      </c>
      <c r="K825" s="104"/>
      <c r="L825" s="103"/>
      <c r="M825" s="103"/>
      <c r="N825" s="27">
        <v>3700</v>
      </c>
      <c r="O825" s="111"/>
      <c r="P825" s="111"/>
      <c r="Q825" s="111"/>
      <c r="R825" s="112" t="s">
        <v>3245</v>
      </c>
      <c r="S825" s="103" t="s">
        <v>6197</v>
      </c>
      <c r="T825" s="103" t="s">
        <v>7659</v>
      </c>
      <c r="U825" s="103" t="str">
        <f t="shared" si="12"/>
        <v>End</v>
      </c>
      <c r="V825" s="111"/>
      <c r="W825" s="111"/>
      <c r="X825" s="111"/>
      <c r="Y825" s="111"/>
      <c r="Z825" s="111"/>
      <c r="AA825" s="111"/>
      <c r="AB825" s="111"/>
    </row>
    <row r="826" spans="1:28" ht="13">
      <c r="A826" s="1462">
        <v>816</v>
      </c>
      <c r="B826" s="111"/>
      <c r="C826" s="307"/>
      <c r="D826" s="281"/>
      <c r="E826" s="103"/>
      <c r="F826" s="103"/>
      <c r="G826" s="848"/>
      <c r="H826" s="112">
        <v>37001</v>
      </c>
      <c r="I826" s="112"/>
      <c r="J826" s="111" t="s">
        <v>9177</v>
      </c>
      <c r="K826" s="155"/>
      <c r="L826" s="111"/>
      <c r="M826" s="111"/>
      <c r="N826" s="133">
        <v>3700</v>
      </c>
      <c r="O826" s="111"/>
      <c r="P826" s="111"/>
      <c r="Q826" s="111"/>
      <c r="R826" s="112" t="s">
        <v>3245</v>
      </c>
      <c r="S826" s="111" t="s">
        <v>6197</v>
      </c>
      <c r="T826" s="103" t="s">
        <v>9645</v>
      </c>
      <c r="U826" s="103" t="str">
        <f t="shared" si="12"/>
        <v>End</v>
      </c>
      <c r="V826" s="103"/>
      <c r="W826" s="103"/>
      <c r="X826" s="111"/>
      <c r="Y826" s="111"/>
      <c r="Z826" s="111"/>
      <c r="AA826" s="111"/>
      <c r="AB826" s="111"/>
    </row>
    <row r="827" spans="1:28" ht="13">
      <c r="A827" s="1462">
        <v>817</v>
      </c>
      <c r="B827" s="111"/>
      <c r="C827" s="307"/>
      <c r="D827" s="281"/>
      <c r="E827" s="103"/>
      <c r="F827" s="32">
        <v>371</v>
      </c>
      <c r="G827" s="344"/>
      <c r="H827" s="112"/>
      <c r="I827" s="112"/>
      <c r="J827" s="91" t="s">
        <v>3127</v>
      </c>
      <c r="K827" s="104"/>
      <c r="L827" s="103"/>
      <c r="M827" s="103"/>
      <c r="N827" s="27">
        <v>37</v>
      </c>
      <c r="O827" s="111"/>
      <c r="P827" s="111"/>
      <c r="Q827" s="111"/>
      <c r="R827" s="96" t="s">
        <v>3240</v>
      </c>
      <c r="S827" s="103" t="s">
        <v>6197</v>
      </c>
      <c r="T827" s="103"/>
      <c r="U827" s="103" t="str">
        <f t="shared" si="12"/>
        <v/>
      </c>
      <c r="V827" s="111"/>
      <c r="W827" s="111"/>
      <c r="X827" s="111"/>
      <c r="Y827" s="111"/>
      <c r="Z827" s="111"/>
      <c r="AA827" s="111"/>
      <c r="AB827" s="111"/>
    </row>
    <row r="828" spans="1:28" ht="13">
      <c r="A828" s="1462">
        <v>818</v>
      </c>
      <c r="B828" s="111"/>
      <c r="C828" s="307"/>
      <c r="D828" s="281"/>
      <c r="E828" s="103"/>
      <c r="F828" s="103"/>
      <c r="G828" s="344">
        <v>3710</v>
      </c>
      <c r="H828" s="112"/>
      <c r="I828" s="112"/>
      <c r="J828" s="91" t="s">
        <v>3131</v>
      </c>
      <c r="K828" s="104"/>
      <c r="L828" s="103"/>
      <c r="M828" s="103"/>
      <c r="N828" s="27">
        <v>371</v>
      </c>
      <c r="O828" s="111"/>
      <c r="P828" s="111"/>
      <c r="Q828" s="111"/>
      <c r="R828" s="96" t="s">
        <v>3240</v>
      </c>
      <c r="S828" s="103" t="s">
        <v>6197</v>
      </c>
      <c r="T828" s="103"/>
      <c r="U828" s="103" t="str">
        <f t="shared" si="12"/>
        <v/>
      </c>
      <c r="V828" s="111"/>
      <c r="W828" s="111"/>
      <c r="X828" s="111"/>
      <c r="Y828" s="111"/>
      <c r="Z828" s="111"/>
      <c r="AA828" s="111"/>
      <c r="AB828" s="111"/>
    </row>
    <row r="829" spans="1:28" ht="13">
      <c r="A829" s="1462">
        <v>819</v>
      </c>
      <c r="B829" s="111"/>
      <c r="C829" s="307"/>
      <c r="D829" s="281"/>
      <c r="E829" s="103"/>
      <c r="F829" s="103"/>
      <c r="G829" s="344"/>
      <c r="H829" s="112">
        <v>37100</v>
      </c>
      <c r="I829" s="112"/>
      <c r="J829" s="103" t="s">
        <v>6685</v>
      </c>
      <c r="K829" s="104"/>
      <c r="L829" s="103"/>
      <c r="M829" s="103"/>
      <c r="N829" s="27">
        <v>3710</v>
      </c>
      <c r="O829" s="111"/>
      <c r="P829" s="111"/>
      <c r="Q829" s="111"/>
      <c r="R829" s="112" t="s">
        <v>3245</v>
      </c>
      <c r="S829" s="103" t="s">
        <v>6197</v>
      </c>
      <c r="T829" s="103" t="s">
        <v>9713</v>
      </c>
      <c r="U829" s="103" t="str">
        <f t="shared" si="12"/>
        <v>End</v>
      </c>
      <c r="V829" s="111"/>
      <c r="W829" s="111"/>
      <c r="X829" s="111"/>
      <c r="Y829" s="111"/>
      <c r="Z829" s="111"/>
      <c r="AA829" s="111"/>
      <c r="AB829" s="111"/>
    </row>
    <row r="830" spans="1:28" ht="13">
      <c r="A830" s="1462">
        <v>820</v>
      </c>
      <c r="B830" s="111"/>
      <c r="C830" s="307"/>
      <c r="D830" s="281"/>
      <c r="E830" s="103"/>
      <c r="F830" s="103"/>
      <c r="G830" s="344"/>
      <c r="H830" s="112">
        <v>37109</v>
      </c>
      <c r="I830" s="112"/>
      <c r="J830" s="103" t="s">
        <v>8165</v>
      </c>
      <c r="K830" s="104"/>
      <c r="L830" s="103"/>
      <c r="M830" s="103"/>
      <c r="N830" s="27">
        <v>3710</v>
      </c>
      <c r="O830" s="111"/>
      <c r="P830" s="111"/>
      <c r="Q830" s="111"/>
      <c r="R830" s="112" t="s">
        <v>3245</v>
      </c>
      <c r="S830" s="103" t="s">
        <v>6197</v>
      </c>
      <c r="T830" s="103" t="s">
        <v>9713</v>
      </c>
      <c r="U830" s="103" t="str">
        <f t="shared" si="12"/>
        <v>End</v>
      </c>
      <c r="V830" s="111"/>
      <c r="W830" s="111"/>
      <c r="X830" s="111"/>
      <c r="Y830" s="111"/>
      <c r="Z830" s="111"/>
      <c r="AA830" s="111"/>
      <c r="AB830" s="111"/>
    </row>
    <row r="831" spans="1:28" ht="13">
      <c r="A831" s="1462">
        <v>821</v>
      </c>
      <c r="B831" s="111"/>
      <c r="C831" s="307"/>
      <c r="D831" s="281"/>
      <c r="E831" s="103"/>
      <c r="F831" s="103"/>
      <c r="G831" s="344">
        <v>3711</v>
      </c>
      <c r="H831" s="112"/>
      <c r="I831" s="112"/>
      <c r="J831" s="91" t="s">
        <v>6829</v>
      </c>
      <c r="K831" s="104"/>
      <c r="L831" s="103"/>
      <c r="M831" s="103"/>
      <c r="N831" s="27">
        <v>371</v>
      </c>
      <c r="O831" s="111"/>
      <c r="P831" s="111"/>
      <c r="Q831" s="111"/>
      <c r="R831" s="96" t="s">
        <v>3240</v>
      </c>
      <c r="S831" s="103" t="s">
        <v>6197</v>
      </c>
      <c r="T831" s="103"/>
      <c r="U831" s="103" t="str">
        <f t="shared" si="12"/>
        <v/>
      </c>
      <c r="V831" s="111"/>
      <c r="W831" s="111"/>
      <c r="X831" s="111"/>
      <c r="Y831" s="111"/>
      <c r="Z831" s="111"/>
      <c r="AA831" s="111"/>
      <c r="AB831" s="111"/>
    </row>
    <row r="832" spans="1:28" ht="13">
      <c r="A832" s="1462">
        <v>822</v>
      </c>
      <c r="B832" s="966"/>
      <c r="C832" s="967"/>
      <c r="D832" s="968"/>
      <c r="E832" s="969"/>
      <c r="F832" s="32">
        <v>372</v>
      </c>
      <c r="G832" s="344"/>
      <c r="H832" s="971"/>
      <c r="I832" s="971"/>
      <c r="J832" s="91" t="s">
        <v>9318</v>
      </c>
      <c r="K832" s="972"/>
      <c r="L832" s="966"/>
      <c r="M832" s="966"/>
      <c r="N832" s="973">
        <v>37</v>
      </c>
      <c r="O832" s="966"/>
      <c r="P832" s="966"/>
      <c r="Q832" s="966"/>
      <c r="R832" s="96" t="s">
        <v>3240</v>
      </c>
      <c r="S832" s="103" t="s">
        <v>6197</v>
      </c>
      <c r="T832" s="103"/>
      <c r="U832" s="103" t="str">
        <f t="shared" si="12"/>
        <v/>
      </c>
      <c r="V832" s="969"/>
      <c r="W832" s="969"/>
      <c r="X832" s="111"/>
      <c r="Y832" s="111"/>
      <c r="Z832" s="111"/>
      <c r="AA832" s="111"/>
      <c r="AB832" s="111"/>
    </row>
    <row r="833" spans="1:28" ht="13">
      <c r="A833" s="1462">
        <v>823</v>
      </c>
      <c r="B833" s="966"/>
      <c r="C833" s="967"/>
      <c r="D833" s="968"/>
      <c r="E833" s="969"/>
      <c r="F833" s="32"/>
      <c r="G833" s="344">
        <v>3720</v>
      </c>
      <c r="H833" s="971"/>
      <c r="I833" s="971"/>
      <c r="J833" s="91" t="s">
        <v>9318</v>
      </c>
      <c r="K833" s="972"/>
      <c r="L833" s="966"/>
      <c r="M833" s="966"/>
      <c r="N833" s="973">
        <v>372</v>
      </c>
      <c r="O833" s="966"/>
      <c r="P833" s="966"/>
      <c r="Q833" s="966"/>
      <c r="R833" s="96" t="s">
        <v>3240</v>
      </c>
      <c r="S833" s="103" t="s">
        <v>6197</v>
      </c>
      <c r="T833" s="103"/>
      <c r="U833" s="103" t="str">
        <f t="shared" si="12"/>
        <v/>
      </c>
      <c r="V833" s="969"/>
      <c r="W833" s="969"/>
      <c r="X833" s="111"/>
      <c r="Y833" s="111"/>
      <c r="Z833" s="111"/>
      <c r="AA833" s="111"/>
      <c r="AB833" s="111"/>
    </row>
    <row r="834" spans="1:28" ht="13">
      <c r="A834" s="1462">
        <v>824</v>
      </c>
      <c r="B834" s="966"/>
      <c r="C834" s="967"/>
      <c r="D834" s="968"/>
      <c r="E834" s="969"/>
      <c r="F834" s="969"/>
      <c r="G834" s="970"/>
      <c r="H834" s="971">
        <v>37202</v>
      </c>
      <c r="I834" s="971"/>
      <c r="J834" s="111" t="s">
        <v>9505</v>
      </c>
      <c r="K834" s="972"/>
      <c r="L834" s="966"/>
      <c r="M834" s="966"/>
      <c r="N834" s="973">
        <v>3720</v>
      </c>
      <c r="O834" s="966"/>
      <c r="P834" s="966"/>
      <c r="Q834" s="966"/>
      <c r="R834" s="964" t="s">
        <v>3245</v>
      </c>
      <c r="S834" s="111" t="s">
        <v>6197</v>
      </c>
      <c r="T834" s="103"/>
      <c r="U834" s="103" t="str">
        <f t="shared" si="12"/>
        <v/>
      </c>
      <c r="V834" s="969"/>
      <c r="W834" s="969"/>
      <c r="X834" s="111"/>
      <c r="Y834" s="111"/>
      <c r="Z834" s="111"/>
      <c r="AA834" s="111"/>
      <c r="AB834" s="111"/>
    </row>
    <row r="835" spans="1:28" ht="13">
      <c r="A835" s="1462">
        <v>825</v>
      </c>
      <c r="B835" s="1186"/>
      <c r="C835" s="1187"/>
      <c r="D835" s="1188">
        <v>38</v>
      </c>
      <c r="E835" s="1189"/>
      <c r="F835" s="1189"/>
      <c r="G835" s="1180"/>
      <c r="H835" s="1190"/>
      <c r="I835" s="1190"/>
      <c r="J835" s="286" t="s">
        <v>9539</v>
      </c>
      <c r="K835" s="1191"/>
      <c r="L835" s="1186"/>
      <c r="M835" s="1186"/>
      <c r="N835" s="1192"/>
      <c r="O835" s="1186"/>
      <c r="P835" s="1186"/>
      <c r="Q835" s="1186"/>
      <c r="R835" s="19" t="s">
        <v>3240</v>
      </c>
      <c r="S835" s="103" t="s">
        <v>6197</v>
      </c>
      <c r="T835" s="1189"/>
      <c r="U835" s="103" t="str">
        <f t="shared" si="12"/>
        <v/>
      </c>
      <c r="V835" s="1189"/>
      <c r="W835" s="1189"/>
      <c r="X835" s="111"/>
      <c r="Y835" s="111"/>
      <c r="Z835" s="111"/>
      <c r="AA835" s="111"/>
      <c r="AB835" s="111"/>
    </row>
    <row r="836" spans="1:28" ht="13">
      <c r="A836" s="1462">
        <v>826</v>
      </c>
      <c r="B836" s="1186"/>
      <c r="C836" s="1187"/>
      <c r="D836" s="1188"/>
      <c r="E836" s="1189">
        <v>38</v>
      </c>
      <c r="F836" s="1189"/>
      <c r="G836" s="1180"/>
      <c r="H836" s="1190"/>
      <c r="I836" s="1190"/>
      <c r="J836" s="91" t="s">
        <v>9539</v>
      </c>
      <c r="K836" s="1191"/>
      <c r="L836" s="1186"/>
      <c r="M836" s="1186"/>
      <c r="N836" s="1192"/>
      <c r="O836" s="1186"/>
      <c r="P836" s="1186"/>
      <c r="Q836" s="1186"/>
      <c r="R836" s="19" t="s">
        <v>3240</v>
      </c>
      <c r="S836" s="103" t="s">
        <v>6197</v>
      </c>
      <c r="T836" s="1189"/>
      <c r="U836" s="103" t="str">
        <f t="shared" si="12"/>
        <v/>
      </c>
      <c r="V836" s="1189"/>
      <c r="W836" s="1189"/>
      <c r="X836" s="111"/>
      <c r="Y836" s="111"/>
      <c r="Z836" s="111"/>
      <c r="AA836" s="111"/>
      <c r="AB836" s="111"/>
    </row>
    <row r="837" spans="1:28" ht="13">
      <c r="A837" s="1462">
        <v>827</v>
      </c>
      <c r="B837" s="1186"/>
      <c r="C837" s="1187"/>
      <c r="D837" s="1188"/>
      <c r="E837" s="1189"/>
      <c r="F837" s="1189">
        <v>380</v>
      </c>
      <c r="G837" s="1180"/>
      <c r="H837" s="1190"/>
      <c r="I837" s="1190"/>
      <c r="J837" s="91" t="s">
        <v>9539</v>
      </c>
      <c r="K837" s="1191"/>
      <c r="L837" s="1186"/>
      <c r="M837" s="1186"/>
      <c r="N837" s="1192">
        <v>38</v>
      </c>
      <c r="O837" s="1186"/>
      <c r="P837" s="1186"/>
      <c r="Q837" s="1186"/>
      <c r="R837" s="96" t="s">
        <v>3240</v>
      </c>
      <c r="S837" s="103" t="s">
        <v>6197</v>
      </c>
      <c r="T837" s="1189"/>
      <c r="U837" s="103" t="str">
        <f t="shared" si="12"/>
        <v/>
      </c>
      <c r="V837" s="1189"/>
      <c r="W837" s="1189"/>
      <c r="X837" s="111"/>
      <c r="Y837" s="111"/>
      <c r="Z837" s="111"/>
      <c r="AA837" s="111"/>
      <c r="AB837" s="111"/>
    </row>
    <row r="838" spans="1:28" ht="13">
      <c r="A838" s="1462">
        <v>828</v>
      </c>
      <c r="B838" s="1186"/>
      <c r="C838" s="1187"/>
      <c r="D838" s="1188"/>
      <c r="E838" s="1189"/>
      <c r="F838" s="1189"/>
      <c r="G838" s="1180">
        <v>3800</v>
      </c>
      <c r="H838" s="1190"/>
      <c r="I838" s="1190"/>
      <c r="J838" s="91" t="s">
        <v>9539</v>
      </c>
      <c r="K838" s="1191"/>
      <c r="L838" s="1186"/>
      <c r="M838" s="1186"/>
      <c r="N838" s="1192">
        <v>380</v>
      </c>
      <c r="O838" s="1186"/>
      <c r="P838" s="1186"/>
      <c r="Q838" s="1186"/>
      <c r="R838" s="96" t="s">
        <v>3240</v>
      </c>
      <c r="S838" s="103" t="s">
        <v>6197</v>
      </c>
      <c r="T838" s="1189"/>
      <c r="U838" s="103" t="str">
        <f t="shared" si="12"/>
        <v/>
      </c>
      <c r="V838" s="1189"/>
      <c r="W838" s="1189"/>
      <c r="X838" s="111"/>
      <c r="Y838" s="111"/>
      <c r="Z838" s="111"/>
      <c r="AA838" s="111"/>
      <c r="AB838" s="111"/>
    </row>
    <row r="839" spans="1:28" ht="13">
      <c r="A839" s="1462">
        <v>829</v>
      </c>
      <c r="B839" s="1186"/>
      <c r="C839" s="1187"/>
      <c r="D839" s="1188"/>
      <c r="E839" s="1189"/>
      <c r="F839" s="1189"/>
      <c r="G839" s="1180"/>
      <c r="H839" s="1190">
        <v>38000</v>
      </c>
      <c r="I839" s="1190"/>
      <c r="J839" s="111" t="s">
        <v>6785</v>
      </c>
      <c r="K839" s="1191"/>
      <c r="L839" s="1186"/>
      <c r="M839" s="1186"/>
      <c r="N839" s="1192">
        <v>3800</v>
      </c>
      <c r="O839" s="1186"/>
      <c r="P839" s="1186"/>
      <c r="Q839" s="1186"/>
      <c r="R839" s="1184" t="s">
        <v>3245</v>
      </c>
      <c r="S839" s="111" t="s">
        <v>6197</v>
      </c>
      <c r="T839" s="1189"/>
      <c r="U839" s="103" t="str">
        <f t="shared" si="12"/>
        <v/>
      </c>
      <c r="V839" s="1189"/>
      <c r="W839" s="1189"/>
      <c r="X839" s="111"/>
      <c r="Y839" s="111"/>
      <c r="Z839" s="111"/>
      <c r="AA839" s="111"/>
      <c r="AB839" s="111"/>
    </row>
    <row r="840" spans="1:28" ht="13">
      <c r="A840" s="1462">
        <v>830</v>
      </c>
      <c r="B840" s="157">
        <v>40</v>
      </c>
      <c r="C840" s="15"/>
      <c r="D840" s="263"/>
      <c r="E840" s="15"/>
      <c r="F840" s="15"/>
      <c r="G840" s="15"/>
      <c r="H840" s="15"/>
      <c r="I840" s="15"/>
      <c r="J840" s="24" t="s">
        <v>3152</v>
      </c>
      <c r="K840" s="24"/>
      <c r="L840" s="15"/>
      <c r="M840" s="15"/>
      <c r="N840" s="260"/>
      <c r="O840" s="15"/>
      <c r="P840" s="15"/>
      <c r="Q840" s="15"/>
      <c r="R840" s="17" t="s">
        <v>3240</v>
      </c>
      <c r="S840" s="18" t="s">
        <v>6197</v>
      </c>
      <c r="T840" s="103"/>
      <c r="U840" s="103" t="str">
        <f t="shared" si="12"/>
        <v/>
      </c>
      <c r="V840" s="111"/>
      <c r="W840" s="111"/>
      <c r="X840" s="111"/>
      <c r="Y840" s="111"/>
      <c r="Z840" s="111"/>
      <c r="AA840" s="111"/>
      <c r="AB840" s="111"/>
    </row>
    <row r="841" spans="1:28" ht="13">
      <c r="A841" s="1462">
        <v>831</v>
      </c>
      <c r="B841" s="157"/>
      <c r="C841" s="30">
        <v>40</v>
      </c>
      <c r="D841" s="310"/>
      <c r="E841" s="15"/>
      <c r="F841" s="15"/>
      <c r="G841" s="15"/>
      <c r="H841" s="26"/>
      <c r="I841" s="26"/>
      <c r="J841" s="24" t="s">
        <v>3152</v>
      </c>
      <c r="K841" s="24"/>
      <c r="L841" s="15"/>
      <c r="M841" s="15"/>
      <c r="N841" s="260"/>
      <c r="O841" s="15"/>
      <c r="P841" s="15"/>
      <c r="Q841" s="15"/>
      <c r="R841" s="17" t="s">
        <v>3240</v>
      </c>
      <c r="S841" s="18" t="s">
        <v>6197</v>
      </c>
      <c r="T841" s="103"/>
      <c r="U841" s="103" t="str">
        <f t="shared" si="12"/>
        <v/>
      </c>
      <c r="V841" s="111"/>
      <c r="W841" s="111"/>
      <c r="X841" s="111"/>
      <c r="Y841" s="111"/>
      <c r="Z841" s="111"/>
      <c r="AA841" s="111"/>
      <c r="AB841" s="111"/>
    </row>
    <row r="842" spans="1:28" ht="13">
      <c r="A842" s="1462">
        <v>832</v>
      </c>
      <c r="B842" s="111"/>
      <c r="C842" s="307"/>
      <c r="D842" s="285">
        <v>41</v>
      </c>
      <c r="E842" s="103"/>
      <c r="F842" s="848"/>
      <c r="G842" s="848"/>
      <c r="H842" s="112"/>
      <c r="I842" s="112"/>
      <c r="J842" s="286" t="s">
        <v>3153</v>
      </c>
      <c r="K842" s="286"/>
      <c r="L842" s="286"/>
      <c r="M842" s="286"/>
      <c r="N842" s="287"/>
      <c r="O842" s="286"/>
      <c r="P842" s="286"/>
      <c r="Q842" s="286"/>
      <c r="R842" s="288" t="s">
        <v>3240</v>
      </c>
      <c r="S842" s="103" t="s">
        <v>6197</v>
      </c>
      <c r="T842" s="103"/>
      <c r="U842" s="103" t="str">
        <f t="shared" si="12"/>
        <v/>
      </c>
      <c r="V842" s="111"/>
      <c r="W842" s="111"/>
      <c r="X842" s="111"/>
      <c r="Y842" s="111"/>
      <c r="Z842" s="111"/>
      <c r="AA842" s="111"/>
      <c r="AB842" s="111"/>
    </row>
    <row r="843" spans="1:28" ht="13">
      <c r="A843" s="1462">
        <v>833</v>
      </c>
      <c r="B843" s="111"/>
      <c r="C843" s="307"/>
      <c r="D843" s="281"/>
      <c r="E843" s="344">
        <v>41</v>
      </c>
      <c r="F843" s="103"/>
      <c r="G843" s="103"/>
      <c r="H843" s="112"/>
      <c r="I843" s="112"/>
      <c r="J843" s="21" t="s">
        <v>3153</v>
      </c>
      <c r="K843" s="21"/>
      <c r="L843" s="21"/>
      <c r="M843" s="21"/>
      <c r="N843" s="274"/>
      <c r="O843" s="21"/>
      <c r="P843" s="21"/>
      <c r="Q843" s="21"/>
      <c r="R843" s="19" t="s">
        <v>3240</v>
      </c>
      <c r="S843" s="103" t="s">
        <v>6197</v>
      </c>
      <c r="T843" s="103"/>
      <c r="U843" s="103" t="str">
        <f t="shared" si="12"/>
        <v/>
      </c>
      <c r="V843" s="111"/>
      <c r="W843" s="111"/>
      <c r="X843" s="111"/>
      <c r="Y843" s="111"/>
      <c r="Z843" s="111"/>
      <c r="AA843" s="111"/>
      <c r="AB843" s="111"/>
    </row>
    <row r="844" spans="1:28" ht="13">
      <c r="A844" s="1462">
        <v>834</v>
      </c>
      <c r="B844" s="111"/>
      <c r="C844" s="307"/>
      <c r="D844" s="281"/>
      <c r="E844" s="103"/>
      <c r="F844" s="344">
        <v>410</v>
      </c>
      <c r="G844" s="103"/>
      <c r="H844" s="112"/>
      <c r="I844" s="112"/>
      <c r="J844" s="21" t="s">
        <v>3153</v>
      </c>
      <c r="K844" s="21"/>
      <c r="L844" s="21"/>
      <c r="M844" s="21"/>
      <c r="N844" s="274">
        <v>41</v>
      </c>
      <c r="O844" s="21"/>
      <c r="P844" s="21"/>
      <c r="Q844" s="21"/>
      <c r="R844" s="19" t="s">
        <v>3240</v>
      </c>
      <c r="S844" s="103" t="s">
        <v>6197</v>
      </c>
      <c r="T844" s="103"/>
      <c r="U844" s="103" t="str">
        <f t="shared" si="12"/>
        <v/>
      </c>
      <c r="V844" s="111"/>
      <c r="W844" s="111"/>
      <c r="X844" s="111"/>
      <c r="Y844" s="111"/>
      <c r="Z844" s="111"/>
      <c r="AA844" s="111"/>
      <c r="AB844" s="111"/>
    </row>
    <row r="845" spans="1:28" ht="13">
      <c r="A845" s="1462">
        <v>835</v>
      </c>
      <c r="B845" s="111"/>
      <c r="C845" s="307"/>
      <c r="D845" s="281"/>
      <c r="E845" s="103"/>
      <c r="F845" s="103"/>
      <c r="G845" s="344">
        <v>4100</v>
      </c>
      <c r="H845" s="112"/>
      <c r="I845" s="112"/>
      <c r="J845" s="21" t="s">
        <v>3154</v>
      </c>
      <c r="K845" s="21"/>
      <c r="L845" s="21"/>
      <c r="M845" s="21"/>
      <c r="N845" s="274">
        <v>410</v>
      </c>
      <c r="O845" s="21"/>
      <c r="P845" s="21"/>
      <c r="Q845" s="21"/>
      <c r="R845" s="19" t="s">
        <v>3240</v>
      </c>
      <c r="S845" s="103" t="s">
        <v>6197</v>
      </c>
      <c r="T845" s="103"/>
      <c r="U845" s="103" t="str">
        <f t="shared" si="12"/>
        <v/>
      </c>
      <c r="V845" s="111"/>
      <c r="W845" s="111"/>
      <c r="X845" s="111"/>
      <c r="Y845" s="111"/>
      <c r="Z845" s="111"/>
      <c r="AA845" s="111"/>
      <c r="AB845" s="111"/>
    </row>
    <row r="846" spans="1:28" ht="13">
      <c r="A846" s="1462">
        <v>836</v>
      </c>
      <c r="B846" s="111"/>
      <c r="C846" s="307"/>
      <c r="D846" s="281"/>
      <c r="E846" s="103"/>
      <c r="F846" s="103"/>
      <c r="G846" s="103"/>
      <c r="H846" s="112">
        <v>41000</v>
      </c>
      <c r="I846" s="112"/>
      <c r="J846" s="111" t="s">
        <v>3155</v>
      </c>
      <c r="K846" s="111"/>
      <c r="L846" s="111"/>
      <c r="M846" s="111"/>
      <c r="N846" s="133">
        <v>4100</v>
      </c>
      <c r="O846" s="111"/>
      <c r="P846" s="111"/>
      <c r="Q846" s="111"/>
      <c r="R846" s="112" t="s">
        <v>3245</v>
      </c>
      <c r="S846" s="103" t="s">
        <v>6197</v>
      </c>
      <c r="T846" s="103" t="s">
        <v>7658</v>
      </c>
      <c r="U846" s="103" t="str">
        <f t="shared" ref="U846:U909" si="13">LEFT($T846,3)</f>
        <v>End</v>
      </c>
      <c r="V846" s="111"/>
      <c r="W846" s="111"/>
      <c r="X846" s="111"/>
      <c r="Y846" s="111"/>
      <c r="Z846" s="111"/>
      <c r="AA846" s="111"/>
      <c r="AB846" s="111"/>
    </row>
    <row r="847" spans="1:28" ht="13">
      <c r="A847" s="1462">
        <v>837</v>
      </c>
      <c r="B847" s="111"/>
      <c r="C847" s="307"/>
      <c r="D847" s="281"/>
      <c r="E847" s="103"/>
      <c r="F847" s="103"/>
      <c r="G847" s="103"/>
      <c r="H847" s="112">
        <v>41001</v>
      </c>
      <c r="I847" s="112"/>
      <c r="J847" s="111" t="s">
        <v>3156</v>
      </c>
      <c r="K847" s="111"/>
      <c r="L847" s="111"/>
      <c r="M847" s="111"/>
      <c r="N847" s="133">
        <v>4100</v>
      </c>
      <c r="O847" s="111"/>
      <c r="P847" s="111"/>
      <c r="Q847" s="111"/>
      <c r="R847" s="112" t="s">
        <v>3245</v>
      </c>
      <c r="S847" s="103" t="s">
        <v>6197</v>
      </c>
      <c r="T847" s="103"/>
      <c r="U847" s="103" t="str">
        <f t="shared" si="13"/>
        <v/>
      </c>
      <c r="V847" s="111"/>
      <c r="W847" s="111"/>
      <c r="X847" s="111"/>
      <c r="Y847" s="111"/>
      <c r="Z847" s="111"/>
      <c r="AA847" s="111"/>
      <c r="AB847" s="111"/>
    </row>
    <row r="848" spans="1:28" ht="13">
      <c r="A848" s="1462">
        <v>838</v>
      </c>
      <c r="B848" s="111"/>
      <c r="C848" s="307"/>
      <c r="D848" s="281"/>
      <c r="E848" s="103"/>
      <c r="F848" s="103"/>
      <c r="G848" s="103"/>
      <c r="H848" s="112">
        <v>41002</v>
      </c>
      <c r="I848" s="112"/>
      <c r="J848" s="111" t="s">
        <v>7037</v>
      </c>
      <c r="K848" s="111"/>
      <c r="L848" s="111"/>
      <c r="M848" s="111"/>
      <c r="N848" s="133">
        <v>4100</v>
      </c>
      <c r="O848" s="111"/>
      <c r="P848" s="111"/>
      <c r="Q848" s="111"/>
      <c r="R848" s="112" t="s">
        <v>3245</v>
      </c>
      <c r="S848" s="103" t="s">
        <v>6197</v>
      </c>
      <c r="T848" s="103"/>
      <c r="U848" s="103" t="str">
        <f t="shared" si="13"/>
        <v/>
      </c>
      <c r="V848" s="111"/>
      <c r="W848" s="111"/>
      <c r="X848" s="111"/>
      <c r="Y848" s="111"/>
      <c r="Z848" s="111"/>
      <c r="AA848" s="111"/>
      <c r="AB848" s="111"/>
    </row>
    <row r="849" spans="1:28" ht="13">
      <c r="A849" s="1462">
        <v>839</v>
      </c>
      <c r="B849" s="111"/>
      <c r="C849" s="307"/>
      <c r="D849" s="281"/>
      <c r="E849" s="103"/>
      <c r="F849" s="103"/>
      <c r="G849" s="103"/>
      <c r="H849" s="112">
        <v>41003</v>
      </c>
      <c r="I849" s="112"/>
      <c r="J849" s="111" t="s">
        <v>3157</v>
      </c>
      <c r="K849" s="111"/>
      <c r="L849" s="111"/>
      <c r="M849" s="111"/>
      <c r="N849" s="133">
        <v>4100</v>
      </c>
      <c r="O849" s="111"/>
      <c r="P849" s="111"/>
      <c r="Q849" s="111"/>
      <c r="R849" s="112" t="s">
        <v>3245</v>
      </c>
      <c r="S849" s="103" t="s">
        <v>6197</v>
      </c>
      <c r="T849" s="103"/>
      <c r="U849" s="103" t="str">
        <f t="shared" si="13"/>
        <v/>
      </c>
      <c r="V849" s="111"/>
      <c r="W849" s="111"/>
      <c r="X849" s="111"/>
      <c r="Y849" s="111"/>
      <c r="Z849" s="111"/>
      <c r="AA849" s="111"/>
      <c r="AB849" s="111"/>
    </row>
    <row r="850" spans="1:28" ht="13">
      <c r="A850" s="1462">
        <v>840</v>
      </c>
      <c r="B850" s="111"/>
      <c r="C850" s="307"/>
      <c r="D850" s="281"/>
      <c r="E850" s="103"/>
      <c r="F850" s="103"/>
      <c r="G850" s="344">
        <v>4101</v>
      </c>
      <c r="H850" s="112"/>
      <c r="I850" s="112"/>
      <c r="J850" s="21" t="s">
        <v>3158</v>
      </c>
      <c r="K850" s="21"/>
      <c r="L850" s="21"/>
      <c r="M850" s="21"/>
      <c r="N850" s="274">
        <v>410</v>
      </c>
      <c r="O850" s="21"/>
      <c r="P850" s="21"/>
      <c r="Q850" s="21"/>
      <c r="R850" s="19" t="s">
        <v>3240</v>
      </c>
      <c r="S850" s="103" t="s">
        <v>6197</v>
      </c>
      <c r="T850" s="103" t="s">
        <v>6806</v>
      </c>
      <c r="U850" s="103" t="str">
        <f t="shared" si="13"/>
        <v>End</v>
      </c>
      <c r="V850" s="111"/>
      <c r="W850" s="111"/>
      <c r="X850" s="111"/>
      <c r="Y850" s="111"/>
      <c r="Z850" s="111"/>
      <c r="AA850" s="111"/>
      <c r="AB850" s="111"/>
    </row>
    <row r="851" spans="1:28" ht="13">
      <c r="A851" s="1462">
        <v>841</v>
      </c>
      <c r="B851" s="111"/>
      <c r="C851" s="307"/>
      <c r="D851" s="281"/>
      <c r="E851" s="103"/>
      <c r="F851" s="103"/>
      <c r="G851" s="103"/>
      <c r="H851" s="112">
        <v>41010</v>
      </c>
      <c r="I851" s="112"/>
      <c r="J851" s="111" t="s">
        <v>3159</v>
      </c>
      <c r="K851" s="111"/>
      <c r="L851" s="111"/>
      <c r="M851" s="111"/>
      <c r="N851" s="133">
        <v>4101</v>
      </c>
      <c r="O851" s="111"/>
      <c r="P851" s="111"/>
      <c r="Q851" s="111"/>
      <c r="R851" s="112" t="s">
        <v>3245</v>
      </c>
      <c r="S851" s="103" t="s">
        <v>6197</v>
      </c>
      <c r="T851" s="103" t="s">
        <v>6806</v>
      </c>
      <c r="U851" s="103" t="str">
        <f t="shared" si="13"/>
        <v>End</v>
      </c>
      <c r="V851" s="111"/>
      <c r="W851" s="111"/>
      <c r="X851" s="111"/>
      <c r="Y851" s="111"/>
      <c r="Z851" s="111"/>
      <c r="AA851" s="111"/>
      <c r="AB851" s="111"/>
    </row>
    <row r="852" spans="1:28" ht="13">
      <c r="A852" s="1462">
        <v>842</v>
      </c>
      <c r="B852" s="111"/>
      <c r="C852" s="307"/>
      <c r="D852" s="281"/>
      <c r="E852" s="103"/>
      <c r="F852" s="103"/>
      <c r="G852" s="103"/>
      <c r="H852" s="112">
        <v>41011</v>
      </c>
      <c r="I852" s="112"/>
      <c r="J852" s="111" t="s">
        <v>3160</v>
      </c>
      <c r="K852" s="111"/>
      <c r="L852" s="111"/>
      <c r="M852" s="111"/>
      <c r="N852" s="133">
        <v>4101</v>
      </c>
      <c r="O852" s="111"/>
      <c r="P852" s="111"/>
      <c r="Q852" s="111"/>
      <c r="R852" s="112" t="s">
        <v>3245</v>
      </c>
      <c r="S852" s="103" t="s">
        <v>6197</v>
      </c>
      <c r="T852" s="103" t="s">
        <v>6806</v>
      </c>
      <c r="U852" s="103" t="str">
        <f t="shared" si="13"/>
        <v>End</v>
      </c>
      <c r="V852" s="111"/>
      <c r="W852" s="111"/>
      <c r="X852" s="111"/>
      <c r="Y852" s="111"/>
      <c r="Z852" s="111"/>
      <c r="AA852" s="111"/>
      <c r="AB852" s="111"/>
    </row>
    <row r="853" spans="1:28" ht="13">
      <c r="A853" s="1462">
        <v>843</v>
      </c>
      <c r="B853" s="111"/>
      <c r="C853" s="307"/>
      <c r="D853" s="281"/>
      <c r="E853" s="103"/>
      <c r="F853" s="103"/>
      <c r="G853" s="103"/>
      <c r="H853" s="112">
        <v>41012</v>
      </c>
      <c r="I853" s="112"/>
      <c r="J853" s="111" t="s">
        <v>1291</v>
      </c>
      <c r="K853" s="111"/>
      <c r="L853" s="111"/>
      <c r="M853" s="111"/>
      <c r="N853" s="133">
        <v>4101</v>
      </c>
      <c r="O853" s="111"/>
      <c r="P853" s="111"/>
      <c r="Q853" s="111"/>
      <c r="R853" s="112" t="s">
        <v>3245</v>
      </c>
      <c r="S853" s="103" t="s">
        <v>6197</v>
      </c>
      <c r="T853" s="103" t="s">
        <v>6806</v>
      </c>
      <c r="U853" s="103" t="str">
        <f t="shared" si="13"/>
        <v>End</v>
      </c>
      <c r="V853" s="111"/>
      <c r="W853" s="111"/>
      <c r="X853" s="111"/>
      <c r="Y853" s="111"/>
      <c r="Z853" s="111"/>
      <c r="AA853" s="111"/>
      <c r="AB853" s="111"/>
    </row>
    <row r="854" spans="1:28" ht="13">
      <c r="A854" s="1462">
        <v>844</v>
      </c>
      <c r="B854" s="111"/>
      <c r="C854" s="307"/>
      <c r="D854" s="285">
        <v>42</v>
      </c>
      <c r="E854" s="103"/>
      <c r="F854" s="103"/>
      <c r="G854" s="103"/>
      <c r="H854" s="112"/>
      <c r="I854" s="112"/>
      <c r="J854" s="286" t="s">
        <v>1292</v>
      </c>
      <c r="K854" s="286"/>
      <c r="L854" s="286"/>
      <c r="M854" s="286"/>
      <c r="N854" s="287"/>
      <c r="O854" s="286"/>
      <c r="P854" s="286"/>
      <c r="Q854" s="286"/>
      <c r="R854" s="288" t="s">
        <v>3240</v>
      </c>
      <c r="S854" s="103" t="s">
        <v>6197</v>
      </c>
      <c r="T854" s="103"/>
      <c r="U854" s="103" t="str">
        <f t="shared" si="13"/>
        <v/>
      </c>
      <c r="V854" s="111"/>
      <c r="W854" s="111"/>
      <c r="X854" s="111"/>
      <c r="Y854" s="111"/>
      <c r="Z854" s="111"/>
      <c r="AA854" s="111"/>
      <c r="AB854" s="111"/>
    </row>
    <row r="855" spans="1:28" ht="13">
      <c r="A855" s="1462">
        <v>845</v>
      </c>
      <c r="B855" s="111"/>
      <c r="C855" s="307"/>
      <c r="D855" s="281"/>
      <c r="E855" s="344">
        <v>42</v>
      </c>
      <c r="F855" s="103"/>
      <c r="G855" s="103"/>
      <c r="H855" s="112"/>
      <c r="I855" s="112"/>
      <c r="J855" s="21" t="s">
        <v>1292</v>
      </c>
      <c r="K855" s="21"/>
      <c r="L855" s="21"/>
      <c r="M855" s="21"/>
      <c r="N855" s="274"/>
      <c r="O855" s="21"/>
      <c r="P855" s="21"/>
      <c r="Q855" s="21"/>
      <c r="R855" s="19" t="s">
        <v>3240</v>
      </c>
      <c r="S855" s="103" t="s">
        <v>6197</v>
      </c>
      <c r="T855" s="103"/>
      <c r="U855" s="103" t="str">
        <f t="shared" si="13"/>
        <v/>
      </c>
      <c r="V855" s="111"/>
      <c r="W855" s="111"/>
      <c r="X855" s="111"/>
      <c r="Y855" s="111"/>
      <c r="Z855" s="111"/>
      <c r="AA855" s="111"/>
      <c r="AB855" s="111"/>
    </row>
    <row r="856" spans="1:28" ht="13">
      <c r="A856" s="1462">
        <v>846</v>
      </c>
      <c r="B856" s="111"/>
      <c r="C856" s="307"/>
      <c r="D856" s="281"/>
      <c r="E856" s="103"/>
      <c r="F856" s="344">
        <v>420</v>
      </c>
      <c r="G856" s="103"/>
      <c r="H856" s="112"/>
      <c r="I856" s="112"/>
      <c r="J856" s="21" t="s">
        <v>1292</v>
      </c>
      <c r="K856" s="21"/>
      <c r="L856" s="21"/>
      <c r="M856" s="21"/>
      <c r="N856" s="274">
        <v>42</v>
      </c>
      <c r="O856" s="21"/>
      <c r="P856" s="21"/>
      <c r="Q856" s="21"/>
      <c r="R856" s="19" t="s">
        <v>3240</v>
      </c>
      <c r="S856" s="103" t="s">
        <v>6197</v>
      </c>
      <c r="T856" s="103"/>
      <c r="U856" s="103" t="str">
        <f t="shared" si="13"/>
        <v/>
      </c>
      <c r="V856" s="111"/>
      <c r="W856" s="111"/>
      <c r="X856" s="111"/>
      <c r="Y856" s="111"/>
      <c r="Z856" s="111"/>
      <c r="AA856" s="111"/>
      <c r="AB856" s="111"/>
    </row>
    <row r="857" spans="1:28" ht="13">
      <c r="A857" s="1462">
        <v>847</v>
      </c>
      <c r="B857" s="111"/>
      <c r="C857" s="307"/>
      <c r="D857" s="281"/>
      <c r="E857" s="103"/>
      <c r="F857" s="103"/>
      <c r="G857" s="344">
        <v>4200</v>
      </c>
      <c r="H857" s="112"/>
      <c r="I857" s="112"/>
      <c r="J857" s="21" t="s">
        <v>1293</v>
      </c>
      <c r="K857" s="21"/>
      <c r="L857" s="21"/>
      <c r="M857" s="21"/>
      <c r="N857" s="274">
        <v>420</v>
      </c>
      <c r="O857" s="21"/>
      <c r="P857" s="21"/>
      <c r="Q857" s="21"/>
      <c r="R857" s="19" t="s">
        <v>3240</v>
      </c>
      <c r="S857" s="103" t="s">
        <v>6197</v>
      </c>
      <c r="T857" s="103"/>
      <c r="U857" s="103" t="str">
        <f t="shared" si="13"/>
        <v/>
      </c>
      <c r="V857" s="111"/>
      <c r="W857" s="111"/>
      <c r="X857" s="111"/>
      <c r="Y857" s="111"/>
      <c r="Z857" s="111"/>
      <c r="AA857" s="111"/>
      <c r="AB857" s="111"/>
    </row>
    <row r="858" spans="1:28" ht="13">
      <c r="A858" s="1462">
        <v>848</v>
      </c>
      <c r="B858" s="111"/>
      <c r="C858" s="307"/>
      <c r="D858" s="281"/>
      <c r="E858" s="103"/>
      <c r="F858" s="103"/>
      <c r="G858" s="103"/>
      <c r="H858" s="112">
        <v>42000</v>
      </c>
      <c r="I858" s="112"/>
      <c r="J858" s="111" t="s">
        <v>1294</v>
      </c>
      <c r="K858" s="111"/>
      <c r="L858" s="111"/>
      <c r="M858" s="111"/>
      <c r="N858" s="133">
        <v>4200</v>
      </c>
      <c r="O858" s="111"/>
      <c r="P858" s="111"/>
      <c r="Q858" s="111"/>
      <c r="R858" s="112" t="s">
        <v>3245</v>
      </c>
      <c r="S858" s="103" t="s">
        <v>6197</v>
      </c>
      <c r="T858" s="103"/>
      <c r="U858" s="103" t="str">
        <f t="shared" si="13"/>
        <v/>
      </c>
      <c r="V858" s="111"/>
      <c r="W858" s="111"/>
      <c r="X858" s="111"/>
      <c r="Y858" s="111"/>
      <c r="Z858" s="111"/>
      <c r="AA858" s="111"/>
      <c r="AB858" s="111"/>
    </row>
    <row r="859" spans="1:28" ht="13">
      <c r="A859" s="1462">
        <v>849</v>
      </c>
      <c r="B859" s="111"/>
      <c r="C859" s="307"/>
      <c r="D859" s="281"/>
      <c r="E859" s="103"/>
      <c r="F859" s="103"/>
      <c r="G859" s="103"/>
      <c r="H859" s="112">
        <v>42001</v>
      </c>
      <c r="I859" s="112"/>
      <c r="J859" s="111" t="s">
        <v>1295</v>
      </c>
      <c r="K859" s="111"/>
      <c r="L859" s="111"/>
      <c r="M859" s="111"/>
      <c r="N859" s="133">
        <v>4200</v>
      </c>
      <c r="O859" s="111"/>
      <c r="P859" s="111"/>
      <c r="Q859" s="111"/>
      <c r="R859" s="112" t="s">
        <v>3245</v>
      </c>
      <c r="S859" s="103" t="s">
        <v>6197</v>
      </c>
      <c r="T859" s="103"/>
      <c r="U859" s="103" t="str">
        <f t="shared" si="13"/>
        <v/>
      </c>
      <c r="V859" s="111"/>
      <c r="W859" s="111"/>
      <c r="X859" s="111"/>
      <c r="Y859" s="111"/>
      <c r="Z859" s="111"/>
      <c r="AA859" s="111"/>
      <c r="AB859" s="111"/>
    </row>
    <row r="860" spans="1:28" ht="13">
      <c r="A860" s="1462">
        <v>850</v>
      </c>
      <c r="B860" s="157">
        <v>50</v>
      </c>
      <c r="C860" s="312"/>
      <c r="D860" s="313"/>
      <c r="E860" s="15"/>
      <c r="F860" s="15"/>
      <c r="G860" s="15"/>
      <c r="H860" s="151"/>
      <c r="I860" s="151"/>
      <c r="J860" s="314" t="s">
        <v>1296</v>
      </c>
      <c r="K860" s="314"/>
      <c r="L860" s="157"/>
      <c r="M860" s="157"/>
      <c r="N860" s="265"/>
      <c r="O860" s="157"/>
      <c r="P860" s="157"/>
      <c r="Q860" s="157"/>
      <c r="R860" s="315" t="s">
        <v>3240</v>
      </c>
      <c r="S860" s="1" t="s">
        <v>6197</v>
      </c>
      <c r="T860" s="103"/>
      <c r="U860" s="103" t="str">
        <f t="shared" si="13"/>
        <v/>
      </c>
      <c r="V860" s="111"/>
      <c r="W860" s="111"/>
      <c r="X860" s="111"/>
      <c r="Y860" s="111"/>
      <c r="Z860" s="111"/>
      <c r="AA860" s="111"/>
      <c r="AB860" s="111"/>
    </row>
    <row r="861" spans="1:28" ht="13">
      <c r="A861" s="1462">
        <v>851</v>
      </c>
      <c r="B861" s="15"/>
      <c r="C861" s="316">
        <v>50</v>
      </c>
      <c r="D861" s="272"/>
      <c r="E861" s="15"/>
      <c r="F861" s="15"/>
      <c r="G861" s="15"/>
      <c r="H861" s="151"/>
      <c r="I861" s="151"/>
      <c r="J861" s="314" t="s">
        <v>1296</v>
      </c>
      <c r="K861" s="314"/>
      <c r="L861" s="314"/>
      <c r="M861" s="314"/>
      <c r="N861" s="317"/>
      <c r="O861" s="314"/>
      <c r="P861" s="314"/>
      <c r="Q861" s="314"/>
      <c r="R861" s="315" t="s">
        <v>3240</v>
      </c>
      <c r="S861" s="1" t="s">
        <v>6197</v>
      </c>
      <c r="T861" s="103"/>
      <c r="U861" s="103" t="str">
        <f t="shared" si="13"/>
        <v/>
      </c>
      <c r="V861" s="111"/>
      <c r="W861" s="111"/>
      <c r="X861" s="111"/>
      <c r="Y861" s="111"/>
      <c r="Z861" s="111"/>
      <c r="AA861" s="111"/>
      <c r="AB861" s="111"/>
    </row>
    <row r="862" spans="1:28" ht="13">
      <c r="A862" s="1462">
        <v>852</v>
      </c>
      <c r="B862" s="111"/>
      <c r="C862" s="307"/>
      <c r="D862" s="309">
        <v>51</v>
      </c>
      <c r="E862" s="103"/>
      <c r="F862" s="848"/>
      <c r="G862" s="848"/>
      <c r="H862" s="112"/>
      <c r="I862" s="112"/>
      <c r="J862" s="286" t="s">
        <v>1297</v>
      </c>
      <c r="K862" s="286"/>
      <c r="L862" s="286"/>
      <c r="M862" s="286"/>
      <c r="N862" s="287"/>
      <c r="O862" s="286"/>
      <c r="P862" s="286"/>
      <c r="Q862" s="286"/>
      <c r="R862" s="288" t="s">
        <v>3240</v>
      </c>
      <c r="S862" s="103" t="s">
        <v>6197</v>
      </c>
      <c r="T862" s="103"/>
      <c r="U862" s="103" t="str">
        <f t="shared" si="13"/>
        <v/>
      </c>
      <c r="V862" s="111"/>
      <c r="W862" s="111"/>
      <c r="X862" s="111"/>
      <c r="Y862" s="111"/>
      <c r="Z862" s="111"/>
      <c r="AA862" s="111"/>
      <c r="AB862" s="111"/>
    </row>
    <row r="863" spans="1:28" ht="13">
      <c r="A863" s="1462">
        <v>853</v>
      </c>
      <c r="B863" s="111"/>
      <c r="C863" s="307"/>
      <c r="D863" s="281"/>
      <c r="E863" s="344">
        <v>51</v>
      </c>
      <c r="F863" s="103"/>
      <c r="G863" s="103"/>
      <c r="H863" s="112"/>
      <c r="I863" s="112"/>
      <c r="J863" s="21" t="s">
        <v>1297</v>
      </c>
      <c r="K863" s="21"/>
      <c r="L863" s="21"/>
      <c r="M863" s="21"/>
      <c r="N863" s="274"/>
      <c r="O863" s="21"/>
      <c r="P863" s="21"/>
      <c r="Q863" s="21"/>
      <c r="R863" s="19" t="s">
        <v>3240</v>
      </c>
      <c r="S863" s="103" t="s">
        <v>6197</v>
      </c>
      <c r="T863" s="103"/>
      <c r="U863" s="103" t="str">
        <f t="shared" si="13"/>
        <v/>
      </c>
      <c r="V863" s="111"/>
      <c r="W863" s="111"/>
      <c r="X863" s="111"/>
      <c r="Y863" s="111"/>
      <c r="Z863" s="111"/>
      <c r="AA863" s="111"/>
      <c r="AB863" s="111"/>
    </row>
    <row r="864" spans="1:28" ht="13">
      <c r="A864" s="1462">
        <v>854</v>
      </c>
      <c r="B864" s="111"/>
      <c r="C864" s="307"/>
      <c r="D864" s="281"/>
      <c r="E864" s="103"/>
      <c r="F864" s="344">
        <v>510</v>
      </c>
      <c r="G864" s="103"/>
      <c r="H864" s="112"/>
      <c r="I864" s="112"/>
      <c r="J864" s="21" t="s">
        <v>1298</v>
      </c>
      <c r="K864" s="21"/>
      <c r="L864" s="21"/>
      <c r="M864" s="21"/>
      <c r="N864" s="274">
        <v>51</v>
      </c>
      <c r="O864" s="21"/>
      <c r="P864" s="21"/>
      <c r="Q864" s="21"/>
      <c r="R864" s="19" t="s">
        <v>3240</v>
      </c>
      <c r="S864" s="103" t="s">
        <v>6197</v>
      </c>
      <c r="T864" s="103"/>
      <c r="U864" s="103" t="str">
        <f t="shared" si="13"/>
        <v/>
      </c>
      <c r="V864" s="111"/>
      <c r="W864" s="111"/>
      <c r="X864" s="111"/>
      <c r="Y864" s="111"/>
      <c r="Z864" s="111"/>
      <c r="AA864" s="111"/>
      <c r="AB864" s="111"/>
    </row>
    <row r="865" spans="1:28" ht="13">
      <c r="A865" s="1462">
        <v>855</v>
      </c>
      <c r="B865" s="111"/>
      <c r="C865" s="307"/>
      <c r="D865" s="281"/>
      <c r="E865" s="103"/>
      <c r="F865" s="103"/>
      <c r="G865" s="344">
        <v>5100</v>
      </c>
      <c r="H865" s="112"/>
      <c r="I865" s="112"/>
      <c r="J865" s="21" t="s">
        <v>1298</v>
      </c>
      <c r="K865" s="21"/>
      <c r="L865" s="21"/>
      <c r="M865" s="21"/>
      <c r="N865" s="274">
        <v>510</v>
      </c>
      <c r="O865" s="21"/>
      <c r="P865" s="21"/>
      <c r="Q865" s="21"/>
      <c r="R865" s="19" t="s">
        <v>3240</v>
      </c>
      <c r="S865" s="103" t="s">
        <v>6197</v>
      </c>
      <c r="T865" s="103"/>
      <c r="U865" s="103" t="str">
        <f t="shared" si="13"/>
        <v/>
      </c>
      <c r="V865" s="111"/>
      <c r="W865" s="111"/>
      <c r="X865" s="111"/>
      <c r="Y865" s="111"/>
      <c r="Z865" s="111"/>
      <c r="AA865" s="111"/>
      <c r="AB865" s="111"/>
    </row>
    <row r="866" spans="1:28" ht="13">
      <c r="A866" s="1462">
        <v>856</v>
      </c>
      <c r="B866" s="111"/>
      <c r="C866" s="307"/>
      <c r="D866" s="281"/>
      <c r="E866" s="103"/>
      <c r="F866" s="103"/>
      <c r="G866" s="848"/>
      <c r="H866" s="112">
        <v>51000</v>
      </c>
      <c r="I866" s="112"/>
      <c r="J866" s="111" t="s">
        <v>9124</v>
      </c>
      <c r="K866" s="111"/>
      <c r="L866" s="111"/>
      <c r="M866" s="111"/>
      <c r="N866" s="27">
        <v>5100</v>
      </c>
      <c r="O866" s="103"/>
      <c r="P866" s="103"/>
      <c r="Q866" s="103"/>
      <c r="R866" s="848" t="s">
        <v>3245</v>
      </c>
      <c r="S866" s="103" t="s">
        <v>6197</v>
      </c>
      <c r="T866" s="103"/>
      <c r="U866" s="103" t="str">
        <f t="shared" si="13"/>
        <v/>
      </c>
      <c r="V866" s="103"/>
      <c r="W866" s="103"/>
      <c r="X866" s="111"/>
      <c r="Y866" s="111"/>
      <c r="Z866" s="111"/>
      <c r="AA866" s="111"/>
      <c r="AB866" s="111"/>
    </row>
    <row r="867" spans="1:28" ht="13">
      <c r="A867" s="1462">
        <v>857</v>
      </c>
      <c r="B867" s="111"/>
      <c r="C867" s="307"/>
      <c r="D867" s="281"/>
      <c r="E867" s="103"/>
      <c r="F867" s="103"/>
      <c r="G867" s="344"/>
      <c r="H867" s="112">
        <v>51999</v>
      </c>
      <c r="I867" s="112"/>
      <c r="J867" s="103" t="s">
        <v>6476</v>
      </c>
      <c r="K867" s="21"/>
      <c r="L867" s="21"/>
      <c r="M867" s="21"/>
      <c r="N867" s="27">
        <v>5100</v>
      </c>
      <c r="O867" s="103"/>
      <c r="P867" s="103"/>
      <c r="Q867" s="103"/>
      <c r="R867" s="848" t="s">
        <v>3245</v>
      </c>
      <c r="S867" s="103" t="s">
        <v>6197</v>
      </c>
      <c r="T867" s="103"/>
      <c r="U867" s="103" t="str">
        <f t="shared" si="13"/>
        <v/>
      </c>
      <c r="V867" s="111"/>
      <c r="W867" s="111"/>
      <c r="X867" s="111"/>
      <c r="Y867" s="111"/>
      <c r="Z867" s="111"/>
      <c r="AA867" s="111"/>
      <c r="AB867" s="111"/>
    </row>
    <row r="868" spans="1:28" ht="13">
      <c r="A868" s="1462">
        <v>858</v>
      </c>
      <c r="B868" s="111"/>
      <c r="C868" s="307"/>
      <c r="D868" s="281"/>
      <c r="E868" s="103"/>
      <c r="F868" s="344">
        <v>511</v>
      </c>
      <c r="G868" s="344"/>
      <c r="H868" s="112"/>
      <c r="I868" s="112"/>
      <c r="J868" s="21" t="s">
        <v>1299</v>
      </c>
      <c r="K868" s="21"/>
      <c r="L868" s="21"/>
      <c r="M868" s="21"/>
      <c r="N868" s="274">
        <v>51</v>
      </c>
      <c r="O868" s="21"/>
      <c r="P868" s="21"/>
      <c r="Q868" s="21"/>
      <c r="R868" s="19" t="s">
        <v>3240</v>
      </c>
      <c r="S868" s="103" t="s">
        <v>6197</v>
      </c>
      <c r="T868" s="103"/>
      <c r="U868" s="103" t="str">
        <f t="shared" si="13"/>
        <v/>
      </c>
      <c r="V868" s="111"/>
      <c r="W868" s="111"/>
      <c r="X868" s="111"/>
      <c r="Y868" s="111"/>
      <c r="Z868" s="111"/>
      <c r="AA868" s="111"/>
      <c r="AB868" s="111"/>
    </row>
    <row r="869" spans="1:28" ht="13">
      <c r="A869" s="1462">
        <v>859</v>
      </c>
      <c r="B869" s="111"/>
      <c r="C869" s="307"/>
      <c r="D869" s="281"/>
      <c r="E869" s="103"/>
      <c r="F869" s="103"/>
      <c r="G869" s="344">
        <v>5110</v>
      </c>
      <c r="H869" s="112"/>
      <c r="I869" s="112"/>
      <c r="J869" s="21" t="s">
        <v>1299</v>
      </c>
      <c r="K869" s="21"/>
      <c r="L869" s="21"/>
      <c r="M869" s="21"/>
      <c r="N869" s="274">
        <v>511</v>
      </c>
      <c r="O869" s="21"/>
      <c r="P869" s="21"/>
      <c r="Q869" s="21"/>
      <c r="R869" s="19" t="s">
        <v>3240</v>
      </c>
      <c r="S869" s="103" t="s">
        <v>6197</v>
      </c>
      <c r="T869" s="103"/>
      <c r="U869" s="103" t="str">
        <f t="shared" si="13"/>
        <v/>
      </c>
      <c r="V869" s="111"/>
      <c r="W869" s="111"/>
      <c r="X869" s="111"/>
      <c r="Y869" s="111"/>
      <c r="Z869" s="111"/>
      <c r="AA869" s="111"/>
      <c r="AB869" s="111"/>
    </row>
    <row r="870" spans="1:28" ht="13">
      <c r="A870" s="1462">
        <v>860</v>
      </c>
      <c r="B870" s="111"/>
      <c r="C870" s="307"/>
      <c r="D870" s="281"/>
      <c r="E870" s="103"/>
      <c r="F870" s="344">
        <v>512</v>
      </c>
      <c r="G870" s="344"/>
      <c r="H870" s="112"/>
      <c r="I870" s="112"/>
      <c r="J870" s="21" t="s">
        <v>626</v>
      </c>
      <c r="K870" s="21"/>
      <c r="L870" s="21"/>
      <c r="M870" s="21"/>
      <c r="N870" s="274">
        <v>51</v>
      </c>
      <c r="O870" s="21"/>
      <c r="P870" s="21"/>
      <c r="Q870" s="21"/>
      <c r="R870" s="19" t="s">
        <v>3240</v>
      </c>
      <c r="S870" s="103" t="s">
        <v>6197</v>
      </c>
      <c r="T870" s="103"/>
      <c r="U870" s="103" t="str">
        <f t="shared" si="13"/>
        <v/>
      </c>
      <c r="V870" s="111"/>
      <c r="W870" s="111"/>
      <c r="X870" s="111"/>
      <c r="Y870" s="111"/>
      <c r="Z870" s="111"/>
      <c r="AA870" s="111"/>
      <c r="AB870" s="111"/>
    </row>
    <row r="871" spans="1:28" ht="13">
      <c r="A871" s="1462">
        <v>861</v>
      </c>
      <c r="B871" s="111"/>
      <c r="C871" s="307"/>
      <c r="D871" s="281"/>
      <c r="E871" s="103"/>
      <c r="F871" s="103"/>
      <c r="G871" s="344">
        <v>5120</v>
      </c>
      <c r="H871" s="112"/>
      <c r="I871" s="112"/>
      <c r="J871" s="21" t="s">
        <v>1300</v>
      </c>
      <c r="K871" s="21"/>
      <c r="L871" s="21"/>
      <c r="M871" s="21"/>
      <c r="N871" s="274">
        <v>512</v>
      </c>
      <c r="O871" s="21"/>
      <c r="P871" s="21"/>
      <c r="Q871" s="21"/>
      <c r="R871" s="19" t="s">
        <v>3240</v>
      </c>
      <c r="S871" s="103" t="s">
        <v>6197</v>
      </c>
      <c r="T871" s="103"/>
      <c r="U871" s="103" t="str">
        <f t="shared" si="13"/>
        <v/>
      </c>
      <c r="V871" s="111"/>
      <c r="W871" s="111"/>
      <c r="X871" s="111"/>
      <c r="Y871" s="111"/>
      <c r="Z871" s="111"/>
      <c r="AA871" s="111"/>
      <c r="AB871" s="111"/>
    </row>
    <row r="872" spans="1:28" ht="13">
      <c r="A872" s="1462">
        <v>862</v>
      </c>
      <c r="B872" s="111"/>
      <c r="C872" s="307"/>
      <c r="D872" s="281"/>
      <c r="E872" s="103"/>
      <c r="F872" s="103"/>
      <c r="G872" s="103"/>
      <c r="H872" s="112">
        <v>51200</v>
      </c>
      <c r="I872" s="112"/>
      <c r="J872" s="111" t="s">
        <v>1301</v>
      </c>
      <c r="K872" s="111"/>
      <c r="L872" s="111"/>
      <c r="M872" s="111"/>
      <c r="N872" s="133">
        <v>5120</v>
      </c>
      <c r="O872" s="111"/>
      <c r="P872" s="111"/>
      <c r="Q872" s="111"/>
      <c r="R872" s="112" t="s">
        <v>3245</v>
      </c>
      <c r="S872" s="103" t="s">
        <v>6197</v>
      </c>
      <c r="T872" s="103" t="s">
        <v>6911</v>
      </c>
      <c r="U872" s="103" t="str">
        <f t="shared" si="13"/>
        <v>End</v>
      </c>
      <c r="V872" s="111"/>
      <c r="W872" s="111"/>
      <c r="X872" s="111"/>
      <c r="Y872" s="111"/>
      <c r="Z872" s="111"/>
      <c r="AA872" s="111"/>
      <c r="AB872" s="111"/>
    </row>
    <row r="873" spans="1:28" ht="13">
      <c r="A873" s="1462">
        <v>863</v>
      </c>
      <c r="B873" s="111"/>
      <c r="C873" s="307"/>
      <c r="D873" s="281"/>
      <c r="E873" s="103"/>
      <c r="F873" s="103"/>
      <c r="G873" s="103"/>
      <c r="H873" s="112">
        <v>51201</v>
      </c>
      <c r="I873" s="112"/>
      <c r="J873" s="111" t="s">
        <v>8167</v>
      </c>
      <c r="K873" s="111"/>
      <c r="L873" s="111"/>
      <c r="M873" s="111"/>
      <c r="N873" s="133">
        <v>5120</v>
      </c>
      <c r="O873" s="111"/>
      <c r="P873" s="111"/>
      <c r="Q873" s="111"/>
      <c r="R873" s="112" t="s">
        <v>3245</v>
      </c>
      <c r="S873" s="103" t="s">
        <v>6197</v>
      </c>
      <c r="T873" s="103"/>
      <c r="U873" s="103" t="str">
        <f t="shared" si="13"/>
        <v/>
      </c>
      <c r="V873" s="111"/>
      <c r="W873" s="111"/>
      <c r="X873" s="111"/>
      <c r="Y873" s="111"/>
      <c r="Z873" s="111"/>
      <c r="AA873" s="111"/>
      <c r="AB873" s="111"/>
    </row>
    <row r="874" spans="1:28" ht="13">
      <c r="A874" s="1462">
        <v>864</v>
      </c>
      <c r="B874" s="111"/>
      <c r="C874" s="307"/>
      <c r="D874" s="281"/>
      <c r="E874" s="103"/>
      <c r="F874" s="103"/>
      <c r="G874" s="344">
        <v>5121</v>
      </c>
      <c r="H874" s="112"/>
      <c r="I874" s="112"/>
      <c r="J874" s="91" t="s">
        <v>1302</v>
      </c>
      <c r="K874" s="111"/>
      <c r="L874" s="111"/>
      <c r="M874" s="111"/>
      <c r="N874" s="274">
        <v>512</v>
      </c>
      <c r="O874" s="111"/>
      <c r="P874" s="111"/>
      <c r="Q874" s="111"/>
      <c r="R874" s="112" t="s">
        <v>3240</v>
      </c>
      <c r="S874" s="103" t="s">
        <v>6197</v>
      </c>
      <c r="T874" s="103"/>
      <c r="U874" s="103" t="str">
        <f t="shared" si="13"/>
        <v/>
      </c>
      <c r="V874" s="111"/>
      <c r="W874" s="111"/>
      <c r="X874" s="111"/>
      <c r="Y874" s="111"/>
      <c r="Z874" s="111"/>
      <c r="AA874" s="111"/>
      <c r="AB874" s="111"/>
    </row>
    <row r="875" spans="1:28" ht="13">
      <c r="A875" s="1462">
        <v>865</v>
      </c>
      <c r="B875" s="111"/>
      <c r="C875" s="307"/>
      <c r="D875" s="281"/>
      <c r="E875" s="103"/>
      <c r="F875" s="103"/>
      <c r="G875" s="103"/>
      <c r="H875" s="112">
        <v>51210</v>
      </c>
      <c r="I875" s="112"/>
      <c r="J875" s="111" t="s">
        <v>1303</v>
      </c>
      <c r="K875" s="111"/>
      <c r="L875" s="111"/>
      <c r="M875" s="111"/>
      <c r="N875" s="133">
        <v>5121</v>
      </c>
      <c r="O875" s="111"/>
      <c r="P875" s="111"/>
      <c r="Q875" s="111"/>
      <c r="R875" s="112" t="s">
        <v>3245</v>
      </c>
      <c r="S875" s="103" t="s">
        <v>6197</v>
      </c>
      <c r="T875" s="103"/>
      <c r="U875" s="103" t="str">
        <f t="shared" si="13"/>
        <v/>
      </c>
      <c r="V875" s="111"/>
      <c r="W875" s="111"/>
      <c r="X875" s="111"/>
      <c r="Y875" s="111"/>
      <c r="Z875" s="111"/>
      <c r="AA875" s="111"/>
      <c r="AB875" s="111"/>
    </row>
    <row r="876" spans="1:28" ht="13">
      <c r="A876" s="1462">
        <v>866</v>
      </c>
      <c r="B876" s="111"/>
      <c r="C876" s="307"/>
      <c r="D876" s="281"/>
      <c r="E876" s="103"/>
      <c r="F876" s="344">
        <v>513</v>
      </c>
      <c r="G876" s="103"/>
      <c r="H876" s="112"/>
      <c r="I876" s="112"/>
      <c r="J876" s="318" t="s">
        <v>1304</v>
      </c>
      <c r="K876" s="318"/>
      <c r="L876" s="318"/>
      <c r="M876" s="318"/>
      <c r="N876" s="274">
        <v>51</v>
      </c>
      <c r="O876" s="318"/>
      <c r="P876" s="318"/>
      <c r="Q876" s="318"/>
      <c r="R876" s="19" t="s">
        <v>3240</v>
      </c>
      <c r="S876" s="103" t="s">
        <v>6197</v>
      </c>
      <c r="T876" s="103"/>
      <c r="U876" s="103" t="str">
        <f t="shared" si="13"/>
        <v/>
      </c>
      <c r="V876" s="111"/>
      <c r="W876" s="111"/>
      <c r="X876" s="111"/>
      <c r="Y876" s="111"/>
      <c r="Z876" s="111"/>
      <c r="AA876" s="111"/>
      <c r="AB876" s="111"/>
    </row>
    <row r="877" spans="1:28" ht="13">
      <c r="A877" s="1462">
        <v>867</v>
      </c>
      <c r="B877" s="111"/>
      <c r="C877" s="307"/>
      <c r="D877" s="281"/>
      <c r="E877" s="103"/>
      <c r="F877" s="344"/>
      <c r="G877" s="344">
        <v>5130</v>
      </c>
      <c r="H877" s="112"/>
      <c r="I877" s="112"/>
      <c r="J877" s="318" t="s">
        <v>1304</v>
      </c>
      <c r="K877" s="318"/>
      <c r="L877" s="318"/>
      <c r="M877" s="318"/>
      <c r="N877" s="274">
        <v>513</v>
      </c>
      <c r="O877" s="318"/>
      <c r="P877" s="318"/>
      <c r="Q877" s="318"/>
      <c r="R877" s="19" t="s">
        <v>3240</v>
      </c>
      <c r="S877" s="103" t="s">
        <v>6197</v>
      </c>
      <c r="T877" s="103"/>
      <c r="U877" s="103" t="str">
        <f t="shared" si="13"/>
        <v/>
      </c>
      <c r="V877" s="111"/>
      <c r="W877" s="111"/>
      <c r="X877" s="111"/>
      <c r="Y877" s="111"/>
      <c r="Z877" s="111"/>
      <c r="AA877" s="111"/>
      <c r="AB877" s="111"/>
    </row>
    <row r="878" spans="1:28" ht="13">
      <c r="A878" s="1462">
        <v>868</v>
      </c>
      <c r="B878" s="111"/>
      <c r="C878" s="307"/>
      <c r="D878" s="281"/>
      <c r="E878" s="103"/>
      <c r="F878" s="103"/>
      <c r="G878" s="103"/>
      <c r="H878" s="112">
        <v>51300</v>
      </c>
      <c r="I878" s="112"/>
      <c r="J878" s="111" t="s">
        <v>1305</v>
      </c>
      <c r="K878" s="111"/>
      <c r="L878" s="111"/>
      <c r="M878" s="111"/>
      <c r="N878" s="133">
        <v>5130</v>
      </c>
      <c r="O878" s="111"/>
      <c r="P878" s="111"/>
      <c r="Q878" s="111"/>
      <c r="R878" s="112" t="s">
        <v>3245</v>
      </c>
      <c r="S878" s="103" t="s">
        <v>6197</v>
      </c>
      <c r="T878" s="103"/>
      <c r="U878" s="103" t="str">
        <f t="shared" si="13"/>
        <v/>
      </c>
      <c r="V878" s="111"/>
      <c r="W878" s="111"/>
      <c r="X878" s="111"/>
      <c r="Y878" s="111"/>
      <c r="Z878" s="111"/>
      <c r="AA878" s="111"/>
      <c r="AB878" s="111"/>
    </row>
    <row r="879" spans="1:28" ht="13">
      <c r="A879" s="1462">
        <v>869</v>
      </c>
      <c r="B879" s="111"/>
      <c r="C879" s="307"/>
      <c r="D879" s="281"/>
      <c r="E879" s="103"/>
      <c r="F879" s="103"/>
      <c r="G879" s="103"/>
      <c r="H879" s="112">
        <v>51301</v>
      </c>
      <c r="I879" s="112"/>
      <c r="J879" s="111" t="s">
        <v>1306</v>
      </c>
      <c r="K879" s="111"/>
      <c r="L879" s="111"/>
      <c r="M879" s="111"/>
      <c r="N879" s="133">
        <v>5130</v>
      </c>
      <c r="O879" s="111"/>
      <c r="P879" s="111"/>
      <c r="Q879" s="111"/>
      <c r="R879" s="112" t="s">
        <v>3245</v>
      </c>
      <c r="S879" s="103" t="s">
        <v>6197</v>
      </c>
      <c r="T879" s="103"/>
      <c r="U879" s="103" t="str">
        <f t="shared" si="13"/>
        <v/>
      </c>
      <c r="V879" s="111"/>
      <c r="W879" s="111"/>
      <c r="X879" s="111"/>
      <c r="Y879" s="111"/>
      <c r="Z879" s="111"/>
      <c r="AA879" s="111"/>
      <c r="AB879" s="111"/>
    </row>
    <row r="880" spans="1:28" ht="13">
      <c r="A880" s="1462">
        <v>870</v>
      </c>
      <c r="B880" s="111"/>
      <c r="C880" s="307"/>
      <c r="D880" s="281"/>
      <c r="E880" s="103"/>
      <c r="F880" s="103"/>
      <c r="G880" s="103"/>
      <c r="H880" s="112">
        <v>51302</v>
      </c>
      <c r="I880" s="112"/>
      <c r="J880" s="111" t="s">
        <v>1307</v>
      </c>
      <c r="K880" s="111"/>
      <c r="L880" s="111"/>
      <c r="M880" s="111"/>
      <c r="N880" s="133">
        <v>5130</v>
      </c>
      <c r="O880" s="111"/>
      <c r="P880" s="111"/>
      <c r="Q880" s="111"/>
      <c r="R880" s="112" t="s">
        <v>3245</v>
      </c>
      <c r="S880" s="103" t="s">
        <v>6197</v>
      </c>
      <c r="T880" s="103" t="s">
        <v>6913</v>
      </c>
      <c r="U880" s="103" t="str">
        <f t="shared" si="13"/>
        <v>End</v>
      </c>
      <c r="V880" s="111"/>
      <c r="W880" s="111"/>
      <c r="X880" s="111"/>
      <c r="Y880" s="111"/>
      <c r="Z880" s="111"/>
      <c r="AA880" s="111"/>
      <c r="AB880" s="111"/>
    </row>
    <row r="881" spans="1:28" ht="13">
      <c r="A881" s="1462">
        <v>871</v>
      </c>
      <c r="B881" s="111"/>
      <c r="C881" s="307"/>
      <c r="D881" s="309"/>
      <c r="E881" s="103"/>
      <c r="F881" s="103"/>
      <c r="G881" s="103"/>
      <c r="H881" s="112">
        <v>51303</v>
      </c>
      <c r="I881" s="112"/>
      <c r="J881" s="111" t="s">
        <v>1308</v>
      </c>
      <c r="K881" s="111"/>
      <c r="L881" s="111"/>
      <c r="M881" s="111"/>
      <c r="N881" s="133">
        <v>5130</v>
      </c>
      <c r="O881" s="111"/>
      <c r="P881" s="111"/>
      <c r="Q881" s="111"/>
      <c r="R881" s="112" t="s">
        <v>3245</v>
      </c>
      <c r="S881" s="103" t="s">
        <v>6197</v>
      </c>
      <c r="T881" s="103"/>
      <c r="U881" s="103" t="str">
        <f t="shared" si="13"/>
        <v/>
      </c>
      <c r="V881" s="111"/>
      <c r="W881" s="111"/>
      <c r="X881" s="111"/>
      <c r="Y881" s="111"/>
      <c r="Z881" s="111"/>
      <c r="AA881" s="111"/>
      <c r="AB881" s="111"/>
    </row>
    <row r="882" spans="1:28" ht="13">
      <c r="A882" s="1462">
        <v>872</v>
      </c>
      <c r="B882" s="111"/>
      <c r="C882" s="307"/>
      <c r="D882" s="309">
        <v>52</v>
      </c>
      <c r="E882" s="103"/>
      <c r="F882" s="103"/>
      <c r="G882" s="103"/>
      <c r="H882" s="112"/>
      <c r="I882" s="112"/>
      <c r="J882" s="286" t="s">
        <v>634</v>
      </c>
      <c r="K882" s="286"/>
      <c r="L882" s="286"/>
      <c r="M882" s="286"/>
      <c r="N882" s="287"/>
      <c r="O882" s="286"/>
      <c r="P882" s="286"/>
      <c r="Q882" s="286"/>
      <c r="R882" s="288" t="s">
        <v>3240</v>
      </c>
      <c r="S882" s="103" t="s">
        <v>6197</v>
      </c>
      <c r="T882" s="103"/>
      <c r="U882" s="103" t="str">
        <f t="shared" si="13"/>
        <v/>
      </c>
      <c r="V882" s="111"/>
      <c r="W882" s="111"/>
      <c r="X882" s="111"/>
      <c r="Y882" s="111"/>
      <c r="Z882" s="111"/>
      <c r="AA882" s="111"/>
      <c r="AB882" s="111"/>
    </row>
    <row r="883" spans="1:28" ht="13">
      <c r="A883" s="1462">
        <v>873</v>
      </c>
      <c r="B883" s="111"/>
      <c r="C883" s="307"/>
      <c r="D883" s="281"/>
      <c r="E883" s="344">
        <v>52</v>
      </c>
      <c r="F883" s="103"/>
      <c r="G883" s="103"/>
      <c r="H883" s="112"/>
      <c r="I883" s="112"/>
      <c r="J883" s="21" t="s">
        <v>634</v>
      </c>
      <c r="K883" s="21"/>
      <c r="L883" s="21"/>
      <c r="M883" s="21"/>
      <c r="N883" s="274"/>
      <c r="O883" s="21"/>
      <c r="P883" s="21"/>
      <c r="Q883" s="21"/>
      <c r="R883" s="19" t="s">
        <v>3240</v>
      </c>
      <c r="S883" s="103" t="s">
        <v>6197</v>
      </c>
      <c r="T883" s="103"/>
      <c r="U883" s="103" t="str">
        <f t="shared" si="13"/>
        <v/>
      </c>
      <c r="V883" s="111"/>
      <c r="W883" s="111"/>
      <c r="X883" s="111"/>
      <c r="Y883" s="111"/>
      <c r="Z883" s="111"/>
      <c r="AA883" s="111"/>
      <c r="AB883" s="111"/>
    </row>
    <row r="884" spans="1:28" ht="13">
      <c r="A884" s="1462">
        <v>874</v>
      </c>
      <c r="B884" s="111"/>
      <c r="C884" s="307"/>
      <c r="D884" s="281"/>
      <c r="E884" s="344"/>
      <c r="F884" s="344">
        <v>520</v>
      </c>
      <c r="G884" s="103"/>
      <c r="H884" s="112"/>
      <c r="I884" s="112"/>
      <c r="J884" s="21" t="s">
        <v>1309</v>
      </c>
      <c r="K884" s="21"/>
      <c r="L884" s="21"/>
      <c r="M884" s="21"/>
      <c r="N884" s="274">
        <v>52</v>
      </c>
      <c r="O884" s="21"/>
      <c r="P884" s="21"/>
      <c r="Q884" s="21"/>
      <c r="R884" s="19" t="s">
        <v>3240</v>
      </c>
      <c r="S884" s="103" t="s">
        <v>6197</v>
      </c>
      <c r="T884" s="103"/>
      <c r="U884" s="103" t="str">
        <f t="shared" si="13"/>
        <v/>
      </c>
      <c r="V884" s="111"/>
      <c r="W884" s="111"/>
      <c r="X884" s="111"/>
      <c r="Y884" s="111"/>
      <c r="Z884" s="111"/>
      <c r="AA884" s="111"/>
      <c r="AB884" s="111"/>
    </row>
    <row r="885" spans="1:28" ht="13">
      <c r="A885" s="1462">
        <v>875</v>
      </c>
      <c r="B885" s="111"/>
      <c r="C885" s="307"/>
      <c r="D885" s="281"/>
      <c r="E885" s="344"/>
      <c r="F885" s="103"/>
      <c r="G885" s="344">
        <v>5200</v>
      </c>
      <c r="H885" s="112"/>
      <c r="I885" s="112"/>
      <c r="J885" s="21" t="s">
        <v>1309</v>
      </c>
      <c r="K885" s="21"/>
      <c r="L885" s="21"/>
      <c r="M885" s="21"/>
      <c r="N885" s="274">
        <v>520</v>
      </c>
      <c r="O885" s="21"/>
      <c r="P885" s="21"/>
      <c r="Q885" s="21"/>
      <c r="R885" s="19" t="s">
        <v>3240</v>
      </c>
      <c r="S885" s="103" t="s">
        <v>6197</v>
      </c>
      <c r="T885" s="103"/>
      <c r="U885" s="103" t="str">
        <f t="shared" si="13"/>
        <v/>
      </c>
      <c r="V885" s="111"/>
      <c r="W885" s="111"/>
      <c r="X885" s="111"/>
      <c r="Y885" s="111"/>
      <c r="Z885" s="111"/>
      <c r="AA885" s="111"/>
      <c r="AB885" s="111"/>
    </row>
    <row r="886" spans="1:28" ht="13">
      <c r="A886" s="1462">
        <v>876</v>
      </c>
      <c r="B886" s="111"/>
      <c r="C886" s="307"/>
      <c r="D886" s="281"/>
      <c r="E886" s="344"/>
      <c r="F886" s="103"/>
      <c r="G886" s="103"/>
      <c r="H886" s="112" t="s">
        <v>1310</v>
      </c>
      <c r="I886" s="112"/>
      <c r="J886" s="103" t="s">
        <v>1309</v>
      </c>
      <c r="K886" s="21"/>
      <c r="L886" s="21"/>
      <c r="M886" s="21"/>
      <c r="N886" s="274">
        <v>5200</v>
      </c>
      <c r="O886" s="21"/>
      <c r="P886" s="21"/>
      <c r="Q886" s="21"/>
      <c r="R886" s="112" t="s">
        <v>3245</v>
      </c>
      <c r="S886" s="103" t="s">
        <v>6197</v>
      </c>
      <c r="T886" s="103" t="s">
        <v>9365</v>
      </c>
      <c r="U886" s="103" t="str">
        <f t="shared" si="13"/>
        <v>End</v>
      </c>
      <c r="V886" s="111"/>
      <c r="W886" s="111"/>
      <c r="X886" s="111"/>
      <c r="Y886" s="111"/>
      <c r="Z886" s="111"/>
      <c r="AA886" s="111"/>
      <c r="AB886" s="111"/>
    </row>
    <row r="887" spans="1:28" ht="13">
      <c r="A887" s="1462">
        <v>877</v>
      </c>
      <c r="B887" s="111"/>
      <c r="C887" s="307"/>
      <c r="D887" s="281"/>
      <c r="E887" s="344"/>
      <c r="F887" s="344">
        <v>521</v>
      </c>
      <c r="G887" s="103"/>
      <c r="H887" s="112"/>
      <c r="I887" s="112"/>
      <c r="J887" s="21" t="s">
        <v>1311</v>
      </c>
      <c r="K887" s="21"/>
      <c r="L887" s="21"/>
      <c r="M887" s="21"/>
      <c r="N887" s="274">
        <v>52</v>
      </c>
      <c r="O887" s="21"/>
      <c r="P887" s="21"/>
      <c r="Q887" s="21"/>
      <c r="R887" s="19" t="s">
        <v>3240</v>
      </c>
      <c r="S887" s="103" t="s">
        <v>6197</v>
      </c>
      <c r="T887" s="103"/>
      <c r="U887" s="103" t="str">
        <f t="shared" si="13"/>
        <v/>
      </c>
      <c r="V887" s="111"/>
      <c r="W887" s="111"/>
      <c r="X887" s="111"/>
      <c r="Y887" s="111"/>
      <c r="Z887" s="111"/>
      <c r="AA887" s="111"/>
      <c r="AB887" s="111"/>
    </row>
    <row r="888" spans="1:28" ht="13">
      <c r="A888" s="1462">
        <v>878</v>
      </c>
      <c r="B888" s="111"/>
      <c r="C888" s="307"/>
      <c r="D888" s="281"/>
      <c r="E888" s="103"/>
      <c r="F888" s="103"/>
      <c r="G888" s="344">
        <v>5210</v>
      </c>
      <c r="H888" s="112"/>
      <c r="I888" s="112"/>
      <c r="J888" s="21" t="s">
        <v>1312</v>
      </c>
      <c r="K888" s="21"/>
      <c r="L888" s="21"/>
      <c r="M888" s="21"/>
      <c r="N888" s="274">
        <v>521</v>
      </c>
      <c r="O888" s="21"/>
      <c r="P888" s="21"/>
      <c r="Q888" s="21"/>
      <c r="R888" s="19" t="s">
        <v>3240</v>
      </c>
      <c r="S888" s="103" t="s">
        <v>6197</v>
      </c>
      <c r="T888" s="103"/>
      <c r="U888" s="103" t="str">
        <f t="shared" si="13"/>
        <v/>
      </c>
      <c r="V888" s="111"/>
      <c r="W888" s="111"/>
      <c r="X888" s="111"/>
      <c r="Y888" s="111"/>
      <c r="Z888" s="111"/>
      <c r="AA888" s="111"/>
      <c r="AB888" s="111"/>
    </row>
    <row r="889" spans="1:28" ht="14">
      <c r="A889" s="1462">
        <v>879</v>
      </c>
      <c r="B889" s="111"/>
      <c r="C889" s="307"/>
      <c r="D889" s="281"/>
      <c r="E889" s="103"/>
      <c r="F889" s="103"/>
      <c r="G889" s="344"/>
      <c r="H889" s="112">
        <v>52100</v>
      </c>
      <c r="I889" s="112"/>
      <c r="J889" s="111" t="s">
        <v>8282</v>
      </c>
      <c r="K889" s="21"/>
      <c r="L889" s="21"/>
      <c r="M889" s="21"/>
      <c r="N889" s="133">
        <v>5210</v>
      </c>
      <c r="O889" s="111"/>
      <c r="P889" s="111"/>
      <c r="Q889" s="111"/>
      <c r="R889" s="112" t="s">
        <v>3245</v>
      </c>
      <c r="S889" s="103" t="s">
        <v>6197</v>
      </c>
      <c r="T889" s="853" t="s">
        <v>9123</v>
      </c>
      <c r="U889" s="103" t="str">
        <f t="shared" si="13"/>
        <v>End</v>
      </c>
      <c r="V889" s="111" t="s">
        <v>8567</v>
      </c>
      <c r="W889" s="111"/>
      <c r="X889" s="111"/>
      <c r="Y889" s="111"/>
      <c r="Z889" s="111"/>
      <c r="AA889" s="111"/>
      <c r="AB889" s="111"/>
    </row>
    <row r="890" spans="1:28" ht="13">
      <c r="A890" s="1462">
        <v>880</v>
      </c>
      <c r="B890" s="111"/>
      <c r="C890" s="307"/>
      <c r="D890" s="281"/>
      <c r="E890" s="103"/>
      <c r="F890" s="103"/>
      <c r="G890" s="344"/>
      <c r="H890" s="112">
        <v>52101</v>
      </c>
      <c r="I890" s="112"/>
      <c r="J890" s="111" t="s">
        <v>8569</v>
      </c>
      <c r="K890" s="21"/>
      <c r="L890" s="21"/>
      <c r="M890" s="21"/>
      <c r="N890" s="133">
        <v>5210</v>
      </c>
      <c r="O890" s="111"/>
      <c r="P890" s="111"/>
      <c r="Q890" s="111"/>
      <c r="R890" s="112" t="s">
        <v>3245</v>
      </c>
      <c r="S890" s="103" t="s">
        <v>6197</v>
      </c>
      <c r="T890" s="103"/>
      <c r="U890" s="103" t="str">
        <f t="shared" si="13"/>
        <v/>
      </c>
      <c r="V890" s="111" t="s">
        <v>8568</v>
      </c>
      <c r="W890" s="111"/>
      <c r="X890" s="111"/>
      <c r="Y890" s="111"/>
      <c r="Z890" s="111"/>
      <c r="AA890" s="111"/>
      <c r="AB890" s="111"/>
    </row>
    <row r="891" spans="1:28" ht="13">
      <c r="A891" s="1462">
        <v>881</v>
      </c>
      <c r="B891" s="111"/>
      <c r="C891" s="307"/>
      <c r="D891" s="281"/>
      <c r="E891" s="103"/>
      <c r="F891" s="103"/>
      <c r="G891" s="344"/>
      <c r="H891" s="112">
        <v>52102</v>
      </c>
      <c r="I891" s="112"/>
      <c r="J891" s="111" t="s">
        <v>9054</v>
      </c>
      <c r="K891" s="21"/>
      <c r="L891" s="21"/>
      <c r="M891" s="21"/>
      <c r="N891" s="133">
        <v>5210</v>
      </c>
      <c r="O891" s="111"/>
      <c r="P891" s="111"/>
      <c r="Q891" s="111"/>
      <c r="R891" s="112" t="s">
        <v>3245</v>
      </c>
      <c r="S891" s="103" t="s">
        <v>6197</v>
      </c>
      <c r="T891" s="103"/>
      <c r="U891" s="103" t="str">
        <f t="shared" si="13"/>
        <v/>
      </c>
      <c r="V891" s="111" t="s">
        <v>9055</v>
      </c>
      <c r="W891" s="111"/>
      <c r="X891" s="111"/>
      <c r="Y891" s="111"/>
      <c r="Z891" s="111"/>
      <c r="AA891" s="111"/>
      <c r="AB891" s="111"/>
    </row>
    <row r="892" spans="1:28" ht="13">
      <c r="A892" s="1462">
        <v>882</v>
      </c>
      <c r="B892" s="111"/>
      <c r="C892" s="307"/>
      <c r="D892" s="281"/>
      <c r="E892" s="103"/>
      <c r="F892" s="103"/>
      <c r="G892" s="344"/>
      <c r="H892" s="112">
        <v>52103</v>
      </c>
      <c r="I892" s="112"/>
      <c r="J892" s="111" t="s">
        <v>9377</v>
      </c>
      <c r="K892" s="21"/>
      <c r="L892" s="21"/>
      <c r="M892" s="21"/>
      <c r="N892" s="133">
        <v>5210</v>
      </c>
      <c r="O892" s="111"/>
      <c r="P892" s="111"/>
      <c r="Q892" s="111"/>
      <c r="R892" s="112" t="s">
        <v>3245</v>
      </c>
      <c r="S892" s="103" t="s">
        <v>6197</v>
      </c>
      <c r="T892" s="103"/>
      <c r="U892" s="103" t="str">
        <f t="shared" si="13"/>
        <v/>
      </c>
      <c r="V892" s="111" t="s">
        <v>9378</v>
      </c>
      <c r="W892" s="111"/>
      <c r="X892" s="111"/>
      <c r="Y892" s="111"/>
      <c r="Z892" s="111"/>
      <c r="AA892" s="111"/>
      <c r="AB892" s="111"/>
    </row>
    <row r="893" spans="1:28" ht="13">
      <c r="A893" s="1462">
        <v>883</v>
      </c>
      <c r="B893" s="111"/>
      <c r="C893" s="307"/>
      <c r="D893" s="281"/>
      <c r="E893" s="103"/>
      <c r="F893" s="103"/>
      <c r="G893" s="344"/>
      <c r="H893" s="112">
        <v>52104</v>
      </c>
      <c r="I893" s="112"/>
      <c r="J893" s="111" t="s">
        <v>9669</v>
      </c>
      <c r="K893" s="21"/>
      <c r="L893" s="21"/>
      <c r="M893" s="21"/>
      <c r="N893" s="133">
        <v>5210</v>
      </c>
      <c r="O893" s="111"/>
      <c r="P893" s="111"/>
      <c r="Q893" s="111"/>
      <c r="R893" s="112" t="s">
        <v>3245</v>
      </c>
      <c r="S893" s="103" t="s">
        <v>6197</v>
      </c>
      <c r="T893" s="103"/>
      <c r="U893" s="103" t="str">
        <f t="shared" si="13"/>
        <v/>
      </c>
      <c r="V893" s="111" t="s">
        <v>9668</v>
      </c>
      <c r="W893" s="111"/>
      <c r="X893" s="111"/>
      <c r="Y893" s="111"/>
      <c r="Z893" s="111"/>
      <c r="AA893" s="111"/>
      <c r="AB893" s="111"/>
    </row>
    <row r="894" spans="1:28" ht="13">
      <c r="A894" s="1462">
        <v>884</v>
      </c>
      <c r="B894" s="111"/>
      <c r="C894" s="307"/>
      <c r="D894" s="281"/>
      <c r="E894" s="103"/>
      <c r="F894" s="103"/>
      <c r="G894" s="344"/>
      <c r="H894" s="112">
        <v>52105</v>
      </c>
      <c r="I894" s="112"/>
      <c r="J894" s="111" t="s">
        <v>5598</v>
      </c>
      <c r="K894" s="21"/>
      <c r="L894" s="21"/>
      <c r="M894" s="21"/>
      <c r="N894" s="133">
        <v>5210</v>
      </c>
      <c r="O894" s="111"/>
      <c r="P894" s="111"/>
      <c r="Q894" s="111"/>
      <c r="R894" s="112" t="s">
        <v>3245</v>
      </c>
      <c r="S894" s="103" t="s">
        <v>6197</v>
      </c>
      <c r="T894" s="103" t="s">
        <v>6911</v>
      </c>
      <c r="U894" s="103" t="str">
        <f t="shared" si="13"/>
        <v>End</v>
      </c>
      <c r="V894" s="111"/>
      <c r="W894" s="111"/>
      <c r="X894" s="111"/>
      <c r="Y894" s="111"/>
      <c r="Z894" s="111"/>
      <c r="AA894" s="111"/>
      <c r="AB894" s="111"/>
    </row>
    <row r="895" spans="1:28" ht="13">
      <c r="A895" s="1462">
        <v>885</v>
      </c>
      <c r="B895" s="111"/>
      <c r="C895" s="307"/>
      <c r="D895" s="281"/>
      <c r="E895" s="103"/>
      <c r="F895" s="103"/>
      <c r="G895" s="344"/>
      <c r="H895" s="112">
        <v>52106</v>
      </c>
      <c r="I895" s="112"/>
      <c r="J895" s="111" t="s">
        <v>5927</v>
      </c>
      <c r="K895" s="21"/>
      <c r="L895" s="21"/>
      <c r="M895" s="21"/>
      <c r="N895" s="133">
        <v>5210</v>
      </c>
      <c r="O895" s="111"/>
      <c r="P895" s="111"/>
      <c r="Q895" s="111"/>
      <c r="R895" s="112" t="s">
        <v>3245</v>
      </c>
      <c r="S895" s="103" t="s">
        <v>6197</v>
      </c>
      <c r="T895" s="103" t="s">
        <v>6911</v>
      </c>
      <c r="U895" s="103" t="str">
        <f t="shared" si="13"/>
        <v>End</v>
      </c>
      <c r="V895" s="111"/>
      <c r="W895" s="111"/>
      <c r="X895" s="111"/>
      <c r="Y895" s="111"/>
      <c r="Z895" s="111"/>
      <c r="AA895" s="111"/>
      <c r="AB895" s="111"/>
    </row>
    <row r="896" spans="1:28" ht="13">
      <c r="A896" s="1462">
        <v>886</v>
      </c>
      <c r="B896" s="111"/>
      <c r="C896" s="307"/>
      <c r="D896" s="281"/>
      <c r="E896" s="103"/>
      <c r="F896" s="103"/>
      <c r="G896" s="103"/>
      <c r="H896" s="112">
        <v>52107</v>
      </c>
      <c r="I896" s="112"/>
      <c r="J896" s="111" t="s">
        <v>6349</v>
      </c>
      <c r="K896" s="111"/>
      <c r="L896" s="111"/>
      <c r="M896" s="111"/>
      <c r="N896" s="133">
        <v>5210</v>
      </c>
      <c r="O896" s="111"/>
      <c r="P896" s="111"/>
      <c r="Q896" s="111"/>
      <c r="R896" s="112" t="s">
        <v>3245</v>
      </c>
      <c r="S896" s="103" t="s">
        <v>6197</v>
      </c>
      <c r="T896" s="103" t="s">
        <v>7658</v>
      </c>
      <c r="U896" s="103" t="str">
        <f t="shared" si="13"/>
        <v>End</v>
      </c>
      <c r="V896" s="111"/>
      <c r="W896" s="111"/>
      <c r="X896" s="111"/>
      <c r="Y896" s="111"/>
      <c r="Z896" s="111"/>
      <c r="AA896" s="111"/>
      <c r="AB896" s="111"/>
    </row>
    <row r="897" spans="1:28" ht="13">
      <c r="A897" s="1462">
        <v>887</v>
      </c>
      <c r="B897" s="111"/>
      <c r="C897" s="307"/>
      <c r="D897" s="281"/>
      <c r="E897" s="103"/>
      <c r="F897" s="103"/>
      <c r="G897" s="103"/>
      <c r="H897" s="112">
        <v>52108</v>
      </c>
      <c r="I897" s="112"/>
      <c r="J897" s="111" t="s">
        <v>6811</v>
      </c>
      <c r="K897" s="111"/>
      <c r="L897" s="111"/>
      <c r="M897" s="111"/>
      <c r="N897" s="133">
        <v>5210</v>
      </c>
      <c r="O897" s="111"/>
      <c r="P897" s="111"/>
      <c r="Q897" s="111"/>
      <c r="R897" s="112" t="s">
        <v>3245</v>
      </c>
      <c r="S897" s="103" t="s">
        <v>6197</v>
      </c>
      <c r="T897" s="103" t="s">
        <v>8556</v>
      </c>
      <c r="U897" s="103" t="str">
        <f t="shared" si="13"/>
        <v>End</v>
      </c>
      <c r="V897" s="111"/>
      <c r="W897" s="111"/>
      <c r="X897" s="111"/>
      <c r="Y897" s="111"/>
      <c r="Z897" s="111"/>
      <c r="AA897" s="111"/>
      <c r="AB897" s="111"/>
    </row>
    <row r="898" spans="1:28" ht="13">
      <c r="A898" s="1462">
        <v>888</v>
      </c>
      <c r="B898" s="111"/>
      <c r="C898" s="307"/>
      <c r="D898" s="281"/>
      <c r="E898" s="103"/>
      <c r="F898" s="103"/>
      <c r="G898" s="344"/>
      <c r="H898" s="112">
        <v>52109</v>
      </c>
      <c r="I898" s="112"/>
      <c r="J898" s="111" t="s">
        <v>1159</v>
      </c>
      <c r="K898" s="21"/>
      <c r="L898" s="21"/>
      <c r="M898" s="21"/>
      <c r="N898" s="133">
        <v>5210</v>
      </c>
      <c r="O898" s="111"/>
      <c r="P898" s="111"/>
      <c r="Q898" s="111"/>
      <c r="R898" s="112" t="s">
        <v>3245</v>
      </c>
      <c r="S898" s="103" t="s">
        <v>6197</v>
      </c>
      <c r="T898" s="103" t="s">
        <v>6198</v>
      </c>
      <c r="U898" s="103" t="str">
        <f t="shared" si="13"/>
        <v>End</v>
      </c>
      <c r="V898" s="111"/>
      <c r="W898" s="111"/>
      <c r="X898" s="111"/>
      <c r="Y898" s="111"/>
      <c r="Z898" s="111"/>
      <c r="AA898" s="111"/>
      <c r="AB898" s="111"/>
    </row>
    <row r="899" spans="1:28" ht="13">
      <c r="A899" s="1462">
        <v>889</v>
      </c>
      <c r="B899" s="111"/>
      <c r="C899" s="307"/>
      <c r="D899" s="281"/>
      <c r="E899" s="103"/>
      <c r="F899" s="103"/>
      <c r="G899" s="103"/>
      <c r="H899" s="112">
        <v>52109</v>
      </c>
      <c r="I899" s="112"/>
      <c r="J899" s="111" t="s">
        <v>7576</v>
      </c>
      <c r="K899" s="111"/>
      <c r="L899" s="111"/>
      <c r="M899" s="111"/>
      <c r="N899" s="133">
        <v>5210</v>
      </c>
      <c r="O899" s="111"/>
      <c r="P899" s="111"/>
      <c r="Q899" s="111"/>
      <c r="R899" s="112" t="s">
        <v>3245</v>
      </c>
      <c r="S899" s="103" t="s">
        <v>6197</v>
      </c>
      <c r="T899" s="103" t="s">
        <v>8556</v>
      </c>
      <c r="U899" s="103" t="str">
        <f t="shared" si="13"/>
        <v>End</v>
      </c>
      <c r="V899" s="111"/>
      <c r="W899" s="111"/>
      <c r="X899" s="111"/>
      <c r="Y899" s="111"/>
      <c r="Z899" s="111"/>
      <c r="AA899" s="111"/>
      <c r="AB899" s="111"/>
    </row>
    <row r="900" spans="1:28" ht="13">
      <c r="A900" s="1462">
        <v>890</v>
      </c>
      <c r="B900" s="111"/>
      <c r="C900" s="307"/>
      <c r="D900" s="281"/>
      <c r="E900" s="103"/>
      <c r="F900" s="103"/>
      <c r="G900" s="344">
        <v>5211</v>
      </c>
      <c r="H900" s="112"/>
      <c r="I900" s="112"/>
      <c r="J900" s="21" t="s">
        <v>1313</v>
      </c>
      <c r="K900" s="21"/>
      <c r="L900" s="21"/>
      <c r="M900" s="21"/>
      <c r="N900" s="274">
        <v>521</v>
      </c>
      <c r="O900" s="21"/>
      <c r="P900" s="21"/>
      <c r="Q900" s="21"/>
      <c r="R900" s="19" t="s">
        <v>3240</v>
      </c>
      <c r="S900" s="103" t="s">
        <v>6197</v>
      </c>
      <c r="T900" s="103"/>
      <c r="U900" s="103" t="str">
        <f t="shared" si="13"/>
        <v/>
      </c>
      <c r="V900" s="111"/>
      <c r="W900" s="111"/>
      <c r="X900" s="111"/>
      <c r="Y900" s="111"/>
      <c r="Z900" s="111"/>
      <c r="AA900" s="111"/>
      <c r="AB900" s="111"/>
    </row>
    <row r="901" spans="1:28" ht="14">
      <c r="A901" s="1462">
        <v>891</v>
      </c>
      <c r="B901" s="853"/>
      <c r="C901" s="853"/>
      <c r="D901" s="853"/>
      <c r="E901" s="853"/>
      <c r="F901" s="853"/>
      <c r="G901" s="853"/>
      <c r="H901" s="112">
        <v>52110</v>
      </c>
      <c r="I901" s="112"/>
      <c r="J901" s="111" t="s">
        <v>7648</v>
      </c>
      <c r="K901" s="111"/>
      <c r="L901" s="111"/>
      <c r="M901" s="111"/>
      <c r="N901" s="133">
        <v>5211</v>
      </c>
      <c r="O901" s="111"/>
      <c r="P901" s="111"/>
      <c r="Q901" s="111"/>
      <c r="R901" s="112" t="s">
        <v>3245</v>
      </c>
      <c r="S901" s="103" t="s">
        <v>6197</v>
      </c>
      <c r="T901" s="853" t="s">
        <v>9123</v>
      </c>
      <c r="U901" s="103" t="str">
        <f t="shared" si="13"/>
        <v>End</v>
      </c>
      <c r="V901" s="111" t="s">
        <v>8559</v>
      </c>
      <c r="W901" s="111"/>
      <c r="X901" s="111"/>
      <c r="Y901" s="111"/>
      <c r="Z901" s="111"/>
      <c r="AA901" s="111"/>
      <c r="AB901" s="111"/>
    </row>
    <row r="902" spans="1:28" ht="14">
      <c r="A902" s="1462">
        <v>892</v>
      </c>
      <c r="B902" s="853"/>
      <c r="C902" s="853"/>
      <c r="D902" s="853"/>
      <c r="E902" s="853"/>
      <c r="F902" s="853"/>
      <c r="G902" s="853"/>
      <c r="H902" s="112">
        <v>52111</v>
      </c>
      <c r="I902" s="112"/>
      <c r="J902" s="111" t="s">
        <v>8273</v>
      </c>
      <c r="K902" s="111"/>
      <c r="L902" s="111"/>
      <c r="M902" s="111"/>
      <c r="N902" s="133">
        <v>5211</v>
      </c>
      <c r="O902" s="111"/>
      <c r="P902" s="111"/>
      <c r="Q902" s="111"/>
      <c r="R902" s="112" t="s">
        <v>3245</v>
      </c>
      <c r="S902" s="103" t="s">
        <v>6197</v>
      </c>
      <c r="T902" s="853"/>
      <c r="U902" s="103" t="str">
        <f t="shared" si="13"/>
        <v/>
      </c>
      <c r="V902" s="111" t="s">
        <v>8558</v>
      </c>
      <c r="W902" s="111"/>
      <c r="X902" s="111"/>
      <c r="Y902" s="111"/>
      <c r="Z902" s="111"/>
      <c r="AA902" s="111"/>
      <c r="AB902" s="111"/>
    </row>
    <row r="903" spans="1:28" ht="13">
      <c r="A903" s="1462">
        <v>893</v>
      </c>
      <c r="B903" s="111"/>
      <c r="C903" s="307"/>
      <c r="D903" s="281"/>
      <c r="E903" s="103"/>
      <c r="F903" s="103"/>
      <c r="G903" s="344"/>
      <c r="H903" s="112">
        <v>52112</v>
      </c>
      <c r="I903" s="112"/>
      <c r="J903" s="111" t="s">
        <v>8563</v>
      </c>
      <c r="K903" s="21"/>
      <c r="L903" s="21"/>
      <c r="M903" s="21"/>
      <c r="N903" s="133">
        <v>5211</v>
      </c>
      <c r="O903" s="111"/>
      <c r="P903" s="111"/>
      <c r="Q903" s="111"/>
      <c r="R903" s="112" t="s">
        <v>3245</v>
      </c>
      <c r="S903" s="103" t="s">
        <v>6197</v>
      </c>
      <c r="T903" s="103"/>
      <c r="U903" s="103" t="str">
        <f t="shared" si="13"/>
        <v/>
      </c>
      <c r="V903" s="111" t="s">
        <v>8557</v>
      </c>
      <c r="W903" s="111"/>
      <c r="X903" s="111"/>
      <c r="Y903" s="111"/>
      <c r="Z903" s="111"/>
      <c r="AA903" s="111"/>
      <c r="AB903" s="111"/>
    </row>
    <row r="904" spans="1:28" ht="13">
      <c r="A904" s="1462">
        <v>894</v>
      </c>
      <c r="B904" s="111"/>
      <c r="C904" s="307"/>
      <c r="D904" s="281"/>
      <c r="E904" s="103"/>
      <c r="F904" s="103"/>
      <c r="G904" s="344"/>
      <c r="H904" s="112">
        <v>52113</v>
      </c>
      <c r="I904" s="112"/>
      <c r="J904" s="111" t="s">
        <v>9108</v>
      </c>
      <c r="K904" s="21"/>
      <c r="L904" s="21"/>
      <c r="M904" s="21"/>
      <c r="N904" s="133">
        <v>5211</v>
      </c>
      <c r="O904" s="111"/>
      <c r="P904" s="111"/>
      <c r="Q904" s="111"/>
      <c r="R904" s="112" t="s">
        <v>3245</v>
      </c>
      <c r="S904" s="103" t="s">
        <v>6197</v>
      </c>
      <c r="T904" s="103"/>
      <c r="U904" s="103" t="str">
        <f t="shared" si="13"/>
        <v/>
      </c>
      <c r="V904" s="111" t="s">
        <v>9105</v>
      </c>
      <c r="W904" s="111"/>
      <c r="X904" s="111"/>
      <c r="Y904" s="111"/>
      <c r="Z904" s="111"/>
      <c r="AA904" s="111"/>
      <c r="AB904" s="111"/>
    </row>
    <row r="905" spans="1:28" ht="13">
      <c r="A905" s="1462">
        <v>895</v>
      </c>
      <c r="B905" s="111"/>
      <c r="C905" s="307"/>
      <c r="D905" s="281"/>
      <c r="E905" s="103"/>
      <c r="F905" s="103"/>
      <c r="G905" s="344"/>
      <c r="H905" s="112">
        <v>52114</v>
      </c>
      <c r="I905" s="112"/>
      <c r="J905" s="111" t="s">
        <v>9399</v>
      </c>
      <c r="K905" s="21"/>
      <c r="L905" s="21"/>
      <c r="M905" s="21"/>
      <c r="N905" s="133">
        <v>5211</v>
      </c>
      <c r="O905" s="111"/>
      <c r="P905" s="111"/>
      <c r="Q905" s="111"/>
      <c r="R905" s="112" t="s">
        <v>3245</v>
      </c>
      <c r="S905" s="103" t="s">
        <v>6197</v>
      </c>
      <c r="T905" s="103"/>
      <c r="U905" s="103" t="str">
        <f t="shared" si="13"/>
        <v/>
      </c>
      <c r="V905" s="111" t="s">
        <v>9400</v>
      </c>
      <c r="W905" s="111"/>
      <c r="X905" s="111"/>
      <c r="Y905" s="111"/>
      <c r="Z905" s="111"/>
      <c r="AA905" s="111"/>
      <c r="AB905" s="111"/>
    </row>
    <row r="906" spans="1:28" ht="13">
      <c r="A906" s="1462">
        <v>896</v>
      </c>
      <c r="B906" s="111"/>
      <c r="C906" s="307"/>
      <c r="D906" s="281"/>
      <c r="E906" s="103"/>
      <c r="F906" s="103"/>
      <c r="G906" s="344"/>
      <c r="H906" s="112">
        <v>52115</v>
      </c>
      <c r="I906" s="112"/>
      <c r="J906" s="111" t="s">
        <v>9690</v>
      </c>
      <c r="K906" s="21"/>
      <c r="L906" s="21"/>
      <c r="M906" s="21"/>
      <c r="N906" s="133">
        <v>5211</v>
      </c>
      <c r="O906" s="111"/>
      <c r="P906" s="111"/>
      <c r="Q906" s="111"/>
      <c r="R906" s="112" t="s">
        <v>3245</v>
      </c>
      <c r="S906" s="103" t="s">
        <v>6197</v>
      </c>
      <c r="T906" s="103"/>
      <c r="U906" s="103" t="str">
        <f t="shared" si="13"/>
        <v/>
      </c>
      <c r="V906" s="111" t="s">
        <v>9689</v>
      </c>
      <c r="W906" s="111"/>
      <c r="X906" s="111"/>
      <c r="Y906" s="111"/>
      <c r="Z906" s="111"/>
      <c r="AA906" s="111"/>
      <c r="AB906" s="111"/>
    </row>
    <row r="907" spans="1:28" ht="13">
      <c r="A907" s="1462">
        <v>897</v>
      </c>
      <c r="B907" s="111"/>
      <c r="C907" s="307"/>
      <c r="D907" s="281"/>
      <c r="E907" s="103"/>
      <c r="F907" s="103"/>
      <c r="G907" s="344"/>
      <c r="H907" s="112">
        <v>52116</v>
      </c>
      <c r="I907" s="112"/>
      <c r="J907" s="111" t="s">
        <v>5930</v>
      </c>
      <c r="K907" s="21"/>
      <c r="L907" s="21"/>
      <c r="M907" s="21"/>
      <c r="N907" s="133">
        <v>5211</v>
      </c>
      <c r="O907" s="111"/>
      <c r="P907" s="111"/>
      <c r="Q907" s="111"/>
      <c r="R907" s="112" t="s">
        <v>3245</v>
      </c>
      <c r="S907" s="103" t="s">
        <v>6197</v>
      </c>
      <c r="T907" s="103" t="s">
        <v>6911</v>
      </c>
      <c r="U907" s="103" t="str">
        <f t="shared" si="13"/>
        <v>End</v>
      </c>
      <c r="V907" s="111"/>
      <c r="W907" s="111"/>
      <c r="X907" s="111"/>
      <c r="Y907" s="111"/>
      <c r="Z907" s="111"/>
      <c r="AA907" s="111"/>
      <c r="AB907" s="111"/>
    </row>
    <row r="908" spans="1:28" ht="13">
      <c r="A908" s="1462">
        <v>898</v>
      </c>
      <c r="B908" s="111"/>
      <c r="C908" s="307"/>
      <c r="D908" s="281"/>
      <c r="E908" s="103"/>
      <c r="F908" s="103"/>
      <c r="G908" s="103"/>
      <c r="H908" s="112">
        <v>52117</v>
      </c>
      <c r="I908" s="112"/>
      <c r="J908" s="111" t="s">
        <v>6348</v>
      </c>
      <c r="K908" s="111"/>
      <c r="L908" s="111"/>
      <c r="M908" s="111"/>
      <c r="N908" s="133">
        <v>5211</v>
      </c>
      <c r="O908" s="111"/>
      <c r="P908" s="111"/>
      <c r="Q908" s="111"/>
      <c r="R908" s="112" t="s">
        <v>3245</v>
      </c>
      <c r="S908" s="103" t="s">
        <v>6197</v>
      </c>
      <c r="T908" s="103" t="s">
        <v>7658</v>
      </c>
      <c r="U908" s="103" t="str">
        <f t="shared" si="13"/>
        <v>End</v>
      </c>
      <c r="V908" s="111"/>
      <c r="W908" s="111"/>
      <c r="X908" s="111"/>
      <c r="Y908" s="111"/>
      <c r="Z908" s="111"/>
      <c r="AA908" s="111"/>
      <c r="AB908" s="111"/>
    </row>
    <row r="909" spans="1:28" ht="13">
      <c r="A909" s="1462">
        <v>899</v>
      </c>
      <c r="B909" s="624"/>
      <c r="C909" s="625"/>
      <c r="D909" s="626"/>
      <c r="E909" s="624"/>
      <c r="F909" s="624"/>
      <c r="G909" s="624"/>
      <c r="H909" s="627">
        <v>52118</v>
      </c>
      <c r="I909" s="627"/>
      <c r="J909" s="624" t="s">
        <v>6812</v>
      </c>
      <c r="K909" s="624"/>
      <c r="L909" s="624"/>
      <c r="M909" s="624"/>
      <c r="N909" s="628">
        <v>5211</v>
      </c>
      <c r="O909" s="624"/>
      <c r="P909" s="624"/>
      <c r="Q909" s="624"/>
      <c r="R909" s="627" t="s">
        <v>3245</v>
      </c>
      <c r="S909" s="624" t="s">
        <v>6197</v>
      </c>
      <c r="T909" s="103" t="s">
        <v>8597</v>
      </c>
      <c r="U909" s="103" t="str">
        <f t="shared" si="13"/>
        <v>End</v>
      </c>
      <c r="V909" s="111"/>
      <c r="W909" s="111"/>
      <c r="X909" s="111"/>
      <c r="Y909" s="111"/>
      <c r="Z909" s="111"/>
      <c r="AA909" s="111"/>
      <c r="AB909" s="111"/>
    </row>
    <row r="910" spans="1:28" ht="13">
      <c r="A910" s="1462">
        <v>900</v>
      </c>
      <c r="B910" s="111"/>
      <c r="C910" s="307"/>
      <c r="D910" s="281"/>
      <c r="E910" s="103"/>
      <c r="F910" s="103"/>
      <c r="G910" s="344"/>
      <c r="H910" s="112">
        <v>52119</v>
      </c>
      <c r="I910" s="112"/>
      <c r="J910" s="111" t="s">
        <v>1160</v>
      </c>
      <c r="K910" s="21"/>
      <c r="L910" s="21"/>
      <c r="M910" s="21"/>
      <c r="N910" s="133">
        <v>5211</v>
      </c>
      <c r="O910" s="111"/>
      <c r="P910" s="111"/>
      <c r="Q910" s="111"/>
      <c r="R910" s="112" t="s">
        <v>3245</v>
      </c>
      <c r="S910" s="103" t="s">
        <v>6197</v>
      </c>
      <c r="T910" s="103" t="s">
        <v>6198</v>
      </c>
      <c r="U910" s="103" t="str">
        <f t="shared" ref="U910:U973" si="14">LEFT($T910,3)</f>
        <v>End</v>
      </c>
      <c r="V910" s="111"/>
      <c r="W910" s="111"/>
      <c r="X910" s="111"/>
      <c r="Y910" s="111"/>
      <c r="Z910" s="111"/>
      <c r="AA910" s="111"/>
      <c r="AB910" s="111"/>
    </row>
    <row r="911" spans="1:28" ht="13">
      <c r="A911" s="1462">
        <v>901</v>
      </c>
      <c r="B911" s="111"/>
      <c r="C911" s="307"/>
      <c r="D911" s="281"/>
      <c r="E911" s="103"/>
      <c r="F911" s="103"/>
      <c r="G911" s="103"/>
      <c r="H911" s="112">
        <v>52119</v>
      </c>
      <c r="I911" s="112"/>
      <c r="J911" s="111" t="s">
        <v>7649</v>
      </c>
      <c r="K911" s="111"/>
      <c r="L911" s="111"/>
      <c r="M911" s="111"/>
      <c r="N911" s="133">
        <v>5211</v>
      </c>
      <c r="O911" s="111"/>
      <c r="P911" s="111"/>
      <c r="Q911" s="111"/>
      <c r="R911" s="112" t="s">
        <v>3245</v>
      </c>
      <c r="S911" s="103" t="s">
        <v>6197</v>
      </c>
      <c r="T911" s="103" t="s">
        <v>8556</v>
      </c>
      <c r="U911" s="103" t="str">
        <f t="shared" si="14"/>
        <v>End</v>
      </c>
      <c r="V911" s="111"/>
      <c r="W911" s="111"/>
      <c r="X911" s="111"/>
      <c r="Y911" s="111"/>
      <c r="Z911" s="111"/>
      <c r="AA911" s="111"/>
      <c r="AB911" s="111"/>
    </row>
    <row r="912" spans="1:28" ht="13">
      <c r="A912" s="1462">
        <v>902</v>
      </c>
      <c r="B912" s="111"/>
      <c r="C912" s="307"/>
      <c r="D912" s="281"/>
      <c r="E912" s="103"/>
      <c r="F912" s="103"/>
      <c r="G912" s="344">
        <v>5212</v>
      </c>
      <c r="H912" s="112"/>
      <c r="I912" s="112"/>
      <c r="J912" s="21" t="s">
        <v>1314</v>
      </c>
      <c r="K912" s="21"/>
      <c r="L912" s="21"/>
      <c r="M912" s="21"/>
      <c r="N912" s="274">
        <v>521</v>
      </c>
      <c r="O912" s="21"/>
      <c r="P912" s="21"/>
      <c r="Q912" s="21"/>
      <c r="R912" s="19" t="s">
        <v>3240</v>
      </c>
      <c r="S912" s="103" t="s">
        <v>6197</v>
      </c>
      <c r="T912" s="103"/>
      <c r="U912" s="103" t="str">
        <f t="shared" si="14"/>
        <v/>
      </c>
      <c r="V912" s="111"/>
      <c r="W912" s="111"/>
      <c r="X912" s="111"/>
      <c r="Y912" s="111"/>
      <c r="Z912" s="111"/>
      <c r="AA912" s="111"/>
      <c r="AB912" s="111"/>
    </row>
    <row r="913" spans="1:28" ht="14">
      <c r="A913" s="1462">
        <v>903</v>
      </c>
      <c r="B913" s="111"/>
      <c r="C913" s="307"/>
      <c r="D913" s="281"/>
      <c r="E913" s="103"/>
      <c r="F913" s="103"/>
      <c r="G913" s="344"/>
      <c r="H913" s="112">
        <v>52120</v>
      </c>
      <c r="I913" s="112"/>
      <c r="J913" s="111" t="s">
        <v>8271</v>
      </c>
      <c r="K913" s="111"/>
      <c r="L913" s="111"/>
      <c r="M913" s="111"/>
      <c r="N913" s="133">
        <v>5212</v>
      </c>
      <c r="O913" s="111"/>
      <c r="P913" s="111"/>
      <c r="Q913" s="111"/>
      <c r="R913" s="112" t="s">
        <v>3245</v>
      </c>
      <c r="S913" s="103" t="s">
        <v>6197</v>
      </c>
      <c r="T913" s="853" t="s">
        <v>9123</v>
      </c>
      <c r="U913" s="103" t="str">
        <f t="shared" si="14"/>
        <v>End</v>
      </c>
      <c r="V913" s="111" t="s">
        <v>8560</v>
      </c>
      <c r="W913" s="111"/>
      <c r="X913" s="111"/>
      <c r="Y913" s="111"/>
      <c r="Z913" s="111"/>
      <c r="AA913" s="111"/>
      <c r="AB913" s="111"/>
    </row>
    <row r="914" spans="1:28" ht="13">
      <c r="A914" s="1462">
        <v>904</v>
      </c>
      <c r="B914" s="111"/>
      <c r="C914" s="307"/>
      <c r="D914" s="281"/>
      <c r="E914" s="103"/>
      <c r="F914" s="103"/>
      <c r="G914" s="344"/>
      <c r="H914" s="112">
        <v>52121</v>
      </c>
      <c r="I914" s="112"/>
      <c r="J914" s="111" t="s">
        <v>8272</v>
      </c>
      <c r="K914" s="111"/>
      <c r="L914" s="111"/>
      <c r="M914" s="111"/>
      <c r="N914" s="133">
        <v>5212</v>
      </c>
      <c r="O914" s="111"/>
      <c r="P914" s="111"/>
      <c r="Q914" s="111"/>
      <c r="R914" s="112" t="s">
        <v>3245</v>
      </c>
      <c r="S914" s="103" t="s">
        <v>6197</v>
      </c>
      <c r="T914" s="103"/>
      <c r="U914" s="103" t="str">
        <f t="shared" si="14"/>
        <v/>
      </c>
      <c r="V914" s="111" t="s">
        <v>8561</v>
      </c>
      <c r="W914" s="111"/>
      <c r="X914" s="111"/>
      <c r="Y914" s="111"/>
      <c r="Z914" s="111"/>
      <c r="AA914" s="111"/>
      <c r="AB914" s="111"/>
    </row>
    <row r="915" spans="1:28" ht="13">
      <c r="A915" s="1462">
        <v>905</v>
      </c>
      <c r="B915" s="111"/>
      <c r="C915" s="307"/>
      <c r="D915" s="281"/>
      <c r="E915" s="103"/>
      <c r="F915" s="103"/>
      <c r="G915" s="344"/>
      <c r="H915" s="112">
        <v>52122</v>
      </c>
      <c r="I915" s="112"/>
      <c r="J915" s="111" t="s">
        <v>9686</v>
      </c>
      <c r="K915" s="21"/>
      <c r="L915" s="21"/>
      <c r="M915" s="21"/>
      <c r="N915" s="133">
        <v>5212</v>
      </c>
      <c r="O915" s="111"/>
      <c r="P915" s="111"/>
      <c r="Q915" s="111"/>
      <c r="R915" s="112" t="s">
        <v>3245</v>
      </c>
      <c r="S915" s="103" t="s">
        <v>6197</v>
      </c>
      <c r="T915" s="103"/>
      <c r="U915" s="103" t="str">
        <f t="shared" si="14"/>
        <v/>
      </c>
      <c r="V915" s="111" t="s">
        <v>8562</v>
      </c>
      <c r="W915" s="111"/>
      <c r="X915" s="111"/>
      <c r="Y915" s="111"/>
      <c r="Z915" s="111"/>
      <c r="AA915" s="111"/>
      <c r="AB915" s="111"/>
    </row>
    <row r="916" spans="1:28" ht="13">
      <c r="A916" s="1462">
        <v>906</v>
      </c>
      <c r="B916" s="111"/>
      <c r="C916" s="307"/>
      <c r="D916" s="281"/>
      <c r="E916" s="103"/>
      <c r="F916" s="103"/>
      <c r="G916" s="344"/>
      <c r="H916" s="112">
        <v>52123</v>
      </c>
      <c r="I916" s="112"/>
      <c r="J916" s="111" t="s">
        <v>9107</v>
      </c>
      <c r="K916" s="21"/>
      <c r="L916" s="21"/>
      <c r="M916" s="21"/>
      <c r="N916" s="133">
        <v>5212</v>
      </c>
      <c r="O916" s="111"/>
      <c r="P916" s="111"/>
      <c r="Q916" s="111"/>
      <c r="R916" s="112" t="s">
        <v>3245</v>
      </c>
      <c r="S916" s="103" t="s">
        <v>6197</v>
      </c>
      <c r="T916" s="103"/>
      <c r="U916" s="103" t="str">
        <f t="shared" si="14"/>
        <v/>
      </c>
      <c r="V916" s="111" t="s">
        <v>9106</v>
      </c>
      <c r="W916" s="111"/>
      <c r="X916" s="111"/>
      <c r="Y916" s="111"/>
      <c r="Z916" s="111"/>
      <c r="AA916" s="111"/>
      <c r="AB916" s="111"/>
    </row>
    <row r="917" spans="1:28" ht="13">
      <c r="A917" s="1462">
        <v>907</v>
      </c>
      <c r="B917" s="111"/>
      <c r="C917" s="307"/>
      <c r="D917" s="281"/>
      <c r="E917" s="103"/>
      <c r="F917" s="103"/>
      <c r="G917" s="344"/>
      <c r="H917" s="112">
        <v>52124</v>
      </c>
      <c r="I917" s="112"/>
      <c r="J917" s="111" t="s">
        <v>9401</v>
      </c>
      <c r="K917" s="21"/>
      <c r="L917" s="21"/>
      <c r="M917" s="21"/>
      <c r="N917" s="133">
        <v>5212</v>
      </c>
      <c r="O917" s="111"/>
      <c r="P917" s="111"/>
      <c r="Q917" s="111"/>
      <c r="R917" s="112" t="s">
        <v>3245</v>
      </c>
      <c r="S917" s="103" t="s">
        <v>6197</v>
      </c>
      <c r="T917" s="103"/>
      <c r="U917" s="103" t="str">
        <f t="shared" si="14"/>
        <v/>
      </c>
      <c r="V917" s="111" t="s">
        <v>9402</v>
      </c>
      <c r="W917" s="111"/>
      <c r="X917" s="111"/>
      <c r="Y917" s="111"/>
      <c r="Z917" s="111"/>
      <c r="AA917" s="111"/>
      <c r="AB917" s="111"/>
    </row>
    <row r="918" spans="1:28" ht="13">
      <c r="A918" s="1462">
        <v>908</v>
      </c>
      <c r="B918" s="111"/>
      <c r="C918" s="307"/>
      <c r="D918" s="281"/>
      <c r="E918" s="103"/>
      <c r="F918" s="103"/>
      <c r="G918" s="344"/>
      <c r="H918" s="112">
        <v>52125</v>
      </c>
      <c r="I918" s="112"/>
      <c r="J918" s="111" t="s">
        <v>9688</v>
      </c>
      <c r="K918" s="21"/>
      <c r="L918" s="21"/>
      <c r="M918" s="21"/>
      <c r="N918" s="133">
        <v>5212</v>
      </c>
      <c r="O918" s="111"/>
      <c r="P918" s="111"/>
      <c r="Q918" s="111"/>
      <c r="R918" s="112" t="s">
        <v>3245</v>
      </c>
      <c r="S918" s="103" t="s">
        <v>6197</v>
      </c>
      <c r="T918" s="103"/>
      <c r="U918" s="103" t="str">
        <f t="shared" si="14"/>
        <v/>
      </c>
      <c r="V918" s="111" t="s">
        <v>9687</v>
      </c>
      <c r="W918" s="111"/>
      <c r="X918" s="111"/>
      <c r="Y918" s="111"/>
      <c r="Z918" s="111"/>
      <c r="AA918" s="111"/>
      <c r="AB918" s="111"/>
    </row>
    <row r="919" spans="1:28" ht="13">
      <c r="A919" s="1462">
        <v>909</v>
      </c>
      <c r="B919" s="111"/>
      <c r="C919" s="307"/>
      <c r="D919" s="281"/>
      <c r="E919" s="103"/>
      <c r="F919" s="103"/>
      <c r="G919" s="344"/>
      <c r="H919" s="112">
        <v>52126</v>
      </c>
      <c r="I919" s="112"/>
      <c r="J919" s="111" t="s">
        <v>5931</v>
      </c>
      <c r="K919" s="21"/>
      <c r="L919" s="21"/>
      <c r="M919" s="21"/>
      <c r="N919" s="133">
        <v>5212</v>
      </c>
      <c r="O919" s="111"/>
      <c r="P919" s="111"/>
      <c r="Q919" s="111"/>
      <c r="R919" s="112" t="s">
        <v>3245</v>
      </c>
      <c r="S919" s="103" t="s">
        <v>6197</v>
      </c>
      <c r="T919" s="103" t="s">
        <v>6911</v>
      </c>
      <c r="U919" s="103" t="str">
        <f t="shared" si="14"/>
        <v>End</v>
      </c>
      <c r="V919" s="111"/>
      <c r="W919" s="111"/>
      <c r="X919" s="111"/>
      <c r="Y919" s="111"/>
      <c r="Z919" s="111"/>
      <c r="AA919" s="111"/>
      <c r="AB919" s="111"/>
    </row>
    <row r="920" spans="1:28" ht="13">
      <c r="A920" s="1462">
        <v>910</v>
      </c>
      <c r="B920" s="111"/>
      <c r="C920" s="307"/>
      <c r="D920" s="281"/>
      <c r="E920" s="103"/>
      <c r="F920" s="103"/>
      <c r="G920" s="103"/>
      <c r="H920" s="112">
        <v>52127</v>
      </c>
      <c r="I920" s="112"/>
      <c r="J920" s="111" t="s">
        <v>6347</v>
      </c>
      <c r="K920" s="111"/>
      <c r="L920" s="111"/>
      <c r="M920" s="111"/>
      <c r="N920" s="133">
        <v>5212</v>
      </c>
      <c r="O920" s="111"/>
      <c r="P920" s="111"/>
      <c r="Q920" s="111"/>
      <c r="R920" s="112" t="s">
        <v>3245</v>
      </c>
      <c r="S920" s="103" t="s">
        <v>6197</v>
      </c>
      <c r="T920" s="103" t="s">
        <v>7658</v>
      </c>
      <c r="U920" s="103" t="str">
        <f t="shared" si="14"/>
        <v>End</v>
      </c>
      <c r="V920" s="111"/>
      <c r="W920" s="111"/>
      <c r="X920" s="111"/>
      <c r="Y920" s="111"/>
      <c r="Z920" s="111"/>
      <c r="AA920" s="111"/>
      <c r="AB920" s="111"/>
    </row>
    <row r="921" spans="1:28" ht="13">
      <c r="A921" s="1462">
        <v>911</v>
      </c>
      <c r="B921" s="111"/>
      <c r="C921" s="307"/>
      <c r="D921" s="281"/>
      <c r="E921" s="103"/>
      <c r="F921" s="103"/>
      <c r="G921" s="103"/>
      <c r="H921" s="233">
        <v>52128</v>
      </c>
      <c r="I921" s="233"/>
      <c r="J921" s="427" t="s">
        <v>6813</v>
      </c>
      <c r="K921" s="427"/>
      <c r="L921" s="427"/>
      <c r="M921" s="427"/>
      <c r="N921" s="428">
        <v>5212</v>
      </c>
      <c r="O921" s="427"/>
      <c r="P921" s="427"/>
      <c r="Q921" s="427"/>
      <c r="R921" s="233" t="s">
        <v>3245</v>
      </c>
      <c r="S921" s="427" t="s">
        <v>6197</v>
      </c>
      <c r="T921" s="427" t="s">
        <v>8556</v>
      </c>
      <c r="U921" s="103" t="str">
        <f t="shared" si="14"/>
        <v>End</v>
      </c>
      <c r="V921" s="111"/>
      <c r="W921" s="111"/>
      <c r="X921" s="111"/>
      <c r="Y921" s="111"/>
      <c r="Z921" s="111"/>
      <c r="AA921" s="111"/>
      <c r="AB921" s="111"/>
    </row>
    <row r="922" spans="1:28" ht="13">
      <c r="A922" s="1462">
        <v>912</v>
      </c>
      <c r="B922" s="111"/>
      <c r="C922" s="307"/>
      <c r="D922" s="281"/>
      <c r="E922" s="103"/>
      <c r="F922" s="103"/>
      <c r="G922" s="103"/>
      <c r="H922" s="112">
        <v>52129</v>
      </c>
      <c r="I922" s="112"/>
      <c r="J922" s="111" t="s">
        <v>1161</v>
      </c>
      <c r="K922" s="111"/>
      <c r="L922" s="111"/>
      <c r="M922" s="111"/>
      <c r="N922" s="133">
        <v>5212</v>
      </c>
      <c r="O922" s="111"/>
      <c r="P922" s="111"/>
      <c r="Q922" s="111"/>
      <c r="R922" s="112" t="s">
        <v>3245</v>
      </c>
      <c r="S922" s="103" t="s">
        <v>6197</v>
      </c>
      <c r="T922" s="103" t="s">
        <v>6198</v>
      </c>
      <c r="U922" s="103" t="str">
        <f t="shared" si="14"/>
        <v>End</v>
      </c>
      <c r="V922" s="111"/>
      <c r="W922" s="111"/>
      <c r="X922" s="111"/>
      <c r="Y922" s="111"/>
      <c r="Z922" s="111"/>
      <c r="AA922" s="111"/>
      <c r="AB922" s="111"/>
    </row>
    <row r="923" spans="1:28" s="111" customFormat="1" ht="13">
      <c r="A923" s="1462">
        <v>913</v>
      </c>
      <c r="C923" s="307"/>
      <c r="D923" s="281"/>
      <c r="E923" s="103"/>
      <c r="F923" s="103"/>
      <c r="G923" s="103"/>
      <c r="H923" s="112">
        <v>52129</v>
      </c>
      <c r="I923" s="112"/>
      <c r="J923" s="111" t="s">
        <v>7580</v>
      </c>
      <c r="N923" s="133">
        <v>5212</v>
      </c>
      <c r="R923" s="112" t="s">
        <v>3245</v>
      </c>
      <c r="S923" s="103" t="s">
        <v>6197</v>
      </c>
      <c r="T923" s="427" t="s">
        <v>8556</v>
      </c>
      <c r="U923" s="103" t="str">
        <f t="shared" si="14"/>
        <v>End</v>
      </c>
    </row>
    <row r="924" spans="1:28" s="111" customFormat="1" ht="13">
      <c r="A924" s="1462">
        <v>914</v>
      </c>
      <c r="C924" s="307"/>
      <c r="D924" s="281"/>
      <c r="E924" s="103"/>
      <c r="F924" s="103"/>
      <c r="G924" s="344">
        <v>5213</v>
      </c>
      <c r="H924" s="112"/>
      <c r="I924" s="112"/>
      <c r="J924" s="21" t="s">
        <v>6878</v>
      </c>
      <c r="K924" s="21"/>
      <c r="L924" s="21"/>
      <c r="M924" s="21"/>
      <c r="N924" s="274">
        <v>521</v>
      </c>
      <c r="O924" s="21"/>
      <c r="P924" s="21"/>
      <c r="Q924" s="21"/>
      <c r="R924" s="19" t="s">
        <v>3240</v>
      </c>
      <c r="S924" s="103" t="s">
        <v>6197</v>
      </c>
      <c r="T924" s="103"/>
      <c r="U924" s="103" t="str">
        <f t="shared" si="14"/>
        <v/>
      </c>
    </row>
    <row r="925" spans="1:28" s="111" customFormat="1" ht="14">
      <c r="A925" s="1462">
        <v>915</v>
      </c>
      <c r="C925" s="307"/>
      <c r="D925" s="281"/>
      <c r="E925" s="103"/>
      <c r="F925" s="103"/>
      <c r="G925" s="848"/>
      <c r="H925" s="112">
        <v>52130</v>
      </c>
      <c r="I925" s="112"/>
      <c r="J925" s="103" t="s">
        <v>8285</v>
      </c>
      <c r="N925" s="133">
        <v>5213</v>
      </c>
      <c r="R925" s="112" t="s">
        <v>3245</v>
      </c>
      <c r="S925" s="103" t="s">
        <v>6197</v>
      </c>
      <c r="T925" s="853" t="s">
        <v>9123</v>
      </c>
      <c r="U925" s="103" t="str">
        <f t="shared" si="14"/>
        <v>End</v>
      </c>
      <c r="V925" s="103" t="s">
        <v>8565</v>
      </c>
      <c r="W925" s="103"/>
    </row>
    <row r="926" spans="1:28" s="111" customFormat="1" ht="13">
      <c r="A926" s="1462">
        <v>916</v>
      </c>
      <c r="C926" s="307"/>
      <c r="D926" s="281"/>
      <c r="E926" s="103"/>
      <c r="F926" s="103"/>
      <c r="G926" s="848"/>
      <c r="H926" s="112">
        <v>52131</v>
      </c>
      <c r="I926" s="112"/>
      <c r="J926" s="103" t="s">
        <v>8551</v>
      </c>
      <c r="N926" s="133">
        <v>5213</v>
      </c>
      <c r="R926" s="112" t="s">
        <v>3245</v>
      </c>
      <c r="S926" s="103" t="s">
        <v>6197</v>
      </c>
      <c r="T926" s="103"/>
      <c r="U926" s="103" t="str">
        <f t="shared" si="14"/>
        <v/>
      </c>
      <c r="V926" s="103" t="s">
        <v>8566</v>
      </c>
      <c r="W926" s="103"/>
    </row>
    <row r="927" spans="1:28" s="111" customFormat="1" ht="13">
      <c r="A927" s="1462">
        <v>917</v>
      </c>
      <c r="C927" s="307"/>
      <c r="D927" s="281"/>
      <c r="E927" s="103"/>
      <c r="F927" s="103"/>
      <c r="G927" s="848"/>
      <c r="H927" s="112">
        <v>52132</v>
      </c>
      <c r="I927" s="112"/>
      <c r="J927" s="103" t="s">
        <v>9056</v>
      </c>
      <c r="N927" s="133">
        <v>5213</v>
      </c>
      <c r="R927" s="112" t="s">
        <v>3245</v>
      </c>
      <c r="S927" s="103" t="s">
        <v>6197</v>
      </c>
      <c r="T927" s="103"/>
      <c r="U927" s="103" t="str">
        <f t="shared" si="14"/>
        <v/>
      </c>
      <c r="V927" s="103" t="s">
        <v>9057</v>
      </c>
      <c r="W927" s="103"/>
    </row>
    <row r="928" spans="1:28" s="111" customFormat="1" ht="13">
      <c r="A928" s="1462">
        <v>918</v>
      </c>
      <c r="B928" s="1019"/>
      <c r="C928" s="1025"/>
      <c r="D928" s="1026"/>
      <c r="E928" s="1024"/>
      <c r="F928" s="1024"/>
      <c r="G928" s="1022"/>
      <c r="H928" s="1023">
        <v>52133</v>
      </c>
      <c r="I928" s="1023"/>
      <c r="J928" s="103" t="s">
        <v>9379</v>
      </c>
      <c r="N928" s="133">
        <v>5213</v>
      </c>
      <c r="R928" s="112" t="s">
        <v>3245</v>
      </c>
      <c r="S928" s="103" t="s">
        <v>6197</v>
      </c>
      <c r="T928" s="103"/>
      <c r="U928" s="103" t="str">
        <f t="shared" si="14"/>
        <v/>
      </c>
      <c r="V928" s="103" t="s">
        <v>9380</v>
      </c>
      <c r="W928" s="1024"/>
    </row>
    <row r="929" spans="1:28" s="111" customFormat="1" ht="13">
      <c r="A929" s="1462">
        <v>919</v>
      </c>
      <c r="C929" s="307"/>
      <c r="D929" s="281"/>
      <c r="E929" s="103"/>
      <c r="F929" s="103"/>
      <c r="G929" s="1272"/>
      <c r="H929" s="112">
        <v>52134</v>
      </c>
      <c r="I929" s="112"/>
      <c r="J929" s="103" t="s">
        <v>9654</v>
      </c>
      <c r="N929" s="133">
        <v>5213</v>
      </c>
      <c r="R929" s="112" t="s">
        <v>3245</v>
      </c>
      <c r="S929" s="103" t="s">
        <v>6197</v>
      </c>
      <c r="T929" s="103"/>
      <c r="U929" s="103" t="str">
        <f t="shared" si="14"/>
        <v/>
      </c>
      <c r="V929" s="103" t="s">
        <v>9655</v>
      </c>
      <c r="W929" s="103"/>
    </row>
    <row r="930" spans="1:28" s="111" customFormat="1" ht="13">
      <c r="A930" s="1462">
        <v>920</v>
      </c>
      <c r="C930" s="307"/>
      <c r="D930" s="281"/>
      <c r="E930" s="103"/>
      <c r="F930" s="103"/>
      <c r="G930" s="103"/>
      <c r="H930" s="112">
        <v>52138</v>
      </c>
      <c r="I930" s="112"/>
      <c r="J930" s="103" t="s">
        <v>6879</v>
      </c>
      <c r="N930" s="133">
        <v>5213</v>
      </c>
      <c r="R930" s="112" t="s">
        <v>3245</v>
      </c>
      <c r="S930" s="103" t="s">
        <v>6197</v>
      </c>
      <c r="T930" s="427" t="s">
        <v>8556</v>
      </c>
      <c r="U930" s="103" t="str">
        <f t="shared" si="14"/>
        <v>End</v>
      </c>
    </row>
    <row r="931" spans="1:28" ht="13">
      <c r="A931" s="1462">
        <v>921</v>
      </c>
      <c r="B931" s="111"/>
      <c r="C931" s="307"/>
      <c r="D931" s="281"/>
      <c r="E931" s="103"/>
      <c r="F931" s="103"/>
      <c r="G931" s="103"/>
      <c r="H931" s="112">
        <v>52139</v>
      </c>
      <c r="I931" s="112"/>
      <c r="J931" s="103" t="s">
        <v>7581</v>
      </c>
      <c r="K931" s="111"/>
      <c r="L931" s="111"/>
      <c r="M931" s="111"/>
      <c r="N931" s="133">
        <v>5213</v>
      </c>
      <c r="O931" s="111"/>
      <c r="P931" s="111"/>
      <c r="Q931" s="111"/>
      <c r="R931" s="112" t="s">
        <v>3245</v>
      </c>
      <c r="S931" s="103" t="s">
        <v>6197</v>
      </c>
      <c r="T931" s="427" t="s">
        <v>8556</v>
      </c>
      <c r="U931" s="103" t="str">
        <f t="shared" si="14"/>
        <v>End</v>
      </c>
      <c r="V931" s="111"/>
      <c r="W931" s="111"/>
      <c r="X931" s="111"/>
      <c r="Y931" s="111"/>
      <c r="Z931" s="111"/>
      <c r="AA931" s="111"/>
      <c r="AB931" s="111"/>
    </row>
    <row r="932" spans="1:28" ht="13">
      <c r="A932" s="1462">
        <v>922</v>
      </c>
      <c r="B932" s="111"/>
      <c r="C932" s="307"/>
      <c r="D932" s="281"/>
      <c r="E932" s="103"/>
      <c r="F932" s="344">
        <v>522</v>
      </c>
      <c r="G932" s="32"/>
      <c r="H932" s="19"/>
      <c r="I932" s="19"/>
      <c r="J932" s="21" t="s">
        <v>1315</v>
      </c>
      <c r="K932" s="21"/>
      <c r="L932" s="21"/>
      <c r="M932" s="21"/>
      <c r="N932" s="274">
        <v>52</v>
      </c>
      <c r="O932" s="21"/>
      <c r="P932" s="21"/>
      <c r="Q932" s="21"/>
      <c r="R932" s="19" t="s">
        <v>3240</v>
      </c>
      <c r="S932" s="103" t="s">
        <v>6197</v>
      </c>
      <c r="T932" s="103"/>
      <c r="U932" s="103" t="str">
        <f t="shared" si="14"/>
        <v/>
      </c>
      <c r="V932" s="111"/>
      <c r="W932" s="111"/>
      <c r="X932" s="111"/>
      <c r="Y932" s="111"/>
      <c r="Z932" s="111"/>
      <c r="AA932" s="111"/>
      <c r="AB932" s="111"/>
    </row>
    <row r="933" spans="1:28" ht="13">
      <c r="A933" s="1462">
        <v>923</v>
      </c>
      <c r="B933" s="111"/>
      <c r="C933" s="307"/>
      <c r="D933" s="281"/>
      <c r="E933" s="103"/>
      <c r="F933" s="344"/>
      <c r="G933" s="344">
        <v>5220</v>
      </c>
      <c r="H933" s="19"/>
      <c r="I933" s="19"/>
      <c r="J933" s="21" t="s">
        <v>1316</v>
      </c>
      <c r="K933" s="21"/>
      <c r="L933" s="21"/>
      <c r="M933" s="21"/>
      <c r="N933" s="274">
        <v>522</v>
      </c>
      <c r="O933" s="21"/>
      <c r="P933" s="21"/>
      <c r="Q933" s="21"/>
      <c r="R933" s="19" t="s">
        <v>3240</v>
      </c>
      <c r="S933" s="103" t="s">
        <v>6197</v>
      </c>
      <c r="T933" s="103"/>
      <c r="U933" s="103" t="str">
        <f t="shared" si="14"/>
        <v/>
      </c>
      <c r="V933" s="111"/>
      <c r="W933" s="111"/>
      <c r="X933" s="111"/>
      <c r="Y933" s="111"/>
      <c r="Z933" s="111"/>
      <c r="AA933" s="111"/>
      <c r="AB933" s="111"/>
    </row>
    <row r="934" spans="1:28" ht="13">
      <c r="A934" s="1462">
        <v>924</v>
      </c>
      <c r="B934" s="111"/>
      <c r="C934" s="307"/>
      <c r="D934" s="281"/>
      <c r="E934" s="103"/>
      <c r="F934" s="344"/>
      <c r="G934" s="32"/>
      <c r="H934" s="112" t="s">
        <v>1317</v>
      </c>
      <c r="I934" s="848"/>
      <c r="J934" s="103" t="s">
        <v>1316</v>
      </c>
      <c r="K934" s="21"/>
      <c r="L934" s="21"/>
      <c r="M934" s="21"/>
      <c r="N934" s="133">
        <v>5220</v>
      </c>
      <c r="O934" s="21"/>
      <c r="P934" s="21"/>
      <c r="Q934" s="21"/>
      <c r="R934" s="112" t="s">
        <v>3245</v>
      </c>
      <c r="S934" s="103" t="s">
        <v>6197</v>
      </c>
      <c r="T934" s="103"/>
      <c r="U934" s="103" t="str">
        <f t="shared" si="14"/>
        <v/>
      </c>
      <c r="V934" s="111"/>
      <c r="W934" s="111"/>
      <c r="X934" s="111"/>
      <c r="Y934" s="111"/>
      <c r="Z934" s="111"/>
      <c r="AA934" s="111"/>
      <c r="AB934" s="111"/>
    </row>
    <row r="935" spans="1:28" ht="13">
      <c r="A935" s="1462">
        <v>925</v>
      </c>
      <c r="B935" s="111"/>
      <c r="C935" s="307"/>
      <c r="D935" s="281"/>
      <c r="E935" s="103"/>
      <c r="F935" s="848"/>
      <c r="G935" s="344">
        <v>5221</v>
      </c>
      <c r="H935" s="19"/>
      <c r="I935" s="19"/>
      <c r="J935" s="21" t="s">
        <v>9300</v>
      </c>
      <c r="K935" s="21"/>
      <c r="L935" s="21"/>
      <c r="M935" s="21"/>
      <c r="N935" s="274">
        <v>522</v>
      </c>
      <c r="O935" s="21"/>
      <c r="P935" s="21"/>
      <c r="Q935" s="21"/>
      <c r="R935" s="19" t="s">
        <v>3240</v>
      </c>
      <c r="S935" s="103" t="s">
        <v>6197</v>
      </c>
      <c r="T935" s="103"/>
      <c r="U935" s="103" t="str">
        <f t="shared" si="14"/>
        <v/>
      </c>
      <c r="V935" s="111"/>
      <c r="W935" s="111"/>
      <c r="X935" s="111"/>
      <c r="Y935" s="111"/>
      <c r="Z935" s="111"/>
      <c r="AA935" s="111"/>
      <c r="AB935" s="111"/>
    </row>
    <row r="936" spans="1:28" ht="13">
      <c r="A936" s="1462">
        <v>926</v>
      </c>
      <c r="B936" s="111"/>
      <c r="C936" s="307"/>
      <c r="D936" s="281"/>
      <c r="E936" s="103"/>
      <c r="F936" s="103"/>
      <c r="G936" s="103"/>
      <c r="H936" s="112">
        <v>52212</v>
      </c>
      <c r="I936" s="112"/>
      <c r="J936" s="111" t="s">
        <v>9301</v>
      </c>
      <c r="K936" s="111"/>
      <c r="L936" s="111"/>
      <c r="M936" s="111"/>
      <c r="N936" s="133">
        <v>5221</v>
      </c>
      <c r="O936" s="111"/>
      <c r="P936" s="111"/>
      <c r="Q936" s="111"/>
      <c r="R936" s="112" t="s">
        <v>3245</v>
      </c>
      <c r="S936" s="111" t="s">
        <v>6197</v>
      </c>
      <c r="T936" s="103"/>
      <c r="U936" s="103" t="str">
        <f t="shared" si="14"/>
        <v/>
      </c>
      <c r="V936" s="103" t="s">
        <v>9302</v>
      </c>
      <c r="W936" s="103"/>
      <c r="X936" s="111"/>
      <c r="Y936" s="111"/>
      <c r="Z936" s="111"/>
      <c r="AA936" s="111"/>
      <c r="AB936" s="111"/>
    </row>
    <row r="937" spans="1:28" ht="13">
      <c r="A937" s="1462">
        <v>927</v>
      </c>
      <c r="B937" s="111"/>
      <c r="C937" s="307"/>
      <c r="D937" s="281"/>
      <c r="E937" s="103"/>
      <c r="F937" s="103"/>
      <c r="G937" s="103"/>
      <c r="H937" s="112">
        <v>52213</v>
      </c>
      <c r="I937" s="112"/>
      <c r="J937" s="111" t="s">
        <v>9417</v>
      </c>
      <c r="K937" s="111"/>
      <c r="L937" s="111"/>
      <c r="M937" s="111"/>
      <c r="N937" s="133">
        <v>5221</v>
      </c>
      <c r="O937" s="111"/>
      <c r="P937" s="111"/>
      <c r="Q937" s="111"/>
      <c r="R937" s="112" t="s">
        <v>3245</v>
      </c>
      <c r="S937" s="111" t="s">
        <v>6197</v>
      </c>
      <c r="T937" s="103"/>
      <c r="U937" s="103" t="str">
        <f t="shared" si="14"/>
        <v/>
      </c>
      <c r="V937" s="103" t="s">
        <v>9418</v>
      </c>
      <c r="W937" s="103"/>
      <c r="X937" s="111"/>
      <c r="Y937" s="111"/>
      <c r="Z937" s="111"/>
      <c r="AA937" s="111"/>
      <c r="AB937" s="111"/>
    </row>
    <row r="938" spans="1:28" ht="13">
      <c r="A938" s="1462">
        <v>928</v>
      </c>
      <c r="B938" s="111"/>
      <c r="C938" s="307"/>
      <c r="D938" s="281"/>
      <c r="E938" s="103"/>
      <c r="F938" s="103"/>
      <c r="G938" s="103"/>
      <c r="H938" s="112">
        <v>52214</v>
      </c>
      <c r="I938" s="112"/>
      <c r="J938" s="111" t="s">
        <v>9659</v>
      </c>
      <c r="K938" s="111"/>
      <c r="L938" s="111"/>
      <c r="M938" s="111"/>
      <c r="N938" s="133">
        <v>5221</v>
      </c>
      <c r="O938" s="111"/>
      <c r="P938" s="111"/>
      <c r="Q938" s="111"/>
      <c r="R938" s="112" t="s">
        <v>3245</v>
      </c>
      <c r="S938" s="111" t="s">
        <v>6197</v>
      </c>
      <c r="T938" s="103"/>
      <c r="U938" s="103" t="str">
        <f t="shared" si="14"/>
        <v/>
      </c>
      <c r="V938" s="103" t="s">
        <v>9658</v>
      </c>
      <c r="W938" s="103"/>
      <c r="X938" s="111"/>
      <c r="Y938" s="111"/>
      <c r="Z938" s="111"/>
      <c r="AA938" s="111"/>
      <c r="AB938" s="111"/>
    </row>
    <row r="939" spans="1:28" ht="13">
      <c r="A939" s="1462">
        <v>929</v>
      </c>
      <c r="B939" s="111"/>
      <c r="C939" s="307"/>
      <c r="D939" s="281"/>
      <c r="E939" s="103"/>
      <c r="F939" s="103"/>
      <c r="G939" s="103"/>
      <c r="H939" s="112">
        <v>52217</v>
      </c>
      <c r="I939" s="112"/>
      <c r="J939" s="111" t="s">
        <v>1318</v>
      </c>
      <c r="K939" s="111"/>
      <c r="L939" s="111"/>
      <c r="M939" s="111"/>
      <c r="N939" s="133">
        <v>5221</v>
      </c>
      <c r="O939" s="111"/>
      <c r="P939" s="111"/>
      <c r="Q939" s="111"/>
      <c r="R939" s="112" t="s">
        <v>3245</v>
      </c>
      <c r="S939" s="103" t="s">
        <v>6197</v>
      </c>
      <c r="T939" s="103" t="s">
        <v>6911</v>
      </c>
      <c r="U939" s="103" t="str">
        <f t="shared" si="14"/>
        <v>End</v>
      </c>
      <c r="V939" s="111"/>
      <c r="W939" s="111"/>
      <c r="X939" s="111"/>
      <c r="Y939" s="111"/>
      <c r="Z939" s="111"/>
      <c r="AA939" s="111"/>
      <c r="AB939" s="111"/>
    </row>
    <row r="940" spans="1:28" ht="13">
      <c r="A940" s="1462">
        <v>930</v>
      </c>
      <c r="B940" s="111"/>
      <c r="C940" s="307"/>
      <c r="D940" s="281"/>
      <c r="E940" s="103"/>
      <c r="F940" s="103"/>
      <c r="G940" s="103"/>
      <c r="H940" s="112">
        <v>52218</v>
      </c>
      <c r="I940" s="112"/>
      <c r="J940" s="111" t="s">
        <v>1319</v>
      </c>
      <c r="K940" s="111"/>
      <c r="L940" s="111"/>
      <c r="M940" s="111"/>
      <c r="N940" s="133">
        <v>5221</v>
      </c>
      <c r="O940" s="111"/>
      <c r="P940" s="111"/>
      <c r="Q940" s="111"/>
      <c r="R940" s="112" t="s">
        <v>3245</v>
      </c>
      <c r="S940" s="103" t="s">
        <v>6197</v>
      </c>
      <c r="T940" s="103" t="s">
        <v>5140</v>
      </c>
      <c r="U940" s="103" t="str">
        <f t="shared" si="14"/>
        <v>End</v>
      </c>
      <c r="V940" s="111"/>
      <c r="W940" s="111"/>
      <c r="X940" s="111"/>
      <c r="Y940" s="111"/>
      <c r="Z940" s="111"/>
      <c r="AA940" s="111"/>
      <c r="AB940" s="111"/>
    </row>
    <row r="941" spans="1:28" ht="13">
      <c r="A941" s="1462">
        <v>931</v>
      </c>
      <c r="B941" s="111"/>
      <c r="C941" s="307"/>
      <c r="D941" s="281"/>
      <c r="E941" s="103"/>
      <c r="F941" s="103"/>
      <c r="G941" s="344">
        <v>5222</v>
      </c>
      <c r="H941" s="112"/>
      <c r="I941" s="112"/>
      <c r="J941" s="21" t="s">
        <v>7585</v>
      </c>
      <c r="K941" s="21"/>
      <c r="L941" s="21"/>
      <c r="M941" s="21"/>
      <c r="N941" s="274">
        <v>522</v>
      </c>
      <c r="O941" s="21"/>
      <c r="P941" s="21"/>
      <c r="Q941" s="21"/>
      <c r="R941" s="19" t="s">
        <v>3240</v>
      </c>
      <c r="S941" s="103" t="s">
        <v>6197</v>
      </c>
      <c r="T941" s="103"/>
      <c r="U941" s="103" t="str">
        <f t="shared" si="14"/>
        <v/>
      </c>
      <c r="V941" s="111"/>
      <c r="W941" s="111"/>
      <c r="X941" s="111"/>
      <c r="Y941" s="111"/>
      <c r="Z941" s="111"/>
      <c r="AA941" s="111"/>
      <c r="AB941" s="111"/>
    </row>
    <row r="942" spans="1:28" ht="14">
      <c r="A942" s="1462">
        <v>932</v>
      </c>
      <c r="B942" s="111"/>
      <c r="C942" s="307"/>
      <c r="D942" s="281"/>
      <c r="E942" s="103"/>
      <c r="F942" s="103"/>
      <c r="G942" s="344"/>
      <c r="H942" s="112">
        <v>52220</v>
      </c>
      <c r="I942" s="112"/>
      <c r="J942" s="111" t="s">
        <v>8288</v>
      </c>
      <c r="K942" s="111"/>
      <c r="L942" s="111"/>
      <c r="M942" s="111"/>
      <c r="N942" s="133">
        <v>5222</v>
      </c>
      <c r="O942" s="111"/>
      <c r="P942" s="111"/>
      <c r="Q942" s="111"/>
      <c r="R942" s="112" t="s">
        <v>3245</v>
      </c>
      <c r="S942" s="103" t="s">
        <v>6197</v>
      </c>
      <c r="T942" s="853" t="s">
        <v>9123</v>
      </c>
      <c r="U942" s="103" t="str">
        <f t="shared" si="14"/>
        <v>End</v>
      </c>
      <c r="V942" s="111" t="s">
        <v>8578</v>
      </c>
      <c r="W942" s="111"/>
      <c r="X942" s="111"/>
      <c r="Y942" s="111"/>
      <c r="Z942" s="111"/>
      <c r="AA942" s="111"/>
      <c r="AB942" s="111"/>
    </row>
    <row r="943" spans="1:28" ht="13">
      <c r="A943" s="1462">
        <v>933</v>
      </c>
      <c r="B943" s="111"/>
      <c r="C943" s="307"/>
      <c r="D943" s="281"/>
      <c r="E943" s="103"/>
      <c r="F943" s="103"/>
      <c r="G943" s="344"/>
      <c r="H943" s="112">
        <v>52221</v>
      </c>
      <c r="I943" s="112"/>
      <c r="J943" s="111" t="s">
        <v>8550</v>
      </c>
      <c r="K943" s="111"/>
      <c r="L943" s="111"/>
      <c r="M943" s="111"/>
      <c r="N943" s="133">
        <v>5222</v>
      </c>
      <c r="O943" s="111"/>
      <c r="P943" s="111"/>
      <c r="Q943" s="111"/>
      <c r="R943" s="112" t="s">
        <v>3245</v>
      </c>
      <c r="S943" s="103" t="s">
        <v>6197</v>
      </c>
      <c r="T943" s="103"/>
      <c r="U943" s="103" t="str">
        <f t="shared" si="14"/>
        <v/>
      </c>
      <c r="V943" s="111" t="s">
        <v>8579</v>
      </c>
      <c r="W943" s="111"/>
      <c r="X943" s="111"/>
      <c r="Y943" s="111"/>
      <c r="Z943" s="111"/>
      <c r="AA943" s="111"/>
      <c r="AB943" s="111"/>
    </row>
    <row r="944" spans="1:28" ht="13">
      <c r="A944" s="1462">
        <v>934</v>
      </c>
      <c r="B944" s="111"/>
      <c r="C944" s="307"/>
      <c r="D944" s="281"/>
      <c r="E944" s="103"/>
      <c r="F944" s="103"/>
      <c r="G944" s="344"/>
      <c r="H944" s="112">
        <v>52222</v>
      </c>
      <c r="I944" s="112"/>
      <c r="J944" s="111" t="s">
        <v>9058</v>
      </c>
      <c r="K944" s="111"/>
      <c r="L944" s="111"/>
      <c r="M944" s="111"/>
      <c r="N944" s="133">
        <v>5222</v>
      </c>
      <c r="O944" s="111"/>
      <c r="P944" s="111"/>
      <c r="Q944" s="111"/>
      <c r="R944" s="112" t="s">
        <v>3245</v>
      </c>
      <c r="S944" s="103" t="s">
        <v>6197</v>
      </c>
      <c r="T944" s="103"/>
      <c r="U944" s="103" t="str">
        <f t="shared" si="14"/>
        <v/>
      </c>
      <c r="V944" s="111" t="s">
        <v>9059</v>
      </c>
      <c r="W944" s="111"/>
      <c r="X944" s="111"/>
      <c r="Y944" s="111"/>
      <c r="Z944" s="111"/>
      <c r="AA944" s="111"/>
      <c r="AB944" s="111"/>
    </row>
    <row r="945" spans="1:28" ht="13">
      <c r="A945" s="1462">
        <v>935</v>
      </c>
      <c r="B945" s="111"/>
      <c r="C945" s="307"/>
      <c r="D945" s="281"/>
      <c r="E945" s="103"/>
      <c r="F945" s="103"/>
      <c r="G945" s="344"/>
      <c r="H945" s="112">
        <v>52223</v>
      </c>
      <c r="I945" s="112"/>
      <c r="J945" s="111" t="s">
        <v>9382</v>
      </c>
      <c r="K945" s="111"/>
      <c r="L945" s="111"/>
      <c r="M945" s="111"/>
      <c r="N945" s="133">
        <v>5222</v>
      </c>
      <c r="O945" s="111"/>
      <c r="P945" s="111"/>
      <c r="Q945" s="111"/>
      <c r="R945" s="112" t="s">
        <v>3245</v>
      </c>
      <c r="S945" s="103" t="s">
        <v>6197</v>
      </c>
      <c r="T945" s="103"/>
      <c r="U945" s="103" t="str">
        <f t="shared" si="14"/>
        <v/>
      </c>
      <c r="V945" s="111" t="s">
        <v>9381</v>
      </c>
      <c r="W945" s="111"/>
      <c r="X945" s="111"/>
      <c r="Y945" s="111"/>
      <c r="Z945" s="111"/>
      <c r="AA945" s="111"/>
      <c r="AB945" s="111"/>
    </row>
    <row r="946" spans="1:28" ht="13">
      <c r="A946" s="1462">
        <v>936</v>
      </c>
      <c r="B946" s="111"/>
      <c r="C946" s="307"/>
      <c r="D946" s="281"/>
      <c r="E946" s="103"/>
      <c r="F946" s="103"/>
      <c r="G946" s="344"/>
      <c r="H946" s="112">
        <v>52224</v>
      </c>
      <c r="I946" s="112"/>
      <c r="J946" s="111" t="s">
        <v>9656</v>
      </c>
      <c r="K946" s="111"/>
      <c r="L946" s="111"/>
      <c r="M946" s="111"/>
      <c r="N946" s="133">
        <v>5222</v>
      </c>
      <c r="O946" s="111"/>
      <c r="P946" s="111"/>
      <c r="Q946" s="111"/>
      <c r="R946" s="112" t="s">
        <v>3245</v>
      </c>
      <c r="S946" s="103" t="s">
        <v>6197</v>
      </c>
      <c r="T946" s="103"/>
      <c r="U946" s="103" t="str">
        <f t="shared" si="14"/>
        <v/>
      </c>
      <c r="V946" s="111" t="s">
        <v>9657</v>
      </c>
      <c r="W946" s="111"/>
      <c r="X946" s="111"/>
      <c r="Y946" s="111"/>
      <c r="Z946" s="111"/>
      <c r="AA946" s="111"/>
      <c r="AB946" s="111"/>
    </row>
    <row r="947" spans="1:28" ht="13">
      <c r="A947" s="1462">
        <v>937</v>
      </c>
      <c r="B947" s="111"/>
      <c r="C947" s="307"/>
      <c r="D947" s="281"/>
      <c r="E947" s="103"/>
      <c r="F947" s="103"/>
      <c r="G947" s="344"/>
      <c r="H947" s="112">
        <v>52225</v>
      </c>
      <c r="I947" s="112"/>
      <c r="J947" s="111" t="s">
        <v>5600</v>
      </c>
      <c r="K947" s="111"/>
      <c r="L947" s="111"/>
      <c r="M947" s="111"/>
      <c r="N947" s="133">
        <v>5222</v>
      </c>
      <c r="O947" s="111"/>
      <c r="P947" s="111"/>
      <c r="Q947" s="111"/>
      <c r="R947" s="112" t="s">
        <v>3245</v>
      </c>
      <c r="S947" s="103" t="s">
        <v>6197</v>
      </c>
      <c r="T947" s="103" t="s">
        <v>6911</v>
      </c>
      <c r="U947" s="103" t="str">
        <f t="shared" si="14"/>
        <v>End</v>
      </c>
      <c r="V947" s="111"/>
      <c r="W947" s="111"/>
      <c r="X947" s="111"/>
      <c r="Y947" s="111"/>
      <c r="Z947" s="111"/>
      <c r="AA947" s="111"/>
      <c r="AB947" s="111"/>
    </row>
    <row r="948" spans="1:28" ht="13">
      <c r="A948" s="1462">
        <v>938</v>
      </c>
      <c r="B948" s="111"/>
      <c r="C948" s="307"/>
      <c r="D948" s="281"/>
      <c r="E948" s="103"/>
      <c r="F948" s="103"/>
      <c r="G948" s="344"/>
      <c r="H948" s="112">
        <v>52226</v>
      </c>
      <c r="I948" s="112"/>
      <c r="J948" s="111" t="s">
        <v>5934</v>
      </c>
      <c r="K948" s="111"/>
      <c r="L948" s="111"/>
      <c r="M948" s="111"/>
      <c r="N948" s="133">
        <v>5222</v>
      </c>
      <c r="O948" s="111"/>
      <c r="P948" s="111"/>
      <c r="Q948" s="111"/>
      <c r="R948" s="112" t="s">
        <v>3245</v>
      </c>
      <c r="S948" s="103" t="s">
        <v>6197</v>
      </c>
      <c r="T948" s="103" t="s">
        <v>6911</v>
      </c>
      <c r="U948" s="103" t="str">
        <f t="shared" si="14"/>
        <v>End</v>
      </c>
      <c r="V948" s="111"/>
      <c r="W948" s="111"/>
      <c r="X948" s="111"/>
      <c r="Y948" s="111"/>
      <c r="Z948" s="111"/>
      <c r="AA948" s="111"/>
      <c r="AB948" s="111"/>
    </row>
    <row r="949" spans="1:28" ht="13">
      <c r="A949" s="1462">
        <v>939</v>
      </c>
      <c r="B949" s="111"/>
      <c r="C949" s="307"/>
      <c r="D949" s="281"/>
      <c r="E949" s="103"/>
      <c r="F949" s="103"/>
      <c r="G949" s="103"/>
      <c r="H949" s="112">
        <v>52227</v>
      </c>
      <c r="I949" s="112"/>
      <c r="J949" s="111" t="s">
        <v>6352</v>
      </c>
      <c r="K949" s="111"/>
      <c r="L949" s="111"/>
      <c r="M949" s="111"/>
      <c r="N949" s="133">
        <v>5222</v>
      </c>
      <c r="O949" s="111"/>
      <c r="P949" s="111"/>
      <c r="Q949" s="111"/>
      <c r="R949" s="112" t="s">
        <v>3245</v>
      </c>
      <c r="S949" s="103" t="s">
        <v>6197</v>
      </c>
      <c r="T949" s="103" t="s">
        <v>7658</v>
      </c>
      <c r="U949" s="103" t="str">
        <f t="shared" si="14"/>
        <v>End</v>
      </c>
      <c r="V949" s="111"/>
      <c r="W949" s="111"/>
      <c r="X949" s="111"/>
      <c r="Y949" s="111"/>
      <c r="Z949" s="111"/>
      <c r="AA949" s="111"/>
      <c r="AB949" s="111"/>
    </row>
    <row r="950" spans="1:28" ht="13">
      <c r="A950" s="1462">
        <v>940</v>
      </c>
      <c r="B950" s="111"/>
      <c r="C950" s="307"/>
      <c r="D950" s="281"/>
      <c r="E950" s="103"/>
      <c r="F950" s="103"/>
      <c r="G950" s="103"/>
      <c r="H950" s="112">
        <v>52228</v>
      </c>
      <c r="I950" s="112"/>
      <c r="J950" s="111" t="s">
        <v>6814</v>
      </c>
      <c r="K950" s="111"/>
      <c r="L950" s="111"/>
      <c r="M950" s="111"/>
      <c r="N950" s="133">
        <v>5222</v>
      </c>
      <c r="O950" s="111"/>
      <c r="P950" s="111"/>
      <c r="Q950" s="111"/>
      <c r="R950" s="112" t="s">
        <v>3245</v>
      </c>
      <c r="S950" s="103" t="s">
        <v>6197</v>
      </c>
      <c r="T950" s="103" t="s">
        <v>8556</v>
      </c>
      <c r="U950" s="103" t="str">
        <f t="shared" si="14"/>
        <v>End</v>
      </c>
      <c r="V950" s="111"/>
      <c r="W950" s="111"/>
      <c r="X950" s="111"/>
      <c r="Y950" s="111"/>
      <c r="Z950" s="111"/>
      <c r="AA950" s="111"/>
      <c r="AB950" s="111"/>
    </row>
    <row r="951" spans="1:28" ht="13">
      <c r="A951" s="1462">
        <v>941</v>
      </c>
      <c r="B951" s="111"/>
      <c r="C951" s="307"/>
      <c r="D951" s="281"/>
      <c r="E951" s="103"/>
      <c r="F951" s="103"/>
      <c r="G951" s="103"/>
      <c r="H951" s="112">
        <v>52229</v>
      </c>
      <c r="I951" s="112"/>
      <c r="J951" s="111" t="s">
        <v>3837</v>
      </c>
      <c r="K951" s="111"/>
      <c r="L951" s="111"/>
      <c r="M951" s="111"/>
      <c r="N951" s="133">
        <v>5222</v>
      </c>
      <c r="O951" s="111"/>
      <c r="P951" s="111"/>
      <c r="Q951" s="111"/>
      <c r="R951" s="112" t="s">
        <v>3245</v>
      </c>
      <c r="S951" s="103" t="s">
        <v>6197</v>
      </c>
      <c r="T951" s="103" t="s">
        <v>6198</v>
      </c>
      <c r="U951" s="103" t="str">
        <f t="shared" si="14"/>
        <v>End</v>
      </c>
      <c r="V951" s="111"/>
      <c r="W951" s="111"/>
      <c r="X951" s="111"/>
      <c r="Y951" s="111"/>
      <c r="Z951" s="111"/>
      <c r="AA951" s="111"/>
      <c r="AB951" s="111"/>
    </row>
    <row r="952" spans="1:28" ht="13">
      <c r="A952" s="1462">
        <v>942</v>
      </c>
      <c r="B952" s="111"/>
      <c r="C952" s="307"/>
      <c r="D952" s="281"/>
      <c r="E952" s="103"/>
      <c r="F952" s="103"/>
      <c r="G952" s="103"/>
      <c r="H952" s="112">
        <v>52229</v>
      </c>
      <c r="I952" s="112"/>
      <c r="J952" s="111" t="s">
        <v>7584</v>
      </c>
      <c r="K952" s="111"/>
      <c r="L952" s="111"/>
      <c r="M952" s="111"/>
      <c r="N952" s="133">
        <v>5222</v>
      </c>
      <c r="O952" s="111"/>
      <c r="P952" s="111"/>
      <c r="Q952" s="111"/>
      <c r="R952" s="112" t="s">
        <v>3245</v>
      </c>
      <c r="S952" s="103" t="s">
        <v>6197</v>
      </c>
      <c r="T952" s="103" t="s">
        <v>8556</v>
      </c>
      <c r="U952" s="103" t="str">
        <f t="shared" si="14"/>
        <v>End</v>
      </c>
      <c r="V952" s="111"/>
      <c r="W952" s="111"/>
      <c r="X952" s="111"/>
      <c r="Y952" s="111"/>
      <c r="Z952" s="111"/>
      <c r="AA952" s="111"/>
      <c r="AB952" s="111"/>
    </row>
    <row r="953" spans="1:28" ht="13">
      <c r="A953" s="1462">
        <v>943</v>
      </c>
      <c r="B953" s="111"/>
      <c r="C953" s="307"/>
      <c r="D953" s="281"/>
      <c r="E953" s="103"/>
      <c r="F953" s="103"/>
      <c r="G953" s="344">
        <v>5223</v>
      </c>
      <c r="H953" s="112"/>
      <c r="I953" s="112"/>
      <c r="J953" s="21" t="s">
        <v>2282</v>
      </c>
      <c r="K953" s="21"/>
      <c r="L953" s="21"/>
      <c r="M953" s="21"/>
      <c r="N953" s="274">
        <v>522</v>
      </c>
      <c r="O953" s="21"/>
      <c r="P953" s="21"/>
      <c r="Q953" s="21"/>
      <c r="R953" s="19" t="s">
        <v>3240</v>
      </c>
      <c r="S953" s="103" t="s">
        <v>6197</v>
      </c>
      <c r="T953" s="103"/>
      <c r="U953" s="103" t="str">
        <f t="shared" si="14"/>
        <v/>
      </c>
      <c r="V953" s="111"/>
      <c r="W953" s="111"/>
      <c r="X953" s="111"/>
      <c r="Y953" s="111"/>
      <c r="Z953" s="111"/>
      <c r="AA953" s="111"/>
      <c r="AB953" s="111"/>
    </row>
    <row r="954" spans="1:28" ht="14">
      <c r="A954" s="1462">
        <v>944</v>
      </c>
      <c r="B954" s="111"/>
      <c r="C954" s="307"/>
      <c r="D954" s="281"/>
      <c r="E954" s="103"/>
      <c r="F954" s="103"/>
      <c r="G954" s="848"/>
      <c r="H954" s="112">
        <v>52230</v>
      </c>
      <c r="I954" s="112"/>
      <c r="J954" s="111" t="s">
        <v>8289</v>
      </c>
      <c r="K954" s="21"/>
      <c r="L954" s="21"/>
      <c r="M954" s="21"/>
      <c r="N954" s="133">
        <v>5223</v>
      </c>
      <c r="O954" s="111"/>
      <c r="P954" s="111"/>
      <c r="Q954" s="111"/>
      <c r="R954" s="112" t="s">
        <v>3245</v>
      </c>
      <c r="S954" s="103" t="s">
        <v>6197</v>
      </c>
      <c r="T954" s="853" t="s">
        <v>9123</v>
      </c>
      <c r="U954" s="103" t="str">
        <f t="shared" si="14"/>
        <v>End</v>
      </c>
      <c r="V954" s="103" t="s">
        <v>8580</v>
      </c>
      <c r="W954" s="103"/>
      <c r="X954" s="111"/>
      <c r="Y954" s="111"/>
      <c r="Z954" s="111"/>
      <c r="AA954" s="111"/>
      <c r="AB954" s="111"/>
    </row>
    <row r="955" spans="1:28" ht="13">
      <c r="A955" s="1462">
        <v>945</v>
      </c>
      <c r="B955" s="111"/>
      <c r="C955" s="307"/>
      <c r="D955" s="281"/>
      <c r="E955" s="103"/>
      <c r="F955" s="103"/>
      <c r="G955" s="848"/>
      <c r="H955" s="112">
        <v>52231</v>
      </c>
      <c r="I955" s="112"/>
      <c r="J955" s="111" t="s">
        <v>8549</v>
      </c>
      <c r="K955" s="21"/>
      <c r="L955" s="21"/>
      <c r="M955" s="21"/>
      <c r="N955" s="133">
        <v>5223</v>
      </c>
      <c r="O955" s="111"/>
      <c r="P955" s="111"/>
      <c r="Q955" s="111"/>
      <c r="R955" s="112" t="s">
        <v>3245</v>
      </c>
      <c r="S955" s="103" t="s">
        <v>6197</v>
      </c>
      <c r="T955" s="103"/>
      <c r="U955" s="103" t="str">
        <f t="shared" si="14"/>
        <v/>
      </c>
      <c r="V955" s="103" t="s">
        <v>8581</v>
      </c>
      <c r="W955" s="103"/>
      <c r="X955" s="111"/>
      <c r="Y955" s="111"/>
      <c r="Z955" s="111"/>
      <c r="AA955" s="111"/>
      <c r="AB955" s="111"/>
    </row>
    <row r="956" spans="1:28" ht="13">
      <c r="A956" s="1462">
        <v>946</v>
      </c>
      <c r="B956" s="111"/>
      <c r="C956" s="307"/>
      <c r="D956" s="281"/>
      <c r="E956" s="103"/>
      <c r="F956" s="103"/>
      <c r="G956" s="344"/>
      <c r="H956" s="112">
        <v>52232</v>
      </c>
      <c r="I956" s="112"/>
      <c r="J956" s="111" t="s">
        <v>9061</v>
      </c>
      <c r="K956" s="21"/>
      <c r="L956" s="21"/>
      <c r="M956" s="21"/>
      <c r="N956" s="133">
        <v>5223</v>
      </c>
      <c r="O956" s="111"/>
      <c r="P956" s="111"/>
      <c r="Q956" s="111"/>
      <c r="R956" s="112" t="s">
        <v>3245</v>
      </c>
      <c r="S956" s="103" t="s">
        <v>6197</v>
      </c>
      <c r="T956" s="103"/>
      <c r="U956" s="103" t="str">
        <f t="shared" si="14"/>
        <v/>
      </c>
      <c r="V956" s="111" t="s">
        <v>9060</v>
      </c>
      <c r="W956" s="111"/>
      <c r="X956" s="111"/>
      <c r="Y956" s="111"/>
      <c r="Z956" s="111"/>
      <c r="AA956" s="111"/>
      <c r="AB956" s="111"/>
    </row>
    <row r="957" spans="1:28" ht="13">
      <c r="A957" s="1462">
        <v>947</v>
      </c>
      <c r="B957" s="1019"/>
      <c r="C957" s="1025"/>
      <c r="D957" s="1026"/>
      <c r="E957" s="1024"/>
      <c r="F957" s="1024"/>
      <c r="G957" s="1022"/>
      <c r="H957" s="1023">
        <v>52233</v>
      </c>
      <c r="I957" s="1023"/>
      <c r="J957" s="111" t="s">
        <v>9383</v>
      </c>
      <c r="K957" s="21"/>
      <c r="L957" s="21"/>
      <c r="M957" s="21"/>
      <c r="N957" s="133">
        <v>5223</v>
      </c>
      <c r="O957" s="111"/>
      <c r="P957" s="111"/>
      <c r="Q957" s="111"/>
      <c r="R957" s="112" t="s">
        <v>3245</v>
      </c>
      <c r="S957" s="103" t="s">
        <v>6197</v>
      </c>
      <c r="T957" s="103"/>
      <c r="U957" s="103" t="str">
        <f t="shared" si="14"/>
        <v/>
      </c>
      <c r="V957" s="111" t="s">
        <v>9384</v>
      </c>
      <c r="W957" s="1024"/>
      <c r="X957" s="111"/>
      <c r="Y957" s="111"/>
      <c r="Z957" s="111"/>
      <c r="AA957" s="111"/>
      <c r="AB957" s="111"/>
    </row>
    <row r="958" spans="1:28" ht="13">
      <c r="A958" s="1462">
        <v>948</v>
      </c>
      <c r="B958" s="111"/>
      <c r="C958" s="307"/>
      <c r="D958" s="281"/>
      <c r="E958" s="103"/>
      <c r="F958" s="103"/>
      <c r="G958" s="344"/>
      <c r="H958" s="112">
        <v>52234</v>
      </c>
      <c r="I958" s="112"/>
      <c r="J958" s="111" t="s">
        <v>9680</v>
      </c>
      <c r="K958" s="21"/>
      <c r="L958" s="21"/>
      <c r="M958" s="21"/>
      <c r="N958" s="133">
        <v>5223</v>
      </c>
      <c r="O958" s="111"/>
      <c r="P958" s="111"/>
      <c r="Q958" s="111"/>
      <c r="R958" s="112" t="s">
        <v>3245</v>
      </c>
      <c r="S958" s="103" t="s">
        <v>6197</v>
      </c>
      <c r="T958" s="103"/>
      <c r="U958" s="103" t="str">
        <f t="shared" si="14"/>
        <v/>
      </c>
      <c r="V958" s="103" t="s">
        <v>9681</v>
      </c>
      <c r="W958" s="111"/>
      <c r="X958" s="111"/>
      <c r="Y958" s="111"/>
      <c r="Z958" s="111"/>
      <c r="AA958" s="111"/>
      <c r="AB958" s="111"/>
    </row>
    <row r="959" spans="1:28" ht="13">
      <c r="A959" s="1462">
        <v>949</v>
      </c>
      <c r="B959" s="111"/>
      <c r="C959" s="307"/>
      <c r="D959" s="281"/>
      <c r="E959" s="103"/>
      <c r="F959" s="103"/>
      <c r="G959" s="344"/>
      <c r="H959" s="112">
        <v>52235</v>
      </c>
      <c r="I959" s="112"/>
      <c r="J959" s="111" t="s">
        <v>5800</v>
      </c>
      <c r="K959" s="21"/>
      <c r="L959" s="21"/>
      <c r="M959" s="21"/>
      <c r="N959" s="133">
        <v>5223</v>
      </c>
      <c r="O959" s="111"/>
      <c r="P959" s="111"/>
      <c r="Q959" s="111"/>
      <c r="R959" s="112" t="s">
        <v>3245</v>
      </c>
      <c r="S959" s="103" t="s">
        <v>6197</v>
      </c>
      <c r="T959" s="103" t="s">
        <v>6911</v>
      </c>
      <c r="U959" s="103" t="str">
        <f t="shared" si="14"/>
        <v>End</v>
      </c>
      <c r="V959" s="111"/>
      <c r="W959" s="111"/>
      <c r="X959" s="111"/>
      <c r="Y959" s="111"/>
      <c r="Z959" s="111"/>
      <c r="AA959" s="111"/>
      <c r="AB959" s="111"/>
    </row>
    <row r="960" spans="1:28" ht="13">
      <c r="A960" s="1462">
        <v>950</v>
      </c>
      <c r="B960" s="111"/>
      <c r="C960" s="307"/>
      <c r="D960" s="281"/>
      <c r="E960" s="103"/>
      <c r="F960" s="103"/>
      <c r="G960" s="344"/>
      <c r="H960" s="112">
        <v>52236</v>
      </c>
      <c r="I960" s="112"/>
      <c r="J960" s="111" t="s">
        <v>5800</v>
      </c>
      <c r="K960" s="21"/>
      <c r="L960" s="21"/>
      <c r="M960" s="21"/>
      <c r="N960" s="133">
        <v>5223</v>
      </c>
      <c r="O960" s="111"/>
      <c r="P960" s="111"/>
      <c r="Q960" s="111"/>
      <c r="R960" s="112" t="s">
        <v>3245</v>
      </c>
      <c r="S960" s="103" t="s">
        <v>6197</v>
      </c>
      <c r="T960" s="103" t="s">
        <v>6911</v>
      </c>
      <c r="U960" s="103" t="str">
        <f t="shared" si="14"/>
        <v>End</v>
      </c>
      <c r="V960" s="111"/>
      <c r="W960" s="111"/>
      <c r="X960" s="111"/>
      <c r="Y960" s="111"/>
      <c r="Z960" s="111"/>
      <c r="AA960" s="111"/>
      <c r="AB960" s="111"/>
    </row>
    <row r="961" spans="1:28" ht="13">
      <c r="A961" s="1462">
        <v>951</v>
      </c>
      <c r="B961" s="111"/>
      <c r="C961" s="307"/>
      <c r="D961" s="281"/>
      <c r="E961" s="103"/>
      <c r="F961" s="103"/>
      <c r="G961" s="103"/>
      <c r="H961" s="112">
        <v>52237</v>
      </c>
      <c r="I961" s="112"/>
      <c r="J961" s="111" t="s">
        <v>6353</v>
      </c>
      <c r="K961" s="111"/>
      <c r="L961" s="111"/>
      <c r="M961" s="111"/>
      <c r="N961" s="133">
        <v>5223</v>
      </c>
      <c r="O961" s="111"/>
      <c r="P961" s="111"/>
      <c r="Q961" s="111"/>
      <c r="R961" s="112" t="s">
        <v>3245</v>
      </c>
      <c r="S961" s="103" t="s">
        <v>6197</v>
      </c>
      <c r="T961" s="103" t="s">
        <v>7658</v>
      </c>
      <c r="U961" s="103" t="str">
        <f t="shared" si="14"/>
        <v>End</v>
      </c>
      <c r="V961" s="111"/>
      <c r="W961" s="111"/>
      <c r="X961" s="111"/>
      <c r="Y961" s="111"/>
      <c r="Z961" s="111"/>
      <c r="AA961" s="111"/>
      <c r="AB961" s="111"/>
    </row>
    <row r="962" spans="1:28" ht="13">
      <c r="A962" s="1462">
        <v>952</v>
      </c>
      <c r="B962" s="111"/>
      <c r="C962" s="307"/>
      <c r="D962" s="281"/>
      <c r="E962" s="103"/>
      <c r="F962" s="103"/>
      <c r="G962" s="103"/>
      <c r="H962" s="112">
        <v>52238</v>
      </c>
      <c r="I962" s="112"/>
      <c r="J962" s="111" t="s">
        <v>6815</v>
      </c>
      <c r="K962" s="111"/>
      <c r="L962" s="111"/>
      <c r="M962" s="111"/>
      <c r="N962" s="133">
        <v>5223</v>
      </c>
      <c r="O962" s="111"/>
      <c r="P962" s="111"/>
      <c r="Q962" s="111"/>
      <c r="R962" s="112" t="s">
        <v>3245</v>
      </c>
      <c r="S962" s="103" t="s">
        <v>6197</v>
      </c>
      <c r="T962" s="103" t="s">
        <v>8556</v>
      </c>
      <c r="U962" s="103" t="str">
        <f t="shared" si="14"/>
        <v>End</v>
      </c>
      <c r="V962" s="111"/>
      <c r="W962" s="111"/>
      <c r="X962" s="111"/>
      <c r="Y962" s="111"/>
      <c r="Z962" s="111"/>
      <c r="AA962" s="111"/>
      <c r="AB962" s="111"/>
    </row>
    <row r="963" spans="1:28" ht="13">
      <c r="A963" s="1462">
        <v>953</v>
      </c>
      <c r="B963" s="111"/>
      <c r="C963" s="307"/>
      <c r="D963" s="281"/>
      <c r="E963" s="103"/>
      <c r="F963" s="103"/>
      <c r="G963" s="103"/>
      <c r="H963" s="112">
        <v>52239</v>
      </c>
      <c r="I963" s="112"/>
      <c r="J963" s="111" t="s">
        <v>7588</v>
      </c>
      <c r="K963" s="111"/>
      <c r="L963" s="111"/>
      <c r="M963" s="111"/>
      <c r="N963" s="133">
        <v>5223</v>
      </c>
      <c r="O963" s="111"/>
      <c r="P963" s="111"/>
      <c r="Q963" s="111"/>
      <c r="R963" s="112" t="s">
        <v>3245</v>
      </c>
      <c r="S963" s="103" t="s">
        <v>6197</v>
      </c>
      <c r="T963" s="103" t="s">
        <v>8556</v>
      </c>
      <c r="U963" s="103" t="str">
        <f t="shared" si="14"/>
        <v>End</v>
      </c>
      <c r="V963" s="111"/>
      <c r="W963" s="111"/>
      <c r="X963" s="111"/>
      <c r="Y963" s="111"/>
      <c r="Z963" s="111"/>
      <c r="AA963" s="111"/>
      <c r="AB963" s="111"/>
    </row>
    <row r="964" spans="1:28" ht="13">
      <c r="A964" s="1462">
        <v>954</v>
      </c>
      <c r="B964" s="111"/>
      <c r="C964" s="307"/>
      <c r="D964" s="281"/>
      <c r="E964" s="103"/>
      <c r="F964" s="103"/>
      <c r="G964" s="344">
        <v>5224</v>
      </c>
      <c r="H964" s="112"/>
      <c r="I964" s="112"/>
      <c r="J964" s="21" t="s">
        <v>2907</v>
      </c>
      <c r="K964" s="21"/>
      <c r="L964" s="21"/>
      <c r="M964" s="21"/>
      <c r="N964" s="274">
        <v>522</v>
      </c>
      <c r="O964" s="21"/>
      <c r="P964" s="21"/>
      <c r="Q964" s="21"/>
      <c r="R964" s="19" t="s">
        <v>3240</v>
      </c>
      <c r="S964" s="103" t="s">
        <v>6197</v>
      </c>
      <c r="T964" s="103"/>
      <c r="U964" s="103" t="str">
        <f t="shared" si="14"/>
        <v/>
      </c>
      <c r="V964" s="111"/>
      <c r="W964" s="111"/>
      <c r="X964" s="111"/>
      <c r="Y964" s="111"/>
      <c r="Z964" s="111"/>
      <c r="AA964" s="111"/>
      <c r="AB964" s="111"/>
    </row>
    <row r="965" spans="1:28" ht="14">
      <c r="A965" s="1462">
        <v>955</v>
      </c>
      <c r="B965" s="111"/>
      <c r="C965" s="307"/>
      <c r="D965" s="281"/>
      <c r="E965" s="103"/>
      <c r="F965" s="103"/>
      <c r="G965" s="344"/>
      <c r="H965" s="112">
        <v>52240</v>
      </c>
      <c r="I965" s="112"/>
      <c r="J965" s="111" t="s">
        <v>8287</v>
      </c>
      <c r="K965" s="111"/>
      <c r="L965" s="111"/>
      <c r="M965" s="111"/>
      <c r="N965" s="133">
        <v>5224</v>
      </c>
      <c r="O965" s="111"/>
      <c r="P965" s="111"/>
      <c r="Q965" s="111"/>
      <c r="R965" s="112" t="s">
        <v>3245</v>
      </c>
      <c r="S965" s="103" t="s">
        <v>6197</v>
      </c>
      <c r="T965" s="853" t="s">
        <v>9123</v>
      </c>
      <c r="U965" s="103" t="str">
        <f t="shared" si="14"/>
        <v>End</v>
      </c>
      <c r="V965" s="111" t="s">
        <v>8576</v>
      </c>
      <c r="W965" s="111"/>
      <c r="X965" s="111"/>
      <c r="Y965" s="111"/>
      <c r="Z965" s="111"/>
      <c r="AA965" s="111"/>
      <c r="AB965" s="111"/>
    </row>
    <row r="966" spans="1:28" ht="13">
      <c r="A966" s="1462">
        <v>956</v>
      </c>
      <c r="B966" s="111"/>
      <c r="C966" s="307"/>
      <c r="D966" s="281"/>
      <c r="E966" s="103"/>
      <c r="F966" s="103"/>
      <c r="G966" s="344"/>
      <c r="H966" s="112">
        <v>52241</v>
      </c>
      <c r="I966" s="112"/>
      <c r="J966" s="111" t="s">
        <v>8548</v>
      </c>
      <c r="K966" s="111"/>
      <c r="L966" s="111"/>
      <c r="M966" s="111"/>
      <c r="N966" s="133">
        <v>5224</v>
      </c>
      <c r="O966" s="111"/>
      <c r="P966" s="111"/>
      <c r="Q966" s="111"/>
      <c r="R966" s="112" t="s">
        <v>3245</v>
      </c>
      <c r="S966" s="103" t="s">
        <v>6197</v>
      </c>
      <c r="T966" s="103"/>
      <c r="U966" s="103" t="str">
        <f t="shared" si="14"/>
        <v/>
      </c>
      <c r="V966" s="111" t="s">
        <v>8577</v>
      </c>
      <c r="W966" s="111"/>
      <c r="X966" s="111"/>
      <c r="Y966" s="111"/>
      <c r="Z966" s="111"/>
      <c r="AA966" s="111"/>
      <c r="AB966" s="111"/>
    </row>
    <row r="967" spans="1:28" ht="13">
      <c r="A967" s="1462">
        <v>957</v>
      </c>
      <c r="B967" s="111"/>
      <c r="C967" s="307"/>
      <c r="D967" s="281"/>
      <c r="E967" s="103"/>
      <c r="F967" s="103"/>
      <c r="G967" s="344"/>
      <c r="H967" s="112">
        <v>52242</v>
      </c>
      <c r="I967" s="112"/>
      <c r="J967" s="111" t="s">
        <v>9062</v>
      </c>
      <c r="K967" s="111"/>
      <c r="L967" s="111"/>
      <c r="M967" s="111"/>
      <c r="N967" s="133">
        <v>5224</v>
      </c>
      <c r="O967" s="111"/>
      <c r="P967" s="111"/>
      <c r="Q967" s="111"/>
      <c r="R967" s="112" t="s">
        <v>3245</v>
      </c>
      <c r="S967" s="103" t="s">
        <v>6197</v>
      </c>
      <c r="T967" s="103"/>
      <c r="U967" s="103" t="str">
        <f t="shared" si="14"/>
        <v/>
      </c>
      <c r="V967" s="111" t="s">
        <v>9063</v>
      </c>
      <c r="W967" s="111"/>
      <c r="X967" s="111"/>
      <c r="Y967" s="111"/>
      <c r="Z967" s="111"/>
      <c r="AA967" s="111"/>
      <c r="AB967" s="111"/>
    </row>
    <row r="968" spans="1:28" ht="13">
      <c r="A968" s="1462">
        <v>958</v>
      </c>
      <c r="B968" s="111"/>
      <c r="C968" s="307"/>
      <c r="D968" s="281"/>
      <c r="E968" s="103"/>
      <c r="F968" s="103"/>
      <c r="G968" s="344"/>
      <c r="H968" s="112">
        <v>52243</v>
      </c>
      <c r="I968" s="112"/>
      <c r="J968" s="111" t="s">
        <v>9385</v>
      </c>
      <c r="K968" s="111"/>
      <c r="L968" s="111"/>
      <c r="M968" s="111"/>
      <c r="N968" s="133">
        <v>5224</v>
      </c>
      <c r="O968" s="111"/>
      <c r="P968" s="111"/>
      <c r="Q968" s="111"/>
      <c r="R968" s="112" t="s">
        <v>3245</v>
      </c>
      <c r="S968" s="103" t="s">
        <v>6197</v>
      </c>
      <c r="T968" s="103"/>
      <c r="U968" s="103" t="str">
        <f t="shared" si="14"/>
        <v/>
      </c>
      <c r="V968" s="111" t="s">
        <v>9386</v>
      </c>
      <c r="W968" s="111"/>
      <c r="X968" s="111"/>
      <c r="Y968" s="111"/>
      <c r="Z968" s="111"/>
      <c r="AA968" s="111"/>
      <c r="AB968" s="111"/>
    </row>
    <row r="969" spans="1:28" ht="13">
      <c r="A969" s="1462">
        <v>959</v>
      </c>
      <c r="B969" s="111"/>
      <c r="C969" s="307"/>
      <c r="D969" s="281"/>
      <c r="E969" s="103"/>
      <c r="F969" s="103"/>
      <c r="G969" s="344"/>
      <c r="H969" s="112">
        <v>52244</v>
      </c>
      <c r="I969" s="112"/>
      <c r="J969" s="111" t="s">
        <v>9674</v>
      </c>
      <c r="K969" s="111"/>
      <c r="L969" s="111"/>
      <c r="M969" s="111"/>
      <c r="N969" s="133">
        <v>5224</v>
      </c>
      <c r="O969" s="111"/>
      <c r="P969" s="111"/>
      <c r="Q969" s="111"/>
      <c r="R969" s="112" t="s">
        <v>3245</v>
      </c>
      <c r="S969" s="103" t="s">
        <v>6197</v>
      </c>
      <c r="T969" s="103"/>
      <c r="U969" s="103" t="str">
        <f t="shared" si="14"/>
        <v/>
      </c>
      <c r="V969" s="111" t="s">
        <v>9675</v>
      </c>
      <c r="W969" s="111"/>
      <c r="X969" s="111"/>
      <c r="Y969" s="111"/>
      <c r="Z969" s="111"/>
      <c r="AA969" s="111"/>
      <c r="AB969" s="111"/>
    </row>
    <row r="970" spans="1:28" ht="13">
      <c r="A970" s="1462">
        <v>960</v>
      </c>
      <c r="B970" s="111"/>
      <c r="C970" s="307"/>
      <c r="D970" s="281"/>
      <c r="E970" s="103"/>
      <c r="F970" s="103"/>
      <c r="G970" s="344"/>
      <c r="H970" s="112">
        <v>52245</v>
      </c>
      <c r="I970" s="112"/>
      <c r="J970" s="111" t="s">
        <v>5801</v>
      </c>
      <c r="K970" s="111"/>
      <c r="L970" s="111"/>
      <c r="M970" s="111"/>
      <c r="N970" s="133">
        <v>5224</v>
      </c>
      <c r="O970" s="111"/>
      <c r="P970" s="111"/>
      <c r="Q970" s="111"/>
      <c r="R970" s="112" t="s">
        <v>3245</v>
      </c>
      <c r="S970" s="103" t="s">
        <v>6197</v>
      </c>
      <c r="T970" s="103" t="s">
        <v>6911</v>
      </c>
      <c r="U970" s="103" t="str">
        <f t="shared" si="14"/>
        <v>End</v>
      </c>
      <c r="V970" s="111"/>
      <c r="W970" s="111"/>
      <c r="X970" s="111"/>
      <c r="Y970" s="111"/>
      <c r="Z970" s="111"/>
      <c r="AA970" s="111"/>
      <c r="AB970" s="111"/>
    </row>
    <row r="971" spans="1:28" ht="13">
      <c r="A971" s="1462">
        <v>961</v>
      </c>
      <c r="B971" s="111"/>
      <c r="C971" s="307"/>
      <c r="D971" s="281"/>
      <c r="E971" s="103"/>
      <c r="F971" s="103"/>
      <c r="G971" s="103"/>
      <c r="H971" s="112">
        <v>52247</v>
      </c>
      <c r="I971" s="112"/>
      <c r="J971" s="111" t="s">
        <v>6351</v>
      </c>
      <c r="K971" s="111"/>
      <c r="L971" s="111"/>
      <c r="M971" s="111"/>
      <c r="N971" s="133">
        <v>5224</v>
      </c>
      <c r="O971" s="111"/>
      <c r="P971" s="111"/>
      <c r="Q971" s="111"/>
      <c r="R971" s="112" t="s">
        <v>3245</v>
      </c>
      <c r="S971" s="103" t="s">
        <v>6197</v>
      </c>
      <c r="T971" s="103" t="s">
        <v>7658</v>
      </c>
      <c r="U971" s="103" t="str">
        <f t="shared" si="14"/>
        <v>End</v>
      </c>
      <c r="V971" s="111"/>
      <c r="W971" s="111"/>
      <c r="X971" s="111"/>
      <c r="Y971" s="111"/>
      <c r="Z971" s="111"/>
      <c r="AA971" s="111"/>
      <c r="AB971" s="111"/>
    </row>
    <row r="972" spans="1:28" ht="13">
      <c r="A972" s="1462">
        <v>962</v>
      </c>
      <c r="B972" s="111"/>
      <c r="C972" s="307"/>
      <c r="D972" s="281"/>
      <c r="E972" s="103"/>
      <c r="F972" s="103"/>
      <c r="G972" s="103"/>
      <c r="H972" s="112">
        <v>52248</v>
      </c>
      <c r="I972" s="112"/>
      <c r="J972" s="111" t="s">
        <v>6816</v>
      </c>
      <c r="K972" s="111"/>
      <c r="L972" s="111"/>
      <c r="M972" s="111"/>
      <c r="N972" s="133">
        <v>5224</v>
      </c>
      <c r="O972" s="111"/>
      <c r="P972" s="111"/>
      <c r="Q972" s="111"/>
      <c r="R972" s="112" t="s">
        <v>3245</v>
      </c>
      <c r="S972" s="103" t="s">
        <v>6197</v>
      </c>
      <c r="T972" s="103" t="s">
        <v>8556</v>
      </c>
      <c r="U972" s="103" t="str">
        <f t="shared" si="14"/>
        <v>End</v>
      </c>
      <c r="V972" s="111"/>
      <c r="W972" s="111"/>
      <c r="X972" s="111"/>
      <c r="Y972" s="111"/>
      <c r="Z972" s="111"/>
      <c r="AA972" s="111"/>
      <c r="AB972" s="111"/>
    </row>
    <row r="973" spans="1:28" ht="13">
      <c r="A973" s="1462">
        <v>963</v>
      </c>
      <c r="B973" s="111"/>
      <c r="C973" s="307"/>
      <c r="D973" s="281"/>
      <c r="E973" s="103"/>
      <c r="F973" s="103"/>
      <c r="G973" s="103"/>
      <c r="H973" s="112">
        <v>52249</v>
      </c>
      <c r="I973" s="112"/>
      <c r="J973" s="111" t="s">
        <v>1158</v>
      </c>
      <c r="K973" s="111"/>
      <c r="L973" s="111"/>
      <c r="M973" s="111"/>
      <c r="N973" s="133">
        <v>5224</v>
      </c>
      <c r="O973" s="111"/>
      <c r="P973" s="111"/>
      <c r="Q973" s="111"/>
      <c r="R973" s="112" t="s">
        <v>3245</v>
      </c>
      <c r="S973" s="103" t="s">
        <v>6197</v>
      </c>
      <c r="T973" s="103" t="s">
        <v>6198</v>
      </c>
      <c r="U973" s="103" t="str">
        <f t="shared" si="14"/>
        <v>End</v>
      </c>
      <c r="V973" s="111"/>
      <c r="W973" s="111"/>
      <c r="X973" s="111"/>
      <c r="Y973" s="111"/>
      <c r="Z973" s="111"/>
      <c r="AA973" s="111"/>
      <c r="AB973" s="111"/>
    </row>
    <row r="974" spans="1:28" ht="13">
      <c r="A974" s="1462">
        <v>964</v>
      </c>
      <c r="B974" s="111"/>
      <c r="C974" s="307"/>
      <c r="D974" s="281"/>
      <c r="E974" s="103"/>
      <c r="F974" s="103"/>
      <c r="G974" s="103"/>
      <c r="H974" s="112">
        <v>52249</v>
      </c>
      <c r="I974" s="112"/>
      <c r="J974" s="111" t="s">
        <v>7582</v>
      </c>
      <c r="K974" s="111"/>
      <c r="L974" s="111"/>
      <c r="M974" s="111"/>
      <c r="N974" s="133">
        <v>5224</v>
      </c>
      <c r="O974" s="111"/>
      <c r="P974" s="111"/>
      <c r="Q974" s="111"/>
      <c r="R974" s="112" t="s">
        <v>3245</v>
      </c>
      <c r="S974" s="103" t="s">
        <v>6197</v>
      </c>
      <c r="T974" s="103" t="s">
        <v>8556</v>
      </c>
      <c r="U974" s="103" t="str">
        <f t="shared" ref="U974:U1037" si="15">LEFT($T974,3)</f>
        <v>End</v>
      </c>
      <c r="V974" s="111"/>
      <c r="W974" s="111"/>
      <c r="X974" s="111"/>
      <c r="Y974" s="111"/>
      <c r="Z974" s="111"/>
      <c r="AA974" s="111"/>
      <c r="AB974" s="111"/>
    </row>
    <row r="975" spans="1:28" ht="13">
      <c r="A975" s="1462">
        <v>965</v>
      </c>
      <c r="B975" s="111"/>
      <c r="C975" s="307"/>
      <c r="D975" s="281"/>
      <c r="E975" s="103"/>
      <c r="F975" s="103"/>
      <c r="G975" s="344">
        <v>5225</v>
      </c>
      <c r="H975" s="112"/>
      <c r="I975" s="112"/>
      <c r="J975" s="91" t="s">
        <v>3922</v>
      </c>
      <c r="K975" s="21"/>
      <c r="L975" s="21"/>
      <c r="M975" s="21"/>
      <c r="N975" s="274">
        <v>522</v>
      </c>
      <c r="O975" s="21"/>
      <c r="P975" s="21"/>
      <c r="Q975" s="21"/>
      <c r="R975" s="19" t="s">
        <v>3240</v>
      </c>
      <c r="S975" s="103" t="s">
        <v>6197</v>
      </c>
      <c r="T975" s="103"/>
      <c r="U975" s="103" t="str">
        <f t="shared" si="15"/>
        <v/>
      </c>
      <c r="V975" s="111"/>
      <c r="W975" s="111"/>
      <c r="X975" s="111"/>
      <c r="Y975" s="111"/>
      <c r="Z975" s="111"/>
      <c r="AA975" s="111"/>
      <c r="AB975" s="111"/>
    </row>
    <row r="976" spans="1:28" ht="13">
      <c r="A976" s="1462">
        <v>966</v>
      </c>
      <c r="B976" s="111"/>
      <c r="C976" s="307"/>
      <c r="D976" s="281"/>
      <c r="E976" s="103"/>
      <c r="F976" s="103"/>
      <c r="G976" s="344"/>
      <c r="H976" s="112">
        <v>52250</v>
      </c>
      <c r="I976" s="112"/>
      <c r="J976" s="111" t="s">
        <v>3836</v>
      </c>
      <c r="K976" s="111"/>
      <c r="L976" s="111"/>
      <c r="M976" s="111"/>
      <c r="N976" s="133">
        <v>5225</v>
      </c>
      <c r="O976" s="111"/>
      <c r="P976" s="111"/>
      <c r="Q976" s="111"/>
      <c r="R976" s="112" t="s">
        <v>3245</v>
      </c>
      <c r="S976" s="103" t="s">
        <v>6197</v>
      </c>
      <c r="T976" s="103" t="s">
        <v>6198</v>
      </c>
      <c r="U976" s="103" t="str">
        <f t="shared" si="15"/>
        <v>End</v>
      </c>
      <c r="V976" s="111"/>
      <c r="W976" s="111"/>
      <c r="X976" s="111"/>
      <c r="Y976" s="111"/>
      <c r="Z976" s="111"/>
      <c r="AA976" s="111"/>
      <c r="AB976" s="111"/>
    </row>
    <row r="977" spans="1:28" ht="13">
      <c r="A977" s="1462">
        <v>967</v>
      </c>
      <c r="B977" s="111"/>
      <c r="C977" s="307"/>
      <c r="D977" s="281"/>
      <c r="E977" s="103"/>
      <c r="F977" s="103"/>
      <c r="G977" s="344"/>
      <c r="H977" s="112">
        <v>52251</v>
      </c>
      <c r="I977" s="112"/>
      <c r="J977" s="111" t="s">
        <v>4103</v>
      </c>
      <c r="K977" s="111"/>
      <c r="L977" s="111"/>
      <c r="M977" s="111"/>
      <c r="N977" s="133">
        <v>5225</v>
      </c>
      <c r="O977" s="111"/>
      <c r="P977" s="111"/>
      <c r="Q977" s="111"/>
      <c r="R977" s="112" t="s">
        <v>3245</v>
      </c>
      <c r="S977" s="103" t="s">
        <v>6197</v>
      </c>
      <c r="T977" s="103" t="s">
        <v>6198</v>
      </c>
      <c r="U977" s="103" t="str">
        <f t="shared" si="15"/>
        <v>End</v>
      </c>
      <c r="V977" s="111"/>
      <c r="W977" s="111"/>
      <c r="X977" s="111"/>
      <c r="Y977" s="111"/>
      <c r="Z977" s="111"/>
      <c r="AA977" s="111"/>
      <c r="AB977" s="111"/>
    </row>
    <row r="978" spans="1:28" ht="13">
      <c r="A978" s="1462">
        <v>968</v>
      </c>
      <c r="B978" s="111"/>
      <c r="C978" s="307"/>
      <c r="D978" s="281"/>
      <c r="E978" s="103"/>
      <c r="F978" s="103"/>
      <c r="G978" s="344"/>
      <c r="H978" s="112">
        <v>52252</v>
      </c>
      <c r="I978" s="112"/>
      <c r="J978" s="111" t="s">
        <v>4759</v>
      </c>
      <c r="K978" s="111"/>
      <c r="L978" s="111"/>
      <c r="M978" s="111"/>
      <c r="N978" s="133">
        <v>5225</v>
      </c>
      <c r="O978" s="111"/>
      <c r="P978" s="111"/>
      <c r="Q978" s="111"/>
      <c r="R978" s="112" t="s">
        <v>3245</v>
      </c>
      <c r="S978" s="103" t="s">
        <v>6197</v>
      </c>
      <c r="T978" s="103" t="s">
        <v>6198</v>
      </c>
      <c r="U978" s="103" t="str">
        <f t="shared" si="15"/>
        <v>End</v>
      </c>
      <c r="V978" s="111"/>
      <c r="W978" s="111"/>
      <c r="X978" s="111"/>
      <c r="Y978" s="111"/>
      <c r="Z978" s="111"/>
      <c r="AA978" s="111"/>
      <c r="AB978" s="111"/>
    </row>
    <row r="979" spans="1:28" ht="13">
      <c r="A979" s="1462">
        <v>969</v>
      </c>
      <c r="B979" s="111"/>
      <c r="C979" s="307"/>
      <c r="D979" s="281"/>
      <c r="E979" s="103"/>
      <c r="F979" s="103"/>
      <c r="G979" s="344"/>
      <c r="H979" s="112">
        <v>52253</v>
      </c>
      <c r="I979" s="112"/>
      <c r="J979" s="111" t="s">
        <v>5113</v>
      </c>
      <c r="K979" s="111"/>
      <c r="L979" s="111"/>
      <c r="M979" s="111"/>
      <c r="N979" s="133">
        <v>5225</v>
      </c>
      <c r="O979" s="111"/>
      <c r="P979" s="111"/>
      <c r="Q979" s="111"/>
      <c r="R979" s="112" t="s">
        <v>3245</v>
      </c>
      <c r="S979" s="103" t="s">
        <v>6197</v>
      </c>
      <c r="T979" s="103" t="s">
        <v>6198</v>
      </c>
      <c r="U979" s="103" t="str">
        <f t="shared" si="15"/>
        <v>End</v>
      </c>
      <c r="V979" s="111"/>
      <c r="W979" s="111"/>
      <c r="X979" s="111"/>
      <c r="Y979" s="111"/>
      <c r="Z979" s="111"/>
      <c r="AA979" s="111"/>
      <c r="AB979" s="111"/>
    </row>
    <row r="980" spans="1:28" ht="13">
      <c r="A980" s="1462">
        <v>970</v>
      </c>
      <c r="B980" s="111"/>
      <c r="C980" s="307"/>
      <c r="D980" s="281"/>
      <c r="E980" s="103"/>
      <c r="F980" s="103"/>
      <c r="G980" s="103"/>
      <c r="H980" s="112">
        <v>52257</v>
      </c>
      <c r="I980" s="112"/>
      <c r="J980" s="111" t="s">
        <v>2908</v>
      </c>
      <c r="K980" s="111"/>
      <c r="L980" s="111"/>
      <c r="M980" s="111"/>
      <c r="N980" s="133">
        <v>5225</v>
      </c>
      <c r="O980" s="111"/>
      <c r="P980" s="111"/>
      <c r="Q980" s="111"/>
      <c r="R980" s="112" t="s">
        <v>3245</v>
      </c>
      <c r="S980" s="103" t="s">
        <v>6197</v>
      </c>
      <c r="T980" s="103" t="s">
        <v>6198</v>
      </c>
      <c r="U980" s="103" t="str">
        <f t="shared" si="15"/>
        <v>End</v>
      </c>
      <c r="V980" s="111"/>
      <c r="W980" s="111"/>
      <c r="X980" s="111"/>
      <c r="Y980" s="111"/>
      <c r="Z980" s="111"/>
      <c r="AA980" s="111"/>
      <c r="AB980" s="111"/>
    </row>
    <row r="981" spans="1:28" ht="13">
      <c r="A981" s="1462">
        <v>971</v>
      </c>
      <c r="B981" s="111"/>
      <c r="C981" s="307"/>
      <c r="D981" s="281"/>
      <c r="E981" s="103"/>
      <c r="F981" s="103"/>
      <c r="G981" s="103"/>
      <c r="H981" s="112">
        <v>52258</v>
      </c>
      <c r="I981" s="112"/>
      <c r="J981" s="111" t="s">
        <v>2909</v>
      </c>
      <c r="K981" s="111"/>
      <c r="L981" s="111"/>
      <c r="M981" s="111"/>
      <c r="N981" s="133">
        <v>5225</v>
      </c>
      <c r="O981" s="111"/>
      <c r="P981" s="111"/>
      <c r="Q981" s="111"/>
      <c r="R981" s="112" t="s">
        <v>3245</v>
      </c>
      <c r="S981" s="103" t="s">
        <v>6197</v>
      </c>
      <c r="T981" s="103" t="s">
        <v>6198</v>
      </c>
      <c r="U981" s="103" t="str">
        <f t="shared" si="15"/>
        <v>End</v>
      </c>
      <c r="V981" s="111"/>
      <c r="W981" s="111"/>
      <c r="X981" s="111"/>
      <c r="Y981" s="111"/>
      <c r="Z981" s="111"/>
      <c r="AA981" s="111"/>
      <c r="AB981" s="111"/>
    </row>
    <row r="982" spans="1:28" ht="13">
      <c r="A982" s="1462">
        <v>972</v>
      </c>
      <c r="B982" s="111"/>
      <c r="C982" s="307"/>
      <c r="D982" s="281"/>
      <c r="E982" s="103"/>
      <c r="F982" s="103"/>
      <c r="G982" s="103"/>
      <c r="H982" s="112">
        <v>52259</v>
      </c>
      <c r="I982" s="112"/>
      <c r="J982" s="111" t="s">
        <v>1157</v>
      </c>
      <c r="K982" s="111"/>
      <c r="L982" s="111"/>
      <c r="M982" s="111"/>
      <c r="N982" s="133">
        <v>5225</v>
      </c>
      <c r="O982" s="111"/>
      <c r="P982" s="111"/>
      <c r="Q982" s="111"/>
      <c r="R982" s="112" t="s">
        <v>3245</v>
      </c>
      <c r="S982" s="103" t="s">
        <v>6197</v>
      </c>
      <c r="T982" s="103" t="s">
        <v>6198</v>
      </c>
      <c r="U982" s="103" t="str">
        <f t="shared" si="15"/>
        <v>End</v>
      </c>
      <c r="V982" s="111"/>
      <c r="W982" s="111"/>
      <c r="X982" s="111"/>
      <c r="Y982" s="111"/>
      <c r="Z982" s="111"/>
      <c r="AA982" s="111"/>
      <c r="AB982" s="111"/>
    </row>
    <row r="983" spans="1:28" ht="13">
      <c r="A983" s="1462">
        <v>973</v>
      </c>
      <c r="B983" s="111"/>
      <c r="C983" s="307"/>
      <c r="D983" s="281"/>
      <c r="E983" s="103"/>
      <c r="F983" s="103"/>
      <c r="G983" s="344">
        <v>5226</v>
      </c>
      <c r="H983" s="112"/>
      <c r="I983" s="112"/>
      <c r="J983" s="21" t="s">
        <v>2910</v>
      </c>
      <c r="K983" s="21"/>
      <c r="L983" s="21"/>
      <c r="M983" s="21"/>
      <c r="N983" s="274">
        <v>522</v>
      </c>
      <c r="O983" s="21"/>
      <c r="P983" s="21"/>
      <c r="Q983" s="21"/>
      <c r="R983" s="19" t="s">
        <v>3240</v>
      </c>
      <c r="S983" s="103" t="s">
        <v>6197</v>
      </c>
      <c r="T983" s="103"/>
      <c r="U983" s="103" t="str">
        <f t="shared" si="15"/>
        <v/>
      </c>
      <c r="V983" s="111"/>
      <c r="W983" s="111"/>
      <c r="X983" s="111"/>
      <c r="Y983" s="111"/>
      <c r="Z983" s="111"/>
      <c r="AA983" s="111"/>
      <c r="AB983" s="111"/>
    </row>
    <row r="984" spans="1:28" ht="14">
      <c r="A984" s="1462">
        <v>974</v>
      </c>
      <c r="B984" s="111"/>
      <c r="C984" s="307"/>
      <c r="D984" s="281"/>
      <c r="E984" s="103"/>
      <c r="F984" s="103"/>
      <c r="G984" s="344"/>
      <c r="H984" s="112">
        <v>52260</v>
      </c>
      <c r="I984" s="112"/>
      <c r="J984" s="111" t="s">
        <v>8283</v>
      </c>
      <c r="K984" s="111"/>
      <c r="L984" s="111"/>
      <c r="M984" s="111"/>
      <c r="N984" s="133">
        <v>5226</v>
      </c>
      <c r="O984" s="111"/>
      <c r="P984" s="111"/>
      <c r="Q984" s="111"/>
      <c r="R984" s="112" t="s">
        <v>3245</v>
      </c>
      <c r="S984" s="103" t="s">
        <v>6197</v>
      </c>
      <c r="T984" s="853" t="s">
        <v>9123</v>
      </c>
      <c r="U984" s="103" t="str">
        <f t="shared" si="15"/>
        <v>End</v>
      </c>
      <c r="V984" s="111" t="s">
        <v>8570</v>
      </c>
      <c r="W984" s="111"/>
      <c r="X984" s="111"/>
      <c r="Y984" s="111"/>
      <c r="Z984" s="111"/>
      <c r="AA984" s="111"/>
      <c r="AB984" s="111"/>
    </row>
    <row r="985" spans="1:28" ht="13">
      <c r="A985" s="1462">
        <v>975</v>
      </c>
      <c r="B985" s="111"/>
      <c r="C985" s="307"/>
      <c r="D985" s="281"/>
      <c r="E985" s="103"/>
      <c r="F985" s="103"/>
      <c r="G985" s="344"/>
      <c r="H985" s="112">
        <v>52261</v>
      </c>
      <c r="I985" s="112"/>
      <c r="J985" s="111" t="s">
        <v>8547</v>
      </c>
      <c r="K985" s="111"/>
      <c r="L985" s="111"/>
      <c r="M985" s="111"/>
      <c r="N985" s="133">
        <v>5226</v>
      </c>
      <c r="O985" s="111"/>
      <c r="P985" s="111"/>
      <c r="Q985" s="111"/>
      <c r="R985" s="112" t="s">
        <v>3245</v>
      </c>
      <c r="S985" s="103" t="s">
        <v>6197</v>
      </c>
      <c r="T985" s="103"/>
      <c r="U985" s="103" t="str">
        <f t="shared" si="15"/>
        <v/>
      </c>
      <c r="V985" s="111" t="s">
        <v>8571</v>
      </c>
      <c r="W985" s="111"/>
      <c r="X985" s="111"/>
      <c r="Y985" s="111"/>
      <c r="Z985" s="111"/>
      <c r="AA985" s="111"/>
      <c r="AB985" s="111"/>
    </row>
    <row r="986" spans="1:28" ht="13">
      <c r="A986" s="1462">
        <v>976</v>
      </c>
      <c r="B986" s="111"/>
      <c r="C986" s="307"/>
      <c r="D986" s="281"/>
      <c r="E986" s="103"/>
      <c r="F986" s="103"/>
      <c r="G986" s="344"/>
      <c r="H986" s="112">
        <v>52262</v>
      </c>
      <c r="I986" s="112"/>
      <c r="J986" s="111" t="s">
        <v>9065</v>
      </c>
      <c r="K986" s="111"/>
      <c r="L986" s="111"/>
      <c r="M986" s="111"/>
      <c r="N986" s="133">
        <v>5226</v>
      </c>
      <c r="O986" s="111"/>
      <c r="P986" s="111"/>
      <c r="Q986" s="111"/>
      <c r="R986" s="112" t="s">
        <v>3245</v>
      </c>
      <c r="S986" s="103" t="s">
        <v>6197</v>
      </c>
      <c r="T986" s="103"/>
      <c r="U986" s="103" t="str">
        <f t="shared" si="15"/>
        <v/>
      </c>
      <c r="V986" s="111" t="s">
        <v>9064</v>
      </c>
      <c r="W986" s="111"/>
      <c r="X986" s="111"/>
      <c r="Y986" s="111"/>
      <c r="Z986" s="111"/>
      <c r="AA986" s="111"/>
      <c r="AB986" s="111"/>
    </row>
    <row r="987" spans="1:28" ht="13">
      <c r="A987" s="1462">
        <v>977</v>
      </c>
      <c r="B987" s="111"/>
      <c r="C987" s="307"/>
      <c r="D987" s="281"/>
      <c r="E987" s="103"/>
      <c r="F987" s="103"/>
      <c r="G987" s="344"/>
      <c r="H987" s="112">
        <v>52263</v>
      </c>
      <c r="I987" s="112"/>
      <c r="J987" s="111" t="s">
        <v>9388</v>
      </c>
      <c r="K987" s="111"/>
      <c r="L987" s="111"/>
      <c r="M987" s="111"/>
      <c r="N987" s="133">
        <v>5226</v>
      </c>
      <c r="O987" s="111"/>
      <c r="P987" s="111"/>
      <c r="Q987" s="111"/>
      <c r="R987" s="112" t="s">
        <v>3245</v>
      </c>
      <c r="S987" s="103" t="s">
        <v>6197</v>
      </c>
      <c r="T987" s="103"/>
      <c r="U987" s="103" t="str">
        <f t="shared" si="15"/>
        <v/>
      </c>
      <c r="V987" s="111" t="s">
        <v>9387</v>
      </c>
      <c r="W987" s="111"/>
      <c r="X987" s="111"/>
      <c r="Y987" s="111"/>
      <c r="Z987" s="111"/>
      <c r="AA987" s="111"/>
      <c r="AB987" s="111"/>
    </row>
    <row r="988" spans="1:28" ht="13">
      <c r="A988" s="1462">
        <v>978</v>
      </c>
      <c r="B988" s="111"/>
      <c r="C988" s="307"/>
      <c r="D988" s="281"/>
      <c r="E988" s="103"/>
      <c r="F988" s="103"/>
      <c r="G988" s="344"/>
      <c r="H988" s="112">
        <v>52264</v>
      </c>
      <c r="I988" s="112"/>
      <c r="J988" s="111" t="s">
        <v>9666</v>
      </c>
      <c r="K988" s="111"/>
      <c r="L988" s="111"/>
      <c r="M988" s="111"/>
      <c r="N988" s="133">
        <v>5226</v>
      </c>
      <c r="O988" s="111"/>
      <c r="P988" s="111"/>
      <c r="Q988" s="111"/>
      <c r="R988" s="112" t="s">
        <v>3245</v>
      </c>
      <c r="S988" s="103" t="s">
        <v>6197</v>
      </c>
      <c r="T988" s="103"/>
      <c r="U988" s="103" t="str">
        <f t="shared" si="15"/>
        <v/>
      </c>
      <c r="V988" s="111" t="s">
        <v>9667</v>
      </c>
      <c r="W988" s="111"/>
      <c r="X988" s="111"/>
      <c r="Y988" s="111"/>
      <c r="Z988" s="111"/>
      <c r="AA988" s="111"/>
      <c r="AB988" s="111"/>
    </row>
    <row r="989" spans="1:28" ht="13">
      <c r="A989" s="1462">
        <v>979</v>
      </c>
      <c r="B989" s="111"/>
      <c r="C989" s="307"/>
      <c r="D989" s="281"/>
      <c r="E989" s="103"/>
      <c r="F989" s="103"/>
      <c r="G989" s="344"/>
      <c r="H989" s="112">
        <v>52265</v>
      </c>
      <c r="I989" s="112"/>
      <c r="J989" s="111" t="s">
        <v>5604</v>
      </c>
      <c r="K989" s="111"/>
      <c r="L989" s="111"/>
      <c r="M989" s="111"/>
      <c r="N989" s="133">
        <v>5226</v>
      </c>
      <c r="O989" s="111"/>
      <c r="P989" s="111"/>
      <c r="Q989" s="111"/>
      <c r="R989" s="112" t="s">
        <v>3245</v>
      </c>
      <c r="S989" s="103" t="s">
        <v>6197</v>
      </c>
      <c r="T989" s="103" t="s">
        <v>6911</v>
      </c>
      <c r="U989" s="103" t="str">
        <f t="shared" si="15"/>
        <v>End</v>
      </c>
      <c r="V989" s="111"/>
      <c r="W989" s="111"/>
      <c r="X989" s="111"/>
      <c r="Y989" s="111"/>
      <c r="Z989" s="111"/>
      <c r="AA989" s="111"/>
      <c r="AB989" s="111"/>
    </row>
    <row r="990" spans="1:28" ht="13">
      <c r="A990" s="1462">
        <v>980</v>
      </c>
      <c r="B990" s="111"/>
      <c r="C990" s="307"/>
      <c r="D990" s="281"/>
      <c r="E990" s="103"/>
      <c r="F990" s="103"/>
      <c r="G990" s="344"/>
      <c r="H990" s="112">
        <v>52266</v>
      </c>
      <c r="I990" s="112"/>
      <c r="J990" s="111" t="s">
        <v>5935</v>
      </c>
      <c r="K990" s="111"/>
      <c r="L990" s="111"/>
      <c r="M990" s="111"/>
      <c r="N990" s="133">
        <v>5226</v>
      </c>
      <c r="O990" s="111"/>
      <c r="P990" s="111"/>
      <c r="Q990" s="111"/>
      <c r="R990" s="112" t="s">
        <v>3245</v>
      </c>
      <c r="S990" s="103" t="s">
        <v>6197</v>
      </c>
      <c r="T990" s="103" t="s">
        <v>6911</v>
      </c>
      <c r="U990" s="103" t="str">
        <f t="shared" si="15"/>
        <v>End</v>
      </c>
      <c r="V990" s="111"/>
      <c r="W990" s="111"/>
      <c r="X990" s="111"/>
      <c r="Y990" s="111"/>
      <c r="Z990" s="111"/>
      <c r="AA990" s="111"/>
      <c r="AB990" s="111"/>
    </row>
    <row r="991" spans="1:28" ht="13">
      <c r="A991" s="1462">
        <v>981</v>
      </c>
      <c r="B991" s="111"/>
      <c r="C991" s="307"/>
      <c r="D991" s="281"/>
      <c r="E991" s="103"/>
      <c r="F991" s="103"/>
      <c r="G991" s="103"/>
      <c r="H991" s="112">
        <v>52267</v>
      </c>
      <c r="I991" s="112"/>
      <c r="J991" s="111" t="s">
        <v>6366</v>
      </c>
      <c r="K991" s="111"/>
      <c r="L991" s="111"/>
      <c r="M991" s="111"/>
      <c r="N991" s="133">
        <v>5226</v>
      </c>
      <c r="O991" s="111"/>
      <c r="P991" s="111"/>
      <c r="Q991" s="111"/>
      <c r="R991" s="112" t="s">
        <v>3245</v>
      </c>
      <c r="S991" s="103" t="s">
        <v>6197</v>
      </c>
      <c r="T991" s="103" t="s">
        <v>7658</v>
      </c>
      <c r="U991" s="103" t="str">
        <f t="shared" si="15"/>
        <v>End</v>
      </c>
      <c r="V991" s="111"/>
      <c r="W991" s="111"/>
      <c r="X991" s="111"/>
      <c r="Y991" s="111"/>
      <c r="Z991" s="111"/>
      <c r="AA991" s="111"/>
      <c r="AB991" s="111"/>
    </row>
    <row r="992" spans="1:28" ht="13">
      <c r="A992" s="1462">
        <v>982</v>
      </c>
      <c r="B992" s="111"/>
      <c r="C992" s="307"/>
      <c r="D992" s="281"/>
      <c r="E992" s="103"/>
      <c r="F992" s="103"/>
      <c r="G992" s="103"/>
      <c r="H992" s="112">
        <v>52268</v>
      </c>
      <c r="I992" s="112"/>
      <c r="J992" s="111" t="s">
        <v>6817</v>
      </c>
      <c r="K992" s="111"/>
      <c r="L992" s="111"/>
      <c r="M992" s="111"/>
      <c r="N992" s="133">
        <v>5226</v>
      </c>
      <c r="O992" s="111"/>
      <c r="P992" s="111"/>
      <c r="Q992" s="111"/>
      <c r="R992" s="112" t="s">
        <v>3245</v>
      </c>
      <c r="S992" s="103" t="s">
        <v>6197</v>
      </c>
      <c r="T992" s="103" t="s">
        <v>8556</v>
      </c>
      <c r="U992" s="103" t="str">
        <f t="shared" si="15"/>
        <v>End</v>
      </c>
      <c r="V992" s="111"/>
      <c r="W992" s="111"/>
      <c r="X992" s="111"/>
      <c r="Y992" s="111"/>
      <c r="Z992" s="111"/>
      <c r="AA992" s="111"/>
      <c r="AB992" s="111"/>
    </row>
    <row r="993" spans="1:28" ht="13">
      <c r="A993" s="1462">
        <v>983</v>
      </c>
      <c r="B993" s="111"/>
      <c r="C993" s="307"/>
      <c r="D993" s="281"/>
      <c r="E993" s="103"/>
      <c r="F993" s="103"/>
      <c r="G993" s="103"/>
      <c r="H993" s="112">
        <v>52269</v>
      </c>
      <c r="I993" s="112"/>
      <c r="J993" s="111" t="s">
        <v>7578</v>
      </c>
      <c r="K993" s="111"/>
      <c r="L993" s="111"/>
      <c r="M993" s="111"/>
      <c r="N993" s="133">
        <v>5226</v>
      </c>
      <c r="O993" s="111"/>
      <c r="P993" s="111"/>
      <c r="Q993" s="111"/>
      <c r="R993" s="112" t="s">
        <v>3245</v>
      </c>
      <c r="S993" s="103" t="s">
        <v>6197</v>
      </c>
      <c r="T993" s="103" t="s">
        <v>8556</v>
      </c>
      <c r="U993" s="103" t="str">
        <f t="shared" si="15"/>
        <v>End</v>
      </c>
      <c r="V993" s="111"/>
      <c r="W993" s="111"/>
      <c r="X993" s="111"/>
      <c r="Y993" s="111"/>
      <c r="Z993" s="111"/>
      <c r="AA993" s="111"/>
      <c r="AB993" s="111"/>
    </row>
    <row r="994" spans="1:28" ht="13">
      <c r="A994" s="1462">
        <v>984</v>
      </c>
      <c r="B994" s="111"/>
      <c r="C994" s="307"/>
      <c r="D994" s="281"/>
      <c r="E994" s="103"/>
      <c r="F994" s="103"/>
      <c r="G994" s="344">
        <v>5227</v>
      </c>
      <c r="H994" s="112"/>
      <c r="I994" s="112"/>
      <c r="J994" s="91" t="s">
        <v>5607</v>
      </c>
      <c r="K994" s="111"/>
      <c r="L994" s="111"/>
      <c r="M994" s="111"/>
      <c r="N994" s="274">
        <v>522</v>
      </c>
      <c r="O994" s="21"/>
      <c r="P994" s="21"/>
      <c r="Q994" s="21"/>
      <c r="R994" s="19" t="s">
        <v>3240</v>
      </c>
      <c r="S994" s="103" t="s">
        <v>6197</v>
      </c>
      <c r="T994" s="103"/>
      <c r="U994" s="103" t="str">
        <f t="shared" si="15"/>
        <v/>
      </c>
      <c r="V994" s="111"/>
      <c r="W994" s="111"/>
      <c r="X994" s="111"/>
      <c r="Y994" s="111"/>
      <c r="Z994" s="111"/>
      <c r="AA994" s="111"/>
      <c r="AB994" s="111"/>
    </row>
    <row r="995" spans="1:28" ht="14">
      <c r="A995" s="1462">
        <v>985</v>
      </c>
      <c r="B995" s="111"/>
      <c r="C995" s="307"/>
      <c r="D995" s="281"/>
      <c r="E995" s="103"/>
      <c r="F995" s="103"/>
      <c r="G995" s="103"/>
      <c r="H995" s="112">
        <v>52270</v>
      </c>
      <c r="I995" s="112"/>
      <c r="J995" s="111" t="s">
        <v>8284</v>
      </c>
      <c r="K995" s="111"/>
      <c r="L995" s="111"/>
      <c r="M995" s="111"/>
      <c r="N995" s="133">
        <v>5227</v>
      </c>
      <c r="O995" s="111"/>
      <c r="P995" s="111"/>
      <c r="Q995" s="111"/>
      <c r="R995" s="112" t="s">
        <v>3245</v>
      </c>
      <c r="S995" s="103" t="s">
        <v>6197</v>
      </c>
      <c r="T995" s="853" t="s">
        <v>9123</v>
      </c>
      <c r="U995" s="103" t="str">
        <f t="shared" si="15"/>
        <v>End</v>
      </c>
      <c r="V995" s="111" t="s">
        <v>8572</v>
      </c>
      <c r="W995" s="111"/>
      <c r="X995" s="111"/>
      <c r="Y995" s="111"/>
      <c r="Z995" s="111"/>
      <c r="AA995" s="111"/>
      <c r="AB995" s="111"/>
    </row>
    <row r="996" spans="1:28" ht="13">
      <c r="A996" s="1462">
        <v>986</v>
      </c>
      <c r="B996" s="111"/>
      <c r="C996" s="307"/>
      <c r="D996" s="281"/>
      <c r="E996" s="103"/>
      <c r="F996" s="103"/>
      <c r="G996" s="103"/>
      <c r="H996" s="112">
        <v>52271</v>
      </c>
      <c r="I996" s="112"/>
      <c r="J996" s="111" t="s">
        <v>8546</v>
      </c>
      <c r="K996" s="111"/>
      <c r="L996" s="111"/>
      <c r="M996" s="111"/>
      <c r="N996" s="133">
        <v>5227</v>
      </c>
      <c r="O996" s="111"/>
      <c r="P996" s="111"/>
      <c r="Q996" s="111"/>
      <c r="R996" s="112" t="s">
        <v>3245</v>
      </c>
      <c r="S996" s="103" t="s">
        <v>6197</v>
      </c>
      <c r="T996" s="103"/>
      <c r="U996" s="103" t="str">
        <f t="shared" si="15"/>
        <v/>
      </c>
      <c r="V996" s="111" t="s">
        <v>8573</v>
      </c>
      <c r="W996" s="111"/>
      <c r="X996" s="111"/>
      <c r="Y996" s="111"/>
      <c r="Z996" s="111"/>
      <c r="AA996" s="111"/>
      <c r="AB996" s="111"/>
    </row>
    <row r="997" spans="1:28" ht="13">
      <c r="A997" s="1462">
        <v>987</v>
      </c>
      <c r="B997" s="111"/>
      <c r="C997" s="307"/>
      <c r="D997" s="281"/>
      <c r="E997" s="103"/>
      <c r="F997" s="103"/>
      <c r="G997" s="103"/>
      <c r="H997" s="112">
        <v>52272</v>
      </c>
      <c r="I997" s="112"/>
      <c r="J997" s="111" t="s">
        <v>9066</v>
      </c>
      <c r="K997" s="111"/>
      <c r="L997" s="111"/>
      <c r="M997" s="111"/>
      <c r="N997" s="133">
        <v>5227</v>
      </c>
      <c r="O997" s="111"/>
      <c r="P997" s="111"/>
      <c r="Q997" s="111"/>
      <c r="R997" s="112" t="s">
        <v>3245</v>
      </c>
      <c r="S997" s="103" t="s">
        <v>6197</v>
      </c>
      <c r="T997" s="103"/>
      <c r="U997" s="103" t="str">
        <f t="shared" si="15"/>
        <v/>
      </c>
      <c r="V997" s="111" t="s">
        <v>9067</v>
      </c>
      <c r="W997" s="111"/>
      <c r="X997" s="111"/>
      <c r="Y997" s="111"/>
      <c r="Z997" s="111"/>
      <c r="AA997" s="111"/>
      <c r="AB997" s="111"/>
    </row>
    <row r="998" spans="1:28" ht="13">
      <c r="A998" s="1462">
        <v>988</v>
      </c>
      <c r="B998" s="111"/>
      <c r="C998" s="307"/>
      <c r="D998" s="281"/>
      <c r="E998" s="103"/>
      <c r="F998" s="103"/>
      <c r="G998" s="103"/>
      <c r="H998" s="112">
        <v>52273</v>
      </c>
      <c r="I998" s="112"/>
      <c r="J998" s="111" t="s">
        <v>9389</v>
      </c>
      <c r="K998" s="111"/>
      <c r="L998" s="111"/>
      <c r="M998" s="111"/>
      <c r="N998" s="133">
        <v>5227</v>
      </c>
      <c r="O998" s="111"/>
      <c r="P998" s="111"/>
      <c r="Q998" s="111"/>
      <c r="R998" s="112" t="s">
        <v>3245</v>
      </c>
      <c r="S998" s="103" t="s">
        <v>6197</v>
      </c>
      <c r="T998" s="103"/>
      <c r="U998" s="103" t="str">
        <f t="shared" si="15"/>
        <v/>
      </c>
      <c r="V998" s="111" t="s">
        <v>9390</v>
      </c>
      <c r="W998" s="111"/>
      <c r="X998" s="111"/>
      <c r="Y998" s="111"/>
      <c r="Z998" s="111"/>
      <c r="AA998" s="111"/>
      <c r="AB998" s="111"/>
    </row>
    <row r="999" spans="1:28" ht="13">
      <c r="A999" s="1462">
        <v>989</v>
      </c>
      <c r="B999" s="111"/>
      <c r="C999" s="307"/>
      <c r="D999" s="281"/>
      <c r="E999" s="103"/>
      <c r="F999" s="103"/>
      <c r="G999" s="103"/>
      <c r="H999" s="112">
        <v>52274</v>
      </c>
      <c r="I999" s="112"/>
      <c r="J999" s="111" t="s">
        <v>9652</v>
      </c>
      <c r="K999" s="111"/>
      <c r="L999" s="111"/>
      <c r="M999" s="111"/>
      <c r="N999" s="133">
        <v>5227</v>
      </c>
      <c r="O999" s="111"/>
      <c r="P999" s="111"/>
      <c r="Q999" s="111"/>
      <c r="R999" s="112" t="s">
        <v>3245</v>
      </c>
      <c r="S999" s="103" t="s">
        <v>6197</v>
      </c>
      <c r="T999" s="103"/>
      <c r="U999" s="103" t="str">
        <f t="shared" si="15"/>
        <v/>
      </c>
      <c r="V999" s="111" t="s">
        <v>9651</v>
      </c>
      <c r="W999" s="111"/>
      <c r="X999" s="111"/>
      <c r="Y999" s="111"/>
      <c r="Z999" s="111"/>
      <c r="AA999" s="111"/>
      <c r="AB999" s="111"/>
    </row>
    <row r="1000" spans="1:28" ht="13">
      <c r="A1000" s="1462">
        <v>990</v>
      </c>
      <c r="B1000" s="111"/>
      <c r="C1000" s="307"/>
      <c r="D1000" s="281"/>
      <c r="E1000" s="103"/>
      <c r="F1000" s="103"/>
      <c r="G1000" s="103"/>
      <c r="H1000" s="112">
        <v>52275</v>
      </c>
      <c r="I1000" s="112"/>
      <c r="J1000" s="111" t="s">
        <v>5603</v>
      </c>
      <c r="K1000" s="111"/>
      <c r="L1000" s="111"/>
      <c r="M1000" s="111"/>
      <c r="N1000" s="133">
        <v>5227</v>
      </c>
      <c r="O1000" s="111"/>
      <c r="P1000" s="111"/>
      <c r="Q1000" s="111"/>
      <c r="R1000" s="112" t="s">
        <v>3245</v>
      </c>
      <c r="S1000" s="103" t="s">
        <v>6197</v>
      </c>
      <c r="T1000" s="103" t="s">
        <v>6911</v>
      </c>
      <c r="U1000" s="103" t="str">
        <f t="shared" si="15"/>
        <v>End</v>
      </c>
      <c r="V1000" s="111"/>
      <c r="W1000" s="111"/>
      <c r="X1000" s="111"/>
      <c r="Y1000" s="111"/>
      <c r="Z1000" s="111"/>
      <c r="AA1000" s="111"/>
      <c r="AB1000" s="111"/>
    </row>
    <row r="1001" spans="1:28" ht="13">
      <c r="A1001" s="1462">
        <v>991</v>
      </c>
      <c r="B1001" s="111"/>
      <c r="C1001" s="307"/>
      <c r="D1001" s="281"/>
      <c r="E1001" s="103"/>
      <c r="F1001" s="103"/>
      <c r="G1001" s="103"/>
      <c r="H1001" s="112">
        <v>52276</v>
      </c>
      <c r="I1001" s="112"/>
      <c r="J1001" s="111" t="s">
        <v>5936</v>
      </c>
      <c r="K1001" s="111"/>
      <c r="L1001" s="111"/>
      <c r="M1001" s="111"/>
      <c r="N1001" s="133">
        <v>5227</v>
      </c>
      <c r="O1001" s="111"/>
      <c r="P1001" s="111"/>
      <c r="Q1001" s="111"/>
      <c r="R1001" s="112" t="s">
        <v>3245</v>
      </c>
      <c r="S1001" s="103" t="s">
        <v>6197</v>
      </c>
      <c r="T1001" s="103" t="s">
        <v>6911</v>
      </c>
      <c r="U1001" s="103" t="str">
        <f t="shared" si="15"/>
        <v>End</v>
      </c>
      <c r="V1001" s="111"/>
      <c r="W1001" s="111"/>
      <c r="X1001" s="111"/>
      <c r="Y1001" s="111"/>
      <c r="Z1001" s="111"/>
      <c r="AA1001" s="111"/>
      <c r="AB1001" s="111"/>
    </row>
    <row r="1002" spans="1:28" ht="13">
      <c r="A1002" s="1462">
        <v>992</v>
      </c>
      <c r="B1002" s="111"/>
      <c r="C1002" s="307"/>
      <c r="D1002" s="281"/>
      <c r="E1002" s="103"/>
      <c r="F1002" s="103"/>
      <c r="G1002" s="103"/>
      <c r="H1002" s="112">
        <v>52277</v>
      </c>
      <c r="I1002" s="112"/>
      <c r="J1002" s="111" t="s">
        <v>6350</v>
      </c>
      <c r="K1002" s="111"/>
      <c r="L1002" s="111"/>
      <c r="M1002" s="111"/>
      <c r="N1002" s="133">
        <v>5227</v>
      </c>
      <c r="O1002" s="111"/>
      <c r="P1002" s="111"/>
      <c r="Q1002" s="111"/>
      <c r="R1002" s="112" t="s">
        <v>3245</v>
      </c>
      <c r="S1002" s="103" t="s">
        <v>6197</v>
      </c>
      <c r="T1002" s="103" t="s">
        <v>7658</v>
      </c>
      <c r="U1002" s="103" t="str">
        <f t="shared" si="15"/>
        <v>End</v>
      </c>
      <c r="V1002" s="111"/>
      <c r="W1002" s="111"/>
      <c r="X1002" s="111"/>
      <c r="Y1002" s="111"/>
      <c r="Z1002" s="111"/>
      <c r="AA1002" s="111"/>
      <c r="AB1002" s="111"/>
    </row>
    <row r="1003" spans="1:28" ht="13">
      <c r="A1003" s="1462">
        <v>993</v>
      </c>
      <c r="B1003" s="111"/>
      <c r="C1003" s="307"/>
      <c r="D1003" s="281"/>
      <c r="E1003" s="103"/>
      <c r="F1003" s="103"/>
      <c r="G1003" s="103"/>
      <c r="H1003" s="112">
        <v>52278</v>
      </c>
      <c r="I1003" s="112"/>
      <c r="J1003" s="111" t="s">
        <v>6818</v>
      </c>
      <c r="K1003" s="111"/>
      <c r="L1003" s="111"/>
      <c r="M1003" s="111"/>
      <c r="N1003" s="133">
        <v>5227</v>
      </c>
      <c r="O1003" s="111"/>
      <c r="P1003" s="111"/>
      <c r="Q1003" s="111"/>
      <c r="R1003" s="112" t="s">
        <v>3245</v>
      </c>
      <c r="S1003" s="103" t="s">
        <v>6197</v>
      </c>
      <c r="T1003" s="103" t="s">
        <v>8556</v>
      </c>
      <c r="U1003" s="103" t="str">
        <f t="shared" si="15"/>
        <v>End</v>
      </c>
      <c r="V1003" s="111"/>
      <c r="W1003" s="111"/>
      <c r="X1003" s="111"/>
      <c r="Y1003" s="111"/>
      <c r="Z1003" s="111"/>
      <c r="AA1003" s="111"/>
      <c r="AB1003" s="111"/>
    </row>
    <row r="1004" spans="1:28" ht="13">
      <c r="A1004" s="1462">
        <v>994</v>
      </c>
      <c r="B1004" s="111"/>
      <c r="C1004" s="307"/>
      <c r="D1004" s="281"/>
      <c r="E1004" s="103"/>
      <c r="F1004" s="103"/>
      <c r="G1004" s="103"/>
      <c r="H1004" s="112">
        <v>52279</v>
      </c>
      <c r="I1004" s="112"/>
      <c r="J1004" s="111" t="s">
        <v>3845</v>
      </c>
      <c r="K1004" s="111"/>
      <c r="L1004" s="111"/>
      <c r="M1004" s="111"/>
      <c r="N1004" s="133">
        <v>5227</v>
      </c>
      <c r="O1004" s="111"/>
      <c r="P1004" s="111"/>
      <c r="Q1004" s="111"/>
      <c r="R1004" s="112" t="s">
        <v>3245</v>
      </c>
      <c r="S1004" s="103" t="s">
        <v>6197</v>
      </c>
      <c r="T1004" s="103" t="s">
        <v>6198</v>
      </c>
      <c r="U1004" s="103" t="str">
        <f t="shared" si="15"/>
        <v>End</v>
      </c>
      <c r="V1004" s="111"/>
      <c r="W1004" s="111"/>
      <c r="X1004" s="111"/>
      <c r="Y1004" s="111"/>
      <c r="Z1004" s="111"/>
      <c r="AA1004" s="111"/>
      <c r="AB1004" s="111"/>
    </row>
    <row r="1005" spans="1:28" ht="13">
      <c r="A1005" s="1462">
        <v>995</v>
      </c>
      <c r="B1005" s="111"/>
      <c r="C1005" s="307"/>
      <c r="D1005" s="281"/>
      <c r="E1005" s="103"/>
      <c r="F1005" s="103"/>
      <c r="G1005" s="103"/>
      <c r="H1005" s="112">
        <v>52279</v>
      </c>
      <c r="I1005" s="112"/>
      <c r="J1005" s="111" t="s">
        <v>7579</v>
      </c>
      <c r="K1005" s="111"/>
      <c r="L1005" s="111"/>
      <c r="M1005" s="111"/>
      <c r="N1005" s="133">
        <v>5227</v>
      </c>
      <c r="O1005" s="111"/>
      <c r="P1005" s="111"/>
      <c r="Q1005" s="111"/>
      <c r="R1005" s="112" t="s">
        <v>3245</v>
      </c>
      <c r="S1005" s="103" t="s">
        <v>6197</v>
      </c>
      <c r="T1005" s="103" t="s">
        <v>8556</v>
      </c>
      <c r="U1005" s="103" t="str">
        <f t="shared" si="15"/>
        <v>End</v>
      </c>
      <c r="V1005" s="111"/>
      <c r="W1005" s="111"/>
      <c r="X1005" s="111"/>
      <c r="Y1005" s="111"/>
      <c r="Z1005" s="111"/>
      <c r="AA1005" s="111"/>
      <c r="AB1005" s="111"/>
    </row>
    <row r="1006" spans="1:28" ht="13">
      <c r="A1006" s="1462">
        <v>996</v>
      </c>
      <c r="B1006" s="111"/>
      <c r="C1006" s="307"/>
      <c r="D1006" s="281"/>
      <c r="E1006" s="103"/>
      <c r="F1006" s="103"/>
      <c r="G1006" s="344">
        <v>5228</v>
      </c>
      <c r="H1006" s="112"/>
      <c r="I1006" s="112"/>
      <c r="J1006" s="21" t="s">
        <v>8691</v>
      </c>
      <c r="K1006" s="111"/>
      <c r="L1006" s="111"/>
      <c r="M1006" s="111"/>
      <c r="N1006" s="274">
        <v>522</v>
      </c>
      <c r="O1006" s="111"/>
      <c r="P1006" s="111"/>
      <c r="Q1006" s="111"/>
      <c r="R1006" s="19" t="s">
        <v>3240</v>
      </c>
      <c r="S1006" s="103" t="s">
        <v>6197</v>
      </c>
      <c r="T1006" s="103"/>
      <c r="U1006" s="103" t="str">
        <f t="shared" si="15"/>
        <v/>
      </c>
      <c r="V1006" s="111"/>
      <c r="W1006" s="111"/>
      <c r="X1006" s="111"/>
      <c r="Y1006" s="111"/>
      <c r="Z1006" s="111"/>
      <c r="AA1006" s="111"/>
      <c r="AB1006" s="111"/>
    </row>
    <row r="1007" spans="1:28" ht="13">
      <c r="A1007" s="1462">
        <v>997</v>
      </c>
      <c r="B1007" s="111"/>
      <c r="C1007" s="307"/>
      <c r="D1007" s="281"/>
      <c r="E1007" s="103"/>
      <c r="F1007" s="103"/>
      <c r="G1007" s="848"/>
      <c r="H1007" s="112">
        <v>52280</v>
      </c>
      <c r="I1007" s="112"/>
      <c r="J1007" s="111" t="s">
        <v>8290</v>
      </c>
      <c r="K1007" s="111"/>
      <c r="L1007" s="111"/>
      <c r="M1007" s="111"/>
      <c r="N1007" s="133">
        <v>5228</v>
      </c>
      <c r="O1007" s="111"/>
      <c r="P1007" s="111"/>
      <c r="Q1007" s="111"/>
      <c r="R1007" s="112" t="s">
        <v>3245</v>
      </c>
      <c r="S1007" s="103" t="s">
        <v>6197</v>
      </c>
      <c r="T1007" s="103"/>
      <c r="U1007" s="103" t="str">
        <f t="shared" si="15"/>
        <v/>
      </c>
      <c r="V1007" s="103"/>
      <c r="W1007" s="103"/>
      <c r="X1007" s="111"/>
      <c r="Y1007" s="111"/>
      <c r="Z1007" s="111"/>
      <c r="AA1007" s="111"/>
      <c r="AB1007" s="111"/>
    </row>
    <row r="1008" spans="1:28" ht="14">
      <c r="A1008" s="1462">
        <v>998</v>
      </c>
      <c r="B1008" s="111"/>
      <c r="C1008" s="307"/>
      <c r="D1008" s="281"/>
      <c r="E1008" s="103"/>
      <c r="F1008" s="103"/>
      <c r="G1008" s="848"/>
      <c r="H1008" s="112">
        <v>52281</v>
      </c>
      <c r="I1008" s="112"/>
      <c r="J1008" s="111" t="s">
        <v>8692</v>
      </c>
      <c r="K1008" s="111"/>
      <c r="L1008" s="111"/>
      <c r="M1008" s="111"/>
      <c r="N1008" s="133">
        <v>5228</v>
      </c>
      <c r="O1008" s="111"/>
      <c r="P1008" s="111"/>
      <c r="Q1008" s="111"/>
      <c r="R1008" s="112" t="s">
        <v>3245</v>
      </c>
      <c r="S1008" s="103" t="s">
        <v>6197</v>
      </c>
      <c r="T1008" s="853" t="s">
        <v>9123</v>
      </c>
      <c r="U1008" s="103" t="str">
        <f t="shared" si="15"/>
        <v>End</v>
      </c>
      <c r="V1008" s="103" t="s">
        <v>8693</v>
      </c>
      <c r="W1008" s="103"/>
      <c r="X1008" s="111"/>
      <c r="Y1008" s="111"/>
      <c r="Z1008" s="111"/>
      <c r="AA1008" s="111"/>
      <c r="AB1008" s="111"/>
    </row>
    <row r="1009" spans="1:28" ht="14">
      <c r="A1009" s="1462">
        <v>999</v>
      </c>
      <c r="B1009" s="908"/>
      <c r="C1009" s="909"/>
      <c r="D1009" s="910"/>
      <c r="E1009" s="911"/>
      <c r="F1009" s="911"/>
      <c r="G1009" s="912"/>
      <c r="H1009" s="913">
        <v>52282</v>
      </c>
      <c r="I1009" s="913"/>
      <c r="J1009" s="111" t="s">
        <v>9274</v>
      </c>
      <c r="K1009" s="908"/>
      <c r="L1009" s="908"/>
      <c r="M1009" s="908"/>
      <c r="N1009" s="133">
        <v>5228</v>
      </c>
      <c r="O1009" s="111"/>
      <c r="P1009" s="111"/>
      <c r="Q1009" s="111"/>
      <c r="R1009" s="112" t="s">
        <v>3245</v>
      </c>
      <c r="S1009" s="103" t="s">
        <v>6197</v>
      </c>
      <c r="T1009" s="853"/>
      <c r="U1009" s="103" t="str">
        <f t="shared" si="15"/>
        <v/>
      </c>
      <c r="V1009" s="911" t="s">
        <v>9275</v>
      </c>
      <c r="W1009" s="911"/>
      <c r="X1009" s="111"/>
      <c r="Y1009" s="111"/>
      <c r="Z1009" s="111"/>
      <c r="AA1009" s="111"/>
      <c r="AB1009" s="111"/>
    </row>
    <row r="1010" spans="1:28" ht="13">
      <c r="A1010" s="1462">
        <v>1000</v>
      </c>
      <c r="B1010" s="1103"/>
      <c r="C1010" s="1104"/>
      <c r="D1010" s="1105"/>
      <c r="E1010" s="1106"/>
      <c r="F1010" s="1106"/>
      <c r="G1010" s="1099"/>
      <c r="H1010" s="1107">
        <v>52283</v>
      </c>
      <c r="I1010" s="1107"/>
      <c r="J1010" s="1103" t="s">
        <v>9452</v>
      </c>
      <c r="K1010" s="1103"/>
      <c r="L1010" s="1103"/>
      <c r="M1010" s="1103"/>
      <c r="N1010" s="133">
        <v>5228</v>
      </c>
      <c r="O1010" s="111"/>
      <c r="P1010" s="111"/>
      <c r="Q1010" s="111"/>
      <c r="R1010" s="112" t="s">
        <v>3245</v>
      </c>
      <c r="S1010" s="103" t="s">
        <v>6197</v>
      </c>
      <c r="T1010" s="103"/>
      <c r="U1010" s="103" t="str">
        <f t="shared" si="15"/>
        <v/>
      </c>
      <c r="V1010" s="1106" t="s">
        <v>9453</v>
      </c>
      <c r="W1010" s="1106"/>
      <c r="X1010" s="111"/>
      <c r="Y1010" s="111"/>
      <c r="Z1010" s="111"/>
      <c r="AA1010" s="111"/>
      <c r="AB1010" s="111"/>
    </row>
    <row r="1011" spans="1:28" ht="13">
      <c r="A1011" s="1462">
        <v>1001</v>
      </c>
      <c r="B1011" s="908"/>
      <c r="C1011" s="909"/>
      <c r="D1011" s="910"/>
      <c r="E1011" s="911"/>
      <c r="F1011" s="911"/>
      <c r="G1011" s="912"/>
      <c r="H1011" s="913">
        <v>52284</v>
      </c>
      <c r="I1011" s="913"/>
      <c r="J1011" s="111" t="s">
        <v>9545</v>
      </c>
      <c r="K1011" s="908"/>
      <c r="L1011" s="908"/>
      <c r="M1011" s="908"/>
      <c r="N1011" s="133">
        <v>5228</v>
      </c>
      <c r="O1011" s="111"/>
      <c r="P1011" s="111"/>
      <c r="Q1011" s="111"/>
      <c r="R1011" s="112" t="s">
        <v>3245</v>
      </c>
      <c r="S1011" s="103" t="s">
        <v>6197</v>
      </c>
      <c r="T1011" s="103"/>
      <c r="U1011" s="103" t="str">
        <f t="shared" si="15"/>
        <v/>
      </c>
      <c r="V1011" s="1189" t="s">
        <v>9650</v>
      </c>
      <c r="W1011" s="1189"/>
      <c r="X1011" s="111"/>
      <c r="Y1011" s="111"/>
      <c r="Z1011" s="111"/>
      <c r="AA1011" s="111"/>
      <c r="AB1011" s="111"/>
    </row>
    <row r="1012" spans="1:28" ht="13">
      <c r="A1012" s="1462">
        <v>1002</v>
      </c>
      <c r="B1012" s="111"/>
      <c r="C1012" s="307"/>
      <c r="D1012" s="281"/>
      <c r="E1012" s="103"/>
      <c r="F1012" s="103"/>
      <c r="G1012" s="1272"/>
      <c r="H1012" s="913">
        <v>52285</v>
      </c>
      <c r="I1012" s="112"/>
      <c r="J1012" s="111" t="s">
        <v>9665</v>
      </c>
      <c r="K1012" s="111"/>
      <c r="L1012" s="111"/>
      <c r="M1012" s="111"/>
      <c r="N1012" s="133">
        <v>5228</v>
      </c>
      <c r="O1012" s="111"/>
      <c r="P1012" s="111"/>
      <c r="Q1012" s="111"/>
      <c r="R1012" s="112" t="s">
        <v>3245</v>
      </c>
      <c r="S1012" s="103" t="s">
        <v>6197</v>
      </c>
      <c r="T1012" s="103"/>
      <c r="U1012" s="103" t="str">
        <f t="shared" si="15"/>
        <v/>
      </c>
      <c r="V1012" s="103" t="s">
        <v>9664</v>
      </c>
      <c r="W1012" s="103"/>
      <c r="X1012" s="111"/>
      <c r="Y1012" s="111"/>
      <c r="Z1012" s="111"/>
      <c r="AA1012" s="111"/>
      <c r="AB1012" s="111"/>
    </row>
    <row r="1013" spans="1:28" ht="13">
      <c r="A1013" s="1462">
        <v>1003</v>
      </c>
      <c r="B1013" s="111"/>
      <c r="C1013" s="307"/>
      <c r="D1013" s="281"/>
      <c r="E1013" s="103"/>
      <c r="F1013" s="103"/>
      <c r="G1013" s="1272"/>
      <c r="H1013" s="913">
        <v>52286</v>
      </c>
      <c r="I1013" s="112"/>
      <c r="J1013" s="111" t="s">
        <v>9672</v>
      </c>
      <c r="K1013" s="1103"/>
      <c r="L1013" s="1103"/>
      <c r="M1013" s="1103"/>
      <c r="N1013" s="133">
        <v>5228</v>
      </c>
      <c r="O1013" s="111"/>
      <c r="P1013" s="111"/>
      <c r="Q1013" s="111"/>
      <c r="R1013" s="112" t="s">
        <v>3245</v>
      </c>
      <c r="S1013" s="103" t="s">
        <v>6197</v>
      </c>
      <c r="T1013" s="103"/>
      <c r="U1013" s="103" t="str">
        <f t="shared" si="15"/>
        <v/>
      </c>
      <c r="V1013" s="103" t="s">
        <v>9673</v>
      </c>
      <c r="W1013" s="103"/>
      <c r="X1013" s="111"/>
      <c r="Y1013" s="111"/>
      <c r="Z1013" s="111"/>
      <c r="AA1013" s="111"/>
      <c r="AB1013" s="111"/>
    </row>
    <row r="1014" spans="1:28" ht="13">
      <c r="A1014" s="1462">
        <v>1004</v>
      </c>
      <c r="B1014" s="111"/>
      <c r="C1014" s="307"/>
      <c r="D1014" s="281"/>
      <c r="E1014" s="103"/>
      <c r="F1014" s="103"/>
      <c r="G1014" s="344"/>
      <c r="H1014" s="112">
        <v>52288</v>
      </c>
      <c r="I1014" s="112"/>
      <c r="J1014" s="111" t="s">
        <v>6880</v>
      </c>
      <c r="K1014" s="111"/>
      <c r="L1014" s="111"/>
      <c r="M1014" s="111"/>
      <c r="N1014" s="133">
        <v>5228</v>
      </c>
      <c r="O1014" s="111"/>
      <c r="P1014" s="111"/>
      <c r="Q1014" s="111"/>
      <c r="R1014" s="112" t="s">
        <v>3245</v>
      </c>
      <c r="S1014" s="103" t="s">
        <v>6197</v>
      </c>
      <c r="T1014" s="103" t="s">
        <v>7658</v>
      </c>
      <c r="U1014" s="103" t="str">
        <f t="shared" si="15"/>
        <v>End</v>
      </c>
      <c r="V1014" s="111"/>
      <c r="W1014" s="111"/>
      <c r="X1014" s="111"/>
      <c r="Y1014" s="111"/>
      <c r="Z1014" s="111"/>
      <c r="AA1014" s="111"/>
      <c r="AB1014" s="111"/>
    </row>
    <row r="1015" spans="1:28" ht="13">
      <c r="A1015" s="1462">
        <v>1005</v>
      </c>
      <c r="B1015" s="111"/>
      <c r="C1015" s="307"/>
      <c r="D1015" s="281"/>
      <c r="E1015" s="103"/>
      <c r="F1015" s="32">
        <v>523</v>
      </c>
      <c r="G1015" s="344"/>
      <c r="H1015" s="112"/>
      <c r="I1015" s="112"/>
      <c r="J1015" s="21" t="s">
        <v>2488</v>
      </c>
      <c r="K1015" s="111"/>
      <c r="L1015" s="111"/>
      <c r="M1015" s="111"/>
      <c r="N1015" s="274">
        <v>52</v>
      </c>
      <c r="O1015" s="111"/>
      <c r="P1015" s="111"/>
      <c r="Q1015" s="111"/>
      <c r="R1015" s="19" t="s">
        <v>3240</v>
      </c>
      <c r="S1015" s="103" t="s">
        <v>6197</v>
      </c>
      <c r="T1015" s="103"/>
      <c r="U1015" s="103" t="str">
        <f t="shared" si="15"/>
        <v/>
      </c>
      <c r="V1015" s="111"/>
      <c r="W1015" s="111"/>
      <c r="X1015" s="111"/>
      <c r="Y1015" s="111"/>
      <c r="Z1015" s="111"/>
      <c r="AA1015" s="111"/>
      <c r="AB1015" s="111"/>
    </row>
    <row r="1016" spans="1:28" ht="13">
      <c r="A1016" s="1462">
        <v>1006</v>
      </c>
      <c r="B1016" s="111"/>
      <c r="C1016" s="307"/>
      <c r="D1016" s="281"/>
      <c r="E1016" s="103"/>
      <c r="F1016" s="103"/>
      <c r="G1016" s="344">
        <v>5230</v>
      </c>
      <c r="H1016" s="112"/>
      <c r="I1016" s="112"/>
      <c r="J1016" s="21" t="s">
        <v>2488</v>
      </c>
      <c r="K1016" s="111"/>
      <c r="L1016" s="111"/>
      <c r="M1016" s="111"/>
      <c r="N1016" s="274">
        <v>523</v>
      </c>
      <c r="O1016" s="111"/>
      <c r="P1016" s="111"/>
      <c r="Q1016" s="111"/>
      <c r="R1016" s="19" t="s">
        <v>3240</v>
      </c>
      <c r="S1016" s="103" t="s">
        <v>6197</v>
      </c>
      <c r="T1016" s="103"/>
      <c r="U1016" s="103" t="str">
        <f t="shared" si="15"/>
        <v/>
      </c>
      <c r="V1016" s="111"/>
      <c r="W1016" s="111"/>
      <c r="X1016" s="111"/>
      <c r="Y1016" s="111"/>
      <c r="Z1016" s="111"/>
      <c r="AA1016" s="111"/>
      <c r="AB1016" s="111"/>
    </row>
    <row r="1017" spans="1:28" ht="14">
      <c r="A1017" s="1462">
        <v>1007</v>
      </c>
      <c r="B1017" s="111"/>
      <c r="C1017" s="307"/>
      <c r="D1017" s="281"/>
      <c r="E1017" s="103"/>
      <c r="F1017" s="103"/>
      <c r="G1017" s="344"/>
      <c r="H1017" s="112">
        <v>52300</v>
      </c>
      <c r="I1017" s="112"/>
      <c r="J1017" s="111" t="s">
        <v>7799</v>
      </c>
      <c r="K1017" s="111"/>
      <c r="L1017" s="111"/>
      <c r="M1017" s="111"/>
      <c r="N1017" s="133">
        <v>5230</v>
      </c>
      <c r="O1017" s="111"/>
      <c r="P1017" s="111"/>
      <c r="Q1017" s="111"/>
      <c r="R1017" s="112" t="s">
        <v>3245</v>
      </c>
      <c r="S1017" s="103" t="s">
        <v>6197</v>
      </c>
      <c r="T1017" s="853" t="s">
        <v>9123</v>
      </c>
      <c r="U1017" s="103" t="str">
        <f t="shared" si="15"/>
        <v>End</v>
      </c>
      <c r="V1017" s="111" t="s">
        <v>8574</v>
      </c>
      <c r="W1017" s="111"/>
      <c r="X1017" s="111"/>
      <c r="Y1017" s="111"/>
      <c r="Z1017" s="111"/>
      <c r="AA1017" s="111"/>
      <c r="AB1017" s="111"/>
    </row>
    <row r="1018" spans="1:28" ht="13">
      <c r="A1018" s="1462">
        <v>1008</v>
      </c>
      <c r="B1018" s="111"/>
      <c r="C1018" s="307"/>
      <c r="D1018" s="281"/>
      <c r="E1018" s="103"/>
      <c r="F1018" s="103"/>
      <c r="G1018" s="344"/>
      <c r="H1018" s="112">
        <v>52301</v>
      </c>
      <c r="I1018" s="112"/>
      <c r="J1018" s="111" t="s">
        <v>8443</v>
      </c>
      <c r="K1018" s="111"/>
      <c r="L1018" s="111"/>
      <c r="M1018" s="111"/>
      <c r="N1018" s="133">
        <v>5230</v>
      </c>
      <c r="O1018" s="111"/>
      <c r="P1018" s="111"/>
      <c r="Q1018" s="111"/>
      <c r="R1018" s="112" t="s">
        <v>3245</v>
      </c>
      <c r="S1018" s="103" t="s">
        <v>6197</v>
      </c>
      <c r="T1018" s="103"/>
      <c r="U1018" s="103" t="str">
        <f t="shared" si="15"/>
        <v/>
      </c>
      <c r="V1018" s="111" t="s">
        <v>8575</v>
      </c>
      <c r="W1018" s="111"/>
      <c r="X1018" s="111"/>
      <c r="Y1018" s="111"/>
      <c r="Z1018" s="111"/>
      <c r="AA1018" s="111"/>
      <c r="AB1018" s="111"/>
    </row>
    <row r="1019" spans="1:28" ht="13">
      <c r="A1019" s="1462">
        <v>1009</v>
      </c>
      <c r="B1019" s="111"/>
      <c r="C1019" s="307"/>
      <c r="D1019" s="281"/>
      <c r="E1019" s="103"/>
      <c r="F1019" s="103"/>
      <c r="G1019" s="344"/>
      <c r="H1019" s="112">
        <v>52302</v>
      </c>
      <c r="I1019" s="112"/>
      <c r="J1019" s="111" t="s">
        <v>8971</v>
      </c>
      <c r="K1019" s="111"/>
      <c r="L1019" s="111"/>
      <c r="M1019" s="111"/>
      <c r="N1019" s="133">
        <v>5230</v>
      </c>
      <c r="O1019" s="111"/>
      <c r="P1019" s="111"/>
      <c r="Q1019" s="111"/>
      <c r="R1019" s="112" t="s">
        <v>3245</v>
      </c>
      <c r="S1019" s="103" t="s">
        <v>6197</v>
      </c>
      <c r="T1019" s="103"/>
      <c r="U1019" s="103" t="str">
        <f t="shared" si="15"/>
        <v/>
      </c>
      <c r="V1019" s="111" t="s">
        <v>9068</v>
      </c>
      <c r="W1019" s="111"/>
      <c r="X1019" s="111"/>
      <c r="Y1019" s="111"/>
      <c r="Z1019" s="111"/>
      <c r="AA1019" s="111"/>
      <c r="AB1019" s="111"/>
    </row>
    <row r="1020" spans="1:28" ht="13">
      <c r="A1020" s="1462">
        <v>1010</v>
      </c>
      <c r="B1020" s="111"/>
      <c r="C1020" s="307"/>
      <c r="D1020" s="281"/>
      <c r="E1020" s="103"/>
      <c r="F1020" s="103"/>
      <c r="G1020" s="344"/>
      <c r="H1020" s="112">
        <v>52303</v>
      </c>
      <c r="I1020" s="112"/>
      <c r="J1020" s="111" t="s">
        <v>9286</v>
      </c>
      <c r="K1020" s="111"/>
      <c r="L1020" s="111"/>
      <c r="M1020" s="111"/>
      <c r="N1020" s="133">
        <v>5230</v>
      </c>
      <c r="O1020" s="111"/>
      <c r="P1020" s="111"/>
      <c r="Q1020" s="111"/>
      <c r="R1020" s="112" t="s">
        <v>3245</v>
      </c>
      <c r="S1020" s="103" t="s">
        <v>6197</v>
      </c>
      <c r="T1020" s="103"/>
      <c r="U1020" s="103" t="str">
        <f t="shared" si="15"/>
        <v/>
      </c>
      <c r="V1020" s="111" t="s">
        <v>9291</v>
      </c>
      <c r="W1020" s="111"/>
      <c r="X1020" s="111"/>
      <c r="Y1020" s="111"/>
      <c r="Z1020" s="111"/>
      <c r="AA1020" s="111"/>
      <c r="AB1020" s="111"/>
    </row>
    <row r="1021" spans="1:28" ht="13">
      <c r="A1021" s="1462">
        <v>1011</v>
      </c>
      <c r="B1021" s="111"/>
      <c r="C1021" s="307"/>
      <c r="D1021" s="281"/>
      <c r="E1021" s="103"/>
      <c r="F1021" s="103"/>
      <c r="G1021" s="344"/>
      <c r="H1021" s="112">
        <v>52304</v>
      </c>
      <c r="I1021" s="112"/>
      <c r="J1021" s="111" t="s">
        <v>9578</v>
      </c>
      <c r="K1021" s="111"/>
      <c r="L1021" s="111"/>
      <c r="M1021" s="111"/>
      <c r="N1021" s="133">
        <v>5230</v>
      </c>
      <c r="O1021" s="111"/>
      <c r="P1021" s="111"/>
      <c r="Q1021" s="111"/>
      <c r="R1021" s="112" t="s">
        <v>3245</v>
      </c>
      <c r="S1021" s="103" t="s">
        <v>6197</v>
      </c>
      <c r="T1021" s="103"/>
      <c r="U1021" s="103" t="str">
        <f t="shared" si="15"/>
        <v/>
      </c>
      <c r="V1021" s="111" t="s">
        <v>9647</v>
      </c>
      <c r="W1021" s="111"/>
      <c r="X1021" s="111"/>
      <c r="Y1021" s="111"/>
      <c r="Z1021" s="111"/>
      <c r="AA1021" s="111"/>
      <c r="AB1021" s="111"/>
    </row>
    <row r="1022" spans="1:28" s="111" customFormat="1" ht="13">
      <c r="A1022" s="1462">
        <v>1012</v>
      </c>
      <c r="C1022" s="307"/>
      <c r="D1022" s="281"/>
      <c r="E1022" s="103"/>
      <c r="F1022" s="103"/>
      <c r="G1022" s="344"/>
      <c r="H1022" s="112">
        <v>52305</v>
      </c>
      <c r="I1022" s="112"/>
      <c r="J1022" s="111" t="s">
        <v>9648</v>
      </c>
      <c r="N1022" s="133">
        <v>5230</v>
      </c>
      <c r="R1022" s="112" t="s">
        <v>3245</v>
      </c>
      <c r="S1022" s="103" t="s">
        <v>6197</v>
      </c>
      <c r="T1022" s="103"/>
      <c r="U1022" s="103" t="str">
        <f t="shared" si="15"/>
        <v/>
      </c>
      <c r="V1022" s="111" t="s">
        <v>9649</v>
      </c>
    </row>
    <row r="1023" spans="1:28" ht="13">
      <c r="A1023" s="1462">
        <v>1013</v>
      </c>
      <c r="B1023" s="111"/>
      <c r="C1023" s="307"/>
      <c r="D1023" s="281"/>
      <c r="E1023" s="103"/>
      <c r="F1023" s="103"/>
      <c r="G1023" s="344"/>
      <c r="H1023" s="112">
        <v>52306</v>
      </c>
      <c r="I1023" s="112"/>
      <c r="J1023" s="111" t="s">
        <v>7425</v>
      </c>
      <c r="K1023" s="111"/>
      <c r="L1023" s="111"/>
      <c r="M1023" s="111"/>
      <c r="N1023" s="133">
        <v>5230</v>
      </c>
      <c r="O1023" s="111"/>
      <c r="P1023" s="111"/>
      <c r="Q1023" s="111"/>
      <c r="R1023" s="112" t="s">
        <v>3245</v>
      </c>
      <c r="S1023" s="103" t="s">
        <v>6197</v>
      </c>
      <c r="T1023" s="103" t="s">
        <v>8556</v>
      </c>
      <c r="U1023" s="103" t="str">
        <f t="shared" si="15"/>
        <v>End</v>
      </c>
      <c r="V1023" s="111"/>
      <c r="W1023" s="111"/>
      <c r="X1023" s="111"/>
      <c r="Y1023" s="111"/>
      <c r="Z1023" s="111"/>
      <c r="AA1023" s="111"/>
      <c r="AB1023" s="111"/>
    </row>
    <row r="1024" spans="1:28" ht="13">
      <c r="A1024" s="1462">
        <v>1014</v>
      </c>
      <c r="B1024" s="111"/>
      <c r="C1024" s="307"/>
      <c r="D1024" s="281"/>
      <c r="E1024" s="103"/>
      <c r="F1024" s="103"/>
      <c r="G1024" s="344"/>
      <c r="H1024" s="112">
        <v>52307</v>
      </c>
      <c r="I1024" s="112"/>
      <c r="J1024" s="111" t="s">
        <v>5920</v>
      </c>
      <c r="K1024" s="111"/>
      <c r="L1024" s="111"/>
      <c r="M1024" s="111"/>
      <c r="N1024" s="133">
        <v>5230</v>
      </c>
      <c r="O1024" s="111"/>
      <c r="P1024" s="111"/>
      <c r="Q1024" s="111"/>
      <c r="R1024" s="112" t="s">
        <v>3245</v>
      </c>
      <c r="S1024" s="103" t="s">
        <v>6197</v>
      </c>
      <c r="T1024" s="103" t="s">
        <v>6777</v>
      </c>
      <c r="U1024" s="103" t="str">
        <f t="shared" si="15"/>
        <v>End</v>
      </c>
      <c r="V1024" s="111"/>
      <c r="W1024" s="111"/>
      <c r="X1024" s="111"/>
      <c r="Y1024" s="111"/>
      <c r="Z1024" s="111"/>
      <c r="AA1024" s="111"/>
      <c r="AB1024" s="111"/>
    </row>
    <row r="1025" spans="1:28" ht="13">
      <c r="A1025" s="1462">
        <v>1015</v>
      </c>
      <c r="B1025" s="111"/>
      <c r="C1025" s="307"/>
      <c r="D1025" s="281"/>
      <c r="E1025" s="103"/>
      <c r="F1025" s="103"/>
      <c r="G1025" s="344"/>
      <c r="H1025" s="112">
        <v>52308</v>
      </c>
      <c r="I1025" s="112"/>
      <c r="J1025" s="111" t="s">
        <v>6287</v>
      </c>
      <c r="K1025" s="111"/>
      <c r="L1025" s="111"/>
      <c r="M1025" s="111"/>
      <c r="N1025" s="133">
        <v>5230</v>
      </c>
      <c r="O1025" s="111"/>
      <c r="P1025" s="111"/>
      <c r="Q1025" s="111"/>
      <c r="R1025" s="112" t="s">
        <v>3245</v>
      </c>
      <c r="S1025" s="103" t="s">
        <v>6197</v>
      </c>
      <c r="T1025" s="103" t="s">
        <v>6777</v>
      </c>
      <c r="U1025" s="103" t="str">
        <f t="shared" si="15"/>
        <v>End</v>
      </c>
      <c r="V1025" s="111"/>
      <c r="W1025" s="111"/>
      <c r="X1025" s="111"/>
      <c r="Y1025" s="111"/>
      <c r="Z1025" s="111"/>
      <c r="AA1025" s="111"/>
      <c r="AB1025" s="111"/>
    </row>
    <row r="1026" spans="1:28" ht="13">
      <c r="A1026" s="1462">
        <v>1016</v>
      </c>
      <c r="B1026" s="111"/>
      <c r="C1026" s="307"/>
      <c r="D1026" s="281"/>
      <c r="E1026" s="103"/>
      <c r="F1026" s="103"/>
      <c r="G1026" s="344"/>
      <c r="H1026" s="112">
        <v>52309</v>
      </c>
      <c r="I1026" s="112"/>
      <c r="J1026" s="111" t="s">
        <v>6547</v>
      </c>
      <c r="K1026" s="111"/>
      <c r="L1026" s="111"/>
      <c r="M1026" s="111"/>
      <c r="N1026" s="133">
        <v>5230</v>
      </c>
      <c r="O1026" s="111"/>
      <c r="P1026" s="111"/>
      <c r="Q1026" s="111"/>
      <c r="R1026" s="112" t="s">
        <v>3245</v>
      </c>
      <c r="S1026" s="103" t="s">
        <v>6197</v>
      </c>
      <c r="T1026" s="103" t="s">
        <v>6777</v>
      </c>
      <c r="U1026" s="103" t="str">
        <f t="shared" si="15"/>
        <v>End</v>
      </c>
      <c r="V1026" s="111"/>
      <c r="W1026" s="111"/>
      <c r="X1026" s="111"/>
      <c r="Y1026" s="111"/>
      <c r="Z1026" s="111"/>
      <c r="AA1026" s="111"/>
      <c r="AB1026" s="111"/>
    </row>
    <row r="1027" spans="1:28" ht="13">
      <c r="A1027" s="1462">
        <v>1017</v>
      </c>
      <c r="B1027" s="111"/>
      <c r="C1027" s="307"/>
      <c r="D1027" s="309">
        <v>53</v>
      </c>
      <c r="E1027" s="103"/>
      <c r="F1027" s="103"/>
      <c r="G1027" s="103"/>
      <c r="H1027" s="112"/>
      <c r="I1027" s="112"/>
      <c r="J1027" s="286" t="s">
        <v>1784</v>
      </c>
      <c r="K1027" s="286"/>
      <c r="L1027" s="286"/>
      <c r="M1027" s="286"/>
      <c r="N1027" s="287"/>
      <c r="O1027" s="286"/>
      <c r="P1027" s="286"/>
      <c r="Q1027" s="286"/>
      <c r="R1027" s="288" t="s">
        <v>3240</v>
      </c>
      <c r="S1027" s="103" t="s">
        <v>6197</v>
      </c>
      <c r="T1027" s="103"/>
      <c r="U1027" s="103" t="str">
        <f t="shared" si="15"/>
        <v/>
      </c>
      <c r="V1027" s="111"/>
      <c r="W1027" s="111"/>
      <c r="X1027" s="111"/>
      <c r="Y1027" s="111"/>
      <c r="Z1027" s="111"/>
      <c r="AA1027" s="111"/>
      <c r="AB1027" s="111"/>
    </row>
    <row r="1028" spans="1:28" ht="13">
      <c r="A1028" s="1462">
        <v>1018</v>
      </c>
      <c r="B1028" s="111"/>
      <c r="C1028" s="307"/>
      <c r="D1028" s="281"/>
      <c r="E1028" s="344">
        <v>53</v>
      </c>
      <c r="F1028" s="103"/>
      <c r="G1028" s="103"/>
      <c r="H1028" s="112"/>
      <c r="I1028" s="112"/>
      <c r="J1028" s="21" t="s">
        <v>1784</v>
      </c>
      <c r="K1028" s="21"/>
      <c r="L1028" s="21"/>
      <c r="M1028" s="21"/>
      <c r="N1028" s="274"/>
      <c r="O1028" s="21"/>
      <c r="P1028" s="21"/>
      <c r="Q1028" s="21"/>
      <c r="R1028" s="19" t="s">
        <v>3240</v>
      </c>
      <c r="S1028" s="103" t="s">
        <v>6197</v>
      </c>
      <c r="T1028" s="103"/>
      <c r="U1028" s="103" t="str">
        <f t="shared" si="15"/>
        <v/>
      </c>
      <c r="V1028" s="111"/>
      <c r="W1028" s="111"/>
      <c r="X1028" s="111"/>
      <c r="Y1028" s="111"/>
      <c r="Z1028" s="111"/>
      <c r="AA1028" s="111"/>
      <c r="AB1028" s="111"/>
    </row>
    <row r="1029" spans="1:28" ht="13">
      <c r="A1029" s="1462">
        <v>1019</v>
      </c>
      <c r="B1029" s="111"/>
      <c r="C1029" s="307"/>
      <c r="D1029" s="281"/>
      <c r="E1029" s="344"/>
      <c r="F1029" s="344">
        <v>530</v>
      </c>
      <c r="G1029" s="103"/>
      <c r="H1029" s="112"/>
      <c r="I1029" s="112"/>
      <c r="J1029" s="21" t="s">
        <v>2911</v>
      </c>
      <c r="K1029" s="21"/>
      <c r="L1029" s="21"/>
      <c r="M1029" s="21"/>
      <c r="N1029" s="274">
        <v>53</v>
      </c>
      <c r="O1029" s="21"/>
      <c r="P1029" s="21"/>
      <c r="Q1029" s="21"/>
      <c r="R1029" s="19" t="s">
        <v>3240</v>
      </c>
      <c r="S1029" s="103" t="s">
        <v>6197</v>
      </c>
      <c r="T1029" s="103"/>
      <c r="U1029" s="103" t="str">
        <f t="shared" si="15"/>
        <v/>
      </c>
      <c r="V1029" s="111"/>
      <c r="W1029" s="111"/>
      <c r="X1029" s="111"/>
      <c r="Y1029" s="111"/>
      <c r="Z1029" s="111"/>
      <c r="AA1029" s="111"/>
      <c r="AB1029" s="111"/>
    </row>
    <row r="1030" spans="1:28" ht="13">
      <c r="A1030" s="1462">
        <v>1020</v>
      </c>
      <c r="B1030" s="111"/>
      <c r="C1030" s="307"/>
      <c r="D1030" s="281"/>
      <c r="E1030" s="344"/>
      <c r="F1030" s="103"/>
      <c r="G1030" s="344">
        <v>5300</v>
      </c>
      <c r="H1030" s="112"/>
      <c r="I1030" s="112"/>
      <c r="J1030" s="21" t="s">
        <v>2912</v>
      </c>
      <c r="K1030" s="21"/>
      <c r="L1030" s="21"/>
      <c r="M1030" s="21"/>
      <c r="N1030" s="274">
        <v>530</v>
      </c>
      <c r="O1030" s="21"/>
      <c r="P1030" s="21"/>
      <c r="Q1030" s="21"/>
      <c r="R1030" s="19" t="s">
        <v>3240</v>
      </c>
      <c r="S1030" s="103" t="s">
        <v>6197</v>
      </c>
      <c r="T1030" s="103"/>
      <c r="U1030" s="103" t="str">
        <f t="shared" si="15"/>
        <v/>
      </c>
      <c r="V1030" s="111"/>
      <c r="W1030" s="111"/>
      <c r="X1030" s="111"/>
      <c r="Y1030" s="111"/>
      <c r="Z1030" s="111"/>
      <c r="AA1030" s="111"/>
      <c r="AB1030" s="111"/>
    </row>
    <row r="1031" spans="1:28" ht="13">
      <c r="A1031" s="1462">
        <v>1021</v>
      </c>
      <c r="B1031" s="111"/>
      <c r="C1031" s="307"/>
      <c r="D1031" s="281"/>
      <c r="E1031" s="344"/>
      <c r="F1031" s="103"/>
      <c r="G1031" s="103"/>
      <c r="H1031" s="112" t="s">
        <v>2913</v>
      </c>
      <c r="I1031" s="112"/>
      <c r="J1031" s="103" t="s">
        <v>2912</v>
      </c>
      <c r="K1031" s="21"/>
      <c r="L1031" s="21"/>
      <c r="M1031" s="21"/>
      <c r="N1031" s="133">
        <v>5300</v>
      </c>
      <c r="O1031" s="21"/>
      <c r="P1031" s="21"/>
      <c r="Q1031" s="21"/>
      <c r="R1031" s="112" t="s">
        <v>3245</v>
      </c>
      <c r="S1031" s="103" t="s">
        <v>6197</v>
      </c>
      <c r="T1031" s="103"/>
      <c r="U1031" s="103" t="str">
        <f t="shared" si="15"/>
        <v/>
      </c>
      <c r="V1031" s="111"/>
      <c r="W1031" s="111"/>
      <c r="X1031" s="111"/>
      <c r="Y1031" s="111"/>
      <c r="Z1031" s="111"/>
      <c r="AA1031" s="111"/>
      <c r="AB1031" s="111"/>
    </row>
    <row r="1032" spans="1:28" ht="13">
      <c r="A1032" s="1462">
        <v>1022</v>
      </c>
      <c r="B1032" s="111"/>
      <c r="C1032" s="307"/>
      <c r="D1032" s="281"/>
      <c r="E1032" s="103"/>
      <c r="F1032" s="103"/>
      <c r="G1032" s="344">
        <v>5301</v>
      </c>
      <c r="H1032" s="112"/>
      <c r="I1032" s="112"/>
      <c r="J1032" s="21" t="s">
        <v>2914</v>
      </c>
      <c r="K1032" s="21"/>
      <c r="L1032" s="21"/>
      <c r="M1032" s="21"/>
      <c r="N1032" s="274">
        <v>530</v>
      </c>
      <c r="O1032" s="21"/>
      <c r="P1032" s="21"/>
      <c r="Q1032" s="21"/>
      <c r="R1032" s="19" t="s">
        <v>3240</v>
      </c>
      <c r="S1032" s="103" t="s">
        <v>6197</v>
      </c>
      <c r="T1032" s="103"/>
      <c r="U1032" s="103" t="str">
        <f t="shared" si="15"/>
        <v/>
      </c>
      <c r="V1032" s="111"/>
      <c r="W1032" s="111"/>
      <c r="X1032" s="111"/>
      <c r="Y1032" s="111"/>
      <c r="Z1032" s="111"/>
      <c r="AA1032" s="111"/>
      <c r="AB1032" s="111"/>
    </row>
    <row r="1033" spans="1:28" ht="13">
      <c r="A1033" s="1462">
        <v>1023</v>
      </c>
      <c r="B1033" s="111"/>
      <c r="C1033" s="307"/>
      <c r="D1033" s="281"/>
      <c r="E1033" s="103"/>
      <c r="F1033" s="103"/>
      <c r="G1033" s="344"/>
      <c r="H1033" s="112">
        <v>53010</v>
      </c>
      <c r="I1033" s="112"/>
      <c r="J1033" s="111" t="s">
        <v>8279</v>
      </c>
      <c r="K1033" s="111"/>
      <c r="L1033" s="111"/>
      <c r="M1033" s="111"/>
      <c r="N1033" s="133">
        <v>5301</v>
      </c>
      <c r="O1033" s="111"/>
      <c r="P1033" s="111"/>
      <c r="Q1033" s="111"/>
      <c r="R1033" s="112" t="s">
        <v>3245</v>
      </c>
      <c r="S1033" s="103" t="s">
        <v>6197</v>
      </c>
      <c r="T1033" s="103"/>
      <c r="U1033" s="103" t="str">
        <f t="shared" si="15"/>
        <v/>
      </c>
      <c r="V1033" s="111" t="s">
        <v>9684</v>
      </c>
      <c r="W1033" s="111"/>
      <c r="X1033" s="111"/>
      <c r="Y1033" s="111"/>
      <c r="Z1033" s="111"/>
      <c r="AA1033" s="111"/>
      <c r="AB1033" s="111"/>
    </row>
    <row r="1034" spans="1:28" ht="13">
      <c r="A1034" s="1462">
        <v>1024</v>
      </c>
      <c r="B1034" s="111"/>
      <c r="C1034" s="307"/>
      <c r="D1034" s="281"/>
      <c r="E1034" s="103"/>
      <c r="F1034" s="103"/>
      <c r="G1034" s="344"/>
      <c r="H1034" s="112">
        <v>53011</v>
      </c>
      <c r="I1034" s="112"/>
      <c r="J1034" s="111" t="s">
        <v>8544</v>
      </c>
      <c r="K1034" s="111"/>
      <c r="L1034" s="111"/>
      <c r="M1034" s="111"/>
      <c r="N1034" s="133">
        <v>5301</v>
      </c>
      <c r="O1034" s="111"/>
      <c r="P1034" s="111"/>
      <c r="Q1034" s="111"/>
      <c r="R1034" s="112" t="s">
        <v>3245</v>
      </c>
      <c r="S1034" s="103" t="s">
        <v>6197</v>
      </c>
      <c r="T1034" s="103"/>
      <c r="U1034" s="103" t="str">
        <f t="shared" si="15"/>
        <v/>
      </c>
      <c r="V1034" s="111" t="s">
        <v>9685</v>
      </c>
      <c r="W1034" s="111"/>
      <c r="X1034" s="111"/>
      <c r="Y1034" s="111"/>
      <c r="Z1034" s="111"/>
      <c r="AA1034" s="111"/>
      <c r="AB1034" s="111"/>
    </row>
    <row r="1035" spans="1:28" ht="13">
      <c r="A1035" s="1462">
        <v>1025</v>
      </c>
      <c r="B1035" s="111"/>
      <c r="C1035" s="307"/>
      <c r="D1035" s="281"/>
      <c r="E1035" s="103"/>
      <c r="F1035" s="103"/>
      <c r="G1035" s="344"/>
      <c r="H1035" s="112">
        <v>53012</v>
      </c>
      <c r="I1035" s="112"/>
      <c r="J1035" s="111" t="s">
        <v>9069</v>
      </c>
      <c r="K1035" s="111"/>
      <c r="L1035" s="111"/>
      <c r="M1035" s="111"/>
      <c r="N1035" s="133">
        <v>5301</v>
      </c>
      <c r="O1035" s="111"/>
      <c r="P1035" s="111"/>
      <c r="Q1035" s="111"/>
      <c r="R1035" s="112" t="s">
        <v>3245</v>
      </c>
      <c r="S1035" s="103" t="s">
        <v>6197</v>
      </c>
      <c r="T1035" s="103"/>
      <c r="U1035" s="103" t="str">
        <f t="shared" si="15"/>
        <v/>
      </c>
      <c r="V1035" s="111" t="s">
        <v>9070</v>
      </c>
      <c r="W1035" s="111"/>
      <c r="X1035" s="111"/>
      <c r="Y1035" s="111"/>
      <c r="Z1035" s="111"/>
      <c r="AA1035" s="111"/>
      <c r="AB1035" s="111"/>
    </row>
    <row r="1036" spans="1:28" ht="13">
      <c r="A1036" s="1462">
        <v>1026</v>
      </c>
      <c r="B1036" s="111"/>
      <c r="C1036" s="307"/>
      <c r="D1036" s="281"/>
      <c r="E1036" s="103"/>
      <c r="F1036" s="103"/>
      <c r="G1036" s="344"/>
      <c r="H1036" s="112">
        <v>53013</v>
      </c>
      <c r="I1036" s="112"/>
      <c r="J1036" s="111" t="s">
        <v>9392</v>
      </c>
      <c r="K1036" s="111"/>
      <c r="L1036" s="111"/>
      <c r="M1036" s="111"/>
      <c r="N1036" s="133">
        <v>5301</v>
      </c>
      <c r="O1036" s="111"/>
      <c r="P1036" s="111"/>
      <c r="Q1036" s="111"/>
      <c r="R1036" s="112" t="s">
        <v>3245</v>
      </c>
      <c r="S1036" s="103" t="s">
        <v>6197</v>
      </c>
      <c r="T1036" s="103"/>
      <c r="U1036" s="103" t="str">
        <f t="shared" si="15"/>
        <v/>
      </c>
      <c r="V1036" s="111" t="s">
        <v>9391</v>
      </c>
      <c r="W1036" s="111"/>
      <c r="X1036" s="111"/>
      <c r="Y1036" s="111"/>
      <c r="Z1036" s="111"/>
      <c r="AA1036" s="111"/>
      <c r="AB1036" s="111"/>
    </row>
    <row r="1037" spans="1:28" ht="13">
      <c r="A1037" s="1462">
        <v>1027</v>
      </c>
      <c r="B1037" s="111"/>
      <c r="C1037" s="307"/>
      <c r="D1037" s="281"/>
      <c r="E1037" s="103"/>
      <c r="F1037" s="103"/>
      <c r="G1037" s="344"/>
      <c r="H1037" s="112">
        <v>53014</v>
      </c>
      <c r="I1037" s="112"/>
      <c r="J1037" s="111" t="s">
        <v>9682</v>
      </c>
      <c r="K1037" s="111"/>
      <c r="L1037" s="111"/>
      <c r="M1037" s="111"/>
      <c r="N1037" s="133">
        <v>5301</v>
      </c>
      <c r="O1037" s="111"/>
      <c r="P1037" s="111"/>
      <c r="Q1037" s="111"/>
      <c r="R1037" s="112" t="s">
        <v>3245</v>
      </c>
      <c r="S1037" s="103" t="s">
        <v>6197</v>
      </c>
      <c r="T1037" s="103"/>
      <c r="U1037" s="103" t="str">
        <f t="shared" si="15"/>
        <v/>
      </c>
      <c r="V1037" s="111" t="s">
        <v>9683</v>
      </c>
      <c r="W1037" s="111"/>
      <c r="X1037" s="111"/>
      <c r="Y1037" s="111"/>
      <c r="Z1037" s="111"/>
      <c r="AA1037" s="111"/>
      <c r="AB1037" s="111"/>
    </row>
    <row r="1038" spans="1:28" ht="13">
      <c r="A1038" s="1462">
        <v>1028</v>
      </c>
      <c r="B1038" s="111"/>
      <c r="C1038" s="307"/>
      <c r="D1038" s="281"/>
      <c r="E1038" s="103"/>
      <c r="F1038" s="103"/>
      <c r="G1038" s="344"/>
      <c r="H1038" s="112">
        <v>53015</v>
      </c>
      <c r="I1038" s="112"/>
      <c r="J1038" s="111" t="s">
        <v>5596</v>
      </c>
      <c r="K1038" s="111"/>
      <c r="L1038" s="111"/>
      <c r="M1038" s="111"/>
      <c r="N1038" s="133">
        <v>5301</v>
      </c>
      <c r="O1038" s="111"/>
      <c r="P1038" s="111"/>
      <c r="Q1038" s="111"/>
      <c r="R1038" s="112" t="s">
        <v>3245</v>
      </c>
      <c r="S1038" s="103" t="s">
        <v>6197</v>
      </c>
      <c r="T1038" s="103" t="s">
        <v>6911</v>
      </c>
      <c r="U1038" s="103" t="str">
        <f t="shared" ref="U1038:U1101" si="16">LEFT($T1038,3)</f>
        <v>End</v>
      </c>
      <c r="V1038" s="111"/>
      <c r="W1038" s="111"/>
      <c r="X1038" s="111"/>
      <c r="Y1038" s="111"/>
      <c r="Z1038" s="111"/>
      <c r="AA1038" s="111"/>
      <c r="AB1038" s="111"/>
    </row>
    <row r="1039" spans="1:28" ht="13">
      <c r="A1039" s="1462">
        <v>1029</v>
      </c>
      <c r="B1039" s="111"/>
      <c r="C1039" s="307"/>
      <c r="D1039" s="281"/>
      <c r="E1039" s="103"/>
      <c r="F1039" s="103"/>
      <c r="G1039" s="344"/>
      <c r="H1039" s="112">
        <v>53016</v>
      </c>
      <c r="I1039" s="112"/>
      <c r="J1039" s="111" t="s">
        <v>5924</v>
      </c>
      <c r="K1039" s="111"/>
      <c r="L1039" s="111"/>
      <c r="M1039" s="111"/>
      <c r="N1039" s="133">
        <v>5301</v>
      </c>
      <c r="O1039" s="111"/>
      <c r="P1039" s="111"/>
      <c r="Q1039" s="111"/>
      <c r="R1039" s="112" t="s">
        <v>3245</v>
      </c>
      <c r="S1039" s="103" t="s">
        <v>6197</v>
      </c>
      <c r="T1039" s="103"/>
      <c r="U1039" s="103" t="str">
        <f t="shared" si="16"/>
        <v/>
      </c>
      <c r="V1039" s="111"/>
      <c r="W1039" s="111"/>
      <c r="X1039" s="111"/>
      <c r="Y1039" s="111"/>
      <c r="Z1039" s="111"/>
      <c r="AA1039" s="111"/>
      <c r="AB1039" s="111"/>
    </row>
    <row r="1040" spans="1:28" ht="14">
      <c r="A1040" s="1462">
        <v>1030</v>
      </c>
      <c r="B1040" s="111"/>
      <c r="C1040" s="307"/>
      <c r="D1040" s="281"/>
      <c r="E1040" s="103"/>
      <c r="F1040" s="103"/>
      <c r="G1040" s="103"/>
      <c r="H1040" s="112">
        <v>53017</v>
      </c>
      <c r="I1040" s="112"/>
      <c r="J1040" s="111" t="s">
        <v>2915</v>
      </c>
      <c r="K1040" s="111"/>
      <c r="L1040" s="111"/>
      <c r="M1040" s="111"/>
      <c r="N1040" s="133">
        <v>5301</v>
      </c>
      <c r="O1040" s="111"/>
      <c r="P1040" s="111"/>
      <c r="Q1040" s="111"/>
      <c r="R1040" s="112" t="s">
        <v>3245</v>
      </c>
      <c r="S1040" s="103" t="s">
        <v>6197</v>
      </c>
      <c r="T1040" s="853" t="s">
        <v>9123</v>
      </c>
      <c r="U1040" s="103" t="str">
        <f t="shared" si="16"/>
        <v>End</v>
      </c>
      <c r="V1040" s="111"/>
      <c r="W1040" s="111"/>
      <c r="X1040" s="111"/>
      <c r="Y1040" s="111"/>
      <c r="Z1040" s="111"/>
      <c r="AA1040" s="111"/>
      <c r="AB1040" s="111"/>
    </row>
    <row r="1041" spans="1:28" ht="14">
      <c r="A1041" s="1462">
        <v>1031</v>
      </c>
      <c r="B1041" s="111"/>
      <c r="C1041" s="307"/>
      <c r="D1041" s="281"/>
      <c r="E1041" s="103"/>
      <c r="F1041" s="103"/>
      <c r="G1041" s="103"/>
      <c r="H1041" s="112">
        <v>53018</v>
      </c>
      <c r="I1041" s="112"/>
      <c r="J1041" s="111" t="s">
        <v>6810</v>
      </c>
      <c r="K1041" s="111"/>
      <c r="L1041" s="111"/>
      <c r="M1041" s="111"/>
      <c r="N1041" s="133">
        <v>5301</v>
      </c>
      <c r="O1041" s="111"/>
      <c r="P1041" s="111"/>
      <c r="Q1041" s="111"/>
      <c r="R1041" s="112" t="s">
        <v>3245</v>
      </c>
      <c r="S1041" s="103" t="s">
        <v>6197</v>
      </c>
      <c r="T1041" s="853" t="s">
        <v>9123</v>
      </c>
      <c r="U1041" s="103" t="str">
        <f t="shared" si="16"/>
        <v>End</v>
      </c>
      <c r="V1041" s="111"/>
      <c r="W1041" s="111"/>
      <c r="X1041" s="111"/>
      <c r="Y1041" s="111"/>
      <c r="Z1041" s="111"/>
      <c r="AA1041" s="111"/>
      <c r="AB1041" s="111"/>
    </row>
    <row r="1042" spans="1:28" ht="14">
      <c r="A1042" s="1462">
        <v>1032</v>
      </c>
      <c r="B1042" s="111"/>
      <c r="C1042" s="307"/>
      <c r="D1042" s="281"/>
      <c r="E1042" s="103"/>
      <c r="F1042" s="103"/>
      <c r="G1042" s="103"/>
      <c r="H1042" s="112">
        <v>53019</v>
      </c>
      <c r="I1042" s="112"/>
      <c r="J1042" s="111" t="s">
        <v>7575</v>
      </c>
      <c r="K1042" s="111"/>
      <c r="L1042" s="111"/>
      <c r="M1042" s="111"/>
      <c r="N1042" s="133">
        <v>5301</v>
      </c>
      <c r="O1042" s="111"/>
      <c r="P1042" s="111"/>
      <c r="Q1042" s="111"/>
      <c r="R1042" s="112" t="s">
        <v>3245</v>
      </c>
      <c r="S1042" s="103" t="s">
        <v>6197</v>
      </c>
      <c r="T1042" s="853" t="s">
        <v>9123</v>
      </c>
      <c r="U1042" s="103" t="str">
        <f t="shared" si="16"/>
        <v>End</v>
      </c>
      <c r="V1042" s="111"/>
      <c r="W1042" s="111"/>
      <c r="X1042" s="111"/>
      <c r="Y1042" s="111"/>
      <c r="Z1042" s="111"/>
      <c r="AA1042" s="111"/>
      <c r="AB1042" s="111"/>
    </row>
    <row r="1043" spans="1:28" ht="13">
      <c r="A1043" s="1462">
        <v>1033</v>
      </c>
      <c r="B1043" s="111"/>
      <c r="C1043" s="307"/>
      <c r="D1043" s="281"/>
      <c r="E1043" s="103"/>
      <c r="F1043" s="103"/>
      <c r="G1043" s="344">
        <v>5302</v>
      </c>
      <c r="H1043" s="112"/>
      <c r="I1043" s="112"/>
      <c r="J1043" s="21" t="s">
        <v>2916</v>
      </c>
      <c r="K1043" s="21"/>
      <c r="L1043" s="21"/>
      <c r="M1043" s="21"/>
      <c r="N1043" s="274">
        <v>530</v>
      </c>
      <c r="O1043" s="21"/>
      <c r="P1043" s="21"/>
      <c r="Q1043" s="21"/>
      <c r="R1043" s="19" t="s">
        <v>3240</v>
      </c>
      <c r="S1043" s="103" t="s">
        <v>6197</v>
      </c>
      <c r="T1043" s="103"/>
      <c r="U1043" s="103" t="str">
        <f t="shared" si="16"/>
        <v/>
      </c>
      <c r="V1043" s="103"/>
      <c r="W1043" s="111"/>
      <c r="X1043" s="111"/>
      <c r="Y1043" s="111"/>
      <c r="Z1043" s="111"/>
      <c r="AA1043" s="111"/>
      <c r="AB1043" s="111"/>
    </row>
    <row r="1044" spans="1:28" ht="13">
      <c r="A1044" s="1462">
        <v>1034</v>
      </c>
      <c r="B1044" s="111"/>
      <c r="C1044" s="307"/>
      <c r="D1044" s="281"/>
      <c r="E1044" s="103"/>
      <c r="F1044" s="103"/>
      <c r="G1044" s="344"/>
      <c r="H1044" s="112">
        <v>53020</v>
      </c>
      <c r="I1044" s="112"/>
      <c r="J1044" s="111" t="s">
        <v>8278</v>
      </c>
      <c r="K1044" s="111"/>
      <c r="L1044" s="111"/>
      <c r="M1044" s="111"/>
      <c r="N1044" s="133">
        <v>5302</v>
      </c>
      <c r="O1044" s="111"/>
      <c r="P1044" s="111"/>
      <c r="Q1044" s="111"/>
      <c r="R1044" s="112" t="s">
        <v>3245</v>
      </c>
      <c r="S1044" s="103" t="s">
        <v>6197</v>
      </c>
      <c r="T1044" s="103"/>
      <c r="U1044" s="103" t="str">
        <f t="shared" si="16"/>
        <v/>
      </c>
      <c r="V1044" s="103" t="s">
        <v>9678</v>
      </c>
      <c r="W1044" s="111"/>
      <c r="X1044" s="111"/>
      <c r="Y1044" s="111"/>
      <c r="Z1044" s="111"/>
      <c r="AA1044" s="111"/>
      <c r="AB1044" s="111"/>
    </row>
    <row r="1045" spans="1:28" ht="13">
      <c r="A1045" s="1462">
        <v>1035</v>
      </c>
      <c r="B1045" s="111"/>
      <c r="C1045" s="307"/>
      <c r="D1045" s="281"/>
      <c r="E1045" s="103"/>
      <c r="F1045" s="103"/>
      <c r="G1045" s="344"/>
      <c r="H1045" s="112">
        <v>53021</v>
      </c>
      <c r="I1045" s="112"/>
      <c r="J1045" s="111" t="s">
        <v>8545</v>
      </c>
      <c r="K1045" s="111"/>
      <c r="L1045" s="111"/>
      <c r="M1045" s="111"/>
      <c r="N1045" s="133">
        <v>5302</v>
      </c>
      <c r="O1045" s="111"/>
      <c r="P1045" s="111"/>
      <c r="Q1045" s="111"/>
      <c r="R1045" s="112" t="s">
        <v>3245</v>
      </c>
      <c r="S1045" s="103" t="s">
        <v>6197</v>
      </c>
      <c r="T1045" s="103"/>
      <c r="U1045" s="103" t="str">
        <f t="shared" si="16"/>
        <v/>
      </c>
      <c r="V1045" s="111" t="s">
        <v>9679</v>
      </c>
      <c r="W1045" s="111"/>
      <c r="X1045" s="111"/>
      <c r="Y1045" s="111"/>
      <c r="Z1045" s="111"/>
      <c r="AA1045" s="111"/>
      <c r="AB1045" s="111"/>
    </row>
    <row r="1046" spans="1:28" ht="13">
      <c r="A1046" s="1462">
        <v>1036</v>
      </c>
      <c r="B1046" s="111"/>
      <c r="C1046" s="307"/>
      <c r="D1046" s="281"/>
      <c r="E1046" s="103"/>
      <c r="F1046" s="103"/>
      <c r="G1046" s="344"/>
      <c r="H1046" s="112">
        <v>53022</v>
      </c>
      <c r="I1046" s="112"/>
      <c r="J1046" s="111" t="s">
        <v>9071</v>
      </c>
      <c r="K1046" s="111"/>
      <c r="L1046" s="111"/>
      <c r="M1046" s="111"/>
      <c r="N1046" s="133">
        <v>5302</v>
      </c>
      <c r="O1046" s="111"/>
      <c r="P1046" s="111"/>
      <c r="Q1046" s="111"/>
      <c r="R1046" s="112" t="s">
        <v>3245</v>
      </c>
      <c r="S1046" s="103" t="s">
        <v>6197</v>
      </c>
      <c r="T1046" s="103"/>
      <c r="U1046" s="103" t="str">
        <f t="shared" si="16"/>
        <v/>
      </c>
      <c r="V1046" s="111" t="s">
        <v>9072</v>
      </c>
      <c r="W1046" s="111"/>
      <c r="X1046" s="111"/>
      <c r="Y1046" s="111"/>
      <c r="Z1046" s="111"/>
      <c r="AA1046" s="111"/>
      <c r="AB1046" s="111"/>
    </row>
    <row r="1047" spans="1:28" ht="13">
      <c r="A1047" s="1462">
        <v>1037</v>
      </c>
      <c r="B1047" s="111"/>
      <c r="C1047" s="307"/>
      <c r="D1047" s="281"/>
      <c r="E1047" s="103"/>
      <c r="F1047" s="103"/>
      <c r="G1047" s="344"/>
      <c r="H1047" s="112">
        <v>53023</v>
      </c>
      <c r="I1047" s="112"/>
      <c r="J1047" s="111" t="s">
        <v>9393</v>
      </c>
      <c r="K1047" s="111"/>
      <c r="L1047" s="111"/>
      <c r="M1047" s="111"/>
      <c r="N1047" s="133">
        <v>5302</v>
      </c>
      <c r="O1047" s="111"/>
      <c r="P1047" s="111"/>
      <c r="Q1047" s="111"/>
      <c r="R1047" s="112" t="s">
        <v>3245</v>
      </c>
      <c r="S1047" s="103" t="s">
        <v>6197</v>
      </c>
      <c r="T1047" s="103"/>
      <c r="U1047" s="103" t="str">
        <f t="shared" si="16"/>
        <v/>
      </c>
      <c r="V1047" s="111" t="s">
        <v>9394</v>
      </c>
      <c r="W1047" s="111"/>
      <c r="X1047" s="111"/>
      <c r="Y1047" s="111"/>
      <c r="Z1047" s="111"/>
      <c r="AA1047" s="111"/>
      <c r="AB1047" s="111"/>
    </row>
    <row r="1048" spans="1:28" ht="13">
      <c r="A1048" s="1462">
        <v>1038</v>
      </c>
      <c r="B1048" s="111"/>
      <c r="C1048" s="307"/>
      <c r="D1048" s="281"/>
      <c r="E1048" s="103"/>
      <c r="F1048" s="103"/>
      <c r="G1048" s="344"/>
      <c r="H1048" s="112">
        <v>53024</v>
      </c>
      <c r="I1048" s="112"/>
      <c r="J1048" s="111" t="s">
        <v>9676</v>
      </c>
      <c r="K1048" s="111"/>
      <c r="L1048" s="111"/>
      <c r="M1048" s="111"/>
      <c r="N1048" s="133">
        <v>5302</v>
      </c>
      <c r="O1048" s="111"/>
      <c r="P1048" s="111"/>
      <c r="Q1048" s="111"/>
      <c r="R1048" s="112" t="s">
        <v>3245</v>
      </c>
      <c r="S1048" s="103" t="s">
        <v>6197</v>
      </c>
      <c r="T1048" s="103"/>
      <c r="U1048" s="103" t="str">
        <f t="shared" si="16"/>
        <v/>
      </c>
      <c r="V1048" s="111" t="s">
        <v>9677</v>
      </c>
      <c r="W1048" s="111"/>
      <c r="X1048" s="111"/>
      <c r="Y1048" s="111"/>
      <c r="Z1048" s="111"/>
      <c r="AA1048" s="111"/>
      <c r="AB1048" s="111"/>
    </row>
    <row r="1049" spans="1:28" ht="13">
      <c r="A1049" s="1462">
        <v>1039</v>
      </c>
      <c r="B1049" s="111"/>
      <c r="C1049" s="307"/>
      <c r="D1049" s="281"/>
      <c r="E1049" s="103"/>
      <c r="F1049" s="103"/>
      <c r="G1049" s="344"/>
      <c r="H1049" s="112">
        <v>53025</v>
      </c>
      <c r="I1049" s="112"/>
      <c r="J1049" s="111" t="s">
        <v>5597</v>
      </c>
      <c r="K1049" s="111"/>
      <c r="L1049" s="111"/>
      <c r="M1049" s="111"/>
      <c r="N1049" s="133">
        <v>5302</v>
      </c>
      <c r="O1049" s="111"/>
      <c r="P1049" s="111"/>
      <c r="Q1049" s="111"/>
      <c r="R1049" s="112" t="s">
        <v>3245</v>
      </c>
      <c r="S1049" s="103" t="s">
        <v>6197</v>
      </c>
      <c r="T1049" s="103" t="s">
        <v>6911</v>
      </c>
      <c r="U1049" s="103" t="str">
        <f t="shared" si="16"/>
        <v>End</v>
      </c>
      <c r="V1049" s="111"/>
      <c r="W1049" s="111"/>
      <c r="X1049" s="111"/>
      <c r="Y1049" s="111"/>
      <c r="Z1049" s="111"/>
      <c r="AA1049" s="111"/>
      <c r="AB1049" s="111"/>
    </row>
    <row r="1050" spans="1:28" ht="13">
      <c r="A1050" s="1462">
        <v>1040</v>
      </c>
      <c r="B1050" s="111"/>
      <c r="C1050" s="307"/>
      <c r="D1050" s="281"/>
      <c r="E1050" s="103"/>
      <c r="F1050" s="103"/>
      <c r="G1050" s="344"/>
      <c r="H1050" s="112">
        <v>53026</v>
      </c>
      <c r="I1050" s="112"/>
      <c r="J1050" s="103" t="s">
        <v>5923</v>
      </c>
      <c r="K1050" s="21"/>
      <c r="L1050" s="21"/>
      <c r="M1050" s="21"/>
      <c r="N1050" s="27">
        <v>5302</v>
      </c>
      <c r="O1050" s="21"/>
      <c r="P1050" s="21"/>
      <c r="Q1050" s="21"/>
      <c r="R1050" s="112" t="s">
        <v>3245</v>
      </c>
      <c r="S1050" s="103" t="s">
        <v>6197</v>
      </c>
      <c r="T1050" s="103" t="s">
        <v>7461</v>
      </c>
      <c r="U1050" s="103" t="str">
        <f t="shared" si="16"/>
        <v>End</v>
      </c>
      <c r="V1050" s="111"/>
      <c r="W1050" s="111"/>
      <c r="X1050" s="111"/>
      <c r="Y1050" s="111"/>
      <c r="Z1050" s="111"/>
      <c r="AA1050" s="111"/>
      <c r="AB1050" s="111"/>
    </row>
    <row r="1051" spans="1:28" ht="13">
      <c r="A1051" s="1462">
        <v>1041</v>
      </c>
      <c r="B1051" s="111"/>
      <c r="C1051" s="307"/>
      <c r="D1051" s="281"/>
      <c r="E1051" s="103"/>
      <c r="F1051" s="103"/>
      <c r="G1051" s="103"/>
      <c r="H1051" s="112">
        <v>53027</v>
      </c>
      <c r="I1051" s="112"/>
      <c r="J1051" s="111" t="s">
        <v>6346</v>
      </c>
      <c r="K1051" s="111"/>
      <c r="L1051" s="111"/>
      <c r="M1051" s="111"/>
      <c r="N1051" s="133">
        <v>5302</v>
      </c>
      <c r="O1051" s="111"/>
      <c r="P1051" s="111"/>
      <c r="Q1051" s="111"/>
      <c r="R1051" s="112" t="s">
        <v>3245</v>
      </c>
      <c r="S1051" s="103" t="s">
        <v>6197</v>
      </c>
      <c r="T1051" s="103" t="s">
        <v>7054</v>
      </c>
      <c r="U1051" s="103" t="str">
        <f t="shared" si="16"/>
        <v>End</v>
      </c>
      <c r="V1051" s="111"/>
      <c r="W1051" s="111"/>
      <c r="X1051" s="111"/>
      <c r="Y1051" s="111"/>
      <c r="Z1051" s="111"/>
      <c r="AA1051" s="111"/>
      <c r="AB1051" s="111"/>
    </row>
    <row r="1052" spans="1:28" ht="14">
      <c r="A1052" s="1462">
        <v>1042</v>
      </c>
      <c r="B1052" s="111"/>
      <c r="C1052" s="307"/>
      <c r="D1052" s="281"/>
      <c r="E1052" s="103"/>
      <c r="F1052" s="103"/>
      <c r="G1052" s="103"/>
      <c r="H1052" s="112">
        <v>53028</v>
      </c>
      <c r="I1052" s="112"/>
      <c r="J1052" s="111" t="s">
        <v>6809</v>
      </c>
      <c r="K1052" s="111"/>
      <c r="L1052" s="111"/>
      <c r="M1052" s="111"/>
      <c r="N1052" s="133">
        <v>5302</v>
      </c>
      <c r="O1052" s="111"/>
      <c r="P1052" s="111"/>
      <c r="Q1052" s="111"/>
      <c r="R1052" s="112" t="s">
        <v>3245</v>
      </c>
      <c r="S1052" s="103" t="s">
        <v>6197</v>
      </c>
      <c r="T1052" s="853" t="s">
        <v>9123</v>
      </c>
      <c r="U1052" s="103" t="str">
        <f t="shared" si="16"/>
        <v>End</v>
      </c>
      <c r="V1052" s="111"/>
      <c r="W1052" s="111"/>
      <c r="X1052" s="111"/>
      <c r="Y1052" s="111"/>
      <c r="Z1052" s="111"/>
      <c r="AA1052" s="111"/>
      <c r="AB1052" s="111"/>
    </row>
    <row r="1053" spans="1:28" ht="14">
      <c r="A1053" s="1462">
        <v>1043</v>
      </c>
      <c r="B1053" s="111"/>
      <c r="C1053" s="307"/>
      <c r="D1053" s="281"/>
      <c r="E1053" s="103"/>
      <c r="F1053" s="103"/>
      <c r="G1053" s="103"/>
      <c r="H1053" s="112">
        <v>53029</v>
      </c>
      <c r="I1053" s="112"/>
      <c r="J1053" s="111" t="s">
        <v>7574</v>
      </c>
      <c r="K1053" s="111"/>
      <c r="L1053" s="111"/>
      <c r="M1053" s="111"/>
      <c r="N1053" s="133">
        <v>5302</v>
      </c>
      <c r="O1053" s="111"/>
      <c r="P1053" s="111"/>
      <c r="Q1053" s="111"/>
      <c r="R1053" s="112" t="s">
        <v>3245</v>
      </c>
      <c r="S1053" s="103" t="s">
        <v>6197</v>
      </c>
      <c r="T1053" s="853" t="s">
        <v>9123</v>
      </c>
      <c r="U1053" s="103" t="str">
        <f t="shared" si="16"/>
        <v>End</v>
      </c>
      <c r="V1053" s="111"/>
      <c r="W1053" s="111"/>
      <c r="X1053" s="111"/>
      <c r="Y1053" s="111"/>
      <c r="Z1053" s="111"/>
      <c r="AA1053" s="111"/>
      <c r="AB1053" s="111"/>
    </row>
    <row r="1054" spans="1:28" ht="13">
      <c r="A1054" s="1462">
        <v>1044</v>
      </c>
      <c r="B1054" s="111"/>
      <c r="C1054" s="307"/>
      <c r="D1054" s="281"/>
      <c r="E1054" s="103"/>
      <c r="F1054" s="103"/>
      <c r="G1054" s="103"/>
      <c r="H1054" s="112" t="s">
        <v>5922</v>
      </c>
      <c r="I1054" s="112"/>
      <c r="J1054" s="111" t="s">
        <v>5923</v>
      </c>
      <c r="K1054" s="111"/>
      <c r="L1054" s="111"/>
      <c r="M1054" s="111"/>
      <c r="N1054" s="133">
        <v>5302</v>
      </c>
      <c r="O1054" s="111"/>
      <c r="P1054" s="111"/>
      <c r="Q1054" s="111"/>
      <c r="R1054" s="112" t="s">
        <v>3245</v>
      </c>
      <c r="S1054" s="103" t="s">
        <v>6197</v>
      </c>
      <c r="T1054" s="103" t="s">
        <v>6101</v>
      </c>
      <c r="U1054" s="103" t="str">
        <f t="shared" si="16"/>
        <v>End</v>
      </c>
      <c r="V1054" s="111"/>
      <c r="W1054" s="111"/>
      <c r="X1054" s="111"/>
      <c r="Y1054" s="111"/>
      <c r="Z1054" s="111"/>
      <c r="AA1054" s="111"/>
      <c r="AB1054" s="111"/>
    </row>
    <row r="1055" spans="1:28" ht="13">
      <c r="A1055" s="1462">
        <v>1045</v>
      </c>
      <c r="B1055" s="111"/>
      <c r="C1055" s="307"/>
      <c r="D1055" s="281"/>
      <c r="E1055" s="103"/>
      <c r="F1055" s="103"/>
      <c r="G1055" s="344">
        <v>5303</v>
      </c>
      <c r="H1055" s="112"/>
      <c r="I1055" s="112"/>
      <c r="J1055" s="21" t="s">
        <v>2917</v>
      </c>
      <c r="K1055" s="21"/>
      <c r="L1055" s="21"/>
      <c r="M1055" s="21"/>
      <c r="N1055" s="274">
        <v>530</v>
      </c>
      <c r="O1055" s="21"/>
      <c r="P1055" s="21"/>
      <c r="Q1055" s="21"/>
      <c r="R1055" s="19" t="s">
        <v>3240</v>
      </c>
      <c r="S1055" s="103" t="s">
        <v>6197</v>
      </c>
      <c r="T1055" s="103"/>
      <c r="U1055" s="103" t="str">
        <f t="shared" si="16"/>
        <v/>
      </c>
      <c r="V1055" s="111"/>
      <c r="W1055" s="111"/>
      <c r="X1055" s="111"/>
      <c r="Y1055" s="111"/>
      <c r="Z1055" s="111"/>
      <c r="AA1055" s="111"/>
      <c r="AB1055" s="111"/>
    </row>
    <row r="1056" spans="1:28" ht="13">
      <c r="A1056" s="1462">
        <v>1046</v>
      </c>
      <c r="B1056" s="111"/>
      <c r="C1056" s="307"/>
      <c r="D1056" s="281"/>
      <c r="E1056" s="103"/>
      <c r="F1056" s="103"/>
      <c r="G1056" s="344"/>
      <c r="H1056" s="112">
        <v>53030</v>
      </c>
      <c r="I1056" s="112"/>
      <c r="J1056" s="111" t="s">
        <v>3838</v>
      </c>
      <c r="K1056" s="111"/>
      <c r="L1056" s="111"/>
      <c r="M1056" s="111"/>
      <c r="N1056" s="133">
        <v>5303</v>
      </c>
      <c r="O1056" s="111"/>
      <c r="P1056" s="111"/>
      <c r="Q1056" s="111"/>
      <c r="R1056" s="112" t="s">
        <v>3245</v>
      </c>
      <c r="S1056" s="103" t="s">
        <v>6197</v>
      </c>
      <c r="T1056" s="103" t="s">
        <v>6191</v>
      </c>
      <c r="U1056" s="103" t="str">
        <f t="shared" si="16"/>
        <v>End</v>
      </c>
      <c r="V1056" s="111"/>
      <c r="W1056" s="111"/>
      <c r="X1056" s="111"/>
      <c r="Y1056" s="111"/>
      <c r="Z1056" s="111"/>
      <c r="AA1056" s="111"/>
      <c r="AB1056" s="111"/>
    </row>
    <row r="1057" spans="1:28" ht="13">
      <c r="A1057" s="1462">
        <v>1047</v>
      </c>
      <c r="B1057" s="111"/>
      <c r="C1057" s="307"/>
      <c r="D1057" s="281"/>
      <c r="E1057" s="103"/>
      <c r="F1057" s="103"/>
      <c r="G1057" s="344"/>
      <c r="H1057" s="112">
        <v>53031</v>
      </c>
      <c r="I1057" s="112"/>
      <c r="J1057" s="111" t="s">
        <v>4107</v>
      </c>
      <c r="K1057" s="111"/>
      <c r="L1057" s="111"/>
      <c r="M1057" s="111"/>
      <c r="N1057" s="133">
        <v>5303</v>
      </c>
      <c r="O1057" s="111"/>
      <c r="P1057" s="111"/>
      <c r="Q1057" s="111"/>
      <c r="R1057" s="112" t="s">
        <v>3245</v>
      </c>
      <c r="S1057" s="103" t="s">
        <v>6197</v>
      </c>
      <c r="T1057" s="103" t="s">
        <v>5140</v>
      </c>
      <c r="U1057" s="103" t="str">
        <f t="shared" si="16"/>
        <v>End</v>
      </c>
      <c r="V1057" s="111"/>
      <c r="W1057" s="111"/>
      <c r="X1057" s="111"/>
      <c r="Y1057" s="111"/>
      <c r="Z1057" s="111"/>
      <c r="AA1057" s="111"/>
      <c r="AB1057" s="111"/>
    </row>
    <row r="1058" spans="1:28" ht="13">
      <c r="A1058" s="1462">
        <v>1048</v>
      </c>
      <c r="B1058" s="111"/>
      <c r="C1058" s="307"/>
      <c r="D1058" s="281"/>
      <c r="E1058" s="103"/>
      <c r="F1058" s="103"/>
      <c r="G1058" s="344"/>
      <c r="H1058" s="112">
        <v>53032</v>
      </c>
      <c r="I1058" s="112"/>
      <c r="J1058" s="111" t="s">
        <v>4758</v>
      </c>
      <c r="K1058" s="111"/>
      <c r="L1058" s="111"/>
      <c r="M1058" s="111"/>
      <c r="N1058" s="133">
        <v>5303</v>
      </c>
      <c r="O1058" s="111"/>
      <c r="P1058" s="111"/>
      <c r="Q1058" s="111"/>
      <c r="R1058" s="112" t="s">
        <v>3245</v>
      </c>
      <c r="S1058" s="103" t="s">
        <v>6197</v>
      </c>
      <c r="T1058" s="103" t="s">
        <v>6191</v>
      </c>
      <c r="U1058" s="103" t="str">
        <f t="shared" si="16"/>
        <v>End</v>
      </c>
      <c r="V1058" s="111"/>
      <c r="W1058" s="111"/>
      <c r="X1058" s="111"/>
      <c r="Y1058" s="111"/>
      <c r="Z1058" s="111"/>
      <c r="AA1058" s="111"/>
      <c r="AB1058" s="111"/>
    </row>
    <row r="1059" spans="1:28" ht="13">
      <c r="A1059" s="1462">
        <v>1049</v>
      </c>
      <c r="B1059" s="111"/>
      <c r="C1059" s="307"/>
      <c r="D1059" s="281"/>
      <c r="E1059" s="103"/>
      <c r="F1059" s="103"/>
      <c r="G1059" s="344"/>
      <c r="H1059" s="112">
        <v>53033</v>
      </c>
      <c r="I1059" s="112"/>
      <c r="J1059" s="111" t="s">
        <v>5108</v>
      </c>
      <c r="K1059" s="111"/>
      <c r="L1059" s="111"/>
      <c r="M1059" s="111"/>
      <c r="N1059" s="133">
        <v>5303</v>
      </c>
      <c r="O1059" s="111"/>
      <c r="P1059" s="111"/>
      <c r="Q1059" s="111"/>
      <c r="R1059" s="112" t="s">
        <v>3245</v>
      </c>
      <c r="S1059" s="103" t="s">
        <v>6197</v>
      </c>
      <c r="T1059" s="103" t="s">
        <v>6191</v>
      </c>
      <c r="U1059" s="103" t="str">
        <f t="shared" si="16"/>
        <v>End</v>
      </c>
      <c r="V1059" s="111"/>
      <c r="W1059" s="111"/>
      <c r="X1059" s="111"/>
      <c r="Y1059" s="111"/>
      <c r="Z1059" s="111"/>
      <c r="AA1059" s="111"/>
      <c r="AB1059" s="111"/>
    </row>
    <row r="1060" spans="1:28" ht="13">
      <c r="A1060" s="1462">
        <v>1050</v>
      </c>
      <c r="B1060" s="111"/>
      <c r="C1060" s="307"/>
      <c r="D1060" s="281"/>
      <c r="E1060" s="103"/>
      <c r="F1060" s="103"/>
      <c r="G1060" s="103"/>
      <c r="H1060" s="112">
        <v>53037</v>
      </c>
      <c r="I1060" s="112"/>
      <c r="J1060" s="111" t="s">
        <v>2918</v>
      </c>
      <c r="K1060" s="111"/>
      <c r="L1060" s="111"/>
      <c r="M1060" s="111"/>
      <c r="N1060" s="133">
        <v>5303</v>
      </c>
      <c r="O1060" s="111"/>
      <c r="P1060" s="111"/>
      <c r="Q1060" s="111"/>
      <c r="R1060" s="112" t="s">
        <v>3245</v>
      </c>
      <c r="S1060" s="103" t="s">
        <v>6197</v>
      </c>
      <c r="T1060" s="103" t="s">
        <v>6191</v>
      </c>
      <c r="U1060" s="103" t="str">
        <f t="shared" si="16"/>
        <v>End</v>
      </c>
      <c r="V1060" s="111"/>
      <c r="W1060" s="111"/>
      <c r="X1060" s="111"/>
      <c r="Y1060" s="111"/>
      <c r="Z1060" s="111"/>
      <c r="AA1060" s="111"/>
      <c r="AB1060" s="111"/>
    </row>
    <row r="1061" spans="1:28" ht="13">
      <c r="A1061" s="1462">
        <v>1051</v>
      </c>
      <c r="B1061" s="111"/>
      <c r="C1061" s="307"/>
      <c r="D1061" s="309"/>
      <c r="E1061" s="103"/>
      <c r="F1061" s="103"/>
      <c r="G1061" s="103"/>
      <c r="H1061" s="112">
        <v>53038</v>
      </c>
      <c r="I1061" s="112"/>
      <c r="J1061" s="111" t="s">
        <v>1045</v>
      </c>
      <c r="K1061" s="111"/>
      <c r="L1061" s="111"/>
      <c r="M1061" s="111"/>
      <c r="N1061" s="133">
        <v>5303</v>
      </c>
      <c r="O1061" s="111"/>
      <c r="P1061" s="111"/>
      <c r="Q1061" s="111"/>
      <c r="R1061" s="112" t="s">
        <v>3245</v>
      </c>
      <c r="S1061" s="103" t="s">
        <v>6197</v>
      </c>
      <c r="T1061" s="103" t="s">
        <v>6191</v>
      </c>
      <c r="U1061" s="103" t="str">
        <f t="shared" si="16"/>
        <v>End</v>
      </c>
      <c r="V1061" s="111"/>
      <c r="W1061" s="111"/>
      <c r="X1061" s="111"/>
      <c r="Y1061" s="111"/>
      <c r="Z1061" s="111"/>
      <c r="AA1061" s="111"/>
      <c r="AB1061" s="111"/>
    </row>
    <row r="1062" spans="1:28" ht="13">
      <c r="A1062" s="1462">
        <v>1052</v>
      </c>
      <c r="B1062" s="111"/>
      <c r="C1062" s="307"/>
      <c r="D1062" s="309"/>
      <c r="E1062" s="103"/>
      <c r="F1062" s="103"/>
      <c r="G1062" s="103"/>
      <c r="H1062" s="112">
        <v>53039</v>
      </c>
      <c r="I1062" s="112"/>
      <c r="J1062" s="111" t="s">
        <v>1155</v>
      </c>
      <c r="K1062" s="111"/>
      <c r="L1062" s="111"/>
      <c r="M1062" s="111"/>
      <c r="N1062" s="133">
        <v>5303</v>
      </c>
      <c r="O1062" s="111"/>
      <c r="P1062" s="111"/>
      <c r="Q1062" s="111"/>
      <c r="R1062" s="112" t="s">
        <v>3245</v>
      </c>
      <c r="S1062" s="103" t="s">
        <v>6197</v>
      </c>
      <c r="T1062" s="103" t="s">
        <v>6191</v>
      </c>
      <c r="U1062" s="103" t="str">
        <f t="shared" si="16"/>
        <v>End</v>
      </c>
      <c r="V1062" s="111"/>
      <c r="W1062" s="111"/>
      <c r="X1062" s="111"/>
      <c r="Y1062" s="111"/>
      <c r="Z1062" s="111"/>
      <c r="AA1062" s="111"/>
      <c r="AB1062" s="111"/>
    </row>
    <row r="1063" spans="1:28" ht="13">
      <c r="A1063" s="1462">
        <v>1053</v>
      </c>
      <c r="B1063" s="1196"/>
      <c r="C1063" s="1207"/>
      <c r="D1063" s="1198"/>
      <c r="E1063" s="1201"/>
      <c r="F1063" s="1201"/>
      <c r="G1063" s="1206">
        <v>5304</v>
      </c>
      <c r="H1063" s="112"/>
      <c r="I1063" s="112"/>
      <c r="J1063" s="21" t="s">
        <v>9549</v>
      </c>
      <c r="K1063" s="21"/>
      <c r="L1063" s="21"/>
      <c r="M1063" s="21"/>
      <c r="N1063" s="274">
        <v>530</v>
      </c>
      <c r="O1063" s="21"/>
      <c r="P1063" s="21"/>
      <c r="Q1063" s="21"/>
      <c r="R1063" s="19" t="s">
        <v>3240</v>
      </c>
      <c r="S1063" s="103" t="s">
        <v>6197</v>
      </c>
      <c r="T1063" s="103"/>
      <c r="U1063" s="103" t="str">
        <f t="shared" si="16"/>
        <v/>
      </c>
      <c r="V1063" s="1201"/>
      <c r="W1063" s="1201"/>
      <c r="X1063" s="111"/>
      <c r="Y1063" s="111"/>
      <c r="Z1063" s="111"/>
      <c r="AA1063" s="111"/>
      <c r="AB1063" s="111"/>
    </row>
    <row r="1064" spans="1:28" ht="13">
      <c r="A1064" s="1462">
        <v>1054</v>
      </c>
      <c r="B1064" s="1196"/>
      <c r="C1064" s="1207"/>
      <c r="D1064" s="1198"/>
      <c r="E1064" s="1201"/>
      <c r="F1064" s="1201"/>
      <c r="G1064" s="1201"/>
      <c r="H1064" s="1200">
        <v>53043</v>
      </c>
      <c r="I1064" s="1200"/>
      <c r="J1064" s="1196" t="s">
        <v>9550</v>
      </c>
      <c r="K1064" s="1196"/>
      <c r="L1064" s="1196"/>
      <c r="M1064" s="1196"/>
      <c r="N1064" s="1208">
        <v>5034</v>
      </c>
      <c r="O1064" s="1196"/>
      <c r="P1064" s="1196"/>
      <c r="Q1064" s="1196"/>
      <c r="R1064" s="112" t="s">
        <v>3245</v>
      </c>
      <c r="S1064" s="103" t="s">
        <v>6197</v>
      </c>
      <c r="T1064" s="103"/>
      <c r="U1064" s="103" t="str">
        <f t="shared" si="16"/>
        <v/>
      </c>
      <c r="V1064" s="103" t="s">
        <v>9551</v>
      </c>
      <c r="W1064" s="1201"/>
      <c r="X1064" s="111"/>
      <c r="Y1064" s="111"/>
      <c r="Z1064" s="111"/>
      <c r="AA1064" s="111"/>
      <c r="AB1064" s="111"/>
    </row>
    <row r="1065" spans="1:28" ht="13">
      <c r="A1065" s="1462">
        <v>1055</v>
      </c>
      <c r="B1065" s="111"/>
      <c r="C1065" s="307"/>
      <c r="D1065" s="281"/>
      <c r="E1065" s="103"/>
      <c r="F1065" s="103"/>
      <c r="G1065" s="103"/>
      <c r="H1065" s="112">
        <v>53044</v>
      </c>
      <c r="I1065" s="112"/>
      <c r="J1065" s="111" t="s">
        <v>9670</v>
      </c>
      <c r="K1065" s="1196"/>
      <c r="L1065" s="1196"/>
      <c r="M1065" s="1196"/>
      <c r="N1065" s="1208">
        <v>5034</v>
      </c>
      <c r="O1065" s="1196"/>
      <c r="P1065" s="1196"/>
      <c r="Q1065" s="1196"/>
      <c r="R1065" s="112" t="s">
        <v>3245</v>
      </c>
      <c r="S1065" s="103" t="s">
        <v>6197</v>
      </c>
      <c r="T1065" s="103"/>
      <c r="U1065" s="103" t="str">
        <f t="shared" si="16"/>
        <v/>
      </c>
      <c r="V1065" s="103" t="s">
        <v>9671</v>
      </c>
      <c r="W1065" s="103"/>
      <c r="X1065" s="111"/>
      <c r="Y1065" s="111"/>
      <c r="Z1065" s="111"/>
      <c r="AA1065" s="111"/>
      <c r="AB1065" s="111"/>
    </row>
    <row r="1066" spans="1:28" ht="13">
      <c r="A1066" s="1462">
        <v>1056</v>
      </c>
      <c r="B1066" s="111"/>
      <c r="C1066" s="307"/>
      <c r="D1066" s="309"/>
      <c r="E1066" s="103"/>
      <c r="F1066" s="32">
        <v>531</v>
      </c>
      <c r="G1066" s="32"/>
      <c r="H1066" s="112"/>
      <c r="I1066" s="112"/>
      <c r="J1066" s="21" t="s">
        <v>2489</v>
      </c>
      <c r="K1066" s="111"/>
      <c r="L1066" s="111"/>
      <c r="M1066" s="111"/>
      <c r="N1066" s="274">
        <v>53</v>
      </c>
      <c r="O1066" s="111"/>
      <c r="P1066" s="111"/>
      <c r="Q1066" s="111"/>
      <c r="R1066" s="19" t="s">
        <v>3240</v>
      </c>
      <c r="S1066" s="103" t="s">
        <v>6197</v>
      </c>
      <c r="T1066" s="103"/>
      <c r="U1066" s="103" t="str">
        <f t="shared" si="16"/>
        <v/>
      </c>
      <c r="V1066" s="111"/>
      <c r="W1066" s="111"/>
      <c r="X1066" s="111"/>
      <c r="Y1066" s="111"/>
      <c r="Z1066" s="111"/>
      <c r="AA1066" s="111"/>
      <c r="AB1066" s="111"/>
    </row>
    <row r="1067" spans="1:28" ht="13">
      <c r="A1067" s="1462">
        <v>1057</v>
      </c>
      <c r="B1067" s="111"/>
      <c r="C1067" s="307"/>
      <c r="D1067" s="309"/>
      <c r="E1067" s="103"/>
      <c r="F1067" s="32"/>
      <c r="G1067" s="32">
        <v>5310</v>
      </c>
      <c r="H1067" s="112"/>
      <c r="I1067" s="112"/>
      <c r="J1067" s="21" t="s">
        <v>2489</v>
      </c>
      <c r="K1067" s="111"/>
      <c r="L1067" s="111"/>
      <c r="M1067" s="111"/>
      <c r="N1067" s="274">
        <v>531</v>
      </c>
      <c r="O1067" s="111"/>
      <c r="P1067" s="111"/>
      <c r="Q1067" s="111"/>
      <c r="R1067" s="19" t="s">
        <v>3240</v>
      </c>
      <c r="S1067" s="103" t="s">
        <v>6197</v>
      </c>
      <c r="T1067" s="103"/>
      <c r="U1067" s="103" t="str">
        <f t="shared" si="16"/>
        <v/>
      </c>
      <c r="V1067" s="111"/>
      <c r="W1067" s="111"/>
      <c r="X1067" s="111"/>
      <c r="Y1067" s="111"/>
      <c r="Z1067" s="111"/>
      <c r="AA1067" s="111"/>
      <c r="AB1067" s="111"/>
    </row>
    <row r="1068" spans="1:28" ht="13">
      <c r="A1068" s="1462">
        <v>1058</v>
      </c>
      <c r="B1068" s="111"/>
      <c r="C1068" s="307"/>
      <c r="D1068" s="309"/>
      <c r="E1068" s="103"/>
      <c r="F1068" s="103"/>
      <c r="G1068" s="103"/>
      <c r="H1068" s="112">
        <v>53100</v>
      </c>
      <c r="I1068" s="112"/>
      <c r="J1068" s="111" t="s">
        <v>2487</v>
      </c>
      <c r="K1068" s="111"/>
      <c r="L1068" s="111"/>
      <c r="M1068" s="111"/>
      <c r="N1068" s="133">
        <v>5310</v>
      </c>
      <c r="O1068" s="111"/>
      <c r="P1068" s="111"/>
      <c r="Q1068" s="111"/>
      <c r="R1068" s="112" t="s">
        <v>3245</v>
      </c>
      <c r="S1068" s="103" t="s">
        <v>6197</v>
      </c>
      <c r="T1068" s="103" t="s">
        <v>5140</v>
      </c>
      <c r="U1068" s="103" t="str">
        <f t="shared" si="16"/>
        <v>End</v>
      </c>
      <c r="V1068" s="111"/>
      <c r="W1068" s="111"/>
      <c r="X1068" s="111"/>
      <c r="Y1068" s="111"/>
      <c r="Z1068" s="111"/>
      <c r="AA1068" s="111"/>
      <c r="AB1068" s="111"/>
    </row>
    <row r="1069" spans="1:28" ht="13">
      <c r="A1069" s="1462">
        <v>1059</v>
      </c>
      <c r="B1069" s="111"/>
      <c r="C1069" s="307"/>
      <c r="D1069" s="281"/>
      <c r="E1069" s="103"/>
      <c r="F1069" s="103"/>
      <c r="G1069" s="103"/>
      <c r="H1069" s="112">
        <v>53101</v>
      </c>
      <c r="I1069" s="112"/>
      <c r="J1069" s="110" t="s">
        <v>9016</v>
      </c>
      <c r="K1069" s="111"/>
      <c r="L1069" s="111"/>
      <c r="M1069" s="111"/>
      <c r="N1069" s="133">
        <v>5310</v>
      </c>
      <c r="O1069" s="111"/>
      <c r="P1069" s="111"/>
      <c r="Q1069" s="111"/>
      <c r="R1069" s="112" t="s">
        <v>3245</v>
      </c>
      <c r="S1069" s="111" t="s">
        <v>6197</v>
      </c>
      <c r="T1069" s="103"/>
      <c r="U1069" s="103" t="str">
        <f t="shared" si="16"/>
        <v/>
      </c>
      <c r="V1069" s="103" t="s">
        <v>9012</v>
      </c>
      <c r="W1069" s="103"/>
      <c r="X1069" s="111"/>
      <c r="Y1069" s="111"/>
      <c r="Z1069" s="111"/>
      <c r="AA1069" s="111"/>
      <c r="AB1069" s="111"/>
    </row>
    <row r="1070" spans="1:28" ht="13">
      <c r="A1070" s="1462">
        <v>1060</v>
      </c>
      <c r="B1070" s="111"/>
      <c r="C1070" s="307"/>
      <c r="D1070" s="309">
        <v>54</v>
      </c>
      <c r="E1070" s="344"/>
      <c r="F1070" s="103"/>
      <c r="G1070" s="103"/>
      <c r="H1070" s="112"/>
      <c r="I1070" s="112"/>
      <c r="J1070" s="319" t="s">
        <v>1457</v>
      </c>
      <c r="K1070" s="319"/>
      <c r="L1070" s="319"/>
      <c r="M1070" s="319"/>
      <c r="N1070" s="287"/>
      <c r="O1070" s="319"/>
      <c r="P1070" s="319"/>
      <c r="Q1070" s="319"/>
      <c r="R1070" s="288" t="s">
        <v>3240</v>
      </c>
      <c r="S1070" s="103" t="s">
        <v>6197</v>
      </c>
      <c r="T1070" s="103"/>
      <c r="U1070" s="103" t="str">
        <f t="shared" si="16"/>
        <v/>
      </c>
      <c r="V1070" s="111"/>
      <c r="W1070" s="111"/>
      <c r="X1070" s="111"/>
      <c r="Y1070" s="111"/>
      <c r="Z1070" s="111"/>
      <c r="AA1070" s="111"/>
      <c r="AB1070" s="111"/>
    </row>
    <row r="1071" spans="1:28" ht="13">
      <c r="A1071" s="1462">
        <v>1061</v>
      </c>
      <c r="B1071" s="111"/>
      <c r="C1071" s="307"/>
      <c r="D1071" s="309"/>
      <c r="E1071" s="344">
        <v>54</v>
      </c>
      <c r="F1071" s="104"/>
      <c r="G1071" s="103"/>
      <c r="H1071" s="112"/>
      <c r="I1071" s="112"/>
      <c r="J1071" s="222" t="s">
        <v>1457</v>
      </c>
      <c r="K1071" s="222"/>
      <c r="L1071" s="222"/>
      <c r="M1071" s="222"/>
      <c r="N1071" s="274"/>
      <c r="O1071" s="222"/>
      <c r="P1071" s="222"/>
      <c r="Q1071" s="222"/>
      <c r="R1071" s="19" t="s">
        <v>3240</v>
      </c>
      <c r="S1071" s="103" t="s">
        <v>6197</v>
      </c>
      <c r="T1071" s="103"/>
      <c r="U1071" s="103" t="str">
        <f t="shared" si="16"/>
        <v/>
      </c>
      <c r="V1071" s="111"/>
      <c r="W1071" s="111"/>
      <c r="X1071" s="111"/>
      <c r="Y1071" s="111"/>
      <c r="Z1071" s="111"/>
      <c r="AA1071" s="111"/>
      <c r="AB1071" s="111"/>
    </row>
    <row r="1072" spans="1:28" ht="13">
      <c r="A1072" s="1462">
        <v>1062</v>
      </c>
      <c r="B1072" s="111"/>
      <c r="C1072" s="307"/>
      <c r="D1072" s="281"/>
      <c r="E1072" s="103"/>
      <c r="F1072" s="344">
        <v>540</v>
      </c>
      <c r="G1072" s="103"/>
      <c r="H1072" s="112"/>
      <c r="I1072" s="112"/>
      <c r="J1072" s="21" t="s">
        <v>1046</v>
      </c>
      <c r="K1072" s="21"/>
      <c r="L1072" s="21"/>
      <c r="M1072" s="21"/>
      <c r="N1072" s="274">
        <v>54</v>
      </c>
      <c r="O1072" s="21"/>
      <c r="P1072" s="21"/>
      <c r="Q1072" s="21"/>
      <c r="R1072" s="19" t="s">
        <v>3240</v>
      </c>
      <c r="S1072" s="103" t="s">
        <v>6197</v>
      </c>
      <c r="T1072" s="103"/>
      <c r="U1072" s="103" t="str">
        <f t="shared" si="16"/>
        <v/>
      </c>
      <c r="V1072" s="111"/>
      <c r="W1072" s="111"/>
      <c r="X1072" s="111"/>
      <c r="Y1072" s="111"/>
      <c r="Z1072" s="111"/>
      <c r="AA1072" s="111"/>
      <c r="AB1072" s="111"/>
    </row>
    <row r="1073" spans="1:28" ht="13">
      <c r="A1073" s="1462">
        <v>1063</v>
      </c>
      <c r="B1073" s="111"/>
      <c r="C1073" s="307"/>
      <c r="D1073" s="281"/>
      <c r="E1073" s="103"/>
      <c r="F1073" s="344"/>
      <c r="G1073" s="344">
        <v>5400</v>
      </c>
      <c r="H1073" s="112"/>
      <c r="I1073" s="112"/>
      <c r="J1073" s="21" t="s">
        <v>1046</v>
      </c>
      <c r="K1073" s="21"/>
      <c r="L1073" s="21"/>
      <c r="M1073" s="21"/>
      <c r="N1073" s="274">
        <v>540</v>
      </c>
      <c r="O1073" s="21"/>
      <c r="P1073" s="21"/>
      <c r="Q1073" s="21"/>
      <c r="R1073" s="19" t="s">
        <v>3240</v>
      </c>
      <c r="S1073" s="103" t="s">
        <v>6197</v>
      </c>
      <c r="T1073" s="103"/>
      <c r="U1073" s="103" t="str">
        <f t="shared" si="16"/>
        <v/>
      </c>
      <c r="V1073" s="111"/>
      <c r="W1073" s="111"/>
      <c r="X1073" s="111"/>
      <c r="Y1073" s="111"/>
      <c r="Z1073" s="111"/>
      <c r="AA1073" s="111"/>
      <c r="AB1073" s="111"/>
    </row>
    <row r="1074" spans="1:28" ht="13">
      <c r="A1074" s="1462">
        <v>1064</v>
      </c>
      <c r="B1074" s="111"/>
      <c r="C1074" s="307"/>
      <c r="D1074" s="281"/>
      <c r="E1074" s="103"/>
      <c r="F1074" s="344"/>
      <c r="G1074" s="344"/>
      <c r="H1074" s="112">
        <v>54000</v>
      </c>
      <c r="I1074" s="112"/>
      <c r="J1074" s="111" t="s">
        <v>8293</v>
      </c>
      <c r="K1074" s="21"/>
      <c r="L1074" s="21"/>
      <c r="M1074" s="21"/>
      <c r="N1074" s="133">
        <v>5400</v>
      </c>
      <c r="O1074" s="21"/>
      <c r="P1074" s="21"/>
      <c r="Q1074" s="21"/>
      <c r="R1074" s="112" t="s">
        <v>3245</v>
      </c>
      <c r="S1074" s="103" t="s">
        <v>6197</v>
      </c>
      <c r="T1074" s="103"/>
      <c r="U1074" s="103" t="str">
        <f t="shared" si="16"/>
        <v/>
      </c>
      <c r="V1074" s="111"/>
      <c r="W1074" s="111"/>
      <c r="X1074" s="111"/>
      <c r="Y1074" s="111"/>
      <c r="Z1074" s="111"/>
      <c r="AA1074" s="111"/>
      <c r="AB1074" s="111"/>
    </row>
    <row r="1075" spans="1:28" ht="13">
      <c r="A1075" s="1462">
        <v>1065</v>
      </c>
      <c r="B1075" s="111"/>
      <c r="C1075" s="307"/>
      <c r="D1075" s="281"/>
      <c r="E1075" s="103"/>
      <c r="F1075" s="344"/>
      <c r="G1075" s="344"/>
      <c r="H1075" s="112">
        <v>54001</v>
      </c>
      <c r="I1075" s="112"/>
      <c r="J1075" s="111" t="s">
        <v>8538</v>
      </c>
      <c r="K1075" s="21"/>
      <c r="L1075" s="21"/>
      <c r="M1075" s="21"/>
      <c r="N1075" s="133">
        <v>5400</v>
      </c>
      <c r="O1075" s="21"/>
      <c r="P1075" s="21"/>
      <c r="Q1075" s="21"/>
      <c r="R1075" s="112" t="s">
        <v>3245</v>
      </c>
      <c r="S1075" s="103" t="s">
        <v>6197</v>
      </c>
      <c r="T1075" s="103" t="s">
        <v>9123</v>
      </c>
      <c r="U1075" s="103" t="str">
        <f t="shared" si="16"/>
        <v>End</v>
      </c>
      <c r="V1075" s="111"/>
      <c r="W1075" s="111"/>
      <c r="X1075" s="111"/>
      <c r="Y1075" s="111"/>
      <c r="Z1075" s="111"/>
      <c r="AA1075" s="111"/>
      <c r="AB1075" s="111"/>
    </row>
    <row r="1076" spans="1:28" ht="13">
      <c r="A1076" s="1462">
        <v>1066</v>
      </c>
      <c r="B1076" s="111"/>
      <c r="C1076" s="307"/>
      <c r="D1076" s="281"/>
      <c r="E1076" s="103"/>
      <c r="F1076" s="344"/>
      <c r="G1076" s="344"/>
      <c r="H1076" s="112">
        <v>54002</v>
      </c>
      <c r="I1076" s="112"/>
      <c r="J1076" s="111" t="s">
        <v>4310</v>
      </c>
      <c r="K1076" s="21"/>
      <c r="L1076" s="21"/>
      <c r="M1076" s="21"/>
      <c r="N1076" s="133">
        <v>5400</v>
      </c>
      <c r="O1076" s="21"/>
      <c r="P1076" s="21"/>
      <c r="Q1076" s="21"/>
      <c r="R1076" s="112" t="s">
        <v>3245</v>
      </c>
      <c r="S1076" s="103" t="s">
        <v>6197</v>
      </c>
      <c r="T1076" s="103" t="s">
        <v>6198</v>
      </c>
      <c r="U1076" s="103" t="str">
        <f t="shared" si="16"/>
        <v>End</v>
      </c>
      <c r="V1076" s="111"/>
      <c r="W1076" s="111"/>
      <c r="X1076" s="111"/>
      <c r="Y1076" s="111"/>
      <c r="Z1076" s="111"/>
      <c r="AA1076" s="111"/>
      <c r="AB1076" s="111"/>
    </row>
    <row r="1077" spans="1:28" ht="13">
      <c r="A1077" s="1462">
        <v>1067</v>
      </c>
      <c r="B1077" s="111"/>
      <c r="C1077" s="307"/>
      <c r="D1077" s="281"/>
      <c r="E1077" s="103"/>
      <c r="F1077" s="344"/>
      <c r="G1077" s="344"/>
      <c r="H1077" s="112">
        <v>54003</v>
      </c>
      <c r="I1077" s="112"/>
      <c r="J1077" s="111" t="s">
        <v>5114</v>
      </c>
      <c r="K1077" s="21"/>
      <c r="L1077" s="21"/>
      <c r="M1077" s="21"/>
      <c r="N1077" s="133">
        <v>5400</v>
      </c>
      <c r="O1077" s="21"/>
      <c r="P1077" s="21"/>
      <c r="Q1077" s="21"/>
      <c r="R1077" s="112" t="s">
        <v>3245</v>
      </c>
      <c r="S1077" s="103" t="s">
        <v>6197</v>
      </c>
      <c r="T1077" s="103" t="s">
        <v>6198</v>
      </c>
      <c r="U1077" s="103" t="str">
        <f t="shared" si="16"/>
        <v>End</v>
      </c>
      <c r="V1077" s="111"/>
      <c r="W1077" s="111"/>
      <c r="X1077" s="111"/>
      <c r="Y1077" s="111"/>
      <c r="Z1077" s="111"/>
      <c r="AA1077" s="111"/>
      <c r="AB1077" s="111"/>
    </row>
    <row r="1078" spans="1:28" ht="13">
      <c r="A1078" s="1462">
        <v>1068</v>
      </c>
      <c r="B1078" s="111"/>
      <c r="C1078" s="307"/>
      <c r="D1078" s="281"/>
      <c r="E1078" s="103"/>
      <c r="F1078" s="344"/>
      <c r="G1078" s="344"/>
      <c r="H1078" s="112">
        <v>54004</v>
      </c>
      <c r="I1078" s="112"/>
      <c r="J1078" s="111" t="s">
        <v>5403</v>
      </c>
      <c r="K1078" s="21"/>
      <c r="L1078" s="21"/>
      <c r="M1078" s="21"/>
      <c r="N1078" s="133">
        <v>5400</v>
      </c>
      <c r="O1078" s="21"/>
      <c r="P1078" s="21"/>
      <c r="Q1078" s="21"/>
      <c r="R1078" s="112" t="s">
        <v>3245</v>
      </c>
      <c r="S1078" s="103" t="s">
        <v>6197</v>
      </c>
      <c r="T1078" s="103" t="s">
        <v>6496</v>
      </c>
      <c r="U1078" s="103" t="str">
        <f t="shared" si="16"/>
        <v>End</v>
      </c>
      <c r="V1078" s="111"/>
      <c r="W1078" s="111"/>
      <c r="X1078" s="111"/>
      <c r="Y1078" s="111"/>
      <c r="Z1078" s="111"/>
      <c r="AA1078" s="111"/>
      <c r="AB1078" s="111"/>
    </row>
    <row r="1079" spans="1:28" ht="13">
      <c r="A1079" s="1462">
        <v>1069</v>
      </c>
      <c r="B1079" s="111"/>
      <c r="C1079" s="307"/>
      <c r="D1079" s="281"/>
      <c r="E1079" s="103"/>
      <c r="F1079" s="344"/>
      <c r="G1079" s="344"/>
      <c r="H1079" s="112">
        <v>54005</v>
      </c>
      <c r="I1079" s="112"/>
      <c r="J1079" s="111" t="s">
        <v>5605</v>
      </c>
      <c r="K1079" s="21"/>
      <c r="L1079" s="21"/>
      <c r="M1079" s="21"/>
      <c r="N1079" s="133">
        <v>5400</v>
      </c>
      <c r="O1079" s="21"/>
      <c r="P1079" s="21"/>
      <c r="Q1079" s="21"/>
      <c r="R1079" s="112" t="s">
        <v>3245</v>
      </c>
      <c r="S1079" s="103" t="s">
        <v>6197</v>
      </c>
      <c r="T1079" s="375" t="s">
        <v>6915</v>
      </c>
      <c r="U1079" s="103" t="str">
        <f t="shared" si="16"/>
        <v>End</v>
      </c>
      <c r="V1079" s="111"/>
      <c r="W1079" s="111"/>
      <c r="X1079" s="111"/>
      <c r="Y1079" s="111"/>
      <c r="Z1079" s="111"/>
      <c r="AA1079" s="111"/>
      <c r="AB1079" s="111"/>
    </row>
    <row r="1080" spans="1:28" ht="13">
      <c r="A1080" s="1462">
        <v>1070</v>
      </c>
      <c r="B1080" s="111"/>
      <c r="C1080" s="307"/>
      <c r="D1080" s="281"/>
      <c r="E1080" s="103"/>
      <c r="F1080" s="344"/>
      <c r="G1080" s="344"/>
      <c r="H1080" s="112">
        <v>54006</v>
      </c>
      <c r="I1080" s="112"/>
      <c r="J1080" s="111" t="s">
        <v>5938</v>
      </c>
      <c r="K1080" s="21"/>
      <c r="L1080" s="21"/>
      <c r="M1080" s="21"/>
      <c r="N1080" s="133">
        <v>5400</v>
      </c>
      <c r="O1080" s="21"/>
      <c r="P1080" s="21"/>
      <c r="Q1080" s="21"/>
      <c r="R1080" s="112" t="s">
        <v>3245</v>
      </c>
      <c r="S1080" s="103" t="s">
        <v>6197</v>
      </c>
      <c r="T1080" s="103" t="s">
        <v>6496</v>
      </c>
      <c r="U1080" s="103" t="str">
        <f t="shared" si="16"/>
        <v>End</v>
      </c>
      <c r="V1080" s="111"/>
      <c r="W1080" s="111"/>
      <c r="X1080" s="111"/>
      <c r="Y1080" s="111"/>
      <c r="Z1080" s="111"/>
      <c r="AA1080" s="111"/>
      <c r="AB1080" s="111"/>
    </row>
    <row r="1081" spans="1:28" ht="13">
      <c r="A1081" s="1462">
        <v>1071</v>
      </c>
      <c r="B1081" s="111"/>
      <c r="C1081" s="307"/>
      <c r="D1081" s="281"/>
      <c r="E1081" s="103"/>
      <c r="F1081" s="103"/>
      <c r="G1081" s="103"/>
      <c r="H1081" s="112">
        <v>54007</v>
      </c>
      <c r="I1081" s="112"/>
      <c r="J1081" s="111" t="s">
        <v>6354</v>
      </c>
      <c r="K1081" s="111"/>
      <c r="L1081" s="111"/>
      <c r="M1081" s="111"/>
      <c r="N1081" s="133">
        <v>5400</v>
      </c>
      <c r="O1081" s="111"/>
      <c r="P1081" s="111"/>
      <c r="Q1081" s="111"/>
      <c r="R1081" s="112" t="s">
        <v>3245</v>
      </c>
      <c r="S1081" s="103" t="s">
        <v>6197</v>
      </c>
      <c r="T1081" s="103" t="s">
        <v>6496</v>
      </c>
      <c r="U1081" s="103" t="str">
        <f t="shared" si="16"/>
        <v>End</v>
      </c>
      <c r="V1081" s="111"/>
      <c r="W1081" s="111"/>
      <c r="X1081" s="111"/>
      <c r="Y1081" s="111"/>
      <c r="Z1081" s="111"/>
      <c r="AA1081" s="111"/>
      <c r="AB1081" s="111"/>
    </row>
    <row r="1082" spans="1:28" ht="13">
      <c r="A1082" s="1462">
        <v>1072</v>
      </c>
      <c r="B1082" s="111"/>
      <c r="C1082" s="307"/>
      <c r="D1082" s="309"/>
      <c r="E1082" s="103"/>
      <c r="F1082" s="103"/>
      <c r="G1082" s="103"/>
      <c r="H1082" s="112">
        <v>54008</v>
      </c>
      <c r="I1082" s="112"/>
      <c r="J1082" s="111" t="s">
        <v>1047</v>
      </c>
      <c r="K1082" s="111"/>
      <c r="L1082" s="111"/>
      <c r="M1082" s="111"/>
      <c r="N1082" s="133">
        <v>5400</v>
      </c>
      <c r="O1082" s="111"/>
      <c r="P1082" s="111"/>
      <c r="Q1082" s="111"/>
      <c r="R1082" s="112" t="s">
        <v>3245</v>
      </c>
      <c r="S1082" s="103" t="s">
        <v>6197</v>
      </c>
      <c r="T1082" s="103" t="s">
        <v>6198</v>
      </c>
      <c r="U1082" s="103" t="str">
        <f t="shared" si="16"/>
        <v>End</v>
      </c>
      <c r="V1082" s="111"/>
      <c r="W1082" s="111"/>
      <c r="X1082" s="111"/>
      <c r="Y1082" s="111"/>
      <c r="Z1082" s="111"/>
      <c r="AA1082" s="111"/>
      <c r="AB1082" s="111"/>
    </row>
    <row r="1083" spans="1:28" ht="13">
      <c r="A1083" s="1462">
        <v>1073</v>
      </c>
      <c r="B1083" s="111"/>
      <c r="C1083" s="307"/>
      <c r="D1083" s="309"/>
      <c r="E1083" s="103"/>
      <c r="F1083" s="103"/>
      <c r="G1083" s="103"/>
      <c r="H1083" s="112">
        <v>54009</v>
      </c>
      <c r="I1083" s="112"/>
      <c r="J1083" s="111" t="s">
        <v>1154</v>
      </c>
      <c r="K1083" s="111"/>
      <c r="L1083" s="111"/>
      <c r="M1083" s="111"/>
      <c r="N1083" s="133">
        <v>5400</v>
      </c>
      <c r="O1083" s="111"/>
      <c r="P1083" s="111"/>
      <c r="Q1083" s="111"/>
      <c r="R1083" s="112" t="s">
        <v>3245</v>
      </c>
      <c r="S1083" s="103" t="s">
        <v>6197</v>
      </c>
      <c r="T1083" s="103" t="s">
        <v>6198</v>
      </c>
      <c r="U1083" s="103" t="str">
        <f t="shared" si="16"/>
        <v>End</v>
      </c>
      <c r="V1083" s="111"/>
      <c r="W1083" s="111"/>
      <c r="X1083" s="111"/>
      <c r="Y1083" s="111"/>
      <c r="Z1083" s="111"/>
      <c r="AA1083" s="111"/>
      <c r="AB1083" s="111"/>
    </row>
    <row r="1084" spans="1:28" ht="13">
      <c r="A1084" s="1462">
        <v>1074</v>
      </c>
      <c r="B1084" s="111"/>
      <c r="C1084" s="307"/>
      <c r="D1084" s="309">
        <v>55</v>
      </c>
      <c r="E1084" s="103"/>
      <c r="F1084" s="103"/>
      <c r="G1084" s="103"/>
      <c r="H1084" s="112"/>
      <c r="I1084" s="112"/>
      <c r="J1084" s="286" t="s">
        <v>627</v>
      </c>
      <c r="K1084" s="286"/>
      <c r="L1084" s="286"/>
      <c r="M1084" s="286"/>
      <c r="N1084" s="287"/>
      <c r="O1084" s="286"/>
      <c r="P1084" s="286"/>
      <c r="Q1084" s="286"/>
      <c r="R1084" s="288" t="s">
        <v>3240</v>
      </c>
      <c r="S1084" s="103" t="s">
        <v>6197</v>
      </c>
      <c r="T1084" s="103"/>
      <c r="U1084" s="103" t="str">
        <f t="shared" si="16"/>
        <v/>
      </c>
      <c r="V1084" s="111"/>
      <c r="W1084" s="111"/>
      <c r="X1084" s="111"/>
      <c r="Y1084" s="111"/>
      <c r="Z1084" s="111"/>
      <c r="AA1084" s="111"/>
      <c r="AB1084" s="111"/>
    </row>
    <row r="1085" spans="1:28" ht="13">
      <c r="A1085" s="1462">
        <v>1075</v>
      </c>
      <c r="B1085" s="111"/>
      <c r="C1085" s="307"/>
      <c r="D1085" s="281"/>
      <c r="E1085" s="344">
        <v>55</v>
      </c>
      <c r="F1085" s="103"/>
      <c r="G1085" s="103"/>
      <c r="H1085" s="112"/>
      <c r="I1085" s="112"/>
      <c r="J1085" s="21" t="s">
        <v>627</v>
      </c>
      <c r="K1085" s="21"/>
      <c r="L1085" s="21"/>
      <c r="M1085" s="21"/>
      <c r="N1085" s="274"/>
      <c r="O1085" s="21"/>
      <c r="P1085" s="21"/>
      <c r="Q1085" s="21"/>
      <c r="R1085" s="19" t="s">
        <v>3240</v>
      </c>
      <c r="S1085" s="103" t="s">
        <v>6197</v>
      </c>
      <c r="T1085" s="103"/>
      <c r="U1085" s="103" t="str">
        <f t="shared" si="16"/>
        <v/>
      </c>
      <c r="V1085" s="111"/>
      <c r="W1085" s="111"/>
      <c r="X1085" s="111"/>
      <c r="Y1085" s="111"/>
      <c r="Z1085" s="111"/>
      <c r="AA1085" s="111"/>
      <c r="AB1085" s="111"/>
    </row>
    <row r="1086" spans="1:28" ht="13">
      <c r="A1086" s="1462">
        <v>1076</v>
      </c>
      <c r="B1086" s="111"/>
      <c r="C1086" s="307"/>
      <c r="D1086" s="281"/>
      <c r="E1086" s="103"/>
      <c r="F1086" s="344">
        <v>550</v>
      </c>
      <c r="G1086" s="103"/>
      <c r="H1086" s="112"/>
      <c r="I1086" s="112"/>
      <c r="J1086" s="21" t="s">
        <v>1048</v>
      </c>
      <c r="K1086" s="21"/>
      <c r="L1086" s="21"/>
      <c r="M1086" s="21"/>
      <c r="N1086" s="274">
        <v>55</v>
      </c>
      <c r="O1086" s="21"/>
      <c r="P1086" s="21"/>
      <c r="Q1086" s="21"/>
      <c r="R1086" s="19" t="s">
        <v>3240</v>
      </c>
      <c r="S1086" s="103" t="s">
        <v>6197</v>
      </c>
      <c r="T1086" s="103"/>
      <c r="U1086" s="103" t="str">
        <f t="shared" si="16"/>
        <v/>
      </c>
      <c r="V1086" s="111"/>
      <c r="W1086" s="111"/>
      <c r="X1086" s="111"/>
      <c r="Y1086" s="111"/>
      <c r="Z1086" s="111"/>
      <c r="AA1086" s="111"/>
      <c r="AB1086" s="111"/>
    </row>
    <row r="1087" spans="1:28" ht="13">
      <c r="A1087" s="1462">
        <v>1077</v>
      </c>
      <c r="B1087" s="111"/>
      <c r="C1087" s="307"/>
      <c r="D1087" s="281"/>
      <c r="E1087" s="103"/>
      <c r="F1087" s="344"/>
      <c r="G1087" s="344">
        <v>5500</v>
      </c>
      <c r="H1087" s="112"/>
      <c r="I1087" s="112"/>
      <c r="J1087" s="21" t="s">
        <v>1048</v>
      </c>
      <c r="K1087" s="21"/>
      <c r="L1087" s="21"/>
      <c r="M1087" s="21"/>
      <c r="N1087" s="274">
        <v>550</v>
      </c>
      <c r="O1087" s="21"/>
      <c r="P1087" s="21"/>
      <c r="Q1087" s="21"/>
      <c r="R1087" s="19" t="s">
        <v>3240</v>
      </c>
      <c r="S1087" s="103" t="s">
        <v>6197</v>
      </c>
      <c r="T1087" s="103"/>
      <c r="U1087" s="103" t="str">
        <f t="shared" si="16"/>
        <v/>
      </c>
      <c r="V1087" s="111"/>
      <c r="W1087" s="111"/>
      <c r="X1087" s="111"/>
      <c r="Y1087" s="111"/>
      <c r="Z1087" s="111"/>
      <c r="AA1087" s="111"/>
      <c r="AB1087" s="111"/>
    </row>
    <row r="1088" spans="1:28" ht="13">
      <c r="A1088" s="1462">
        <v>1078</v>
      </c>
      <c r="B1088" s="111"/>
      <c r="C1088" s="307"/>
      <c r="D1088" s="281"/>
      <c r="E1088" s="103"/>
      <c r="F1088" s="103"/>
      <c r="G1088" s="103"/>
      <c r="H1088" s="112">
        <v>55000</v>
      </c>
      <c r="I1088" s="112"/>
      <c r="J1088" s="111" t="s">
        <v>1049</v>
      </c>
      <c r="K1088" s="111"/>
      <c r="L1088" s="111"/>
      <c r="M1088" s="111"/>
      <c r="N1088" s="133">
        <v>5500</v>
      </c>
      <c r="O1088" s="111"/>
      <c r="P1088" s="111"/>
      <c r="Q1088" s="111"/>
      <c r="R1088" s="112" t="s">
        <v>3245</v>
      </c>
      <c r="S1088" s="103" t="s">
        <v>6197</v>
      </c>
      <c r="T1088" s="103"/>
      <c r="U1088" s="103" t="str">
        <f t="shared" si="16"/>
        <v/>
      </c>
      <c r="V1088" s="111"/>
      <c r="W1088" s="111"/>
      <c r="X1088" s="111"/>
      <c r="Y1088" s="111"/>
      <c r="Z1088" s="111"/>
      <c r="AA1088" s="111"/>
      <c r="AB1088" s="111"/>
    </row>
    <row r="1089" spans="1:28" ht="13">
      <c r="A1089" s="1462">
        <v>1079</v>
      </c>
      <c r="B1089" s="111"/>
      <c r="C1089" s="307"/>
      <c r="D1089" s="281"/>
      <c r="E1089" s="103"/>
      <c r="F1089" s="103"/>
      <c r="G1089" s="103"/>
      <c r="H1089" s="112">
        <v>55001</v>
      </c>
      <c r="I1089" s="112"/>
      <c r="J1089" s="111" t="s">
        <v>8672</v>
      </c>
      <c r="K1089" s="111"/>
      <c r="L1089" s="111"/>
      <c r="M1089" s="111"/>
      <c r="N1089" s="133">
        <v>5500</v>
      </c>
      <c r="O1089" s="111"/>
      <c r="P1089" s="111"/>
      <c r="Q1089" s="111"/>
      <c r="R1089" s="112" t="s">
        <v>3245</v>
      </c>
      <c r="S1089" s="103" t="s">
        <v>6197</v>
      </c>
      <c r="T1089" s="103"/>
      <c r="U1089" s="103" t="str">
        <f t="shared" si="16"/>
        <v/>
      </c>
      <c r="V1089" s="103"/>
      <c r="W1089" s="103"/>
      <c r="X1089" s="111"/>
      <c r="Y1089" s="111"/>
      <c r="Z1089" s="111"/>
      <c r="AA1089" s="111"/>
      <c r="AB1089" s="111"/>
    </row>
    <row r="1090" spans="1:28" ht="13">
      <c r="A1090" s="1462">
        <v>1080</v>
      </c>
      <c r="B1090" s="157">
        <v>60</v>
      </c>
      <c r="C1090" s="312"/>
      <c r="D1090" s="313"/>
      <c r="E1090" s="15"/>
      <c r="F1090" s="15"/>
      <c r="G1090" s="15"/>
      <c r="H1090" s="151"/>
      <c r="I1090" s="151"/>
      <c r="J1090" s="24" t="s">
        <v>1050</v>
      </c>
      <c r="K1090" s="24"/>
      <c r="L1090" s="157"/>
      <c r="M1090" s="157"/>
      <c r="N1090" s="265"/>
      <c r="O1090" s="157"/>
      <c r="P1090" s="157"/>
      <c r="Q1090" s="157"/>
      <c r="R1090" s="151" t="s">
        <v>3240</v>
      </c>
      <c r="S1090" s="1" t="s">
        <v>6197</v>
      </c>
      <c r="T1090" s="103"/>
      <c r="U1090" s="103" t="str">
        <f t="shared" si="16"/>
        <v/>
      </c>
      <c r="V1090" s="111"/>
      <c r="W1090" s="111"/>
      <c r="X1090" s="111"/>
      <c r="Y1090" s="111"/>
      <c r="Z1090" s="111"/>
      <c r="AA1090" s="111"/>
      <c r="AB1090" s="111"/>
    </row>
    <row r="1091" spans="1:28" ht="13">
      <c r="A1091" s="1462">
        <v>1081</v>
      </c>
      <c r="B1091" s="157"/>
      <c r="C1091" s="320">
        <v>60</v>
      </c>
      <c r="D1091" s="25"/>
      <c r="E1091" s="15"/>
      <c r="F1091" s="16"/>
      <c r="G1091" s="16"/>
      <c r="H1091" s="17"/>
      <c r="I1091" s="17"/>
      <c r="J1091" s="24" t="s">
        <v>1050</v>
      </c>
      <c r="K1091" s="24"/>
      <c r="L1091" s="24"/>
      <c r="M1091" s="24"/>
      <c r="N1091" s="31"/>
      <c r="O1091" s="24"/>
      <c r="P1091" s="24"/>
      <c r="Q1091" s="24"/>
      <c r="R1091" s="17" t="s">
        <v>3240</v>
      </c>
      <c r="S1091" s="1" t="s">
        <v>6197</v>
      </c>
      <c r="T1091" s="103"/>
      <c r="U1091" s="103" t="str">
        <f t="shared" si="16"/>
        <v/>
      </c>
      <c r="V1091" s="111"/>
      <c r="W1091" s="111"/>
      <c r="X1091" s="111"/>
      <c r="Y1091" s="111"/>
      <c r="Z1091" s="111"/>
      <c r="AA1091" s="111"/>
      <c r="AB1091" s="111"/>
    </row>
    <row r="1092" spans="1:28" ht="13">
      <c r="A1092" s="1462">
        <v>1082</v>
      </c>
      <c r="B1092" s="111"/>
      <c r="C1092" s="307"/>
      <c r="D1092" s="309">
        <v>61</v>
      </c>
      <c r="E1092" s="103"/>
      <c r="F1092" s="848"/>
      <c r="G1092" s="103"/>
      <c r="H1092" s="112"/>
      <c r="I1092" s="112"/>
      <c r="J1092" s="286" t="s">
        <v>1051</v>
      </c>
      <c r="K1092" s="286"/>
      <c r="L1092" s="286"/>
      <c r="M1092" s="286"/>
      <c r="N1092" s="287"/>
      <c r="O1092" s="286"/>
      <c r="P1092" s="286"/>
      <c r="Q1092" s="286"/>
      <c r="R1092" s="288" t="s">
        <v>3240</v>
      </c>
      <c r="S1092" s="103" t="s">
        <v>6197</v>
      </c>
      <c r="T1092" s="103"/>
      <c r="U1092" s="103" t="str">
        <f t="shared" si="16"/>
        <v/>
      </c>
      <c r="V1092" s="111"/>
      <c r="W1092" s="111"/>
      <c r="X1092" s="111"/>
      <c r="Y1092" s="111"/>
      <c r="Z1092" s="111"/>
      <c r="AA1092" s="111"/>
      <c r="AB1092" s="111"/>
    </row>
    <row r="1093" spans="1:28" ht="13">
      <c r="A1093" s="1462">
        <v>1083</v>
      </c>
      <c r="B1093" s="111"/>
      <c r="C1093" s="307"/>
      <c r="D1093" s="281"/>
      <c r="E1093" s="344">
        <v>61</v>
      </c>
      <c r="F1093" s="103"/>
      <c r="G1093" s="103"/>
      <c r="H1093" s="112"/>
      <c r="I1093" s="112"/>
      <c r="J1093" s="21" t="s">
        <v>1051</v>
      </c>
      <c r="K1093" s="21"/>
      <c r="L1093" s="21"/>
      <c r="M1093" s="21"/>
      <c r="N1093" s="274"/>
      <c r="O1093" s="21"/>
      <c r="P1093" s="21"/>
      <c r="Q1093" s="21"/>
      <c r="R1093" s="19" t="s">
        <v>3240</v>
      </c>
      <c r="S1093" s="103" t="s">
        <v>6197</v>
      </c>
      <c r="T1093" s="103"/>
      <c r="U1093" s="103" t="str">
        <f t="shared" si="16"/>
        <v/>
      </c>
      <c r="V1093" s="111"/>
      <c r="W1093" s="111"/>
      <c r="X1093" s="111"/>
      <c r="Y1093" s="111"/>
      <c r="Z1093" s="111"/>
      <c r="AA1093" s="111"/>
      <c r="AB1093" s="111"/>
    </row>
    <row r="1094" spans="1:28" ht="13">
      <c r="A1094" s="1462">
        <v>1084</v>
      </c>
      <c r="B1094" s="111"/>
      <c r="C1094" s="307"/>
      <c r="D1094" s="281"/>
      <c r="E1094" s="103"/>
      <c r="F1094" s="344">
        <v>610</v>
      </c>
      <c r="G1094" s="103"/>
      <c r="H1094" s="112"/>
      <c r="I1094" s="112"/>
      <c r="J1094" s="21" t="s">
        <v>1051</v>
      </c>
      <c r="K1094" s="21"/>
      <c r="L1094" s="21"/>
      <c r="M1094" s="21"/>
      <c r="N1094" s="274">
        <v>61</v>
      </c>
      <c r="O1094" s="21"/>
      <c r="P1094" s="21"/>
      <c r="Q1094" s="21"/>
      <c r="R1094" s="19" t="s">
        <v>3240</v>
      </c>
      <c r="S1094" s="103" t="s">
        <v>6197</v>
      </c>
      <c r="T1094" s="103"/>
      <c r="U1094" s="103" t="str">
        <f t="shared" si="16"/>
        <v/>
      </c>
      <c r="V1094" s="111"/>
      <c r="W1094" s="111"/>
      <c r="X1094" s="111"/>
      <c r="Y1094" s="111"/>
      <c r="Z1094" s="111"/>
      <c r="AA1094" s="111"/>
      <c r="AB1094" s="111"/>
    </row>
    <row r="1095" spans="1:28" ht="13">
      <c r="A1095" s="1462">
        <v>1085</v>
      </c>
      <c r="B1095" s="111"/>
      <c r="C1095" s="307"/>
      <c r="D1095" s="281"/>
      <c r="E1095" s="103"/>
      <c r="F1095" s="103"/>
      <c r="G1095" s="344">
        <v>6100</v>
      </c>
      <c r="H1095" s="112"/>
      <c r="I1095" s="112"/>
      <c r="J1095" s="21" t="s">
        <v>1051</v>
      </c>
      <c r="K1095" s="21"/>
      <c r="L1095" s="21"/>
      <c r="M1095" s="21"/>
      <c r="N1095" s="274">
        <v>610</v>
      </c>
      <c r="O1095" s="21"/>
      <c r="P1095" s="21"/>
      <c r="Q1095" s="21"/>
      <c r="R1095" s="19" t="s">
        <v>3240</v>
      </c>
      <c r="S1095" s="103" t="s">
        <v>6197</v>
      </c>
      <c r="T1095" s="103"/>
      <c r="U1095" s="103" t="str">
        <f t="shared" si="16"/>
        <v/>
      </c>
      <c r="V1095" s="111"/>
      <c r="W1095" s="111"/>
      <c r="X1095" s="111"/>
      <c r="Y1095" s="111"/>
      <c r="Z1095" s="111"/>
      <c r="AA1095" s="111"/>
      <c r="AB1095" s="111"/>
    </row>
    <row r="1096" spans="1:28" ht="13">
      <c r="A1096" s="1462">
        <v>1086</v>
      </c>
      <c r="B1096" s="111"/>
      <c r="C1096" s="307"/>
      <c r="D1096" s="281"/>
      <c r="E1096" s="103"/>
      <c r="F1096" s="103"/>
      <c r="G1096" s="103"/>
      <c r="H1096" s="112">
        <v>61000</v>
      </c>
      <c r="I1096" s="112"/>
      <c r="J1096" s="111" t="s">
        <v>1052</v>
      </c>
      <c r="K1096" s="111"/>
      <c r="L1096" s="111"/>
      <c r="M1096" s="111"/>
      <c r="N1096" s="133">
        <v>6100</v>
      </c>
      <c r="O1096" s="111"/>
      <c r="P1096" s="111"/>
      <c r="Q1096" s="111"/>
      <c r="R1096" s="112" t="s">
        <v>3245</v>
      </c>
      <c r="S1096" s="103" t="s">
        <v>6197</v>
      </c>
      <c r="T1096" s="103" t="s">
        <v>6931</v>
      </c>
      <c r="U1096" s="103" t="str">
        <f t="shared" si="16"/>
        <v>End</v>
      </c>
      <c r="V1096" s="111"/>
      <c r="W1096" s="111"/>
      <c r="X1096" s="111"/>
      <c r="Y1096" s="111"/>
      <c r="Z1096" s="111"/>
      <c r="AA1096" s="111"/>
      <c r="AB1096" s="111"/>
    </row>
    <row r="1097" spans="1:28" ht="13">
      <c r="A1097" s="1462">
        <v>1087</v>
      </c>
      <c r="B1097" s="111"/>
      <c r="C1097" s="307"/>
      <c r="D1097" s="281"/>
      <c r="E1097" s="103"/>
      <c r="F1097" s="103"/>
      <c r="G1097" s="103"/>
      <c r="H1097" s="112">
        <v>61001</v>
      </c>
      <c r="I1097" s="112"/>
      <c r="J1097" s="103" t="s">
        <v>6058</v>
      </c>
      <c r="K1097" s="111"/>
      <c r="L1097" s="111"/>
      <c r="M1097" s="111"/>
      <c r="N1097" s="133">
        <v>6100</v>
      </c>
      <c r="O1097" s="111"/>
      <c r="P1097" s="111"/>
      <c r="Q1097" s="111"/>
      <c r="R1097" s="112" t="s">
        <v>3245</v>
      </c>
      <c r="S1097" s="103" t="s">
        <v>6197</v>
      </c>
      <c r="T1097" s="103" t="s">
        <v>6931</v>
      </c>
      <c r="U1097" s="103" t="str">
        <f t="shared" si="16"/>
        <v>End</v>
      </c>
      <c r="V1097" s="111"/>
      <c r="W1097" s="111"/>
      <c r="X1097" s="111"/>
      <c r="Y1097" s="111"/>
      <c r="Z1097" s="111"/>
      <c r="AA1097" s="111"/>
      <c r="AB1097" s="111"/>
    </row>
    <row r="1098" spans="1:28" ht="13">
      <c r="A1098" s="1462">
        <v>1088</v>
      </c>
      <c r="B1098" s="111"/>
      <c r="C1098" s="307"/>
      <c r="D1098" s="281"/>
      <c r="E1098" s="103"/>
      <c r="F1098" s="103"/>
      <c r="G1098" s="103"/>
      <c r="H1098" s="112">
        <v>61002</v>
      </c>
      <c r="I1098" s="112"/>
      <c r="J1098" s="103" t="s">
        <v>7034</v>
      </c>
      <c r="K1098" s="111"/>
      <c r="L1098" s="111"/>
      <c r="M1098" s="111"/>
      <c r="N1098" s="133">
        <v>6100</v>
      </c>
      <c r="O1098" s="111"/>
      <c r="P1098" s="111"/>
      <c r="Q1098" s="111"/>
      <c r="R1098" s="112" t="s">
        <v>3245</v>
      </c>
      <c r="S1098" s="103" t="s">
        <v>6197</v>
      </c>
      <c r="T1098" s="103"/>
      <c r="U1098" s="103" t="str">
        <f t="shared" si="16"/>
        <v/>
      </c>
      <c r="V1098" s="111"/>
      <c r="W1098" s="111"/>
      <c r="X1098" s="111"/>
      <c r="Y1098" s="111"/>
      <c r="Z1098" s="111"/>
      <c r="AA1098" s="111"/>
      <c r="AB1098" s="111"/>
    </row>
    <row r="1099" spans="1:28" ht="13">
      <c r="A1099" s="1462">
        <v>1089</v>
      </c>
      <c r="B1099" s="103"/>
      <c r="C1099" s="88"/>
      <c r="D1099" s="167"/>
      <c r="E1099" s="103"/>
      <c r="F1099" s="103"/>
      <c r="G1099" s="103"/>
      <c r="H1099" s="848">
        <v>61003</v>
      </c>
      <c r="I1099" s="848"/>
      <c r="J1099" s="103" t="s">
        <v>7035</v>
      </c>
      <c r="K1099" s="103"/>
      <c r="L1099" s="103"/>
      <c r="M1099" s="103"/>
      <c r="N1099" s="27">
        <v>6100</v>
      </c>
      <c r="O1099" s="103"/>
      <c r="P1099" s="103"/>
      <c r="Q1099" s="103"/>
      <c r="R1099" s="848" t="s">
        <v>3245</v>
      </c>
      <c r="S1099" s="103" t="s">
        <v>6197</v>
      </c>
      <c r="T1099" s="103" t="s">
        <v>7038</v>
      </c>
      <c r="U1099" s="103" t="str">
        <f t="shared" si="16"/>
        <v>End</v>
      </c>
      <c r="V1099" s="111"/>
      <c r="W1099" s="111"/>
      <c r="X1099" s="111"/>
      <c r="Y1099" s="111"/>
      <c r="Z1099" s="111"/>
      <c r="AA1099" s="111"/>
      <c r="AB1099" s="111"/>
    </row>
    <row r="1100" spans="1:28" ht="13">
      <c r="A1100" s="1462">
        <v>1090</v>
      </c>
      <c r="B1100" s="111"/>
      <c r="C1100" s="307"/>
      <c r="D1100" s="281"/>
      <c r="E1100" s="103"/>
      <c r="F1100" s="103"/>
      <c r="G1100" s="103"/>
      <c r="H1100" s="112">
        <v>61004</v>
      </c>
      <c r="I1100" s="112"/>
      <c r="J1100" s="111" t="s">
        <v>7036</v>
      </c>
      <c r="K1100" s="111"/>
      <c r="L1100" s="111"/>
      <c r="M1100" s="111"/>
      <c r="N1100" s="133">
        <v>6100</v>
      </c>
      <c r="O1100" s="111"/>
      <c r="P1100" s="111"/>
      <c r="Q1100" s="111"/>
      <c r="R1100" s="112" t="s">
        <v>3245</v>
      </c>
      <c r="S1100" s="103" t="s">
        <v>6197</v>
      </c>
      <c r="T1100" s="103"/>
      <c r="U1100" s="103" t="str">
        <f t="shared" si="16"/>
        <v/>
      </c>
      <c r="V1100" s="111"/>
      <c r="W1100" s="111"/>
      <c r="X1100" s="111"/>
      <c r="Y1100" s="111"/>
      <c r="Z1100" s="111"/>
      <c r="AA1100" s="111"/>
      <c r="AB1100" s="111"/>
    </row>
    <row r="1101" spans="1:28" ht="13">
      <c r="A1101" s="1462">
        <v>1091</v>
      </c>
      <c r="B1101" s="111"/>
      <c r="C1101" s="307"/>
      <c r="D1101" s="281"/>
      <c r="E1101" s="103"/>
      <c r="F1101" s="103"/>
      <c r="G1101" s="103"/>
      <c r="H1101" s="112">
        <v>61005</v>
      </c>
      <c r="I1101" s="112"/>
      <c r="J1101" s="111" t="s">
        <v>1054</v>
      </c>
      <c r="K1101" s="111"/>
      <c r="L1101" s="111"/>
      <c r="M1101" s="111"/>
      <c r="N1101" s="133">
        <v>6100</v>
      </c>
      <c r="O1101" s="111"/>
      <c r="P1101" s="111"/>
      <c r="Q1101" s="111"/>
      <c r="R1101" s="112" t="s">
        <v>3245</v>
      </c>
      <c r="S1101" s="103" t="s">
        <v>6197</v>
      </c>
      <c r="T1101" s="103" t="s">
        <v>6931</v>
      </c>
      <c r="U1101" s="103" t="str">
        <f t="shared" si="16"/>
        <v>End</v>
      </c>
      <c r="V1101" s="111"/>
      <c r="W1101" s="111"/>
      <c r="X1101" s="111"/>
      <c r="Y1101" s="111"/>
      <c r="Z1101" s="111"/>
      <c r="AA1101" s="111"/>
      <c r="AB1101" s="111"/>
    </row>
    <row r="1102" spans="1:28" ht="13">
      <c r="A1102" s="1462">
        <v>1092</v>
      </c>
      <c r="B1102" s="111"/>
      <c r="C1102" s="307"/>
      <c r="D1102" s="281"/>
      <c r="E1102" s="103"/>
      <c r="F1102" s="103"/>
      <c r="G1102" s="103"/>
      <c r="H1102" s="112">
        <v>61006</v>
      </c>
      <c r="I1102" s="112"/>
      <c r="J1102" s="111" t="s">
        <v>1055</v>
      </c>
      <c r="K1102" s="111"/>
      <c r="L1102" s="111"/>
      <c r="M1102" s="111"/>
      <c r="N1102" s="133">
        <v>6100</v>
      </c>
      <c r="O1102" s="111"/>
      <c r="P1102" s="111"/>
      <c r="Q1102" s="111"/>
      <c r="R1102" s="112" t="s">
        <v>3245</v>
      </c>
      <c r="S1102" s="103" t="s">
        <v>6197</v>
      </c>
      <c r="T1102" s="103" t="s">
        <v>6931</v>
      </c>
      <c r="U1102" s="103" t="str">
        <f t="shared" ref="U1102:U1166" si="17">LEFT($T1102,3)</f>
        <v>End</v>
      </c>
      <c r="V1102" s="111"/>
      <c r="W1102" s="111"/>
      <c r="X1102" s="111"/>
      <c r="Y1102" s="111"/>
      <c r="Z1102" s="111"/>
      <c r="AA1102" s="111"/>
      <c r="AB1102" s="111"/>
    </row>
    <row r="1103" spans="1:28" ht="13">
      <c r="A1103" s="1462">
        <v>1093</v>
      </c>
      <c r="B1103" s="111"/>
      <c r="C1103" s="307"/>
      <c r="D1103" s="281"/>
      <c r="E1103" s="103"/>
      <c r="F1103" s="103"/>
      <c r="G1103" s="103"/>
      <c r="H1103" s="112">
        <v>61007</v>
      </c>
      <c r="I1103" s="112"/>
      <c r="J1103" s="231" t="s">
        <v>172</v>
      </c>
      <c r="K1103" s="111"/>
      <c r="L1103" s="111"/>
      <c r="M1103" s="111"/>
      <c r="N1103" s="133">
        <v>6100</v>
      </c>
      <c r="O1103" s="111"/>
      <c r="P1103" s="111"/>
      <c r="Q1103" s="111"/>
      <c r="R1103" s="112" t="s">
        <v>3245</v>
      </c>
      <c r="S1103" s="103" t="s">
        <v>6197</v>
      </c>
      <c r="T1103" s="103"/>
      <c r="U1103" s="103" t="str">
        <f t="shared" si="17"/>
        <v/>
      </c>
      <c r="V1103" s="111"/>
      <c r="W1103" s="111"/>
      <c r="X1103" s="111"/>
      <c r="Y1103" s="111"/>
      <c r="Z1103" s="111"/>
      <c r="AA1103" s="111"/>
      <c r="AB1103" s="111"/>
    </row>
    <row r="1104" spans="1:28" ht="13">
      <c r="A1104" s="1462">
        <v>1094</v>
      </c>
      <c r="B1104" s="111"/>
      <c r="C1104" s="307"/>
      <c r="D1104" s="281"/>
      <c r="E1104" s="103"/>
      <c r="F1104" s="103"/>
      <c r="G1104" s="103"/>
      <c r="H1104" s="112">
        <v>61008</v>
      </c>
      <c r="I1104" s="112"/>
      <c r="J1104" s="111" t="s">
        <v>1056</v>
      </c>
      <c r="K1104" s="111"/>
      <c r="L1104" s="111"/>
      <c r="M1104" s="111"/>
      <c r="N1104" s="133">
        <v>6100</v>
      </c>
      <c r="O1104" s="111"/>
      <c r="P1104" s="111"/>
      <c r="Q1104" s="111"/>
      <c r="R1104" s="112" t="s">
        <v>3245</v>
      </c>
      <c r="S1104" s="103" t="s">
        <v>6197</v>
      </c>
      <c r="T1104" s="103" t="s">
        <v>6931</v>
      </c>
      <c r="U1104" s="103" t="str">
        <f t="shared" si="17"/>
        <v>End</v>
      </c>
      <c r="V1104" s="111"/>
      <c r="W1104" s="111"/>
      <c r="X1104" s="111"/>
      <c r="Y1104" s="111"/>
      <c r="Z1104" s="111"/>
      <c r="AA1104" s="111"/>
      <c r="AB1104" s="111"/>
    </row>
    <row r="1105" spans="1:28" ht="13">
      <c r="A1105" s="1462">
        <v>1095</v>
      </c>
      <c r="B1105" s="111"/>
      <c r="C1105" s="307"/>
      <c r="D1105" s="281"/>
      <c r="E1105" s="103"/>
      <c r="F1105" s="103"/>
      <c r="G1105" s="103"/>
      <c r="H1105" s="112">
        <v>61009</v>
      </c>
      <c r="I1105" s="112"/>
      <c r="J1105" s="111" t="s">
        <v>1057</v>
      </c>
      <c r="K1105" s="111"/>
      <c r="L1105" s="111"/>
      <c r="M1105" s="111"/>
      <c r="N1105" s="133">
        <v>6100</v>
      </c>
      <c r="O1105" s="111"/>
      <c r="P1105" s="111"/>
      <c r="Q1105" s="111"/>
      <c r="R1105" s="112" t="s">
        <v>3245</v>
      </c>
      <c r="S1105" s="103" t="s">
        <v>6197</v>
      </c>
      <c r="T1105" s="103" t="s">
        <v>7665</v>
      </c>
      <c r="U1105" s="103" t="str">
        <f t="shared" si="17"/>
        <v>End</v>
      </c>
      <c r="V1105" s="111"/>
      <c r="W1105" s="111"/>
      <c r="X1105" s="111"/>
      <c r="Y1105" s="111"/>
      <c r="Z1105" s="111"/>
      <c r="AA1105" s="111"/>
      <c r="AB1105" s="111"/>
    </row>
    <row r="1106" spans="1:28" ht="13">
      <c r="A1106" s="1462">
        <v>1096</v>
      </c>
      <c r="B1106" s="111"/>
      <c r="C1106" s="307"/>
      <c r="D1106" s="281"/>
      <c r="E1106" s="103"/>
      <c r="F1106" s="103"/>
      <c r="G1106" s="103"/>
      <c r="H1106" s="112">
        <v>61010</v>
      </c>
      <c r="I1106" s="112"/>
      <c r="J1106" s="111" t="s">
        <v>1058</v>
      </c>
      <c r="K1106" s="111"/>
      <c r="L1106" s="111"/>
      <c r="M1106" s="111"/>
      <c r="N1106" s="133">
        <v>6100</v>
      </c>
      <c r="O1106" s="111"/>
      <c r="P1106" s="111"/>
      <c r="Q1106" s="111"/>
      <c r="R1106" s="112" t="s">
        <v>3245</v>
      </c>
      <c r="S1106" s="103" t="s">
        <v>6197</v>
      </c>
      <c r="T1106" s="103"/>
      <c r="U1106" s="103" t="str">
        <f t="shared" si="17"/>
        <v/>
      </c>
      <c r="V1106" s="111"/>
      <c r="W1106" s="111"/>
      <c r="X1106" s="111"/>
      <c r="Y1106" s="111"/>
      <c r="Z1106" s="111"/>
      <c r="AA1106" s="111"/>
      <c r="AB1106" s="111"/>
    </row>
    <row r="1107" spans="1:28" ht="13">
      <c r="A1107" s="1462">
        <v>1097</v>
      </c>
      <c r="B1107" s="111"/>
      <c r="C1107" s="307"/>
      <c r="D1107" s="281"/>
      <c r="E1107" s="103"/>
      <c r="F1107" s="103"/>
      <c r="G1107" s="103"/>
      <c r="H1107" s="112">
        <v>61011</v>
      </c>
      <c r="I1107" s="112"/>
      <c r="J1107" s="111" t="s">
        <v>1612</v>
      </c>
      <c r="K1107" s="111"/>
      <c r="L1107" s="111"/>
      <c r="M1107" s="111"/>
      <c r="N1107" s="133">
        <v>6100</v>
      </c>
      <c r="O1107" s="111"/>
      <c r="P1107" s="111"/>
      <c r="Q1107" s="111"/>
      <c r="R1107" s="112" t="s">
        <v>3245</v>
      </c>
      <c r="S1107" s="103" t="s">
        <v>6197</v>
      </c>
      <c r="T1107" s="103" t="s">
        <v>7665</v>
      </c>
      <c r="U1107" s="103" t="str">
        <f t="shared" si="17"/>
        <v>End</v>
      </c>
      <c r="V1107" s="111"/>
      <c r="W1107" s="111"/>
      <c r="X1107" s="111"/>
      <c r="Y1107" s="111"/>
      <c r="Z1107" s="111"/>
      <c r="AA1107" s="111"/>
      <c r="AB1107" s="111"/>
    </row>
    <row r="1108" spans="1:28" ht="13">
      <c r="A1108" s="1462">
        <v>1098</v>
      </c>
      <c r="B1108" s="111"/>
      <c r="C1108" s="307"/>
      <c r="D1108" s="281"/>
      <c r="E1108" s="103"/>
      <c r="F1108" s="103"/>
      <c r="G1108" s="103"/>
      <c r="H1108" s="112">
        <v>61012</v>
      </c>
      <c r="I1108" s="112"/>
      <c r="J1108" s="111" t="s">
        <v>1059</v>
      </c>
      <c r="K1108" s="111"/>
      <c r="L1108" s="111"/>
      <c r="M1108" s="111"/>
      <c r="N1108" s="133">
        <v>6100</v>
      </c>
      <c r="O1108" s="111"/>
      <c r="P1108" s="111"/>
      <c r="Q1108" s="111"/>
      <c r="R1108" s="112" t="s">
        <v>3245</v>
      </c>
      <c r="S1108" s="103" t="s">
        <v>6197</v>
      </c>
      <c r="T1108" s="103"/>
      <c r="U1108" s="103" t="str">
        <f t="shared" si="17"/>
        <v/>
      </c>
      <c r="V1108" s="111"/>
      <c r="W1108" s="111"/>
      <c r="X1108" s="111"/>
      <c r="Y1108" s="111"/>
      <c r="Z1108" s="111"/>
      <c r="AA1108" s="111"/>
      <c r="AB1108" s="111"/>
    </row>
    <row r="1109" spans="1:28" ht="13">
      <c r="A1109" s="1462">
        <v>1099</v>
      </c>
      <c r="B1109" s="111"/>
      <c r="C1109" s="307"/>
      <c r="D1109" s="281"/>
      <c r="E1109" s="103"/>
      <c r="F1109" s="103"/>
      <c r="G1109" s="103"/>
      <c r="H1109" s="112">
        <v>61013</v>
      </c>
      <c r="I1109" s="112"/>
      <c r="J1109" s="111" t="s">
        <v>1060</v>
      </c>
      <c r="K1109" s="111"/>
      <c r="L1109" s="111"/>
      <c r="M1109" s="111"/>
      <c r="N1109" s="133">
        <v>6100</v>
      </c>
      <c r="O1109" s="111"/>
      <c r="P1109" s="111"/>
      <c r="Q1109" s="111"/>
      <c r="R1109" s="112" t="s">
        <v>3245</v>
      </c>
      <c r="S1109" s="103" t="s">
        <v>6197</v>
      </c>
      <c r="T1109" s="103" t="s">
        <v>7665</v>
      </c>
      <c r="U1109" s="103" t="str">
        <f t="shared" si="17"/>
        <v>End</v>
      </c>
      <c r="V1109" s="111"/>
      <c r="W1109" s="111"/>
      <c r="X1109" s="111"/>
      <c r="Y1109" s="111"/>
      <c r="Z1109" s="111"/>
      <c r="AA1109" s="111"/>
      <c r="AB1109" s="111"/>
    </row>
    <row r="1110" spans="1:28" ht="13">
      <c r="A1110" s="1462">
        <v>1100</v>
      </c>
      <c r="B1110" s="111"/>
      <c r="C1110" s="307"/>
      <c r="D1110" s="281"/>
      <c r="E1110" s="103"/>
      <c r="F1110" s="103"/>
      <c r="G1110" s="103"/>
      <c r="H1110" s="112">
        <v>61014</v>
      </c>
      <c r="I1110" s="112"/>
      <c r="J1110" s="111" t="s">
        <v>1061</v>
      </c>
      <c r="K1110" s="111"/>
      <c r="L1110" s="111"/>
      <c r="M1110" s="111"/>
      <c r="N1110" s="133">
        <v>6100</v>
      </c>
      <c r="O1110" s="111"/>
      <c r="P1110" s="111"/>
      <c r="Q1110" s="111"/>
      <c r="R1110" s="112" t="s">
        <v>3245</v>
      </c>
      <c r="S1110" s="103" t="s">
        <v>6197</v>
      </c>
      <c r="T1110" s="103" t="s">
        <v>6931</v>
      </c>
      <c r="U1110" s="103" t="str">
        <f t="shared" si="17"/>
        <v>End</v>
      </c>
      <c r="V1110" s="111"/>
      <c r="W1110" s="111"/>
      <c r="X1110" s="111"/>
      <c r="Y1110" s="111"/>
      <c r="Z1110" s="111"/>
      <c r="AA1110" s="111"/>
      <c r="AB1110" s="111"/>
    </row>
    <row r="1111" spans="1:28" ht="13">
      <c r="A1111" s="1462">
        <v>1101</v>
      </c>
      <c r="B1111" s="111"/>
      <c r="C1111" s="307"/>
      <c r="D1111" s="281"/>
      <c r="E1111" s="103"/>
      <c r="F1111" s="103"/>
      <c r="G1111" s="103"/>
      <c r="H1111" s="112">
        <v>61015</v>
      </c>
      <c r="I1111" s="112"/>
      <c r="J1111" s="111" t="s">
        <v>5918</v>
      </c>
      <c r="K1111" s="111"/>
      <c r="L1111" s="111"/>
      <c r="M1111" s="111"/>
      <c r="N1111" s="133">
        <v>6100</v>
      </c>
      <c r="O1111" s="111"/>
      <c r="P1111" s="111"/>
      <c r="Q1111" s="111"/>
      <c r="R1111" s="112" t="s">
        <v>3245</v>
      </c>
      <c r="S1111" s="103" t="s">
        <v>6197</v>
      </c>
      <c r="T1111" s="103" t="s">
        <v>7665</v>
      </c>
      <c r="U1111" s="103" t="str">
        <f t="shared" si="17"/>
        <v>End</v>
      </c>
      <c r="V1111" s="111"/>
      <c r="W1111" s="111"/>
      <c r="X1111" s="111"/>
      <c r="Y1111" s="111"/>
    </row>
    <row r="1112" spans="1:28" ht="13">
      <c r="A1112" s="1462">
        <v>1102</v>
      </c>
      <c r="B1112" s="111"/>
      <c r="C1112" s="111"/>
      <c r="D1112" s="334"/>
      <c r="E1112" s="103"/>
      <c r="F1112" s="103"/>
      <c r="G1112" s="103"/>
      <c r="H1112" s="112">
        <v>61016</v>
      </c>
      <c r="I1112" s="111"/>
      <c r="J1112" s="111" t="s">
        <v>3396</v>
      </c>
      <c r="K1112" s="111"/>
      <c r="L1112" s="111"/>
      <c r="M1112" s="111"/>
      <c r="N1112" s="133">
        <v>6100</v>
      </c>
      <c r="O1112" s="111"/>
      <c r="P1112" s="111"/>
      <c r="Q1112" s="111"/>
      <c r="R1112" s="112" t="s">
        <v>3245</v>
      </c>
      <c r="S1112" s="103" t="s">
        <v>6197</v>
      </c>
      <c r="T1112" s="103" t="s">
        <v>7665</v>
      </c>
      <c r="U1112" s="103" t="str">
        <f t="shared" si="17"/>
        <v>End</v>
      </c>
    </row>
    <row r="1113" spans="1:28" ht="13">
      <c r="A1113" s="1462">
        <v>1103</v>
      </c>
      <c r="B1113" s="111"/>
      <c r="C1113" s="111"/>
      <c r="D1113" s="334"/>
      <c r="E1113" s="103"/>
      <c r="F1113" s="103"/>
      <c r="G1113" s="103"/>
      <c r="H1113" s="112">
        <v>61017</v>
      </c>
      <c r="I1113" s="111"/>
      <c r="J1113" s="111" t="s">
        <v>2347</v>
      </c>
      <c r="K1113" s="111"/>
      <c r="L1113" s="111"/>
      <c r="M1113" s="111"/>
      <c r="N1113" s="133">
        <v>6100</v>
      </c>
      <c r="O1113" s="111"/>
      <c r="P1113" s="111"/>
      <c r="Q1113" s="111"/>
      <c r="R1113" s="112" t="s">
        <v>3245</v>
      </c>
      <c r="S1113" s="103" t="s">
        <v>6197</v>
      </c>
      <c r="T1113" s="111" t="s">
        <v>5279</v>
      </c>
      <c r="U1113" s="103" t="str">
        <f t="shared" si="17"/>
        <v>End</v>
      </c>
    </row>
    <row r="1114" spans="1:28" ht="13">
      <c r="A1114" s="1462">
        <v>1104</v>
      </c>
      <c r="B1114" s="111"/>
      <c r="C1114" s="111"/>
      <c r="D1114" s="334"/>
      <c r="E1114" s="103"/>
      <c r="F1114" s="103"/>
      <c r="G1114" s="103"/>
      <c r="H1114" s="112">
        <v>61018</v>
      </c>
      <c r="I1114" s="111"/>
      <c r="J1114" s="111" t="s">
        <v>4968</v>
      </c>
      <c r="K1114" s="111"/>
      <c r="L1114" s="111"/>
      <c r="M1114" s="111"/>
      <c r="N1114" s="133">
        <v>6100</v>
      </c>
      <c r="O1114" s="111"/>
      <c r="P1114" s="111"/>
      <c r="Q1114" s="111"/>
      <c r="R1114" s="112" t="s">
        <v>3245</v>
      </c>
      <c r="S1114" s="103" t="s">
        <v>6197</v>
      </c>
      <c r="T1114" s="111"/>
      <c r="U1114" s="103" t="str">
        <f t="shared" si="17"/>
        <v/>
      </c>
    </row>
    <row r="1115" spans="1:28" ht="13">
      <c r="A1115" s="1462">
        <v>1105</v>
      </c>
      <c r="B1115" s="111"/>
      <c r="C1115" s="111"/>
      <c r="D1115" s="334"/>
      <c r="E1115" s="103"/>
      <c r="F1115" s="103"/>
      <c r="G1115" s="103"/>
      <c r="H1115" s="112">
        <v>61019</v>
      </c>
      <c r="I1115" s="111"/>
      <c r="J1115" s="111" t="s">
        <v>858</v>
      </c>
      <c r="K1115" s="111"/>
      <c r="L1115" s="111"/>
      <c r="M1115" s="111"/>
      <c r="N1115" s="133">
        <v>6100</v>
      </c>
      <c r="O1115" s="111"/>
      <c r="P1115" s="111"/>
      <c r="Q1115" s="111"/>
      <c r="R1115" s="112" t="s">
        <v>3245</v>
      </c>
      <c r="S1115" s="103" t="s">
        <v>6197</v>
      </c>
      <c r="T1115" s="103" t="s">
        <v>6931</v>
      </c>
      <c r="U1115" s="103" t="str">
        <f t="shared" si="17"/>
        <v>End</v>
      </c>
    </row>
    <row r="1116" spans="1:28" ht="13">
      <c r="A1116" s="1462">
        <v>1106</v>
      </c>
      <c r="B1116" s="111"/>
      <c r="C1116" s="111"/>
      <c r="D1116" s="334"/>
      <c r="E1116" s="103"/>
      <c r="F1116" s="103"/>
      <c r="G1116" s="103"/>
      <c r="H1116" s="112">
        <v>61020</v>
      </c>
      <c r="I1116" s="111"/>
      <c r="J1116" s="111" t="s">
        <v>5807</v>
      </c>
      <c r="K1116" s="111"/>
      <c r="L1116" s="111"/>
      <c r="M1116" s="111"/>
      <c r="N1116" s="133">
        <v>6100</v>
      </c>
      <c r="O1116" s="111"/>
      <c r="P1116" s="111"/>
      <c r="Q1116" s="111"/>
      <c r="R1116" s="112" t="s">
        <v>3245</v>
      </c>
      <c r="S1116" s="103" t="s">
        <v>6197</v>
      </c>
      <c r="T1116" s="111"/>
      <c r="U1116" s="103" t="str">
        <f t="shared" si="17"/>
        <v/>
      </c>
    </row>
    <row r="1117" spans="1:28" ht="13">
      <c r="A1117" s="1462">
        <v>1107</v>
      </c>
      <c r="B1117" s="111"/>
      <c r="C1117" s="111"/>
      <c r="D1117" s="334"/>
      <c r="E1117" s="103"/>
      <c r="F1117" s="103"/>
      <c r="G1117" s="103"/>
      <c r="H1117" s="112">
        <v>61021</v>
      </c>
      <c r="I1117" s="111"/>
      <c r="J1117" s="111" t="s">
        <v>6251</v>
      </c>
      <c r="K1117" s="111"/>
      <c r="L1117" s="111"/>
      <c r="M1117" s="111"/>
      <c r="N1117" s="133">
        <v>6100</v>
      </c>
      <c r="O1117" s="111"/>
      <c r="P1117" s="111"/>
      <c r="Q1117" s="111"/>
      <c r="R1117" s="112" t="s">
        <v>3245</v>
      </c>
      <c r="S1117" s="103" t="s">
        <v>6197</v>
      </c>
      <c r="T1117" s="111" t="s">
        <v>9204</v>
      </c>
      <c r="U1117" s="103" t="str">
        <f t="shared" si="17"/>
        <v>End</v>
      </c>
    </row>
    <row r="1118" spans="1:28" ht="13">
      <c r="A1118" s="1462">
        <v>1108</v>
      </c>
      <c r="B1118" s="111"/>
      <c r="C1118" s="111"/>
      <c r="D1118" s="334"/>
      <c r="E1118" s="103"/>
      <c r="F1118" s="103"/>
      <c r="G1118" s="103"/>
      <c r="H1118" s="112">
        <v>61022</v>
      </c>
      <c r="I1118" s="111"/>
      <c r="J1118" s="111" t="s">
        <v>5681</v>
      </c>
      <c r="K1118" s="111"/>
      <c r="L1118" s="111"/>
      <c r="M1118" s="111"/>
      <c r="N1118" s="133">
        <v>6100</v>
      </c>
      <c r="O1118" s="111"/>
      <c r="P1118" s="111"/>
      <c r="Q1118" s="111"/>
      <c r="R1118" s="112" t="s">
        <v>3245</v>
      </c>
      <c r="S1118" s="103" t="s">
        <v>6197</v>
      </c>
      <c r="T1118" s="111" t="s">
        <v>7665</v>
      </c>
      <c r="U1118" s="103" t="str">
        <f t="shared" si="17"/>
        <v>End</v>
      </c>
    </row>
    <row r="1119" spans="1:28" ht="13">
      <c r="A1119" s="1462">
        <v>1109</v>
      </c>
      <c r="B1119" s="111"/>
      <c r="C1119" s="111"/>
      <c r="D1119" s="334"/>
      <c r="E1119" s="103"/>
      <c r="F1119" s="103"/>
      <c r="G1119" s="103"/>
      <c r="H1119" s="112">
        <v>61023</v>
      </c>
      <c r="I1119" s="111"/>
      <c r="J1119" s="111" t="s">
        <v>4067</v>
      </c>
      <c r="K1119" s="111"/>
      <c r="L1119" s="111"/>
      <c r="M1119" s="111"/>
      <c r="N1119" s="133">
        <v>6100</v>
      </c>
      <c r="O1119" s="111"/>
      <c r="P1119" s="111"/>
      <c r="Q1119" s="111"/>
      <c r="R1119" s="112" t="s">
        <v>3245</v>
      </c>
      <c r="S1119" s="103" t="s">
        <v>6197</v>
      </c>
      <c r="T1119" s="111" t="s">
        <v>7665</v>
      </c>
      <c r="U1119" s="103" t="str">
        <f t="shared" si="17"/>
        <v>End</v>
      </c>
    </row>
    <row r="1120" spans="1:28" ht="13">
      <c r="A1120" s="1462">
        <v>1110</v>
      </c>
      <c r="B1120" s="111"/>
      <c r="C1120" s="111"/>
      <c r="D1120" s="334"/>
      <c r="E1120" s="103"/>
      <c r="F1120" s="103"/>
      <c r="G1120" s="103"/>
      <c r="H1120" s="112">
        <v>61024</v>
      </c>
      <c r="I1120" s="111"/>
      <c r="J1120" s="111" t="s">
        <v>4144</v>
      </c>
      <c r="K1120" s="111"/>
      <c r="L1120" s="111"/>
      <c r="M1120" s="111"/>
      <c r="N1120" s="133">
        <v>6100</v>
      </c>
      <c r="O1120" s="111"/>
      <c r="P1120" s="111"/>
      <c r="Q1120" s="111"/>
      <c r="R1120" s="112" t="s">
        <v>3245</v>
      </c>
      <c r="S1120" s="103" t="s">
        <v>6197</v>
      </c>
      <c r="T1120" s="111"/>
      <c r="U1120" s="103" t="str">
        <f t="shared" si="17"/>
        <v/>
      </c>
    </row>
    <row r="1121" spans="1:21" ht="13">
      <c r="A1121" s="1462">
        <v>1111</v>
      </c>
      <c r="B1121" s="111"/>
      <c r="C1121" s="111"/>
      <c r="D1121" s="334"/>
      <c r="E1121" s="103"/>
      <c r="F1121" s="103"/>
      <c r="G1121" s="103"/>
      <c r="H1121" s="112">
        <v>61025</v>
      </c>
      <c r="I1121" s="111"/>
      <c r="J1121" s="111" t="s">
        <v>4158</v>
      </c>
      <c r="K1121" s="111"/>
      <c r="L1121" s="111"/>
      <c r="M1121" s="111"/>
      <c r="N1121" s="133">
        <v>6100</v>
      </c>
      <c r="O1121" s="111"/>
      <c r="P1121" s="111"/>
      <c r="Q1121" s="111"/>
      <c r="R1121" s="112" t="s">
        <v>3245</v>
      </c>
      <c r="S1121" s="103" t="s">
        <v>6197</v>
      </c>
      <c r="T1121" s="111" t="s">
        <v>7665</v>
      </c>
      <c r="U1121" s="103" t="str">
        <f t="shared" si="17"/>
        <v>End</v>
      </c>
    </row>
    <row r="1122" spans="1:21" ht="13">
      <c r="A1122" s="1462">
        <v>1112</v>
      </c>
      <c r="B1122" s="111"/>
      <c r="C1122" s="111"/>
      <c r="D1122" s="334"/>
      <c r="E1122" s="103"/>
      <c r="F1122" s="103"/>
      <c r="G1122" s="103"/>
      <c r="H1122" s="112">
        <v>61026</v>
      </c>
      <c r="I1122" s="111"/>
      <c r="J1122" s="111" t="s">
        <v>4252</v>
      </c>
      <c r="K1122" s="111"/>
      <c r="L1122" s="111"/>
      <c r="M1122" s="111"/>
      <c r="N1122" s="133">
        <v>6100</v>
      </c>
      <c r="O1122" s="111"/>
      <c r="P1122" s="111"/>
      <c r="Q1122" s="111"/>
      <c r="R1122" s="112" t="s">
        <v>3245</v>
      </c>
      <c r="S1122" s="103" t="s">
        <v>6197</v>
      </c>
      <c r="T1122" s="111" t="s">
        <v>5279</v>
      </c>
      <c r="U1122" s="103" t="str">
        <f t="shared" si="17"/>
        <v>End</v>
      </c>
    </row>
    <row r="1123" spans="1:21" ht="13">
      <c r="A1123" s="1462">
        <v>1113</v>
      </c>
      <c r="B1123" s="111"/>
      <c r="C1123" s="111"/>
      <c r="D1123" s="334"/>
      <c r="E1123" s="103"/>
      <c r="F1123" s="103"/>
      <c r="G1123" s="103"/>
      <c r="H1123" s="112">
        <v>61027</v>
      </c>
      <c r="I1123" s="111"/>
      <c r="J1123" s="111" t="s">
        <v>4289</v>
      </c>
      <c r="K1123" s="111"/>
      <c r="L1123" s="111"/>
      <c r="M1123" s="111"/>
      <c r="N1123" s="133">
        <v>6100</v>
      </c>
      <c r="O1123" s="111"/>
      <c r="P1123" s="111"/>
      <c r="Q1123" s="111"/>
      <c r="R1123" s="112" t="s">
        <v>3245</v>
      </c>
      <c r="S1123" s="103" t="s">
        <v>6197</v>
      </c>
      <c r="T1123" s="111"/>
      <c r="U1123" s="103" t="str">
        <f t="shared" si="17"/>
        <v/>
      </c>
    </row>
    <row r="1124" spans="1:21" ht="13">
      <c r="A1124" s="1462">
        <v>1114</v>
      </c>
      <c r="B1124" s="111"/>
      <c r="C1124" s="111"/>
      <c r="D1124" s="334"/>
      <c r="E1124" s="103"/>
      <c r="F1124" s="103"/>
      <c r="G1124" s="103"/>
      <c r="H1124" s="112">
        <v>61028</v>
      </c>
      <c r="I1124" s="111"/>
      <c r="J1124" s="111" t="s">
        <v>4807</v>
      </c>
      <c r="K1124" s="111"/>
      <c r="L1124" s="111"/>
      <c r="M1124" s="111"/>
      <c r="N1124" s="133">
        <v>6100</v>
      </c>
      <c r="O1124" s="111"/>
      <c r="P1124" s="111"/>
      <c r="Q1124" s="111"/>
      <c r="R1124" s="112" t="s">
        <v>3245</v>
      </c>
      <c r="S1124" s="103" t="s">
        <v>6197</v>
      </c>
      <c r="T1124" s="111" t="s">
        <v>6931</v>
      </c>
      <c r="U1124" s="103" t="str">
        <f t="shared" si="17"/>
        <v>End</v>
      </c>
    </row>
    <row r="1125" spans="1:21" ht="13">
      <c r="A1125" s="1462">
        <v>1115</v>
      </c>
      <c r="B1125" s="111"/>
      <c r="C1125" s="111"/>
      <c r="D1125" s="334"/>
      <c r="E1125" s="103"/>
      <c r="F1125" s="103"/>
      <c r="G1125" s="103"/>
      <c r="H1125" s="112">
        <v>61029</v>
      </c>
      <c r="I1125" s="111"/>
      <c r="J1125" s="111" t="s">
        <v>4845</v>
      </c>
      <c r="K1125" s="111"/>
      <c r="L1125" s="111"/>
      <c r="M1125" s="111"/>
      <c r="N1125" s="133">
        <v>6100</v>
      </c>
      <c r="O1125" s="111"/>
      <c r="P1125" s="111"/>
      <c r="Q1125" s="111"/>
      <c r="R1125" s="112" t="s">
        <v>3245</v>
      </c>
      <c r="S1125" s="103" t="s">
        <v>6197</v>
      </c>
      <c r="T1125" s="111"/>
      <c r="U1125" s="103" t="str">
        <f t="shared" si="17"/>
        <v/>
      </c>
    </row>
    <row r="1126" spans="1:21" ht="13">
      <c r="A1126" s="1462">
        <v>1116</v>
      </c>
      <c r="B1126" s="111"/>
      <c r="C1126" s="111"/>
      <c r="D1126" s="334"/>
      <c r="E1126" s="103"/>
      <c r="F1126" s="103"/>
      <c r="G1126" s="103"/>
      <c r="H1126" s="112">
        <v>61030</v>
      </c>
      <c r="I1126" s="111"/>
      <c r="J1126" s="111" t="s">
        <v>5031</v>
      </c>
      <c r="K1126" s="111"/>
      <c r="L1126" s="111"/>
      <c r="M1126" s="111"/>
      <c r="N1126" s="133">
        <v>6100</v>
      </c>
      <c r="O1126" s="111"/>
      <c r="P1126" s="111"/>
      <c r="Q1126" s="111"/>
      <c r="R1126" s="112" t="s">
        <v>3245</v>
      </c>
      <c r="S1126" s="103" t="s">
        <v>6197</v>
      </c>
      <c r="T1126" s="111" t="s">
        <v>7665</v>
      </c>
      <c r="U1126" s="103" t="str">
        <f t="shared" si="17"/>
        <v>End</v>
      </c>
    </row>
    <row r="1127" spans="1:21" ht="13">
      <c r="A1127" s="1462">
        <v>1117</v>
      </c>
      <c r="B1127" s="111"/>
      <c r="C1127" s="111"/>
      <c r="D1127" s="334"/>
      <c r="E1127" s="103"/>
      <c r="F1127" s="103"/>
      <c r="G1127" s="103"/>
      <c r="H1127" s="112">
        <v>61031</v>
      </c>
      <c r="I1127" s="111"/>
      <c r="J1127" s="111" t="s">
        <v>5265</v>
      </c>
      <c r="K1127" s="111"/>
      <c r="L1127" s="111"/>
      <c r="M1127" s="111"/>
      <c r="N1127" s="133">
        <v>6100</v>
      </c>
      <c r="O1127" s="111"/>
      <c r="P1127" s="111"/>
      <c r="Q1127" s="111"/>
      <c r="R1127" s="112" t="s">
        <v>3245</v>
      </c>
      <c r="S1127" s="103" t="s">
        <v>6197</v>
      </c>
      <c r="T1127" s="111" t="s">
        <v>7665</v>
      </c>
      <c r="U1127" s="103" t="str">
        <f t="shared" si="17"/>
        <v>End</v>
      </c>
    </row>
    <row r="1128" spans="1:21" ht="13">
      <c r="A1128" s="1462">
        <v>1118</v>
      </c>
      <c r="B1128" s="111"/>
      <c r="C1128" s="111"/>
      <c r="D1128" s="334"/>
      <c r="E1128" s="103"/>
      <c r="F1128" s="103"/>
      <c r="G1128" s="103"/>
      <c r="H1128" s="112">
        <v>61032</v>
      </c>
      <c r="I1128" s="111"/>
      <c r="J1128" s="111" t="s">
        <v>5328</v>
      </c>
      <c r="K1128" s="111"/>
      <c r="L1128" s="111"/>
      <c r="M1128" s="111"/>
      <c r="N1128" s="133">
        <v>6100</v>
      </c>
      <c r="O1128" s="111"/>
      <c r="P1128" s="111"/>
      <c r="Q1128" s="111"/>
      <c r="R1128" s="112" t="s">
        <v>3245</v>
      </c>
      <c r="S1128" s="103" t="s">
        <v>6197</v>
      </c>
      <c r="T1128" s="111" t="s">
        <v>6931</v>
      </c>
      <c r="U1128" s="103" t="str">
        <f t="shared" si="17"/>
        <v>End</v>
      </c>
    </row>
    <row r="1129" spans="1:21" ht="13">
      <c r="A1129" s="1462">
        <v>1119</v>
      </c>
      <c r="B1129" s="111"/>
      <c r="C1129" s="111"/>
      <c r="D1129" s="334"/>
      <c r="E1129" s="103"/>
      <c r="F1129" s="103"/>
      <c r="G1129" s="103"/>
      <c r="H1129" s="112">
        <v>61033</v>
      </c>
      <c r="I1129" s="111"/>
      <c r="J1129" s="111" t="s">
        <v>5390</v>
      </c>
      <c r="K1129" s="111"/>
      <c r="L1129" s="111"/>
      <c r="M1129" s="111"/>
      <c r="N1129" s="133">
        <v>6100</v>
      </c>
      <c r="O1129" s="111"/>
      <c r="P1129" s="111"/>
      <c r="Q1129" s="111"/>
      <c r="R1129" s="112" t="s">
        <v>3245</v>
      </c>
      <c r="S1129" s="103" t="s">
        <v>6197</v>
      </c>
      <c r="T1129" s="103" t="s">
        <v>6931</v>
      </c>
      <c r="U1129" s="103" t="str">
        <f t="shared" si="17"/>
        <v>End</v>
      </c>
    </row>
    <row r="1130" spans="1:21" ht="13">
      <c r="A1130" s="1462">
        <v>1120</v>
      </c>
      <c r="B1130" s="111"/>
      <c r="C1130" s="111"/>
      <c r="D1130" s="334"/>
      <c r="E1130" s="103"/>
      <c r="F1130" s="103"/>
      <c r="G1130" s="103"/>
      <c r="H1130" s="112">
        <v>61034</v>
      </c>
      <c r="I1130" s="111"/>
      <c r="J1130" s="111" t="s">
        <v>5478</v>
      </c>
      <c r="K1130" s="111"/>
      <c r="L1130" s="111"/>
      <c r="M1130" s="111"/>
      <c r="N1130" s="133">
        <v>6100</v>
      </c>
      <c r="O1130" s="111"/>
      <c r="P1130" s="111"/>
      <c r="Q1130" s="111"/>
      <c r="R1130" s="112" t="s">
        <v>3245</v>
      </c>
      <c r="S1130" s="103" t="s">
        <v>6197</v>
      </c>
      <c r="T1130" s="103"/>
      <c r="U1130" s="103" t="str">
        <f t="shared" si="17"/>
        <v/>
      </c>
    </row>
    <row r="1131" spans="1:21" ht="13">
      <c r="A1131" s="1462">
        <v>1121</v>
      </c>
      <c r="B1131" s="111"/>
      <c r="C1131" s="111"/>
      <c r="D1131" s="334"/>
      <c r="E1131" s="103"/>
      <c r="F1131" s="103"/>
      <c r="G1131" s="103"/>
      <c r="H1131" s="112">
        <v>61035</v>
      </c>
      <c r="I1131" s="111"/>
      <c r="J1131" s="111" t="s">
        <v>5840</v>
      </c>
      <c r="K1131" s="111"/>
      <c r="L1131" s="111"/>
      <c r="M1131" s="111"/>
      <c r="N1131" s="133">
        <v>6100</v>
      </c>
      <c r="O1131" s="111"/>
      <c r="P1131" s="111"/>
      <c r="Q1131" s="111"/>
      <c r="R1131" s="112" t="s">
        <v>3245</v>
      </c>
      <c r="S1131" s="103" t="s">
        <v>6197</v>
      </c>
      <c r="T1131" s="103" t="s">
        <v>6931</v>
      </c>
      <c r="U1131" s="103" t="str">
        <f t="shared" si="17"/>
        <v>End</v>
      </c>
    </row>
    <row r="1132" spans="1:21" ht="13">
      <c r="A1132" s="1462">
        <v>1122</v>
      </c>
      <c r="B1132" s="111"/>
      <c r="C1132" s="111"/>
      <c r="D1132" s="334"/>
      <c r="E1132" s="103"/>
      <c r="F1132" s="103"/>
      <c r="G1132" s="103"/>
      <c r="H1132" s="112">
        <v>61036</v>
      </c>
      <c r="I1132" s="111"/>
      <c r="J1132" s="111" t="s">
        <v>6056</v>
      </c>
      <c r="K1132" s="111"/>
      <c r="L1132" s="111"/>
      <c r="M1132" s="111"/>
      <c r="N1132" s="133">
        <v>6100</v>
      </c>
      <c r="O1132" s="111"/>
      <c r="P1132" s="111"/>
      <c r="Q1132" s="111"/>
      <c r="R1132" s="112" t="s">
        <v>3245</v>
      </c>
      <c r="S1132" s="103" t="s">
        <v>6197</v>
      </c>
      <c r="T1132" s="111"/>
      <c r="U1132" s="103" t="str">
        <f t="shared" si="17"/>
        <v/>
      </c>
    </row>
    <row r="1133" spans="1:21" ht="13">
      <c r="A1133" s="1462">
        <v>1123</v>
      </c>
      <c r="B1133" s="111"/>
      <c r="C1133" s="111"/>
      <c r="D1133" s="334"/>
      <c r="E1133" s="103"/>
      <c r="F1133" s="103"/>
      <c r="G1133" s="103"/>
      <c r="H1133" s="112">
        <v>61037</v>
      </c>
      <c r="I1133" s="111"/>
      <c r="J1133" s="111" t="s">
        <v>6160</v>
      </c>
      <c r="K1133" s="111"/>
      <c r="L1133" s="111"/>
      <c r="M1133" s="111"/>
      <c r="N1133" s="133">
        <v>6100</v>
      </c>
      <c r="O1133" s="111"/>
      <c r="P1133" s="111"/>
      <c r="Q1133" s="111"/>
      <c r="R1133" s="112" t="s">
        <v>3245</v>
      </c>
      <c r="S1133" s="103" t="s">
        <v>6197</v>
      </c>
      <c r="T1133" s="111"/>
      <c r="U1133" s="103" t="str">
        <f t="shared" si="17"/>
        <v/>
      </c>
    </row>
    <row r="1134" spans="1:21" ht="13">
      <c r="A1134" s="1462">
        <v>1124</v>
      </c>
      <c r="B1134" s="111"/>
      <c r="C1134" s="111"/>
      <c r="D1134" s="334"/>
      <c r="E1134" s="103"/>
      <c r="F1134" s="103"/>
      <c r="G1134" s="103"/>
      <c r="H1134" s="112">
        <v>61038</v>
      </c>
      <c r="I1134" s="111"/>
      <c r="J1134" s="111" t="s">
        <v>6169</v>
      </c>
      <c r="K1134" s="111"/>
      <c r="L1134" s="111"/>
      <c r="M1134" s="111"/>
      <c r="N1134" s="133">
        <v>6100</v>
      </c>
      <c r="O1134" s="111"/>
      <c r="P1134" s="111"/>
      <c r="Q1134" s="111"/>
      <c r="R1134" s="112" t="s">
        <v>3245</v>
      </c>
      <c r="S1134" s="103" t="s">
        <v>6197</v>
      </c>
      <c r="T1134" s="111"/>
      <c r="U1134" s="103" t="str">
        <f t="shared" si="17"/>
        <v/>
      </c>
    </row>
    <row r="1135" spans="1:21" ht="13">
      <c r="A1135" s="1462">
        <v>1125</v>
      </c>
      <c r="B1135" s="111"/>
      <c r="C1135" s="111"/>
      <c r="D1135" s="334"/>
      <c r="E1135" s="103"/>
      <c r="F1135" s="103"/>
      <c r="G1135" s="103"/>
      <c r="H1135" s="112">
        <v>61039</v>
      </c>
      <c r="I1135" s="111"/>
      <c r="J1135" s="111" t="s">
        <v>6337</v>
      </c>
      <c r="K1135" s="111"/>
      <c r="L1135" s="111"/>
      <c r="M1135" s="111"/>
      <c r="N1135" s="133">
        <v>6100</v>
      </c>
      <c r="O1135" s="111"/>
      <c r="P1135" s="111"/>
      <c r="Q1135" s="111"/>
      <c r="R1135" s="112" t="s">
        <v>3245</v>
      </c>
      <c r="S1135" s="103" t="s">
        <v>6197</v>
      </c>
      <c r="T1135" s="111"/>
      <c r="U1135" s="103" t="str">
        <f t="shared" si="17"/>
        <v/>
      </c>
    </row>
    <row r="1136" spans="1:21" ht="13">
      <c r="A1136" s="1462">
        <v>1126</v>
      </c>
      <c r="B1136" s="111"/>
      <c r="C1136" s="111"/>
      <c r="D1136" s="334"/>
      <c r="E1136" s="103"/>
      <c r="F1136" s="103"/>
      <c r="G1136" s="103"/>
      <c r="H1136" s="112">
        <v>61040</v>
      </c>
      <c r="I1136" s="111"/>
      <c r="J1136" s="111" t="s">
        <v>6377</v>
      </c>
      <c r="K1136" s="111"/>
      <c r="L1136" s="111"/>
      <c r="M1136" s="111"/>
      <c r="N1136" s="133">
        <v>6100</v>
      </c>
      <c r="O1136" s="111"/>
      <c r="P1136" s="111"/>
      <c r="Q1136" s="111"/>
      <c r="R1136" s="112" t="s">
        <v>3245</v>
      </c>
      <c r="S1136" s="103" t="s">
        <v>6197</v>
      </c>
      <c r="T1136" s="103" t="s">
        <v>6931</v>
      </c>
      <c r="U1136" s="103" t="str">
        <f t="shared" si="17"/>
        <v>End</v>
      </c>
    </row>
    <row r="1137" spans="1:28" ht="13">
      <c r="A1137" s="1462">
        <v>1127</v>
      </c>
      <c r="B1137" s="111"/>
      <c r="C1137" s="111"/>
      <c r="D1137" s="334"/>
      <c r="E1137" s="103"/>
      <c r="F1137" s="103"/>
      <c r="G1137" s="103"/>
      <c r="H1137" s="112">
        <v>61041</v>
      </c>
      <c r="I1137" s="111"/>
      <c r="J1137" s="111" t="s">
        <v>6514</v>
      </c>
      <c r="K1137" s="111"/>
      <c r="L1137" s="111"/>
      <c r="M1137" s="111"/>
      <c r="N1137" s="133">
        <v>6100</v>
      </c>
      <c r="O1137" s="111"/>
      <c r="P1137" s="111"/>
      <c r="Q1137" s="111"/>
      <c r="R1137" s="112" t="s">
        <v>3245</v>
      </c>
      <c r="S1137" s="103" t="s">
        <v>6197</v>
      </c>
      <c r="T1137" s="111" t="s">
        <v>6931</v>
      </c>
      <c r="U1137" s="103" t="str">
        <f t="shared" si="17"/>
        <v>End</v>
      </c>
    </row>
    <row r="1138" spans="1:28" ht="13">
      <c r="A1138" s="1462">
        <v>1128</v>
      </c>
      <c r="B1138" s="111"/>
      <c r="C1138" s="111"/>
      <c r="D1138" s="334"/>
      <c r="E1138" s="103"/>
      <c r="F1138" s="103"/>
      <c r="G1138" s="103"/>
      <c r="H1138" s="112">
        <v>61042</v>
      </c>
      <c r="I1138" s="111"/>
      <c r="J1138" s="111" t="s">
        <v>6637</v>
      </c>
      <c r="K1138" s="111"/>
      <c r="L1138" s="111"/>
      <c r="M1138" s="111"/>
      <c r="N1138" s="133">
        <v>6100</v>
      </c>
      <c r="O1138" s="111"/>
      <c r="P1138" s="111"/>
      <c r="Q1138" s="111"/>
      <c r="R1138" s="112" t="s">
        <v>3245</v>
      </c>
      <c r="S1138" s="103" t="s">
        <v>6197</v>
      </c>
      <c r="T1138" s="111"/>
      <c r="U1138" s="103" t="str">
        <f t="shared" si="17"/>
        <v/>
      </c>
    </row>
    <row r="1139" spans="1:28" ht="13">
      <c r="A1139" s="1462">
        <v>1129</v>
      </c>
      <c r="B1139" s="111"/>
      <c r="C1139" s="111"/>
      <c r="D1139" s="334"/>
      <c r="E1139" s="103"/>
      <c r="F1139" s="103"/>
      <c r="G1139" s="103"/>
      <c r="H1139" s="112">
        <v>61043</v>
      </c>
      <c r="I1139" s="111"/>
      <c r="J1139" s="111" t="s">
        <v>7050</v>
      </c>
      <c r="K1139" s="111"/>
      <c r="L1139" s="111"/>
      <c r="M1139" s="111"/>
      <c r="N1139" s="133">
        <v>6100</v>
      </c>
      <c r="O1139" s="111"/>
      <c r="P1139" s="111"/>
      <c r="Q1139" s="111"/>
      <c r="R1139" s="112" t="s">
        <v>3245</v>
      </c>
      <c r="S1139" s="103" t="s">
        <v>6197</v>
      </c>
      <c r="T1139" s="111"/>
      <c r="U1139" s="103" t="str">
        <f t="shared" si="17"/>
        <v/>
      </c>
    </row>
    <row r="1140" spans="1:28" ht="13">
      <c r="A1140" s="1462">
        <v>1130</v>
      </c>
      <c r="B1140" s="111"/>
      <c r="C1140" s="111"/>
      <c r="D1140" s="334"/>
      <c r="E1140" s="103"/>
      <c r="F1140" s="103"/>
      <c r="G1140" s="103"/>
      <c r="H1140" s="112">
        <v>61044</v>
      </c>
      <c r="I1140" s="111"/>
      <c r="J1140" s="111" t="s">
        <v>7076</v>
      </c>
      <c r="K1140" s="111"/>
      <c r="L1140" s="111"/>
      <c r="M1140" s="111"/>
      <c r="N1140" s="133">
        <v>6100</v>
      </c>
      <c r="O1140" s="111"/>
      <c r="P1140" s="111"/>
      <c r="Q1140" s="111"/>
      <c r="R1140" s="112" t="s">
        <v>3245</v>
      </c>
      <c r="S1140" s="103" t="s">
        <v>6197</v>
      </c>
      <c r="T1140" s="111"/>
      <c r="U1140" s="103" t="str">
        <f t="shared" si="17"/>
        <v/>
      </c>
    </row>
    <row r="1141" spans="1:28" ht="13">
      <c r="A1141" s="1462">
        <v>1131</v>
      </c>
      <c r="B1141" s="111"/>
      <c r="C1141" s="111"/>
      <c r="D1141" s="334"/>
      <c r="E1141" s="103"/>
      <c r="F1141" s="103"/>
      <c r="G1141" s="103"/>
      <c r="H1141" s="112">
        <v>61045</v>
      </c>
      <c r="I1141" s="111"/>
      <c r="J1141" s="111" t="s">
        <v>9205</v>
      </c>
      <c r="K1141" s="111"/>
      <c r="L1141" s="111"/>
      <c r="M1141" s="111"/>
      <c r="N1141" s="133">
        <v>6100</v>
      </c>
      <c r="O1141" s="111"/>
      <c r="P1141" s="111"/>
      <c r="Q1141" s="111"/>
      <c r="R1141" s="112" t="s">
        <v>3245</v>
      </c>
      <c r="S1141" s="103" t="s">
        <v>6197</v>
      </c>
      <c r="T1141" s="111"/>
      <c r="U1141" s="103" t="str">
        <f t="shared" si="17"/>
        <v/>
      </c>
    </row>
    <row r="1142" spans="1:28" ht="13">
      <c r="A1142" s="1462">
        <v>1132</v>
      </c>
      <c r="B1142" s="111"/>
      <c r="C1142" s="111"/>
      <c r="D1142" s="334"/>
      <c r="E1142" s="103"/>
      <c r="F1142" s="103"/>
      <c r="G1142" s="103"/>
      <c r="H1142" s="112">
        <v>61046</v>
      </c>
      <c r="I1142" s="111"/>
      <c r="J1142" s="111" t="s">
        <v>7566</v>
      </c>
      <c r="K1142" s="111"/>
      <c r="L1142" s="111"/>
      <c r="M1142" s="111"/>
      <c r="N1142" s="133">
        <v>6100</v>
      </c>
      <c r="O1142" s="111"/>
      <c r="P1142" s="111"/>
      <c r="Q1142" s="111"/>
      <c r="R1142" s="112" t="s">
        <v>3245</v>
      </c>
      <c r="S1142" s="103" t="s">
        <v>6197</v>
      </c>
      <c r="T1142" s="111"/>
      <c r="U1142" s="103" t="str">
        <f t="shared" si="17"/>
        <v/>
      </c>
    </row>
    <row r="1143" spans="1:28" ht="13">
      <c r="A1143" s="1462">
        <v>1133</v>
      </c>
      <c r="B1143" s="111"/>
      <c r="C1143" s="111"/>
      <c r="D1143" s="334"/>
      <c r="E1143" s="103"/>
      <c r="F1143" s="103"/>
      <c r="G1143" s="103"/>
      <c r="H1143" s="112">
        <v>61047</v>
      </c>
      <c r="I1143" s="111"/>
      <c r="J1143" s="111" t="s">
        <v>7784</v>
      </c>
      <c r="K1143" s="111"/>
      <c r="L1143" s="111"/>
      <c r="M1143" s="111"/>
      <c r="N1143" s="133">
        <v>6100</v>
      </c>
      <c r="O1143" s="111"/>
      <c r="P1143" s="111"/>
      <c r="Q1143" s="111"/>
      <c r="R1143" s="112" t="s">
        <v>3245</v>
      </c>
      <c r="S1143" s="103" t="s">
        <v>6197</v>
      </c>
      <c r="T1143" s="111"/>
      <c r="U1143" s="103" t="str">
        <f t="shared" si="17"/>
        <v/>
      </c>
    </row>
    <row r="1144" spans="1:28" ht="13">
      <c r="A1144" s="1462">
        <v>1134</v>
      </c>
      <c r="B1144" s="111"/>
      <c r="C1144" s="111"/>
      <c r="D1144" s="334"/>
      <c r="E1144" s="103"/>
      <c r="F1144" s="103"/>
      <c r="G1144" s="103"/>
      <c r="H1144" s="112">
        <v>61048</v>
      </c>
      <c r="I1144" s="111"/>
      <c r="J1144" s="111" t="s">
        <v>7832</v>
      </c>
      <c r="K1144" s="111"/>
      <c r="L1144" s="111"/>
      <c r="M1144" s="111"/>
      <c r="N1144" s="133">
        <v>6100</v>
      </c>
      <c r="O1144" s="111"/>
      <c r="P1144" s="111"/>
      <c r="Q1144" s="111"/>
      <c r="R1144" s="112" t="s">
        <v>3245</v>
      </c>
      <c r="S1144" s="103" t="s">
        <v>6197</v>
      </c>
      <c r="T1144" s="111"/>
      <c r="U1144" s="103" t="str">
        <f t="shared" si="17"/>
        <v/>
      </c>
    </row>
    <row r="1145" spans="1:28" ht="13">
      <c r="A1145" s="1462">
        <v>1135</v>
      </c>
      <c r="B1145" s="111"/>
      <c r="C1145" s="111"/>
      <c r="D1145" s="334"/>
      <c r="E1145" s="103"/>
      <c r="F1145" s="103"/>
      <c r="G1145" s="103"/>
      <c r="H1145" s="112">
        <v>61049</v>
      </c>
      <c r="I1145" s="111"/>
      <c r="J1145" s="111" t="s">
        <v>8220</v>
      </c>
      <c r="K1145" s="111"/>
      <c r="L1145" s="111"/>
      <c r="M1145" s="111"/>
      <c r="N1145" s="133">
        <v>6100</v>
      </c>
      <c r="O1145" s="111"/>
      <c r="P1145" s="111"/>
      <c r="Q1145" s="111"/>
      <c r="R1145" s="112" t="s">
        <v>3245</v>
      </c>
      <c r="S1145" s="103" t="s">
        <v>6197</v>
      </c>
      <c r="T1145" s="111"/>
      <c r="U1145" s="103" t="str">
        <f t="shared" si="17"/>
        <v/>
      </c>
      <c r="Z1145" s="111"/>
      <c r="AA1145" s="111"/>
      <c r="AB1145" s="111"/>
    </row>
    <row r="1146" spans="1:28" ht="13">
      <c r="A1146" s="1462">
        <v>1136</v>
      </c>
      <c r="B1146" s="111"/>
      <c r="C1146" s="275"/>
      <c r="D1146" s="281"/>
      <c r="E1146" s="103"/>
      <c r="F1146" s="103"/>
      <c r="G1146" s="103"/>
      <c r="H1146" s="112">
        <v>61050</v>
      </c>
      <c r="I1146" s="112"/>
      <c r="J1146" s="111" t="s">
        <v>8350</v>
      </c>
      <c r="K1146" s="111"/>
      <c r="L1146" s="111"/>
      <c r="M1146" s="111"/>
      <c r="N1146" s="133">
        <v>6100</v>
      </c>
      <c r="O1146" s="111"/>
      <c r="P1146" s="111"/>
      <c r="Q1146" s="111"/>
      <c r="R1146" s="112" t="s">
        <v>3245</v>
      </c>
      <c r="S1146" s="103" t="s">
        <v>6197</v>
      </c>
      <c r="T1146" s="111"/>
      <c r="U1146" s="103" t="str">
        <f t="shared" si="17"/>
        <v/>
      </c>
      <c r="Z1146" s="111"/>
      <c r="AA1146" s="111"/>
      <c r="AB1146" s="111"/>
    </row>
    <row r="1147" spans="1:28" ht="13">
      <c r="A1147" s="1462">
        <v>1137</v>
      </c>
      <c r="B1147" s="1186"/>
      <c r="C1147" s="1195"/>
      <c r="D1147" s="1188"/>
      <c r="E1147" s="1189"/>
      <c r="F1147" s="1189"/>
      <c r="G1147" s="1189"/>
      <c r="H1147" s="112">
        <v>61051</v>
      </c>
      <c r="I1147" s="1190"/>
      <c r="J1147" s="1186" t="s">
        <v>9542</v>
      </c>
      <c r="K1147" s="1186"/>
      <c r="L1147" s="1186"/>
      <c r="M1147" s="1186"/>
      <c r="N1147" s="133">
        <v>6100</v>
      </c>
      <c r="O1147" s="111"/>
      <c r="P1147" s="111"/>
      <c r="Q1147" s="111"/>
      <c r="R1147" s="112" t="s">
        <v>3245</v>
      </c>
      <c r="S1147" s="103" t="s">
        <v>6197</v>
      </c>
      <c r="T1147" s="111"/>
      <c r="U1147" s="103" t="str">
        <f t="shared" si="17"/>
        <v/>
      </c>
      <c r="W1147" s="1189"/>
      <c r="Z1147" s="111"/>
      <c r="AA1147" s="111"/>
      <c r="AB1147" s="111"/>
    </row>
    <row r="1148" spans="1:28" ht="13">
      <c r="A1148" s="1462">
        <v>1138</v>
      </c>
      <c r="B1148" s="1247"/>
      <c r="C1148" s="1248"/>
      <c r="D1148" s="1254"/>
      <c r="E1148" s="1252"/>
      <c r="F1148" s="1252"/>
      <c r="G1148" s="1252"/>
      <c r="H1148" s="112">
        <v>61052</v>
      </c>
      <c r="I1148" s="1251"/>
      <c r="J1148" s="1247" t="s">
        <v>9607</v>
      </c>
      <c r="K1148" s="1247"/>
      <c r="L1148" s="1247"/>
      <c r="M1148" s="1247"/>
      <c r="N1148" s="1255">
        <v>6100</v>
      </c>
      <c r="O1148" s="1247"/>
      <c r="P1148" s="1247"/>
      <c r="Q1148" s="1247"/>
      <c r="R1148" s="1251" t="s">
        <v>3245</v>
      </c>
      <c r="S1148" s="1247" t="s">
        <v>6197</v>
      </c>
      <c r="T1148" s="1252"/>
      <c r="U1148" s="103" t="str">
        <f t="shared" si="17"/>
        <v/>
      </c>
      <c r="V1148" s="1252"/>
      <c r="W1148" s="1252"/>
      <c r="Z1148" s="111"/>
      <c r="AA1148" s="111"/>
      <c r="AB1148" s="111"/>
    </row>
    <row r="1149" spans="1:28" ht="13">
      <c r="A1149" s="1462">
        <v>1139</v>
      </c>
      <c r="B1149" s="111"/>
      <c r="C1149" s="275"/>
      <c r="D1149" s="281"/>
      <c r="E1149" s="103"/>
      <c r="F1149" s="103"/>
      <c r="G1149" s="103"/>
      <c r="H1149" s="112">
        <v>61053</v>
      </c>
      <c r="I1149" s="112"/>
      <c r="J1149" s="111" t="s">
        <v>9730</v>
      </c>
      <c r="K1149" s="111"/>
      <c r="L1149" s="111"/>
      <c r="M1149" s="111"/>
      <c r="N1149" s="1255">
        <v>6100</v>
      </c>
      <c r="O1149" s="1247"/>
      <c r="P1149" s="1247"/>
      <c r="Q1149" s="1247"/>
      <c r="R1149" s="1251" t="s">
        <v>3245</v>
      </c>
      <c r="S1149" s="1247" t="s">
        <v>6197</v>
      </c>
      <c r="T1149" s="1252"/>
      <c r="U1149" s="103" t="str">
        <f t="shared" si="17"/>
        <v/>
      </c>
      <c r="V1149" s="103"/>
      <c r="W1149" s="103"/>
      <c r="Z1149" s="111"/>
      <c r="AA1149" s="111"/>
      <c r="AB1149" s="111"/>
    </row>
    <row r="1150" spans="1:28" ht="13">
      <c r="A1150" s="1462">
        <v>1140</v>
      </c>
      <c r="B1150" s="1402"/>
      <c r="C1150" s="1414"/>
      <c r="D1150" s="1404"/>
      <c r="E1150" s="1405"/>
      <c r="F1150" s="1405"/>
      <c r="G1150" s="1405"/>
      <c r="H1150" s="112">
        <v>61054</v>
      </c>
      <c r="I1150" s="1406"/>
      <c r="J1150" s="1402" t="s">
        <v>9814</v>
      </c>
      <c r="K1150" s="1402"/>
      <c r="L1150" s="1402"/>
      <c r="M1150" s="1402"/>
      <c r="N1150" s="1255">
        <v>6100</v>
      </c>
      <c r="O1150" s="1247"/>
      <c r="P1150" s="1247"/>
      <c r="Q1150" s="1247"/>
      <c r="R1150" s="1251" t="s">
        <v>3245</v>
      </c>
      <c r="S1150" s="1247" t="s">
        <v>6197</v>
      </c>
      <c r="T1150" s="1252"/>
      <c r="U1150" s="103" t="str">
        <f t="shared" si="17"/>
        <v/>
      </c>
      <c r="V1150" s="1405"/>
      <c r="W1150" s="1405"/>
      <c r="Z1150" s="111"/>
      <c r="AA1150" s="111"/>
      <c r="AB1150" s="111"/>
    </row>
    <row r="1151" spans="1:28" ht="13">
      <c r="A1151" s="1462">
        <v>1141</v>
      </c>
      <c r="B1151" s="1402"/>
      <c r="C1151" s="1414"/>
      <c r="D1151" s="1404"/>
      <c r="E1151" s="1405"/>
      <c r="F1151" s="1405"/>
      <c r="G1151" s="1405"/>
      <c r="H1151" s="112">
        <v>61055</v>
      </c>
      <c r="I1151" s="1406"/>
      <c r="J1151" s="1402" t="s">
        <v>9867</v>
      </c>
      <c r="K1151" s="1402"/>
      <c r="L1151" s="1402"/>
      <c r="M1151" s="1402"/>
      <c r="N1151" s="1255">
        <v>6100</v>
      </c>
      <c r="O1151" s="1247"/>
      <c r="P1151" s="1247"/>
      <c r="Q1151" s="1247"/>
      <c r="R1151" s="1251" t="s">
        <v>3245</v>
      </c>
      <c r="S1151" s="1247" t="s">
        <v>6197</v>
      </c>
      <c r="T1151" s="1252"/>
      <c r="U1151" s="103" t="str">
        <f t="shared" si="17"/>
        <v/>
      </c>
      <c r="V1151" s="1405"/>
      <c r="W1151" s="1405"/>
      <c r="Z1151" s="111"/>
      <c r="AA1151" s="111"/>
      <c r="AB1151" s="111"/>
    </row>
    <row r="1152" spans="1:28" ht="13">
      <c r="A1152" s="1462">
        <v>1142</v>
      </c>
      <c r="B1152" s="111"/>
      <c r="C1152" s="307"/>
      <c r="D1152" s="281"/>
      <c r="E1152" s="103"/>
      <c r="F1152" s="103"/>
      <c r="G1152" s="103"/>
      <c r="H1152" s="112">
        <v>61999</v>
      </c>
      <c r="I1152" s="112"/>
      <c r="J1152" s="111" t="s">
        <v>1062</v>
      </c>
      <c r="K1152" s="111"/>
      <c r="L1152" s="111"/>
      <c r="M1152" s="111"/>
      <c r="N1152" s="133">
        <v>6100</v>
      </c>
      <c r="O1152" s="111"/>
      <c r="P1152" s="111"/>
      <c r="Q1152" s="111"/>
      <c r="R1152" s="112" t="s">
        <v>3245</v>
      </c>
      <c r="S1152" s="103" t="s">
        <v>6197</v>
      </c>
      <c r="T1152" s="103" t="s">
        <v>7665</v>
      </c>
      <c r="U1152" s="103" t="str">
        <f t="shared" si="17"/>
        <v>End</v>
      </c>
      <c r="V1152" s="111"/>
      <c r="W1152" s="111"/>
      <c r="X1152" s="111"/>
      <c r="Y1152" s="111"/>
      <c r="Z1152" s="111"/>
      <c r="AA1152" s="111"/>
      <c r="AB1152" s="111"/>
    </row>
    <row r="1153" spans="1:28" ht="13">
      <c r="A1153" s="1462">
        <v>1143</v>
      </c>
      <c r="B1153" s="111"/>
      <c r="C1153" s="307"/>
      <c r="D1153" s="309">
        <v>62</v>
      </c>
      <c r="E1153" s="103"/>
      <c r="F1153" s="103"/>
      <c r="G1153" s="103"/>
      <c r="H1153" s="112"/>
      <c r="I1153" s="112"/>
      <c r="J1153" s="286" t="s">
        <v>627</v>
      </c>
      <c r="K1153" s="286"/>
      <c r="L1153" s="286"/>
      <c r="M1153" s="286"/>
      <c r="N1153" s="287"/>
      <c r="O1153" s="286"/>
      <c r="P1153" s="286"/>
      <c r="Q1153" s="286"/>
      <c r="R1153" s="288" t="s">
        <v>3240</v>
      </c>
      <c r="S1153" s="103" t="s">
        <v>6197</v>
      </c>
      <c r="T1153" s="103"/>
      <c r="U1153" s="103" t="str">
        <f t="shared" si="17"/>
        <v/>
      </c>
      <c r="V1153" s="111"/>
      <c r="W1153" s="111"/>
      <c r="X1153" s="111"/>
      <c r="Y1153" s="111"/>
      <c r="Z1153" s="111"/>
      <c r="AA1153" s="111"/>
      <c r="AB1153" s="111"/>
    </row>
    <row r="1154" spans="1:28" ht="13">
      <c r="A1154" s="1462">
        <v>1144</v>
      </c>
      <c r="B1154" s="111"/>
      <c r="C1154" s="307"/>
      <c r="D1154" s="281"/>
      <c r="E1154" s="344">
        <v>62</v>
      </c>
      <c r="F1154" s="32"/>
      <c r="G1154" s="103"/>
      <c r="H1154" s="112"/>
      <c r="I1154" s="112"/>
      <c r="J1154" s="21" t="s">
        <v>627</v>
      </c>
      <c r="K1154" s="21"/>
      <c r="L1154" s="21"/>
      <c r="M1154" s="21"/>
      <c r="N1154" s="274"/>
      <c r="O1154" s="21"/>
      <c r="P1154" s="21"/>
      <c r="Q1154" s="21"/>
      <c r="R1154" s="288" t="s">
        <v>3240</v>
      </c>
      <c r="S1154" s="103" t="s">
        <v>6197</v>
      </c>
      <c r="T1154" s="103"/>
      <c r="U1154" s="103" t="str">
        <f t="shared" si="17"/>
        <v/>
      </c>
      <c r="V1154" s="111"/>
      <c r="W1154" s="111"/>
      <c r="X1154" s="111"/>
      <c r="Y1154" s="111"/>
      <c r="Z1154" s="111"/>
      <c r="AA1154" s="111"/>
      <c r="AB1154" s="111"/>
    </row>
    <row r="1155" spans="1:28" ht="13">
      <c r="A1155" s="1462">
        <v>1145</v>
      </c>
      <c r="B1155" s="111"/>
      <c r="C1155" s="307"/>
      <c r="D1155" s="281"/>
      <c r="E1155" s="103"/>
      <c r="F1155" s="344">
        <v>620</v>
      </c>
      <c r="G1155" s="103"/>
      <c r="H1155" s="112"/>
      <c r="I1155" s="112"/>
      <c r="J1155" s="21" t="s">
        <v>1063</v>
      </c>
      <c r="K1155" s="21"/>
      <c r="L1155" s="21"/>
      <c r="M1155" s="21"/>
      <c r="N1155" s="274">
        <v>62</v>
      </c>
      <c r="O1155" s="21"/>
      <c r="P1155" s="21"/>
      <c r="Q1155" s="21"/>
      <c r="R1155" s="19" t="s">
        <v>3240</v>
      </c>
      <c r="S1155" s="103" t="s">
        <v>6197</v>
      </c>
      <c r="T1155" s="103"/>
      <c r="U1155" s="103" t="str">
        <f t="shared" si="17"/>
        <v/>
      </c>
      <c r="V1155" s="111"/>
      <c r="W1155" s="111"/>
      <c r="X1155" s="111"/>
      <c r="Y1155" s="111"/>
      <c r="Z1155" s="111"/>
      <c r="AA1155" s="111"/>
      <c r="AB1155" s="111"/>
    </row>
    <row r="1156" spans="1:28" ht="13">
      <c r="A1156" s="1462">
        <v>1146</v>
      </c>
      <c r="B1156" s="111"/>
      <c r="C1156" s="307"/>
      <c r="D1156" s="281"/>
      <c r="E1156" s="103"/>
      <c r="F1156" s="103"/>
      <c r="G1156" s="344">
        <v>6200</v>
      </c>
      <c r="H1156" s="112"/>
      <c r="I1156" s="112"/>
      <c r="J1156" s="21" t="s">
        <v>1063</v>
      </c>
      <c r="K1156" s="21"/>
      <c r="L1156" s="21"/>
      <c r="M1156" s="21"/>
      <c r="N1156" s="274">
        <v>620</v>
      </c>
      <c r="O1156" s="21"/>
      <c r="P1156" s="21"/>
      <c r="Q1156" s="21"/>
      <c r="R1156" s="19" t="s">
        <v>3240</v>
      </c>
      <c r="S1156" s="103" t="s">
        <v>6197</v>
      </c>
      <c r="T1156" s="103"/>
      <c r="U1156" s="103" t="str">
        <f t="shared" si="17"/>
        <v/>
      </c>
      <c r="V1156" s="111"/>
      <c r="W1156" s="111"/>
      <c r="X1156" s="111"/>
      <c r="Y1156" s="111"/>
      <c r="Z1156" s="111"/>
      <c r="AA1156" s="111"/>
      <c r="AB1156" s="111"/>
    </row>
    <row r="1157" spans="1:28" ht="13">
      <c r="A1157" s="1462">
        <v>1147</v>
      </c>
      <c r="B1157" s="111"/>
      <c r="C1157" s="307"/>
      <c r="D1157" s="281"/>
      <c r="E1157" s="103"/>
      <c r="F1157" s="103"/>
      <c r="G1157" s="103"/>
      <c r="H1157" s="112">
        <v>62000</v>
      </c>
      <c r="I1157" s="112"/>
      <c r="J1157" s="111" t="s">
        <v>1064</v>
      </c>
      <c r="K1157" s="111"/>
      <c r="L1157" s="111"/>
      <c r="M1157" s="111"/>
      <c r="N1157" s="133">
        <v>6200</v>
      </c>
      <c r="O1157" s="111"/>
      <c r="P1157" s="111"/>
      <c r="Q1157" s="111"/>
      <c r="R1157" s="112" t="s">
        <v>3245</v>
      </c>
      <c r="S1157" s="103" t="s">
        <v>6197</v>
      </c>
      <c r="T1157" s="103"/>
      <c r="U1157" s="103" t="str">
        <f t="shared" si="17"/>
        <v/>
      </c>
      <c r="V1157" s="111"/>
      <c r="W1157" s="111"/>
      <c r="X1157" s="111"/>
      <c r="Y1157" s="111"/>
      <c r="Z1157" s="111"/>
      <c r="AA1157" s="111"/>
      <c r="AB1157" s="111"/>
    </row>
    <row r="1158" spans="1:28" ht="13">
      <c r="A1158" s="1462">
        <v>1148</v>
      </c>
      <c r="B1158" s="111"/>
      <c r="C1158" s="307"/>
      <c r="D1158" s="281"/>
      <c r="E1158" s="103"/>
      <c r="F1158" s="103"/>
      <c r="G1158" s="103"/>
      <c r="H1158" s="112">
        <v>62001</v>
      </c>
      <c r="I1158" s="112"/>
      <c r="J1158" s="111" t="s">
        <v>1065</v>
      </c>
      <c r="K1158" s="111"/>
      <c r="L1158" s="111"/>
      <c r="M1158" s="111"/>
      <c r="N1158" s="133">
        <v>6200</v>
      </c>
      <c r="O1158" s="111"/>
      <c r="P1158" s="111"/>
      <c r="Q1158" s="111"/>
      <c r="R1158" s="112" t="s">
        <v>3245</v>
      </c>
      <c r="S1158" s="103" t="s">
        <v>6197</v>
      </c>
      <c r="T1158" s="103"/>
      <c r="U1158" s="103" t="str">
        <f t="shared" si="17"/>
        <v/>
      </c>
      <c r="V1158" s="111"/>
      <c r="W1158" s="111"/>
      <c r="X1158" s="111"/>
      <c r="Y1158" s="111"/>
      <c r="Z1158" s="111"/>
      <c r="AA1158" s="111"/>
      <c r="AB1158" s="111"/>
    </row>
    <row r="1159" spans="1:28" ht="13">
      <c r="A1159" s="1462">
        <v>1149</v>
      </c>
      <c r="B1159" s="111"/>
      <c r="C1159" s="307"/>
      <c r="D1159" s="281"/>
      <c r="E1159" s="103"/>
      <c r="F1159" s="103"/>
      <c r="G1159" s="103"/>
      <c r="H1159" s="112">
        <v>62002</v>
      </c>
      <c r="I1159" s="112"/>
      <c r="J1159" s="111" t="s">
        <v>1066</v>
      </c>
      <c r="K1159" s="111"/>
      <c r="L1159" s="111"/>
      <c r="M1159" s="111"/>
      <c r="N1159" s="133">
        <v>6200</v>
      </c>
      <c r="O1159" s="111"/>
      <c r="P1159" s="111"/>
      <c r="Q1159" s="111"/>
      <c r="R1159" s="112" t="s">
        <v>3245</v>
      </c>
      <c r="S1159" s="103" t="s">
        <v>6197</v>
      </c>
      <c r="T1159" s="103" t="s">
        <v>6931</v>
      </c>
      <c r="U1159" s="103" t="str">
        <f t="shared" si="17"/>
        <v>End</v>
      </c>
      <c r="V1159" s="111"/>
      <c r="W1159" s="111"/>
      <c r="X1159" s="111"/>
      <c r="Y1159" s="111"/>
      <c r="Z1159" s="111"/>
      <c r="AA1159" s="111"/>
      <c r="AB1159" s="111"/>
    </row>
    <row r="1160" spans="1:28" ht="13">
      <c r="A1160" s="1462">
        <v>1150</v>
      </c>
      <c r="B1160" s="111"/>
      <c r="C1160" s="307"/>
      <c r="D1160" s="281"/>
      <c r="E1160" s="103"/>
      <c r="F1160" s="103"/>
      <c r="G1160" s="103"/>
      <c r="H1160" s="112">
        <v>62003</v>
      </c>
      <c r="I1160" s="112"/>
      <c r="J1160" s="111" t="s">
        <v>1067</v>
      </c>
      <c r="K1160" s="111"/>
      <c r="L1160" s="111"/>
      <c r="M1160" s="111"/>
      <c r="N1160" s="133">
        <v>6200</v>
      </c>
      <c r="O1160" s="111"/>
      <c r="P1160" s="111"/>
      <c r="Q1160" s="111"/>
      <c r="R1160" s="112" t="s">
        <v>3245</v>
      </c>
      <c r="S1160" s="103" t="s">
        <v>6197</v>
      </c>
      <c r="T1160" s="103"/>
      <c r="U1160" s="103" t="str">
        <f t="shared" si="17"/>
        <v/>
      </c>
      <c r="V1160" s="111"/>
      <c r="W1160" s="111"/>
      <c r="X1160" s="111"/>
      <c r="Y1160" s="111"/>
      <c r="Z1160" s="111"/>
      <c r="AA1160" s="111"/>
      <c r="AB1160" s="111"/>
    </row>
    <row r="1161" spans="1:28" ht="13">
      <c r="A1161" s="1462">
        <v>1151</v>
      </c>
      <c r="B1161" s="111"/>
      <c r="C1161" s="307"/>
      <c r="D1161" s="309"/>
      <c r="E1161" s="103"/>
      <c r="F1161" s="103"/>
      <c r="G1161" s="103"/>
      <c r="H1161" s="112">
        <v>62004</v>
      </c>
      <c r="I1161" s="112"/>
      <c r="J1161" s="111" t="s">
        <v>1068</v>
      </c>
      <c r="K1161" s="111"/>
      <c r="L1161" s="111"/>
      <c r="M1161" s="111"/>
      <c r="N1161" s="133">
        <v>6200</v>
      </c>
      <c r="O1161" s="111"/>
      <c r="P1161" s="111"/>
      <c r="Q1161" s="111"/>
      <c r="R1161" s="112" t="s">
        <v>3245</v>
      </c>
      <c r="S1161" s="103" t="s">
        <v>6197</v>
      </c>
      <c r="T1161" s="103"/>
      <c r="U1161" s="103" t="str">
        <f t="shared" si="17"/>
        <v/>
      </c>
      <c r="V1161" s="111"/>
      <c r="W1161" s="111"/>
      <c r="X1161" s="111"/>
      <c r="Y1161" s="111"/>
      <c r="Z1161" s="111"/>
      <c r="AA1161" s="111"/>
      <c r="AB1161" s="111"/>
    </row>
    <row r="1162" spans="1:28" ht="13">
      <c r="A1162" s="1462">
        <v>1152</v>
      </c>
      <c r="B1162" s="111"/>
      <c r="C1162" s="307"/>
      <c r="D1162" s="309"/>
      <c r="E1162" s="103"/>
      <c r="F1162" s="103"/>
      <c r="G1162" s="103"/>
      <c r="H1162" s="112">
        <v>62005</v>
      </c>
      <c r="I1162" s="112"/>
      <c r="J1162" s="111" t="s">
        <v>1069</v>
      </c>
      <c r="K1162" s="111"/>
      <c r="L1162" s="111"/>
      <c r="M1162" s="111"/>
      <c r="N1162" s="133">
        <v>6200</v>
      </c>
      <c r="O1162" s="111"/>
      <c r="P1162" s="111"/>
      <c r="Q1162" s="111"/>
      <c r="R1162" s="112" t="s">
        <v>3245</v>
      </c>
      <c r="S1162" s="103" t="s">
        <v>6197</v>
      </c>
      <c r="T1162" s="103" t="s">
        <v>6931</v>
      </c>
      <c r="U1162" s="103" t="str">
        <f t="shared" si="17"/>
        <v>End</v>
      </c>
      <c r="V1162" s="111"/>
      <c r="W1162" s="111"/>
      <c r="X1162" s="111"/>
      <c r="Y1162" s="111"/>
      <c r="Z1162" s="111"/>
      <c r="AA1162" s="111"/>
      <c r="AB1162" s="111"/>
    </row>
    <row r="1163" spans="1:28" ht="13">
      <c r="A1163" s="1462">
        <v>1153</v>
      </c>
      <c r="B1163" s="111"/>
      <c r="C1163" s="307"/>
      <c r="D1163" s="309"/>
      <c r="E1163" s="103"/>
      <c r="F1163" s="103"/>
      <c r="G1163" s="103"/>
      <c r="H1163" s="112">
        <v>62006</v>
      </c>
      <c r="I1163" s="112"/>
      <c r="J1163" s="111" t="s">
        <v>1070</v>
      </c>
      <c r="K1163" s="111"/>
      <c r="L1163" s="111"/>
      <c r="M1163" s="111"/>
      <c r="N1163" s="133">
        <v>6200</v>
      </c>
      <c r="O1163" s="111"/>
      <c r="P1163" s="111"/>
      <c r="Q1163" s="111"/>
      <c r="R1163" s="112" t="s">
        <v>3245</v>
      </c>
      <c r="S1163" s="103" t="s">
        <v>6197</v>
      </c>
      <c r="T1163" s="103" t="s">
        <v>6931</v>
      </c>
      <c r="U1163" s="103" t="str">
        <f t="shared" si="17"/>
        <v>End</v>
      </c>
      <c r="V1163" s="111"/>
      <c r="W1163" s="111"/>
      <c r="X1163" s="111"/>
      <c r="Y1163" s="111"/>
      <c r="Z1163" s="111"/>
      <c r="AA1163" s="111"/>
      <c r="AB1163" s="111"/>
    </row>
    <row r="1164" spans="1:28" ht="13">
      <c r="A1164" s="1462">
        <v>1154</v>
      </c>
      <c r="B1164" s="111"/>
      <c r="C1164" s="307"/>
      <c r="D1164" s="309"/>
      <c r="E1164" s="103"/>
      <c r="F1164" s="103"/>
      <c r="G1164" s="103"/>
      <c r="H1164" s="112">
        <v>62007</v>
      </c>
      <c r="I1164" s="112"/>
      <c r="J1164" s="111" t="s">
        <v>1979</v>
      </c>
      <c r="K1164" s="111"/>
      <c r="L1164" s="111"/>
      <c r="M1164" s="111"/>
      <c r="N1164" s="133">
        <v>6200</v>
      </c>
      <c r="O1164" s="111"/>
      <c r="P1164" s="111"/>
      <c r="Q1164" s="111"/>
      <c r="R1164" s="112" t="s">
        <v>3245</v>
      </c>
      <c r="S1164" s="103" t="s">
        <v>6197</v>
      </c>
      <c r="T1164" s="103" t="s">
        <v>5272</v>
      </c>
      <c r="U1164" s="103" t="str">
        <f t="shared" si="17"/>
        <v>End</v>
      </c>
      <c r="V1164" s="111"/>
      <c r="W1164" s="111"/>
      <c r="X1164" s="111"/>
      <c r="Y1164" s="111"/>
      <c r="Z1164" s="111"/>
      <c r="AA1164" s="111"/>
      <c r="AB1164" s="111"/>
    </row>
    <row r="1165" spans="1:28" ht="13">
      <c r="A1165" s="1462">
        <v>1155</v>
      </c>
      <c r="B1165" s="111"/>
      <c r="C1165" s="307"/>
      <c r="D1165" s="309"/>
      <c r="E1165" s="103"/>
      <c r="F1165" s="103"/>
      <c r="G1165" s="103"/>
      <c r="H1165" s="112">
        <v>62008</v>
      </c>
      <c r="I1165" s="112"/>
      <c r="J1165" s="111" t="s">
        <v>504</v>
      </c>
      <c r="K1165" s="111"/>
      <c r="L1165" s="111"/>
      <c r="M1165" s="111"/>
      <c r="N1165" s="133">
        <v>6200</v>
      </c>
      <c r="O1165" s="111"/>
      <c r="P1165" s="111"/>
      <c r="Q1165" s="111"/>
      <c r="R1165" s="112" t="s">
        <v>3245</v>
      </c>
      <c r="S1165" s="103" t="s">
        <v>6197</v>
      </c>
      <c r="T1165" s="103" t="s">
        <v>6933</v>
      </c>
      <c r="U1165" s="103" t="str">
        <f t="shared" si="17"/>
        <v>End</v>
      </c>
      <c r="V1165" s="111"/>
      <c r="W1165" s="111"/>
      <c r="X1165" s="111"/>
      <c r="Y1165" s="111"/>
      <c r="Z1165" s="111"/>
      <c r="AA1165" s="111"/>
      <c r="AB1165" s="111"/>
    </row>
    <row r="1166" spans="1:28" ht="13">
      <c r="A1166" s="1462">
        <v>1156</v>
      </c>
      <c r="B1166" s="111"/>
      <c r="C1166" s="307"/>
      <c r="D1166" s="309"/>
      <c r="E1166" s="103"/>
      <c r="F1166" s="103"/>
      <c r="G1166" s="103"/>
      <c r="H1166" s="112">
        <v>62009</v>
      </c>
      <c r="I1166" s="112"/>
      <c r="J1166" s="111" t="s">
        <v>3823</v>
      </c>
      <c r="K1166" s="111"/>
      <c r="L1166" s="111"/>
      <c r="M1166" s="111"/>
      <c r="N1166" s="133">
        <v>6200</v>
      </c>
      <c r="O1166" s="111"/>
      <c r="P1166" s="111"/>
      <c r="Q1166" s="111"/>
      <c r="R1166" s="112" t="s">
        <v>3245</v>
      </c>
      <c r="S1166" s="103" t="s">
        <v>6197</v>
      </c>
      <c r="T1166" s="103" t="s">
        <v>5272</v>
      </c>
      <c r="U1166" s="103" t="str">
        <f t="shared" si="17"/>
        <v>End</v>
      </c>
      <c r="V1166" s="111"/>
      <c r="W1166" s="111"/>
      <c r="X1166" s="111"/>
      <c r="Y1166" s="111"/>
      <c r="Z1166" s="111"/>
      <c r="AA1166" s="111"/>
      <c r="AB1166" s="111"/>
    </row>
    <row r="1167" spans="1:28" ht="13">
      <c r="A1167" s="1462">
        <v>1157</v>
      </c>
      <c r="B1167" s="111"/>
      <c r="C1167" s="307"/>
      <c r="D1167" s="309"/>
      <c r="E1167" s="103"/>
      <c r="F1167" s="103"/>
      <c r="G1167" s="103"/>
      <c r="H1167" s="112">
        <v>62010</v>
      </c>
      <c r="I1167" s="112"/>
      <c r="J1167" s="111" t="s">
        <v>4055</v>
      </c>
      <c r="K1167" s="111"/>
      <c r="L1167" s="111"/>
      <c r="M1167" s="111"/>
      <c r="N1167" s="133">
        <v>6200</v>
      </c>
      <c r="O1167" s="111"/>
      <c r="P1167" s="111"/>
      <c r="Q1167" s="111"/>
      <c r="R1167" s="112" t="s">
        <v>3245</v>
      </c>
      <c r="S1167" s="103" t="s">
        <v>6197</v>
      </c>
      <c r="T1167" s="103" t="s">
        <v>5272</v>
      </c>
      <c r="U1167" s="103" t="str">
        <f t="shared" ref="U1167:U1230" si="18">LEFT($T1167,3)</f>
        <v>End</v>
      </c>
      <c r="V1167" s="111"/>
      <c r="W1167" s="111"/>
      <c r="X1167" s="111"/>
      <c r="Y1167" s="111"/>
      <c r="Z1167" s="111"/>
      <c r="AA1167" s="111"/>
      <c r="AB1167" s="111"/>
    </row>
    <row r="1168" spans="1:28" ht="13">
      <c r="A1168" s="1462">
        <v>1158</v>
      </c>
      <c r="B1168" s="111"/>
      <c r="C1168" s="307"/>
      <c r="D1168" s="309"/>
      <c r="E1168" s="103"/>
      <c r="F1168" s="103"/>
      <c r="G1168" s="103"/>
      <c r="H1168" s="112">
        <v>62011</v>
      </c>
      <c r="I1168" s="112"/>
      <c r="J1168" s="111" t="s">
        <v>4363</v>
      </c>
      <c r="K1168" s="111"/>
      <c r="L1168" s="111"/>
      <c r="M1168" s="111"/>
      <c r="N1168" s="133">
        <v>6200</v>
      </c>
      <c r="O1168" s="111"/>
      <c r="P1168" s="111"/>
      <c r="Q1168" s="111"/>
      <c r="R1168" s="112" t="s">
        <v>3245</v>
      </c>
      <c r="S1168" s="103" t="s">
        <v>6197</v>
      </c>
      <c r="T1168" s="103" t="s">
        <v>5272</v>
      </c>
      <c r="U1168" s="103" t="str">
        <f t="shared" si="18"/>
        <v>End</v>
      </c>
      <c r="V1168" s="111"/>
      <c r="W1168" s="111"/>
      <c r="X1168" s="111"/>
      <c r="Y1168" s="111"/>
      <c r="Z1168" s="111"/>
      <c r="AA1168" s="111"/>
      <c r="AB1168" s="111"/>
    </row>
    <row r="1169" spans="1:28" ht="13">
      <c r="A1169" s="1462">
        <v>1159</v>
      </c>
      <c r="B1169" s="111"/>
      <c r="C1169" s="307"/>
      <c r="D1169" s="309"/>
      <c r="E1169" s="103"/>
      <c r="F1169" s="103"/>
      <c r="G1169" s="103"/>
      <c r="H1169" s="112">
        <v>62012</v>
      </c>
      <c r="I1169" s="112"/>
      <c r="J1169" s="111" t="s">
        <v>629</v>
      </c>
      <c r="K1169" s="111"/>
      <c r="L1169" s="111"/>
      <c r="M1169" s="111"/>
      <c r="N1169" s="133">
        <v>6200</v>
      </c>
      <c r="O1169" s="111"/>
      <c r="P1169" s="111"/>
      <c r="Q1169" s="111"/>
      <c r="R1169" s="112" t="s">
        <v>3245</v>
      </c>
      <c r="S1169" s="103" t="s">
        <v>6197</v>
      </c>
      <c r="T1169" s="103" t="s">
        <v>5872</v>
      </c>
      <c r="U1169" s="103" t="str">
        <f t="shared" si="18"/>
        <v>End</v>
      </c>
      <c r="V1169" s="111"/>
      <c r="W1169" s="111"/>
      <c r="X1169" s="111"/>
      <c r="Y1169" s="111"/>
      <c r="Z1169" s="111"/>
      <c r="AA1169" s="111"/>
      <c r="AB1169" s="111"/>
    </row>
    <row r="1170" spans="1:28" ht="13">
      <c r="A1170" s="1462">
        <v>1160</v>
      </c>
      <c r="B1170" s="111"/>
      <c r="C1170" s="307"/>
      <c r="D1170" s="309"/>
      <c r="E1170" s="103"/>
      <c r="F1170" s="103"/>
      <c r="G1170" s="103"/>
      <c r="H1170" s="112">
        <v>62013</v>
      </c>
      <c r="I1170" s="112"/>
      <c r="J1170" s="111" t="s">
        <v>5036</v>
      </c>
      <c r="K1170" s="111"/>
      <c r="L1170" s="111"/>
      <c r="M1170" s="111"/>
      <c r="N1170" s="133">
        <v>6200</v>
      </c>
      <c r="O1170" s="111"/>
      <c r="P1170" s="111"/>
      <c r="Q1170" s="111"/>
      <c r="R1170" s="112" t="s">
        <v>3245</v>
      </c>
      <c r="S1170" s="103" t="s">
        <v>6197</v>
      </c>
      <c r="T1170" s="103" t="s">
        <v>6927</v>
      </c>
      <c r="U1170" s="103" t="str">
        <f t="shared" si="18"/>
        <v>End</v>
      </c>
      <c r="V1170" s="111"/>
      <c r="W1170" s="111"/>
      <c r="X1170" s="111"/>
      <c r="Y1170" s="111"/>
      <c r="Z1170" s="111"/>
      <c r="AA1170" s="111"/>
      <c r="AB1170" s="111"/>
    </row>
    <row r="1171" spans="1:28" ht="13">
      <c r="A1171" s="1462">
        <v>1161</v>
      </c>
      <c r="B1171" s="111"/>
      <c r="C1171" s="307"/>
      <c r="D1171" s="309"/>
      <c r="E1171" s="103"/>
      <c r="F1171" s="103"/>
      <c r="G1171" s="103"/>
      <c r="H1171" s="112">
        <v>62014</v>
      </c>
      <c r="I1171" s="112"/>
      <c r="J1171" s="111" t="s">
        <v>5627</v>
      </c>
      <c r="K1171" s="111"/>
      <c r="L1171" s="111"/>
      <c r="M1171" s="111"/>
      <c r="N1171" s="133">
        <v>6200</v>
      </c>
      <c r="O1171" s="111"/>
      <c r="P1171" s="111"/>
      <c r="Q1171" s="111"/>
      <c r="R1171" s="112" t="s">
        <v>3245</v>
      </c>
      <c r="S1171" s="103" t="s">
        <v>6197</v>
      </c>
      <c r="T1171" s="103" t="s">
        <v>6927</v>
      </c>
      <c r="U1171" s="103" t="str">
        <f t="shared" si="18"/>
        <v>End</v>
      </c>
      <c r="V1171" s="111"/>
      <c r="W1171" s="111"/>
      <c r="X1171" s="111"/>
      <c r="Y1171" s="111"/>
      <c r="Z1171" s="111"/>
      <c r="AA1171" s="111"/>
      <c r="AB1171" s="111"/>
    </row>
    <row r="1172" spans="1:28" ht="13">
      <c r="A1172" s="1462">
        <v>1162</v>
      </c>
      <c r="B1172" s="111"/>
      <c r="C1172" s="307"/>
      <c r="D1172" s="309"/>
      <c r="E1172" s="103"/>
      <c r="F1172" s="103"/>
      <c r="G1172" s="103"/>
      <c r="H1172" s="112">
        <v>62015</v>
      </c>
      <c r="I1172" s="112"/>
      <c r="J1172" s="111" t="s">
        <v>5626</v>
      </c>
      <c r="K1172" s="111"/>
      <c r="L1172" s="111"/>
      <c r="M1172" s="111"/>
      <c r="N1172" s="133">
        <v>6200</v>
      </c>
      <c r="O1172" s="111"/>
      <c r="P1172" s="111"/>
      <c r="Q1172" s="111"/>
      <c r="R1172" s="112" t="s">
        <v>3245</v>
      </c>
      <c r="S1172" s="103" t="s">
        <v>6197</v>
      </c>
      <c r="T1172" s="103" t="s">
        <v>6927</v>
      </c>
      <c r="U1172" s="103" t="str">
        <f t="shared" si="18"/>
        <v>End</v>
      </c>
      <c r="V1172" s="111"/>
      <c r="W1172" s="111"/>
      <c r="X1172" s="111"/>
      <c r="Y1172" s="111"/>
      <c r="Z1172" s="111"/>
      <c r="AA1172" s="111"/>
      <c r="AB1172" s="111"/>
    </row>
    <row r="1173" spans="1:28" ht="13">
      <c r="A1173" s="1462">
        <v>1163</v>
      </c>
      <c r="B1173" s="111"/>
      <c r="C1173" s="307"/>
      <c r="D1173" s="309"/>
      <c r="E1173" s="103"/>
      <c r="F1173" s="103"/>
      <c r="G1173" s="103"/>
      <c r="H1173" s="112">
        <v>62016</v>
      </c>
      <c r="I1173" s="112"/>
      <c r="J1173" s="111" t="s">
        <v>5962</v>
      </c>
      <c r="K1173" s="111"/>
      <c r="L1173" s="111"/>
      <c r="M1173" s="111"/>
      <c r="N1173" s="133">
        <v>6200</v>
      </c>
      <c r="O1173" s="111"/>
      <c r="P1173" s="111"/>
      <c r="Q1173" s="111"/>
      <c r="R1173" s="112" t="s">
        <v>3245</v>
      </c>
      <c r="S1173" s="103" t="s">
        <v>6197</v>
      </c>
      <c r="T1173" s="103" t="s">
        <v>6927</v>
      </c>
      <c r="U1173" s="103" t="str">
        <f t="shared" si="18"/>
        <v>End</v>
      </c>
      <c r="V1173" s="111"/>
      <c r="W1173" s="111"/>
      <c r="X1173" s="111"/>
      <c r="Y1173" s="111"/>
      <c r="Z1173" s="111"/>
      <c r="AA1173" s="111"/>
      <c r="AB1173" s="111"/>
    </row>
    <row r="1174" spans="1:28" ht="13">
      <c r="A1174" s="1462">
        <v>1164</v>
      </c>
      <c r="B1174" s="111"/>
      <c r="C1174" s="307"/>
      <c r="D1174" s="309"/>
      <c r="E1174" s="103"/>
      <c r="F1174" s="103"/>
      <c r="G1174" s="103"/>
      <c r="H1174" s="112">
        <v>62017</v>
      </c>
      <c r="I1174" s="112"/>
      <c r="J1174" s="111" t="s">
        <v>6294</v>
      </c>
      <c r="K1174" s="111"/>
      <c r="L1174" s="111"/>
      <c r="M1174" s="111"/>
      <c r="N1174" s="133">
        <v>6200</v>
      </c>
      <c r="O1174" s="111"/>
      <c r="P1174" s="111"/>
      <c r="Q1174" s="111"/>
      <c r="R1174" s="112" t="s">
        <v>3245</v>
      </c>
      <c r="S1174" s="103" t="s">
        <v>6197</v>
      </c>
      <c r="T1174" s="103" t="s">
        <v>7785</v>
      </c>
      <c r="U1174" s="103" t="str">
        <f t="shared" si="18"/>
        <v>End</v>
      </c>
      <c r="V1174" s="111"/>
      <c r="W1174" s="111"/>
      <c r="X1174" s="111"/>
      <c r="Y1174" s="111"/>
      <c r="Z1174" s="111"/>
      <c r="AA1174" s="111"/>
      <c r="AB1174" s="111"/>
    </row>
    <row r="1175" spans="1:28" ht="13">
      <c r="A1175" s="1462">
        <v>1165</v>
      </c>
      <c r="B1175" s="111"/>
      <c r="C1175" s="307"/>
      <c r="D1175" s="309"/>
      <c r="E1175" s="103"/>
      <c r="F1175" s="103"/>
      <c r="G1175" s="103"/>
      <c r="H1175" s="112">
        <v>62018</v>
      </c>
      <c r="I1175" s="112"/>
      <c r="J1175" s="111" t="s">
        <v>6704</v>
      </c>
      <c r="K1175" s="111"/>
      <c r="L1175" s="111"/>
      <c r="M1175" s="111"/>
      <c r="N1175" s="133">
        <v>6200</v>
      </c>
      <c r="O1175" s="111"/>
      <c r="P1175" s="111"/>
      <c r="Q1175" s="111"/>
      <c r="R1175" s="112" t="s">
        <v>3245</v>
      </c>
      <c r="S1175" s="103" t="s">
        <v>6197</v>
      </c>
      <c r="T1175" s="103"/>
      <c r="U1175" s="103" t="str">
        <f t="shared" si="18"/>
        <v/>
      </c>
      <c r="V1175" s="111"/>
      <c r="W1175" s="111"/>
      <c r="X1175" s="111"/>
      <c r="Y1175" s="111"/>
      <c r="Z1175" s="111"/>
      <c r="AA1175" s="111"/>
      <c r="AB1175" s="111"/>
    </row>
    <row r="1176" spans="1:28" ht="13">
      <c r="A1176" s="1462">
        <v>1166</v>
      </c>
      <c r="B1176" s="111"/>
      <c r="C1176" s="307"/>
      <c r="D1176" s="309"/>
      <c r="E1176" s="103"/>
      <c r="F1176" s="103"/>
      <c r="G1176" s="103"/>
      <c r="H1176" s="112">
        <v>62019</v>
      </c>
      <c r="I1176" s="112"/>
      <c r="J1176" s="111" t="s">
        <v>6785</v>
      </c>
      <c r="K1176" s="111"/>
      <c r="L1176" s="111"/>
      <c r="M1176" s="111"/>
      <c r="N1176" s="133">
        <v>6200</v>
      </c>
      <c r="O1176" s="111"/>
      <c r="P1176" s="111"/>
      <c r="Q1176" s="111"/>
      <c r="R1176" s="112" t="s">
        <v>3245</v>
      </c>
      <c r="S1176" s="103" t="s">
        <v>6197</v>
      </c>
      <c r="T1176" s="103"/>
      <c r="U1176" s="103" t="str">
        <f t="shared" si="18"/>
        <v/>
      </c>
      <c r="V1176" s="111"/>
      <c r="W1176" s="111"/>
      <c r="X1176" s="111"/>
      <c r="Y1176" s="111"/>
      <c r="Z1176" s="111"/>
      <c r="AA1176" s="111"/>
      <c r="AB1176" s="111"/>
    </row>
    <row r="1177" spans="1:28" ht="13">
      <c r="A1177" s="1462">
        <v>1167</v>
      </c>
      <c r="B1177" s="111"/>
      <c r="C1177" s="307"/>
      <c r="D1177" s="309"/>
      <c r="E1177" s="103"/>
      <c r="F1177" s="103"/>
      <c r="G1177" s="103"/>
      <c r="H1177" s="112">
        <v>62020</v>
      </c>
      <c r="I1177" s="112"/>
      <c r="J1177" s="111" t="s">
        <v>6651</v>
      </c>
      <c r="K1177" s="111"/>
      <c r="L1177" s="111"/>
      <c r="M1177" s="111"/>
      <c r="N1177" s="133">
        <v>6200</v>
      </c>
      <c r="O1177" s="111"/>
      <c r="P1177" s="111"/>
      <c r="Q1177" s="111"/>
      <c r="R1177" s="112" t="s">
        <v>3245</v>
      </c>
      <c r="S1177" s="103" t="s">
        <v>6197</v>
      </c>
      <c r="T1177" s="103"/>
      <c r="U1177" s="103" t="str">
        <f t="shared" si="18"/>
        <v/>
      </c>
      <c r="V1177" s="111"/>
      <c r="W1177" s="111"/>
      <c r="X1177" s="111"/>
      <c r="Y1177" s="111"/>
      <c r="Z1177" s="111"/>
      <c r="AA1177" s="111"/>
      <c r="AB1177" s="111"/>
    </row>
    <row r="1178" spans="1:28" ht="13">
      <c r="A1178" s="1462">
        <v>1168</v>
      </c>
      <c r="B1178" s="111"/>
      <c r="C1178" s="307"/>
      <c r="D1178" s="309"/>
      <c r="E1178" s="103"/>
      <c r="F1178" s="103"/>
      <c r="G1178" s="103"/>
      <c r="H1178" s="112" t="s">
        <v>7402</v>
      </c>
      <c r="I1178" s="112"/>
      <c r="J1178" s="111" t="s">
        <v>7405</v>
      </c>
      <c r="K1178" s="111"/>
      <c r="L1178" s="111"/>
      <c r="M1178" s="111"/>
      <c r="N1178" s="133">
        <v>6200</v>
      </c>
      <c r="O1178" s="111"/>
      <c r="P1178" s="111"/>
      <c r="Q1178" s="111"/>
      <c r="R1178" s="112" t="s">
        <v>3245</v>
      </c>
      <c r="S1178" s="103" t="s">
        <v>6197</v>
      </c>
      <c r="T1178" s="103" t="s">
        <v>8686</v>
      </c>
      <c r="U1178" s="103" t="str">
        <f t="shared" si="18"/>
        <v>End</v>
      </c>
      <c r="V1178" s="111"/>
      <c r="W1178" s="111"/>
      <c r="Y1178" s="111"/>
      <c r="Z1178" s="111"/>
      <c r="AA1178" s="111"/>
      <c r="AB1178" s="111"/>
    </row>
    <row r="1179" spans="1:28" ht="13">
      <c r="A1179" s="1462">
        <v>1169</v>
      </c>
      <c r="B1179" s="111"/>
      <c r="C1179" s="307"/>
      <c r="D1179" s="309"/>
      <c r="E1179" s="103"/>
      <c r="F1179" s="103"/>
      <c r="G1179" s="103"/>
      <c r="H1179" s="112" t="s">
        <v>7403</v>
      </c>
      <c r="I1179" s="112"/>
      <c r="J1179" s="111" t="s">
        <v>7404</v>
      </c>
      <c r="K1179" s="111"/>
      <c r="L1179" s="111"/>
      <c r="M1179" s="111"/>
      <c r="N1179" s="133">
        <v>6200</v>
      </c>
      <c r="O1179" s="111"/>
      <c r="P1179" s="111"/>
      <c r="Q1179" s="111"/>
      <c r="R1179" s="112" t="s">
        <v>3245</v>
      </c>
      <c r="S1179" s="103" t="s">
        <v>6197</v>
      </c>
      <c r="T1179" s="103" t="s">
        <v>8687</v>
      </c>
      <c r="U1179" s="103" t="str">
        <f t="shared" si="18"/>
        <v>End</v>
      </c>
      <c r="V1179" s="111"/>
      <c r="W1179" s="111"/>
      <c r="X1179" s="111"/>
      <c r="Y1179" s="111"/>
      <c r="Z1179" s="111"/>
      <c r="AA1179" s="111"/>
      <c r="AB1179" s="111"/>
    </row>
    <row r="1180" spans="1:28" ht="13">
      <c r="A1180" s="1462">
        <v>1170</v>
      </c>
      <c r="B1180" s="111"/>
      <c r="C1180" s="307"/>
      <c r="D1180" s="309"/>
      <c r="E1180" s="103"/>
      <c r="F1180" s="103"/>
      <c r="G1180" s="103"/>
      <c r="H1180" s="112" t="s">
        <v>8182</v>
      </c>
      <c r="I1180" s="112"/>
      <c r="J1180" s="111" t="s">
        <v>8184</v>
      </c>
      <c r="K1180" s="111"/>
      <c r="L1180" s="111"/>
      <c r="M1180" s="111"/>
      <c r="N1180" s="133">
        <v>6200</v>
      </c>
      <c r="O1180" s="111"/>
      <c r="P1180" s="111"/>
      <c r="Q1180" s="111"/>
      <c r="R1180" s="112" t="s">
        <v>3245</v>
      </c>
      <c r="S1180" s="103" t="s">
        <v>6197</v>
      </c>
      <c r="T1180" s="103" t="s">
        <v>8687</v>
      </c>
      <c r="U1180" s="103" t="str">
        <f t="shared" si="18"/>
        <v>End</v>
      </c>
      <c r="V1180" s="111"/>
      <c r="W1180" s="111"/>
      <c r="X1180" s="111"/>
      <c r="Y1180" s="111"/>
      <c r="Z1180" s="111"/>
      <c r="AA1180" s="111"/>
      <c r="AB1180" s="111"/>
    </row>
    <row r="1181" spans="1:28" ht="13">
      <c r="A1181" s="1462">
        <v>1171</v>
      </c>
      <c r="B1181" s="111"/>
      <c r="C1181" s="307"/>
      <c r="D1181" s="309"/>
      <c r="E1181" s="103"/>
      <c r="F1181" s="103"/>
      <c r="G1181" s="103"/>
      <c r="H1181" s="112" t="s">
        <v>8183</v>
      </c>
      <c r="I1181" s="112"/>
      <c r="J1181" s="111" t="s">
        <v>8185</v>
      </c>
      <c r="K1181" s="111"/>
      <c r="L1181" s="111"/>
      <c r="M1181" s="111"/>
      <c r="N1181" s="133">
        <v>6200</v>
      </c>
      <c r="O1181" s="111"/>
      <c r="P1181" s="111"/>
      <c r="Q1181" s="111"/>
      <c r="R1181" s="112" t="s">
        <v>3245</v>
      </c>
      <c r="S1181" s="103" t="s">
        <v>6197</v>
      </c>
      <c r="T1181" s="103" t="s">
        <v>8687</v>
      </c>
      <c r="U1181" s="103" t="str">
        <f t="shared" si="18"/>
        <v>End</v>
      </c>
      <c r="V1181" s="111"/>
      <c r="W1181" s="111"/>
      <c r="X1181" s="111"/>
      <c r="Y1181" s="111"/>
      <c r="Z1181" s="111"/>
      <c r="AA1181" s="111"/>
      <c r="AB1181" s="111"/>
    </row>
    <row r="1182" spans="1:28" ht="13">
      <c r="A1182" s="1462">
        <v>1172</v>
      </c>
      <c r="B1182" s="111"/>
      <c r="C1182" s="307"/>
      <c r="D1182" s="281"/>
      <c r="E1182" s="103"/>
      <c r="F1182" s="103"/>
      <c r="G1182" s="103"/>
      <c r="H1182" s="112" t="s">
        <v>8508</v>
      </c>
      <c r="I1182" s="112"/>
      <c r="J1182" s="111" t="s">
        <v>8506</v>
      </c>
      <c r="K1182" s="111"/>
      <c r="L1182" s="111"/>
      <c r="M1182" s="111"/>
      <c r="N1182" s="133">
        <v>6200</v>
      </c>
      <c r="O1182" s="111"/>
      <c r="P1182" s="111"/>
      <c r="Q1182" s="111"/>
      <c r="R1182" s="112" t="s">
        <v>3245</v>
      </c>
      <c r="S1182" s="103" t="s">
        <v>6197</v>
      </c>
      <c r="T1182" s="103" t="s">
        <v>9780</v>
      </c>
      <c r="U1182" s="103" t="str">
        <f t="shared" si="18"/>
        <v>End</v>
      </c>
      <c r="V1182" s="103"/>
      <c r="W1182" s="103"/>
      <c r="X1182" s="111"/>
      <c r="Y1182" s="111"/>
      <c r="Z1182" s="111"/>
      <c r="AA1182" s="111"/>
      <c r="AB1182" s="111"/>
    </row>
    <row r="1183" spans="1:28" ht="13">
      <c r="A1183" s="1462">
        <v>1173</v>
      </c>
      <c r="B1183" s="111"/>
      <c r="C1183" s="307"/>
      <c r="D1183" s="281"/>
      <c r="E1183" s="103"/>
      <c r="F1183" s="103"/>
      <c r="G1183" s="103"/>
      <c r="H1183" s="112" t="s">
        <v>8509</v>
      </c>
      <c r="I1183" s="112"/>
      <c r="J1183" s="111" t="s">
        <v>8507</v>
      </c>
      <c r="K1183" s="111"/>
      <c r="L1183" s="111"/>
      <c r="M1183" s="111"/>
      <c r="N1183" s="133">
        <v>6200</v>
      </c>
      <c r="O1183" s="111"/>
      <c r="P1183" s="111"/>
      <c r="Q1183" s="111"/>
      <c r="R1183" s="112" t="s">
        <v>3245</v>
      </c>
      <c r="S1183" s="103" t="s">
        <v>6197</v>
      </c>
      <c r="T1183" s="103" t="s">
        <v>9780</v>
      </c>
      <c r="U1183" s="103" t="str">
        <f t="shared" si="18"/>
        <v>End</v>
      </c>
      <c r="V1183" s="103"/>
      <c r="W1183" s="103"/>
      <c r="X1183" s="111"/>
      <c r="Y1183" s="111"/>
      <c r="Z1183" s="111"/>
      <c r="AA1183" s="111"/>
      <c r="AB1183" s="111"/>
    </row>
    <row r="1184" spans="1:28" ht="13">
      <c r="A1184" s="1462">
        <v>1174</v>
      </c>
      <c r="B1184" s="111"/>
      <c r="C1184" s="307"/>
      <c r="D1184" s="281"/>
      <c r="E1184" s="103"/>
      <c r="F1184" s="103"/>
      <c r="G1184" s="103"/>
      <c r="H1184" s="112" t="s">
        <v>9007</v>
      </c>
      <c r="I1184" s="112"/>
      <c r="J1184" s="111" t="s">
        <v>9005</v>
      </c>
      <c r="K1184" s="111"/>
      <c r="L1184" s="111"/>
      <c r="M1184" s="111"/>
      <c r="N1184" s="133">
        <v>6200</v>
      </c>
      <c r="O1184" s="111"/>
      <c r="P1184" s="111"/>
      <c r="Q1184" s="111"/>
      <c r="R1184" s="112" t="s">
        <v>3245</v>
      </c>
      <c r="S1184" s="103" t="s">
        <v>6197</v>
      </c>
      <c r="T1184" s="103" t="s">
        <v>9780</v>
      </c>
      <c r="U1184" s="103" t="str">
        <f t="shared" si="18"/>
        <v>End</v>
      </c>
      <c r="V1184" s="103"/>
      <c r="W1184" s="103"/>
      <c r="X1184" s="111"/>
      <c r="Y1184" s="111"/>
      <c r="Z1184" s="111"/>
      <c r="AA1184" s="111"/>
      <c r="AB1184" s="111"/>
    </row>
    <row r="1185" spans="1:28" ht="13">
      <c r="A1185" s="1462">
        <v>1175</v>
      </c>
      <c r="B1185" s="111"/>
      <c r="C1185" s="307"/>
      <c r="D1185" s="281"/>
      <c r="E1185" s="103"/>
      <c r="F1185" s="103"/>
      <c r="G1185" s="103"/>
      <c r="H1185" s="112" t="s">
        <v>9008</v>
      </c>
      <c r="I1185" s="112"/>
      <c r="J1185" s="111" t="s">
        <v>9006</v>
      </c>
      <c r="K1185" s="111"/>
      <c r="L1185" s="111"/>
      <c r="M1185" s="111"/>
      <c r="N1185" s="133">
        <v>6200</v>
      </c>
      <c r="O1185" s="111"/>
      <c r="P1185" s="111"/>
      <c r="Q1185" s="111"/>
      <c r="R1185" s="112" t="s">
        <v>3245</v>
      </c>
      <c r="S1185" s="103" t="s">
        <v>6197</v>
      </c>
      <c r="T1185" s="103" t="s">
        <v>9780</v>
      </c>
      <c r="U1185" s="103" t="str">
        <f t="shared" si="18"/>
        <v>End</v>
      </c>
      <c r="V1185" s="103"/>
      <c r="W1185" s="103"/>
      <c r="X1185" s="111"/>
      <c r="Y1185" s="111"/>
      <c r="Z1185" s="111"/>
      <c r="AA1185" s="111"/>
      <c r="AB1185" s="111"/>
    </row>
    <row r="1186" spans="1:28" ht="13">
      <c r="A1186" s="1462">
        <v>1176</v>
      </c>
      <c r="B1186" s="111"/>
      <c r="C1186" s="307"/>
      <c r="D1186" s="309">
        <v>63</v>
      </c>
      <c r="E1186" s="103"/>
      <c r="F1186" s="103"/>
      <c r="G1186" s="103"/>
      <c r="H1186" s="112"/>
      <c r="I1186" s="112"/>
      <c r="J1186" s="286" t="s">
        <v>1071</v>
      </c>
      <c r="K1186" s="286"/>
      <c r="L1186" s="286"/>
      <c r="M1186" s="286"/>
      <c r="N1186" s="287"/>
      <c r="O1186" s="286"/>
      <c r="P1186" s="286"/>
      <c r="Q1186" s="286"/>
      <c r="R1186" s="288" t="s">
        <v>3240</v>
      </c>
      <c r="S1186" s="103" t="s">
        <v>6197</v>
      </c>
      <c r="T1186" s="103"/>
      <c r="U1186" s="103" t="str">
        <f t="shared" si="18"/>
        <v/>
      </c>
      <c r="V1186" s="111"/>
      <c r="W1186" s="111"/>
      <c r="X1186" s="111"/>
      <c r="Y1186" s="111"/>
      <c r="Z1186" s="111"/>
      <c r="AA1186" s="111"/>
      <c r="AB1186" s="111"/>
    </row>
    <row r="1187" spans="1:28" ht="13">
      <c r="A1187" s="1462">
        <v>1177</v>
      </c>
      <c r="B1187" s="111"/>
      <c r="C1187" s="307"/>
      <c r="D1187" s="281"/>
      <c r="E1187" s="344">
        <v>63</v>
      </c>
      <c r="F1187" s="32"/>
      <c r="G1187" s="103"/>
      <c r="H1187" s="112"/>
      <c r="I1187" s="112"/>
      <c r="J1187" s="21" t="s">
        <v>1071</v>
      </c>
      <c r="K1187" s="21"/>
      <c r="L1187" s="21"/>
      <c r="M1187" s="21"/>
      <c r="N1187" s="274"/>
      <c r="O1187" s="21"/>
      <c r="P1187" s="21"/>
      <c r="Q1187" s="21"/>
      <c r="R1187" s="19" t="s">
        <v>3240</v>
      </c>
      <c r="S1187" s="103" t="s">
        <v>6197</v>
      </c>
      <c r="T1187" s="103"/>
      <c r="U1187" s="103" t="str">
        <f t="shared" si="18"/>
        <v/>
      </c>
      <c r="V1187" s="111"/>
      <c r="W1187" s="111"/>
      <c r="X1187" s="111"/>
      <c r="Y1187" s="111"/>
      <c r="Z1187" s="111"/>
      <c r="AA1187" s="111"/>
      <c r="AB1187" s="111"/>
    </row>
    <row r="1188" spans="1:28" ht="13">
      <c r="A1188" s="1462">
        <v>1178</v>
      </c>
      <c r="B1188" s="111"/>
      <c r="C1188" s="307"/>
      <c r="D1188" s="281"/>
      <c r="E1188" s="103"/>
      <c r="F1188" s="344">
        <v>630</v>
      </c>
      <c r="G1188" s="103"/>
      <c r="H1188" s="112"/>
      <c r="I1188" s="112"/>
      <c r="J1188" s="21" t="s">
        <v>1071</v>
      </c>
      <c r="K1188" s="21"/>
      <c r="L1188" s="21"/>
      <c r="M1188" s="21"/>
      <c r="N1188" s="274">
        <v>63</v>
      </c>
      <c r="O1188" s="21"/>
      <c r="P1188" s="21"/>
      <c r="Q1188" s="21"/>
      <c r="R1188" s="19" t="s">
        <v>3240</v>
      </c>
      <c r="S1188" s="103" t="s">
        <v>6197</v>
      </c>
      <c r="T1188" s="103"/>
      <c r="U1188" s="103" t="str">
        <f t="shared" si="18"/>
        <v/>
      </c>
      <c r="V1188" s="111"/>
      <c r="W1188" s="111"/>
      <c r="X1188" s="111"/>
      <c r="Y1188" s="111"/>
      <c r="Z1188" s="111"/>
      <c r="AA1188" s="111"/>
      <c r="AB1188" s="111"/>
    </row>
    <row r="1189" spans="1:28" ht="13">
      <c r="A1189" s="1462">
        <v>1179</v>
      </c>
      <c r="B1189" s="111"/>
      <c r="C1189" s="307"/>
      <c r="D1189" s="281"/>
      <c r="E1189" s="103"/>
      <c r="F1189" s="103"/>
      <c r="G1189" s="344">
        <v>6300</v>
      </c>
      <c r="H1189" s="112"/>
      <c r="I1189" s="112"/>
      <c r="J1189" s="21" t="s">
        <v>1072</v>
      </c>
      <c r="K1189" s="21"/>
      <c r="L1189" s="21"/>
      <c r="M1189" s="21"/>
      <c r="N1189" s="274">
        <v>630</v>
      </c>
      <c r="O1189" s="21"/>
      <c r="P1189" s="21"/>
      <c r="Q1189" s="21"/>
      <c r="R1189" s="19" t="s">
        <v>3240</v>
      </c>
      <c r="S1189" s="103" t="s">
        <v>6197</v>
      </c>
      <c r="T1189" s="103"/>
      <c r="U1189" s="103" t="str">
        <f t="shared" si="18"/>
        <v/>
      </c>
      <c r="V1189" s="111"/>
      <c r="W1189" s="111"/>
      <c r="X1189" s="111"/>
      <c r="Y1189" s="111"/>
      <c r="Z1189" s="111"/>
      <c r="AA1189" s="111"/>
      <c r="AB1189" s="111"/>
    </row>
    <row r="1190" spans="1:28" ht="13">
      <c r="A1190" s="1462">
        <v>1180</v>
      </c>
      <c r="B1190" s="111"/>
      <c r="C1190" s="307"/>
      <c r="D1190" s="281"/>
      <c r="E1190" s="103"/>
      <c r="F1190" s="103"/>
      <c r="G1190" s="848"/>
      <c r="H1190" s="112">
        <v>63000</v>
      </c>
      <c r="I1190" s="112"/>
      <c r="J1190" s="103" t="s">
        <v>8280</v>
      </c>
      <c r="K1190" s="103"/>
      <c r="L1190" s="103"/>
      <c r="M1190" s="103"/>
      <c r="N1190" s="27">
        <v>6300</v>
      </c>
      <c r="O1190" s="103"/>
      <c r="P1190" s="103"/>
      <c r="Q1190" s="103"/>
      <c r="R1190" s="848" t="s">
        <v>3245</v>
      </c>
      <c r="S1190" s="103" t="s">
        <v>6197</v>
      </c>
      <c r="T1190" s="103"/>
      <c r="U1190" s="103" t="str">
        <f t="shared" si="18"/>
        <v/>
      </c>
      <c r="V1190" s="103"/>
      <c r="W1190" s="103"/>
      <c r="X1190" s="111"/>
      <c r="Y1190" s="111"/>
      <c r="Z1190" s="111"/>
      <c r="AA1190" s="111"/>
      <c r="AB1190" s="111"/>
    </row>
    <row r="1191" spans="1:28" ht="13">
      <c r="A1191" s="1462">
        <v>1181</v>
      </c>
      <c r="B1191" s="111"/>
      <c r="C1191" s="307"/>
      <c r="D1191" s="281"/>
      <c r="E1191" s="103"/>
      <c r="F1191" s="103"/>
      <c r="G1191" s="344"/>
      <c r="H1191" s="112">
        <v>63001</v>
      </c>
      <c r="I1191" s="112"/>
      <c r="J1191" s="103" t="s">
        <v>9074</v>
      </c>
      <c r="K1191" s="103"/>
      <c r="L1191" s="103"/>
      <c r="M1191" s="103"/>
      <c r="N1191" s="27">
        <v>6300</v>
      </c>
      <c r="O1191" s="103"/>
      <c r="P1191" s="103"/>
      <c r="Q1191" s="103"/>
      <c r="R1191" s="848" t="s">
        <v>3245</v>
      </c>
      <c r="S1191" s="103" t="s">
        <v>6197</v>
      </c>
      <c r="T1191" s="103"/>
      <c r="U1191" s="103" t="str">
        <f t="shared" si="18"/>
        <v/>
      </c>
      <c r="V1191" s="111"/>
      <c r="W1191" s="111"/>
      <c r="X1191" s="111"/>
      <c r="Y1191" s="111"/>
      <c r="Z1191" s="111"/>
      <c r="AA1191" s="111"/>
      <c r="AB1191" s="111"/>
    </row>
    <row r="1192" spans="1:28" ht="13">
      <c r="A1192" s="1462">
        <v>1182</v>
      </c>
      <c r="B1192" s="111"/>
      <c r="C1192" s="307"/>
      <c r="D1192" s="281"/>
      <c r="E1192" s="103"/>
      <c r="F1192" s="103"/>
      <c r="G1192" s="344"/>
      <c r="H1192" s="112">
        <v>63002</v>
      </c>
      <c r="I1192" s="112"/>
      <c r="J1192" s="103" t="s">
        <v>9075</v>
      </c>
      <c r="K1192" s="103"/>
      <c r="L1192" s="103"/>
      <c r="M1192" s="103"/>
      <c r="N1192" s="27">
        <v>6300</v>
      </c>
      <c r="O1192" s="103"/>
      <c r="P1192" s="103"/>
      <c r="Q1192" s="103"/>
      <c r="R1192" s="848" t="s">
        <v>3245</v>
      </c>
      <c r="S1192" s="103" t="s">
        <v>6197</v>
      </c>
      <c r="T1192" s="103"/>
      <c r="U1192" s="103" t="str">
        <f t="shared" si="18"/>
        <v/>
      </c>
      <c r="V1192" s="111" t="s">
        <v>9076</v>
      </c>
      <c r="W1192" s="111"/>
      <c r="X1192" s="111"/>
      <c r="Y1192" s="111"/>
      <c r="Z1192" s="111"/>
      <c r="AA1192" s="111"/>
      <c r="AB1192" s="111"/>
    </row>
    <row r="1193" spans="1:28" ht="13">
      <c r="A1193" s="1462">
        <v>1183</v>
      </c>
      <c r="B1193" s="111"/>
      <c r="C1193" s="307"/>
      <c r="D1193" s="281"/>
      <c r="E1193" s="103"/>
      <c r="F1193" s="103"/>
      <c r="G1193" s="344"/>
      <c r="H1193" s="112">
        <v>63003</v>
      </c>
      <c r="I1193" s="112"/>
      <c r="J1193" s="103" t="s">
        <v>9396</v>
      </c>
      <c r="K1193" s="103"/>
      <c r="L1193" s="103"/>
      <c r="M1193" s="103"/>
      <c r="N1193" s="27">
        <v>6300</v>
      </c>
      <c r="O1193" s="103"/>
      <c r="P1193" s="103"/>
      <c r="Q1193" s="103"/>
      <c r="R1193" s="848" t="s">
        <v>3245</v>
      </c>
      <c r="S1193" s="103" t="s">
        <v>6197</v>
      </c>
      <c r="T1193" s="103"/>
      <c r="U1193" s="103" t="str">
        <f t="shared" si="18"/>
        <v/>
      </c>
      <c r="V1193" s="111" t="s">
        <v>9395</v>
      </c>
      <c r="W1193" s="111"/>
      <c r="X1193" s="111"/>
      <c r="Y1193" s="111"/>
      <c r="Z1193" s="111"/>
      <c r="AA1193" s="111"/>
      <c r="AB1193" s="111"/>
    </row>
    <row r="1194" spans="1:28" ht="13">
      <c r="A1194" s="1462">
        <v>1184</v>
      </c>
      <c r="B1194" s="111"/>
      <c r="C1194" s="307"/>
      <c r="D1194" s="281"/>
      <c r="E1194" s="103"/>
      <c r="F1194" s="103"/>
      <c r="G1194" s="344"/>
      <c r="H1194" s="112">
        <v>63004</v>
      </c>
      <c r="I1194" s="112"/>
      <c r="J1194" s="103" t="s">
        <v>9661</v>
      </c>
      <c r="K1194" s="103"/>
      <c r="L1194" s="103"/>
      <c r="M1194" s="103"/>
      <c r="N1194" s="27">
        <v>6300</v>
      </c>
      <c r="O1194" s="103"/>
      <c r="P1194" s="103"/>
      <c r="Q1194" s="103"/>
      <c r="R1194" s="848" t="s">
        <v>3245</v>
      </c>
      <c r="S1194" s="103" t="s">
        <v>6197</v>
      </c>
      <c r="T1194" s="103"/>
      <c r="U1194" s="103" t="str">
        <f t="shared" si="18"/>
        <v/>
      </c>
      <c r="V1194" s="111" t="s">
        <v>9660</v>
      </c>
      <c r="W1194" s="111"/>
      <c r="X1194" s="111"/>
      <c r="Y1194" s="111"/>
      <c r="Z1194" s="111"/>
      <c r="AA1194" s="111"/>
      <c r="AB1194" s="111"/>
    </row>
    <row r="1195" spans="1:28" ht="13">
      <c r="A1195" s="1462">
        <v>1185</v>
      </c>
      <c r="B1195" s="111"/>
      <c r="C1195" s="307"/>
      <c r="D1195" s="281"/>
      <c r="E1195" s="103"/>
      <c r="F1195" s="103"/>
      <c r="G1195" s="344"/>
      <c r="H1195" s="112">
        <v>63005</v>
      </c>
      <c r="I1195" s="112"/>
      <c r="J1195" s="103" t="s">
        <v>5614</v>
      </c>
      <c r="K1195" s="103"/>
      <c r="L1195" s="103"/>
      <c r="M1195" s="103"/>
      <c r="N1195" s="27">
        <v>6300</v>
      </c>
      <c r="O1195" s="103"/>
      <c r="P1195" s="103"/>
      <c r="Q1195" s="103"/>
      <c r="R1195" s="848" t="s">
        <v>3245</v>
      </c>
      <c r="S1195" s="103" t="s">
        <v>6197</v>
      </c>
      <c r="T1195" s="103" t="s">
        <v>6933</v>
      </c>
      <c r="U1195" s="103" t="str">
        <f t="shared" si="18"/>
        <v>End</v>
      </c>
      <c r="V1195" s="111"/>
      <c r="W1195" s="111"/>
      <c r="X1195" s="111"/>
      <c r="Y1195" s="111"/>
      <c r="Z1195" s="111"/>
      <c r="AA1195" s="111"/>
      <c r="AB1195" s="111"/>
    </row>
    <row r="1196" spans="1:28" ht="13">
      <c r="A1196" s="1462">
        <v>1186</v>
      </c>
      <c r="B1196" s="111"/>
      <c r="C1196" s="307"/>
      <c r="D1196" s="281"/>
      <c r="E1196" s="103"/>
      <c r="F1196" s="103"/>
      <c r="G1196" s="344"/>
      <c r="H1196" s="112">
        <v>63006</v>
      </c>
      <c r="I1196" s="112"/>
      <c r="J1196" s="103" t="s">
        <v>5925</v>
      </c>
      <c r="K1196" s="103"/>
      <c r="L1196" s="103"/>
      <c r="M1196" s="103"/>
      <c r="N1196" s="27">
        <v>6300</v>
      </c>
      <c r="O1196" s="103"/>
      <c r="P1196" s="103"/>
      <c r="Q1196" s="103"/>
      <c r="R1196" s="848" t="s">
        <v>3245</v>
      </c>
      <c r="S1196" s="103" t="s">
        <v>6197</v>
      </c>
      <c r="T1196" s="103" t="s">
        <v>7658</v>
      </c>
      <c r="U1196" s="103" t="str">
        <f t="shared" si="18"/>
        <v>End</v>
      </c>
      <c r="V1196" s="111"/>
      <c r="W1196" s="111"/>
      <c r="X1196" s="111"/>
      <c r="Y1196" s="111"/>
      <c r="Z1196" s="111"/>
      <c r="AA1196" s="111"/>
      <c r="AB1196" s="111"/>
    </row>
    <row r="1197" spans="1:28" ht="13">
      <c r="A1197" s="1462">
        <v>1187</v>
      </c>
      <c r="B1197" s="111"/>
      <c r="C1197" s="307"/>
      <c r="D1197" s="281"/>
      <c r="E1197" s="103"/>
      <c r="F1197" s="103"/>
      <c r="G1197" s="344"/>
      <c r="H1197" s="112">
        <v>63007</v>
      </c>
      <c r="I1197" s="112"/>
      <c r="J1197" s="103" t="s">
        <v>6345</v>
      </c>
      <c r="K1197" s="103"/>
      <c r="L1197" s="103"/>
      <c r="M1197" s="103"/>
      <c r="N1197" s="27">
        <v>6300</v>
      </c>
      <c r="O1197" s="103"/>
      <c r="P1197" s="103"/>
      <c r="Q1197" s="103"/>
      <c r="R1197" s="848" t="s">
        <v>3245</v>
      </c>
      <c r="S1197" s="103" t="s">
        <v>6197</v>
      </c>
      <c r="T1197" s="103" t="s">
        <v>7658</v>
      </c>
      <c r="U1197" s="103" t="str">
        <f t="shared" si="18"/>
        <v>End</v>
      </c>
      <c r="V1197" s="111"/>
      <c r="W1197" s="111"/>
      <c r="X1197" s="111"/>
      <c r="Y1197" s="111"/>
      <c r="Z1197" s="111"/>
      <c r="AA1197" s="111"/>
      <c r="AB1197" s="111"/>
    </row>
    <row r="1198" spans="1:28" ht="13">
      <c r="A1198" s="1462">
        <v>1188</v>
      </c>
      <c r="B1198" s="111"/>
      <c r="C1198" s="307"/>
      <c r="D1198" s="281"/>
      <c r="E1198" s="103"/>
      <c r="F1198" s="103"/>
      <c r="G1198" s="344"/>
      <c r="H1198" s="112">
        <v>63008</v>
      </c>
      <c r="I1198" s="112"/>
      <c r="J1198" s="103" t="s">
        <v>6722</v>
      </c>
      <c r="K1198" s="103"/>
      <c r="L1198" s="103"/>
      <c r="M1198" s="103"/>
      <c r="N1198" s="27">
        <v>6300</v>
      </c>
      <c r="O1198" s="103"/>
      <c r="P1198" s="103"/>
      <c r="Q1198" s="103"/>
      <c r="R1198" s="848" t="s">
        <v>3245</v>
      </c>
      <c r="S1198" s="103" t="s">
        <v>6197</v>
      </c>
      <c r="T1198" s="103"/>
      <c r="U1198" s="103" t="str">
        <f t="shared" si="18"/>
        <v/>
      </c>
      <c r="V1198" s="111"/>
      <c r="W1198" s="111"/>
      <c r="X1198" s="111"/>
      <c r="Y1198" s="111"/>
      <c r="Z1198" s="111"/>
      <c r="AA1198" s="111"/>
      <c r="AB1198" s="111"/>
    </row>
    <row r="1199" spans="1:28" ht="13">
      <c r="A1199" s="1462">
        <v>1189</v>
      </c>
      <c r="B1199" s="111"/>
      <c r="C1199" s="307"/>
      <c r="D1199" s="281"/>
      <c r="E1199" s="103"/>
      <c r="F1199" s="103"/>
      <c r="G1199" s="344"/>
      <c r="H1199" s="112">
        <v>63009</v>
      </c>
      <c r="I1199" s="112"/>
      <c r="J1199" s="103" t="s">
        <v>7569</v>
      </c>
      <c r="K1199" s="103"/>
      <c r="L1199" s="103"/>
      <c r="M1199" s="103"/>
      <c r="N1199" s="27">
        <v>6300</v>
      </c>
      <c r="O1199" s="103"/>
      <c r="P1199" s="103"/>
      <c r="Q1199" s="103"/>
      <c r="R1199" s="848" t="s">
        <v>3245</v>
      </c>
      <c r="S1199" s="103" t="s">
        <v>6197</v>
      </c>
      <c r="T1199" s="103"/>
      <c r="U1199" s="103" t="str">
        <f t="shared" si="18"/>
        <v/>
      </c>
      <c r="V1199" s="111"/>
      <c r="W1199" s="111"/>
      <c r="X1199" s="111"/>
      <c r="Y1199" s="111"/>
      <c r="Z1199" s="111"/>
      <c r="AA1199" s="111"/>
      <c r="AB1199" s="111"/>
    </row>
    <row r="1200" spans="1:28" ht="13">
      <c r="A1200" s="1462">
        <v>1190</v>
      </c>
      <c r="B1200" s="111"/>
      <c r="C1200" s="307"/>
      <c r="D1200" s="281"/>
      <c r="E1200" s="103"/>
      <c r="F1200" s="103"/>
      <c r="G1200" s="344"/>
      <c r="H1200" s="112" t="s">
        <v>1073</v>
      </c>
      <c r="I1200" s="112"/>
      <c r="J1200" s="103" t="s">
        <v>1074</v>
      </c>
      <c r="K1200" s="103"/>
      <c r="L1200" s="103"/>
      <c r="M1200" s="103"/>
      <c r="N1200" s="27">
        <v>6300</v>
      </c>
      <c r="O1200" s="103"/>
      <c r="P1200" s="103"/>
      <c r="Q1200" s="103"/>
      <c r="R1200" s="848" t="s">
        <v>3245</v>
      </c>
      <c r="S1200" s="103" t="s">
        <v>6197</v>
      </c>
      <c r="T1200" s="103"/>
      <c r="U1200" s="103" t="str">
        <f t="shared" si="18"/>
        <v/>
      </c>
      <c r="V1200" s="111"/>
      <c r="W1200" s="111"/>
      <c r="X1200" s="111"/>
      <c r="Y1200" s="111"/>
      <c r="Z1200" s="111"/>
      <c r="AA1200" s="111"/>
      <c r="AB1200" s="111"/>
    </row>
    <row r="1201" spans="1:28" ht="13">
      <c r="A1201" s="1462">
        <v>1191</v>
      </c>
      <c r="B1201" s="111"/>
      <c r="C1201" s="307"/>
      <c r="D1201" s="281"/>
      <c r="E1201" s="103"/>
      <c r="F1201" s="103"/>
      <c r="G1201" s="344">
        <v>6301</v>
      </c>
      <c r="H1201" s="112"/>
      <c r="I1201" s="112"/>
      <c r="J1201" s="21" t="s">
        <v>1075</v>
      </c>
      <c r="K1201" s="21"/>
      <c r="L1201" s="21"/>
      <c r="M1201" s="21"/>
      <c r="N1201" s="274">
        <v>630</v>
      </c>
      <c r="O1201" s="21"/>
      <c r="P1201" s="21"/>
      <c r="Q1201" s="21"/>
      <c r="R1201" s="19" t="s">
        <v>3240</v>
      </c>
      <c r="S1201" s="103" t="s">
        <v>6197</v>
      </c>
      <c r="T1201" s="103"/>
      <c r="U1201" s="103" t="str">
        <f t="shared" si="18"/>
        <v/>
      </c>
      <c r="V1201" s="111"/>
      <c r="W1201" s="111"/>
      <c r="X1201" s="111"/>
      <c r="Y1201" s="111"/>
      <c r="Z1201" s="111"/>
      <c r="AA1201" s="111"/>
      <c r="AB1201" s="111"/>
    </row>
    <row r="1202" spans="1:28" ht="13">
      <c r="A1202" s="1462">
        <v>1192</v>
      </c>
      <c r="B1202" s="111"/>
      <c r="C1202" s="307"/>
      <c r="D1202" s="281"/>
      <c r="E1202" s="103"/>
      <c r="F1202" s="103"/>
      <c r="G1202" s="344"/>
      <c r="H1202" s="112">
        <v>63013</v>
      </c>
      <c r="I1202" s="112"/>
      <c r="J1202" s="111" t="s">
        <v>5112</v>
      </c>
      <c r="K1202" s="21"/>
      <c r="L1202" s="21"/>
      <c r="M1202" s="21"/>
      <c r="N1202" s="133">
        <v>6301</v>
      </c>
      <c r="O1202" s="111"/>
      <c r="P1202" s="111"/>
      <c r="Q1202" s="111"/>
      <c r="R1202" s="112" t="s">
        <v>3245</v>
      </c>
      <c r="S1202" s="103" t="s">
        <v>6197</v>
      </c>
      <c r="T1202" s="103" t="s">
        <v>6933</v>
      </c>
      <c r="U1202" s="103" t="str">
        <f t="shared" si="18"/>
        <v>End</v>
      </c>
      <c r="V1202" s="111"/>
      <c r="W1202" s="111"/>
      <c r="X1202" s="111"/>
      <c r="Y1202" s="111"/>
      <c r="Z1202" s="111"/>
      <c r="AA1202" s="111"/>
      <c r="AB1202" s="111"/>
    </row>
    <row r="1203" spans="1:28" ht="13">
      <c r="A1203" s="1462">
        <v>1193</v>
      </c>
      <c r="B1203" s="111"/>
      <c r="C1203" s="307"/>
      <c r="D1203" s="281"/>
      <c r="E1203" s="103"/>
      <c r="F1203" s="103"/>
      <c r="G1203" s="103"/>
      <c r="H1203" s="112">
        <v>63017</v>
      </c>
      <c r="I1203" s="112"/>
      <c r="J1203" s="111" t="s">
        <v>1076</v>
      </c>
      <c r="K1203" s="111"/>
      <c r="L1203" s="111"/>
      <c r="M1203" s="111"/>
      <c r="N1203" s="133">
        <v>6301</v>
      </c>
      <c r="O1203" s="111"/>
      <c r="P1203" s="111"/>
      <c r="Q1203" s="111"/>
      <c r="R1203" s="112" t="s">
        <v>3245</v>
      </c>
      <c r="S1203" s="103" t="s">
        <v>6197</v>
      </c>
      <c r="T1203" s="103" t="s">
        <v>6933</v>
      </c>
      <c r="U1203" s="103" t="str">
        <f t="shared" si="18"/>
        <v>End</v>
      </c>
      <c r="V1203" s="111"/>
      <c r="W1203" s="111"/>
      <c r="X1203" s="111"/>
      <c r="Y1203" s="111"/>
      <c r="Z1203" s="111"/>
      <c r="AA1203" s="111"/>
      <c r="AB1203" s="111"/>
    </row>
    <row r="1204" spans="1:28" ht="13">
      <c r="A1204" s="1462">
        <v>1194</v>
      </c>
      <c r="B1204" s="111"/>
      <c r="C1204" s="307"/>
      <c r="D1204" s="281"/>
      <c r="E1204" s="103"/>
      <c r="F1204" s="103"/>
      <c r="G1204" s="103"/>
      <c r="H1204" s="112">
        <v>63018</v>
      </c>
      <c r="I1204" s="112"/>
      <c r="J1204" s="111" t="s">
        <v>1077</v>
      </c>
      <c r="K1204" s="111"/>
      <c r="L1204" s="111"/>
      <c r="M1204" s="111"/>
      <c r="N1204" s="133">
        <v>6301</v>
      </c>
      <c r="O1204" s="111"/>
      <c r="P1204" s="111"/>
      <c r="Q1204" s="111"/>
      <c r="R1204" s="112" t="s">
        <v>3245</v>
      </c>
      <c r="S1204" s="103" t="s">
        <v>6197</v>
      </c>
      <c r="T1204" s="103" t="s">
        <v>6933</v>
      </c>
      <c r="U1204" s="103" t="str">
        <f t="shared" si="18"/>
        <v>End</v>
      </c>
      <c r="V1204" s="111"/>
      <c r="W1204" s="111"/>
      <c r="X1204" s="111"/>
      <c r="Y1204" s="111"/>
      <c r="Z1204" s="111"/>
      <c r="AA1204" s="111"/>
      <c r="AB1204" s="111"/>
    </row>
    <row r="1205" spans="1:28" ht="13">
      <c r="A1205" s="1462">
        <v>1195</v>
      </c>
      <c r="B1205" s="111"/>
      <c r="C1205" s="307"/>
      <c r="D1205" s="281"/>
      <c r="E1205" s="103"/>
      <c r="F1205" s="103"/>
      <c r="G1205" s="103"/>
      <c r="H1205" s="112">
        <v>63019</v>
      </c>
      <c r="I1205" s="112"/>
      <c r="J1205" s="111" t="s">
        <v>3818</v>
      </c>
      <c r="K1205" s="111"/>
      <c r="L1205" s="111"/>
      <c r="M1205" s="111"/>
      <c r="N1205" s="133">
        <v>6301</v>
      </c>
      <c r="O1205" s="111"/>
      <c r="P1205" s="111"/>
      <c r="Q1205" s="111"/>
      <c r="R1205" s="112" t="s">
        <v>3245</v>
      </c>
      <c r="S1205" s="103" t="s">
        <v>6197</v>
      </c>
      <c r="T1205" s="103" t="s">
        <v>5140</v>
      </c>
      <c r="U1205" s="103" t="str">
        <f t="shared" si="18"/>
        <v>End</v>
      </c>
      <c r="V1205" s="111"/>
      <c r="W1205" s="111"/>
      <c r="X1205" s="111"/>
      <c r="Y1205" s="111"/>
      <c r="Z1205" s="111"/>
      <c r="AA1205" s="111"/>
      <c r="AB1205" s="111"/>
    </row>
    <row r="1206" spans="1:28" ht="13">
      <c r="A1206" s="1462">
        <v>1196</v>
      </c>
      <c r="B1206" s="111"/>
      <c r="C1206" s="307"/>
      <c r="D1206" s="281"/>
      <c r="E1206" s="103"/>
      <c r="F1206" s="103"/>
      <c r="G1206" s="344">
        <v>6302</v>
      </c>
      <c r="H1206" s="112"/>
      <c r="I1206" s="112"/>
      <c r="J1206" s="21" t="s">
        <v>1078</v>
      </c>
      <c r="K1206" s="21"/>
      <c r="L1206" s="21"/>
      <c r="M1206" s="21"/>
      <c r="N1206" s="274">
        <v>630</v>
      </c>
      <c r="O1206" s="21"/>
      <c r="P1206" s="21"/>
      <c r="Q1206" s="21"/>
      <c r="R1206" s="19" t="s">
        <v>3240</v>
      </c>
      <c r="S1206" s="103" t="s">
        <v>6197</v>
      </c>
      <c r="T1206" s="103"/>
      <c r="U1206" s="103" t="str">
        <f t="shared" si="18"/>
        <v/>
      </c>
      <c r="V1206" s="111"/>
      <c r="W1206" s="111"/>
      <c r="X1206" s="111"/>
      <c r="Y1206" s="111"/>
      <c r="Z1206" s="111"/>
      <c r="AA1206" s="111"/>
      <c r="AB1206" s="111"/>
    </row>
    <row r="1207" spans="1:28" ht="13">
      <c r="A1207" s="1462">
        <v>1197</v>
      </c>
      <c r="B1207" s="111"/>
      <c r="C1207" s="307"/>
      <c r="D1207" s="281"/>
      <c r="E1207" s="103"/>
      <c r="F1207" s="103"/>
      <c r="G1207" s="344"/>
      <c r="H1207" s="112">
        <v>63023</v>
      </c>
      <c r="I1207" s="112"/>
      <c r="J1207" s="111" t="s">
        <v>5111</v>
      </c>
      <c r="K1207" s="21"/>
      <c r="L1207" s="21"/>
      <c r="M1207" s="21"/>
      <c r="N1207" s="133">
        <v>6302</v>
      </c>
      <c r="O1207" s="111"/>
      <c r="P1207" s="111"/>
      <c r="Q1207" s="111"/>
      <c r="R1207" s="112" t="s">
        <v>3245</v>
      </c>
      <c r="S1207" s="103" t="s">
        <v>6197</v>
      </c>
      <c r="T1207" s="103" t="s">
        <v>6933</v>
      </c>
      <c r="U1207" s="103" t="str">
        <f t="shared" si="18"/>
        <v>End</v>
      </c>
      <c r="V1207" s="111"/>
      <c r="W1207" s="111"/>
      <c r="X1207" s="111"/>
      <c r="Y1207" s="111"/>
      <c r="Z1207" s="111"/>
      <c r="AA1207" s="111"/>
      <c r="AB1207" s="111"/>
    </row>
    <row r="1208" spans="1:28" ht="13">
      <c r="A1208" s="1462">
        <v>1198</v>
      </c>
      <c r="B1208" s="111"/>
      <c r="C1208" s="307"/>
      <c r="D1208" s="281"/>
      <c r="E1208" s="103"/>
      <c r="F1208" s="103"/>
      <c r="G1208" s="103"/>
      <c r="H1208" s="112">
        <v>63027</v>
      </c>
      <c r="I1208" s="112"/>
      <c r="J1208" s="111" t="s">
        <v>1079</v>
      </c>
      <c r="K1208" s="111"/>
      <c r="L1208" s="111"/>
      <c r="M1208" s="111"/>
      <c r="N1208" s="133">
        <v>6302</v>
      </c>
      <c r="O1208" s="111"/>
      <c r="P1208" s="111"/>
      <c r="Q1208" s="111"/>
      <c r="R1208" s="112" t="s">
        <v>3245</v>
      </c>
      <c r="S1208" s="103" t="s">
        <v>6197</v>
      </c>
      <c r="T1208" s="103" t="s">
        <v>6933</v>
      </c>
      <c r="U1208" s="103" t="str">
        <f t="shared" si="18"/>
        <v>End</v>
      </c>
      <c r="V1208" s="111"/>
      <c r="W1208" s="111"/>
      <c r="X1208" s="111"/>
      <c r="Y1208" s="111"/>
      <c r="Z1208" s="111"/>
      <c r="AA1208" s="111"/>
      <c r="AB1208" s="111"/>
    </row>
    <row r="1209" spans="1:28" ht="13">
      <c r="A1209" s="1462">
        <v>1199</v>
      </c>
      <c r="B1209" s="111"/>
      <c r="C1209" s="307"/>
      <c r="D1209" s="281"/>
      <c r="E1209" s="103"/>
      <c r="F1209" s="103"/>
      <c r="G1209" s="103"/>
      <c r="H1209" s="112">
        <v>63028</v>
      </c>
      <c r="I1209" s="112"/>
      <c r="J1209" s="111" t="s">
        <v>1080</v>
      </c>
      <c r="K1209" s="111"/>
      <c r="L1209" s="111"/>
      <c r="M1209" s="111"/>
      <c r="N1209" s="133">
        <v>6302</v>
      </c>
      <c r="O1209" s="111"/>
      <c r="P1209" s="111"/>
      <c r="Q1209" s="111"/>
      <c r="R1209" s="112" t="s">
        <v>3245</v>
      </c>
      <c r="S1209" s="103" t="s">
        <v>6197</v>
      </c>
      <c r="T1209" s="103" t="s">
        <v>6933</v>
      </c>
      <c r="U1209" s="103" t="str">
        <f t="shared" si="18"/>
        <v>End</v>
      </c>
      <c r="V1209" s="111"/>
      <c r="W1209" s="111"/>
      <c r="X1209" s="111"/>
      <c r="Y1209" s="111"/>
      <c r="Z1209" s="111"/>
      <c r="AA1209" s="111"/>
      <c r="AB1209" s="111"/>
    </row>
    <row r="1210" spans="1:28" ht="13">
      <c r="A1210" s="1462">
        <v>1200</v>
      </c>
      <c r="B1210" s="111"/>
      <c r="C1210" s="307"/>
      <c r="D1210" s="281"/>
      <c r="E1210" s="103"/>
      <c r="F1210" s="103"/>
      <c r="G1210" s="103"/>
      <c r="H1210" s="112">
        <v>63029</v>
      </c>
      <c r="I1210" s="112"/>
      <c r="J1210" s="111" t="s">
        <v>3819</v>
      </c>
      <c r="K1210" s="111"/>
      <c r="L1210" s="111"/>
      <c r="M1210" s="111"/>
      <c r="N1210" s="133">
        <v>6302</v>
      </c>
      <c r="O1210" s="111"/>
      <c r="P1210" s="111"/>
      <c r="Q1210" s="111"/>
      <c r="R1210" s="112" t="s">
        <v>3245</v>
      </c>
      <c r="S1210" s="103" t="s">
        <v>6197</v>
      </c>
      <c r="T1210" s="103" t="s">
        <v>5140</v>
      </c>
      <c r="U1210" s="103" t="str">
        <f t="shared" si="18"/>
        <v>End</v>
      </c>
      <c r="V1210" s="111"/>
      <c r="W1210" s="111"/>
      <c r="X1210" s="111"/>
      <c r="Y1210" s="111"/>
      <c r="Z1210" s="111"/>
      <c r="AA1210" s="111"/>
      <c r="AB1210" s="111"/>
    </row>
    <row r="1211" spans="1:28" ht="13">
      <c r="A1211" s="1462">
        <v>1201</v>
      </c>
      <c r="B1211" s="111"/>
      <c r="C1211" s="307"/>
      <c r="D1211" s="281"/>
      <c r="E1211" s="103"/>
      <c r="F1211" s="103"/>
      <c r="G1211" s="344">
        <v>6303</v>
      </c>
      <c r="H1211" s="112"/>
      <c r="I1211" s="112"/>
      <c r="J1211" s="21" t="s">
        <v>1081</v>
      </c>
      <c r="K1211" s="21"/>
      <c r="L1211" s="21"/>
      <c r="M1211" s="21"/>
      <c r="N1211" s="274">
        <v>630</v>
      </c>
      <c r="O1211" s="21"/>
      <c r="P1211" s="21"/>
      <c r="Q1211" s="21"/>
      <c r="R1211" s="19" t="s">
        <v>3240</v>
      </c>
      <c r="S1211" s="103" t="s">
        <v>6197</v>
      </c>
      <c r="T1211" s="103"/>
      <c r="U1211" s="103" t="str">
        <f t="shared" si="18"/>
        <v/>
      </c>
      <c r="V1211" s="111"/>
      <c r="W1211" s="111"/>
      <c r="X1211" s="111"/>
      <c r="Y1211" s="111"/>
      <c r="Z1211" s="111"/>
      <c r="AA1211" s="111"/>
      <c r="AB1211" s="111"/>
    </row>
    <row r="1212" spans="1:28" ht="13">
      <c r="A1212" s="1462">
        <v>1202</v>
      </c>
      <c r="B1212" s="111"/>
      <c r="C1212" s="307"/>
      <c r="D1212" s="281"/>
      <c r="E1212" s="103"/>
      <c r="F1212" s="103"/>
      <c r="G1212" s="344"/>
      <c r="H1212" s="112">
        <v>63033</v>
      </c>
      <c r="I1212" s="112"/>
      <c r="J1212" s="111" t="s">
        <v>5110</v>
      </c>
      <c r="K1212" s="21"/>
      <c r="L1212" s="21"/>
      <c r="M1212" s="21"/>
      <c r="N1212" s="133">
        <v>6303</v>
      </c>
      <c r="O1212" s="111"/>
      <c r="P1212" s="111"/>
      <c r="Q1212" s="111"/>
      <c r="R1212" s="112" t="s">
        <v>3245</v>
      </c>
      <c r="S1212" s="103" t="s">
        <v>6197</v>
      </c>
      <c r="T1212" s="103" t="s">
        <v>6933</v>
      </c>
      <c r="U1212" s="103" t="str">
        <f t="shared" si="18"/>
        <v>End</v>
      </c>
      <c r="V1212" s="111"/>
      <c r="W1212" s="111"/>
      <c r="X1212" s="111"/>
      <c r="Y1212" s="111"/>
      <c r="Z1212" s="111"/>
      <c r="AA1212" s="111"/>
      <c r="AB1212" s="111"/>
    </row>
    <row r="1213" spans="1:28" ht="13">
      <c r="A1213" s="1462">
        <v>1203</v>
      </c>
      <c r="B1213" s="111"/>
      <c r="C1213" s="307"/>
      <c r="D1213" s="281"/>
      <c r="E1213" s="103"/>
      <c r="F1213" s="103"/>
      <c r="G1213" s="103"/>
      <c r="H1213" s="112">
        <v>63037</v>
      </c>
      <c r="I1213" s="112"/>
      <c r="J1213" s="111" t="s">
        <v>1082</v>
      </c>
      <c r="K1213" s="111"/>
      <c r="L1213" s="111"/>
      <c r="M1213" s="111"/>
      <c r="N1213" s="133">
        <v>6303</v>
      </c>
      <c r="O1213" s="111"/>
      <c r="P1213" s="111"/>
      <c r="Q1213" s="111"/>
      <c r="R1213" s="112" t="s">
        <v>3245</v>
      </c>
      <c r="S1213" s="103" t="s">
        <v>6197</v>
      </c>
      <c r="T1213" s="103" t="s">
        <v>6933</v>
      </c>
      <c r="U1213" s="103" t="str">
        <f t="shared" si="18"/>
        <v>End</v>
      </c>
      <c r="V1213" s="111"/>
      <c r="W1213" s="111"/>
      <c r="X1213" s="111"/>
      <c r="Y1213" s="111"/>
      <c r="Z1213" s="111"/>
      <c r="AA1213" s="111"/>
      <c r="AB1213" s="111"/>
    </row>
    <row r="1214" spans="1:28" ht="13">
      <c r="A1214" s="1462">
        <v>1204</v>
      </c>
      <c r="B1214" s="111"/>
      <c r="C1214" s="307"/>
      <c r="D1214" s="281"/>
      <c r="E1214" s="103"/>
      <c r="F1214" s="103"/>
      <c r="G1214" s="103"/>
      <c r="H1214" s="112">
        <v>63038</v>
      </c>
      <c r="I1214" s="112"/>
      <c r="J1214" s="111" t="s">
        <v>1083</v>
      </c>
      <c r="K1214" s="111"/>
      <c r="L1214" s="111"/>
      <c r="M1214" s="111"/>
      <c r="N1214" s="133">
        <v>6303</v>
      </c>
      <c r="O1214" s="111"/>
      <c r="P1214" s="111"/>
      <c r="Q1214" s="111"/>
      <c r="R1214" s="112" t="s">
        <v>3245</v>
      </c>
      <c r="S1214" s="103" t="s">
        <v>6197</v>
      </c>
      <c r="T1214" s="103" t="s">
        <v>6933</v>
      </c>
      <c r="U1214" s="103" t="str">
        <f t="shared" si="18"/>
        <v>End</v>
      </c>
      <c r="V1214" s="111"/>
      <c r="W1214" s="111"/>
      <c r="X1214" s="111"/>
      <c r="Y1214" s="111"/>
      <c r="Z1214" s="111"/>
      <c r="AA1214" s="111"/>
      <c r="AB1214" s="111"/>
    </row>
    <row r="1215" spans="1:28" ht="13">
      <c r="A1215" s="1462">
        <v>1205</v>
      </c>
      <c r="B1215" s="111"/>
      <c r="C1215" s="307"/>
      <c r="D1215" s="281"/>
      <c r="E1215" s="103"/>
      <c r="F1215" s="103"/>
      <c r="G1215" s="103"/>
      <c r="H1215" s="112">
        <v>63039</v>
      </c>
      <c r="I1215" s="112"/>
      <c r="J1215" s="111" t="s">
        <v>5109</v>
      </c>
      <c r="K1215" s="111"/>
      <c r="L1215" s="111"/>
      <c r="M1215" s="111"/>
      <c r="N1215" s="133">
        <v>6303</v>
      </c>
      <c r="O1215" s="111"/>
      <c r="P1215" s="111"/>
      <c r="Q1215" s="111"/>
      <c r="R1215" s="112" t="s">
        <v>3245</v>
      </c>
      <c r="S1215" s="103" t="s">
        <v>6197</v>
      </c>
      <c r="T1215" s="103" t="s">
        <v>5140</v>
      </c>
      <c r="U1215" s="103" t="str">
        <f t="shared" si="18"/>
        <v>End</v>
      </c>
      <c r="V1215" s="111"/>
      <c r="W1215" s="111"/>
      <c r="X1215" s="111"/>
      <c r="Y1215" s="111"/>
      <c r="Z1215" s="111"/>
      <c r="AA1215" s="111"/>
      <c r="AB1215" s="111"/>
    </row>
    <row r="1216" spans="1:28" ht="13">
      <c r="A1216" s="1462">
        <v>1206</v>
      </c>
      <c r="B1216" s="111"/>
      <c r="C1216" s="307"/>
      <c r="D1216" s="281"/>
      <c r="E1216" s="103"/>
      <c r="F1216" s="103"/>
      <c r="G1216" s="344">
        <v>6304</v>
      </c>
      <c r="H1216" s="112"/>
      <c r="I1216" s="112"/>
      <c r="J1216" s="21" t="s">
        <v>1084</v>
      </c>
      <c r="K1216" s="111"/>
      <c r="L1216" s="111"/>
      <c r="M1216" s="111"/>
      <c r="N1216" s="274">
        <v>630</v>
      </c>
      <c r="O1216" s="111"/>
      <c r="P1216" s="111"/>
      <c r="Q1216" s="111"/>
      <c r="R1216" s="19" t="s">
        <v>3240</v>
      </c>
      <c r="S1216" s="103" t="s">
        <v>6197</v>
      </c>
      <c r="T1216" s="103"/>
      <c r="U1216" s="103" t="str">
        <f t="shared" si="18"/>
        <v/>
      </c>
      <c r="V1216" s="111"/>
      <c r="W1216" s="111"/>
      <c r="X1216" s="111"/>
      <c r="Y1216" s="111"/>
      <c r="Z1216" s="111"/>
      <c r="AA1216" s="111"/>
      <c r="AB1216" s="111"/>
    </row>
    <row r="1217" spans="1:28" ht="13">
      <c r="A1217" s="1462">
        <v>1207</v>
      </c>
      <c r="B1217" s="111"/>
      <c r="C1217" s="307"/>
      <c r="D1217" s="281"/>
      <c r="E1217" s="103"/>
      <c r="F1217" s="103"/>
      <c r="G1217" s="344"/>
      <c r="H1217" s="112">
        <v>63040</v>
      </c>
      <c r="I1217" s="112"/>
      <c r="J1217" s="111" t="s">
        <v>1084</v>
      </c>
      <c r="K1217" s="111"/>
      <c r="L1217" s="111"/>
      <c r="M1217" s="111"/>
      <c r="N1217" s="133">
        <v>6304</v>
      </c>
      <c r="O1217" s="111"/>
      <c r="P1217" s="111"/>
      <c r="Q1217" s="111"/>
      <c r="R1217" s="112" t="s">
        <v>3245</v>
      </c>
      <c r="S1217" s="103" t="s">
        <v>6197</v>
      </c>
      <c r="T1217" s="103"/>
      <c r="U1217" s="103" t="str">
        <f t="shared" si="18"/>
        <v/>
      </c>
      <c r="V1217" s="111"/>
      <c r="W1217" s="111"/>
      <c r="X1217" s="111"/>
      <c r="Y1217" s="111"/>
      <c r="Z1217" s="111"/>
      <c r="AA1217" s="111"/>
      <c r="AB1217" s="111"/>
    </row>
    <row r="1218" spans="1:28" ht="13">
      <c r="A1218" s="1462">
        <v>1208</v>
      </c>
      <c r="B1218" s="111"/>
      <c r="C1218" s="307"/>
      <c r="D1218" s="281"/>
      <c r="E1218" s="103"/>
      <c r="F1218" s="103"/>
      <c r="G1218" s="344">
        <v>6305</v>
      </c>
      <c r="H1218" s="112"/>
      <c r="I1218" s="112"/>
      <c r="J1218" s="21" t="s">
        <v>3812</v>
      </c>
      <c r="K1218" s="111"/>
      <c r="L1218" s="111"/>
      <c r="M1218" s="111"/>
      <c r="N1218" s="274">
        <v>630</v>
      </c>
      <c r="O1218" s="111"/>
      <c r="P1218" s="111"/>
      <c r="Q1218" s="111"/>
      <c r="R1218" s="19" t="s">
        <v>3240</v>
      </c>
      <c r="S1218" s="103" t="s">
        <v>6197</v>
      </c>
      <c r="T1218" s="103"/>
      <c r="U1218" s="103" t="str">
        <f t="shared" si="18"/>
        <v/>
      </c>
      <c r="V1218" s="111"/>
      <c r="W1218" s="111"/>
      <c r="X1218" s="111"/>
      <c r="Y1218" s="111"/>
      <c r="Z1218" s="111"/>
      <c r="AA1218" s="111"/>
      <c r="AB1218" s="111"/>
    </row>
    <row r="1219" spans="1:28" ht="13">
      <c r="A1219" s="1462">
        <v>1209</v>
      </c>
      <c r="B1219" s="111"/>
      <c r="C1219" s="307"/>
      <c r="D1219" s="281"/>
      <c r="E1219" s="103"/>
      <c r="F1219" s="103"/>
      <c r="G1219" s="344"/>
      <c r="H1219" s="112">
        <v>63050</v>
      </c>
      <c r="I1219" s="112"/>
      <c r="J1219" s="111" t="s">
        <v>3817</v>
      </c>
      <c r="K1219" s="111"/>
      <c r="L1219" s="111"/>
      <c r="M1219" s="111"/>
      <c r="N1219" s="133">
        <v>6305</v>
      </c>
      <c r="O1219" s="111"/>
      <c r="P1219" s="111"/>
      <c r="Q1219" s="111"/>
      <c r="R1219" s="112" t="s">
        <v>3245</v>
      </c>
      <c r="S1219" s="103" t="s">
        <v>6197</v>
      </c>
      <c r="T1219" s="103" t="s">
        <v>6933</v>
      </c>
      <c r="U1219" s="103" t="str">
        <f t="shared" si="18"/>
        <v>End</v>
      </c>
      <c r="V1219" s="111"/>
      <c r="W1219" s="111"/>
      <c r="X1219" s="111"/>
      <c r="Y1219" s="111"/>
      <c r="Z1219" s="111"/>
      <c r="AA1219" s="111"/>
      <c r="AB1219" s="111"/>
    </row>
    <row r="1220" spans="1:28" ht="13">
      <c r="A1220" s="1462">
        <v>1210</v>
      </c>
      <c r="B1220" s="111"/>
      <c r="C1220" s="307"/>
      <c r="D1220" s="281"/>
      <c r="E1220" s="103"/>
      <c r="F1220" s="103"/>
      <c r="G1220" s="344">
        <v>6306</v>
      </c>
      <c r="H1220" s="112"/>
      <c r="I1220" s="112"/>
      <c r="J1220" s="21" t="s">
        <v>3813</v>
      </c>
      <c r="K1220" s="111"/>
      <c r="L1220" s="111"/>
      <c r="M1220" s="111"/>
      <c r="N1220" s="274">
        <v>630</v>
      </c>
      <c r="O1220" s="111"/>
      <c r="P1220" s="111"/>
      <c r="Q1220" s="111"/>
      <c r="R1220" s="19" t="s">
        <v>3240</v>
      </c>
      <c r="S1220" s="103" t="s">
        <v>6197</v>
      </c>
      <c r="T1220" s="103"/>
      <c r="U1220" s="103" t="str">
        <f t="shared" si="18"/>
        <v/>
      </c>
      <c r="V1220" s="111"/>
      <c r="W1220" s="111"/>
      <c r="X1220" s="111"/>
      <c r="Y1220" s="111"/>
      <c r="Z1220" s="111"/>
      <c r="AA1220" s="111"/>
      <c r="AB1220" s="111"/>
    </row>
    <row r="1221" spans="1:28" ht="13">
      <c r="A1221" s="1462">
        <v>1211</v>
      </c>
      <c r="B1221" s="111"/>
      <c r="C1221" s="307"/>
      <c r="D1221" s="281"/>
      <c r="E1221" s="103"/>
      <c r="F1221" s="103"/>
      <c r="G1221" s="344"/>
      <c r="H1221" s="112">
        <v>63060</v>
      </c>
      <c r="I1221" s="112"/>
      <c r="J1221" s="111" t="s">
        <v>3816</v>
      </c>
      <c r="K1221" s="111"/>
      <c r="L1221" s="111"/>
      <c r="M1221" s="111"/>
      <c r="N1221" s="133">
        <v>6306</v>
      </c>
      <c r="O1221" s="111"/>
      <c r="P1221" s="111"/>
      <c r="Q1221" s="111"/>
      <c r="R1221" s="112" t="s">
        <v>3245</v>
      </c>
      <c r="S1221" s="103" t="s">
        <v>6197</v>
      </c>
      <c r="T1221" s="103" t="s">
        <v>6933</v>
      </c>
      <c r="U1221" s="103" t="str">
        <f t="shared" si="18"/>
        <v>End</v>
      </c>
      <c r="V1221" s="111"/>
      <c r="W1221" s="111"/>
      <c r="X1221" s="111"/>
      <c r="Y1221" s="111"/>
      <c r="Z1221" s="111"/>
      <c r="AA1221" s="111"/>
      <c r="AB1221" s="111"/>
    </row>
    <row r="1222" spans="1:28" ht="13">
      <c r="A1222" s="1462">
        <v>1212</v>
      </c>
      <c r="B1222" s="111"/>
      <c r="C1222" s="307"/>
      <c r="D1222" s="281"/>
      <c r="E1222" s="103"/>
      <c r="F1222" s="103"/>
      <c r="G1222" s="344">
        <v>6307</v>
      </c>
      <c r="H1222" s="112"/>
      <c r="I1222" s="112"/>
      <c r="J1222" s="21" t="s">
        <v>3814</v>
      </c>
      <c r="K1222" s="111"/>
      <c r="L1222" s="111"/>
      <c r="M1222" s="111"/>
      <c r="N1222" s="274">
        <v>630</v>
      </c>
      <c r="O1222" s="111"/>
      <c r="P1222" s="111"/>
      <c r="Q1222" s="111"/>
      <c r="R1222" s="19" t="s">
        <v>3240</v>
      </c>
      <c r="S1222" s="103" t="s">
        <v>6197</v>
      </c>
      <c r="T1222" s="103"/>
      <c r="U1222" s="103" t="str">
        <f t="shared" si="18"/>
        <v/>
      </c>
      <c r="V1222" s="111"/>
      <c r="W1222" s="111"/>
      <c r="X1222" s="111"/>
      <c r="Y1222" s="111"/>
      <c r="Z1222" s="111"/>
      <c r="AA1222" s="111"/>
      <c r="AB1222" s="111"/>
    </row>
    <row r="1223" spans="1:28" ht="13">
      <c r="A1223" s="1462">
        <v>1213</v>
      </c>
      <c r="B1223" s="111"/>
      <c r="C1223" s="307"/>
      <c r="D1223" s="281"/>
      <c r="E1223" s="103"/>
      <c r="F1223" s="103"/>
      <c r="G1223" s="344"/>
      <c r="H1223" s="112">
        <v>63070</v>
      </c>
      <c r="I1223" s="112"/>
      <c r="J1223" s="111" t="s">
        <v>3815</v>
      </c>
      <c r="K1223" s="111"/>
      <c r="L1223" s="111"/>
      <c r="M1223" s="111"/>
      <c r="N1223" s="133">
        <v>6307</v>
      </c>
      <c r="O1223" s="111"/>
      <c r="P1223" s="111"/>
      <c r="Q1223" s="111"/>
      <c r="R1223" s="112" t="s">
        <v>3245</v>
      </c>
      <c r="S1223" s="103" t="s">
        <v>6197</v>
      </c>
      <c r="T1223" s="103" t="s">
        <v>6933</v>
      </c>
      <c r="U1223" s="103" t="str">
        <f t="shared" si="18"/>
        <v>End</v>
      </c>
      <c r="V1223" s="111"/>
      <c r="W1223" s="111"/>
      <c r="X1223" s="111"/>
      <c r="Y1223" s="111"/>
      <c r="Z1223" s="111"/>
      <c r="AA1223" s="111"/>
      <c r="AB1223" s="111"/>
    </row>
    <row r="1224" spans="1:28" ht="13">
      <c r="A1224" s="1462">
        <v>1214</v>
      </c>
      <c r="B1224" s="111"/>
      <c r="C1224" s="307"/>
      <c r="D1224" s="309">
        <v>64</v>
      </c>
      <c r="E1224" s="103"/>
      <c r="F1224" s="103"/>
      <c r="G1224" s="103"/>
      <c r="H1224" s="112"/>
      <c r="I1224" s="112"/>
      <c r="J1224" s="286" t="s">
        <v>1085</v>
      </c>
      <c r="K1224" s="286"/>
      <c r="L1224" s="286"/>
      <c r="M1224" s="286"/>
      <c r="N1224" s="287"/>
      <c r="O1224" s="286"/>
      <c r="P1224" s="286"/>
      <c r="Q1224" s="286"/>
      <c r="R1224" s="288" t="s">
        <v>3240</v>
      </c>
      <c r="S1224" s="103" t="s">
        <v>6197</v>
      </c>
      <c r="T1224" s="103"/>
      <c r="U1224" s="103" t="str">
        <f t="shared" si="18"/>
        <v/>
      </c>
      <c r="V1224" s="111"/>
      <c r="W1224" s="111"/>
      <c r="X1224" s="111"/>
      <c r="Y1224" s="111"/>
      <c r="Z1224" s="111"/>
      <c r="AA1224" s="111"/>
      <c r="AB1224" s="111"/>
    </row>
    <row r="1225" spans="1:28" ht="13">
      <c r="A1225" s="1462">
        <v>1215</v>
      </c>
      <c r="B1225" s="111"/>
      <c r="C1225" s="307"/>
      <c r="D1225" s="281"/>
      <c r="E1225" s="344">
        <v>64</v>
      </c>
      <c r="F1225" s="103"/>
      <c r="G1225" s="103"/>
      <c r="H1225" s="112"/>
      <c r="I1225" s="112"/>
      <c r="J1225" s="21" t="s">
        <v>1085</v>
      </c>
      <c r="K1225" s="21"/>
      <c r="L1225" s="21"/>
      <c r="M1225" s="21"/>
      <c r="N1225" s="274"/>
      <c r="O1225" s="21"/>
      <c r="P1225" s="21"/>
      <c r="Q1225" s="21"/>
      <c r="R1225" s="19" t="s">
        <v>3240</v>
      </c>
      <c r="S1225" s="103" t="s">
        <v>6197</v>
      </c>
      <c r="T1225" s="103"/>
      <c r="U1225" s="103" t="str">
        <f t="shared" si="18"/>
        <v/>
      </c>
      <c r="V1225" s="111"/>
      <c r="W1225" s="111"/>
      <c r="X1225" s="111"/>
      <c r="Y1225" s="111"/>
      <c r="Z1225" s="111"/>
      <c r="AA1225" s="111"/>
      <c r="AB1225" s="111"/>
    </row>
    <row r="1226" spans="1:28" ht="13">
      <c r="A1226" s="1462">
        <v>1216</v>
      </c>
      <c r="B1226" s="111"/>
      <c r="C1226" s="307"/>
      <c r="D1226" s="281"/>
      <c r="E1226" s="103"/>
      <c r="F1226" s="344">
        <v>640</v>
      </c>
      <c r="G1226" s="103"/>
      <c r="H1226" s="112"/>
      <c r="I1226" s="112"/>
      <c r="J1226" s="21" t="s">
        <v>1086</v>
      </c>
      <c r="K1226" s="21"/>
      <c r="L1226" s="21"/>
      <c r="M1226" s="21"/>
      <c r="N1226" s="274">
        <v>64</v>
      </c>
      <c r="O1226" s="21"/>
      <c r="P1226" s="21"/>
      <c r="Q1226" s="21"/>
      <c r="R1226" s="19" t="s">
        <v>3240</v>
      </c>
      <c r="S1226" s="103" t="s">
        <v>6197</v>
      </c>
      <c r="T1226" s="103"/>
      <c r="U1226" s="103" t="str">
        <f t="shared" si="18"/>
        <v/>
      </c>
      <c r="V1226" s="111"/>
      <c r="W1226" s="111"/>
      <c r="X1226" s="111"/>
      <c r="Y1226" s="111"/>
      <c r="Z1226" s="111"/>
      <c r="AA1226" s="111"/>
      <c r="AB1226" s="111"/>
    </row>
    <row r="1227" spans="1:28" ht="13">
      <c r="A1227" s="1462">
        <v>1217</v>
      </c>
      <c r="B1227" s="111"/>
      <c r="C1227" s="307"/>
      <c r="D1227" s="281"/>
      <c r="E1227" s="103"/>
      <c r="F1227" s="103"/>
      <c r="G1227" s="344">
        <v>6400</v>
      </c>
      <c r="H1227" s="112"/>
      <c r="I1227" s="112"/>
      <c r="J1227" s="21" t="s">
        <v>1086</v>
      </c>
      <c r="K1227" s="21"/>
      <c r="L1227" s="21"/>
      <c r="M1227" s="21"/>
      <c r="N1227" s="274">
        <v>640</v>
      </c>
      <c r="O1227" s="21"/>
      <c r="P1227" s="21"/>
      <c r="Q1227" s="21"/>
      <c r="R1227" s="19" t="s">
        <v>3240</v>
      </c>
      <c r="S1227" s="103" t="s">
        <v>6197</v>
      </c>
      <c r="T1227" s="103"/>
      <c r="U1227" s="103" t="str">
        <f t="shared" si="18"/>
        <v/>
      </c>
      <c r="V1227" s="111"/>
      <c r="W1227" s="111"/>
      <c r="X1227" s="111"/>
      <c r="Y1227" s="111"/>
      <c r="Z1227" s="111"/>
      <c r="AA1227" s="111"/>
      <c r="AB1227" s="111"/>
    </row>
    <row r="1228" spans="1:28" ht="13">
      <c r="A1228" s="1462">
        <v>1218</v>
      </c>
      <c r="B1228" s="111"/>
      <c r="C1228" s="307"/>
      <c r="D1228" s="281"/>
      <c r="E1228" s="103"/>
      <c r="F1228" s="103"/>
      <c r="G1228" s="103"/>
      <c r="H1228" s="112">
        <v>64000</v>
      </c>
      <c r="I1228" s="112"/>
      <c r="J1228" s="111" t="s">
        <v>1087</v>
      </c>
      <c r="K1228" s="111"/>
      <c r="L1228" s="111"/>
      <c r="M1228" s="111"/>
      <c r="N1228" s="133">
        <v>6400</v>
      </c>
      <c r="O1228" s="111"/>
      <c r="P1228" s="111"/>
      <c r="Q1228" s="111"/>
      <c r="R1228" s="112" t="s">
        <v>3245</v>
      </c>
      <c r="S1228" s="103" t="s">
        <v>6197</v>
      </c>
      <c r="T1228" s="103" t="s">
        <v>6933</v>
      </c>
      <c r="U1228" s="103" t="str">
        <f t="shared" si="18"/>
        <v>End</v>
      </c>
      <c r="V1228" s="111"/>
      <c r="W1228" s="111"/>
      <c r="X1228" s="111"/>
      <c r="Y1228" s="111"/>
      <c r="Z1228" s="111"/>
      <c r="AA1228" s="111"/>
      <c r="AB1228" s="111"/>
    </row>
    <row r="1229" spans="1:28" ht="13">
      <c r="A1229" s="1462">
        <v>1219</v>
      </c>
      <c r="B1229" s="111"/>
      <c r="C1229" s="307"/>
      <c r="D1229" s="281"/>
      <c r="E1229" s="103"/>
      <c r="F1229" s="103"/>
      <c r="G1229" s="103"/>
      <c r="H1229" s="112">
        <v>64001</v>
      </c>
      <c r="I1229" s="112"/>
      <c r="J1229" s="111" t="s">
        <v>3608</v>
      </c>
      <c r="K1229" s="111"/>
      <c r="L1229" s="111"/>
      <c r="M1229" s="111"/>
      <c r="N1229" s="133">
        <v>6400</v>
      </c>
      <c r="O1229" s="111"/>
      <c r="P1229" s="111"/>
      <c r="Q1229" s="111"/>
      <c r="R1229" s="112" t="s">
        <v>3245</v>
      </c>
      <c r="S1229" s="103" t="s">
        <v>6197</v>
      </c>
      <c r="T1229" s="103"/>
      <c r="U1229" s="103" t="str">
        <f t="shared" si="18"/>
        <v/>
      </c>
      <c r="V1229" s="111"/>
      <c r="W1229" s="111"/>
      <c r="X1229" s="111"/>
      <c r="Y1229" s="111"/>
      <c r="Z1229" s="111"/>
      <c r="AA1229" s="111"/>
      <c r="AB1229" s="111"/>
    </row>
    <row r="1230" spans="1:28" ht="13">
      <c r="A1230" s="1462">
        <v>1220</v>
      </c>
      <c r="B1230" s="111"/>
      <c r="C1230" s="307"/>
      <c r="D1230" s="281"/>
      <c r="E1230" s="103"/>
      <c r="F1230" s="103"/>
      <c r="G1230" s="103"/>
      <c r="H1230" s="848">
        <v>64002</v>
      </c>
      <c r="I1230" s="848"/>
      <c r="J1230" s="103" t="s">
        <v>1088</v>
      </c>
      <c r="K1230" s="103"/>
      <c r="L1230" s="103"/>
      <c r="M1230" s="103"/>
      <c r="N1230" s="27">
        <v>6400</v>
      </c>
      <c r="O1230" s="103"/>
      <c r="P1230" s="103"/>
      <c r="Q1230" s="103"/>
      <c r="R1230" s="848" t="s">
        <v>3245</v>
      </c>
      <c r="S1230" s="103" t="s">
        <v>6197</v>
      </c>
      <c r="T1230" s="103" t="s">
        <v>6933</v>
      </c>
      <c r="U1230" s="103" t="str">
        <f t="shared" si="18"/>
        <v>End</v>
      </c>
      <c r="V1230" s="111"/>
      <c r="W1230" s="111"/>
      <c r="X1230" s="111"/>
      <c r="Y1230" s="111"/>
      <c r="Z1230" s="111"/>
      <c r="AA1230" s="111"/>
      <c r="AB1230" s="111"/>
    </row>
    <row r="1231" spans="1:28" ht="13">
      <c r="A1231" s="1462">
        <v>1221</v>
      </c>
      <c r="B1231" s="111"/>
      <c r="C1231" s="307"/>
      <c r="D1231" s="281"/>
      <c r="E1231" s="103"/>
      <c r="F1231" s="103"/>
      <c r="G1231" s="103"/>
      <c r="H1231" s="112">
        <v>64003</v>
      </c>
      <c r="I1231" s="848"/>
      <c r="J1231" s="103" t="s">
        <v>1064</v>
      </c>
      <c r="K1231" s="103"/>
      <c r="L1231" s="103"/>
      <c r="M1231" s="103"/>
      <c r="N1231" s="27">
        <v>6400</v>
      </c>
      <c r="O1231" s="103"/>
      <c r="P1231" s="103"/>
      <c r="Q1231" s="103"/>
      <c r="R1231" s="848" t="s">
        <v>3245</v>
      </c>
      <c r="S1231" s="103" t="s">
        <v>6197</v>
      </c>
      <c r="T1231" s="103" t="s">
        <v>7665</v>
      </c>
      <c r="U1231" s="103" t="str">
        <f t="shared" ref="U1231:U1294" si="19">LEFT($T1231,3)</f>
        <v>End</v>
      </c>
      <c r="V1231" s="111"/>
      <c r="W1231" s="111"/>
      <c r="X1231" s="111"/>
      <c r="Y1231" s="111"/>
      <c r="Z1231" s="111"/>
      <c r="AA1231" s="111"/>
      <c r="AB1231" s="111"/>
    </row>
    <row r="1232" spans="1:28" ht="13">
      <c r="A1232" s="1462">
        <v>1222</v>
      </c>
      <c r="B1232" s="111"/>
      <c r="C1232" s="307"/>
      <c r="D1232" s="281"/>
      <c r="E1232" s="103"/>
      <c r="F1232" s="103"/>
      <c r="G1232" s="103"/>
      <c r="H1232" s="848">
        <v>64004</v>
      </c>
      <c r="I1232" s="848"/>
      <c r="J1232" s="103" t="s">
        <v>1089</v>
      </c>
      <c r="K1232" s="103"/>
      <c r="L1232" s="103"/>
      <c r="M1232" s="103"/>
      <c r="N1232" s="27">
        <v>6400</v>
      </c>
      <c r="O1232" s="103"/>
      <c r="P1232" s="103"/>
      <c r="Q1232" s="103"/>
      <c r="R1232" s="848" t="s">
        <v>3245</v>
      </c>
      <c r="S1232" s="103" t="s">
        <v>6197</v>
      </c>
      <c r="T1232" s="103" t="s">
        <v>7665</v>
      </c>
      <c r="U1232" s="103" t="str">
        <f t="shared" si="19"/>
        <v>End</v>
      </c>
      <c r="V1232" s="111"/>
      <c r="W1232" s="111"/>
      <c r="X1232" s="111"/>
      <c r="Y1232" s="111"/>
      <c r="Z1232" s="111"/>
      <c r="AA1232" s="111"/>
      <c r="AB1232" s="111"/>
    </row>
    <row r="1233" spans="1:28" ht="13">
      <c r="A1233" s="1462">
        <v>1223</v>
      </c>
      <c r="B1233" s="111"/>
      <c r="C1233" s="307"/>
      <c r="D1233" s="281"/>
      <c r="E1233" s="103"/>
      <c r="F1233" s="103"/>
      <c r="G1233" s="103"/>
      <c r="H1233" s="112">
        <v>64005</v>
      </c>
      <c r="I1233" s="848"/>
      <c r="J1233" s="103" t="s">
        <v>1090</v>
      </c>
      <c r="K1233" s="103"/>
      <c r="L1233" s="103"/>
      <c r="M1233" s="103"/>
      <c r="N1233" s="27">
        <v>6400</v>
      </c>
      <c r="O1233" s="103"/>
      <c r="P1233" s="103"/>
      <c r="Q1233" s="103"/>
      <c r="R1233" s="848" t="s">
        <v>3245</v>
      </c>
      <c r="S1233" s="103" t="s">
        <v>6197</v>
      </c>
      <c r="T1233" s="103" t="s">
        <v>7665</v>
      </c>
      <c r="U1233" s="103" t="str">
        <f t="shared" si="19"/>
        <v>End</v>
      </c>
      <c r="V1233" s="111"/>
      <c r="W1233" s="111"/>
      <c r="X1233" s="111"/>
      <c r="Y1233" s="111"/>
      <c r="Z1233" s="111"/>
      <c r="AA1233" s="111"/>
      <c r="AB1233" s="111"/>
    </row>
    <row r="1234" spans="1:28" ht="13">
      <c r="A1234" s="1462">
        <v>1224</v>
      </c>
      <c r="B1234" s="111"/>
      <c r="C1234" s="307"/>
      <c r="D1234" s="281"/>
      <c r="E1234" s="103"/>
      <c r="F1234" s="103"/>
      <c r="G1234" s="103"/>
      <c r="H1234" s="112">
        <v>64006</v>
      </c>
      <c r="I1234" s="848"/>
      <c r="J1234" s="103" t="s">
        <v>5424</v>
      </c>
      <c r="K1234" s="103"/>
      <c r="L1234" s="103"/>
      <c r="M1234" s="103"/>
      <c r="N1234" s="27">
        <v>6400</v>
      </c>
      <c r="O1234" s="103"/>
      <c r="P1234" s="103"/>
      <c r="Q1234" s="103"/>
      <c r="R1234" s="848" t="s">
        <v>3245</v>
      </c>
      <c r="S1234" s="103" t="s">
        <v>6197</v>
      </c>
      <c r="T1234" s="103"/>
      <c r="U1234" s="103" t="str">
        <f t="shared" si="19"/>
        <v/>
      </c>
      <c r="V1234" s="111"/>
      <c r="W1234" s="111"/>
      <c r="X1234" s="111"/>
      <c r="Y1234" s="111"/>
      <c r="Z1234" s="111"/>
      <c r="AA1234" s="111"/>
      <c r="AB1234" s="111"/>
    </row>
    <row r="1235" spans="1:28" ht="13">
      <c r="A1235" s="1462">
        <v>1225</v>
      </c>
      <c r="B1235" s="111"/>
      <c r="C1235" s="307"/>
      <c r="D1235" s="285"/>
      <c r="E1235" s="103"/>
      <c r="F1235" s="103"/>
      <c r="G1235" s="344">
        <v>6401</v>
      </c>
      <c r="H1235" s="112"/>
      <c r="I1235" s="112"/>
      <c r="J1235" s="21" t="s">
        <v>4869</v>
      </c>
      <c r="K1235" s="21"/>
      <c r="L1235" s="21"/>
      <c r="M1235" s="21"/>
      <c r="N1235" s="274">
        <v>641</v>
      </c>
      <c r="O1235" s="21"/>
      <c r="P1235" s="21"/>
      <c r="Q1235" s="21"/>
      <c r="R1235" s="19" t="s">
        <v>3240</v>
      </c>
      <c r="S1235" s="103" t="s">
        <v>6197</v>
      </c>
      <c r="T1235" s="103"/>
      <c r="U1235" s="103" t="str">
        <f t="shared" si="19"/>
        <v/>
      </c>
      <c r="V1235" s="111"/>
      <c r="W1235" s="111"/>
      <c r="X1235" s="111"/>
      <c r="Y1235" s="111"/>
      <c r="Z1235" s="111"/>
      <c r="AA1235" s="111"/>
      <c r="AB1235" s="111"/>
    </row>
    <row r="1236" spans="1:28" ht="13">
      <c r="A1236" s="1462">
        <v>1226</v>
      </c>
      <c r="B1236" s="111"/>
      <c r="C1236" s="307"/>
      <c r="D1236" s="285"/>
      <c r="E1236" s="103"/>
      <c r="F1236" s="103"/>
      <c r="G1236" s="103"/>
      <c r="H1236" s="112">
        <v>64010</v>
      </c>
      <c r="I1236" s="112"/>
      <c r="J1236" s="111" t="s">
        <v>5069</v>
      </c>
      <c r="K1236" s="111"/>
      <c r="L1236" s="111"/>
      <c r="M1236" s="111"/>
      <c r="N1236" s="133">
        <v>6401</v>
      </c>
      <c r="O1236" s="111"/>
      <c r="P1236" s="111"/>
      <c r="Q1236" s="111"/>
      <c r="R1236" s="112" t="s">
        <v>3245</v>
      </c>
      <c r="S1236" s="103" t="s">
        <v>6197</v>
      </c>
      <c r="T1236" s="103" t="s">
        <v>6933</v>
      </c>
      <c r="U1236" s="103" t="str">
        <f t="shared" si="19"/>
        <v>End</v>
      </c>
      <c r="V1236" s="111"/>
      <c r="W1236" s="111"/>
      <c r="X1236" s="111"/>
      <c r="Y1236" s="111"/>
      <c r="Z1236" s="111"/>
      <c r="AA1236" s="111"/>
      <c r="AB1236" s="111"/>
    </row>
    <row r="1237" spans="1:28" ht="13">
      <c r="A1237" s="1462">
        <v>1227</v>
      </c>
      <c r="B1237" s="111"/>
      <c r="C1237" s="307"/>
      <c r="D1237" s="285"/>
      <c r="E1237" s="103"/>
      <c r="F1237" s="103"/>
      <c r="G1237" s="103"/>
      <c r="H1237" s="112">
        <v>64011</v>
      </c>
      <c r="I1237" s="112"/>
      <c r="J1237" s="111" t="s">
        <v>5070</v>
      </c>
      <c r="K1237" s="111"/>
      <c r="L1237" s="111"/>
      <c r="M1237" s="111"/>
      <c r="N1237" s="133">
        <v>6401</v>
      </c>
      <c r="O1237" s="111"/>
      <c r="P1237" s="111"/>
      <c r="Q1237" s="111"/>
      <c r="R1237" s="112" t="s">
        <v>3245</v>
      </c>
      <c r="S1237" s="103" t="s">
        <v>6197</v>
      </c>
      <c r="T1237" s="103" t="s">
        <v>6931</v>
      </c>
      <c r="U1237" s="103" t="str">
        <f t="shared" si="19"/>
        <v>End</v>
      </c>
      <c r="V1237" s="111"/>
      <c r="W1237" s="111"/>
      <c r="X1237" s="111"/>
      <c r="Y1237" s="111"/>
      <c r="Z1237" s="111"/>
      <c r="AA1237" s="111"/>
      <c r="AB1237" s="111"/>
    </row>
    <row r="1238" spans="1:28" ht="13">
      <c r="A1238" s="1462">
        <v>1228</v>
      </c>
      <c r="B1238" s="111"/>
      <c r="C1238" s="307"/>
      <c r="D1238" s="285"/>
      <c r="E1238" s="103"/>
      <c r="F1238" s="103"/>
      <c r="G1238" s="103"/>
      <c r="H1238" s="112">
        <v>64012</v>
      </c>
      <c r="I1238" s="112"/>
      <c r="J1238" s="111" t="s">
        <v>5071</v>
      </c>
      <c r="K1238" s="111"/>
      <c r="L1238" s="111"/>
      <c r="M1238" s="111"/>
      <c r="N1238" s="133">
        <v>6401</v>
      </c>
      <c r="O1238" s="111"/>
      <c r="P1238" s="111"/>
      <c r="Q1238" s="111"/>
      <c r="R1238" s="112" t="s">
        <v>3245</v>
      </c>
      <c r="S1238" s="103" t="s">
        <v>6197</v>
      </c>
      <c r="T1238" s="103" t="s">
        <v>6931</v>
      </c>
      <c r="U1238" s="103" t="str">
        <f t="shared" si="19"/>
        <v>End</v>
      </c>
      <c r="V1238" s="111"/>
      <c r="W1238" s="111"/>
      <c r="X1238" s="111"/>
      <c r="Y1238" s="111"/>
      <c r="Z1238" s="111"/>
      <c r="AA1238" s="111"/>
      <c r="AB1238" s="111"/>
    </row>
    <row r="1239" spans="1:28" ht="13">
      <c r="A1239" s="1462">
        <v>1229</v>
      </c>
      <c r="B1239" s="111"/>
      <c r="C1239" s="307"/>
      <c r="D1239" s="285"/>
      <c r="E1239" s="103"/>
      <c r="F1239" s="103"/>
      <c r="G1239" s="103"/>
      <c r="H1239" s="112">
        <v>64013</v>
      </c>
      <c r="I1239" s="112"/>
      <c r="J1239" s="111" t="s">
        <v>5072</v>
      </c>
      <c r="K1239" s="111"/>
      <c r="L1239" s="111"/>
      <c r="M1239" s="111"/>
      <c r="N1239" s="133">
        <v>6401</v>
      </c>
      <c r="O1239" s="111"/>
      <c r="P1239" s="111"/>
      <c r="Q1239" s="111"/>
      <c r="R1239" s="112" t="s">
        <v>3245</v>
      </c>
      <c r="S1239" s="103" t="s">
        <v>6197</v>
      </c>
      <c r="T1239" s="103" t="s">
        <v>6933</v>
      </c>
      <c r="U1239" s="103" t="str">
        <f t="shared" si="19"/>
        <v>End</v>
      </c>
      <c r="V1239" s="111"/>
      <c r="W1239" s="111"/>
      <c r="X1239" s="111"/>
      <c r="Y1239" s="111"/>
      <c r="Z1239" s="111"/>
      <c r="AA1239" s="111"/>
      <c r="AB1239" s="111"/>
    </row>
    <row r="1240" spans="1:28" ht="13">
      <c r="A1240" s="1462">
        <v>1230</v>
      </c>
      <c r="B1240" s="111"/>
      <c r="C1240" s="307"/>
      <c r="D1240" s="285"/>
      <c r="E1240" s="103"/>
      <c r="F1240" s="103"/>
      <c r="G1240" s="103"/>
      <c r="H1240" s="112">
        <v>64014</v>
      </c>
      <c r="I1240" s="112"/>
      <c r="J1240" s="111" t="s">
        <v>5073</v>
      </c>
      <c r="K1240" s="111"/>
      <c r="L1240" s="111"/>
      <c r="M1240" s="111"/>
      <c r="N1240" s="133">
        <v>6401</v>
      </c>
      <c r="O1240" s="111"/>
      <c r="P1240" s="111"/>
      <c r="Q1240" s="111"/>
      <c r="R1240" s="112" t="s">
        <v>3245</v>
      </c>
      <c r="S1240" s="103" t="s">
        <v>6197</v>
      </c>
      <c r="T1240" s="103" t="s">
        <v>6933</v>
      </c>
      <c r="U1240" s="103" t="str">
        <f t="shared" si="19"/>
        <v>End</v>
      </c>
      <c r="V1240" s="111"/>
      <c r="W1240" s="111"/>
      <c r="X1240" s="111"/>
      <c r="Y1240" s="111"/>
      <c r="Z1240" s="111"/>
      <c r="AA1240" s="111"/>
      <c r="AB1240" s="111"/>
    </row>
    <row r="1241" spans="1:28" ht="13">
      <c r="A1241" s="1462">
        <v>1231</v>
      </c>
      <c r="B1241" s="111"/>
      <c r="C1241" s="307"/>
      <c r="D1241" s="285"/>
      <c r="E1241" s="103"/>
      <c r="F1241" s="103"/>
      <c r="G1241" s="103"/>
      <c r="H1241" s="112">
        <v>64015</v>
      </c>
      <c r="I1241" s="112"/>
      <c r="J1241" s="111" t="s">
        <v>5074</v>
      </c>
      <c r="K1241" s="111"/>
      <c r="L1241" s="111"/>
      <c r="M1241" s="111"/>
      <c r="N1241" s="133">
        <v>6401</v>
      </c>
      <c r="O1241" s="111"/>
      <c r="P1241" s="111"/>
      <c r="Q1241" s="111"/>
      <c r="R1241" s="112" t="s">
        <v>3245</v>
      </c>
      <c r="S1241" s="103" t="s">
        <v>6197</v>
      </c>
      <c r="T1241" s="103" t="s">
        <v>6933</v>
      </c>
      <c r="U1241" s="103" t="str">
        <f t="shared" si="19"/>
        <v>End</v>
      </c>
      <c r="V1241" s="111"/>
      <c r="W1241" s="111"/>
      <c r="X1241" s="111"/>
      <c r="Y1241" s="111"/>
      <c r="Z1241" s="111"/>
      <c r="AA1241" s="111"/>
      <c r="AB1241" s="111"/>
    </row>
    <row r="1242" spans="1:28" ht="13">
      <c r="A1242" s="1462">
        <v>1232</v>
      </c>
      <c r="B1242" s="111"/>
      <c r="C1242" s="307"/>
      <c r="D1242" s="285"/>
      <c r="E1242" s="103"/>
      <c r="F1242" s="103"/>
      <c r="G1242" s="103"/>
      <c r="H1242" s="112">
        <v>64016</v>
      </c>
      <c r="I1242" s="112"/>
      <c r="J1242" s="111" t="s">
        <v>5075</v>
      </c>
      <c r="K1242" s="111"/>
      <c r="L1242" s="111"/>
      <c r="M1242" s="111"/>
      <c r="N1242" s="133">
        <v>6401</v>
      </c>
      <c r="O1242" s="111"/>
      <c r="P1242" s="111"/>
      <c r="Q1242" s="111"/>
      <c r="R1242" s="112" t="s">
        <v>3245</v>
      </c>
      <c r="S1242" s="103" t="s">
        <v>6197</v>
      </c>
      <c r="T1242" s="103" t="s">
        <v>6933</v>
      </c>
      <c r="U1242" s="103" t="str">
        <f t="shared" si="19"/>
        <v>End</v>
      </c>
      <c r="V1242" s="111"/>
      <c r="W1242" s="111"/>
      <c r="X1242" s="111"/>
      <c r="Y1242" s="111"/>
      <c r="Z1242" s="111"/>
      <c r="AA1242" s="111"/>
      <c r="AB1242" s="111"/>
    </row>
    <row r="1243" spans="1:28" ht="13">
      <c r="A1243" s="1462">
        <v>1233</v>
      </c>
      <c r="B1243" s="111"/>
      <c r="C1243" s="307"/>
      <c r="D1243" s="285"/>
      <c r="E1243" s="103"/>
      <c r="F1243" s="103"/>
      <c r="G1243" s="103"/>
      <c r="H1243" s="112">
        <v>64017</v>
      </c>
      <c r="I1243" s="112"/>
      <c r="J1243" s="111" t="s">
        <v>5076</v>
      </c>
      <c r="K1243" s="111"/>
      <c r="L1243" s="111"/>
      <c r="M1243" s="111"/>
      <c r="N1243" s="133">
        <v>6401</v>
      </c>
      <c r="O1243" s="111"/>
      <c r="P1243" s="111"/>
      <c r="Q1243" s="111"/>
      <c r="R1243" s="112" t="s">
        <v>3245</v>
      </c>
      <c r="S1243" s="103" t="s">
        <v>6197</v>
      </c>
      <c r="T1243" s="103" t="s">
        <v>6933</v>
      </c>
      <c r="U1243" s="103" t="str">
        <f t="shared" si="19"/>
        <v>End</v>
      </c>
      <c r="V1243" s="111"/>
      <c r="W1243" s="111"/>
      <c r="X1243" s="111"/>
      <c r="Y1243" s="111"/>
      <c r="Z1243" s="111"/>
      <c r="AA1243" s="111"/>
      <c r="AB1243" s="111"/>
    </row>
    <row r="1244" spans="1:28" ht="13">
      <c r="A1244" s="1462">
        <v>1234</v>
      </c>
      <c r="B1244" s="111"/>
      <c r="C1244" s="307"/>
      <c r="D1244" s="281"/>
      <c r="E1244" s="103"/>
      <c r="F1244" s="344">
        <v>641</v>
      </c>
      <c r="G1244" s="344"/>
      <c r="H1244" s="112"/>
      <c r="I1244" s="112"/>
      <c r="J1244" s="21" t="s">
        <v>1091</v>
      </c>
      <c r="K1244" s="21"/>
      <c r="L1244" s="21"/>
      <c r="M1244" s="21"/>
      <c r="N1244" s="274">
        <v>64</v>
      </c>
      <c r="O1244" s="21"/>
      <c r="P1244" s="21"/>
      <c r="Q1244" s="21"/>
      <c r="R1244" s="19" t="s">
        <v>3240</v>
      </c>
      <c r="S1244" s="103" t="s">
        <v>6197</v>
      </c>
      <c r="T1244" s="103"/>
      <c r="U1244" s="103" t="str">
        <f t="shared" si="19"/>
        <v/>
      </c>
      <c r="V1244" s="111"/>
      <c r="W1244" s="111"/>
      <c r="X1244" s="111"/>
      <c r="Y1244" s="111"/>
      <c r="Z1244" s="111"/>
      <c r="AA1244" s="111"/>
      <c r="AB1244" s="111"/>
    </row>
    <row r="1245" spans="1:28" ht="13">
      <c r="A1245" s="1462">
        <v>1235</v>
      </c>
      <c r="B1245" s="111"/>
      <c r="C1245" s="307"/>
      <c r="D1245" s="281"/>
      <c r="E1245" s="103"/>
      <c r="F1245" s="103"/>
      <c r="G1245" s="344">
        <v>6410</v>
      </c>
      <c r="H1245" s="112"/>
      <c r="I1245" s="112"/>
      <c r="J1245" s="21" t="s">
        <v>1092</v>
      </c>
      <c r="K1245" s="21"/>
      <c r="L1245" s="21"/>
      <c r="M1245" s="21"/>
      <c r="N1245" s="274">
        <v>641</v>
      </c>
      <c r="O1245" s="21"/>
      <c r="P1245" s="21"/>
      <c r="Q1245" s="21"/>
      <c r="R1245" s="19" t="s">
        <v>3240</v>
      </c>
      <c r="S1245" s="103" t="s">
        <v>6197</v>
      </c>
      <c r="T1245" s="103"/>
      <c r="U1245" s="103" t="str">
        <f t="shared" si="19"/>
        <v/>
      </c>
      <c r="V1245" s="111"/>
      <c r="W1245" s="111"/>
      <c r="X1245" s="111"/>
      <c r="Y1245" s="111"/>
      <c r="Z1245" s="111"/>
      <c r="AA1245" s="111"/>
      <c r="AB1245" s="111"/>
    </row>
    <row r="1246" spans="1:28" ht="13">
      <c r="A1246" s="1462">
        <v>1236</v>
      </c>
      <c r="B1246" s="111"/>
      <c r="C1246" s="307"/>
      <c r="D1246" s="281"/>
      <c r="E1246" s="103"/>
      <c r="F1246" s="103"/>
      <c r="G1246" s="344"/>
      <c r="H1246" s="112">
        <v>64100</v>
      </c>
      <c r="I1246" s="112"/>
      <c r="J1246" s="111" t="s">
        <v>3869</v>
      </c>
      <c r="K1246" s="21"/>
      <c r="L1246" s="21"/>
      <c r="M1246" s="21"/>
      <c r="N1246" s="133">
        <v>6410</v>
      </c>
      <c r="O1246" s="111"/>
      <c r="P1246" s="111"/>
      <c r="Q1246" s="111"/>
      <c r="R1246" s="112" t="s">
        <v>3245</v>
      </c>
      <c r="S1246" s="103" t="s">
        <v>6197</v>
      </c>
      <c r="T1246" s="103"/>
      <c r="U1246" s="103" t="str">
        <f t="shared" si="19"/>
        <v/>
      </c>
      <c r="V1246" s="111"/>
      <c r="W1246" s="111"/>
      <c r="X1246" s="111"/>
      <c r="Y1246" s="111"/>
      <c r="Z1246" s="111"/>
      <c r="AA1246" s="111"/>
      <c r="AB1246" s="111"/>
    </row>
    <row r="1247" spans="1:28" ht="13">
      <c r="A1247" s="1462">
        <v>1237</v>
      </c>
      <c r="B1247" s="111"/>
      <c r="C1247" s="307"/>
      <c r="D1247" s="281"/>
      <c r="E1247" s="103"/>
      <c r="F1247" s="103"/>
      <c r="G1247" s="344"/>
      <c r="H1247" s="112">
        <v>64101</v>
      </c>
      <c r="I1247" s="112"/>
      <c r="J1247" s="111" t="s">
        <v>4084</v>
      </c>
      <c r="K1247" s="21"/>
      <c r="L1247" s="21"/>
      <c r="M1247" s="21"/>
      <c r="N1247" s="133">
        <v>6410</v>
      </c>
      <c r="O1247" s="111"/>
      <c r="P1247" s="111"/>
      <c r="Q1247" s="111"/>
      <c r="R1247" s="112" t="s">
        <v>3245</v>
      </c>
      <c r="S1247" s="103" t="s">
        <v>6197</v>
      </c>
      <c r="T1247" s="103" t="s">
        <v>6933</v>
      </c>
      <c r="U1247" s="103" t="str">
        <f t="shared" si="19"/>
        <v>End</v>
      </c>
      <c r="V1247" s="111"/>
      <c r="W1247" s="111"/>
      <c r="X1247" s="111"/>
      <c r="Y1247" s="111"/>
      <c r="Z1247" s="111"/>
      <c r="AA1247" s="111"/>
      <c r="AB1247" s="111"/>
    </row>
    <row r="1248" spans="1:28" ht="13">
      <c r="A1248" s="1462">
        <v>1238</v>
      </c>
      <c r="B1248" s="111"/>
      <c r="C1248" s="307"/>
      <c r="D1248" s="281"/>
      <c r="E1248" s="103"/>
      <c r="F1248" s="103"/>
      <c r="G1248" s="344"/>
      <c r="H1248" s="112">
        <v>64102</v>
      </c>
      <c r="I1248" s="112"/>
      <c r="J1248" s="111" t="s">
        <v>4772</v>
      </c>
      <c r="K1248" s="21"/>
      <c r="L1248" s="21"/>
      <c r="M1248" s="21"/>
      <c r="N1248" s="133">
        <v>6410</v>
      </c>
      <c r="O1248" s="111"/>
      <c r="P1248" s="111"/>
      <c r="Q1248" s="111"/>
      <c r="R1248" s="112" t="s">
        <v>3245</v>
      </c>
      <c r="S1248" s="103" t="s">
        <v>6197</v>
      </c>
      <c r="T1248" s="103" t="s">
        <v>6933</v>
      </c>
      <c r="U1248" s="103" t="str">
        <f t="shared" si="19"/>
        <v>End</v>
      </c>
      <c r="V1248" s="111"/>
      <c r="W1248" s="111"/>
      <c r="X1248" s="111"/>
      <c r="Y1248" s="111"/>
      <c r="Z1248" s="111"/>
      <c r="AA1248" s="111"/>
      <c r="AB1248" s="111"/>
    </row>
    <row r="1249" spans="1:28" s="111" customFormat="1" ht="13">
      <c r="A1249" s="1462">
        <v>1239</v>
      </c>
      <c r="C1249" s="307"/>
      <c r="D1249" s="281"/>
      <c r="E1249" s="103"/>
      <c r="F1249" s="103"/>
      <c r="G1249" s="344"/>
      <c r="H1249" s="112">
        <v>64103</v>
      </c>
      <c r="I1249" s="112"/>
      <c r="J1249" s="111" t="s">
        <v>5115</v>
      </c>
      <c r="K1249" s="21"/>
      <c r="L1249" s="21"/>
      <c r="M1249" s="21"/>
      <c r="N1249" s="133">
        <v>6410</v>
      </c>
      <c r="R1249" s="112" t="s">
        <v>3245</v>
      </c>
      <c r="S1249" s="103" t="s">
        <v>6197</v>
      </c>
      <c r="T1249" s="103" t="s">
        <v>5140</v>
      </c>
      <c r="U1249" s="103" t="str">
        <f t="shared" si="19"/>
        <v>End</v>
      </c>
    </row>
    <row r="1250" spans="1:28" s="111" customFormat="1" ht="13">
      <c r="A1250" s="1462">
        <v>1240</v>
      </c>
      <c r="C1250" s="307"/>
      <c r="D1250" s="281"/>
      <c r="E1250" s="103"/>
      <c r="F1250" s="103"/>
      <c r="G1250" s="344"/>
      <c r="H1250" s="112">
        <v>64104</v>
      </c>
      <c r="I1250" s="112"/>
      <c r="J1250" s="111" t="s">
        <v>5404</v>
      </c>
      <c r="K1250" s="21"/>
      <c r="L1250" s="21"/>
      <c r="M1250" s="21"/>
      <c r="N1250" s="133">
        <v>6410</v>
      </c>
      <c r="R1250" s="112" t="s">
        <v>3245</v>
      </c>
      <c r="S1250" s="103" t="s">
        <v>6197</v>
      </c>
      <c r="T1250" s="103" t="s">
        <v>5415</v>
      </c>
      <c r="U1250" s="103" t="str">
        <f t="shared" si="19"/>
        <v>End</v>
      </c>
    </row>
    <row r="1251" spans="1:28" ht="13">
      <c r="A1251" s="1462">
        <v>1241</v>
      </c>
      <c r="B1251" s="111"/>
      <c r="C1251" s="307"/>
      <c r="D1251" s="281"/>
      <c r="E1251" s="103"/>
      <c r="F1251" s="103"/>
      <c r="G1251" s="344"/>
      <c r="H1251" s="112">
        <v>64105</v>
      </c>
      <c r="I1251" s="112"/>
      <c r="J1251" s="111" t="s">
        <v>5606</v>
      </c>
      <c r="K1251" s="21"/>
      <c r="L1251" s="21"/>
      <c r="M1251" s="21"/>
      <c r="N1251" s="133">
        <v>6410</v>
      </c>
      <c r="O1251" s="111"/>
      <c r="P1251" s="111"/>
      <c r="Q1251" s="111"/>
      <c r="R1251" s="112" t="s">
        <v>3245</v>
      </c>
      <c r="S1251" s="103" t="s">
        <v>6197</v>
      </c>
      <c r="T1251" s="103" t="s">
        <v>6933</v>
      </c>
      <c r="U1251" s="103" t="str">
        <f t="shared" si="19"/>
        <v>End</v>
      </c>
      <c r="V1251" s="111"/>
      <c r="W1251" s="111"/>
      <c r="X1251" s="111"/>
      <c r="Y1251" s="111"/>
      <c r="Z1251" s="111"/>
      <c r="AA1251" s="111"/>
      <c r="AB1251" s="111"/>
    </row>
    <row r="1252" spans="1:28" ht="13">
      <c r="A1252" s="1462">
        <v>1242</v>
      </c>
      <c r="B1252" s="111"/>
      <c r="C1252" s="307"/>
      <c r="D1252" s="281"/>
      <c r="E1252" s="103"/>
      <c r="F1252" s="103"/>
      <c r="G1252" s="103"/>
      <c r="H1252" s="112">
        <v>64106</v>
      </c>
      <c r="I1252" s="112"/>
      <c r="J1252" s="111" t="s">
        <v>1093</v>
      </c>
      <c r="K1252" s="111"/>
      <c r="L1252" s="111"/>
      <c r="M1252" s="111"/>
      <c r="N1252" s="133">
        <v>6410</v>
      </c>
      <c r="O1252" s="111"/>
      <c r="P1252" s="111"/>
      <c r="Q1252" s="111"/>
      <c r="R1252" s="112" t="s">
        <v>3245</v>
      </c>
      <c r="S1252" s="103" t="s">
        <v>6197</v>
      </c>
      <c r="T1252" s="103" t="s">
        <v>6933</v>
      </c>
      <c r="U1252" s="103" t="str">
        <f t="shared" si="19"/>
        <v>End</v>
      </c>
      <c r="V1252" s="111"/>
      <c r="W1252" s="111"/>
      <c r="X1252" s="111"/>
      <c r="Y1252" s="111"/>
      <c r="Z1252" s="111"/>
      <c r="AA1252" s="111"/>
      <c r="AB1252" s="111"/>
    </row>
    <row r="1253" spans="1:28" ht="13">
      <c r="A1253" s="1462">
        <v>1243</v>
      </c>
      <c r="B1253" s="111"/>
      <c r="C1253" s="307"/>
      <c r="D1253" s="281"/>
      <c r="E1253" s="103"/>
      <c r="F1253" s="103"/>
      <c r="G1253" s="103"/>
      <c r="H1253" s="112">
        <v>64107</v>
      </c>
      <c r="I1253" s="112"/>
      <c r="J1253" s="111" t="s">
        <v>1094</v>
      </c>
      <c r="K1253" s="111"/>
      <c r="L1253" s="111"/>
      <c r="M1253" s="111"/>
      <c r="N1253" s="133">
        <v>6410</v>
      </c>
      <c r="O1253" s="111"/>
      <c r="P1253" s="111"/>
      <c r="Q1253" s="111"/>
      <c r="R1253" s="112" t="s">
        <v>3245</v>
      </c>
      <c r="S1253" s="103" t="s">
        <v>6197</v>
      </c>
      <c r="T1253" s="103" t="s">
        <v>6933</v>
      </c>
      <c r="U1253" s="103" t="str">
        <f t="shared" si="19"/>
        <v>End</v>
      </c>
      <c r="V1253" s="111"/>
      <c r="W1253" s="111"/>
      <c r="X1253" s="111"/>
      <c r="Y1253" s="111"/>
      <c r="Z1253" s="111"/>
      <c r="AA1253" s="111"/>
      <c r="AB1253" s="111"/>
    </row>
    <row r="1254" spans="1:28" ht="13">
      <c r="A1254" s="1462">
        <v>1244</v>
      </c>
      <c r="B1254" s="111"/>
      <c r="C1254" s="307"/>
      <c r="D1254" s="281"/>
      <c r="E1254" s="103"/>
      <c r="F1254" s="103"/>
      <c r="G1254" s="103"/>
      <c r="H1254" s="112">
        <v>64108</v>
      </c>
      <c r="I1254" s="112"/>
      <c r="J1254" s="111" t="s">
        <v>1095</v>
      </c>
      <c r="K1254" s="111"/>
      <c r="L1254" s="111"/>
      <c r="M1254" s="111"/>
      <c r="N1254" s="133">
        <v>6410</v>
      </c>
      <c r="O1254" s="111"/>
      <c r="P1254" s="111"/>
      <c r="Q1254" s="111"/>
      <c r="R1254" s="112" t="s">
        <v>3245</v>
      </c>
      <c r="S1254" s="103" t="s">
        <v>6197</v>
      </c>
      <c r="T1254" s="103" t="s">
        <v>6933</v>
      </c>
      <c r="U1254" s="103" t="str">
        <f t="shared" si="19"/>
        <v>End</v>
      </c>
      <c r="V1254" s="111"/>
      <c r="W1254" s="111"/>
      <c r="X1254" s="111"/>
      <c r="Y1254" s="111"/>
      <c r="Z1254" s="111"/>
      <c r="AA1254" s="111"/>
      <c r="AB1254" s="111"/>
    </row>
    <row r="1255" spans="1:28" ht="13">
      <c r="A1255" s="1462">
        <v>1245</v>
      </c>
      <c r="B1255" s="111"/>
      <c r="C1255" s="307"/>
      <c r="D1255" s="281"/>
      <c r="E1255" s="103"/>
      <c r="F1255" s="103"/>
      <c r="G1255" s="103"/>
      <c r="H1255" s="112">
        <v>64109</v>
      </c>
      <c r="I1255" s="112"/>
      <c r="J1255" s="111" t="s">
        <v>3870</v>
      </c>
      <c r="K1255" s="111"/>
      <c r="L1255" s="111"/>
      <c r="M1255" s="111"/>
      <c r="N1255" s="133">
        <v>6410</v>
      </c>
      <c r="O1255" s="111"/>
      <c r="P1255" s="111"/>
      <c r="Q1255" s="111"/>
      <c r="R1255" s="112" t="s">
        <v>3245</v>
      </c>
      <c r="S1255" s="103" t="s">
        <v>6197</v>
      </c>
      <c r="T1255" s="103" t="s">
        <v>6933</v>
      </c>
      <c r="U1255" s="103" t="str">
        <f t="shared" si="19"/>
        <v>End</v>
      </c>
      <c r="V1255" s="111"/>
      <c r="W1255" s="111"/>
      <c r="X1255" s="111"/>
      <c r="Y1255" s="111"/>
      <c r="Z1255" s="111"/>
      <c r="AA1255" s="111"/>
      <c r="AB1255" s="111"/>
    </row>
    <row r="1256" spans="1:28" ht="13">
      <c r="A1256" s="1462">
        <v>1246</v>
      </c>
      <c r="B1256" s="111"/>
      <c r="C1256" s="307"/>
      <c r="D1256" s="281"/>
      <c r="E1256" s="103"/>
      <c r="F1256" s="103"/>
      <c r="G1256" s="103"/>
      <c r="H1256" s="112" t="s">
        <v>5939</v>
      </c>
      <c r="I1256" s="112"/>
      <c r="J1256" s="111" t="s">
        <v>5940</v>
      </c>
      <c r="K1256" s="111"/>
      <c r="L1256" s="111"/>
      <c r="M1256" s="111"/>
      <c r="N1256" s="133">
        <v>6410</v>
      </c>
      <c r="O1256" s="111"/>
      <c r="P1256" s="111"/>
      <c r="Q1256" s="111"/>
      <c r="R1256" s="112" t="s">
        <v>3245</v>
      </c>
      <c r="S1256" s="103" t="s">
        <v>6197</v>
      </c>
      <c r="T1256" s="103" t="s">
        <v>6933</v>
      </c>
      <c r="U1256" s="103" t="str">
        <f t="shared" si="19"/>
        <v>End</v>
      </c>
      <c r="V1256" s="111"/>
      <c r="W1256" s="111"/>
      <c r="X1256" s="111"/>
      <c r="Y1256" s="111"/>
      <c r="Z1256" s="111"/>
      <c r="AA1256" s="111"/>
      <c r="AB1256" s="111"/>
    </row>
    <row r="1257" spans="1:28" ht="13">
      <c r="A1257" s="1462">
        <v>1247</v>
      </c>
      <c r="B1257" s="111"/>
      <c r="C1257" s="307"/>
      <c r="D1257" s="281"/>
      <c r="E1257" s="103"/>
      <c r="F1257" s="103"/>
      <c r="G1257" s="344">
        <v>6411</v>
      </c>
      <c r="H1257" s="112"/>
      <c r="I1257" s="112"/>
      <c r="J1257" s="21" t="s">
        <v>1096</v>
      </c>
      <c r="K1257" s="21"/>
      <c r="L1257" s="21"/>
      <c r="M1257" s="21"/>
      <c r="N1257" s="274">
        <v>641</v>
      </c>
      <c r="O1257" s="21"/>
      <c r="P1257" s="21"/>
      <c r="Q1257" s="21"/>
      <c r="R1257" s="19" t="s">
        <v>3240</v>
      </c>
      <c r="S1257" s="103" t="s">
        <v>6197</v>
      </c>
      <c r="T1257" s="103"/>
      <c r="U1257" s="103" t="str">
        <f t="shared" si="19"/>
        <v/>
      </c>
      <c r="V1257" s="111"/>
      <c r="W1257" s="111"/>
      <c r="X1257" s="111"/>
      <c r="Y1257" s="111"/>
      <c r="Z1257" s="111"/>
      <c r="AA1257" s="111"/>
      <c r="AB1257" s="111"/>
    </row>
    <row r="1258" spans="1:28" ht="13">
      <c r="A1258" s="1462">
        <v>1248</v>
      </c>
      <c r="B1258" s="111"/>
      <c r="C1258" s="307"/>
      <c r="D1258" s="281"/>
      <c r="E1258" s="103"/>
      <c r="F1258" s="103"/>
      <c r="G1258" s="103"/>
      <c r="H1258" s="112">
        <v>64110</v>
      </c>
      <c r="I1258" s="112"/>
      <c r="J1258" s="111" t="s">
        <v>1097</v>
      </c>
      <c r="K1258" s="111"/>
      <c r="L1258" s="111"/>
      <c r="M1258" s="111"/>
      <c r="N1258" s="133">
        <v>6411</v>
      </c>
      <c r="O1258" s="111"/>
      <c r="P1258" s="111"/>
      <c r="Q1258" s="111"/>
      <c r="R1258" s="112" t="s">
        <v>3245</v>
      </c>
      <c r="S1258" s="103" t="s">
        <v>6197</v>
      </c>
      <c r="T1258" s="103"/>
      <c r="U1258" s="103" t="str">
        <f t="shared" si="19"/>
        <v/>
      </c>
      <c r="V1258" s="111"/>
      <c r="W1258" s="111"/>
      <c r="X1258" s="111"/>
      <c r="Y1258" s="111"/>
      <c r="Z1258" s="111"/>
      <c r="AA1258" s="111"/>
      <c r="AB1258" s="111"/>
    </row>
    <row r="1259" spans="1:28" ht="13">
      <c r="A1259" s="1462">
        <v>1249</v>
      </c>
      <c r="B1259" s="111"/>
      <c r="C1259" s="307"/>
      <c r="D1259" s="285"/>
      <c r="E1259" s="103"/>
      <c r="F1259" s="103"/>
      <c r="G1259" s="103"/>
      <c r="H1259" s="112">
        <v>64111</v>
      </c>
      <c r="I1259" s="112"/>
      <c r="J1259" s="111" t="s">
        <v>1098</v>
      </c>
      <c r="K1259" s="111"/>
      <c r="L1259" s="111"/>
      <c r="M1259" s="111"/>
      <c r="N1259" s="133">
        <v>6411</v>
      </c>
      <c r="O1259" s="111"/>
      <c r="P1259" s="111"/>
      <c r="Q1259" s="111"/>
      <c r="R1259" s="112" t="s">
        <v>3245</v>
      </c>
      <c r="S1259" s="103" t="s">
        <v>6197</v>
      </c>
      <c r="T1259" s="103" t="s">
        <v>8498</v>
      </c>
      <c r="U1259" s="103" t="str">
        <f t="shared" si="19"/>
        <v>End</v>
      </c>
      <c r="V1259" s="111"/>
      <c r="W1259" s="111"/>
      <c r="X1259" s="111"/>
      <c r="Y1259" s="111"/>
      <c r="Z1259" s="111"/>
      <c r="AA1259" s="111"/>
      <c r="AB1259" s="111"/>
    </row>
    <row r="1260" spans="1:28" ht="13">
      <c r="A1260" s="1462">
        <v>1250</v>
      </c>
      <c r="B1260" s="111"/>
      <c r="C1260" s="307"/>
      <c r="D1260" s="285"/>
      <c r="E1260" s="103"/>
      <c r="F1260" s="103"/>
      <c r="G1260" s="103"/>
      <c r="H1260" s="112">
        <v>64112</v>
      </c>
      <c r="I1260" s="112"/>
      <c r="J1260" s="111" t="s">
        <v>4967</v>
      </c>
      <c r="K1260" s="111"/>
      <c r="L1260" s="111"/>
      <c r="M1260" s="111"/>
      <c r="N1260" s="133">
        <v>6411</v>
      </c>
      <c r="O1260" s="111"/>
      <c r="P1260" s="111"/>
      <c r="Q1260" s="111"/>
      <c r="R1260" s="112" t="s">
        <v>3245</v>
      </c>
      <c r="S1260" s="103" t="s">
        <v>6197</v>
      </c>
      <c r="T1260" s="103"/>
      <c r="U1260" s="103" t="str">
        <f t="shared" si="19"/>
        <v/>
      </c>
      <c r="V1260" s="111"/>
      <c r="W1260" s="111"/>
      <c r="X1260" s="111"/>
      <c r="Y1260" s="111"/>
      <c r="Z1260" s="111"/>
      <c r="AA1260" s="111"/>
      <c r="AB1260" s="111"/>
    </row>
    <row r="1261" spans="1:28" ht="13">
      <c r="A1261" s="1462">
        <v>1251</v>
      </c>
      <c r="B1261" s="111"/>
      <c r="C1261" s="307"/>
      <c r="D1261" s="281"/>
      <c r="E1261" s="103"/>
      <c r="F1261" s="103"/>
      <c r="G1261" s="344">
        <v>6412</v>
      </c>
      <c r="H1261" s="112"/>
      <c r="I1261" s="112"/>
      <c r="J1261" s="21" t="s">
        <v>1459</v>
      </c>
      <c r="K1261" s="21"/>
      <c r="L1261" s="21"/>
      <c r="M1261" s="21"/>
      <c r="N1261" s="274">
        <v>641</v>
      </c>
      <c r="O1261" s="21"/>
      <c r="P1261" s="21"/>
      <c r="Q1261" s="21"/>
      <c r="R1261" s="19" t="s">
        <v>3240</v>
      </c>
      <c r="S1261" s="103" t="s">
        <v>6197</v>
      </c>
      <c r="T1261" s="103"/>
      <c r="U1261" s="103" t="str">
        <f t="shared" si="19"/>
        <v/>
      </c>
      <c r="V1261" s="111"/>
      <c r="W1261" s="111"/>
      <c r="X1261" s="111"/>
      <c r="Y1261" s="111"/>
      <c r="Z1261" s="111"/>
      <c r="AA1261" s="111"/>
      <c r="AB1261" s="111"/>
    </row>
    <row r="1262" spans="1:28" ht="13">
      <c r="A1262" s="1462">
        <v>1252</v>
      </c>
      <c r="B1262" s="111"/>
      <c r="C1262" s="307"/>
      <c r="D1262" s="285"/>
      <c r="E1262" s="103"/>
      <c r="F1262" s="103"/>
      <c r="G1262" s="103"/>
      <c r="H1262" s="112">
        <v>64120</v>
      </c>
      <c r="I1262" s="112"/>
      <c r="J1262" s="111" t="s">
        <v>1099</v>
      </c>
      <c r="K1262" s="111"/>
      <c r="L1262" s="111"/>
      <c r="M1262" s="111"/>
      <c r="N1262" s="133">
        <v>6412</v>
      </c>
      <c r="O1262" s="111"/>
      <c r="P1262" s="111"/>
      <c r="Q1262" s="111"/>
      <c r="R1262" s="112" t="s">
        <v>3245</v>
      </c>
      <c r="S1262" s="103" t="s">
        <v>6197</v>
      </c>
      <c r="T1262" s="103"/>
      <c r="U1262" s="103" t="str">
        <f t="shared" si="19"/>
        <v/>
      </c>
      <c r="V1262" s="111"/>
      <c r="W1262" s="111"/>
      <c r="X1262" s="111"/>
      <c r="Y1262" s="111"/>
      <c r="Z1262" s="111"/>
      <c r="AA1262" s="111"/>
      <c r="AB1262" s="111"/>
    </row>
    <row r="1263" spans="1:28" ht="13">
      <c r="A1263" s="1462">
        <v>1253</v>
      </c>
      <c r="B1263" s="111"/>
      <c r="C1263" s="307"/>
      <c r="D1263" s="285"/>
      <c r="E1263" s="103"/>
      <c r="F1263" s="344">
        <v>642</v>
      </c>
      <c r="G1263" s="344"/>
      <c r="H1263" s="112"/>
      <c r="I1263" s="112"/>
      <c r="J1263" s="21" t="s">
        <v>4869</v>
      </c>
      <c r="K1263" s="114"/>
      <c r="L1263" s="114"/>
      <c r="M1263" s="114"/>
      <c r="N1263" s="292">
        <v>64</v>
      </c>
      <c r="O1263" s="91"/>
      <c r="P1263" s="91"/>
      <c r="Q1263" s="91"/>
      <c r="R1263" s="19" t="s">
        <v>3240</v>
      </c>
      <c r="S1263" s="103" t="s">
        <v>6197</v>
      </c>
      <c r="T1263" s="103" t="s">
        <v>6598</v>
      </c>
      <c r="U1263" s="103" t="str">
        <f t="shared" si="19"/>
        <v>End</v>
      </c>
      <c r="V1263" s="111"/>
      <c r="W1263" s="111"/>
      <c r="X1263" s="111"/>
      <c r="Y1263" s="111"/>
      <c r="Z1263" s="111"/>
      <c r="AA1263" s="111"/>
      <c r="AB1263" s="111"/>
    </row>
    <row r="1264" spans="1:28" ht="13">
      <c r="A1264" s="1462">
        <v>1254</v>
      </c>
      <c r="B1264" s="111"/>
      <c r="C1264" s="307"/>
      <c r="D1264" s="285"/>
      <c r="E1264" s="103"/>
      <c r="F1264" s="344"/>
      <c r="G1264" s="344">
        <v>6420</v>
      </c>
      <c r="H1264" s="112"/>
      <c r="I1264" s="112"/>
      <c r="J1264" s="21" t="s">
        <v>4869</v>
      </c>
      <c r="K1264" s="114"/>
      <c r="L1264" s="114"/>
      <c r="M1264" s="114"/>
      <c r="N1264" s="292">
        <v>642</v>
      </c>
      <c r="O1264" s="91"/>
      <c r="P1264" s="91"/>
      <c r="Q1264" s="91"/>
      <c r="R1264" s="19" t="s">
        <v>3240</v>
      </c>
      <c r="S1264" s="103" t="s">
        <v>6197</v>
      </c>
      <c r="T1264" s="103" t="s">
        <v>6598</v>
      </c>
      <c r="U1264" s="103" t="str">
        <f t="shared" si="19"/>
        <v>End</v>
      </c>
      <c r="V1264" s="111"/>
      <c r="W1264" s="111"/>
      <c r="X1264" s="111"/>
      <c r="Y1264" s="111"/>
      <c r="Z1264" s="111"/>
      <c r="AA1264" s="111"/>
      <c r="AB1264" s="111"/>
    </row>
    <row r="1265" spans="1:28" ht="13">
      <c r="A1265" s="1462">
        <v>1255</v>
      </c>
      <c r="B1265" s="111"/>
      <c r="C1265" s="307"/>
      <c r="D1265" s="330">
        <v>65</v>
      </c>
      <c r="E1265" s="103"/>
      <c r="F1265" s="103"/>
      <c r="G1265" s="103"/>
      <c r="H1265" s="112"/>
      <c r="I1265" s="112"/>
      <c r="J1265" s="319" t="s">
        <v>1100</v>
      </c>
      <c r="K1265" s="319"/>
      <c r="L1265" s="319"/>
      <c r="M1265" s="319"/>
      <c r="N1265" s="287"/>
      <c r="O1265" s="319"/>
      <c r="P1265" s="319"/>
      <c r="Q1265" s="319"/>
      <c r="R1265" s="288" t="s">
        <v>3240</v>
      </c>
      <c r="S1265" s="103" t="s">
        <v>6197</v>
      </c>
      <c r="T1265" s="103"/>
      <c r="U1265" s="103" t="str">
        <f t="shared" si="19"/>
        <v/>
      </c>
      <c r="V1265" s="111"/>
      <c r="W1265" s="111"/>
      <c r="X1265" s="111"/>
      <c r="Y1265" s="111"/>
      <c r="Z1265" s="111"/>
      <c r="AA1265" s="111"/>
      <c r="AB1265" s="111"/>
    </row>
    <row r="1266" spans="1:28" ht="13">
      <c r="A1266" s="1462">
        <v>1256</v>
      </c>
      <c r="B1266" s="111"/>
      <c r="C1266" s="307"/>
      <c r="D1266" s="285"/>
      <c r="E1266" s="344">
        <v>65</v>
      </c>
      <c r="F1266" s="344"/>
      <c r="G1266" s="344"/>
      <c r="H1266" s="112"/>
      <c r="I1266" s="112"/>
      <c r="J1266" s="21" t="s">
        <v>1100</v>
      </c>
      <c r="K1266" s="21"/>
      <c r="L1266" s="21"/>
      <c r="M1266" s="21"/>
      <c r="N1266" s="274"/>
      <c r="O1266" s="21"/>
      <c r="P1266" s="21"/>
      <c r="Q1266" s="21"/>
      <c r="R1266" s="19" t="s">
        <v>3240</v>
      </c>
      <c r="S1266" s="103" t="s">
        <v>6197</v>
      </c>
      <c r="T1266" s="103"/>
      <c r="U1266" s="103" t="str">
        <f t="shared" si="19"/>
        <v/>
      </c>
      <c r="V1266" s="111"/>
      <c r="W1266" s="111"/>
      <c r="X1266" s="111"/>
      <c r="Y1266" s="111"/>
      <c r="Z1266" s="111"/>
      <c r="AA1266" s="111"/>
      <c r="AB1266" s="111"/>
    </row>
    <row r="1267" spans="1:28" ht="13">
      <c r="A1267" s="1462">
        <v>1257</v>
      </c>
      <c r="B1267" s="111"/>
      <c r="C1267" s="307"/>
      <c r="D1267" s="281"/>
      <c r="E1267" s="344"/>
      <c r="F1267" s="344">
        <v>650</v>
      </c>
      <c r="G1267" s="344"/>
      <c r="H1267" s="112"/>
      <c r="I1267" s="112"/>
      <c r="J1267" s="21" t="s">
        <v>1100</v>
      </c>
      <c r="K1267" s="21"/>
      <c r="L1267" s="21"/>
      <c r="M1267" s="21"/>
      <c r="N1267" s="274">
        <v>65</v>
      </c>
      <c r="O1267" s="21"/>
      <c r="P1267" s="21"/>
      <c r="Q1267" s="21"/>
      <c r="R1267" s="19" t="s">
        <v>3240</v>
      </c>
      <c r="S1267" s="103" t="s">
        <v>6197</v>
      </c>
      <c r="T1267" s="103"/>
      <c r="U1267" s="103" t="str">
        <f t="shared" si="19"/>
        <v/>
      </c>
      <c r="V1267" s="111"/>
      <c r="W1267" s="111"/>
      <c r="X1267" s="111"/>
      <c r="Y1267" s="111"/>
      <c r="Z1267" s="111"/>
      <c r="AA1267" s="111"/>
      <c r="AB1267" s="111"/>
    </row>
    <row r="1268" spans="1:28" ht="13">
      <c r="A1268" s="1462">
        <v>1258</v>
      </c>
      <c r="B1268" s="111"/>
      <c r="C1268" s="307"/>
      <c r="D1268" s="281"/>
      <c r="E1268" s="344"/>
      <c r="F1268" s="344"/>
      <c r="G1268" s="344">
        <v>6500</v>
      </c>
      <c r="H1268" s="112"/>
      <c r="I1268" s="112"/>
      <c r="J1268" s="21" t="s">
        <v>1100</v>
      </c>
      <c r="K1268" s="21"/>
      <c r="L1268" s="21"/>
      <c r="M1268" s="21"/>
      <c r="N1268" s="274">
        <v>650</v>
      </c>
      <c r="O1268" s="21"/>
      <c r="P1268" s="21"/>
      <c r="Q1268" s="21"/>
      <c r="R1268" s="19" t="s">
        <v>3240</v>
      </c>
      <c r="S1268" s="103" t="s">
        <v>6197</v>
      </c>
      <c r="T1268" s="103"/>
      <c r="U1268" s="103" t="str">
        <f t="shared" si="19"/>
        <v/>
      </c>
      <c r="V1268" s="111"/>
      <c r="W1268" s="111"/>
      <c r="X1268" s="111"/>
      <c r="Y1268" s="111"/>
      <c r="Z1268" s="111"/>
      <c r="AA1268" s="111"/>
      <c r="AB1268" s="111"/>
    </row>
    <row r="1269" spans="1:28" ht="13">
      <c r="A1269" s="1462">
        <v>1259</v>
      </c>
      <c r="B1269" s="111"/>
      <c r="C1269" s="307"/>
      <c r="D1269" s="281"/>
      <c r="E1269" s="103"/>
      <c r="F1269" s="103"/>
      <c r="G1269" s="103"/>
      <c r="H1269" s="112">
        <v>65101</v>
      </c>
      <c r="I1269" s="112"/>
      <c r="J1269" s="111" t="s">
        <v>1101</v>
      </c>
      <c r="K1269" s="111"/>
      <c r="L1269" s="111"/>
      <c r="M1269" s="111"/>
      <c r="N1269" s="133">
        <v>6500</v>
      </c>
      <c r="O1269" s="111"/>
      <c r="P1269" s="111"/>
      <c r="Q1269" s="111"/>
      <c r="R1269" s="112" t="s">
        <v>3245</v>
      </c>
      <c r="S1269" s="103" t="s">
        <v>6197</v>
      </c>
      <c r="T1269" s="103"/>
      <c r="U1269" s="103" t="str">
        <f t="shared" si="19"/>
        <v/>
      </c>
      <c r="V1269" s="111"/>
      <c r="W1269" s="111"/>
      <c r="X1269" s="111"/>
      <c r="Y1269" s="111"/>
      <c r="Z1269" s="111"/>
      <c r="AA1269" s="111"/>
      <c r="AB1269" s="111"/>
    </row>
    <row r="1270" spans="1:28" ht="13">
      <c r="A1270" s="1462">
        <v>1260</v>
      </c>
      <c r="B1270" s="111"/>
      <c r="C1270" s="307"/>
      <c r="D1270" s="281"/>
      <c r="E1270" s="103"/>
      <c r="F1270" s="103"/>
      <c r="G1270" s="103"/>
      <c r="H1270" s="112">
        <v>65102</v>
      </c>
      <c r="I1270" s="112"/>
      <c r="J1270" s="111" t="s">
        <v>1102</v>
      </c>
      <c r="K1270" s="111"/>
      <c r="L1270" s="111"/>
      <c r="M1270" s="111"/>
      <c r="N1270" s="133">
        <v>6500</v>
      </c>
      <c r="O1270" s="111"/>
      <c r="P1270" s="111"/>
      <c r="Q1270" s="111"/>
      <c r="R1270" s="112" t="s">
        <v>3245</v>
      </c>
      <c r="S1270" s="103" t="s">
        <v>6197</v>
      </c>
      <c r="T1270" s="103"/>
      <c r="U1270" s="103" t="str">
        <f t="shared" si="19"/>
        <v/>
      </c>
      <c r="V1270" s="111"/>
      <c r="W1270" s="111"/>
      <c r="X1270" s="111"/>
      <c r="Y1270" s="111"/>
      <c r="Z1270" s="111"/>
      <c r="AA1270" s="111"/>
      <c r="AB1270" s="111"/>
    </row>
    <row r="1271" spans="1:28" ht="13">
      <c r="A1271" s="1462">
        <v>1261</v>
      </c>
      <c r="B1271" s="111"/>
      <c r="C1271" s="307"/>
      <c r="D1271" s="281"/>
      <c r="E1271" s="103"/>
      <c r="F1271" s="103"/>
      <c r="G1271" s="103"/>
      <c r="H1271" s="112">
        <v>65103</v>
      </c>
      <c r="I1271" s="112"/>
      <c r="J1271" s="111" t="s">
        <v>1103</v>
      </c>
      <c r="K1271" s="111"/>
      <c r="L1271" s="111"/>
      <c r="M1271" s="111"/>
      <c r="N1271" s="133">
        <v>6500</v>
      </c>
      <c r="O1271" s="111"/>
      <c r="P1271" s="111"/>
      <c r="Q1271" s="111"/>
      <c r="R1271" s="112" t="s">
        <v>3245</v>
      </c>
      <c r="S1271" s="103" t="s">
        <v>6197</v>
      </c>
      <c r="T1271" s="103"/>
      <c r="U1271" s="103" t="str">
        <f t="shared" si="19"/>
        <v/>
      </c>
      <c r="V1271" s="111"/>
      <c r="W1271" s="111"/>
      <c r="X1271" s="111"/>
      <c r="Y1271" s="111"/>
      <c r="Z1271" s="111"/>
      <c r="AA1271" s="111"/>
      <c r="AB1271" s="111"/>
    </row>
    <row r="1272" spans="1:28" ht="13">
      <c r="A1272" s="1462">
        <v>1262</v>
      </c>
      <c r="B1272" s="111"/>
      <c r="C1272" s="307"/>
      <c r="D1272" s="281"/>
      <c r="E1272" s="103"/>
      <c r="F1272" s="103"/>
      <c r="G1272" s="103"/>
      <c r="H1272" s="112">
        <v>65104</v>
      </c>
      <c r="I1272" s="112"/>
      <c r="J1272" s="111" t="s">
        <v>1104</v>
      </c>
      <c r="K1272" s="111"/>
      <c r="L1272" s="111"/>
      <c r="M1272" s="111"/>
      <c r="N1272" s="133">
        <v>6500</v>
      </c>
      <c r="O1272" s="111"/>
      <c r="P1272" s="111"/>
      <c r="Q1272" s="111"/>
      <c r="R1272" s="112" t="s">
        <v>3245</v>
      </c>
      <c r="S1272" s="103" t="s">
        <v>6197</v>
      </c>
      <c r="T1272" s="103"/>
      <c r="U1272" s="103" t="str">
        <f t="shared" si="19"/>
        <v/>
      </c>
      <c r="V1272" s="111"/>
      <c r="W1272" s="111"/>
      <c r="X1272" s="111"/>
      <c r="Y1272" s="111"/>
      <c r="Z1272" s="111"/>
      <c r="AA1272" s="111"/>
      <c r="AB1272" s="111"/>
    </row>
    <row r="1273" spans="1:28" ht="13">
      <c r="A1273" s="1462">
        <v>1263</v>
      </c>
      <c r="B1273" s="111"/>
      <c r="C1273" s="307"/>
      <c r="D1273" s="281"/>
      <c r="E1273" s="103"/>
      <c r="F1273" s="103"/>
      <c r="G1273" s="103"/>
      <c r="H1273" s="112">
        <v>65105</v>
      </c>
      <c r="I1273" s="112"/>
      <c r="J1273" s="111" t="s">
        <v>1105</v>
      </c>
      <c r="K1273" s="111"/>
      <c r="L1273" s="111"/>
      <c r="M1273" s="111"/>
      <c r="N1273" s="133">
        <v>6500</v>
      </c>
      <c r="O1273" s="111"/>
      <c r="P1273" s="111"/>
      <c r="Q1273" s="111"/>
      <c r="R1273" s="112" t="s">
        <v>3245</v>
      </c>
      <c r="S1273" s="103" t="s">
        <v>6197</v>
      </c>
      <c r="T1273" s="103"/>
      <c r="U1273" s="103" t="str">
        <f t="shared" si="19"/>
        <v/>
      </c>
      <c r="V1273" s="111"/>
      <c r="W1273" s="111"/>
      <c r="X1273" s="111"/>
      <c r="Y1273" s="111"/>
      <c r="Z1273" s="111"/>
      <c r="AA1273" s="111"/>
      <c r="AB1273" s="111"/>
    </row>
    <row r="1274" spans="1:28" ht="13">
      <c r="A1274" s="1462">
        <v>1264</v>
      </c>
      <c r="B1274" s="111"/>
      <c r="C1274" s="307"/>
      <c r="D1274" s="281"/>
      <c r="E1274" s="103"/>
      <c r="F1274" s="103"/>
      <c r="G1274" s="103"/>
      <c r="H1274" s="112">
        <v>65106</v>
      </c>
      <c r="I1274" s="112"/>
      <c r="J1274" s="111" t="s">
        <v>1106</v>
      </c>
      <c r="K1274" s="111"/>
      <c r="L1274" s="111"/>
      <c r="M1274" s="111"/>
      <c r="N1274" s="133">
        <v>6500</v>
      </c>
      <c r="O1274" s="111"/>
      <c r="P1274" s="111"/>
      <c r="Q1274" s="111"/>
      <c r="R1274" s="112" t="s">
        <v>3245</v>
      </c>
      <c r="S1274" s="103" t="s">
        <v>6197</v>
      </c>
      <c r="T1274" s="103" t="s">
        <v>7665</v>
      </c>
      <c r="U1274" s="103" t="str">
        <f t="shared" si="19"/>
        <v>End</v>
      </c>
      <c r="V1274" s="111"/>
      <c r="W1274" s="111"/>
      <c r="X1274" s="111"/>
      <c r="Y1274" s="111"/>
      <c r="Z1274" s="111"/>
      <c r="AA1274" s="111"/>
      <c r="AB1274" s="111"/>
    </row>
    <row r="1275" spans="1:28" ht="13">
      <c r="A1275" s="1462">
        <v>1265</v>
      </c>
      <c r="B1275" s="111"/>
      <c r="C1275" s="307"/>
      <c r="D1275" s="281"/>
      <c r="E1275" s="103"/>
      <c r="F1275" s="103"/>
      <c r="G1275" s="103"/>
      <c r="H1275" s="112">
        <v>65107</v>
      </c>
      <c r="I1275" s="112"/>
      <c r="J1275" s="111" t="s">
        <v>1107</v>
      </c>
      <c r="K1275" s="111"/>
      <c r="L1275" s="111"/>
      <c r="M1275" s="111"/>
      <c r="N1275" s="133">
        <v>6500</v>
      </c>
      <c r="O1275" s="111"/>
      <c r="P1275" s="111"/>
      <c r="Q1275" s="111"/>
      <c r="R1275" s="112" t="s">
        <v>3245</v>
      </c>
      <c r="S1275" s="103" t="s">
        <v>6197</v>
      </c>
      <c r="T1275" s="103"/>
      <c r="U1275" s="103" t="str">
        <f t="shared" si="19"/>
        <v/>
      </c>
      <c r="V1275" s="111"/>
      <c r="W1275" s="111"/>
      <c r="X1275" s="111"/>
      <c r="Y1275" s="111"/>
      <c r="Z1275" s="111"/>
      <c r="AA1275" s="111"/>
      <c r="AB1275" s="111"/>
    </row>
    <row r="1276" spans="1:28" ht="13">
      <c r="A1276" s="1462">
        <v>1266</v>
      </c>
      <c r="B1276" s="111"/>
      <c r="C1276" s="307"/>
      <c r="D1276" s="281"/>
      <c r="E1276" s="103"/>
      <c r="F1276" s="103"/>
      <c r="G1276" s="103"/>
      <c r="H1276" s="112">
        <v>65108</v>
      </c>
      <c r="I1276" s="112"/>
      <c r="J1276" s="111" t="s">
        <v>1108</v>
      </c>
      <c r="K1276" s="111"/>
      <c r="L1276" s="111"/>
      <c r="M1276" s="111"/>
      <c r="N1276" s="133">
        <v>6500</v>
      </c>
      <c r="O1276" s="111"/>
      <c r="P1276" s="111"/>
      <c r="Q1276" s="111"/>
      <c r="R1276" s="112" t="s">
        <v>3245</v>
      </c>
      <c r="S1276" s="103" t="s">
        <v>6197</v>
      </c>
      <c r="T1276" s="103"/>
      <c r="U1276" s="103" t="str">
        <f t="shared" si="19"/>
        <v/>
      </c>
      <c r="V1276" s="111"/>
      <c r="W1276" s="111"/>
      <c r="X1276" s="111"/>
      <c r="Y1276" s="111"/>
      <c r="Z1276" s="111"/>
      <c r="AA1276" s="111"/>
      <c r="AB1276" s="111"/>
    </row>
    <row r="1277" spans="1:28" ht="13">
      <c r="A1277" s="1462">
        <v>1267</v>
      </c>
      <c r="B1277" s="111"/>
      <c r="C1277" s="307"/>
      <c r="D1277" s="281"/>
      <c r="E1277" s="103"/>
      <c r="F1277" s="103"/>
      <c r="G1277" s="103"/>
      <c r="H1277" s="112">
        <v>65109</v>
      </c>
      <c r="I1277" s="112"/>
      <c r="J1277" s="111" t="s">
        <v>1109</v>
      </c>
      <c r="K1277" s="111"/>
      <c r="L1277" s="111"/>
      <c r="M1277" s="111"/>
      <c r="N1277" s="133">
        <v>6500</v>
      </c>
      <c r="O1277" s="111"/>
      <c r="P1277" s="111"/>
      <c r="Q1277" s="111"/>
      <c r="R1277" s="112" t="s">
        <v>3245</v>
      </c>
      <c r="S1277" s="103" t="s">
        <v>6197</v>
      </c>
      <c r="T1277" s="103"/>
      <c r="U1277" s="103" t="str">
        <f t="shared" si="19"/>
        <v/>
      </c>
      <c r="V1277" s="111"/>
      <c r="W1277" s="111"/>
      <c r="X1277" s="111"/>
      <c r="Y1277" s="111"/>
      <c r="Z1277" s="111"/>
      <c r="AA1277" s="111"/>
      <c r="AB1277" s="111"/>
    </row>
    <row r="1278" spans="1:28" ht="13">
      <c r="A1278" s="1462">
        <v>1268</v>
      </c>
      <c r="B1278" s="111"/>
      <c r="C1278" s="307"/>
      <c r="D1278" s="281"/>
      <c r="E1278" s="103"/>
      <c r="F1278" s="103"/>
      <c r="G1278" s="103"/>
      <c r="H1278" s="112">
        <v>65110</v>
      </c>
      <c r="I1278" s="112"/>
      <c r="J1278" s="111" t="s">
        <v>1110</v>
      </c>
      <c r="K1278" s="111"/>
      <c r="L1278" s="111"/>
      <c r="M1278" s="111"/>
      <c r="N1278" s="133">
        <v>6500</v>
      </c>
      <c r="O1278" s="111"/>
      <c r="P1278" s="111"/>
      <c r="Q1278" s="111"/>
      <c r="R1278" s="112" t="s">
        <v>3245</v>
      </c>
      <c r="S1278" s="103" t="s">
        <v>6197</v>
      </c>
      <c r="T1278" s="103" t="s">
        <v>6931</v>
      </c>
      <c r="U1278" s="103" t="str">
        <f t="shared" si="19"/>
        <v>End</v>
      </c>
      <c r="V1278" s="111"/>
      <c r="W1278" s="111"/>
      <c r="X1278" s="111"/>
      <c r="Y1278" s="111"/>
      <c r="Z1278" s="111"/>
      <c r="AA1278" s="111"/>
      <c r="AB1278" s="111"/>
    </row>
    <row r="1279" spans="1:28" ht="13">
      <c r="A1279" s="1462">
        <v>1269</v>
      </c>
      <c r="B1279" s="111"/>
      <c r="C1279" s="307"/>
      <c r="D1279" s="281"/>
      <c r="E1279" s="103"/>
      <c r="F1279" s="103"/>
      <c r="G1279" s="103"/>
      <c r="H1279" s="112">
        <v>65111</v>
      </c>
      <c r="I1279" s="112"/>
      <c r="J1279" s="111" t="s">
        <v>1111</v>
      </c>
      <c r="K1279" s="111"/>
      <c r="L1279" s="111"/>
      <c r="M1279" s="111"/>
      <c r="N1279" s="133">
        <v>6500</v>
      </c>
      <c r="O1279" s="111"/>
      <c r="P1279" s="111"/>
      <c r="Q1279" s="111"/>
      <c r="R1279" s="112" t="s">
        <v>3245</v>
      </c>
      <c r="S1279" s="103" t="s">
        <v>6197</v>
      </c>
      <c r="T1279" s="103"/>
      <c r="U1279" s="103" t="str">
        <f t="shared" si="19"/>
        <v/>
      </c>
      <c r="V1279" s="111"/>
      <c r="W1279" s="111"/>
      <c r="X1279" s="111"/>
      <c r="Y1279" s="111"/>
      <c r="Z1279" s="111"/>
      <c r="AA1279" s="111"/>
      <c r="AB1279" s="111"/>
    </row>
    <row r="1280" spans="1:28" ht="13">
      <c r="A1280" s="1462">
        <v>1270</v>
      </c>
      <c r="B1280" s="111"/>
      <c r="C1280" s="307"/>
      <c r="D1280" s="281"/>
      <c r="E1280" s="103"/>
      <c r="F1280" s="103"/>
      <c r="G1280" s="103"/>
      <c r="H1280" s="112">
        <v>65112</v>
      </c>
      <c r="I1280" s="112"/>
      <c r="J1280" s="111" t="s">
        <v>1112</v>
      </c>
      <c r="K1280" s="111"/>
      <c r="L1280" s="111"/>
      <c r="M1280" s="111"/>
      <c r="N1280" s="133">
        <v>6500</v>
      </c>
      <c r="O1280" s="111"/>
      <c r="P1280" s="111"/>
      <c r="Q1280" s="111"/>
      <c r="R1280" s="112" t="s">
        <v>3245</v>
      </c>
      <c r="S1280" s="103" t="s">
        <v>6197</v>
      </c>
      <c r="T1280" s="103"/>
      <c r="U1280" s="103" t="str">
        <f t="shared" si="19"/>
        <v/>
      </c>
      <c r="V1280" s="111"/>
      <c r="W1280" s="111"/>
      <c r="X1280" s="111"/>
      <c r="Y1280" s="111">
        <f>COUNTIF($T:$T,"End 7/28/17")</f>
        <v>58</v>
      </c>
      <c r="Z1280" s="111"/>
      <c r="AA1280" s="111"/>
      <c r="AB1280" s="111"/>
    </row>
    <row r="1281" spans="1:28" ht="13">
      <c r="A1281" s="1462">
        <v>1271</v>
      </c>
      <c r="B1281" s="111"/>
      <c r="C1281" s="307"/>
      <c r="D1281" s="281"/>
      <c r="E1281" s="103"/>
      <c r="F1281" s="103"/>
      <c r="G1281" s="103"/>
      <c r="H1281" s="112">
        <v>65113</v>
      </c>
      <c r="I1281" s="112"/>
      <c r="J1281" s="111" t="s">
        <v>1113</v>
      </c>
      <c r="K1281" s="111"/>
      <c r="L1281" s="111"/>
      <c r="M1281" s="111"/>
      <c r="N1281" s="133">
        <v>6500</v>
      </c>
      <c r="O1281" s="111"/>
      <c r="P1281" s="111"/>
      <c r="Q1281" s="111"/>
      <c r="R1281" s="112" t="s">
        <v>3245</v>
      </c>
      <c r="S1281" s="103" t="s">
        <v>6197</v>
      </c>
      <c r="T1281" s="103"/>
      <c r="U1281" s="103" t="str">
        <f t="shared" si="19"/>
        <v/>
      </c>
      <c r="V1281" s="111"/>
      <c r="W1281" s="111"/>
      <c r="X1281" s="111"/>
      <c r="Y1281" s="111"/>
      <c r="Z1281" s="111"/>
      <c r="AA1281" s="111"/>
      <c r="AB1281" s="111"/>
    </row>
    <row r="1282" spans="1:28" ht="13">
      <c r="A1282" s="1462">
        <v>1272</v>
      </c>
      <c r="B1282" s="111"/>
      <c r="C1282" s="307"/>
      <c r="D1282" s="281"/>
      <c r="E1282" s="103"/>
      <c r="F1282" s="103"/>
      <c r="G1282" s="103"/>
      <c r="H1282" s="112">
        <v>65114</v>
      </c>
      <c r="I1282" s="112"/>
      <c r="J1282" s="111" t="s">
        <v>1114</v>
      </c>
      <c r="K1282" s="111"/>
      <c r="L1282" s="111"/>
      <c r="M1282" s="111"/>
      <c r="N1282" s="133">
        <v>6500</v>
      </c>
      <c r="O1282" s="111"/>
      <c r="P1282" s="111"/>
      <c r="Q1282" s="111"/>
      <c r="R1282" s="112" t="s">
        <v>3245</v>
      </c>
      <c r="S1282" s="103" t="s">
        <v>6197</v>
      </c>
      <c r="T1282" s="103"/>
      <c r="U1282" s="103" t="str">
        <f t="shared" si="19"/>
        <v/>
      </c>
      <c r="V1282" s="111"/>
      <c r="W1282" s="111"/>
      <c r="X1282" s="111"/>
      <c r="Y1282" s="111"/>
      <c r="Z1282" s="111"/>
      <c r="AA1282" s="111"/>
      <c r="AB1282" s="111"/>
    </row>
    <row r="1283" spans="1:28" ht="13">
      <c r="A1283" s="1462">
        <v>1273</v>
      </c>
      <c r="B1283" s="111"/>
      <c r="C1283" s="307"/>
      <c r="D1283" s="281"/>
      <c r="E1283" s="103"/>
      <c r="F1283" s="103"/>
      <c r="G1283" s="103"/>
      <c r="H1283" s="112">
        <v>65115</v>
      </c>
      <c r="I1283" s="112"/>
      <c r="J1283" s="111" t="s">
        <v>1115</v>
      </c>
      <c r="K1283" s="111"/>
      <c r="L1283" s="111"/>
      <c r="M1283" s="111"/>
      <c r="N1283" s="133">
        <v>6500</v>
      </c>
      <c r="O1283" s="111"/>
      <c r="P1283" s="111"/>
      <c r="Q1283" s="111"/>
      <c r="R1283" s="112" t="s">
        <v>3245</v>
      </c>
      <c r="S1283" s="103" t="s">
        <v>6197</v>
      </c>
      <c r="T1283" s="103"/>
      <c r="U1283" s="103" t="str">
        <f t="shared" si="19"/>
        <v/>
      </c>
      <c r="V1283" s="111"/>
      <c r="W1283" s="111"/>
      <c r="X1283" s="111"/>
      <c r="Y1283" s="111"/>
      <c r="Z1283" s="111"/>
      <c r="AA1283" s="111"/>
      <c r="AB1283" s="111"/>
    </row>
    <row r="1284" spans="1:28" ht="13">
      <c r="A1284" s="1462">
        <v>1274</v>
      </c>
      <c r="B1284" s="111"/>
      <c r="C1284" s="307"/>
      <c r="D1284" s="281"/>
      <c r="E1284" s="103"/>
      <c r="F1284" s="103"/>
      <c r="G1284" s="103"/>
      <c r="H1284" s="112">
        <v>65116</v>
      </c>
      <c r="I1284" s="112"/>
      <c r="J1284" s="111" t="s">
        <v>1116</v>
      </c>
      <c r="K1284" s="111"/>
      <c r="L1284" s="111"/>
      <c r="M1284" s="111"/>
      <c r="N1284" s="133">
        <v>6500</v>
      </c>
      <c r="O1284" s="111"/>
      <c r="P1284" s="111"/>
      <c r="Q1284" s="111"/>
      <c r="R1284" s="112" t="s">
        <v>3245</v>
      </c>
      <c r="S1284" s="103" t="s">
        <v>6197</v>
      </c>
      <c r="T1284" s="103" t="s">
        <v>7665</v>
      </c>
      <c r="U1284" s="103" t="str">
        <f t="shared" si="19"/>
        <v>End</v>
      </c>
      <c r="V1284" s="111"/>
      <c r="W1284" s="111"/>
      <c r="X1284" s="111"/>
      <c r="Y1284" s="111"/>
      <c r="Z1284" s="111"/>
      <c r="AA1284" s="111"/>
      <c r="AB1284" s="111"/>
    </row>
    <row r="1285" spans="1:28" ht="13">
      <c r="A1285" s="1462">
        <v>1275</v>
      </c>
      <c r="B1285" s="111"/>
      <c r="C1285" s="307"/>
      <c r="D1285" s="281"/>
      <c r="E1285" s="103"/>
      <c r="F1285" s="103"/>
      <c r="G1285" s="103"/>
      <c r="H1285" s="112">
        <v>65117</v>
      </c>
      <c r="I1285" s="112"/>
      <c r="J1285" s="111" t="s">
        <v>1117</v>
      </c>
      <c r="K1285" s="111"/>
      <c r="L1285" s="111"/>
      <c r="M1285" s="111"/>
      <c r="N1285" s="133">
        <v>6500</v>
      </c>
      <c r="O1285" s="111"/>
      <c r="P1285" s="111"/>
      <c r="Q1285" s="111"/>
      <c r="R1285" s="112" t="s">
        <v>3245</v>
      </c>
      <c r="S1285" s="103" t="s">
        <v>6197</v>
      </c>
      <c r="T1285" s="103" t="s">
        <v>6931</v>
      </c>
      <c r="U1285" s="103" t="str">
        <f t="shared" si="19"/>
        <v>End</v>
      </c>
      <c r="V1285" s="111"/>
      <c r="W1285" s="111"/>
      <c r="X1285" s="111"/>
      <c r="Y1285" s="111"/>
      <c r="Z1285" s="111"/>
      <c r="AA1285" s="111"/>
      <c r="AB1285" s="111"/>
    </row>
    <row r="1286" spans="1:28" ht="13">
      <c r="A1286" s="1462">
        <v>1276</v>
      </c>
      <c r="B1286" s="111"/>
      <c r="C1286" s="307"/>
      <c r="D1286" s="281"/>
      <c r="E1286" s="103"/>
      <c r="F1286" s="103"/>
      <c r="G1286" s="103"/>
      <c r="H1286" s="112">
        <v>65118</v>
      </c>
      <c r="I1286" s="112"/>
      <c r="J1286" s="111" t="s">
        <v>1118</v>
      </c>
      <c r="K1286" s="111"/>
      <c r="L1286" s="111"/>
      <c r="M1286" s="111"/>
      <c r="N1286" s="133">
        <v>6500</v>
      </c>
      <c r="O1286" s="111"/>
      <c r="P1286" s="111"/>
      <c r="Q1286" s="111"/>
      <c r="R1286" s="112" t="s">
        <v>3245</v>
      </c>
      <c r="S1286" s="103" t="s">
        <v>6197</v>
      </c>
      <c r="T1286" s="103" t="s">
        <v>5294</v>
      </c>
      <c r="U1286" s="103" t="str">
        <f t="shared" si="19"/>
        <v>End</v>
      </c>
      <c r="V1286" s="111"/>
      <c r="W1286" s="111"/>
      <c r="X1286" s="111"/>
      <c r="Y1286" s="111"/>
      <c r="Z1286" s="111"/>
      <c r="AA1286" s="111"/>
      <c r="AB1286" s="111"/>
    </row>
    <row r="1287" spans="1:28" ht="13">
      <c r="A1287" s="1462">
        <v>1277</v>
      </c>
      <c r="B1287" s="111"/>
      <c r="C1287" s="307"/>
      <c r="D1287" s="281"/>
      <c r="E1287" s="103"/>
      <c r="F1287" s="103"/>
      <c r="G1287" s="103"/>
      <c r="H1287" s="112">
        <v>65119</v>
      </c>
      <c r="I1287" s="112"/>
      <c r="J1287" s="111" t="s">
        <v>3505</v>
      </c>
      <c r="K1287" s="111"/>
      <c r="L1287" s="111"/>
      <c r="M1287" s="111"/>
      <c r="N1287" s="133">
        <v>6500</v>
      </c>
      <c r="O1287" s="111"/>
      <c r="P1287" s="111"/>
      <c r="Q1287" s="111"/>
      <c r="R1287" s="112" t="s">
        <v>3245</v>
      </c>
      <c r="S1287" s="103" t="s">
        <v>6197</v>
      </c>
      <c r="T1287" s="103" t="s">
        <v>6931</v>
      </c>
      <c r="U1287" s="103" t="str">
        <f t="shared" si="19"/>
        <v>End</v>
      </c>
      <c r="V1287" s="111"/>
      <c r="W1287" s="111"/>
      <c r="X1287" s="111"/>
      <c r="Y1287" s="111"/>
      <c r="Z1287" s="111"/>
      <c r="AA1287" s="111"/>
      <c r="AB1287" s="111"/>
    </row>
    <row r="1288" spans="1:28" ht="13">
      <c r="A1288" s="1462">
        <v>1278</v>
      </c>
      <c r="B1288" s="111"/>
      <c r="C1288" s="307"/>
      <c r="D1288" s="281"/>
      <c r="E1288" s="103"/>
      <c r="F1288" s="103"/>
      <c r="G1288" s="103"/>
      <c r="H1288" s="112">
        <v>65120</v>
      </c>
      <c r="I1288" s="112"/>
      <c r="J1288" s="111" t="s">
        <v>3506</v>
      </c>
      <c r="K1288" s="111"/>
      <c r="L1288" s="111"/>
      <c r="M1288" s="111"/>
      <c r="N1288" s="133">
        <v>6500</v>
      </c>
      <c r="O1288" s="111"/>
      <c r="P1288" s="111"/>
      <c r="Q1288" s="111"/>
      <c r="R1288" s="112" t="s">
        <v>3245</v>
      </c>
      <c r="S1288" s="103" t="s">
        <v>6197</v>
      </c>
      <c r="T1288" s="103"/>
      <c r="U1288" s="103" t="str">
        <f t="shared" si="19"/>
        <v/>
      </c>
      <c r="V1288" s="111"/>
      <c r="W1288" s="111"/>
      <c r="X1288" s="111"/>
      <c r="Y1288" s="111"/>
      <c r="Z1288" s="111"/>
      <c r="AA1288" s="111"/>
      <c r="AB1288" s="111"/>
    </row>
    <row r="1289" spans="1:28" ht="13">
      <c r="A1289" s="1462">
        <v>1279</v>
      </c>
      <c r="B1289" s="111"/>
      <c r="C1289" s="307"/>
      <c r="D1289" s="281"/>
      <c r="E1289" s="103"/>
      <c r="F1289" s="103"/>
      <c r="G1289" s="103"/>
      <c r="H1289" s="112">
        <v>65121</v>
      </c>
      <c r="I1289" s="112"/>
      <c r="J1289" s="111" t="s">
        <v>3507</v>
      </c>
      <c r="K1289" s="111"/>
      <c r="L1289" s="111"/>
      <c r="M1289" s="111"/>
      <c r="N1289" s="133">
        <v>6500</v>
      </c>
      <c r="O1289" s="111"/>
      <c r="P1289" s="111"/>
      <c r="Q1289" s="111"/>
      <c r="R1289" s="112" t="s">
        <v>3245</v>
      </c>
      <c r="S1289" s="103" t="s">
        <v>6197</v>
      </c>
      <c r="T1289" s="103"/>
      <c r="U1289" s="103" t="str">
        <f t="shared" si="19"/>
        <v/>
      </c>
      <c r="V1289" s="111"/>
      <c r="W1289" s="111"/>
      <c r="X1289" s="111"/>
      <c r="Y1289" s="111"/>
      <c r="Z1289" s="111"/>
      <c r="AA1289" s="111"/>
      <c r="AB1289" s="111"/>
    </row>
    <row r="1290" spans="1:28" ht="13">
      <c r="A1290" s="1462">
        <v>1280</v>
      </c>
      <c r="B1290" s="111"/>
      <c r="C1290" s="307"/>
      <c r="D1290" s="281"/>
      <c r="E1290" s="103"/>
      <c r="F1290" s="103"/>
      <c r="G1290" s="103"/>
      <c r="H1290" s="112">
        <v>65122</v>
      </c>
      <c r="I1290" s="112"/>
      <c r="J1290" s="111" t="s">
        <v>3508</v>
      </c>
      <c r="K1290" s="111"/>
      <c r="L1290" s="111"/>
      <c r="M1290" s="111"/>
      <c r="N1290" s="133">
        <v>6500</v>
      </c>
      <c r="O1290" s="111"/>
      <c r="P1290" s="111"/>
      <c r="Q1290" s="111"/>
      <c r="R1290" s="112" t="s">
        <v>3245</v>
      </c>
      <c r="S1290" s="103" t="s">
        <v>6197</v>
      </c>
      <c r="T1290" s="103"/>
      <c r="U1290" s="103" t="str">
        <f t="shared" si="19"/>
        <v/>
      </c>
      <c r="V1290" s="111"/>
      <c r="W1290" s="111"/>
      <c r="X1290" s="111"/>
      <c r="Y1290" s="111"/>
      <c r="Z1290" s="111"/>
      <c r="AA1290" s="111"/>
      <c r="AB1290" s="111"/>
    </row>
    <row r="1291" spans="1:28" ht="13">
      <c r="A1291" s="1462">
        <v>1281</v>
      </c>
      <c r="B1291" s="111"/>
      <c r="C1291" s="307"/>
      <c r="D1291" s="281"/>
      <c r="E1291" s="103"/>
      <c r="F1291" s="103"/>
      <c r="G1291" s="103"/>
      <c r="H1291" s="112">
        <v>65123</v>
      </c>
      <c r="I1291" s="112"/>
      <c r="J1291" s="111" t="s">
        <v>3521</v>
      </c>
      <c r="K1291" s="111"/>
      <c r="L1291" s="111"/>
      <c r="M1291" s="111"/>
      <c r="N1291" s="133">
        <v>6500</v>
      </c>
      <c r="O1291" s="111"/>
      <c r="P1291" s="111"/>
      <c r="Q1291" s="111"/>
      <c r="R1291" s="112" t="s">
        <v>3245</v>
      </c>
      <c r="S1291" s="103" t="s">
        <v>6197</v>
      </c>
      <c r="T1291" s="103"/>
      <c r="U1291" s="103" t="str">
        <f t="shared" si="19"/>
        <v/>
      </c>
      <c r="V1291" s="111"/>
      <c r="W1291" s="111"/>
      <c r="X1291" s="111"/>
      <c r="Y1291" s="111"/>
      <c r="Z1291" s="111"/>
      <c r="AA1291" s="111"/>
      <c r="AB1291" s="111"/>
    </row>
    <row r="1292" spans="1:28" ht="13">
      <c r="A1292" s="1462">
        <v>1282</v>
      </c>
      <c r="B1292" s="111"/>
      <c r="C1292" s="307"/>
      <c r="D1292" s="281"/>
      <c r="E1292" s="103"/>
      <c r="F1292" s="103"/>
      <c r="G1292" s="103"/>
      <c r="H1292" s="112">
        <v>65124</v>
      </c>
      <c r="I1292" s="112"/>
      <c r="J1292" s="111" t="s">
        <v>3522</v>
      </c>
      <c r="K1292" s="111"/>
      <c r="L1292" s="111"/>
      <c r="M1292" s="111"/>
      <c r="N1292" s="133">
        <v>6500</v>
      </c>
      <c r="O1292" s="111"/>
      <c r="P1292" s="111"/>
      <c r="Q1292" s="111"/>
      <c r="R1292" s="112" t="s">
        <v>3245</v>
      </c>
      <c r="S1292" s="103" t="s">
        <v>6197</v>
      </c>
      <c r="T1292" s="103"/>
      <c r="U1292" s="103" t="str">
        <f t="shared" si="19"/>
        <v/>
      </c>
      <c r="V1292" s="111"/>
      <c r="W1292" s="111"/>
      <c r="X1292" s="111"/>
      <c r="Y1292" s="111"/>
      <c r="Z1292" s="111"/>
      <c r="AA1292" s="111"/>
      <c r="AB1292" s="111"/>
    </row>
    <row r="1293" spans="1:28" ht="13">
      <c r="A1293" s="1462">
        <v>1283</v>
      </c>
      <c r="B1293" s="111"/>
      <c r="C1293" s="307"/>
      <c r="D1293" s="281"/>
      <c r="E1293" s="103"/>
      <c r="F1293" s="103"/>
      <c r="G1293" s="103"/>
      <c r="H1293" s="112">
        <v>65125</v>
      </c>
      <c r="I1293" s="112"/>
      <c r="J1293" s="111" t="s">
        <v>3523</v>
      </c>
      <c r="K1293" s="111"/>
      <c r="L1293" s="111"/>
      <c r="M1293" s="111"/>
      <c r="N1293" s="133">
        <v>6500</v>
      </c>
      <c r="O1293" s="111"/>
      <c r="P1293" s="111"/>
      <c r="Q1293" s="111"/>
      <c r="R1293" s="112" t="s">
        <v>3245</v>
      </c>
      <c r="S1293" s="103" t="s">
        <v>6197</v>
      </c>
      <c r="T1293" s="103"/>
      <c r="U1293" s="103" t="str">
        <f t="shared" si="19"/>
        <v/>
      </c>
      <c r="V1293" s="111"/>
      <c r="W1293" s="111"/>
      <c r="X1293" s="111"/>
      <c r="Y1293" s="111"/>
      <c r="Z1293" s="111"/>
      <c r="AA1293" s="111"/>
      <c r="AB1293" s="111"/>
    </row>
    <row r="1294" spans="1:28" ht="13">
      <c r="A1294" s="1462">
        <v>1284</v>
      </c>
      <c r="B1294" s="111"/>
      <c r="C1294" s="307"/>
      <c r="D1294" s="281"/>
      <c r="E1294" s="103"/>
      <c r="F1294" s="103"/>
      <c r="G1294" s="103"/>
      <c r="H1294" s="112">
        <v>65126</v>
      </c>
      <c r="I1294" s="112"/>
      <c r="J1294" s="111" t="s">
        <v>3524</v>
      </c>
      <c r="K1294" s="111"/>
      <c r="L1294" s="111"/>
      <c r="M1294" s="111"/>
      <c r="N1294" s="133">
        <v>6500</v>
      </c>
      <c r="O1294" s="111"/>
      <c r="P1294" s="111"/>
      <c r="Q1294" s="111"/>
      <c r="R1294" s="112" t="s">
        <v>3245</v>
      </c>
      <c r="S1294" s="103" t="s">
        <v>6197</v>
      </c>
      <c r="T1294" s="103" t="s">
        <v>7665</v>
      </c>
      <c r="U1294" s="103" t="str">
        <f t="shared" si="19"/>
        <v>End</v>
      </c>
      <c r="V1294" s="111"/>
      <c r="W1294" s="111"/>
      <c r="X1294" s="111"/>
      <c r="Y1294" s="111"/>
      <c r="Z1294" s="111"/>
      <c r="AA1294" s="111"/>
      <c r="AB1294" s="111"/>
    </row>
    <row r="1295" spans="1:28" ht="13">
      <c r="A1295" s="1462">
        <v>1285</v>
      </c>
      <c r="B1295" s="111"/>
      <c r="C1295" s="307"/>
      <c r="D1295" s="281"/>
      <c r="E1295" s="103"/>
      <c r="F1295" s="103"/>
      <c r="G1295" s="103"/>
      <c r="H1295" s="112">
        <v>65127</v>
      </c>
      <c r="I1295" s="112"/>
      <c r="J1295" s="111" t="s">
        <v>3525</v>
      </c>
      <c r="K1295" s="111"/>
      <c r="L1295" s="111"/>
      <c r="M1295" s="111"/>
      <c r="N1295" s="133">
        <v>6500</v>
      </c>
      <c r="O1295" s="111"/>
      <c r="P1295" s="111"/>
      <c r="Q1295" s="111"/>
      <c r="R1295" s="112" t="s">
        <v>3245</v>
      </c>
      <c r="S1295" s="103" t="s">
        <v>6197</v>
      </c>
      <c r="T1295" s="103" t="s">
        <v>6931</v>
      </c>
      <c r="U1295" s="103" t="str">
        <f t="shared" ref="U1295:U1358" si="20">LEFT($T1295,3)</f>
        <v>End</v>
      </c>
      <c r="V1295" s="111"/>
      <c r="W1295" s="111"/>
      <c r="X1295" s="111"/>
      <c r="Y1295" s="111"/>
      <c r="Z1295" s="111"/>
      <c r="AA1295" s="111"/>
      <c r="AB1295" s="111"/>
    </row>
    <row r="1296" spans="1:28" ht="13">
      <c r="A1296" s="1462">
        <v>1286</v>
      </c>
      <c r="B1296" s="111"/>
      <c r="C1296" s="307"/>
      <c r="D1296" s="281"/>
      <c r="E1296" s="103"/>
      <c r="F1296" s="103"/>
      <c r="G1296" s="103"/>
      <c r="H1296" s="112">
        <v>65128</v>
      </c>
      <c r="I1296" s="112"/>
      <c r="J1296" s="111" t="s">
        <v>3526</v>
      </c>
      <c r="K1296" s="111"/>
      <c r="L1296" s="111"/>
      <c r="M1296" s="111"/>
      <c r="N1296" s="133">
        <v>6500</v>
      </c>
      <c r="O1296" s="111"/>
      <c r="P1296" s="111"/>
      <c r="Q1296" s="111"/>
      <c r="R1296" s="112" t="s">
        <v>3245</v>
      </c>
      <c r="S1296" s="103" t="s">
        <v>6197</v>
      </c>
      <c r="T1296" s="103"/>
      <c r="U1296" s="103" t="str">
        <f t="shared" si="20"/>
        <v/>
      </c>
      <c r="V1296" s="111"/>
      <c r="W1296" s="111"/>
      <c r="X1296" s="111"/>
      <c r="Y1296" s="111"/>
      <c r="Z1296" s="111"/>
      <c r="AA1296" s="111"/>
      <c r="AB1296" s="111"/>
    </row>
    <row r="1297" spans="1:28" ht="13">
      <c r="A1297" s="1462">
        <v>1287</v>
      </c>
      <c r="B1297" s="111"/>
      <c r="C1297" s="307"/>
      <c r="D1297" s="281"/>
      <c r="E1297" s="103"/>
      <c r="F1297" s="103"/>
      <c r="G1297" s="103"/>
      <c r="H1297" s="112">
        <v>65129</v>
      </c>
      <c r="I1297" s="112"/>
      <c r="J1297" s="111" t="s">
        <v>4074</v>
      </c>
      <c r="K1297" s="111"/>
      <c r="L1297" s="111"/>
      <c r="M1297" s="111"/>
      <c r="N1297" s="133">
        <v>6500</v>
      </c>
      <c r="O1297" s="111"/>
      <c r="P1297" s="111"/>
      <c r="Q1297" s="111"/>
      <c r="R1297" s="112" t="s">
        <v>3245</v>
      </c>
      <c r="S1297" s="103" t="s">
        <v>6197</v>
      </c>
      <c r="T1297" s="103"/>
      <c r="U1297" s="103" t="str">
        <f t="shared" si="20"/>
        <v/>
      </c>
      <c r="V1297" s="111"/>
      <c r="W1297" s="111"/>
      <c r="X1297" s="111"/>
      <c r="Y1297" s="111"/>
      <c r="Z1297" s="111"/>
      <c r="AA1297" s="111"/>
      <c r="AB1297" s="111"/>
    </row>
    <row r="1298" spans="1:28" ht="13">
      <c r="A1298" s="1462">
        <v>1288</v>
      </c>
      <c r="B1298" s="111"/>
      <c r="C1298" s="307"/>
      <c r="D1298" s="281"/>
      <c r="E1298" s="103"/>
      <c r="F1298" s="103"/>
      <c r="G1298" s="103"/>
      <c r="H1298" s="112">
        <v>65130</v>
      </c>
      <c r="I1298" s="112"/>
      <c r="J1298" s="111" t="s">
        <v>3527</v>
      </c>
      <c r="K1298" s="111"/>
      <c r="L1298" s="111"/>
      <c r="M1298" s="111"/>
      <c r="N1298" s="133">
        <v>6500</v>
      </c>
      <c r="O1298" s="111"/>
      <c r="P1298" s="111"/>
      <c r="Q1298" s="111"/>
      <c r="R1298" s="112" t="s">
        <v>3245</v>
      </c>
      <c r="S1298" s="103" t="s">
        <v>6197</v>
      </c>
      <c r="T1298" s="103"/>
      <c r="U1298" s="103" t="str">
        <f t="shared" si="20"/>
        <v/>
      </c>
      <c r="V1298" s="111"/>
      <c r="W1298" s="111"/>
      <c r="X1298" s="111"/>
      <c r="Y1298" s="111"/>
      <c r="Z1298" s="111"/>
      <c r="AA1298" s="111"/>
      <c r="AB1298" s="111"/>
    </row>
    <row r="1299" spans="1:28" ht="13">
      <c r="A1299" s="1462">
        <v>1289</v>
      </c>
      <c r="B1299" s="111"/>
      <c r="C1299" s="307"/>
      <c r="D1299" s="281"/>
      <c r="E1299" s="103"/>
      <c r="F1299" s="103"/>
      <c r="G1299" s="103"/>
      <c r="H1299" s="112">
        <v>65131</v>
      </c>
      <c r="I1299" s="112"/>
      <c r="J1299" s="111" t="s">
        <v>3528</v>
      </c>
      <c r="K1299" s="111"/>
      <c r="L1299" s="111"/>
      <c r="M1299" s="111"/>
      <c r="N1299" s="133">
        <v>6500</v>
      </c>
      <c r="O1299" s="111"/>
      <c r="P1299" s="111"/>
      <c r="Q1299" s="111"/>
      <c r="R1299" s="112" t="s">
        <v>3245</v>
      </c>
      <c r="S1299" s="103" t="s">
        <v>6197</v>
      </c>
      <c r="T1299" s="103"/>
      <c r="U1299" s="103" t="str">
        <f t="shared" si="20"/>
        <v/>
      </c>
      <c r="V1299" s="111"/>
      <c r="W1299" s="111"/>
      <c r="X1299" s="111"/>
      <c r="Y1299" s="111"/>
      <c r="Z1299" s="111"/>
      <c r="AA1299" s="111"/>
      <c r="AB1299" s="111"/>
    </row>
    <row r="1300" spans="1:28" ht="13">
      <c r="A1300" s="1462">
        <v>1290</v>
      </c>
      <c r="B1300" s="111"/>
      <c r="C1300" s="307"/>
      <c r="D1300" s="281"/>
      <c r="E1300" s="103"/>
      <c r="F1300" s="103"/>
      <c r="G1300" s="103"/>
      <c r="H1300" s="112">
        <v>65132</v>
      </c>
      <c r="I1300" s="112"/>
      <c r="J1300" s="111" t="s">
        <v>3529</v>
      </c>
      <c r="K1300" s="111"/>
      <c r="L1300" s="111"/>
      <c r="M1300" s="111"/>
      <c r="N1300" s="133">
        <v>6500</v>
      </c>
      <c r="O1300" s="111"/>
      <c r="P1300" s="111"/>
      <c r="Q1300" s="111"/>
      <c r="R1300" s="112" t="s">
        <v>3245</v>
      </c>
      <c r="S1300" s="103" t="s">
        <v>6197</v>
      </c>
      <c r="T1300" s="103"/>
      <c r="U1300" s="103" t="str">
        <f t="shared" si="20"/>
        <v/>
      </c>
      <c r="V1300" s="111"/>
      <c r="W1300" s="111"/>
      <c r="X1300" s="111"/>
      <c r="Y1300" s="111"/>
      <c r="Z1300" s="111"/>
      <c r="AA1300" s="111"/>
      <c r="AB1300" s="111"/>
    </row>
    <row r="1301" spans="1:28" ht="13">
      <c r="A1301" s="1462">
        <v>1291</v>
      </c>
      <c r="B1301" s="111"/>
      <c r="C1301" s="307"/>
      <c r="D1301" s="281"/>
      <c r="E1301" s="103"/>
      <c r="F1301" s="103"/>
      <c r="G1301" s="103"/>
      <c r="H1301" s="112">
        <v>65133</v>
      </c>
      <c r="I1301" s="112"/>
      <c r="J1301" s="111" t="s">
        <v>3530</v>
      </c>
      <c r="K1301" s="111"/>
      <c r="L1301" s="111"/>
      <c r="M1301" s="111"/>
      <c r="N1301" s="133">
        <v>6500</v>
      </c>
      <c r="O1301" s="111"/>
      <c r="P1301" s="111"/>
      <c r="Q1301" s="111"/>
      <c r="R1301" s="112" t="s">
        <v>3245</v>
      </c>
      <c r="S1301" s="103" t="s">
        <v>6197</v>
      </c>
      <c r="T1301" s="103"/>
      <c r="U1301" s="103" t="str">
        <f t="shared" si="20"/>
        <v/>
      </c>
      <c r="V1301" s="111"/>
      <c r="W1301" s="111"/>
      <c r="X1301" s="111"/>
      <c r="Y1301" s="111"/>
      <c r="Z1301" s="111"/>
      <c r="AA1301" s="111"/>
      <c r="AB1301" s="111"/>
    </row>
    <row r="1302" spans="1:28" ht="13">
      <c r="A1302" s="1462">
        <v>1292</v>
      </c>
      <c r="B1302" s="111"/>
      <c r="C1302" s="307"/>
      <c r="D1302" s="281"/>
      <c r="E1302" s="103"/>
      <c r="F1302" s="103"/>
      <c r="G1302" s="103"/>
      <c r="H1302" s="112">
        <v>65134</v>
      </c>
      <c r="I1302" s="112"/>
      <c r="J1302" s="111" t="s">
        <v>3531</v>
      </c>
      <c r="K1302" s="111"/>
      <c r="L1302" s="111"/>
      <c r="M1302" s="111"/>
      <c r="N1302" s="133">
        <v>6500</v>
      </c>
      <c r="O1302" s="111"/>
      <c r="P1302" s="111"/>
      <c r="Q1302" s="111"/>
      <c r="R1302" s="112" t="s">
        <v>3245</v>
      </c>
      <c r="S1302" s="103" t="s">
        <v>6197</v>
      </c>
      <c r="T1302" s="103" t="s">
        <v>7665</v>
      </c>
      <c r="U1302" s="103" t="str">
        <f t="shared" si="20"/>
        <v>End</v>
      </c>
      <c r="V1302" s="111"/>
      <c r="W1302" s="111"/>
      <c r="X1302" s="111"/>
      <c r="Y1302" s="111"/>
      <c r="Z1302" s="111"/>
      <c r="AA1302" s="111"/>
      <c r="AB1302" s="111"/>
    </row>
    <row r="1303" spans="1:28" ht="13">
      <c r="A1303" s="1462">
        <v>1293</v>
      </c>
      <c r="B1303" s="111"/>
      <c r="C1303" s="307"/>
      <c r="D1303" s="281"/>
      <c r="E1303" s="103"/>
      <c r="F1303" s="103"/>
      <c r="G1303" s="103"/>
      <c r="H1303" s="112">
        <v>65135</v>
      </c>
      <c r="I1303" s="112"/>
      <c r="J1303" s="111" t="s">
        <v>3532</v>
      </c>
      <c r="K1303" s="111"/>
      <c r="L1303" s="111"/>
      <c r="M1303" s="111"/>
      <c r="N1303" s="133">
        <v>6500</v>
      </c>
      <c r="O1303" s="111"/>
      <c r="P1303" s="111"/>
      <c r="Q1303" s="111"/>
      <c r="R1303" s="112" t="s">
        <v>3245</v>
      </c>
      <c r="S1303" s="103" t="s">
        <v>6197</v>
      </c>
      <c r="T1303" s="103" t="s">
        <v>5281</v>
      </c>
      <c r="U1303" s="103" t="str">
        <f t="shared" si="20"/>
        <v>End</v>
      </c>
      <c r="V1303" s="111"/>
      <c r="W1303" s="111"/>
      <c r="X1303" s="111"/>
      <c r="Y1303" s="111"/>
      <c r="Z1303" s="111"/>
      <c r="AA1303" s="111"/>
      <c r="AB1303" s="111"/>
    </row>
    <row r="1304" spans="1:28" ht="13">
      <c r="A1304" s="1462">
        <v>1294</v>
      </c>
      <c r="B1304" s="111"/>
      <c r="C1304" s="307"/>
      <c r="D1304" s="281"/>
      <c r="E1304" s="103"/>
      <c r="F1304" s="103"/>
      <c r="G1304" s="103"/>
      <c r="H1304" s="112">
        <v>65136</v>
      </c>
      <c r="I1304" s="112"/>
      <c r="J1304" s="111" t="s">
        <v>3533</v>
      </c>
      <c r="K1304" s="111"/>
      <c r="L1304" s="111"/>
      <c r="M1304" s="111"/>
      <c r="N1304" s="133">
        <v>6500</v>
      </c>
      <c r="O1304" s="111"/>
      <c r="P1304" s="111"/>
      <c r="Q1304" s="111"/>
      <c r="R1304" s="112" t="s">
        <v>3245</v>
      </c>
      <c r="S1304" s="103" t="s">
        <v>6197</v>
      </c>
      <c r="T1304" s="103" t="s">
        <v>6931</v>
      </c>
      <c r="U1304" s="103" t="str">
        <f t="shared" si="20"/>
        <v>End</v>
      </c>
      <c r="V1304" s="111"/>
      <c r="W1304" s="111"/>
      <c r="X1304" s="111"/>
      <c r="Y1304" s="111"/>
      <c r="Z1304" s="111"/>
      <c r="AA1304" s="111"/>
      <c r="AB1304" s="111"/>
    </row>
    <row r="1305" spans="1:28" ht="13">
      <c r="A1305" s="1462">
        <v>1295</v>
      </c>
      <c r="B1305" s="111"/>
      <c r="C1305" s="307"/>
      <c r="D1305" s="281"/>
      <c r="E1305" s="103"/>
      <c r="F1305" s="103"/>
      <c r="G1305" s="103"/>
      <c r="H1305" s="112">
        <v>65137</v>
      </c>
      <c r="I1305" s="112"/>
      <c r="J1305" s="111" t="s">
        <v>4277</v>
      </c>
      <c r="K1305" s="111"/>
      <c r="L1305" s="111"/>
      <c r="M1305" s="111"/>
      <c r="N1305" s="133">
        <v>6500</v>
      </c>
      <c r="O1305" s="111"/>
      <c r="P1305" s="111"/>
      <c r="Q1305" s="111"/>
      <c r="R1305" s="112" t="s">
        <v>3245</v>
      </c>
      <c r="S1305" s="103" t="s">
        <v>6197</v>
      </c>
      <c r="T1305" s="103"/>
      <c r="U1305" s="103" t="str">
        <f t="shared" si="20"/>
        <v/>
      </c>
      <c r="V1305" s="111"/>
      <c r="W1305" s="111"/>
      <c r="X1305" s="111"/>
      <c r="Y1305" s="111"/>
      <c r="Z1305" s="111"/>
      <c r="AA1305" s="111"/>
      <c r="AB1305" s="111"/>
    </row>
    <row r="1306" spans="1:28" ht="13">
      <c r="A1306" s="1462">
        <v>1296</v>
      </c>
      <c r="B1306" s="111"/>
      <c r="C1306" s="307"/>
      <c r="D1306" s="281"/>
      <c r="E1306" s="103"/>
      <c r="F1306" s="103"/>
      <c r="G1306" s="103"/>
      <c r="H1306" s="112">
        <v>65138</v>
      </c>
      <c r="I1306" s="112"/>
      <c r="J1306" s="111" t="s">
        <v>3534</v>
      </c>
      <c r="K1306" s="111"/>
      <c r="L1306" s="111"/>
      <c r="M1306" s="111"/>
      <c r="N1306" s="133">
        <v>6500</v>
      </c>
      <c r="O1306" s="111"/>
      <c r="P1306" s="111"/>
      <c r="Q1306" s="111"/>
      <c r="R1306" s="112" t="s">
        <v>3245</v>
      </c>
      <c r="S1306" s="103" t="s">
        <v>6197</v>
      </c>
      <c r="T1306" s="103"/>
      <c r="U1306" s="103" t="str">
        <f t="shared" si="20"/>
        <v/>
      </c>
      <c r="V1306" s="111"/>
      <c r="W1306" s="111"/>
      <c r="X1306" s="111"/>
      <c r="Y1306" s="111"/>
      <c r="Z1306" s="111"/>
      <c r="AA1306" s="111"/>
      <c r="AB1306" s="111"/>
    </row>
    <row r="1307" spans="1:28" ht="13">
      <c r="A1307" s="1462">
        <v>1297</v>
      </c>
      <c r="B1307" s="111"/>
      <c r="C1307" s="307"/>
      <c r="D1307" s="281"/>
      <c r="E1307" s="103"/>
      <c r="F1307" s="103"/>
      <c r="G1307" s="103"/>
      <c r="H1307" s="112">
        <v>65139</v>
      </c>
      <c r="I1307" s="112"/>
      <c r="J1307" s="111" t="s">
        <v>3535</v>
      </c>
      <c r="K1307" s="111"/>
      <c r="L1307" s="111"/>
      <c r="M1307" s="111"/>
      <c r="N1307" s="133">
        <v>6500</v>
      </c>
      <c r="O1307" s="111"/>
      <c r="P1307" s="111"/>
      <c r="Q1307" s="111"/>
      <c r="R1307" s="112" t="s">
        <v>3245</v>
      </c>
      <c r="S1307" s="103" t="s">
        <v>6197</v>
      </c>
      <c r="T1307" s="103" t="s">
        <v>7665</v>
      </c>
      <c r="U1307" s="103" t="str">
        <f t="shared" si="20"/>
        <v>End</v>
      </c>
      <c r="V1307" s="111"/>
      <c r="W1307" s="111"/>
      <c r="X1307" s="111"/>
      <c r="Y1307" s="111"/>
      <c r="Z1307" s="111"/>
      <c r="AA1307" s="111"/>
      <c r="AB1307" s="111"/>
    </row>
    <row r="1308" spans="1:28" ht="13">
      <c r="A1308" s="1462">
        <v>1298</v>
      </c>
      <c r="B1308" s="111"/>
      <c r="C1308" s="307"/>
      <c r="D1308" s="281"/>
      <c r="E1308" s="103"/>
      <c r="F1308" s="103"/>
      <c r="G1308" s="103"/>
      <c r="H1308" s="112">
        <v>65140</v>
      </c>
      <c r="I1308" s="112"/>
      <c r="J1308" s="111" t="s">
        <v>80</v>
      </c>
      <c r="K1308" s="111"/>
      <c r="L1308" s="111"/>
      <c r="M1308" s="111"/>
      <c r="N1308" s="133">
        <v>6500</v>
      </c>
      <c r="O1308" s="111"/>
      <c r="P1308" s="111"/>
      <c r="Q1308" s="111"/>
      <c r="R1308" s="112" t="s">
        <v>3245</v>
      </c>
      <c r="S1308" s="103" t="s">
        <v>6197</v>
      </c>
      <c r="T1308" s="103" t="s">
        <v>7665</v>
      </c>
      <c r="U1308" s="103" t="str">
        <f t="shared" si="20"/>
        <v>End</v>
      </c>
      <c r="V1308" s="111"/>
      <c r="W1308" s="111"/>
      <c r="X1308" s="111"/>
      <c r="Y1308" s="111"/>
      <c r="Z1308" s="111"/>
      <c r="AA1308" s="111"/>
      <c r="AB1308" s="111"/>
    </row>
    <row r="1309" spans="1:28" ht="13">
      <c r="A1309" s="1462">
        <v>1299</v>
      </c>
      <c r="B1309" s="111"/>
      <c r="C1309" s="307"/>
      <c r="D1309" s="281"/>
      <c r="E1309" s="103"/>
      <c r="F1309" s="103"/>
      <c r="G1309" s="103"/>
      <c r="H1309" s="112">
        <v>65141</v>
      </c>
      <c r="I1309" s="112"/>
      <c r="J1309" s="111" t="s">
        <v>1974</v>
      </c>
      <c r="K1309" s="111"/>
      <c r="L1309" s="111"/>
      <c r="M1309" s="111"/>
      <c r="N1309" s="133">
        <v>6500</v>
      </c>
      <c r="O1309" s="111"/>
      <c r="P1309" s="111"/>
      <c r="Q1309" s="111"/>
      <c r="R1309" s="112" t="s">
        <v>3245</v>
      </c>
      <c r="S1309" s="103" t="s">
        <v>6197</v>
      </c>
      <c r="T1309" s="103" t="s">
        <v>7665</v>
      </c>
      <c r="U1309" s="103" t="str">
        <f t="shared" si="20"/>
        <v>End</v>
      </c>
      <c r="V1309" s="111"/>
      <c r="W1309" s="111"/>
      <c r="X1309" s="111"/>
      <c r="Y1309" s="111"/>
      <c r="Z1309" s="111"/>
      <c r="AA1309" s="111"/>
      <c r="AB1309" s="111"/>
    </row>
    <row r="1310" spans="1:28" ht="13">
      <c r="A1310" s="1462">
        <v>1300</v>
      </c>
      <c r="B1310" s="111"/>
      <c r="C1310" s="307"/>
      <c r="D1310" s="281"/>
      <c r="E1310" s="103"/>
      <c r="F1310" s="103"/>
      <c r="G1310" s="103"/>
      <c r="H1310" s="112">
        <v>65142</v>
      </c>
      <c r="I1310" s="112"/>
      <c r="J1310" s="111" t="s">
        <v>2281</v>
      </c>
      <c r="K1310" s="111"/>
      <c r="L1310" s="111"/>
      <c r="M1310" s="111"/>
      <c r="N1310" s="133">
        <v>6500</v>
      </c>
      <c r="O1310" s="111"/>
      <c r="P1310" s="111"/>
      <c r="Q1310" s="111"/>
      <c r="R1310" s="112" t="s">
        <v>3245</v>
      </c>
      <c r="S1310" s="103" t="s">
        <v>6197</v>
      </c>
      <c r="T1310" s="103" t="s">
        <v>6933</v>
      </c>
      <c r="U1310" s="103" t="str">
        <f t="shared" si="20"/>
        <v>End</v>
      </c>
      <c r="V1310" s="111"/>
      <c r="W1310" s="111"/>
      <c r="X1310" s="111"/>
      <c r="Y1310" s="111"/>
      <c r="Z1310" s="111"/>
      <c r="AA1310" s="111"/>
      <c r="AB1310" s="111"/>
    </row>
    <row r="1311" spans="1:28" ht="13">
      <c r="A1311" s="1462">
        <v>1301</v>
      </c>
      <c r="B1311" s="111"/>
      <c r="C1311" s="307"/>
      <c r="D1311" s="281"/>
      <c r="E1311" s="103"/>
      <c r="F1311" s="103"/>
      <c r="G1311" s="103"/>
      <c r="H1311" s="112">
        <v>65143</v>
      </c>
      <c r="I1311" s="112"/>
      <c r="J1311" s="111" t="s">
        <v>2278</v>
      </c>
      <c r="K1311" s="111"/>
      <c r="L1311" s="111"/>
      <c r="M1311" s="111"/>
      <c r="N1311" s="133">
        <v>6500</v>
      </c>
      <c r="O1311" s="111"/>
      <c r="P1311" s="111"/>
      <c r="Q1311" s="111"/>
      <c r="R1311" s="112" t="s">
        <v>3245</v>
      </c>
      <c r="S1311" s="103" t="s">
        <v>6197</v>
      </c>
      <c r="T1311" s="103" t="s">
        <v>7665</v>
      </c>
      <c r="U1311" s="103" t="str">
        <f t="shared" si="20"/>
        <v>End</v>
      </c>
      <c r="V1311" s="111"/>
      <c r="W1311" s="111"/>
      <c r="X1311" s="111"/>
      <c r="Y1311" s="111"/>
      <c r="Z1311" s="111"/>
      <c r="AA1311" s="111"/>
      <c r="AB1311" s="111"/>
    </row>
    <row r="1312" spans="1:28" ht="13">
      <c r="A1312" s="1462">
        <v>1302</v>
      </c>
      <c r="B1312" s="111"/>
      <c r="C1312" s="307"/>
      <c r="D1312" s="281"/>
      <c r="E1312" s="103"/>
      <c r="F1312" s="103"/>
      <c r="G1312" s="103"/>
      <c r="H1312" s="112">
        <v>65144</v>
      </c>
      <c r="I1312" s="112"/>
      <c r="J1312" s="111" t="s">
        <v>2279</v>
      </c>
      <c r="K1312" s="111"/>
      <c r="L1312" s="111"/>
      <c r="M1312" s="111"/>
      <c r="N1312" s="133">
        <v>6500</v>
      </c>
      <c r="O1312" s="111"/>
      <c r="P1312" s="111"/>
      <c r="Q1312" s="111"/>
      <c r="R1312" s="112" t="s">
        <v>3245</v>
      </c>
      <c r="S1312" s="103" t="s">
        <v>6197</v>
      </c>
      <c r="T1312" s="103"/>
      <c r="U1312" s="103" t="str">
        <f t="shared" si="20"/>
        <v/>
      </c>
      <c r="V1312" s="111"/>
      <c r="W1312" s="111"/>
      <c r="X1312" s="111"/>
      <c r="Y1312" s="111"/>
      <c r="Z1312" s="111"/>
      <c r="AA1312" s="111"/>
      <c r="AB1312" s="111"/>
    </row>
    <row r="1313" spans="1:28" ht="13">
      <c r="A1313" s="1462">
        <v>1303</v>
      </c>
      <c r="B1313" s="111"/>
      <c r="C1313" s="307"/>
      <c r="D1313" s="281"/>
      <c r="E1313" s="103"/>
      <c r="F1313" s="103"/>
      <c r="G1313" s="103"/>
      <c r="H1313" s="112">
        <v>65145</v>
      </c>
      <c r="I1313" s="112"/>
      <c r="J1313" s="111" t="s">
        <v>2280</v>
      </c>
      <c r="K1313" s="111"/>
      <c r="L1313" s="111"/>
      <c r="M1313" s="111"/>
      <c r="N1313" s="133">
        <v>6500</v>
      </c>
      <c r="O1313" s="111"/>
      <c r="P1313" s="111"/>
      <c r="Q1313" s="111"/>
      <c r="R1313" s="112" t="s">
        <v>3245</v>
      </c>
      <c r="S1313" s="103" t="s">
        <v>6197</v>
      </c>
      <c r="T1313" s="103"/>
      <c r="U1313" s="103" t="str">
        <f t="shared" si="20"/>
        <v/>
      </c>
      <c r="V1313" s="111"/>
      <c r="W1313" s="111"/>
      <c r="X1313" s="111"/>
      <c r="Y1313" s="111"/>
      <c r="Z1313" s="111"/>
      <c r="AA1313" s="111"/>
      <c r="AB1313" s="111"/>
    </row>
    <row r="1314" spans="1:28" ht="13">
      <c r="A1314" s="1462">
        <v>1304</v>
      </c>
      <c r="B1314" s="111"/>
      <c r="C1314" s="307"/>
      <c r="D1314" s="281"/>
      <c r="E1314" s="103"/>
      <c r="F1314" s="103"/>
      <c r="G1314" s="103"/>
      <c r="H1314" s="112">
        <v>65146</v>
      </c>
      <c r="I1314" s="112"/>
      <c r="J1314" s="111" t="s">
        <v>2719</v>
      </c>
      <c r="K1314" s="111"/>
      <c r="L1314" s="111"/>
      <c r="M1314" s="111"/>
      <c r="N1314" s="133">
        <v>6500</v>
      </c>
      <c r="O1314" s="111"/>
      <c r="P1314" s="111"/>
      <c r="Q1314" s="111"/>
      <c r="R1314" s="112" t="s">
        <v>3245</v>
      </c>
      <c r="S1314" s="103" t="s">
        <v>6197</v>
      </c>
      <c r="T1314" s="103"/>
      <c r="U1314" s="103" t="str">
        <f t="shared" si="20"/>
        <v/>
      </c>
      <c r="V1314" s="111"/>
      <c r="W1314" s="111"/>
      <c r="X1314" s="111"/>
      <c r="Y1314" s="111"/>
      <c r="Z1314" s="111"/>
      <c r="AA1314" s="111"/>
      <c r="AB1314" s="111"/>
    </row>
    <row r="1315" spans="1:28" ht="13">
      <c r="A1315" s="1462">
        <v>1305</v>
      </c>
      <c r="B1315" s="111"/>
      <c r="C1315" s="307"/>
      <c r="D1315" s="281"/>
      <c r="E1315" s="103"/>
      <c r="F1315" s="103"/>
      <c r="G1315" s="103"/>
      <c r="H1315" s="112">
        <v>65147</v>
      </c>
      <c r="I1315" s="112"/>
      <c r="J1315" s="111" t="s">
        <v>5641</v>
      </c>
      <c r="K1315" s="111"/>
      <c r="L1315" s="111"/>
      <c r="M1315" s="111"/>
      <c r="N1315" s="133">
        <v>6500</v>
      </c>
      <c r="O1315" s="111"/>
      <c r="P1315" s="111"/>
      <c r="Q1315" s="111"/>
      <c r="R1315" s="112" t="s">
        <v>3245</v>
      </c>
      <c r="S1315" s="103" t="s">
        <v>6197</v>
      </c>
      <c r="T1315" s="103"/>
      <c r="U1315" s="103" t="str">
        <f t="shared" si="20"/>
        <v/>
      </c>
      <c r="V1315" s="111"/>
      <c r="W1315" s="111"/>
      <c r="X1315" s="111"/>
      <c r="Y1315" s="111"/>
      <c r="Z1315" s="111"/>
      <c r="AA1315" s="111"/>
      <c r="AB1315" s="111"/>
    </row>
    <row r="1316" spans="1:28" ht="13">
      <c r="A1316" s="1462">
        <v>1306</v>
      </c>
      <c r="B1316" s="111"/>
      <c r="C1316" s="307"/>
      <c r="D1316" s="281"/>
      <c r="E1316" s="103"/>
      <c r="F1316" s="103"/>
      <c r="G1316" s="103"/>
      <c r="H1316" s="112">
        <v>65148</v>
      </c>
      <c r="I1316" s="112"/>
      <c r="J1316" s="111" t="s">
        <v>3119</v>
      </c>
      <c r="K1316" s="111"/>
      <c r="L1316" s="111"/>
      <c r="M1316" s="111"/>
      <c r="N1316" s="133">
        <v>6500</v>
      </c>
      <c r="O1316" s="111"/>
      <c r="P1316" s="111"/>
      <c r="Q1316" s="111"/>
      <c r="R1316" s="112" t="s">
        <v>3245</v>
      </c>
      <c r="S1316" s="103" t="s">
        <v>6197</v>
      </c>
      <c r="T1316" s="103" t="s">
        <v>6931</v>
      </c>
      <c r="U1316" s="103" t="str">
        <f t="shared" si="20"/>
        <v>End</v>
      </c>
      <c r="V1316" s="111"/>
      <c r="W1316" s="111"/>
      <c r="X1316" s="111"/>
      <c r="Y1316" s="111"/>
      <c r="Z1316" s="111"/>
      <c r="AA1316" s="111"/>
      <c r="AB1316" s="111"/>
    </row>
    <row r="1317" spans="1:28" ht="13">
      <c r="A1317" s="1462">
        <v>1307</v>
      </c>
      <c r="B1317" s="111"/>
      <c r="C1317" s="307"/>
      <c r="D1317" s="281"/>
      <c r="E1317" s="103"/>
      <c r="F1317" s="103"/>
      <c r="G1317" s="103"/>
      <c r="H1317" s="112">
        <v>65149</v>
      </c>
      <c r="I1317" s="112"/>
      <c r="J1317" s="111" t="s">
        <v>3798</v>
      </c>
      <c r="K1317" s="111"/>
      <c r="L1317" s="111"/>
      <c r="M1317" s="111"/>
      <c r="N1317" s="133">
        <v>6500</v>
      </c>
      <c r="O1317" s="111"/>
      <c r="P1317" s="111"/>
      <c r="Q1317" s="111"/>
      <c r="R1317" s="112" t="s">
        <v>3245</v>
      </c>
      <c r="S1317" s="103" t="s">
        <v>6197</v>
      </c>
      <c r="T1317" s="103" t="s">
        <v>6933</v>
      </c>
      <c r="U1317" s="103" t="str">
        <f t="shared" si="20"/>
        <v>End</v>
      </c>
      <c r="V1317" s="111"/>
      <c r="W1317" s="111"/>
      <c r="X1317" s="111"/>
      <c r="Y1317" s="111"/>
      <c r="Z1317" s="111"/>
      <c r="AA1317" s="111"/>
      <c r="AB1317" s="111"/>
    </row>
    <row r="1318" spans="1:28" ht="13">
      <c r="A1318" s="1462">
        <v>1308</v>
      </c>
      <c r="B1318" s="111"/>
      <c r="C1318" s="307"/>
      <c r="D1318" s="281"/>
      <c r="E1318" s="103"/>
      <c r="F1318" s="103"/>
      <c r="G1318" s="103"/>
      <c r="H1318" s="112">
        <v>65150</v>
      </c>
      <c r="I1318" s="112"/>
      <c r="J1318" s="111" t="s">
        <v>3803</v>
      </c>
      <c r="K1318" s="111"/>
      <c r="L1318" s="111"/>
      <c r="M1318" s="111"/>
      <c r="N1318" s="133">
        <v>6500</v>
      </c>
      <c r="O1318" s="111"/>
      <c r="P1318" s="111"/>
      <c r="Q1318" s="111"/>
      <c r="R1318" s="112" t="s">
        <v>3245</v>
      </c>
      <c r="S1318" s="103" t="s">
        <v>6197</v>
      </c>
      <c r="T1318" s="103" t="s">
        <v>6933</v>
      </c>
      <c r="U1318" s="103" t="str">
        <f t="shared" si="20"/>
        <v>End</v>
      </c>
      <c r="V1318" s="111"/>
      <c r="W1318" s="111"/>
      <c r="X1318" s="111"/>
      <c r="Y1318" s="111"/>
      <c r="Z1318" s="111"/>
      <c r="AA1318" s="111"/>
      <c r="AB1318" s="111"/>
    </row>
    <row r="1319" spans="1:28" ht="13">
      <c r="A1319" s="1462">
        <v>1309</v>
      </c>
      <c r="B1319" s="111"/>
      <c r="C1319" s="307"/>
      <c r="D1319" s="281"/>
      <c r="E1319" s="103"/>
      <c r="F1319" s="103"/>
      <c r="G1319" s="103"/>
      <c r="H1319" s="112">
        <v>65151</v>
      </c>
      <c r="I1319" s="112"/>
      <c r="J1319" s="111" t="s">
        <v>5913</v>
      </c>
      <c r="K1319" s="111"/>
      <c r="L1319" s="111"/>
      <c r="M1319" s="111"/>
      <c r="N1319" s="133">
        <v>6500</v>
      </c>
      <c r="O1319" s="111"/>
      <c r="P1319" s="111"/>
      <c r="Q1319" s="111"/>
      <c r="R1319" s="112" t="s">
        <v>3245</v>
      </c>
      <c r="S1319" s="103" t="s">
        <v>6197</v>
      </c>
      <c r="T1319" s="103"/>
      <c r="U1319" s="103" t="str">
        <f t="shared" si="20"/>
        <v/>
      </c>
      <c r="V1319" s="111"/>
      <c r="W1319" s="111"/>
      <c r="X1319" s="111"/>
      <c r="Y1319" s="111"/>
      <c r="Z1319" s="111"/>
      <c r="AA1319" s="111"/>
      <c r="AB1319" s="111"/>
    </row>
    <row r="1320" spans="1:28" ht="13">
      <c r="A1320" s="1462">
        <v>1310</v>
      </c>
      <c r="B1320" s="111"/>
      <c r="C1320" s="307"/>
      <c r="D1320" s="281"/>
      <c r="E1320" s="103"/>
      <c r="F1320" s="103"/>
      <c r="G1320" s="103"/>
      <c r="H1320" s="112">
        <v>65152</v>
      </c>
      <c r="I1320" s="112"/>
      <c r="J1320" s="111" t="s">
        <v>3948</v>
      </c>
      <c r="K1320" s="111"/>
      <c r="L1320" s="111"/>
      <c r="M1320" s="111"/>
      <c r="N1320" s="133">
        <v>6500</v>
      </c>
      <c r="O1320" s="111"/>
      <c r="P1320" s="111"/>
      <c r="Q1320" s="111"/>
      <c r="R1320" s="112" t="s">
        <v>3245</v>
      </c>
      <c r="S1320" s="103" t="s">
        <v>6197</v>
      </c>
      <c r="T1320" s="103" t="s">
        <v>6933</v>
      </c>
      <c r="U1320" s="103" t="str">
        <f t="shared" si="20"/>
        <v>End</v>
      </c>
      <c r="V1320" s="111"/>
      <c r="W1320" s="111"/>
      <c r="X1320" s="111"/>
      <c r="Y1320" s="111"/>
      <c r="Z1320" s="111"/>
      <c r="AA1320" s="111"/>
      <c r="AB1320" s="111"/>
    </row>
    <row r="1321" spans="1:28" ht="13">
      <c r="A1321" s="1462">
        <v>1311</v>
      </c>
      <c r="B1321" s="111"/>
      <c r="C1321" s="307"/>
      <c r="D1321" s="281"/>
      <c r="E1321" s="103"/>
      <c r="F1321" s="103"/>
      <c r="G1321" s="103"/>
      <c r="H1321" s="112">
        <v>65153</v>
      </c>
      <c r="I1321" s="112"/>
      <c r="J1321" s="111" t="s">
        <v>6252</v>
      </c>
      <c r="K1321" s="111"/>
      <c r="L1321" s="111"/>
      <c r="M1321" s="111"/>
      <c r="N1321" s="133">
        <v>6500</v>
      </c>
      <c r="O1321" s="111"/>
      <c r="P1321" s="111"/>
      <c r="Q1321" s="111"/>
      <c r="R1321" s="112" t="s">
        <v>3245</v>
      </c>
      <c r="S1321" s="103" t="s">
        <v>6197</v>
      </c>
      <c r="T1321" s="103" t="s">
        <v>6931</v>
      </c>
      <c r="U1321" s="103" t="str">
        <f t="shared" si="20"/>
        <v>End</v>
      </c>
      <c r="V1321" s="111"/>
      <c r="W1321" s="111"/>
      <c r="X1321" s="111"/>
      <c r="Y1321" s="111"/>
      <c r="Z1321" s="111"/>
      <c r="AA1321" s="111"/>
      <c r="AB1321" s="111"/>
    </row>
    <row r="1322" spans="1:28" ht="13">
      <c r="A1322" s="1462">
        <v>1312</v>
      </c>
      <c r="B1322" s="111"/>
      <c r="C1322" s="307"/>
      <c r="D1322" s="281"/>
      <c r="E1322" s="103"/>
      <c r="F1322" s="103"/>
      <c r="G1322" s="103"/>
      <c r="H1322" s="112">
        <v>65154</v>
      </c>
      <c r="I1322" s="112"/>
      <c r="J1322" s="111" t="s">
        <v>3984</v>
      </c>
      <c r="K1322" s="111"/>
      <c r="L1322" s="111"/>
      <c r="M1322" s="111"/>
      <c r="N1322" s="133">
        <v>6500</v>
      </c>
      <c r="O1322" s="111"/>
      <c r="P1322" s="111"/>
      <c r="Q1322" s="111"/>
      <c r="R1322" s="112" t="s">
        <v>3245</v>
      </c>
      <c r="S1322" s="103" t="s">
        <v>6197</v>
      </c>
      <c r="T1322" s="103"/>
      <c r="U1322" s="103" t="str">
        <f t="shared" si="20"/>
        <v/>
      </c>
      <c r="V1322" s="111"/>
      <c r="W1322" s="111"/>
      <c r="X1322" s="111"/>
      <c r="Y1322" s="111"/>
      <c r="Z1322" s="111"/>
      <c r="AA1322" s="111"/>
      <c r="AB1322" s="111"/>
    </row>
    <row r="1323" spans="1:28" ht="13">
      <c r="A1323" s="1462">
        <v>1313</v>
      </c>
      <c r="B1323" s="111"/>
      <c r="C1323" s="307"/>
      <c r="D1323" s="281"/>
      <c r="E1323" s="103"/>
      <c r="F1323" s="103"/>
      <c r="G1323" s="103"/>
      <c r="H1323" s="112">
        <v>65155</v>
      </c>
      <c r="I1323" s="112"/>
      <c r="J1323" s="111" t="s">
        <v>3988</v>
      </c>
      <c r="K1323" s="111"/>
      <c r="L1323" s="111"/>
      <c r="M1323" s="111"/>
      <c r="N1323" s="133">
        <v>6500</v>
      </c>
      <c r="O1323" s="111"/>
      <c r="P1323" s="111"/>
      <c r="Q1323" s="111"/>
      <c r="R1323" s="112" t="s">
        <v>3245</v>
      </c>
      <c r="S1323" s="103" t="s">
        <v>6197</v>
      </c>
      <c r="T1323" s="103" t="s">
        <v>7665</v>
      </c>
      <c r="U1323" s="103" t="str">
        <f t="shared" si="20"/>
        <v>End</v>
      </c>
      <c r="V1323" s="111"/>
      <c r="W1323" s="111"/>
      <c r="X1323" s="111"/>
      <c r="Y1323" s="111"/>
      <c r="Z1323" s="111"/>
      <c r="AA1323" s="111"/>
      <c r="AB1323" s="111"/>
    </row>
    <row r="1324" spans="1:28" ht="13">
      <c r="A1324" s="1462">
        <v>1314</v>
      </c>
      <c r="B1324" s="111"/>
      <c r="C1324" s="307"/>
      <c r="D1324" s="281"/>
      <c r="E1324" s="103"/>
      <c r="F1324" s="103"/>
      <c r="G1324" s="103"/>
      <c r="H1324" s="112">
        <v>65156</v>
      </c>
      <c r="I1324" s="112"/>
      <c r="J1324" s="111" t="s">
        <v>3989</v>
      </c>
      <c r="K1324" s="111"/>
      <c r="L1324" s="111"/>
      <c r="M1324" s="111"/>
      <c r="N1324" s="133">
        <v>6500</v>
      </c>
      <c r="O1324" s="111"/>
      <c r="P1324" s="111"/>
      <c r="Q1324" s="111"/>
      <c r="R1324" s="112" t="s">
        <v>3245</v>
      </c>
      <c r="S1324" s="103" t="s">
        <v>6197</v>
      </c>
      <c r="T1324" s="103" t="s">
        <v>6933</v>
      </c>
      <c r="U1324" s="103" t="str">
        <f t="shared" si="20"/>
        <v>End</v>
      </c>
      <c r="V1324" s="111"/>
      <c r="W1324" s="111"/>
      <c r="X1324" s="111"/>
      <c r="Y1324" s="111"/>
      <c r="Z1324" s="111"/>
      <c r="AA1324" s="111"/>
      <c r="AB1324" s="111"/>
    </row>
    <row r="1325" spans="1:28" ht="13">
      <c r="A1325" s="1462">
        <v>1315</v>
      </c>
      <c r="B1325" s="111"/>
      <c r="C1325" s="307"/>
      <c r="D1325" s="281"/>
      <c r="E1325" s="103"/>
      <c r="F1325" s="103"/>
      <c r="G1325" s="103"/>
      <c r="H1325" s="112">
        <v>65157</v>
      </c>
      <c r="I1325" s="112"/>
      <c r="J1325" s="111" t="s">
        <v>4003</v>
      </c>
      <c r="K1325" s="111"/>
      <c r="L1325" s="111"/>
      <c r="M1325" s="111"/>
      <c r="N1325" s="133">
        <v>6500</v>
      </c>
      <c r="O1325" s="111"/>
      <c r="P1325" s="111"/>
      <c r="Q1325" s="111"/>
      <c r="R1325" s="112" t="s">
        <v>3245</v>
      </c>
      <c r="S1325" s="103" t="s">
        <v>6197</v>
      </c>
      <c r="T1325" s="103" t="s">
        <v>6933</v>
      </c>
      <c r="U1325" s="103" t="str">
        <f t="shared" si="20"/>
        <v>End</v>
      </c>
      <c r="V1325" s="111"/>
      <c r="W1325" s="111"/>
      <c r="X1325" s="111"/>
      <c r="Y1325" s="111"/>
      <c r="Z1325" s="111"/>
      <c r="AA1325" s="111"/>
      <c r="AB1325" s="111"/>
    </row>
    <row r="1326" spans="1:28" ht="13">
      <c r="A1326" s="1462">
        <v>1316</v>
      </c>
      <c r="B1326" s="111"/>
      <c r="C1326" s="307"/>
      <c r="D1326" s="281"/>
      <c r="E1326" s="103"/>
      <c r="F1326" s="103"/>
      <c r="G1326" s="103"/>
      <c r="H1326" s="112">
        <v>65158</v>
      </c>
      <c r="I1326" s="112"/>
      <c r="J1326" s="111" t="s">
        <v>4007</v>
      </c>
      <c r="K1326" s="111"/>
      <c r="L1326" s="111"/>
      <c r="M1326" s="111"/>
      <c r="N1326" s="133">
        <v>6500</v>
      </c>
      <c r="O1326" s="111"/>
      <c r="P1326" s="111"/>
      <c r="Q1326" s="111"/>
      <c r="R1326" s="112" t="s">
        <v>3245</v>
      </c>
      <c r="S1326" s="103" t="s">
        <v>6197</v>
      </c>
      <c r="T1326" s="103"/>
      <c r="U1326" s="103" t="str">
        <f t="shared" si="20"/>
        <v/>
      </c>
      <c r="V1326" s="111"/>
      <c r="W1326" s="111"/>
      <c r="X1326" s="111"/>
      <c r="Y1326" s="111"/>
      <c r="Z1326" s="111"/>
      <c r="AA1326" s="111"/>
      <c r="AB1326" s="111"/>
    </row>
    <row r="1327" spans="1:28" ht="13">
      <c r="A1327" s="1462">
        <v>1317</v>
      </c>
      <c r="B1327" s="111"/>
      <c r="C1327" s="307"/>
      <c r="D1327" s="281"/>
      <c r="E1327" s="103"/>
      <c r="F1327" s="103"/>
      <c r="G1327" s="103"/>
      <c r="H1327" s="112">
        <v>65159</v>
      </c>
      <c r="I1327" s="112"/>
      <c r="J1327" s="111" t="s">
        <v>4010</v>
      </c>
      <c r="K1327" s="111"/>
      <c r="L1327" s="111"/>
      <c r="M1327" s="111"/>
      <c r="N1327" s="133">
        <v>6500</v>
      </c>
      <c r="O1327" s="111"/>
      <c r="P1327" s="111"/>
      <c r="Q1327" s="111"/>
      <c r="R1327" s="112" t="s">
        <v>3245</v>
      </c>
      <c r="S1327" s="103" t="s">
        <v>6197</v>
      </c>
      <c r="T1327" s="103" t="s">
        <v>6933</v>
      </c>
      <c r="U1327" s="103" t="str">
        <f t="shared" si="20"/>
        <v>End</v>
      </c>
      <c r="V1327" s="111"/>
      <c r="W1327" s="111"/>
      <c r="X1327" s="111"/>
      <c r="Y1327" s="111"/>
      <c r="Z1327" s="111"/>
      <c r="AA1327" s="111"/>
      <c r="AB1327" s="111"/>
    </row>
    <row r="1328" spans="1:28" ht="13">
      <c r="A1328" s="1462">
        <v>1318</v>
      </c>
      <c r="B1328" s="111"/>
      <c r="C1328" s="307"/>
      <c r="D1328" s="281"/>
      <c r="E1328" s="103"/>
      <c r="F1328" s="103"/>
      <c r="G1328" s="103"/>
      <c r="H1328" s="112">
        <v>65160</v>
      </c>
      <c r="I1328" s="112"/>
      <c r="J1328" s="111" t="s">
        <v>4011</v>
      </c>
      <c r="K1328" s="111"/>
      <c r="L1328" s="111"/>
      <c r="M1328" s="111"/>
      <c r="N1328" s="133">
        <v>6500</v>
      </c>
      <c r="O1328" s="111"/>
      <c r="P1328" s="111"/>
      <c r="Q1328" s="111"/>
      <c r="R1328" s="112" t="s">
        <v>3245</v>
      </c>
      <c r="S1328" s="103" t="s">
        <v>6197</v>
      </c>
      <c r="T1328" s="103" t="s">
        <v>6931</v>
      </c>
      <c r="U1328" s="103" t="str">
        <f t="shared" si="20"/>
        <v>End</v>
      </c>
      <c r="V1328" s="111"/>
      <c r="W1328" s="111"/>
      <c r="X1328" s="111"/>
      <c r="Y1328" s="111"/>
      <c r="Z1328" s="111"/>
      <c r="AA1328" s="111"/>
      <c r="AB1328" s="111"/>
    </row>
    <row r="1329" spans="1:28" ht="13">
      <c r="A1329" s="1462">
        <v>1319</v>
      </c>
      <c r="B1329" s="111"/>
      <c r="C1329" s="307"/>
      <c r="D1329" s="281"/>
      <c r="E1329" s="103"/>
      <c r="F1329" s="103"/>
      <c r="G1329" s="103"/>
      <c r="H1329" s="112">
        <v>65161</v>
      </c>
      <c r="I1329" s="112"/>
      <c r="J1329" s="111" t="s">
        <v>4013</v>
      </c>
      <c r="K1329" s="111"/>
      <c r="L1329" s="111"/>
      <c r="M1329" s="111"/>
      <c r="N1329" s="133">
        <v>6500</v>
      </c>
      <c r="O1329" s="111"/>
      <c r="P1329" s="111"/>
      <c r="Q1329" s="111"/>
      <c r="R1329" s="112" t="s">
        <v>3245</v>
      </c>
      <c r="S1329" s="103" t="s">
        <v>6197</v>
      </c>
      <c r="T1329" s="103" t="s">
        <v>6931</v>
      </c>
      <c r="U1329" s="103" t="str">
        <f t="shared" si="20"/>
        <v>End</v>
      </c>
      <c r="V1329" s="111"/>
      <c r="W1329" s="111"/>
      <c r="X1329" s="111"/>
      <c r="Y1329" s="111"/>
      <c r="Z1329" s="111"/>
      <c r="AA1329" s="111"/>
      <c r="AB1329" s="111"/>
    </row>
    <row r="1330" spans="1:28" ht="13">
      <c r="A1330" s="1462">
        <v>1320</v>
      </c>
      <c r="B1330" s="111"/>
      <c r="C1330" s="307"/>
      <c r="D1330" s="281"/>
      <c r="E1330" s="103"/>
      <c r="F1330" s="103"/>
      <c r="G1330" s="103"/>
      <c r="H1330" s="112">
        <v>65162</v>
      </c>
      <c r="I1330" s="112"/>
      <c r="J1330" s="111" t="s">
        <v>4023</v>
      </c>
      <c r="K1330" s="111"/>
      <c r="L1330" s="111"/>
      <c r="M1330" s="111"/>
      <c r="N1330" s="133">
        <v>6500</v>
      </c>
      <c r="O1330" s="111"/>
      <c r="P1330" s="111"/>
      <c r="Q1330" s="111"/>
      <c r="R1330" s="112" t="s">
        <v>3245</v>
      </c>
      <c r="S1330" s="103" t="s">
        <v>6197</v>
      </c>
      <c r="T1330" s="103"/>
      <c r="U1330" s="103" t="str">
        <f t="shared" si="20"/>
        <v/>
      </c>
      <c r="V1330" s="111"/>
      <c r="W1330" s="111"/>
      <c r="X1330" s="111"/>
      <c r="Y1330" s="111"/>
      <c r="Z1330" s="111"/>
      <c r="AA1330" s="111"/>
      <c r="AB1330" s="111"/>
    </row>
    <row r="1331" spans="1:28" ht="13">
      <c r="A1331" s="1462">
        <v>1321</v>
      </c>
      <c r="B1331" s="111"/>
      <c r="C1331" s="307"/>
      <c r="D1331" s="281"/>
      <c r="E1331" s="103"/>
      <c r="F1331" s="103"/>
      <c r="G1331" s="103"/>
      <c r="H1331" s="112">
        <v>65163</v>
      </c>
      <c r="I1331" s="112"/>
      <c r="J1331" s="111" t="s">
        <v>4025</v>
      </c>
      <c r="K1331" s="111"/>
      <c r="L1331" s="111"/>
      <c r="M1331" s="111"/>
      <c r="N1331" s="133">
        <v>6500</v>
      </c>
      <c r="O1331" s="111"/>
      <c r="P1331" s="111"/>
      <c r="Q1331" s="111"/>
      <c r="R1331" s="112" t="s">
        <v>3245</v>
      </c>
      <c r="S1331" s="103" t="s">
        <v>6197</v>
      </c>
      <c r="T1331" s="103" t="s">
        <v>7665</v>
      </c>
      <c r="U1331" s="103" t="str">
        <f t="shared" si="20"/>
        <v>End</v>
      </c>
      <c r="V1331" s="111"/>
      <c r="W1331" s="111"/>
      <c r="X1331" s="111"/>
      <c r="Y1331" s="111"/>
      <c r="Z1331" s="111"/>
      <c r="AA1331" s="111"/>
      <c r="AB1331" s="111"/>
    </row>
    <row r="1332" spans="1:28" ht="13">
      <c r="A1332" s="1462">
        <v>1322</v>
      </c>
      <c r="B1332" s="111"/>
      <c r="C1332" s="307"/>
      <c r="D1332" s="281"/>
      <c r="E1332" s="103"/>
      <c r="F1332" s="103"/>
      <c r="G1332" s="103"/>
      <c r="H1332" s="112">
        <v>65164</v>
      </c>
      <c r="I1332" s="112"/>
      <c r="J1332" s="111" t="s">
        <v>4035</v>
      </c>
      <c r="K1332" s="111"/>
      <c r="L1332" s="111"/>
      <c r="M1332" s="111"/>
      <c r="N1332" s="133">
        <v>6500</v>
      </c>
      <c r="O1332" s="111"/>
      <c r="P1332" s="111"/>
      <c r="Q1332" s="111"/>
      <c r="R1332" s="112" t="s">
        <v>3245</v>
      </c>
      <c r="S1332" s="103" t="s">
        <v>6197</v>
      </c>
      <c r="T1332" s="103" t="s">
        <v>6931</v>
      </c>
      <c r="U1332" s="103" t="str">
        <f t="shared" si="20"/>
        <v>End</v>
      </c>
      <c r="V1332" s="111"/>
      <c r="W1332" s="111"/>
      <c r="X1332" s="111"/>
      <c r="Y1332" s="111"/>
      <c r="Z1332" s="111"/>
      <c r="AA1332" s="111"/>
      <c r="AB1332" s="111"/>
    </row>
    <row r="1333" spans="1:28" ht="13">
      <c r="A1333" s="1462">
        <v>1323</v>
      </c>
      <c r="B1333" s="111"/>
      <c r="C1333" s="307"/>
      <c r="D1333" s="281"/>
      <c r="E1333" s="103"/>
      <c r="F1333" s="103"/>
      <c r="G1333" s="103"/>
      <c r="H1333" s="112">
        <v>65165</v>
      </c>
      <c r="I1333" s="112"/>
      <c r="J1333" s="111" t="s">
        <v>4057</v>
      </c>
      <c r="K1333" s="111"/>
      <c r="L1333" s="111"/>
      <c r="M1333" s="111"/>
      <c r="N1333" s="133">
        <v>6500</v>
      </c>
      <c r="O1333" s="111"/>
      <c r="P1333" s="111"/>
      <c r="Q1333" s="111"/>
      <c r="R1333" s="112" t="s">
        <v>3245</v>
      </c>
      <c r="S1333" s="103" t="s">
        <v>6197</v>
      </c>
      <c r="T1333" s="103" t="s">
        <v>6933</v>
      </c>
      <c r="U1333" s="103" t="str">
        <f t="shared" si="20"/>
        <v>End</v>
      </c>
      <c r="V1333" s="111"/>
      <c r="W1333" s="111"/>
      <c r="X1333" s="111"/>
      <c r="Y1333" s="111"/>
      <c r="Z1333" s="111"/>
      <c r="AA1333" s="111"/>
      <c r="AB1333" s="111"/>
    </row>
    <row r="1334" spans="1:28" ht="13">
      <c r="A1334" s="1462">
        <v>1324</v>
      </c>
      <c r="B1334" s="111"/>
      <c r="C1334" s="307"/>
      <c r="D1334" s="281"/>
      <c r="E1334" s="103"/>
      <c r="F1334" s="103"/>
      <c r="G1334" s="103"/>
      <c r="H1334" s="112">
        <v>65166</v>
      </c>
      <c r="I1334" s="112"/>
      <c r="J1334" s="111" t="s">
        <v>4070</v>
      </c>
      <c r="K1334" s="111"/>
      <c r="L1334" s="111"/>
      <c r="M1334" s="111"/>
      <c r="N1334" s="133">
        <v>6500</v>
      </c>
      <c r="O1334" s="111"/>
      <c r="P1334" s="111"/>
      <c r="Q1334" s="111"/>
      <c r="R1334" s="112" t="s">
        <v>3245</v>
      </c>
      <c r="S1334" s="103" t="s">
        <v>6197</v>
      </c>
      <c r="T1334" s="103"/>
      <c r="U1334" s="103" t="str">
        <f t="shared" si="20"/>
        <v/>
      </c>
      <c r="V1334" s="111"/>
      <c r="W1334" s="111"/>
      <c r="X1334" s="111"/>
      <c r="Y1334" s="111"/>
      <c r="Z1334" s="111"/>
      <c r="AA1334" s="111"/>
      <c r="AB1334" s="111"/>
    </row>
    <row r="1335" spans="1:28" ht="13">
      <c r="A1335" s="1462">
        <v>1325</v>
      </c>
      <c r="B1335" s="111"/>
      <c r="C1335" s="307"/>
      <c r="D1335" s="281"/>
      <c r="E1335" s="103"/>
      <c r="F1335" s="103"/>
      <c r="G1335" s="103"/>
      <c r="H1335" s="112">
        <v>65167</v>
      </c>
      <c r="I1335" s="112"/>
      <c r="J1335" s="111" t="s">
        <v>4234</v>
      </c>
      <c r="K1335" s="111"/>
      <c r="L1335" s="111"/>
      <c r="M1335" s="111"/>
      <c r="N1335" s="133">
        <v>6500</v>
      </c>
      <c r="O1335" s="111"/>
      <c r="P1335" s="111"/>
      <c r="Q1335" s="111"/>
      <c r="R1335" s="112" t="s">
        <v>3245</v>
      </c>
      <c r="S1335" s="103" t="s">
        <v>6197</v>
      </c>
      <c r="T1335" s="103" t="s">
        <v>7658</v>
      </c>
      <c r="U1335" s="103" t="str">
        <f t="shared" si="20"/>
        <v>End</v>
      </c>
      <c r="V1335" s="111"/>
      <c r="W1335" s="111"/>
      <c r="X1335" s="111"/>
      <c r="Y1335" s="111"/>
      <c r="Z1335" s="111"/>
      <c r="AA1335" s="111"/>
      <c r="AB1335" s="111"/>
    </row>
    <row r="1336" spans="1:28" ht="13">
      <c r="A1336" s="1462">
        <v>1326</v>
      </c>
      <c r="B1336" s="111"/>
      <c r="C1336" s="307"/>
      <c r="D1336" s="281"/>
      <c r="E1336" s="103"/>
      <c r="F1336" s="103"/>
      <c r="G1336" s="103"/>
      <c r="H1336" s="112">
        <v>65168</v>
      </c>
      <c r="I1336" s="112"/>
      <c r="J1336" s="111" t="s">
        <v>4239</v>
      </c>
      <c r="K1336" s="111"/>
      <c r="L1336" s="111"/>
      <c r="M1336" s="111"/>
      <c r="N1336" s="133">
        <v>6500</v>
      </c>
      <c r="O1336" s="111"/>
      <c r="P1336" s="111"/>
      <c r="Q1336" s="111"/>
      <c r="R1336" s="112" t="s">
        <v>3245</v>
      </c>
      <c r="S1336" s="103" t="s">
        <v>6197</v>
      </c>
      <c r="T1336" s="103" t="s">
        <v>7665</v>
      </c>
      <c r="U1336" s="103" t="str">
        <f t="shared" si="20"/>
        <v>End</v>
      </c>
      <c r="V1336" s="111"/>
      <c r="W1336" s="111"/>
      <c r="X1336" s="111"/>
      <c r="Y1336" s="111"/>
      <c r="Z1336" s="111"/>
      <c r="AA1336" s="111"/>
      <c r="AB1336" s="111"/>
    </row>
    <row r="1337" spans="1:28" ht="13">
      <c r="A1337" s="1462">
        <v>1327</v>
      </c>
      <c r="B1337" s="111"/>
      <c r="C1337" s="307"/>
      <c r="D1337" s="281"/>
      <c r="E1337" s="103"/>
      <c r="F1337" s="103"/>
      <c r="G1337" s="103"/>
      <c r="H1337" s="112">
        <v>65169</v>
      </c>
      <c r="I1337" s="112"/>
      <c r="J1337" s="111" t="s">
        <v>4240</v>
      </c>
      <c r="K1337" s="111"/>
      <c r="L1337" s="111"/>
      <c r="M1337" s="111"/>
      <c r="N1337" s="133">
        <v>6500</v>
      </c>
      <c r="O1337" s="111"/>
      <c r="P1337" s="111"/>
      <c r="Q1337" s="111"/>
      <c r="R1337" s="112" t="s">
        <v>3245</v>
      </c>
      <c r="S1337" s="103" t="s">
        <v>6197</v>
      </c>
      <c r="T1337" s="103" t="s">
        <v>6931</v>
      </c>
      <c r="U1337" s="103" t="str">
        <f t="shared" si="20"/>
        <v>End</v>
      </c>
      <c r="V1337" s="111"/>
      <c r="W1337" s="111"/>
      <c r="X1337" s="111"/>
      <c r="Y1337" s="111"/>
      <c r="Z1337" s="111"/>
      <c r="AA1337" s="111"/>
      <c r="AB1337" s="111"/>
    </row>
    <row r="1338" spans="1:28" ht="13">
      <c r="A1338" s="1462">
        <v>1328</v>
      </c>
      <c r="B1338" s="111"/>
      <c r="C1338" s="307"/>
      <c r="D1338" s="281"/>
      <c r="E1338" s="103"/>
      <c r="F1338" s="103"/>
      <c r="G1338" s="103"/>
      <c r="H1338" s="112">
        <v>65170</v>
      </c>
      <c r="I1338" s="112"/>
      <c r="J1338" s="111" t="s">
        <v>4253</v>
      </c>
      <c r="K1338" s="111"/>
      <c r="L1338" s="111"/>
      <c r="M1338" s="111"/>
      <c r="N1338" s="133">
        <v>6500</v>
      </c>
      <c r="O1338" s="111"/>
      <c r="P1338" s="111"/>
      <c r="Q1338" s="111"/>
      <c r="R1338" s="112" t="s">
        <v>3245</v>
      </c>
      <c r="S1338" s="103" t="s">
        <v>6197</v>
      </c>
      <c r="T1338" s="103"/>
      <c r="U1338" s="103" t="str">
        <f t="shared" si="20"/>
        <v/>
      </c>
      <c r="V1338" s="111"/>
      <c r="W1338" s="111"/>
      <c r="X1338" s="111"/>
      <c r="Y1338" s="111"/>
      <c r="Z1338" s="111"/>
      <c r="AA1338" s="111"/>
      <c r="AB1338" s="111"/>
    </row>
    <row r="1339" spans="1:28" ht="13">
      <c r="A1339" s="1462">
        <v>1329</v>
      </c>
      <c r="B1339" s="111"/>
      <c r="C1339" s="307"/>
      <c r="D1339" s="281"/>
      <c r="E1339" s="103"/>
      <c r="F1339" s="103"/>
      <c r="G1339" s="103"/>
      <c r="H1339" s="112">
        <v>65171</v>
      </c>
      <c r="I1339" s="112"/>
      <c r="J1339" s="111" t="s">
        <v>4256</v>
      </c>
      <c r="K1339" s="111"/>
      <c r="L1339" s="111"/>
      <c r="M1339" s="111"/>
      <c r="N1339" s="133">
        <v>6500</v>
      </c>
      <c r="O1339" s="111"/>
      <c r="P1339" s="111"/>
      <c r="Q1339" s="111"/>
      <c r="R1339" s="112" t="s">
        <v>3245</v>
      </c>
      <c r="S1339" s="103" t="s">
        <v>6197</v>
      </c>
      <c r="T1339" s="103"/>
      <c r="U1339" s="103" t="str">
        <f t="shared" si="20"/>
        <v/>
      </c>
      <c r="V1339" s="111"/>
      <c r="W1339" s="111"/>
      <c r="X1339" s="111"/>
      <c r="Y1339" s="111"/>
      <c r="Z1339" s="111"/>
      <c r="AA1339" s="111"/>
      <c r="AB1339" s="111"/>
    </row>
    <row r="1340" spans="1:28" ht="13">
      <c r="A1340" s="1462">
        <v>1330</v>
      </c>
      <c r="B1340" s="111"/>
      <c r="C1340" s="307"/>
      <c r="D1340" s="281"/>
      <c r="E1340" s="103"/>
      <c r="F1340" s="103"/>
      <c r="G1340" s="103"/>
      <c r="H1340" s="112">
        <v>65172</v>
      </c>
      <c r="I1340" s="112"/>
      <c r="J1340" s="111" t="s">
        <v>4262</v>
      </c>
      <c r="K1340" s="111"/>
      <c r="L1340" s="111"/>
      <c r="M1340" s="111"/>
      <c r="N1340" s="133">
        <v>6500</v>
      </c>
      <c r="O1340" s="111"/>
      <c r="P1340" s="111"/>
      <c r="Q1340" s="111"/>
      <c r="R1340" s="112" t="s">
        <v>3245</v>
      </c>
      <c r="S1340" s="103" t="s">
        <v>6197</v>
      </c>
      <c r="T1340" s="103"/>
      <c r="U1340" s="103" t="str">
        <f t="shared" si="20"/>
        <v/>
      </c>
      <c r="V1340" s="111"/>
      <c r="W1340" s="111"/>
      <c r="X1340" s="111"/>
      <c r="Y1340" s="111"/>
      <c r="Z1340" s="111"/>
      <c r="AA1340" s="111"/>
      <c r="AB1340" s="111"/>
    </row>
    <row r="1341" spans="1:28" ht="13">
      <c r="A1341" s="1462">
        <v>1331</v>
      </c>
      <c r="B1341" s="111"/>
      <c r="C1341" s="307"/>
      <c r="D1341" s="281"/>
      <c r="E1341" s="103"/>
      <c r="F1341" s="103"/>
      <c r="G1341" s="103"/>
      <c r="H1341" s="112">
        <v>65173</v>
      </c>
      <c r="I1341" s="112"/>
      <c r="J1341" s="111" t="s">
        <v>4277</v>
      </c>
      <c r="K1341" s="111"/>
      <c r="L1341" s="111"/>
      <c r="M1341" s="111"/>
      <c r="N1341" s="133">
        <v>6500</v>
      </c>
      <c r="O1341" s="111"/>
      <c r="P1341" s="111"/>
      <c r="Q1341" s="111"/>
      <c r="R1341" s="112" t="s">
        <v>3245</v>
      </c>
      <c r="S1341" s="103" t="s">
        <v>6197</v>
      </c>
      <c r="T1341" s="103" t="s">
        <v>6933</v>
      </c>
      <c r="U1341" s="103" t="str">
        <f t="shared" si="20"/>
        <v>End</v>
      </c>
      <c r="V1341" s="111"/>
      <c r="W1341" s="111"/>
      <c r="X1341" s="111"/>
      <c r="Y1341" s="111"/>
      <c r="Z1341" s="111"/>
      <c r="AA1341" s="111"/>
      <c r="AB1341" s="111"/>
    </row>
    <row r="1342" spans="1:28" ht="13">
      <c r="A1342" s="1462">
        <v>1332</v>
      </c>
      <c r="B1342" s="111"/>
      <c r="C1342" s="307"/>
      <c r="D1342" s="281"/>
      <c r="E1342" s="103"/>
      <c r="F1342" s="103"/>
      <c r="G1342" s="103"/>
      <c r="H1342" s="112">
        <v>65174</v>
      </c>
      <c r="I1342" s="112"/>
      <c r="J1342" s="111" t="s">
        <v>4278</v>
      </c>
      <c r="K1342" s="111"/>
      <c r="L1342" s="111"/>
      <c r="M1342" s="111"/>
      <c r="N1342" s="133">
        <v>6500</v>
      </c>
      <c r="O1342" s="111"/>
      <c r="P1342" s="111"/>
      <c r="Q1342" s="111"/>
      <c r="R1342" s="112" t="s">
        <v>3245</v>
      </c>
      <c r="S1342" s="103" t="s">
        <v>6197</v>
      </c>
      <c r="T1342" s="103"/>
      <c r="U1342" s="103" t="str">
        <f t="shared" si="20"/>
        <v/>
      </c>
      <c r="V1342" s="111"/>
      <c r="W1342" s="111"/>
      <c r="X1342" s="111"/>
      <c r="Y1342" s="111"/>
      <c r="Z1342" s="111"/>
      <c r="AA1342" s="111"/>
      <c r="AB1342" s="111"/>
    </row>
    <row r="1343" spans="1:28" ht="13">
      <c r="A1343" s="1462">
        <v>1333</v>
      </c>
      <c r="B1343" s="111"/>
      <c r="C1343" s="307"/>
      <c r="D1343" s="281"/>
      <c r="E1343" s="103"/>
      <c r="F1343" s="103"/>
      <c r="G1343" s="103"/>
      <c r="H1343" s="112">
        <v>65175</v>
      </c>
      <c r="I1343" s="112"/>
      <c r="J1343" s="111" t="s">
        <v>4357</v>
      </c>
      <c r="K1343" s="111"/>
      <c r="L1343" s="111"/>
      <c r="M1343" s="111"/>
      <c r="N1343" s="133">
        <v>6500</v>
      </c>
      <c r="O1343" s="111"/>
      <c r="P1343" s="111"/>
      <c r="Q1343" s="111"/>
      <c r="R1343" s="112" t="s">
        <v>3245</v>
      </c>
      <c r="S1343" s="103" t="s">
        <v>6197</v>
      </c>
      <c r="T1343" s="103" t="s">
        <v>6933</v>
      </c>
      <c r="U1343" s="103" t="str">
        <f t="shared" si="20"/>
        <v>End</v>
      </c>
      <c r="V1343" s="111"/>
      <c r="W1343" s="111"/>
      <c r="X1343" s="111"/>
      <c r="Y1343" s="111"/>
      <c r="Z1343" s="111"/>
      <c r="AA1343" s="111"/>
      <c r="AB1343" s="111"/>
    </row>
    <row r="1344" spans="1:28" ht="13">
      <c r="A1344" s="1462">
        <v>1334</v>
      </c>
      <c r="B1344" s="111"/>
      <c r="C1344" s="307"/>
      <c r="D1344" s="281"/>
      <c r="E1344" s="103"/>
      <c r="F1344" s="103"/>
      <c r="G1344" s="103"/>
      <c r="H1344" s="112">
        <v>65176</v>
      </c>
      <c r="I1344" s="112"/>
      <c r="J1344" s="111" t="s">
        <v>4358</v>
      </c>
      <c r="K1344" s="111"/>
      <c r="L1344" s="111"/>
      <c r="M1344" s="111"/>
      <c r="N1344" s="133">
        <v>6500</v>
      </c>
      <c r="O1344" s="111"/>
      <c r="P1344" s="111"/>
      <c r="Q1344" s="111"/>
      <c r="R1344" s="112" t="s">
        <v>3245</v>
      </c>
      <c r="S1344" s="103" t="s">
        <v>6197</v>
      </c>
      <c r="T1344" s="103"/>
      <c r="U1344" s="103" t="str">
        <f t="shared" si="20"/>
        <v/>
      </c>
      <c r="V1344" s="111"/>
      <c r="W1344" s="111"/>
      <c r="X1344" s="111"/>
      <c r="Y1344" s="111"/>
      <c r="Z1344" s="111"/>
      <c r="AA1344" s="111"/>
      <c r="AB1344" s="111"/>
    </row>
    <row r="1345" spans="1:28" ht="13">
      <c r="A1345" s="1462">
        <v>1335</v>
      </c>
      <c r="B1345" s="111"/>
      <c r="C1345" s="307"/>
      <c r="D1345" s="281"/>
      <c r="E1345" s="103"/>
      <c r="F1345" s="103"/>
      <c r="G1345" s="103"/>
      <c r="H1345" s="112">
        <v>65177</v>
      </c>
      <c r="I1345" s="112"/>
      <c r="J1345" s="111" t="s">
        <v>4359</v>
      </c>
      <c r="K1345" s="111"/>
      <c r="L1345" s="111"/>
      <c r="M1345" s="111"/>
      <c r="N1345" s="133">
        <v>6500</v>
      </c>
      <c r="O1345" s="111"/>
      <c r="P1345" s="111"/>
      <c r="Q1345" s="111"/>
      <c r="R1345" s="112" t="s">
        <v>3245</v>
      </c>
      <c r="S1345" s="103" t="s">
        <v>6197</v>
      </c>
      <c r="T1345" s="103"/>
      <c r="U1345" s="103" t="str">
        <f t="shared" si="20"/>
        <v/>
      </c>
      <c r="V1345" s="111"/>
      <c r="W1345" s="111"/>
      <c r="X1345" s="111"/>
      <c r="Y1345" s="111"/>
      <c r="Z1345" s="111"/>
      <c r="AA1345" s="111"/>
      <c r="AB1345" s="111"/>
    </row>
    <row r="1346" spans="1:28" ht="13">
      <c r="A1346" s="1462">
        <v>1336</v>
      </c>
      <c r="B1346" s="111"/>
      <c r="C1346" s="307"/>
      <c r="D1346" s="281"/>
      <c r="E1346" s="103"/>
      <c r="F1346" s="103"/>
      <c r="G1346" s="103"/>
      <c r="H1346" s="112">
        <v>65178</v>
      </c>
      <c r="I1346" s="112"/>
      <c r="J1346" s="111" t="s">
        <v>4852</v>
      </c>
      <c r="K1346" s="111"/>
      <c r="L1346" s="111"/>
      <c r="M1346" s="111"/>
      <c r="N1346" s="133">
        <v>6500</v>
      </c>
      <c r="O1346" s="111"/>
      <c r="P1346" s="111"/>
      <c r="Q1346" s="111"/>
      <c r="R1346" s="112" t="s">
        <v>3245</v>
      </c>
      <c r="S1346" s="103" t="s">
        <v>6197</v>
      </c>
      <c r="T1346" s="103" t="s">
        <v>6931</v>
      </c>
      <c r="U1346" s="103" t="str">
        <f t="shared" si="20"/>
        <v>End</v>
      </c>
      <c r="V1346" s="111"/>
      <c r="W1346" s="111"/>
      <c r="X1346" s="111"/>
      <c r="Y1346" s="111"/>
      <c r="Z1346" s="111"/>
      <c r="AA1346" s="111"/>
      <c r="AB1346" s="111"/>
    </row>
    <row r="1347" spans="1:28" ht="13">
      <c r="A1347" s="1462">
        <v>1337</v>
      </c>
      <c r="B1347" s="111"/>
      <c r="C1347" s="307"/>
      <c r="D1347" s="281"/>
      <c r="E1347" s="103"/>
      <c r="F1347" s="103"/>
      <c r="G1347" s="103"/>
      <c r="H1347" s="112">
        <v>65179</v>
      </c>
      <c r="I1347" s="112"/>
      <c r="J1347" s="111" t="s">
        <v>4898</v>
      </c>
      <c r="K1347" s="111"/>
      <c r="L1347" s="111"/>
      <c r="M1347" s="111"/>
      <c r="N1347" s="133">
        <v>6500</v>
      </c>
      <c r="O1347" s="111"/>
      <c r="P1347" s="111"/>
      <c r="Q1347" s="111"/>
      <c r="R1347" s="112" t="s">
        <v>3245</v>
      </c>
      <c r="S1347" s="103" t="s">
        <v>6197</v>
      </c>
      <c r="T1347" s="103"/>
      <c r="U1347" s="103" t="str">
        <f t="shared" si="20"/>
        <v/>
      </c>
      <c r="V1347" s="111"/>
      <c r="W1347" s="111"/>
      <c r="X1347" s="111"/>
      <c r="Y1347" s="111"/>
      <c r="Z1347" s="111"/>
      <c r="AA1347" s="111"/>
      <c r="AB1347" s="111"/>
    </row>
    <row r="1348" spans="1:28" ht="13">
      <c r="A1348" s="1462">
        <v>1338</v>
      </c>
      <c r="B1348" s="111"/>
      <c r="C1348" s="307"/>
      <c r="D1348" s="281"/>
      <c r="E1348" s="103"/>
      <c r="F1348" s="103"/>
      <c r="G1348" s="103"/>
      <c r="H1348" s="112">
        <v>65180</v>
      </c>
      <c r="I1348" s="112"/>
      <c r="J1348" s="111" t="s">
        <v>5010</v>
      </c>
      <c r="K1348" s="111"/>
      <c r="L1348" s="111"/>
      <c r="M1348" s="111"/>
      <c r="N1348" s="133">
        <v>6500</v>
      </c>
      <c r="O1348" s="111"/>
      <c r="P1348" s="111"/>
      <c r="Q1348" s="111"/>
      <c r="R1348" s="112" t="s">
        <v>3245</v>
      </c>
      <c r="S1348" s="103" t="s">
        <v>6197</v>
      </c>
      <c r="T1348" s="103" t="s">
        <v>6931</v>
      </c>
      <c r="U1348" s="103" t="str">
        <f t="shared" si="20"/>
        <v>End</v>
      </c>
      <c r="V1348" s="111"/>
      <c r="W1348" s="111"/>
      <c r="X1348" s="111"/>
      <c r="Y1348" s="111"/>
      <c r="Z1348" s="111"/>
      <c r="AA1348" s="111"/>
      <c r="AB1348" s="111"/>
    </row>
    <row r="1349" spans="1:28" ht="13">
      <c r="A1349" s="1462">
        <v>1339</v>
      </c>
      <c r="B1349" s="111"/>
      <c r="C1349" s="307"/>
      <c r="D1349" s="281"/>
      <c r="E1349" s="103"/>
      <c r="F1349" s="103"/>
      <c r="G1349" s="103"/>
      <c r="H1349" s="112">
        <v>65181</v>
      </c>
      <c r="I1349" s="112"/>
      <c r="J1349" s="111" t="s">
        <v>5026</v>
      </c>
      <c r="K1349" s="111"/>
      <c r="L1349" s="111"/>
      <c r="M1349" s="111"/>
      <c r="N1349" s="133">
        <v>6500</v>
      </c>
      <c r="O1349" s="111"/>
      <c r="P1349" s="111"/>
      <c r="Q1349" s="111"/>
      <c r="R1349" s="112" t="s">
        <v>3245</v>
      </c>
      <c r="S1349" s="103" t="s">
        <v>6197</v>
      </c>
      <c r="T1349" s="103"/>
      <c r="U1349" s="103" t="str">
        <f t="shared" si="20"/>
        <v/>
      </c>
      <c r="V1349" s="111"/>
      <c r="W1349" s="111"/>
      <c r="X1349" s="111"/>
      <c r="Y1349" s="111"/>
      <c r="Z1349" s="111"/>
      <c r="AA1349" s="111"/>
      <c r="AB1349" s="111"/>
    </row>
    <row r="1350" spans="1:28" ht="13">
      <c r="A1350" s="1462">
        <v>1340</v>
      </c>
      <c r="B1350" s="111"/>
      <c r="C1350" s="307"/>
      <c r="D1350" s="281"/>
      <c r="E1350" s="103"/>
      <c r="F1350" s="103"/>
      <c r="G1350" s="103"/>
      <c r="H1350" s="112">
        <v>65182</v>
      </c>
      <c r="I1350" s="112"/>
      <c r="J1350" s="111" t="s">
        <v>5056</v>
      </c>
      <c r="K1350" s="111"/>
      <c r="L1350" s="111"/>
      <c r="M1350" s="111"/>
      <c r="N1350" s="133">
        <v>6500</v>
      </c>
      <c r="O1350" s="111"/>
      <c r="P1350" s="111"/>
      <c r="Q1350" s="111"/>
      <c r="R1350" s="112" t="s">
        <v>3245</v>
      </c>
      <c r="S1350" s="103" t="s">
        <v>6197</v>
      </c>
      <c r="T1350" s="103" t="s">
        <v>7665</v>
      </c>
      <c r="U1350" s="103" t="str">
        <f t="shared" si="20"/>
        <v>End</v>
      </c>
      <c r="V1350" s="111"/>
      <c r="W1350" s="111"/>
      <c r="X1350" s="111"/>
      <c r="Y1350" s="111"/>
      <c r="Z1350" s="111"/>
      <c r="AA1350" s="111"/>
      <c r="AB1350" s="111"/>
    </row>
    <row r="1351" spans="1:28" ht="13">
      <c r="A1351" s="1462">
        <v>1341</v>
      </c>
      <c r="B1351" s="111"/>
      <c r="C1351" s="307"/>
      <c r="D1351" s="281"/>
      <c r="E1351" s="103"/>
      <c r="F1351" s="103"/>
      <c r="G1351" s="103"/>
      <c r="H1351" s="112">
        <v>65183</v>
      </c>
      <c r="I1351" s="112"/>
      <c r="J1351" s="111" t="s">
        <v>5145</v>
      </c>
      <c r="K1351" s="111"/>
      <c r="L1351" s="111"/>
      <c r="M1351" s="111"/>
      <c r="N1351" s="133">
        <v>6500</v>
      </c>
      <c r="O1351" s="111"/>
      <c r="P1351" s="111"/>
      <c r="Q1351" s="111"/>
      <c r="R1351" s="112" t="s">
        <v>3245</v>
      </c>
      <c r="S1351" s="103" t="s">
        <v>6197</v>
      </c>
      <c r="T1351" s="103" t="s">
        <v>6933</v>
      </c>
      <c r="U1351" s="103" t="str">
        <f t="shared" si="20"/>
        <v>End</v>
      </c>
      <c r="V1351" s="111"/>
      <c r="W1351" s="111"/>
      <c r="X1351" s="111"/>
      <c r="Y1351" s="111"/>
      <c r="Z1351" s="111"/>
      <c r="AA1351" s="111"/>
      <c r="AB1351" s="111"/>
    </row>
    <row r="1352" spans="1:28" ht="13">
      <c r="A1352" s="1462">
        <v>1342</v>
      </c>
      <c r="B1352" s="111"/>
      <c r="C1352" s="307"/>
      <c r="D1352" s="281"/>
      <c r="E1352" s="103"/>
      <c r="F1352" s="103"/>
      <c r="G1352" s="103"/>
      <c r="H1352" s="112">
        <v>65184</v>
      </c>
      <c r="I1352" s="112"/>
      <c r="J1352" s="111" t="s">
        <v>5854</v>
      </c>
      <c r="K1352" s="111"/>
      <c r="L1352" s="111"/>
      <c r="M1352" s="111"/>
      <c r="N1352" s="133">
        <v>6500</v>
      </c>
      <c r="O1352" s="111"/>
      <c r="P1352" s="111"/>
      <c r="Q1352" s="111"/>
      <c r="R1352" s="112" t="s">
        <v>3245</v>
      </c>
      <c r="S1352" s="103" t="s">
        <v>6197</v>
      </c>
      <c r="T1352" s="103"/>
      <c r="U1352" s="103" t="str">
        <f t="shared" si="20"/>
        <v/>
      </c>
      <c r="V1352" s="111"/>
      <c r="W1352" s="111"/>
      <c r="X1352" s="111"/>
      <c r="Y1352" s="111"/>
      <c r="Z1352" s="111"/>
      <c r="AA1352" s="111"/>
      <c r="AB1352" s="111"/>
    </row>
    <row r="1353" spans="1:28" ht="13">
      <c r="A1353" s="1462">
        <v>1343</v>
      </c>
      <c r="B1353" s="111"/>
      <c r="C1353" s="307"/>
      <c r="D1353" s="281"/>
      <c r="E1353" s="103"/>
      <c r="F1353" s="103"/>
      <c r="G1353" s="103"/>
      <c r="H1353" s="112">
        <v>65185</v>
      </c>
      <c r="I1353" s="112"/>
      <c r="J1353" s="111" t="s">
        <v>5238</v>
      </c>
      <c r="K1353" s="111"/>
      <c r="L1353" s="111"/>
      <c r="M1353" s="111"/>
      <c r="N1353" s="133">
        <v>6500</v>
      </c>
      <c r="O1353" s="111"/>
      <c r="P1353" s="111"/>
      <c r="Q1353" s="111"/>
      <c r="R1353" s="112" t="s">
        <v>3245</v>
      </c>
      <c r="S1353" s="103" t="s">
        <v>6197</v>
      </c>
      <c r="T1353" s="103"/>
      <c r="U1353" s="103" t="str">
        <f t="shared" si="20"/>
        <v/>
      </c>
      <c r="V1353" s="111"/>
      <c r="W1353" s="111"/>
      <c r="X1353" s="111"/>
      <c r="Y1353" s="111"/>
      <c r="Z1353" s="111"/>
      <c r="AA1353" s="111"/>
      <c r="AB1353" s="111"/>
    </row>
    <row r="1354" spans="1:28" ht="13">
      <c r="A1354" s="1462">
        <v>1344</v>
      </c>
      <c r="B1354" s="111"/>
      <c r="C1354" s="307"/>
      <c r="D1354" s="281"/>
      <c r="E1354" s="103"/>
      <c r="F1354" s="103"/>
      <c r="G1354" s="103"/>
      <c r="H1354" s="112">
        <v>65186</v>
      </c>
      <c r="I1354" s="112"/>
      <c r="J1354" s="111" t="s">
        <v>5266</v>
      </c>
      <c r="K1354" s="111"/>
      <c r="L1354" s="111"/>
      <c r="M1354" s="111"/>
      <c r="N1354" s="133">
        <v>6500</v>
      </c>
      <c r="O1354" s="111"/>
      <c r="P1354" s="111"/>
      <c r="Q1354" s="111"/>
      <c r="R1354" s="112" t="s">
        <v>3245</v>
      </c>
      <c r="S1354" s="103" t="s">
        <v>6197</v>
      </c>
      <c r="T1354" s="103" t="s">
        <v>7665</v>
      </c>
      <c r="U1354" s="103" t="str">
        <f t="shared" si="20"/>
        <v>End</v>
      </c>
      <c r="V1354" s="111"/>
      <c r="W1354" s="111"/>
      <c r="X1354" s="111"/>
      <c r="Y1354" s="111"/>
      <c r="Z1354" s="111"/>
      <c r="AA1354" s="111"/>
      <c r="AB1354" s="111"/>
    </row>
    <row r="1355" spans="1:28" ht="13">
      <c r="A1355" s="1462">
        <v>1345</v>
      </c>
      <c r="B1355" s="111"/>
      <c r="C1355" s="307"/>
      <c r="D1355" s="281"/>
      <c r="E1355" s="103"/>
      <c r="F1355" s="103"/>
      <c r="G1355" s="103"/>
      <c r="H1355" s="112">
        <v>65187</v>
      </c>
      <c r="I1355" s="112"/>
      <c r="J1355" s="111" t="s">
        <v>5267</v>
      </c>
      <c r="K1355" s="111"/>
      <c r="L1355" s="111"/>
      <c r="M1355" s="111"/>
      <c r="N1355" s="133">
        <v>6500</v>
      </c>
      <c r="O1355" s="111"/>
      <c r="P1355" s="111"/>
      <c r="Q1355" s="111"/>
      <c r="R1355" s="112" t="s">
        <v>3245</v>
      </c>
      <c r="S1355" s="103" t="s">
        <v>6197</v>
      </c>
      <c r="T1355" s="103" t="s">
        <v>7665</v>
      </c>
      <c r="U1355" s="103" t="str">
        <f t="shared" si="20"/>
        <v>End</v>
      </c>
      <c r="V1355" s="111"/>
      <c r="W1355" s="111"/>
      <c r="X1355" s="111"/>
      <c r="Y1355" s="111"/>
      <c r="Z1355" s="111"/>
      <c r="AA1355" s="111"/>
      <c r="AB1355" s="111"/>
    </row>
    <row r="1356" spans="1:28" ht="13">
      <c r="A1356" s="1462">
        <v>1346</v>
      </c>
      <c r="B1356" s="111"/>
      <c r="C1356" s="307"/>
      <c r="D1356" s="281"/>
      <c r="E1356" s="103"/>
      <c r="F1356" s="103"/>
      <c r="G1356" s="103"/>
      <c r="H1356" s="112">
        <v>65188</v>
      </c>
      <c r="I1356" s="112"/>
      <c r="J1356" s="111" t="s">
        <v>5269</v>
      </c>
      <c r="K1356" s="111"/>
      <c r="L1356" s="111"/>
      <c r="M1356" s="111"/>
      <c r="N1356" s="133">
        <v>6500</v>
      </c>
      <c r="O1356" s="111"/>
      <c r="P1356" s="111"/>
      <c r="Q1356" s="111"/>
      <c r="R1356" s="112" t="s">
        <v>3245</v>
      </c>
      <c r="S1356" s="103" t="s">
        <v>6197</v>
      </c>
      <c r="T1356" s="103" t="s">
        <v>6933</v>
      </c>
      <c r="U1356" s="103" t="str">
        <f t="shared" si="20"/>
        <v>End</v>
      </c>
      <c r="V1356" s="111"/>
      <c r="W1356" s="111"/>
      <c r="X1356" s="111"/>
      <c r="Y1356" s="111"/>
      <c r="Z1356" s="111"/>
      <c r="AA1356" s="111"/>
      <c r="AB1356" s="111"/>
    </row>
    <row r="1357" spans="1:28" ht="13">
      <c r="A1357" s="1462">
        <v>1347</v>
      </c>
      <c r="B1357" s="111"/>
      <c r="C1357" s="307"/>
      <c r="D1357" s="281"/>
      <c r="E1357" s="103"/>
      <c r="F1357" s="103"/>
      <c r="G1357" s="103"/>
      <c r="H1357" s="112">
        <v>65189</v>
      </c>
      <c r="I1357" s="112"/>
      <c r="J1357" s="111" t="s">
        <v>5280</v>
      </c>
      <c r="K1357" s="111"/>
      <c r="L1357" s="111"/>
      <c r="M1357" s="111"/>
      <c r="N1357" s="133">
        <v>6500</v>
      </c>
      <c r="O1357" s="111"/>
      <c r="P1357" s="111"/>
      <c r="Q1357" s="111"/>
      <c r="R1357" s="112" t="s">
        <v>3245</v>
      </c>
      <c r="S1357" s="103" t="s">
        <v>6197</v>
      </c>
      <c r="T1357" s="103" t="s">
        <v>6933</v>
      </c>
      <c r="U1357" s="103" t="str">
        <f t="shared" si="20"/>
        <v>End</v>
      </c>
      <c r="V1357" s="111"/>
      <c r="W1357" s="111"/>
      <c r="X1357" s="111"/>
      <c r="Y1357" s="111"/>
      <c r="Z1357" s="111"/>
      <c r="AA1357" s="111"/>
      <c r="AB1357" s="111"/>
    </row>
    <row r="1358" spans="1:28" ht="13">
      <c r="A1358" s="1462">
        <v>1348</v>
      </c>
      <c r="B1358" s="111"/>
      <c r="C1358" s="307"/>
      <c r="D1358" s="281"/>
      <c r="E1358" s="103"/>
      <c r="F1358" s="103"/>
      <c r="G1358" s="103"/>
      <c r="H1358" s="112">
        <v>65190</v>
      </c>
      <c r="I1358" s="112"/>
      <c r="J1358" s="111" t="s">
        <v>5344</v>
      </c>
      <c r="K1358" s="111"/>
      <c r="L1358" s="111"/>
      <c r="M1358" s="111"/>
      <c r="N1358" s="133">
        <v>6500</v>
      </c>
      <c r="O1358" s="111"/>
      <c r="P1358" s="111"/>
      <c r="Q1358" s="111"/>
      <c r="R1358" s="112" t="s">
        <v>3245</v>
      </c>
      <c r="S1358" s="103" t="s">
        <v>6197</v>
      </c>
      <c r="T1358" s="103"/>
      <c r="U1358" s="103" t="str">
        <f t="shared" si="20"/>
        <v/>
      </c>
      <c r="V1358" s="111"/>
      <c r="W1358" s="111"/>
      <c r="X1358" s="111"/>
      <c r="Y1358" s="111"/>
      <c r="Z1358" s="111"/>
      <c r="AA1358" s="111"/>
      <c r="AB1358" s="111"/>
    </row>
    <row r="1359" spans="1:28" ht="13">
      <c r="A1359" s="1462">
        <v>1349</v>
      </c>
      <c r="B1359" s="111"/>
      <c r="C1359" s="307"/>
      <c r="D1359" s="281"/>
      <c r="E1359" s="103"/>
      <c r="F1359" s="103"/>
      <c r="G1359" s="103"/>
      <c r="H1359" s="112">
        <v>65191</v>
      </c>
      <c r="I1359" s="112"/>
      <c r="J1359" s="111" t="s">
        <v>6253</v>
      </c>
      <c r="K1359" s="111"/>
      <c r="L1359" s="111"/>
      <c r="M1359" s="111"/>
      <c r="N1359" s="133">
        <v>6500</v>
      </c>
      <c r="O1359" s="111"/>
      <c r="P1359" s="111"/>
      <c r="Q1359" s="111"/>
      <c r="R1359" s="112" t="s">
        <v>3245</v>
      </c>
      <c r="S1359" s="103" t="s">
        <v>6197</v>
      </c>
      <c r="T1359" s="103"/>
      <c r="U1359" s="103" t="str">
        <f t="shared" ref="U1359:U1422" si="21">LEFT($T1359,3)</f>
        <v/>
      </c>
      <c r="V1359" s="111"/>
      <c r="W1359" s="111"/>
      <c r="X1359" s="111"/>
      <c r="Y1359" s="111"/>
      <c r="Z1359" s="111"/>
      <c r="AA1359" s="111"/>
      <c r="AB1359" s="111"/>
    </row>
    <row r="1360" spans="1:28" ht="13">
      <c r="A1360" s="1462">
        <v>1350</v>
      </c>
      <c r="B1360" s="111"/>
      <c r="C1360" s="307"/>
      <c r="D1360" s="281"/>
      <c r="E1360" s="103"/>
      <c r="F1360" s="103"/>
      <c r="G1360" s="103"/>
      <c r="H1360" s="112">
        <v>65192</v>
      </c>
      <c r="I1360" s="112"/>
      <c r="J1360" s="111" t="s">
        <v>5468</v>
      </c>
      <c r="K1360" s="111"/>
      <c r="L1360" s="111"/>
      <c r="M1360" s="111"/>
      <c r="N1360" s="133">
        <v>6500</v>
      </c>
      <c r="O1360" s="111"/>
      <c r="P1360" s="111"/>
      <c r="Q1360" s="111"/>
      <c r="R1360" s="112" t="s">
        <v>3245</v>
      </c>
      <c r="S1360" s="103" t="s">
        <v>6197</v>
      </c>
      <c r="T1360" s="103"/>
      <c r="U1360" s="103" t="str">
        <f t="shared" si="21"/>
        <v/>
      </c>
      <c r="V1360" s="111"/>
      <c r="W1360" s="111"/>
      <c r="X1360" s="111"/>
      <c r="Y1360" s="111"/>
      <c r="Z1360" s="111"/>
      <c r="AA1360" s="111"/>
      <c r="AB1360" s="111"/>
    </row>
    <row r="1361" spans="1:28" ht="13">
      <c r="A1361" s="1462">
        <v>1351</v>
      </c>
      <c r="B1361" s="111"/>
      <c r="C1361" s="307"/>
      <c r="D1361" s="281"/>
      <c r="E1361" s="103"/>
      <c r="F1361" s="103"/>
      <c r="G1361" s="103"/>
      <c r="H1361" s="112">
        <v>65193</v>
      </c>
      <c r="I1361" s="112"/>
      <c r="J1361" s="111" t="s">
        <v>5482</v>
      </c>
      <c r="K1361" s="111"/>
      <c r="L1361" s="111"/>
      <c r="M1361" s="111"/>
      <c r="N1361" s="133">
        <v>6500</v>
      </c>
      <c r="O1361" s="111"/>
      <c r="P1361" s="111"/>
      <c r="Q1361" s="111"/>
      <c r="R1361" s="112" t="s">
        <v>3245</v>
      </c>
      <c r="S1361" s="103" t="s">
        <v>6197</v>
      </c>
      <c r="T1361" s="103" t="s">
        <v>6931</v>
      </c>
      <c r="U1361" s="103" t="str">
        <f t="shared" si="21"/>
        <v>End</v>
      </c>
      <c r="V1361" s="111"/>
      <c r="W1361" s="111"/>
      <c r="X1361" s="111"/>
      <c r="Y1361" s="111"/>
      <c r="Z1361" s="111"/>
      <c r="AA1361" s="111"/>
      <c r="AB1361" s="111"/>
    </row>
    <row r="1362" spans="1:28" ht="13">
      <c r="A1362" s="1462">
        <v>1352</v>
      </c>
      <c r="B1362" s="111"/>
      <c r="C1362" s="307"/>
      <c r="D1362" s="281"/>
      <c r="E1362" s="103"/>
      <c r="F1362" s="103"/>
      <c r="G1362" s="103"/>
      <c r="H1362" s="112">
        <v>65194</v>
      </c>
      <c r="I1362" s="112"/>
      <c r="J1362" s="111" t="s">
        <v>5498</v>
      </c>
      <c r="K1362" s="111"/>
      <c r="L1362" s="111"/>
      <c r="M1362" s="111"/>
      <c r="N1362" s="133">
        <v>6500</v>
      </c>
      <c r="O1362" s="111"/>
      <c r="P1362" s="111"/>
      <c r="Q1362" s="111"/>
      <c r="R1362" s="112" t="s">
        <v>3245</v>
      </c>
      <c r="S1362" s="103" t="s">
        <v>6197</v>
      </c>
      <c r="T1362" s="103"/>
      <c r="U1362" s="103" t="str">
        <f t="shared" si="21"/>
        <v/>
      </c>
      <c r="V1362" s="111"/>
      <c r="W1362" s="111"/>
      <c r="X1362" s="111"/>
      <c r="Y1362" s="111"/>
      <c r="Z1362" s="111"/>
      <c r="AA1362" s="111"/>
      <c r="AB1362" s="111"/>
    </row>
    <row r="1363" spans="1:28" ht="13">
      <c r="A1363" s="1462">
        <v>1353</v>
      </c>
      <c r="B1363" s="111"/>
      <c r="C1363" s="307"/>
      <c r="D1363" s="281"/>
      <c r="E1363" s="103"/>
      <c r="F1363" s="103"/>
      <c r="G1363" s="103"/>
      <c r="H1363" s="112">
        <v>65195</v>
      </c>
      <c r="I1363" s="112"/>
      <c r="J1363" s="111" t="s">
        <v>5502</v>
      </c>
      <c r="K1363" s="111"/>
      <c r="L1363" s="111"/>
      <c r="M1363" s="111"/>
      <c r="N1363" s="133">
        <v>6500</v>
      </c>
      <c r="O1363" s="111"/>
      <c r="P1363" s="111"/>
      <c r="Q1363" s="111"/>
      <c r="R1363" s="112" t="s">
        <v>3245</v>
      </c>
      <c r="S1363" s="103" t="s">
        <v>6197</v>
      </c>
      <c r="T1363" s="103" t="s">
        <v>6933</v>
      </c>
      <c r="U1363" s="103" t="str">
        <f t="shared" si="21"/>
        <v>End</v>
      </c>
      <c r="V1363" s="111"/>
      <c r="W1363" s="111"/>
      <c r="X1363" s="111"/>
      <c r="Y1363" s="111"/>
      <c r="Z1363" s="111"/>
      <c r="AA1363" s="111"/>
      <c r="AB1363" s="111"/>
    </row>
    <row r="1364" spans="1:28" ht="13">
      <c r="A1364" s="1462">
        <v>1354</v>
      </c>
      <c r="B1364" s="111"/>
      <c r="C1364" s="307"/>
      <c r="D1364" s="281"/>
      <c r="E1364" s="103"/>
      <c r="F1364" s="103"/>
      <c r="G1364" s="103"/>
      <c r="H1364" s="112">
        <v>65196</v>
      </c>
      <c r="I1364" s="112"/>
      <c r="J1364" s="111" t="s">
        <v>5516</v>
      </c>
      <c r="K1364" s="111"/>
      <c r="L1364" s="111"/>
      <c r="M1364" s="111"/>
      <c r="N1364" s="133">
        <v>6500</v>
      </c>
      <c r="O1364" s="111"/>
      <c r="P1364" s="111"/>
      <c r="Q1364" s="111"/>
      <c r="R1364" s="112" t="s">
        <v>3245</v>
      </c>
      <c r="S1364" s="103" t="s">
        <v>6197</v>
      </c>
      <c r="T1364" s="103" t="s">
        <v>6933</v>
      </c>
      <c r="U1364" s="103" t="str">
        <f t="shared" si="21"/>
        <v>End</v>
      </c>
      <c r="V1364" s="111"/>
      <c r="W1364" s="111"/>
      <c r="X1364" s="111"/>
      <c r="Y1364" s="111"/>
      <c r="Z1364" s="111"/>
      <c r="AA1364" s="111"/>
      <c r="AB1364" s="111"/>
    </row>
    <row r="1365" spans="1:28" ht="13">
      <c r="A1365" s="1462">
        <v>1355</v>
      </c>
      <c r="B1365" s="111"/>
      <c r="C1365" s="307"/>
      <c r="D1365" s="281"/>
      <c r="E1365" s="103"/>
      <c r="F1365" s="103"/>
      <c r="G1365" s="103"/>
      <c r="H1365" s="112">
        <v>65197</v>
      </c>
      <c r="I1365" s="112"/>
      <c r="J1365" s="111" t="s">
        <v>5519</v>
      </c>
      <c r="K1365" s="111"/>
      <c r="L1365" s="111"/>
      <c r="M1365" s="111"/>
      <c r="N1365" s="133">
        <v>6500</v>
      </c>
      <c r="O1365" s="111"/>
      <c r="P1365" s="111"/>
      <c r="Q1365" s="111"/>
      <c r="R1365" s="112" t="s">
        <v>3245</v>
      </c>
      <c r="S1365" s="103" t="s">
        <v>6197</v>
      </c>
      <c r="T1365" s="103"/>
      <c r="U1365" s="103" t="str">
        <f t="shared" si="21"/>
        <v/>
      </c>
      <c r="V1365" s="111"/>
      <c r="W1365" s="111"/>
      <c r="X1365" s="111"/>
      <c r="Y1365" s="111"/>
      <c r="Z1365" s="111"/>
      <c r="AA1365" s="111"/>
      <c r="AB1365" s="111"/>
    </row>
    <row r="1366" spans="1:28" ht="13">
      <c r="A1366" s="1462">
        <v>1356</v>
      </c>
      <c r="B1366" s="111"/>
      <c r="C1366" s="307"/>
      <c r="D1366" s="281"/>
      <c r="E1366" s="103"/>
      <c r="F1366" s="103"/>
      <c r="G1366" s="103"/>
      <c r="H1366" s="112">
        <v>65198</v>
      </c>
      <c r="I1366" s="112"/>
      <c r="J1366" s="111" t="s">
        <v>5522</v>
      </c>
      <c r="K1366" s="111"/>
      <c r="L1366" s="111"/>
      <c r="M1366" s="111"/>
      <c r="N1366" s="133">
        <v>6500</v>
      </c>
      <c r="O1366" s="111"/>
      <c r="P1366" s="111"/>
      <c r="Q1366" s="111"/>
      <c r="R1366" s="112" t="s">
        <v>3245</v>
      </c>
      <c r="S1366" s="103" t="s">
        <v>6197</v>
      </c>
      <c r="T1366" s="103"/>
      <c r="U1366" s="103" t="str">
        <f t="shared" si="21"/>
        <v/>
      </c>
      <c r="V1366" s="111"/>
      <c r="W1366" s="111"/>
      <c r="X1366" s="111"/>
      <c r="Y1366" s="111"/>
      <c r="Z1366" s="111"/>
      <c r="AA1366" s="111"/>
      <c r="AB1366" s="111"/>
    </row>
    <row r="1367" spans="1:28" ht="13">
      <c r="A1367" s="1462">
        <v>1357</v>
      </c>
      <c r="B1367" s="111"/>
      <c r="C1367" s="307"/>
      <c r="D1367" s="281"/>
      <c r="E1367" s="103"/>
      <c r="F1367" s="103"/>
      <c r="G1367" s="103"/>
      <c r="H1367" s="112">
        <v>65199</v>
      </c>
      <c r="I1367" s="112"/>
      <c r="J1367" s="111" t="s">
        <v>5526</v>
      </c>
      <c r="K1367" s="111"/>
      <c r="L1367" s="111"/>
      <c r="M1367" s="111"/>
      <c r="N1367" s="133">
        <v>6500</v>
      </c>
      <c r="O1367" s="111"/>
      <c r="P1367" s="111"/>
      <c r="Q1367" s="111"/>
      <c r="R1367" s="112" t="s">
        <v>3245</v>
      </c>
      <c r="S1367" s="103" t="s">
        <v>6197</v>
      </c>
      <c r="T1367" s="103"/>
      <c r="U1367" s="103" t="str">
        <f t="shared" si="21"/>
        <v/>
      </c>
      <c r="V1367" s="111"/>
      <c r="W1367" s="111"/>
      <c r="X1367" s="111"/>
      <c r="Y1367" s="111"/>
      <c r="Z1367" s="111"/>
      <c r="AA1367" s="111"/>
      <c r="AB1367" s="111"/>
    </row>
    <row r="1368" spans="1:28" ht="13">
      <c r="A1368" s="1462">
        <v>1358</v>
      </c>
      <c r="B1368" s="111"/>
      <c r="C1368" s="307"/>
      <c r="D1368" s="281"/>
      <c r="E1368" s="103"/>
      <c r="F1368" s="103"/>
      <c r="G1368" s="103"/>
      <c r="H1368" s="112">
        <v>65200</v>
      </c>
      <c r="I1368" s="112"/>
      <c r="J1368" s="111" t="s">
        <v>5564</v>
      </c>
      <c r="K1368" s="111"/>
      <c r="L1368" s="111"/>
      <c r="M1368" s="111"/>
      <c r="N1368" s="133">
        <v>6500</v>
      </c>
      <c r="O1368" s="111"/>
      <c r="P1368" s="111"/>
      <c r="Q1368" s="111"/>
      <c r="R1368" s="112" t="s">
        <v>3245</v>
      </c>
      <c r="S1368" s="103" t="s">
        <v>6197</v>
      </c>
      <c r="T1368" s="103"/>
      <c r="U1368" s="103" t="str">
        <f t="shared" si="21"/>
        <v/>
      </c>
      <c r="V1368" s="111"/>
      <c r="W1368" s="111"/>
      <c r="X1368" s="111"/>
      <c r="Y1368" s="111"/>
      <c r="Z1368" s="111"/>
      <c r="AA1368" s="111"/>
      <c r="AB1368" s="111"/>
    </row>
    <row r="1369" spans="1:28" ht="13">
      <c r="A1369" s="1462">
        <v>1359</v>
      </c>
      <c r="B1369" s="111"/>
      <c r="C1369" s="307"/>
      <c r="D1369" s="281"/>
      <c r="E1369" s="103"/>
      <c r="F1369" s="103"/>
      <c r="G1369" s="103"/>
      <c r="H1369" s="112">
        <v>65201</v>
      </c>
      <c r="I1369" s="112"/>
      <c r="J1369" s="111" t="s">
        <v>5565</v>
      </c>
      <c r="K1369" s="111"/>
      <c r="L1369" s="111"/>
      <c r="M1369" s="111"/>
      <c r="N1369" s="133">
        <v>6500</v>
      </c>
      <c r="O1369" s="111"/>
      <c r="P1369" s="111"/>
      <c r="Q1369" s="111"/>
      <c r="R1369" s="112" t="s">
        <v>3245</v>
      </c>
      <c r="S1369" s="103" t="s">
        <v>6197</v>
      </c>
      <c r="T1369" s="103" t="s">
        <v>7665</v>
      </c>
      <c r="U1369" s="103" t="str">
        <f t="shared" si="21"/>
        <v>End</v>
      </c>
      <c r="V1369" s="111"/>
      <c r="W1369" s="111"/>
      <c r="X1369" s="111"/>
      <c r="Y1369" s="111"/>
      <c r="Z1369" s="111"/>
      <c r="AA1369" s="111"/>
      <c r="AB1369" s="111"/>
    </row>
    <row r="1370" spans="1:28" ht="13">
      <c r="A1370" s="1462">
        <v>1360</v>
      </c>
      <c r="B1370" s="111"/>
      <c r="C1370" s="307"/>
      <c r="D1370" s="281"/>
      <c r="E1370" s="103"/>
      <c r="F1370" s="103"/>
      <c r="G1370" s="103"/>
      <c r="H1370" s="112">
        <v>65202</v>
      </c>
      <c r="I1370" s="112"/>
      <c r="J1370" s="111" t="s">
        <v>5566</v>
      </c>
      <c r="K1370" s="111"/>
      <c r="L1370" s="111"/>
      <c r="M1370" s="111"/>
      <c r="N1370" s="133">
        <v>6500</v>
      </c>
      <c r="O1370" s="111"/>
      <c r="P1370" s="111"/>
      <c r="Q1370" s="111"/>
      <c r="R1370" s="112" t="s">
        <v>3245</v>
      </c>
      <c r="S1370" s="103" t="s">
        <v>6197</v>
      </c>
      <c r="T1370" s="103" t="s">
        <v>6933</v>
      </c>
      <c r="U1370" s="103" t="str">
        <f t="shared" si="21"/>
        <v>End</v>
      </c>
      <c r="V1370" s="111"/>
      <c r="W1370" s="111"/>
      <c r="X1370" s="111"/>
      <c r="Y1370" s="111"/>
      <c r="Z1370" s="111"/>
      <c r="AA1370" s="111"/>
      <c r="AB1370" s="111"/>
    </row>
    <row r="1371" spans="1:28" ht="13">
      <c r="A1371" s="1462">
        <v>1361</v>
      </c>
      <c r="B1371" s="111"/>
      <c r="C1371" s="307"/>
      <c r="D1371" s="281"/>
      <c r="E1371" s="103"/>
      <c r="F1371" s="103"/>
      <c r="G1371" s="103"/>
      <c r="H1371" s="112">
        <v>65203</v>
      </c>
      <c r="I1371" s="112"/>
      <c r="J1371" s="111" t="s">
        <v>5628</v>
      </c>
      <c r="K1371" s="111"/>
      <c r="L1371" s="111"/>
      <c r="M1371" s="111"/>
      <c r="N1371" s="133">
        <v>6500</v>
      </c>
      <c r="O1371" s="111"/>
      <c r="P1371" s="111"/>
      <c r="Q1371" s="111"/>
      <c r="R1371" s="112" t="s">
        <v>3245</v>
      </c>
      <c r="S1371" s="103" t="s">
        <v>6197</v>
      </c>
      <c r="T1371" s="103"/>
      <c r="U1371" s="103" t="str">
        <f t="shared" si="21"/>
        <v/>
      </c>
      <c r="V1371" s="111"/>
      <c r="W1371" s="111"/>
      <c r="X1371" s="111"/>
      <c r="Y1371" s="111"/>
      <c r="Z1371" s="111"/>
      <c r="AA1371" s="111"/>
      <c r="AB1371" s="111"/>
    </row>
    <row r="1372" spans="1:28" ht="13">
      <c r="A1372" s="1462">
        <v>1362</v>
      </c>
      <c r="B1372" s="111"/>
      <c r="C1372" s="307"/>
      <c r="D1372" s="281"/>
      <c r="E1372" s="103"/>
      <c r="F1372" s="103"/>
      <c r="G1372" s="103"/>
      <c r="H1372" s="112">
        <v>65204</v>
      </c>
      <c r="I1372" s="112"/>
      <c r="J1372" s="111" t="s">
        <v>5608</v>
      </c>
      <c r="K1372" s="111"/>
      <c r="L1372" s="111"/>
      <c r="M1372" s="111"/>
      <c r="N1372" s="133">
        <v>6500</v>
      </c>
      <c r="O1372" s="111"/>
      <c r="P1372" s="111"/>
      <c r="Q1372" s="111"/>
      <c r="R1372" s="112" t="s">
        <v>3245</v>
      </c>
      <c r="S1372" s="103" t="s">
        <v>6197</v>
      </c>
      <c r="T1372" s="103"/>
      <c r="U1372" s="103" t="str">
        <f t="shared" si="21"/>
        <v/>
      </c>
      <c r="V1372" s="111"/>
      <c r="W1372" s="111"/>
      <c r="X1372" s="111"/>
      <c r="Y1372" s="111"/>
      <c r="Z1372" s="111"/>
      <c r="AA1372" s="111"/>
      <c r="AB1372" s="111"/>
    </row>
    <row r="1373" spans="1:28" ht="13">
      <c r="A1373" s="1462">
        <v>1363</v>
      </c>
      <c r="B1373" s="111"/>
      <c r="C1373" s="307"/>
      <c r="D1373" s="281"/>
      <c r="E1373" s="103"/>
      <c r="F1373" s="103"/>
      <c r="G1373" s="103"/>
      <c r="H1373" s="112">
        <v>65205</v>
      </c>
      <c r="I1373" s="112"/>
      <c r="J1373" s="111" t="s">
        <v>5639</v>
      </c>
      <c r="K1373" s="111"/>
      <c r="L1373" s="111"/>
      <c r="M1373" s="111"/>
      <c r="N1373" s="133">
        <v>6500</v>
      </c>
      <c r="O1373" s="111"/>
      <c r="P1373" s="111"/>
      <c r="Q1373" s="111"/>
      <c r="R1373" s="112" t="s">
        <v>3245</v>
      </c>
      <c r="S1373" s="103" t="s">
        <v>6197</v>
      </c>
      <c r="T1373" s="103" t="s">
        <v>6933</v>
      </c>
      <c r="U1373" s="103" t="str">
        <f t="shared" si="21"/>
        <v>End</v>
      </c>
      <c r="V1373" s="111"/>
      <c r="W1373" s="111"/>
      <c r="X1373" s="111"/>
      <c r="Y1373" s="111"/>
      <c r="Z1373" s="111"/>
      <c r="AA1373" s="111"/>
      <c r="AB1373" s="111"/>
    </row>
    <row r="1374" spans="1:28" ht="13">
      <c r="A1374" s="1462">
        <v>1364</v>
      </c>
      <c r="B1374" s="111"/>
      <c r="C1374" s="307"/>
      <c r="D1374" s="281"/>
      <c r="E1374" s="103"/>
      <c r="F1374" s="103"/>
      <c r="G1374" s="103"/>
      <c r="H1374" s="112">
        <v>65206</v>
      </c>
      <c r="I1374" s="112"/>
      <c r="J1374" s="111" t="s">
        <v>5640</v>
      </c>
      <c r="K1374" s="111"/>
      <c r="L1374" s="111"/>
      <c r="M1374" s="111"/>
      <c r="N1374" s="133">
        <v>6500</v>
      </c>
      <c r="O1374" s="111"/>
      <c r="P1374" s="111"/>
      <c r="Q1374" s="111"/>
      <c r="R1374" s="112" t="s">
        <v>3245</v>
      </c>
      <c r="S1374" s="103" t="s">
        <v>6197</v>
      </c>
      <c r="T1374" s="103" t="s">
        <v>6933</v>
      </c>
      <c r="U1374" s="103" t="str">
        <f t="shared" si="21"/>
        <v>End</v>
      </c>
      <c r="V1374" s="111"/>
      <c r="W1374" s="111"/>
      <c r="X1374" s="111"/>
      <c r="Y1374" s="111"/>
      <c r="Z1374" s="111"/>
      <c r="AA1374" s="111"/>
      <c r="AB1374" s="111"/>
    </row>
    <row r="1375" spans="1:28" ht="13">
      <c r="A1375" s="1462">
        <v>1365</v>
      </c>
      <c r="B1375" s="111"/>
      <c r="C1375" s="307"/>
      <c r="D1375" s="281"/>
      <c r="E1375" s="103"/>
      <c r="F1375" s="103"/>
      <c r="G1375" s="103"/>
      <c r="H1375" s="112">
        <v>65207</v>
      </c>
      <c r="I1375" s="112"/>
      <c r="J1375" s="111" t="s">
        <v>5655</v>
      </c>
      <c r="K1375" s="111"/>
      <c r="L1375" s="111"/>
      <c r="M1375" s="111"/>
      <c r="N1375" s="133">
        <v>6500</v>
      </c>
      <c r="O1375" s="111"/>
      <c r="P1375" s="111"/>
      <c r="Q1375" s="111"/>
      <c r="R1375" s="112" t="s">
        <v>3245</v>
      </c>
      <c r="S1375" s="103" t="s">
        <v>6197</v>
      </c>
      <c r="T1375" s="103" t="s">
        <v>6933</v>
      </c>
      <c r="U1375" s="103" t="str">
        <f t="shared" si="21"/>
        <v>End</v>
      </c>
      <c r="V1375" s="111"/>
      <c r="W1375" s="111"/>
      <c r="X1375" s="111"/>
      <c r="Y1375" s="111"/>
      <c r="Z1375" s="111"/>
      <c r="AA1375" s="111"/>
      <c r="AB1375" s="111"/>
    </row>
    <row r="1376" spans="1:28" ht="13">
      <c r="A1376" s="1462">
        <v>1366</v>
      </c>
      <c r="B1376" s="111"/>
      <c r="C1376" s="307"/>
      <c r="D1376" s="281"/>
      <c r="E1376" s="103"/>
      <c r="F1376" s="103"/>
      <c r="G1376" s="103"/>
      <c r="H1376" s="112">
        <v>65208</v>
      </c>
      <c r="I1376" s="112"/>
      <c r="J1376" s="111" t="s">
        <v>5664</v>
      </c>
      <c r="K1376" s="111"/>
      <c r="L1376" s="111"/>
      <c r="M1376" s="111"/>
      <c r="N1376" s="133">
        <v>6500</v>
      </c>
      <c r="O1376" s="111"/>
      <c r="P1376" s="111"/>
      <c r="Q1376" s="111"/>
      <c r="R1376" s="112" t="s">
        <v>3245</v>
      </c>
      <c r="S1376" s="103" t="s">
        <v>6197</v>
      </c>
      <c r="T1376" s="103"/>
      <c r="U1376" s="103" t="str">
        <f t="shared" si="21"/>
        <v/>
      </c>
      <c r="V1376" s="111"/>
      <c r="W1376" s="111"/>
      <c r="X1376" s="111"/>
      <c r="Y1376" s="111"/>
      <c r="Z1376" s="111"/>
      <c r="AA1376" s="111"/>
      <c r="AB1376" s="111"/>
    </row>
    <row r="1377" spans="1:28" ht="13">
      <c r="A1377" s="1462">
        <v>1367</v>
      </c>
      <c r="B1377" s="111"/>
      <c r="C1377" s="307"/>
      <c r="D1377" s="281"/>
      <c r="E1377" s="103"/>
      <c r="F1377" s="103"/>
      <c r="G1377" s="103"/>
      <c r="H1377" s="112">
        <v>65209</v>
      </c>
      <c r="I1377" s="112"/>
      <c r="J1377" s="111" t="s">
        <v>5666</v>
      </c>
      <c r="K1377" s="111"/>
      <c r="L1377" s="111"/>
      <c r="M1377" s="111"/>
      <c r="N1377" s="133">
        <v>6500</v>
      </c>
      <c r="O1377" s="111"/>
      <c r="P1377" s="111"/>
      <c r="Q1377" s="111"/>
      <c r="R1377" s="112" t="s">
        <v>3245</v>
      </c>
      <c r="S1377" s="103" t="s">
        <v>6197</v>
      </c>
      <c r="T1377" s="103"/>
      <c r="U1377" s="103" t="str">
        <f t="shared" si="21"/>
        <v/>
      </c>
      <c r="V1377" s="111"/>
      <c r="W1377" s="111"/>
      <c r="X1377" s="111"/>
      <c r="Y1377" s="111"/>
      <c r="Z1377" s="111"/>
      <c r="AA1377" s="111"/>
      <c r="AB1377" s="111"/>
    </row>
    <row r="1378" spans="1:28" ht="13">
      <c r="A1378" s="1462">
        <v>1368</v>
      </c>
      <c r="B1378" s="111"/>
      <c r="C1378" s="307"/>
      <c r="D1378" s="281"/>
      <c r="E1378" s="103"/>
      <c r="F1378" s="103"/>
      <c r="G1378" s="103"/>
      <c r="H1378" s="112">
        <v>65210</v>
      </c>
      <c r="I1378" s="112"/>
      <c r="J1378" s="111" t="s">
        <v>5667</v>
      </c>
      <c r="K1378" s="111"/>
      <c r="L1378" s="111"/>
      <c r="M1378" s="111"/>
      <c r="N1378" s="133">
        <v>6500</v>
      </c>
      <c r="O1378" s="111"/>
      <c r="P1378" s="111"/>
      <c r="Q1378" s="111"/>
      <c r="R1378" s="112" t="s">
        <v>3245</v>
      </c>
      <c r="S1378" s="103" t="s">
        <v>6197</v>
      </c>
      <c r="T1378" s="103" t="s">
        <v>6933</v>
      </c>
      <c r="U1378" s="103" t="str">
        <f t="shared" si="21"/>
        <v>End</v>
      </c>
      <c r="V1378" s="111"/>
      <c r="W1378" s="111"/>
      <c r="X1378" s="111"/>
      <c r="Y1378" s="111"/>
      <c r="Z1378" s="111"/>
      <c r="AA1378" s="111"/>
      <c r="AB1378" s="111"/>
    </row>
    <row r="1379" spans="1:28" ht="13">
      <c r="A1379" s="1462">
        <v>1369</v>
      </c>
      <c r="B1379" s="111"/>
      <c r="C1379" s="307"/>
      <c r="D1379" s="281"/>
      <c r="E1379" s="103"/>
      <c r="F1379" s="103"/>
      <c r="G1379" s="103"/>
      <c r="H1379" s="112">
        <v>65211</v>
      </c>
      <c r="I1379" s="112"/>
      <c r="J1379" s="111" t="s">
        <v>6254</v>
      </c>
      <c r="K1379" s="111"/>
      <c r="L1379" s="111"/>
      <c r="M1379" s="111"/>
      <c r="N1379" s="133">
        <v>6500</v>
      </c>
      <c r="O1379" s="111"/>
      <c r="P1379" s="111"/>
      <c r="Q1379" s="111"/>
      <c r="R1379" s="112" t="s">
        <v>3245</v>
      </c>
      <c r="S1379" s="103" t="s">
        <v>6197</v>
      </c>
      <c r="T1379" s="103" t="s">
        <v>6931</v>
      </c>
      <c r="U1379" s="103" t="str">
        <f t="shared" si="21"/>
        <v>End</v>
      </c>
      <c r="V1379" s="111"/>
      <c r="W1379" s="111"/>
      <c r="X1379" s="111"/>
      <c r="Y1379" s="111"/>
      <c r="Z1379" s="111"/>
      <c r="AA1379" s="111"/>
      <c r="AB1379" s="111"/>
    </row>
    <row r="1380" spans="1:28" ht="13">
      <c r="A1380" s="1462">
        <v>1370</v>
      </c>
      <c r="B1380" s="111"/>
      <c r="C1380" s="307"/>
      <c r="D1380" s="281"/>
      <c r="E1380" s="103"/>
      <c r="F1380" s="103"/>
      <c r="G1380" s="103"/>
      <c r="H1380" s="112">
        <v>65212</v>
      </c>
      <c r="I1380" s="112"/>
      <c r="J1380" s="111" t="s">
        <v>5852</v>
      </c>
      <c r="K1380" s="111"/>
      <c r="L1380" s="111"/>
      <c r="M1380" s="111"/>
      <c r="N1380" s="133">
        <v>6500</v>
      </c>
      <c r="O1380" s="111"/>
      <c r="P1380" s="111"/>
      <c r="Q1380" s="111"/>
      <c r="R1380" s="112" t="s">
        <v>3245</v>
      </c>
      <c r="S1380" s="103" t="s">
        <v>6197</v>
      </c>
      <c r="T1380" s="103"/>
      <c r="U1380" s="103" t="str">
        <f t="shared" si="21"/>
        <v/>
      </c>
      <c r="V1380" s="111"/>
      <c r="W1380" s="111"/>
      <c r="X1380" s="111"/>
      <c r="Y1380" s="111"/>
      <c r="Z1380" s="111"/>
      <c r="AA1380" s="111"/>
      <c r="AB1380" s="111"/>
    </row>
    <row r="1381" spans="1:28" ht="13">
      <c r="A1381" s="1462">
        <v>1371</v>
      </c>
      <c r="B1381" s="111"/>
      <c r="C1381" s="307"/>
      <c r="D1381" s="281"/>
      <c r="E1381" s="103"/>
      <c r="F1381" s="103"/>
      <c r="G1381" s="103"/>
      <c r="H1381" s="112">
        <v>65213</v>
      </c>
      <c r="I1381" s="112"/>
      <c r="J1381" s="111" t="s">
        <v>5889</v>
      </c>
      <c r="K1381" s="111"/>
      <c r="L1381" s="111"/>
      <c r="M1381" s="111"/>
      <c r="N1381" s="133">
        <v>6500</v>
      </c>
      <c r="O1381" s="111"/>
      <c r="P1381" s="111"/>
      <c r="Q1381" s="111"/>
      <c r="R1381" s="112" t="s">
        <v>3245</v>
      </c>
      <c r="S1381" s="103" t="s">
        <v>6197</v>
      </c>
      <c r="T1381" s="103"/>
      <c r="U1381" s="103" t="str">
        <f t="shared" si="21"/>
        <v/>
      </c>
      <c r="V1381" s="111"/>
      <c r="W1381" s="111"/>
      <c r="X1381" s="111"/>
      <c r="Y1381" s="111"/>
      <c r="Z1381" s="111"/>
      <c r="AA1381" s="111"/>
      <c r="AB1381" s="111"/>
    </row>
    <row r="1382" spans="1:28" ht="13">
      <c r="A1382" s="1462">
        <v>1372</v>
      </c>
      <c r="B1382" s="111"/>
      <c r="C1382" s="307"/>
      <c r="D1382" s="281"/>
      <c r="E1382" s="103"/>
      <c r="F1382" s="103"/>
      <c r="G1382" s="103"/>
      <c r="H1382" s="112">
        <v>65214</v>
      </c>
      <c r="I1382" s="112"/>
      <c r="J1382" s="111" t="s">
        <v>6255</v>
      </c>
      <c r="K1382" s="111"/>
      <c r="L1382" s="111"/>
      <c r="M1382" s="111"/>
      <c r="N1382" s="133">
        <v>6500</v>
      </c>
      <c r="O1382" s="111"/>
      <c r="P1382" s="111"/>
      <c r="Q1382" s="111"/>
      <c r="R1382" s="112" t="s">
        <v>3245</v>
      </c>
      <c r="S1382" s="103" t="s">
        <v>6197</v>
      </c>
      <c r="T1382" s="103" t="s">
        <v>7665</v>
      </c>
      <c r="U1382" s="103" t="str">
        <f t="shared" si="21"/>
        <v>End</v>
      </c>
      <c r="V1382" s="111"/>
      <c r="W1382" s="111"/>
      <c r="X1382" s="111"/>
      <c r="Y1382" s="111"/>
      <c r="Z1382" s="111"/>
      <c r="AA1382" s="111"/>
      <c r="AB1382" s="111"/>
    </row>
    <row r="1383" spans="1:28" ht="13">
      <c r="A1383" s="1462">
        <v>1373</v>
      </c>
      <c r="B1383" s="111"/>
      <c r="C1383" s="307"/>
      <c r="D1383" s="281"/>
      <c r="E1383" s="103"/>
      <c r="F1383" s="103"/>
      <c r="G1383" s="103"/>
      <c r="H1383" s="112">
        <v>65215</v>
      </c>
      <c r="I1383" s="112"/>
      <c r="J1383" s="111" t="s">
        <v>5905</v>
      </c>
      <c r="K1383" s="111"/>
      <c r="L1383" s="111"/>
      <c r="M1383" s="111"/>
      <c r="N1383" s="133">
        <v>6500</v>
      </c>
      <c r="O1383" s="111"/>
      <c r="P1383" s="111"/>
      <c r="Q1383" s="111"/>
      <c r="R1383" s="112" t="s">
        <v>3245</v>
      </c>
      <c r="S1383" s="103" t="s">
        <v>6197</v>
      </c>
      <c r="T1383" s="103" t="s">
        <v>6933</v>
      </c>
      <c r="U1383" s="103" t="str">
        <f t="shared" si="21"/>
        <v>End</v>
      </c>
      <c r="V1383" s="111"/>
      <c r="W1383" s="111"/>
      <c r="X1383" s="111"/>
      <c r="Y1383" s="111"/>
      <c r="Z1383" s="111"/>
      <c r="AA1383" s="111"/>
      <c r="AB1383" s="111"/>
    </row>
    <row r="1384" spans="1:28" ht="13">
      <c r="A1384" s="1462">
        <v>1374</v>
      </c>
      <c r="B1384" s="111"/>
      <c r="C1384" s="307"/>
      <c r="D1384" s="281"/>
      <c r="E1384" s="103"/>
      <c r="F1384" s="103"/>
      <c r="G1384" s="103"/>
      <c r="H1384" s="112">
        <v>65216</v>
      </c>
      <c r="I1384" s="112"/>
      <c r="J1384" s="111" t="s">
        <v>5910</v>
      </c>
      <c r="K1384" s="111"/>
      <c r="L1384" s="111"/>
      <c r="M1384" s="111"/>
      <c r="N1384" s="133">
        <v>6500</v>
      </c>
      <c r="O1384" s="111"/>
      <c r="P1384" s="111"/>
      <c r="Q1384" s="111"/>
      <c r="R1384" s="112" t="s">
        <v>3245</v>
      </c>
      <c r="S1384" s="103" t="s">
        <v>6197</v>
      </c>
      <c r="T1384" s="103" t="s">
        <v>6933</v>
      </c>
      <c r="U1384" s="103" t="str">
        <f t="shared" si="21"/>
        <v>End</v>
      </c>
      <c r="V1384" s="111"/>
      <c r="W1384" s="111"/>
      <c r="X1384" s="111"/>
      <c r="Y1384" s="111"/>
      <c r="Z1384" s="111"/>
      <c r="AA1384" s="111"/>
      <c r="AB1384" s="111"/>
    </row>
    <row r="1385" spans="1:28" ht="13">
      <c r="A1385" s="1462">
        <v>1375</v>
      </c>
      <c r="B1385" s="111"/>
      <c r="C1385" s="307"/>
      <c r="D1385" s="281"/>
      <c r="E1385" s="103"/>
      <c r="F1385" s="103"/>
      <c r="G1385" s="103"/>
      <c r="H1385" s="112">
        <v>65217</v>
      </c>
      <c r="I1385" s="112"/>
      <c r="J1385" s="111" t="s">
        <v>5911</v>
      </c>
      <c r="K1385" s="111"/>
      <c r="L1385" s="111"/>
      <c r="M1385" s="111"/>
      <c r="N1385" s="133">
        <v>6500</v>
      </c>
      <c r="O1385" s="111"/>
      <c r="P1385" s="111"/>
      <c r="Q1385" s="111"/>
      <c r="R1385" s="112" t="s">
        <v>3245</v>
      </c>
      <c r="S1385" s="103" t="s">
        <v>6197</v>
      </c>
      <c r="T1385" s="103"/>
      <c r="U1385" s="103" t="str">
        <f t="shared" si="21"/>
        <v/>
      </c>
      <c r="V1385" s="111"/>
      <c r="W1385" s="111"/>
      <c r="X1385" s="111"/>
      <c r="Y1385" s="111"/>
      <c r="Z1385" s="111"/>
      <c r="AA1385" s="111"/>
      <c r="AB1385" s="111"/>
    </row>
    <row r="1386" spans="1:28" ht="13">
      <c r="A1386" s="1462">
        <v>1376</v>
      </c>
      <c r="B1386" s="111"/>
      <c r="C1386" s="307"/>
      <c r="D1386" s="281"/>
      <c r="E1386" s="103"/>
      <c r="F1386" s="103"/>
      <c r="G1386" s="103"/>
      <c r="H1386" s="112">
        <v>65218</v>
      </c>
      <c r="I1386" s="112"/>
      <c r="J1386" s="111" t="s">
        <v>5961</v>
      </c>
      <c r="K1386" s="111"/>
      <c r="L1386" s="111"/>
      <c r="M1386" s="111"/>
      <c r="N1386" s="133">
        <v>6500</v>
      </c>
      <c r="O1386" s="111"/>
      <c r="P1386" s="111"/>
      <c r="Q1386" s="111"/>
      <c r="R1386" s="112" t="s">
        <v>3245</v>
      </c>
      <c r="S1386" s="103" t="s">
        <v>6197</v>
      </c>
      <c r="T1386" s="103"/>
      <c r="U1386" s="103" t="str">
        <f t="shared" si="21"/>
        <v/>
      </c>
      <c r="V1386" s="111"/>
      <c r="W1386" s="111"/>
      <c r="X1386" s="111"/>
      <c r="Y1386" s="111"/>
      <c r="Z1386" s="111"/>
      <c r="AA1386" s="111"/>
      <c r="AB1386" s="111"/>
    </row>
    <row r="1387" spans="1:28" ht="13">
      <c r="A1387" s="1462">
        <v>1377</v>
      </c>
      <c r="B1387" s="111"/>
      <c r="C1387" s="307"/>
      <c r="D1387" s="281"/>
      <c r="E1387" s="103"/>
      <c r="F1387" s="103"/>
      <c r="G1387" s="103"/>
      <c r="H1387" s="112">
        <v>65219</v>
      </c>
      <c r="I1387" s="112"/>
      <c r="J1387" s="111" t="s">
        <v>6051</v>
      </c>
      <c r="K1387" s="111"/>
      <c r="L1387" s="111"/>
      <c r="M1387" s="111"/>
      <c r="N1387" s="133">
        <v>6500</v>
      </c>
      <c r="O1387" s="111"/>
      <c r="P1387" s="111"/>
      <c r="Q1387" s="111"/>
      <c r="R1387" s="112" t="s">
        <v>3245</v>
      </c>
      <c r="S1387" s="103" t="s">
        <v>6197</v>
      </c>
      <c r="T1387" s="103"/>
      <c r="U1387" s="103" t="str">
        <f t="shared" si="21"/>
        <v/>
      </c>
      <c r="V1387" s="111"/>
      <c r="W1387" s="111"/>
      <c r="X1387" s="111"/>
      <c r="Y1387" s="111"/>
      <c r="Z1387" s="111"/>
      <c r="AA1387" s="111"/>
      <c r="AB1387" s="111"/>
    </row>
    <row r="1388" spans="1:28" ht="13">
      <c r="A1388" s="1462">
        <v>1378</v>
      </c>
      <c r="B1388" s="111"/>
      <c r="C1388" s="307"/>
      <c r="D1388" s="281"/>
      <c r="E1388" s="103"/>
      <c r="F1388" s="103"/>
      <c r="G1388" s="103"/>
      <c r="H1388" s="112">
        <v>65220</v>
      </c>
      <c r="I1388" s="112"/>
      <c r="J1388" s="111" t="s">
        <v>6096</v>
      </c>
      <c r="K1388" s="111"/>
      <c r="L1388" s="111"/>
      <c r="M1388" s="111"/>
      <c r="N1388" s="133">
        <v>6500</v>
      </c>
      <c r="O1388" s="111"/>
      <c r="P1388" s="111"/>
      <c r="Q1388" s="111"/>
      <c r="R1388" s="112" t="s">
        <v>3245</v>
      </c>
      <c r="S1388" s="103" t="s">
        <v>6197</v>
      </c>
      <c r="T1388" s="103" t="s">
        <v>6933</v>
      </c>
      <c r="U1388" s="103" t="str">
        <f t="shared" si="21"/>
        <v>End</v>
      </c>
      <c r="V1388" s="111"/>
      <c r="W1388" s="111"/>
      <c r="X1388" s="111"/>
      <c r="Y1388" s="111"/>
      <c r="Z1388" s="111"/>
      <c r="AA1388" s="111"/>
      <c r="AB1388" s="111"/>
    </row>
    <row r="1389" spans="1:28" ht="13">
      <c r="A1389" s="1462">
        <v>1379</v>
      </c>
      <c r="B1389" s="111"/>
      <c r="C1389" s="307"/>
      <c r="D1389" s="281"/>
      <c r="E1389" s="103"/>
      <c r="F1389" s="103"/>
      <c r="G1389" s="103"/>
      <c r="H1389" s="112">
        <v>65221</v>
      </c>
      <c r="I1389" s="112"/>
      <c r="J1389" s="111" t="s">
        <v>6103</v>
      </c>
      <c r="K1389" s="111"/>
      <c r="L1389" s="111"/>
      <c r="M1389" s="111"/>
      <c r="N1389" s="133">
        <v>6500</v>
      </c>
      <c r="O1389" s="111"/>
      <c r="P1389" s="111"/>
      <c r="Q1389" s="111"/>
      <c r="R1389" s="112" t="s">
        <v>3245</v>
      </c>
      <c r="S1389" s="103" t="s">
        <v>6197</v>
      </c>
      <c r="T1389" s="103"/>
      <c r="U1389" s="103" t="str">
        <f t="shared" si="21"/>
        <v/>
      </c>
      <c r="V1389" s="111"/>
      <c r="W1389" s="111"/>
      <c r="X1389" s="111"/>
      <c r="Y1389" s="111"/>
      <c r="Z1389" s="111"/>
      <c r="AA1389" s="111"/>
      <c r="AB1389" s="111"/>
    </row>
    <row r="1390" spans="1:28" ht="13">
      <c r="A1390" s="1462">
        <v>1380</v>
      </c>
      <c r="B1390" s="111"/>
      <c r="C1390" s="307"/>
      <c r="D1390" s="281"/>
      <c r="E1390" s="103"/>
      <c r="F1390" s="103"/>
      <c r="G1390" s="103"/>
      <c r="H1390" s="112">
        <v>65222</v>
      </c>
      <c r="I1390" s="112"/>
      <c r="J1390" s="111" t="s">
        <v>6112</v>
      </c>
      <c r="K1390" s="111"/>
      <c r="L1390" s="111"/>
      <c r="M1390" s="111"/>
      <c r="N1390" s="133">
        <v>6500</v>
      </c>
      <c r="O1390" s="111"/>
      <c r="P1390" s="111"/>
      <c r="Q1390" s="111"/>
      <c r="R1390" s="112" t="s">
        <v>3245</v>
      </c>
      <c r="S1390" s="103" t="s">
        <v>6197</v>
      </c>
      <c r="T1390" s="103"/>
      <c r="U1390" s="103" t="str">
        <f t="shared" si="21"/>
        <v/>
      </c>
      <c r="V1390" s="111"/>
      <c r="W1390" s="111"/>
      <c r="X1390" s="111"/>
      <c r="Y1390" s="111"/>
      <c r="Z1390" s="111"/>
      <c r="AA1390" s="111"/>
      <c r="AB1390" s="111"/>
    </row>
    <row r="1391" spans="1:28" ht="13">
      <c r="A1391" s="1462">
        <v>1381</v>
      </c>
      <c r="B1391" s="111"/>
      <c r="C1391" s="307"/>
      <c r="D1391" s="281"/>
      <c r="E1391" s="103"/>
      <c r="F1391" s="103"/>
      <c r="G1391" s="103"/>
      <c r="H1391" s="112">
        <v>65223</v>
      </c>
      <c r="I1391" s="112"/>
      <c r="J1391" s="111" t="s">
        <v>6113</v>
      </c>
      <c r="K1391" s="111"/>
      <c r="L1391" s="111"/>
      <c r="M1391" s="111"/>
      <c r="N1391" s="133">
        <v>6500</v>
      </c>
      <c r="O1391" s="111"/>
      <c r="P1391" s="111"/>
      <c r="Q1391" s="111"/>
      <c r="R1391" s="112" t="s">
        <v>3245</v>
      </c>
      <c r="S1391" s="103" t="s">
        <v>6197</v>
      </c>
      <c r="T1391" s="103"/>
      <c r="U1391" s="103" t="str">
        <f t="shared" si="21"/>
        <v/>
      </c>
      <c r="V1391" s="111"/>
      <c r="W1391" s="111"/>
      <c r="X1391" s="111"/>
      <c r="Y1391" s="111"/>
      <c r="Z1391" s="111"/>
      <c r="AA1391" s="111"/>
      <c r="AB1391" s="111"/>
    </row>
    <row r="1392" spans="1:28" ht="13">
      <c r="A1392" s="1462">
        <v>1382</v>
      </c>
      <c r="B1392" s="111"/>
      <c r="C1392" s="307"/>
      <c r="D1392" s="281"/>
      <c r="E1392" s="103"/>
      <c r="F1392" s="103"/>
      <c r="G1392" s="103"/>
      <c r="H1392" s="112">
        <v>65224</v>
      </c>
      <c r="I1392" s="112"/>
      <c r="J1392" s="111" t="s">
        <v>6130</v>
      </c>
      <c r="K1392" s="111"/>
      <c r="L1392" s="111"/>
      <c r="M1392" s="111"/>
      <c r="N1392" s="133">
        <v>6500</v>
      </c>
      <c r="O1392" s="111"/>
      <c r="P1392" s="111"/>
      <c r="Q1392" s="111"/>
      <c r="R1392" s="112" t="s">
        <v>3245</v>
      </c>
      <c r="S1392" s="103" t="s">
        <v>6197</v>
      </c>
      <c r="T1392" s="103"/>
      <c r="U1392" s="103" t="str">
        <f t="shared" si="21"/>
        <v/>
      </c>
      <c r="V1392" s="111"/>
      <c r="W1392" s="111"/>
      <c r="X1392" s="111"/>
      <c r="Y1392" s="111"/>
      <c r="Z1392" s="111"/>
      <c r="AA1392" s="111"/>
      <c r="AB1392" s="111"/>
    </row>
    <row r="1393" spans="1:28" ht="13">
      <c r="A1393" s="1462">
        <v>1383</v>
      </c>
      <c r="B1393" s="111"/>
      <c r="C1393" s="307"/>
      <c r="D1393" s="281"/>
      <c r="E1393" s="103"/>
      <c r="F1393" s="103"/>
      <c r="G1393" s="103"/>
      <c r="H1393" s="112">
        <v>65225</v>
      </c>
      <c r="I1393" s="112"/>
      <c r="J1393" s="111" t="s">
        <v>6171</v>
      </c>
      <c r="K1393" s="111"/>
      <c r="L1393" s="111"/>
      <c r="M1393" s="111"/>
      <c r="N1393" s="133">
        <v>6500</v>
      </c>
      <c r="O1393" s="111"/>
      <c r="P1393" s="111"/>
      <c r="Q1393" s="111"/>
      <c r="R1393" s="112" t="s">
        <v>3245</v>
      </c>
      <c r="S1393" s="103" t="s">
        <v>6197</v>
      </c>
      <c r="T1393" s="103"/>
      <c r="U1393" s="103" t="str">
        <f t="shared" si="21"/>
        <v/>
      </c>
      <c r="V1393" s="111"/>
      <c r="W1393" s="111"/>
      <c r="X1393" s="111"/>
      <c r="Y1393" s="111"/>
      <c r="Z1393" s="111"/>
      <c r="AA1393" s="111"/>
      <c r="AB1393" s="111"/>
    </row>
    <row r="1394" spans="1:28" ht="13">
      <c r="A1394" s="1462">
        <v>1384</v>
      </c>
      <c r="B1394" s="111"/>
      <c r="C1394" s="307"/>
      <c r="D1394" s="281"/>
      <c r="E1394" s="103"/>
      <c r="F1394" s="103"/>
      <c r="G1394" s="103"/>
      <c r="H1394" s="112">
        <v>65226</v>
      </c>
      <c r="I1394" s="112"/>
      <c r="J1394" s="111" t="s">
        <v>6200</v>
      </c>
      <c r="K1394" s="111"/>
      <c r="L1394" s="111"/>
      <c r="M1394" s="111"/>
      <c r="N1394" s="133">
        <v>6500</v>
      </c>
      <c r="O1394" s="111"/>
      <c r="P1394" s="111"/>
      <c r="Q1394" s="111"/>
      <c r="R1394" s="112" t="s">
        <v>3245</v>
      </c>
      <c r="S1394" s="103" t="s">
        <v>6197</v>
      </c>
      <c r="T1394" s="103"/>
      <c r="U1394" s="103" t="str">
        <f t="shared" si="21"/>
        <v/>
      </c>
      <c r="V1394" s="111"/>
      <c r="W1394" s="111"/>
      <c r="X1394" s="111"/>
      <c r="Y1394" s="111"/>
      <c r="Z1394" s="111"/>
      <c r="AA1394" s="111"/>
      <c r="AB1394" s="111"/>
    </row>
    <row r="1395" spans="1:28" ht="13">
      <c r="A1395" s="1462">
        <v>1385</v>
      </c>
      <c r="B1395" s="111"/>
      <c r="C1395" s="307"/>
      <c r="D1395" s="281"/>
      <c r="E1395" s="103"/>
      <c r="F1395" s="103"/>
      <c r="G1395" s="103"/>
      <c r="H1395" s="112">
        <v>65227</v>
      </c>
      <c r="I1395" s="112"/>
      <c r="J1395" s="111" t="s">
        <v>6204</v>
      </c>
      <c r="K1395" s="111"/>
      <c r="L1395" s="111"/>
      <c r="M1395" s="111"/>
      <c r="N1395" s="133">
        <v>6500</v>
      </c>
      <c r="O1395" s="111"/>
      <c r="P1395" s="111"/>
      <c r="Q1395" s="111"/>
      <c r="R1395" s="112" t="s">
        <v>3245</v>
      </c>
      <c r="S1395" s="103" t="s">
        <v>6197</v>
      </c>
      <c r="T1395" s="103"/>
      <c r="U1395" s="103" t="str">
        <f t="shared" si="21"/>
        <v/>
      </c>
      <c r="V1395" s="111"/>
      <c r="W1395" s="111"/>
      <c r="X1395" s="111"/>
      <c r="Y1395" s="111"/>
      <c r="Z1395" s="111"/>
      <c r="AA1395" s="111"/>
      <c r="AB1395" s="111"/>
    </row>
    <row r="1396" spans="1:28" ht="13">
      <c r="A1396" s="1462">
        <v>1386</v>
      </c>
      <c r="B1396" s="111"/>
      <c r="C1396" s="307"/>
      <c r="D1396" s="281"/>
      <c r="E1396" s="103"/>
      <c r="F1396" s="103"/>
      <c r="G1396" s="103"/>
      <c r="H1396" s="112">
        <v>65228</v>
      </c>
      <c r="I1396" s="112"/>
      <c r="J1396" s="111" t="s">
        <v>6291</v>
      </c>
      <c r="K1396" s="111"/>
      <c r="L1396" s="111"/>
      <c r="M1396" s="111"/>
      <c r="N1396" s="133">
        <v>6500</v>
      </c>
      <c r="O1396" s="111"/>
      <c r="P1396" s="111"/>
      <c r="Q1396" s="111"/>
      <c r="R1396" s="112" t="s">
        <v>3245</v>
      </c>
      <c r="S1396" s="103" t="s">
        <v>6197</v>
      </c>
      <c r="T1396" s="103"/>
      <c r="U1396" s="103" t="str">
        <f t="shared" si="21"/>
        <v/>
      </c>
      <c r="V1396" s="111"/>
      <c r="W1396" s="111"/>
      <c r="X1396" s="111"/>
      <c r="Y1396" s="111"/>
      <c r="Z1396" s="111"/>
      <c r="AA1396" s="111"/>
      <c r="AB1396" s="111"/>
    </row>
    <row r="1397" spans="1:28" ht="13">
      <c r="A1397" s="1462">
        <v>1387</v>
      </c>
      <c r="B1397" s="111"/>
      <c r="C1397" s="307"/>
      <c r="D1397" s="281"/>
      <c r="E1397" s="103"/>
      <c r="F1397" s="103"/>
      <c r="G1397" s="103"/>
      <c r="H1397" s="112">
        <v>65229</v>
      </c>
      <c r="I1397" s="112"/>
      <c r="J1397" s="111" t="s">
        <v>6423</v>
      </c>
      <c r="K1397" s="111"/>
      <c r="L1397" s="111"/>
      <c r="M1397" s="111"/>
      <c r="N1397" s="133">
        <v>6500</v>
      </c>
      <c r="O1397" s="111"/>
      <c r="P1397" s="111"/>
      <c r="Q1397" s="111"/>
      <c r="R1397" s="112" t="s">
        <v>3245</v>
      </c>
      <c r="S1397" s="103" t="s">
        <v>6197</v>
      </c>
      <c r="T1397" s="103" t="s">
        <v>6933</v>
      </c>
      <c r="U1397" s="103" t="str">
        <f t="shared" si="21"/>
        <v>End</v>
      </c>
      <c r="V1397" s="111"/>
      <c r="W1397" s="111"/>
      <c r="X1397" s="111"/>
      <c r="Y1397" s="111"/>
      <c r="Z1397" s="111"/>
      <c r="AA1397" s="111"/>
      <c r="AB1397" s="111"/>
    </row>
    <row r="1398" spans="1:28" ht="13">
      <c r="A1398" s="1462">
        <v>1388</v>
      </c>
      <c r="B1398" s="111"/>
      <c r="C1398" s="307"/>
      <c r="D1398" s="281"/>
      <c r="E1398" s="103"/>
      <c r="F1398" s="103"/>
      <c r="G1398" s="103"/>
      <c r="H1398" s="112">
        <v>65230</v>
      </c>
      <c r="I1398" s="112"/>
      <c r="J1398" s="111" t="s">
        <v>6485</v>
      </c>
      <c r="K1398" s="111"/>
      <c r="L1398" s="111"/>
      <c r="M1398" s="111"/>
      <c r="N1398" s="133">
        <v>6500</v>
      </c>
      <c r="O1398" s="111"/>
      <c r="P1398" s="111"/>
      <c r="Q1398" s="111"/>
      <c r="R1398" s="112" t="s">
        <v>3245</v>
      </c>
      <c r="S1398" s="103" t="s">
        <v>6197</v>
      </c>
      <c r="T1398" s="103" t="s">
        <v>6933</v>
      </c>
      <c r="U1398" s="103" t="str">
        <f t="shared" si="21"/>
        <v>End</v>
      </c>
      <c r="V1398" s="111"/>
      <c r="W1398" s="111"/>
      <c r="X1398" s="111"/>
      <c r="Y1398" s="111"/>
      <c r="Z1398" s="111"/>
      <c r="AA1398" s="111"/>
      <c r="AB1398" s="111"/>
    </row>
    <row r="1399" spans="1:28" ht="13">
      <c r="A1399" s="1462">
        <v>1389</v>
      </c>
      <c r="B1399" s="111"/>
      <c r="C1399" s="307"/>
      <c r="D1399" s="281"/>
      <c r="E1399" s="103"/>
      <c r="F1399" s="103"/>
      <c r="G1399" s="103"/>
      <c r="H1399" s="112">
        <v>65231</v>
      </c>
      <c r="I1399" s="112"/>
      <c r="J1399" s="111" t="s">
        <v>6540</v>
      </c>
      <c r="K1399" s="111"/>
      <c r="L1399" s="111"/>
      <c r="M1399" s="111"/>
      <c r="N1399" s="133">
        <v>6500</v>
      </c>
      <c r="O1399" s="111"/>
      <c r="P1399" s="111"/>
      <c r="Q1399" s="111"/>
      <c r="R1399" s="112" t="s">
        <v>3245</v>
      </c>
      <c r="S1399" s="103" t="s">
        <v>6197</v>
      </c>
      <c r="T1399" s="103"/>
      <c r="U1399" s="103" t="str">
        <f t="shared" si="21"/>
        <v/>
      </c>
      <c r="V1399" s="111"/>
      <c r="W1399" s="111"/>
      <c r="X1399" s="111"/>
      <c r="Y1399" s="111"/>
      <c r="Z1399" s="111"/>
      <c r="AA1399" s="111"/>
      <c r="AB1399" s="111"/>
    </row>
    <row r="1400" spans="1:28" ht="13">
      <c r="A1400" s="1462">
        <v>1390</v>
      </c>
      <c r="B1400" s="111"/>
      <c r="C1400" s="307"/>
      <c r="D1400" s="281"/>
      <c r="E1400" s="103"/>
      <c r="F1400" s="103"/>
      <c r="G1400" s="103"/>
      <c r="H1400" s="112">
        <v>65232</v>
      </c>
      <c r="I1400" s="112"/>
      <c r="J1400" s="111" t="s">
        <v>6541</v>
      </c>
      <c r="K1400" s="111"/>
      <c r="L1400" s="111"/>
      <c r="M1400" s="111"/>
      <c r="N1400" s="133">
        <v>6500</v>
      </c>
      <c r="O1400" s="111"/>
      <c r="P1400" s="111"/>
      <c r="Q1400" s="111"/>
      <c r="R1400" s="112" t="s">
        <v>3245</v>
      </c>
      <c r="S1400" s="103" t="s">
        <v>6197</v>
      </c>
      <c r="T1400" s="103" t="s">
        <v>6933</v>
      </c>
      <c r="U1400" s="103" t="str">
        <f t="shared" si="21"/>
        <v>End</v>
      </c>
      <c r="V1400" s="111"/>
      <c r="W1400" s="111"/>
      <c r="X1400" s="111"/>
      <c r="Y1400" s="111"/>
      <c r="Z1400" s="111"/>
      <c r="AA1400" s="111"/>
      <c r="AB1400" s="111"/>
    </row>
    <row r="1401" spans="1:28" ht="13">
      <c r="A1401" s="1462">
        <v>1391</v>
      </c>
      <c r="B1401" s="111"/>
      <c r="C1401" s="307"/>
      <c r="D1401" s="281"/>
      <c r="E1401" s="103"/>
      <c r="F1401" s="103"/>
      <c r="G1401" s="103"/>
      <c r="H1401" s="112">
        <v>65233</v>
      </c>
      <c r="I1401" s="112"/>
      <c r="J1401" s="111" t="s">
        <v>6553</v>
      </c>
      <c r="K1401" s="111"/>
      <c r="L1401" s="111"/>
      <c r="M1401" s="111"/>
      <c r="N1401" s="133">
        <v>6500</v>
      </c>
      <c r="O1401" s="111"/>
      <c r="P1401" s="111"/>
      <c r="Q1401" s="111"/>
      <c r="R1401" s="112" t="s">
        <v>3245</v>
      </c>
      <c r="S1401" s="103" t="s">
        <v>6197</v>
      </c>
      <c r="T1401" s="103"/>
      <c r="U1401" s="103" t="str">
        <f t="shared" si="21"/>
        <v/>
      </c>
      <c r="V1401" s="111"/>
      <c r="W1401" s="111"/>
      <c r="X1401" s="111"/>
      <c r="Y1401" s="111"/>
      <c r="Z1401" s="111"/>
      <c r="AA1401" s="111"/>
      <c r="AB1401" s="111"/>
    </row>
    <row r="1402" spans="1:28" ht="13">
      <c r="A1402" s="1462">
        <v>1392</v>
      </c>
      <c r="B1402" s="111"/>
      <c r="C1402" s="307"/>
      <c r="D1402" s="281"/>
      <c r="E1402" s="103"/>
      <c r="F1402" s="103"/>
      <c r="G1402" s="103"/>
      <c r="H1402" s="112">
        <v>65234</v>
      </c>
      <c r="I1402" s="112"/>
      <c r="J1402" s="111" t="s">
        <v>6561</v>
      </c>
      <c r="K1402" s="111"/>
      <c r="L1402" s="111"/>
      <c r="M1402" s="111"/>
      <c r="N1402" s="133">
        <v>6500</v>
      </c>
      <c r="O1402" s="111"/>
      <c r="P1402" s="111"/>
      <c r="Q1402" s="111"/>
      <c r="R1402" s="112" t="s">
        <v>3245</v>
      </c>
      <c r="S1402" s="103" t="s">
        <v>6197</v>
      </c>
      <c r="T1402" s="103"/>
      <c r="U1402" s="103" t="str">
        <f t="shared" si="21"/>
        <v/>
      </c>
      <c r="V1402" s="111"/>
      <c r="W1402" s="111"/>
      <c r="X1402" s="111"/>
      <c r="Y1402" s="111"/>
      <c r="Z1402" s="111"/>
      <c r="AA1402" s="111"/>
      <c r="AB1402" s="111"/>
    </row>
    <row r="1403" spans="1:28" ht="13">
      <c r="A1403" s="1462">
        <v>1393</v>
      </c>
      <c r="B1403" s="111"/>
      <c r="C1403" s="307"/>
      <c r="D1403" s="281"/>
      <c r="E1403" s="103"/>
      <c r="F1403" s="103"/>
      <c r="G1403" s="103"/>
      <c r="H1403" s="112">
        <v>65235</v>
      </c>
      <c r="I1403" s="112"/>
      <c r="J1403" s="111" t="s">
        <v>6625</v>
      </c>
      <c r="K1403" s="111"/>
      <c r="L1403" s="111"/>
      <c r="M1403" s="111"/>
      <c r="N1403" s="133">
        <v>6500</v>
      </c>
      <c r="O1403" s="111"/>
      <c r="P1403" s="111"/>
      <c r="Q1403" s="111"/>
      <c r="R1403" s="112" t="s">
        <v>3245</v>
      </c>
      <c r="S1403" s="103" t="s">
        <v>6197</v>
      </c>
      <c r="T1403" s="103"/>
      <c r="U1403" s="103" t="str">
        <f t="shared" si="21"/>
        <v/>
      </c>
      <c r="V1403" s="111"/>
      <c r="W1403" s="111"/>
      <c r="X1403" s="111"/>
      <c r="Y1403" s="111"/>
      <c r="Z1403" s="111"/>
      <c r="AA1403" s="111"/>
      <c r="AB1403" s="111"/>
    </row>
    <row r="1404" spans="1:28" ht="13">
      <c r="A1404" s="1462">
        <v>1394</v>
      </c>
      <c r="B1404" s="111"/>
      <c r="C1404" s="307"/>
      <c r="D1404" s="281"/>
      <c r="E1404" s="103"/>
      <c r="F1404" s="103"/>
      <c r="G1404" s="103"/>
      <c r="H1404" s="112">
        <v>65236</v>
      </c>
      <c r="I1404" s="112"/>
      <c r="J1404" s="111" t="s">
        <v>6649</v>
      </c>
      <c r="K1404" s="111"/>
      <c r="L1404" s="111"/>
      <c r="M1404" s="111"/>
      <c r="N1404" s="133">
        <v>6500</v>
      </c>
      <c r="O1404" s="111"/>
      <c r="P1404" s="111"/>
      <c r="Q1404" s="111"/>
      <c r="R1404" s="112" t="s">
        <v>3245</v>
      </c>
      <c r="S1404" s="103" t="s">
        <v>6197</v>
      </c>
      <c r="T1404" s="103"/>
      <c r="U1404" s="103" t="str">
        <f t="shared" si="21"/>
        <v/>
      </c>
      <c r="V1404" s="111"/>
      <c r="W1404" s="111"/>
      <c r="X1404" s="111"/>
      <c r="Y1404" s="111"/>
      <c r="Z1404" s="111"/>
      <c r="AA1404" s="111"/>
      <c r="AB1404" s="111"/>
    </row>
    <row r="1405" spans="1:28" ht="13">
      <c r="A1405" s="1462">
        <v>1395</v>
      </c>
      <c r="B1405" s="111"/>
      <c r="C1405" s="307"/>
      <c r="D1405" s="281"/>
      <c r="E1405" s="103"/>
      <c r="F1405" s="103"/>
      <c r="G1405" s="103"/>
      <c r="H1405" s="112">
        <v>65237</v>
      </c>
      <c r="I1405" s="112"/>
      <c r="J1405" s="111" t="s">
        <v>6638</v>
      </c>
      <c r="K1405" s="111"/>
      <c r="L1405" s="111"/>
      <c r="M1405" s="111"/>
      <c r="N1405" s="133">
        <v>6500</v>
      </c>
      <c r="O1405" s="111"/>
      <c r="P1405" s="111"/>
      <c r="Q1405" s="111"/>
      <c r="R1405" s="112" t="s">
        <v>3245</v>
      </c>
      <c r="S1405" s="103" t="s">
        <v>6197</v>
      </c>
      <c r="T1405" s="103" t="s">
        <v>6933</v>
      </c>
      <c r="U1405" s="103" t="str">
        <f t="shared" si="21"/>
        <v>End</v>
      </c>
      <c r="V1405" s="111"/>
      <c r="W1405" s="111"/>
      <c r="X1405" s="111"/>
      <c r="Y1405" s="111"/>
      <c r="Z1405" s="111"/>
      <c r="AA1405" s="111"/>
      <c r="AB1405" s="111"/>
    </row>
    <row r="1406" spans="1:28" ht="13">
      <c r="A1406" s="1462">
        <v>1396</v>
      </c>
      <c r="B1406" s="111"/>
      <c r="C1406" s="307"/>
      <c r="D1406" s="281"/>
      <c r="E1406" s="103"/>
      <c r="F1406" s="103"/>
      <c r="G1406" s="103"/>
      <c r="H1406" s="112">
        <v>65238</v>
      </c>
      <c r="I1406" s="112"/>
      <c r="J1406" s="111" t="s">
        <v>6676</v>
      </c>
      <c r="K1406" s="111"/>
      <c r="L1406" s="111"/>
      <c r="M1406" s="111"/>
      <c r="N1406" s="133">
        <v>6500</v>
      </c>
      <c r="O1406" s="111"/>
      <c r="P1406" s="111"/>
      <c r="Q1406" s="111"/>
      <c r="R1406" s="112" t="s">
        <v>3245</v>
      </c>
      <c r="S1406" s="103" t="s">
        <v>6197</v>
      </c>
      <c r="T1406" s="103" t="s">
        <v>6933</v>
      </c>
      <c r="U1406" s="103" t="str">
        <f t="shared" si="21"/>
        <v>End</v>
      </c>
      <c r="V1406" s="111"/>
      <c r="W1406" s="111"/>
      <c r="X1406" s="111"/>
      <c r="Y1406" s="111"/>
      <c r="Z1406" s="111"/>
      <c r="AA1406" s="111"/>
      <c r="AB1406" s="111"/>
    </row>
    <row r="1407" spans="1:28" ht="13">
      <c r="A1407" s="1462">
        <v>1397</v>
      </c>
      <c r="B1407" s="111"/>
      <c r="C1407" s="307"/>
      <c r="D1407" s="281"/>
      <c r="E1407" s="103"/>
      <c r="F1407" s="103"/>
      <c r="G1407" s="103"/>
      <c r="H1407" s="112">
        <v>65239</v>
      </c>
      <c r="I1407" s="112"/>
      <c r="J1407" s="111" t="s">
        <v>6690</v>
      </c>
      <c r="K1407" s="111"/>
      <c r="L1407" s="111"/>
      <c r="M1407" s="111"/>
      <c r="N1407" s="133">
        <v>6500</v>
      </c>
      <c r="O1407" s="111"/>
      <c r="P1407" s="111"/>
      <c r="Q1407" s="111"/>
      <c r="R1407" s="112" t="s">
        <v>3245</v>
      </c>
      <c r="S1407" s="103" t="s">
        <v>6197</v>
      </c>
      <c r="T1407" s="103" t="s">
        <v>7416</v>
      </c>
      <c r="U1407" s="103" t="str">
        <f t="shared" si="21"/>
        <v>End</v>
      </c>
      <c r="V1407" s="111"/>
      <c r="W1407" s="111"/>
      <c r="X1407" s="111"/>
      <c r="Y1407" s="111"/>
      <c r="Z1407" s="111"/>
      <c r="AA1407" s="111"/>
      <c r="AB1407" s="111"/>
    </row>
    <row r="1408" spans="1:28" ht="13">
      <c r="A1408" s="1462">
        <v>1398</v>
      </c>
      <c r="B1408" s="111"/>
      <c r="C1408" s="307"/>
      <c r="D1408" s="281"/>
      <c r="E1408" s="103"/>
      <c r="F1408" s="103"/>
      <c r="G1408" s="103"/>
      <c r="H1408" s="112">
        <v>65240</v>
      </c>
      <c r="I1408" s="112"/>
      <c r="J1408" s="111" t="s">
        <v>6703</v>
      </c>
      <c r="K1408" s="111"/>
      <c r="L1408" s="111"/>
      <c r="M1408" s="111"/>
      <c r="N1408" s="133">
        <v>6500</v>
      </c>
      <c r="O1408" s="111"/>
      <c r="P1408" s="111"/>
      <c r="Q1408" s="111"/>
      <c r="R1408" s="112" t="s">
        <v>3245</v>
      </c>
      <c r="S1408" s="103" t="s">
        <v>6197</v>
      </c>
      <c r="T1408" s="103"/>
      <c r="U1408" s="103" t="str">
        <f t="shared" si="21"/>
        <v/>
      </c>
      <c r="V1408" s="111"/>
      <c r="W1408" s="111"/>
      <c r="X1408" s="111"/>
      <c r="Y1408" s="111"/>
      <c r="Z1408" s="111"/>
      <c r="AA1408" s="111"/>
      <c r="AB1408" s="111"/>
    </row>
    <row r="1409" spans="1:28" ht="13">
      <c r="A1409" s="1462">
        <v>1399</v>
      </c>
      <c r="B1409" s="111"/>
      <c r="C1409" s="307"/>
      <c r="D1409" s="281"/>
      <c r="E1409" s="103"/>
      <c r="F1409" s="103"/>
      <c r="G1409" s="103"/>
      <c r="H1409" s="112">
        <v>65241</v>
      </c>
      <c r="I1409" s="112"/>
      <c r="J1409" s="111" t="s">
        <v>6720</v>
      </c>
      <c r="K1409" s="111"/>
      <c r="L1409" s="111"/>
      <c r="M1409" s="111"/>
      <c r="N1409" s="133">
        <v>6500</v>
      </c>
      <c r="O1409" s="111"/>
      <c r="P1409" s="111"/>
      <c r="Q1409" s="111"/>
      <c r="R1409" s="112" t="s">
        <v>3245</v>
      </c>
      <c r="S1409" s="103" t="s">
        <v>6197</v>
      </c>
      <c r="T1409" s="103"/>
      <c r="U1409" s="103" t="str">
        <f t="shared" si="21"/>
        <v/>
      </c>
      <c r="V1409" s="111"/>
      <c r="W1409" s="111"/>
      <c r="X1409" s="111"/>
      <c r="Y1409" s="111"/>
      <c r="Z1409" s="111"/>
      <c r="AA1409" s="111"/>
      <c r="AB1409" s="111"/>
    </row>
    <row r="1410" spans="1:28" ht="13">
      <c r="A1410" s="1462">
        <v>1400</v>
      </c>
      <c r="B1410" s="111"/>
      <c r="C1410" s="307"/>
      <c r="D1410" s="281"/>
      <c r="E1410" s="103"/>
      <c r="F1410" s="103"/>
      <c r="G1410" s="103"/>
      <c r="H1410" s="112">
        <v>65242</v>
      </c>
      <c r="I1410" s="112"/>
      <c r="J1410" s="111" t="s">
        <v>6757</v>
      </c>
      <c r="K1410" s="111"/>
      <c r="L1410" s="111"/>
      <c r="M1410" s="111"/>
      <c r="N1410" s="133">
        <v>6500</v>
      </c>
      <c r="O1410" s="111"/>
      <c r="P1410" s="111"/>
      <c r="Q1410" s="111"/>
      <c r="R1410" s="112" t="s">
        <v>3245</v>
      </c>
      <c r="S1410" s="103" t="s">
        <v>6197</v>
      </c>
      <c r="T1410" s="103"/>
      <c r="U1410" s="103" t="str">
        <f t="shared" si="21"/>
        <v/>
      </c>
      <c r="V1410" s="111"/>
      <c r="W1410" s="111"/>
      <c r="X1410" s="111"/>
      <c r="Y1410" s="111"/>
      <c r="Z1410" s="111"/>
      <c r="AA1410" s="111"/>
      <c r="AB1410" s="111"/>
    </row>
    <row r="1411" spans="1:28" ht="13">
      <c r="A1411" s="1462">
        <v>1401</v>
      </c>
      <c r="B1411" s="111"/>
      <c r="C1411" s="307"/>
      <c r="D1411" s="281"/>
      <c r="E1411" s="103"/>
      <c r="F1411" s="103"/>
      <c r="G1411" s="103"/>
      <c r="H1411" s="112">
        <v>65243</v>
      </c>
      <c r="I1411" s="112"/>
      <c r="J1411" s="111" t="s">
        <v>6787</v>
      </c>
      <c r="K1411" s="111"/>
      <c r="L1411" s="111"/>
      <c r="M1411" s="111"/>
      <c r="N1411" s="133">
        <v>6500</v>
      </c>
      <c r="O1411" s="111"/>
      <c r="P1411" s="111"/>
      <c r="Q1411" s="111"/>
      <c r="R1411" s="112" t="s">
        <v>3245</v>
      </c>
      <c r="S1411" s="103" t="s">
        <v>6197</v>
      </c>
      <c r="T1411" s="103"/>
      <c r="U1411" s="103" t="str">
        <f t="shared" si="21"/>
        <v/>
      </c>
      <c r="V1411" s="111"/>
      <c r="W1411" s="111"/>
      <c r="X1411" s="111"/>
      <c r="Y1411" s="111"/>
      <c r="Z1411" s="111"/>
      <c r="AA1411" s="111"/>
      <c r="AB1411" s="111"/>
    </row>
    <row r="1412" spans="1:28" ht="13">
      <c r="A1412" s="1462">
        <v>1402</v>
      </c>
      <c r="B1412" s="111"/>
      <c r="C1412" s="307"/>
      <c r="D1412" s="281"/>
      <c r="E1412" s="103"/>
      <c r="F1412" s="103"/>
      <c r="G1412" s="103"/>
      <c r="H1412" s="112">
        <v>65244</v>
      </c>
      <c r="I1412" s="112"/>
      <c r="J1412" s="111" t="s">
        <v>6943</v>
      </c>
      <c r="K1412" s="111"/>
      <c r="L1412" s="111"/>
      <c r="M1412" s="111"/>
      <c r="N1412" s="133">
        <v>6500</v>
      </c>
      <c r="O1412" s="111"/>
      <c r="P1412" s="111"/>
      <c r="Q1412" s="111"/>
      <c r="R1412" s="112" t="s">
        <v>3245</v>
      </c>
      <c r="S1412" s="103" t="s">
        <v>6197</v>
      </c>
      <c r="T1412" s="103"/>
      <c r="U1412" s="103" t="str">
        <f t="shared" si="21"/>
        <v/>
      </c>
      <c r="V1412" s="111"/>
      <c r="W1412" s="111"/>
      <c r="X1412" s="111"/>
      <c r="Y1412" s="111"/>
      <c r="Z1412" s="111"/>
      <c r="AA1412" s="111"/>
      <c r="AB1412" s="111"/>
    </row>
    <row r="1413" spans="1:28" ht="13">
      <c r="A1413" s="1462">
        <v>1403</v>
      </c>
      <c r="B1413" s="111"/>
      <c r="C1413" s="307"/>
      <c r="D1413" s="281"/>
      <c r="E1413" s="103"/>
      <c r="F1413" s="103"/>
      <c r="G1413" s="103"/>
      <c r="H1413" s="112">
        <v>65245</v>
      </c>
      <c r="I1413" s="112"/>
      <c r="J1413" s="111" t="s">
        <v>6984</v>
      </c>
      <c r="K1413" s="111"/>
      <c r="L1413" s="111"/>
      <c r="M1413" s="111"/>
      <c r="N1413" s="133">
        <v>6500</v>
      </c>
      <c r="O1413" s="111"/>
      <c r="P1413" s="111"/>
      <c r="Q1413" s="111"/>
      <c r="R1413" s="112" t="s">
        <v>3245</v>
      </c>
      <c r="S1413" s="103" t="s">
        <v>6197</v>
      </c>
      <c r="T1413" s="103"/>
      <c r="U1413" s="103" t="str">
        <f t="shared" si="21"/>
        <v/>
      </c>
      <c r="V1413" s="111"/>
      <c r="W1413" s="111"/>
      <c r="X1413" s="111"/>
      <c r="Y1413" s="111"/>
      <c r="Z1413" s="111"/>
      <c r="AA1413" s="111"/>
      <c r="AB1413" s="111"/>
    </row>
    <row r="1414" spans="1:28" ht="13">
      <c r="A1414" s="1462">
        <v>1404</v>
      </c>
      <c r="B1414" s="111"/>
      <c r="C1414" s="307"/>
      <c r="D1414" s="281"/>
      <c r="E1414" s="103"/>
      <c r="F1414" s="103"/>
      <c r="G1414" s="103"/>
      <c r="H1414" s="112">
        <v>65246</v>
      </c>
      <c r="I1414" s="112"/>
      <c r="J1414" s="111" t="s">
        <v>6985</v>
      </c>
      <c r="K1414" s="111"/>
      <c r="L1414" s="111"/>
      <c r="M1414" s="111"/>
      <c r="N1414" s="133">
        <v>6500</v>
      </c>
      <c r="O1414" s="111"/>
      <c r="P1414" s="111"/>
      <c r="Q1414" s="111"/>
      <c r="R1414" s="112" t="s">
        <v>3245</v>
      </c>
      <c r="S1414" s="103" t="s">
        <v>6197</v>
      </c>
      <c r="T1414" s="103"/>
      <c r="U1414" s="103" t="str">
        <f t="shared" si="21"/>
        <v/>
      </c>
      <c r="V1414" s="111"/>
      <c r="W1414" s="111"/>
      <c r="X1414" s="111"/>
      <c r="Y1414" s="111"/>
      <c r="Z1414" s="111"/>
      <c r="AA1414" s="111"/>
      <c r="AB1414" s="111"/>
    </row>
    <row r="1415" spans="1:28" ht="13">
      <c r="A1415" s="1462">
        <v>1405</v>
      </c>
      <c r="B1415" s="111"/>
      <c r="C1415" s="307"/>
      <c r="D1415" s="281"/>
      <c r="E1415" s="103"/>
      <c r="F1415" s="103"/>
      <c r="G1415" s="103"/>
      <c r="H1415" s="112">
        <v>65247</v>
      </c>
      <c r="I1415" s="112"/>
      <c r="J1415" s="111" t="s">
        <v>7051</v>
      </c>
      <c r="K1415" s="111"/>
      <c r="L1415" s="111"/>
      <c r="M1415" s="111"/>
      <c r="N1415" s="133">
        <v>6500</v>
      </c>
      <c r="O1415" s="111"/>
      <c r="P1415" s="111"/>
      <c r="Q1415" s="111"/>
      <c r="R1415" s="112" t="s">
        <v>3245</v>
      </c>
      <c r="S1415" s="103" t="s">
        <v>6197</v>
      </c>
      <c r="T1415" s="103"/>
      <c r="U1415" s="103" t="str">
        <f t="shared" si="21"/>
        <v/>
      </c>
      <c r="V1415" s="111"/>
      <c r="W1415" s="111"/>
      <c r="X1415" s="111"/>
      <c r="Y1415" s="111"/>
      <c r="Z1415" s="111"/>
      <c r="AA1415" s="111"/>
      <c r="AB1415" s="111"/>
    </row>
    <row r="1416" spans="1:28" ht="13">
      <c r="A1416" s="1462">
        <v>1406</v>
      </c>
      <c r="B1416" s="111"/>
      <c r="C1416" s="307"/>
      <c r="D1416" s="281"/>
      <c r="E1416" s="103"/>
      <c r="F1416" s="103"/>
      <c r="G1416" s="103"/>
      <c r="H1416" s="112">
        <v>65248</v>
      </c>
      <c r="I1416" s="112"/>
      <c r="J1416" s="111" t="s">
        <v>7395</v>
      </c>
      <c r="K1416" s="111"/>
      <c r="L1416" s="111"/>
      <c r="M1416" s="111"/>
      <c r="N1416" s="133">
        <v>6500</v>
      </c>
      <c r="O1416" s="111"/>
      <c r="P1416" s="111"/>
      <c r="Q1416" s="111"/>
      <c r="R1416" s="112" t="s">
        <v>3245</v>
      </c>
      <c r="S1416" s="103" t="s">
        <v>6197</v>
      </c>
      <c r="T1416" s="103"/>
      <c r="U1416" s="103" t="str">
        <f t="shared" si="21"/>
        <v/>
      </c>
      <c r="V1416" s="111"/>
      <c r="W1416" s="111"/>
      <c r="X1416" s="111"/>
      <c r="Y1416" s="111"/>
      <c r="Z1416" s="111"/>
      <c r="AA1416" s="111"/>
      <c r="AB1416" s="111"/>
    </row>
    <row r="1417" spans="1:28" ht="13">
      <c r="A1417" s="1462">
        <v>1407</v>
      </c>
      <c r="B1417" s="111"/>
      <c r="C1417" s="307"/>
      <c r="D1417" s="281"/>
      <c r="E1417" s="103"/>
      <c r="F1417" s="103"/>
      <c r="G1417" s="103"/>
      <c r="H1417" s="112">
        <v>65249</v>
      </c>
      <c r="I1417" s="112"/>
      <c r="J1417" s="111" t="s">
        <v>7411</v>
      </c>
      <c r="K1417" s="111"/>
      <c r="L1417" s="111"/>
      <c r="M1417" s="111"/>
      <c r="N1417" s="133">
        <v>6500</v>
      </c>
      <c r="O1417" s="111"/>
      <c r="P1417" s="111"/>
      <c r="Q1417" s="111"/>
      <c r="R1417" s="112" t="s">
        <v>3245</v>
      </c>
      <c r="S1417" s="103" t="s">
        <v>6197</v>
      </c>
      <c r="T1417" s="103"/>
      <c r="U1417" s="103" t="str">
        <f t="shared" si="21"/>
        <v/>
      </c>
      <c r="V1417" s="111"/>
      <c r="W1417" s="111"/>
      <c r="X1417" s="111"/>
      <c r="Y1417" s="111"/>
      <c r="Z1417" s="111"/>
      <c r="AA1417" s="111"/>
      <c r="AB1417" s="111"/>
    </row>
    <row r="1418" spans="1:28" ht="13">
      <c r="A1418" s="1462">
        <v>1408</v>
      </c>
      <c r="B1418" s="111"/>
      <c r="C1418" s="307"/>
      <c r="D1418" s="281"/>
      <c r="E1418" s="103"/>
      <c r="F1418" s="103"/>
      <c r="G1418" s="103"/>
      <c r="H1418" s="112">
        <v>65250</v>
      </c>
      <c r="I1418" s="112"/>
      <c r="J1418" s="111" t="s">
        <v>7650</v>
      </c>
      <c r="K1418" s="111"/>
      <c r="L1418" s="111"/>
      <c r="M1418" s="111"/>
      <c r="N1418" s="133">
        <v>6500</v>
      </c>
      <c r="O1418" s="111"/>
      <c r="P1418" s="111"/>
      <c r="Q1418" s="111"/>
      <c r="R1418" s="112" t="s">
        <v>3245</v>
      </c>
      <c r="S1418" s="103" t="s">
        <v>6197</v>
      </c>
      <c r="T1418" s="103"/>
      <c r="U1418" s="103" t="str">
        <f t="shared" si="21"/>
        <v/>
      </c>
      <c r="V1418" s="111"/>
      <c r="W1418" s="111"/>
      <c r="X1418" s="111"/>
      <c r="Y1418" s="111"/>
      <c r="Z1418" s="111"/>
      <c r="AA1418" s="111"/>
      <c r="AB1418" s="111"/>
    </row>
    <row r="1419" spans="1:28" ht="13">
      <c r="A1419" s="1462">
        <v>1409</v>
      </c>
      <c r="B1419" s="111"/>
      <c r="C1419" s="307"/>
      <c r="D1419" s="281"/>
      <c r="E1419" s="103"/>
      <c r="F1419" s="103"/>
      <c r="G1419" s="103"/>
      <c r="H1419" s="112">
        <v>65251</v>
      </c>
      <c r="I1419" s="112"/>
      <c r="J1419" s="111" t="s">
        <v>7651</v>
      </c>
      <c r="K1419" s="111"/>
      <c r="L1419" s="111"/>
      <c r="M1419" s="111"/>
      <c r="N1419" s="133">
        <v>6500</v>
      </c>
      <c r="O1419" s="111"/>
      <c r="P1419" s="111"/>
      <c r="Q1419" s="111"/>
      <c r="R1419" s="112" t="s">
        <v>3245</v>
      </c>
      <c r="S1419" s="103" t="s">
        <v>6197</v>
      </c>
      <c r="T1419" s="103"/>
      <c r="U1419" s="103" t="str">
        <f t="shared" si="21"/>
        <v/>
      </c>
      <c r="V1419" s="111"/>
      <c r="W1419" s="111"/>
      <c r="X1419" s="111"/>
      <c r="Y1419" s="111"/>
      <c r="Z1419" s="111"/>
      <c r="AA1419" s="111"/>
      <c r="AB1419" s="111"/>
    </row>
    <row r="1420" spans="1:28" ht="13">
      <c r="A1420" s="1462">
        <v>1410</v>
      </c>
      <c r="B1420" s="111"/>
      <c r="C1420" s="307"/>
      <c r="D1420" s="281"/>
      <c r="E1420" s="103"/>
      <c r="F1420" s="103"/>
      <c r="G1420" s="103"/>
      <c r="H1420" s="112">
        <v>65252</v>
      </c>
      <c r="I1420" s="112"/>
      <c r="J1420" s="111" t="s">
        <v>7652</v>
      </c>
      <c r="K1420" s="111"/>
      <c r="L1420" s="111"/>
      <c r="M1420" s="111"/>
      <c r="N1420" s="133">
        <v>6500</v>
      </c>
      <c r="O1420" s="111"/>
      <c r="P1420" s="111"/>
      <c r="Q1420" s="111"/>
      <c r="R1420" s="112" t="s">
        <v>3245</v>
      </c>
      <c r="S1420" s="103" t="s">
        <v>6197</v>
      </c>
      <c r="T1420" s="103"/>
      <c r="U1420" s="103" t="str">
        <f t="shared" si="21"/>
        <v/>
      </c>
      <c r="V1420" s="111"/>
      <c r="W1420" s="111"/>
      <c r="X1420" s="111"/>
      <c r="Y1420" s="111"/>
      <c r="Z1420" s="111"/>
      <c r="AA1420" s="111"/>
      <c r="AB1420" s="111"/>
    </row>
    <row r="1421" spans="1:28" ht="13">
      <c r="A1421" s="1462">
        <v>1411</v>
      </c>
      <c r="B1421" s="111"/>
      <c r="C1421" s="307"/>
      <c r="D1421" s="281"/>
      <c r="E1421" s="103"/>
      <c r="F1421" s="103"/>
      <c r="G1421" s="103"/>
      <c r="H1421" s="112">
        <v>65253</v>
      </c>
      <c r="I1421" s="112"/>
      <c r="J1421" s="111" t="s">
        <v>7653</v>
      </c>
      <c r="K1421" s="111"/>
      <c r="L1421" s="111"/>
      <c r="M1421" s="111"/>
      <c r="N1421" s="133">
        <v>6500</v>
      </c>
      <c r="O1421" s="111"/>
      <c r="P1421" s="111"/>
      <c r="Q1421" s="111"/>
      <c r="R1421" s="112" t="s">
        <v>3245</v>
      </c>
      <c r="S1421" s="103" t="s">
        <v>6197</v>
      </c>
      <c r="T1421" s="103"/>
      <c r="U1421" s="103" t="str">
        <f t="shared" si="21"/>
        <v/>
      </c>
      <c r="V1421" s="111"/>
      <c r="W1421" s="111"/>
      <c r="X1421" s="111"/>
      <c r="Y1421" s="111"/>
      <c r="Z1421" s="111"/>
      <c r="AA1421" s="111"/>
      <c r="AB1421" s="111"/>
    </row>
    <row r="1422" spans="1:28" ht="13">
      <c r="A1422" s="1462">
        <v>1412</v>
      </c>
      <c r="B1422" s="111"/>
      <c r="C1422" s="307"/>
      <c r="D1422" s="281"/>
      <c r="E1422" s="103"/>
      <c r="F1422" s="103"/>
      <c r="G1422" s="103"/>
      <c r="H1422" s="112">
        <v>65254</v>
      </c>
      <c r="I1422" s="112"/>
      <c r="J1422" s="111" t="s">
        <v>7737</v>
      </c>
      <c r="K1422" s="111"/>
      <c r="L1422" s="111"/>
      <c r="M1422" s="111"/>
      <c r="N1422" s="133">
        <v>6500</v>
      </c>
      <c r="O1422" s="111"/>
      <c r="P1422" s="111"/>
      <c r="Q1422" s="111"/>
      <c r="R1422" s="112" t="s">
        <v>3245</v>
      </c>
      <c r="S1422" s="103" t="s">
        <v>6197</v>
      </c>
      <c r="T1422" s="103"/>
      <c r="U1422" s="103" t="str">
        <f t="shared" si="21"/>
        <v/>
      </c>
      <c r="V1422" s="111"/>
      <c r="W1422" s="111"/>
      <c r="X1422" s="111"/>
      <c r="Y1422" s="111"/>
      <c r="Z1422" s="111"/>
      <c r="AA1422" s="111"/>
      <c r="AB1422" s="111"/>
    </row>
    <row r="1423" spans="1:28" ht="13">
      <c r="A1423" s="1462">
        <v>1413</v>
      </c>
      <c r="B1423" s="111"/>
      <c r="C1423" s="307"/>
      <c r="D1423" s="281"/>
      <c r="E1423" s="103"/>
      <c r="F1423" s="103"/>
      <c r="G1423" s="103"/>
      <c r="H1423" s="112">
        <v>65255</v>
      </c>
      <c r="I1423" s="112"/>
      <c r="J1423" s="111" t="s">
        <v>7762</v>
      </c>
      <c r="K1423" s="111"/>
      <c r="L1423" s="111"/>
      <c r="M1423" s="111"/>
      <c r="N1423" s="133">
        <v>6500</v>
      </c>
      <c r="O1423" s="111"/>
      <c r="P1423" s="111"/>
      <c r="Q1423" s="111"/>
      <c r="R1423" s="112" t="s">
        <v>3245</v>
      </c>
      <c r="S1423" s="103" t="s">
        <v>6197</v>
      </c>
      <c r="T1423" s="103"/>
      <c r="U1423" s="103" t="str">
        <f t="shared" ref="U1423:U1486" si="22">LEFT($T1423,3)</f>
        <v/>
      </c>
      <c r="V1423" s="111"/>
      <c r="W1423" s="111"/>
      <c r="X1423" s="111"/>
      <c r="Y1423" s="111"/>
      <c r="Z1423" s="111"/>
      <c r="AA1423" s="111"/>
      <c r="AB1423" s="111"/>
    </row>
    <row r="1424" spans="1:28" ht="13">
      <c r="A1424" s="1462">
        <v>1414</v>
      </c>
      <c r="B1424" s="111"/>
      <c r="C1424" s="307"/>
      <c r="D1424" s="281"/>
      <c r="E1424" s="103"/>
      <c r="F1424" s="103"/>
      <c r="G1424" s="103"/>
      <c r="H1424" s="112">
        <v>65256</v>
      </c>
      <c r="I1424" s="112"/>
      <c r="J1424" s="111" t="s">
        <v>7763</v>
      </c>
      <c r="K1424" s="111"/>
      <c r="L1424" s="111"/>
      <c r="M1424" s="111"/>
      <c r="N1424" s="133">
        <v>6500</v>
      </c>
      <c r="O1424" s="111"/>
      <c r="P1424" s="111"/>
      <c r="Q1424" s="111"/>
      <c r="R1424" s="112" t="s">
        <v>3245</v>
      </c>
      <c r="S1424" s="103" t="s">
        <v>6197</v>
      </c>
      <c r="T1424" s="103"/>
      <c r="U1424" s="103" t="str">
        <f t="shared" si="22"/>
        <v/>
      </c>
      <c r="V1424" s="111"/>
      <c r="W1424" s="111"/>
      <c r="X1424" s="111"/>
      <c r="Y1424" s="111"/>
      <c r="Z1424" s="111"/>
      <c r="AA1424" s="111"/>
      <c r="AB1424" s="111"/>
    </row>
    <row r="1425" spans="1:28" ht="13">
      <c r="A1425" s="1462">
        <v>1415</v>
      </c>
      <c r="B1425" s="111"/>
      <c r="C1425" s="307"/>
      <c r="D1425" s="281"/>
      <c r="E1425" s="103"/>
      <c r="F1425" s="103"/>
      <c r="G1425" s="103"/>
      <c r="H1425" s="112">
        <v>65257</v>
      </c>
      <c r="I1425" s="112"/>
      <c r="J1425" s="111" t="s">
        <v>7783</v>
      </c>
      <c r="K1425" s="111"/>
      <c r="L1425" s="111"/>
      <c r="M1425" s="111"/>
      <c r="N1425" s="133">
        <v>6500</v>
      </c>
      <c r="O1425" s="111"/>
      <c r="P1425" s="111"/>
      <c r="Q1425" s="111"/>
      <c r="R1425" s="112" t="s">
        <v>3245</v>
      </c>
      <c r="S1425" s="103" t="s">
        <v>6197</v>
      </c>
      <c r="T1425" s="103"/>
      <c r="U1425" s="103" t="str">
        <f t="shared" si="22"/>
        <v/>
      </c>
      <c r="V1425" s="111"/>
      <c r="W1425" s="111"/>
      <c r="X1425" s="111"/>
      <c r="Y1425" s="111"/>
      <c r="Z1425" s="111"/>
      <c r="AA1425" s="111"/>
      <c r="AB1425" s="111"/>
    </row>
    <row r="1426" spans="1:28" ht="13">
      <c r="A1426" s="1462">
        <v>1416</v>
      </c>
      <c r="B1426" s="111"/>
      <c r="C1426" s="307"/>
      <c r="D1426" s="281"/>
      <c r="E1426" s="103"/>
      <c r="F1426" s="103"/>
      <c r="G1426" s="103"/>
      <c r="H1426" s="112">
        <v>65258</v>
      </c>
      <c r="I1426" s="112"/>
      <c r="J1426" s="111" t="s">
        <v>7795</v>
      </c>
      <c r="K1426" s="111"/>
      <c r="L1426" s="111"/>
      <c r="M1426" s="111"/>
      <c r="N1426" s="133">
        <v>6500</v>
      </c>
      <c r="O1426" s="111"/>
      <c r="P1426" s="111"/>
      <c r="Q1426" s="111"/>
      <c r="R1426" s="112" t="s">
        <v>3245</v>
      </c>
      <c r="S1426" s="103" t="s">
        <v>6197</v>
      </c>
      <c r="T1426" s="103"/>
      <c r="U1426" s="103" t="str">
        <f t="shared" si="22"/>
        <v/>
      </c>
      <c r="V1426" s="111"/>
      <c r="W1426" s="111"/>
      <c r="X1426" s="111"/>
      <c r="Y1426" s="111"/>
      <c r="Z1426" s="111"/>
      <c r="AA1426" s="111"/>
      <c r="AB1426" s="111"/>
    </row>
    <row r="1427" spans="1:28" ht="13">
      <c r="A1427" s="1462">
        <v>1417</v>
      </c>
      <c r="B1427" s="111"/>
      <c r="C1427" s="307"/>
      <c r="D1427" s="281"/>
      <c r="E1427" s="103"/>
      <c r="F1427" s="103"/>
      <c r="G1427" s="103"/>
      <c r="H1427" s="112">
        <v>65259</v>
      </c>
      <c r="I1427" s="112"/>
      <c r="J1427" s="111" t="s">
        <v>7829</v>
      </c>
      <c r="K1427" s="111"/>
      <c r="L1427" s="111"/>
      <c r="M1427" s="111"/>
      <c r="N1427" s="133">
        <v>6500</v>
      </c>
      <c r="O1427" s="111"/>
      <c r="P1427" s="111"/>
      <c r="Q1427" s="111"/>
      <c r="R1427" s="112" t="s">
        <v>3245</v>
      </c>
      <c r="S1427" s="103" t="s">
        <v>6197</v>
      </c>
      <c r="T1427" s="103"/>
      <c r="U1427" s="103" t="str">
        <f t="shared" si="22"/>
        <v/>
      </c>
      <c r="V1427" s="111"/>
      <c r="W1427" s="111"/>
      <c r="X1427" s="111"/>
      <c r="Y1427" s="111"/>
      <c r="Z1427" s="111"/>
      <c r="AA1427" s="111"/>
      <c r="AB1427" s="111"/>
    </row>
    <row r="1428" spans="1:28" ht="13">
      <c r="A1428" s="1462">
        <v>1418</v>
      </c>
      <c r="B1428" s="111"/>
      <c r="C1428" s="307"/>
      <c r="D1428" s="281"/>
      <c r="E1428" s="103"/>
      <c r="F1428" s="103"/>
      <c r="G1428" s="103"/>
      <c r="H1428" s="112">
        <v>65260</v>
      </c>
      <c r="I1428" s="112"/>
      <c r="J1428" s="111" t="s">
        <v>8156</v>
      </c>
      <c r="K1428" s="111"/>
      <c r="L1428" s="111"/>
      <c r="M1428" s="111"/>
      <c r="N1428" s="133">
        <v>6500</v>
      </c>
      <c r="O1428" s="111"/>
      <c r="P1428" s="111"/>
      <c r="Q1428" s="111"/>
      <c r="R1428" s="112" t="s">
        <v>3245</v>
      </c>
      <c r="S1428" s="103" t="s">
        <v>6197</v>
      </c>
      <c r="T1428" s="103"/>
      <c r="U1428" s="103" t="str">
        <f t="shared" si="22"/>
        <v/>
      </c>
      <c r="V1428" s="111"/>
      <c r="W1428" s="111"/>
      <c r="X1428" s="111"/>
      <c r="Y1428" s="111"/>
      <c r="Z1428" s="111"/>
      <c r="AA1428" s="111"/>
      <c r="AB1428" s="111"/>
    </row>
    <row r="1429" spans="1:28" ht="13">
      <c r="A1429" s="1462">
        <v>1419</v>
      </c>
      <c r="B1429" s="111"/>
      <c r="C1429" s="307"/>
      <c r="D1429" s="281"/>
      <c r="E1429" s="103"/>
      <c r="F1429" s="103"/>
      <c r="G1429" s="103"/>
      <c r="H1429" s="112">
        <v>65261</v>
      </c>
      <c r="I1429" s="112"/>
      <c r="J1429" s="111" t="s">
        <v>8164</v>
      </c>
      <c r="K1429" s="111"/>
      <c r="L1429" s="111"/>
      <c r="M1429" s="111"/>
      <c r="N1429" s="133">
        <v>6500</v>
      </c>
      <c r="O1429" s="111"/>
      <c r="P1429" s="111"/>
      <c r="Q1429" s="111"/>
      <c r="R1429" s="112" t="s">
        <v>3245</v>
      </c>
      <c r="S1429" s="103" t="s">
        <v>6197</v>
      </c>
      <c r="T1429" s="103"/>
      <c r="U1429" s="103" t="str">
        <f t="shared" si="22"/>
        <v/>
      </c>
      <c r="V1429" s="111"/>
      <c r="W1429" s="111"/>
      <c r="X1429" s="111"/>
      <c r="Y1429" s="111"/>
      <c r="Z1429" s="111"/>
      <c r="AA1429" s="111"/>
      <c r="AB1429" s="111"/>
    </row>
    <row r="1430" spans="1:28" ht="13">
      <c r="A1430" s="1462">
        <v>1420</v>
      </c>
      <c r="B1430" s="111"/>
      <c r="C1430" s="307"/>
      <c r="D1430" s="281"/>
      <c r="E1430" s="103"/>
      <c r="F1430" s="103"/>
      <c r="G1430" s="103"/>
      <c r="H1430" s="112">
        <v>65262</v>
      </c>
      <c r="I1430" s="112"/>
      <c r="J1430" s="111" t="s">
        <v>8172</v>
      </c>
      <c r="K1430" s="111"/>
      <c r="L1430" s="111"/>
      <c r="M1430" s="111"/>
      <c r="N1430" s="133">
        <v>6500</v>
      </c>
      <c r="O1430" s="111"/>
      <c r="P1430" s="111"/>
      <c r="Q1430" s="111"/>
      <c r="R1430" s="112" t="s">
        <v>3245</v>
      </c>
      <c r="S1430" s="103" t="s">
        <v>6197</v>
      </c>
      <c r="T1430" s="103"/>
      <c r="U1430" s="103" t="str">
        <f t="shared" si="22"/>
        <v/>
      </c>
      <c r="V1430" s="111"/>
      <c r="W1430" s="111"/>
      <c r="X1430" s="111"/>
      <c r="Y1430" s="111"/>
      <c r="Z1430" s="111"/>
      <c r="AA1430" s="111"/>
      <c r="AB1430" s="111"/>
    </row>
    <row r="1431" spans="1:28" ht="13">
      <c r="A1431" s="1462">
        <v>1421</v>
      </c>
      <c r="B1431" s="111"/>
      <c r="C1431" s="307"/>
      <c r="D1431" s="281"/>
      <c r="E1431" s="103"/>
      <c r="F1431" s="103"/>
      <c r="G1431" s="103"/>
      <c r="H1431" s="112">
        <v>65263</v>
      </c>
      <c r="I1431" s="112"/>
      <c r="J1431" s="111" t="s">
        <v>8217</v>
      </c>
      <c r="K1431" s="111"/>
      <c r="L1431" s="111"/>
      <c r="M1431" s="111"/>
      <c r="N1431" s="133">
        <v>6500</v>
      </c>
      <c r="O1431" s="111"/>
      <c r="P1431" s="111"/>
      <c r="Q1431" s="111"/>
      <c r="R1431" s="112" t="s">
        <v>3245</v>
      </c>
      <c r="S1431" s="103" t="s">
        <v>6197</v>
      </c>
      <c r="T1431" s="103"/>
      <c r="U1431" s="103" t="str">
        <f t="shared" si="22"/>
        <v/>
      </c>
      <c r="V1431" s="111"/>
      <c r="W1431" s="111"/>
      <c r="X1431" s="111"/>
      <c r="Y1431" s="111"/>
      <c r="Z1431" s="111"/>
      <c r="AA1431" s="111"/>
      <c r="AB1431" s="111"/>
    </row>
    <row r="1432" spans="1:28" ht="13">
      <c r="A1432" s="1462">
        <v>1422</v>
      </c>
      <c r="B1432" s="111"/>
      <c r="C1432" s="307"/>
      <c r="D1432" s="281"/>
      <c r="E1432" s="103"/>
      <c r="F1432" s="103"/>
      <c r="G1432" s="103"/>
      <c r="H1432" s="112">
        <v>65264</v>
      </c>
      <c r="I1432" s="112"/>
      <c r="J1432" s="111" t="s">
        <v>8262</v>
      </c>
      <c r="K1432" s="111"/>
      <c r="L1432" s="111"/>
      <c r="M1432" s="111"/>
      <c r="N1432" s="133">
        <v>6500</v>
      </c>
      <c r="O1432" s="111"/>
      <c r="P1432" s="111"/>
      <c r="Q1432" s="111"/>
      <c r="R1432" s="112" t="s">
        <v>3245</v>
      </c>
      <c r="S1432" s="103" t="s">
        <v>6197</v>
      </c>
      <c r="T1432" s="103"/>
      <c r="U1432" s="103" t="str">
        <f t="shared" si="22"/>
        <v/>
      </c>
      <c r="V1432" s="103"/>
      <c r="W1432" s="103"/>
      <c r="X1432" s="111"/>
      <c r="Y1432" s="111"/>
      <c r="Z1432" s="111"/>
      <c r="AA1432" s="111"/>
      <c r="AB1432" s="111"/>
    </row>
    <row r="1433" spans="1:28" ht="13">
      <c r="A1433" s="1462">
        <v>1423</v>
      </c>
      <c r="B1433" s="111"/>
      <c r="C1433" s="307"/>
      <c r="D1433" s="281"/>
      <c r="E1433" s="103"/>
      <c r="F1433" s="103"/>
      <c r="G1433" s="103"/>
      <c r="H1433" s="112">
        <v>65265</v>
      </c>
      <c r="I1433" s="112"/>
      <c r="J1433" s="111" t="s">
        <v>8270</v>
      </c>
      <c r="K1433" s="111"/>
      <c r="L1433" s="111"/>
      <c r="M1433" s="111"/>
      <c r="N1433" s="133">
        <v>6500</v>
      </c>
      <c r="O1433" s="111"/>
      <c r="P1433" s="111"/>
      <c r="Q1433" s="111"/>
      <c r="R1433" s="112" t="s">
        <v>3245</v>
      </c>
      <c r="S1433" s="103" t="s">
        <v>6197</v>
      </c>
      <c r="T1433" s="103"/>
      <c r="U1433" s="103" t="str">
        <f t="shared" si="22"/>
        <v/>
      </c>
      <c r="V1433" s="103"/>
      <c r="W1433" s="103"/>
      <c r="X1433" s="111"/>
      <c r="Y1433" s="111"/>
      <c r="Z1433" s="111"/>
      <c r="AA1433" s="111"/>
      <c r="AB1433" s="111"/>
    </row>
    <row r="1434" spans="1:28" ht="13">
      <c r="A1434" s="1462">
        <v>1424</v>
      </c>
      <c r="B1434" s="111"/>
      <c r="C1434" s="307"/>
      <c r="D1434" s="281"/>
      <c r="E1434" s="103"/>
      <c r="F1434" s="103"/>
      <c r="G1434" s="103"/>
      <c r="H1434" s="112">
        <v>65266</v>
      </c>
      <c r="I1434" s="112"/>
      <c r="J1434" s="111" t="s">
        <v>8296</v>
      </c>
      <c r="K1434" s="111"/>
      <c r="L1434" s="111"/>
      <c r="M1434" s="111"/>
      <c r="N1434" s="133">
        <v>6500</v>
      </c>
      <c r="O1434" s="111"/>
      <c r="P1434" s="111"/>
      <c r="Q1434" s="111"/>
      <c r="R1434" s="112" t="s">
        <v>3245</v>
      </c>
      <c r="S1434" s="103" t="s">
        <v>6197</v>
      </c>
      <c r="T1434" s="103"/>
      <c r="U1434" s="103" t="str">
        <f t="shared" si="22"/>
        <v/>
      </c>
      <c r="V1434" s="103"/>
      <c r="W1434" s="103"/>
      <c r="X1434" s="111"/>
      <c r="Y1434" s="111"/>
      <c r="Z1434" s="111"/>
      <c r="AA1434" s="111"/>
      <c r="AB1434" s="111"/>
    </row>
    <row r="1435" spans="1:28" ht="13">
      <c r="A1435" s="1462">
        <v>1425</v>
      </c>
      <c r="B1435" s="111"/>
      <c r="C1435" s="307"/>
      <c r="D1435" s="281"/>
      <c r="E1435" s="103"/>
      <c r="F1435" s="103"/>
      <c r="G1435" s="103"/>
      <c r="H1435" s="112">
        <v>65267</v>
      </c>
      <c r="I1435" s="112"/>
      <c r="J1435" s="111" t="s">
        <v>8361</v>
      </c>
      <c r="K1435" s="111"/>
      <c r="L1435" s="111"/>
      <c r="M1435" s="111"/>
      <c r="N1435" s="133">
        <v>6500</v>
      </c>
      <c r="O1435" s="111"/>
      <c r="P1435" s="111"/>
      <c r="Q1435" s="111"/>
      <c r="R1435" s="112" t="s">
        <v>3245</v>
      </c>
      <c r="S1435" s="111" t="s">
        <v>6197</v>
      </c>
      <c r="T1435" s="103"/>
      <c r="U1435" s="103" t="str">
        <f t="shared" si="22"/>
        <v/>
      </c>
      <c r="V1435" s="103"/>
      <c r="W1435" s="103"/>
      <c r="X1435" s="111"/>
      <c r="Y1435" s="111"/>
      <c r="Z1435" s="111"/>
      <c r="AA1435" s="111"/>
      <c r="AB1435" s="111"/>
    </row>
    <row r="1436" spans="1:28" ht="13">
      <c r="A1436" s="1462">
        <v>1426</v>
      </c>
      <c r="B1436" s="111"/>
      <c r="C1436" s="307"/>
      <c r="D1436" s="281"/>
      <c r="E1436" s="103"/>
      <c r="F1436" s="103"/>
      <c r="G1436" s="103"/>
      <c r="H1436" s="112">
        <v>65268</v>
      </c>
      <c r="I1436" s="112"/>
      <c r="J1436" s="111" t="s">
        <v>8395</v>
      </c>
      <c r="K1436" s="111"/>
      <c r="L1436" s="111"/>
      <c r="M1436" s="111"/>
      <c r="N1436" s="133">
        <v>6500</v>
      </c>
      <c r="O1436" s="111"/>
      <c r="P1436" s="111"/>
      <c r="Q1436" s="111"/>
      <c r="R1436" s="112" t="s">
        <v>3245</v>
      </c>
      <c r="S1436" s="111" t="s">
        <v>6197</v>
      </c>
      <c r="T1436" s="103"/>
      <c r="U1436" s="103" t="str">
        <f t="shared" si="22"/>
        <v/>
      </c>
      <c r="V1436" s="103"/>
      <c r="W1436" s="103"/>
      <c r="X1436" s="111"/>
      <c r="Y1436" s="111"/>
      <c r="Z1436" s="111"/>
      <c r="AA1436" s="111"/>
      <c r="AB1436" s="111"/>
    </row>
    <row r="1437" spans="1:28" ht="13">
      <c r="A1437" s="1462">
        <v>1427</v>
      </c>
      <c r="B1437" s="111"/>
      <c r="C1437" s="307"/>
      <c r="D1437" s="281"/>
      <c r="E1437" s="103"/>
      <c r="F1437" s="103"/>
      <c r="G1437" s="103"/>
      <c r="H1437" s="112">
        <v>65269</v>
      </c>
      <c r="I1437" s="112"/>
      <c r="J1437" s="111" t="s">
        <v>8422</v>
      </c>
      <c r="K1437" s="111"/>
      <c r="L1437" s="111"/>
      <c r="M1437" s="111"/>
      <c r="N1437" s="133">
        <v>6500</v>
      </c>
      <c r="O1437" s="111"/>
      <c r="P1437" s="111"/>
      <c r="Q1437" s="111"/>
      <c r="R1437" s="112" t="s">
        <v>3245</v>
      </c>
      <c r="S1437" s="111" t="s">
        <v>6197</v>
      </c>
      <c r="T1437" s="103"/>
      <c r="U1437" s="103" t="str">
        <f t="shared" si="22"/>
        <v/>
      </c>
      <c r="V1437" s="103"/>
      <c r="W1437" s="103"/>
      <c r="X1437" s="111"/>
      <c r="Y1437" s="111"/>
      <c r="Z1437" s="111"/>
      <c r="AA1437" s="111"/>
      <c r="AB1437" s="111"/>
    </row>
    <row r="1438" spans="1:28" ht="13">
      <c r="A1438" s="1462">
        <v>1428</v>
      </c>
      <c r="B1438" s="111"/>
      <c r="C1438" s="307"/>
      <c r="D1438" s="281"/>
      <c r="E1438" s="103"/>
      <c r="F1438" s="103"/>
      <c r="G1438" s="103"/>
      <c r="H1438" s="112">
        <v>65270</v>
      </c>
      <c r="I1438" s="112"/>
      <c r="J1438" s="111" t="s">
        <v>8424</v>
      </c>
      <c r="K1438" s="111"/>
      <c r="L1438" s="111"/>
      <c r="M1438" s="111"/>
      <c r="N1438" s="133">
        <v>6500</v>
      </c>
      <c r="O1438" s="111"/>
      <c r="P1438" s="111"/>
      <c r="Q1438" s="111"/>
      <c r="R1438" s="112" t="s">
        <v>3245</v>
      </c>
      <c r="S1438" s="111" t="s">
        <v>6197</v>
      </c>
      <c r="T1438" s="103"/>
      <c r="U1438" s="103" t="str">
        <f t="shared" si="22"/>
        <v/>
      </c>
      <c r="V1438" s="103"/>
      <c r="W1438" s="103"/>
      <c r="X1438" s="111"/>
      <c r="Y1438" s="111"/>
      <c r="Z1438" s="111"/>
      <c r="AA1438" s="111"/>
      <c r="AB1438" s="111"/>
    </row>
    <row r="1439" spans="1:28" ht="13">
      <c r="A1439" s="1462">
        <v>1429</v>
      </c>
      <c r="B1439" s="111"/>
      <c r="C1439" s="307"/>
      <c r="D1439" s="281"/>
      <c r="E1439" s="103"/>
      <c r="F1439" s="103"/>
      <c r="G1439" s="103"/>
      <c r="H1439" s="112">
        <v>65271</v>
      </c>
      <c r="I1439" s="112"/>
      <c r="J1439" s="111" t="s">
        <v>8683</v>
      </c>
      <c r="K1439" s="111"/>
      <c r="L1439" s="111"/>
      <c r="M1439" s="111"/>
      <c r="N1439" s="133">
        <v>6500</v>
      </c>
      <c r="O1439" s="111"/>
      <c r="P1439" s="111"/>
      <c r="Q1439" s="111"/>
      <c r="R1439" s="112" t="s">
        <v>3245</v>
      </c>
      <c r="S1439" s="111" t="s">
        <v>6197</v>
      </c>
      <c r="T1439" s="103"/>
      <c r="U1439" s="103" t="str">
        <f t="shared" si="22"/>
        <v/>
      </c>
      <c r="V1439" s="103"/>
      <c r="W1439" s="103"/>
      <c r="X1439" s="111"/>
      <c r="Y1439" s="111"/>
      <c r="Z1439" s="111"/>
      <c r="AA1439" s="111"/>
      <c r="AB1439" s="111"/>
    </row>
    <row r="1440" spans="1:28" ht="13">
      <c r="A1440" s="1462">
        <v>1430</v>
      </c>
      <c r="B1440" s="111"/>
      <c r="C1440" s="307"/>
      <c r="D1440" s="281"/>
      <c r="E1440" s="103"/>
      <c r="F1440" s="103"/>
      <c r="G1440" s="103"/>
      <c r="H1440" s="112">
        <v>65272</v>
      </c>
      <c r="I1440" s="112"/>
      <c r="J1440" s="111" t="s">
        <v>9045</v>
      </c>
      <c r="K1440" s="111"/>
      <c r="L1440" s="111"/>
      <c r="M1440" s="111"/>
      <c r="N1440" s="133">
        <v>6500</v>
      </c>
      <c r="O1440" s="111"/>
      <c r="P1440" s="111"/>
      <c r="Q1440" s="111"/>
      <c r="R1440" s="112" t="s">
        <v>3245</v>
      </c>
      <c r="S1440" s="111" t="s">
        <v>6197</v>
      </c>
      <c r="T1440" s="103"/>
      <c r="U1440" s="103" t="str">
        <f t="shared" si="22"/>
        <v/>
      </c>
      <c r="V1440" s="103"/>
      <c r="W1440" s="103"/>
      <c r="X1440" s="111"/>
      <c r="Y1440" s="111"/>
      <c r="Z1440" s="111"/>
      <c r="AA1440" s="111"/>
      <c r="AB1440" s="111"/>
    </row>
    <row r="1441" spans="1:28" ht="13">
      <c r="A1441" s="1462">
        <v>1431</v>
      </c>
      <c r="B1441" s="895"/>
      <c r="C1441" s="896"/>
      <c r="D1441" s="897"/>
      <c r="E1441" s="898"/>
      <c r="F1441" s="898"/>
      <c r="G1441" s="898"/>
      <c r="H1441" s="112">
        <v>65273</v>
      </c>
      <c r="I1441" s="899"/>
      <c r="J1441" s="895" t="s">
        <v>9252</v>
      </c>
      <c r="K1441" s="895"/>
      <c r="L1441" s="895"/>
      <c r="M1441" s="895"/>
      <c r="N1441" s="133">
        <v>6500</v>
      </c>
      <c r="O1441" s="111"/>
      <c r="P1441" s="111"/>
      <c r="Q1441" s="111"/>
      <c r="R1441" s="112" t="s">
        <v>3245</v>
      </c>
      <c r="S1441" s="111" t="s">
        <v>6197</v>
      </c>
      <c r="T1441" s="103"/>
      <c r="U1441" s="103" t="str">
        <f t="shared" si="22"/>
        <v/>
      </c>
      <c r="V1441" s="898"/>
      <c r="W1441" s="898"/>
      <c r="X1441" s="111"/>
      <c r="Y1441" s="111"/>
      <c r="Z1441" s="111"/>
      <c r="AA1441" s="111"/>
      <c r="AB1441" s="111"/>
    </row>
    <row r="1442" spans="1:28" ht="13">
      <c r="A1442" s="1462">
        <v>1432</v>
      </c>
      <c r="B1442" s="1118"/>
      <c r="C1442" s="1119"/>
      <c r="D1442" s="1120"/>
      <c r="E1442" s="1123"/>
      <c r="F1442" s="1123"/>
      <c r="G1442" s="1123"/>
      <c r="H1442" s="112">
        <v>65274</v>
      </c>
      <c r="I1442" s="1124"/>
      <c r="J1442" s="1118" t="s">
        <v>9497</v>
      </c>
      <c r="K1442" s="1118"/>
      <c r="L1442" s="1118"/>
      <c r="M1442" s="1118"/>
      <c r="N1442" s="133">
        <v>6500</v>
      </c>
      <c r="O1442" s="111"/>
      <c r="P1442" s="111"/>
      <c r="Q1442" s="111"/>
      <c r="R1442" s="112" t="s">
        <v>3245</v>
      </c>
      <c r="S1442" s="111" t="s">
        <v>6197</v>
      </c>
      <c r="T1442" s="103"/>
      <c r="U1442" s="103" t="str">
        <f t="shared" si="22"/>
        <v/>
      </c>
      <c r="V1442" s="898"/>
      <c r="W1442" s="1123"/>
      <c r="X1442" s="111"/>
      <c r="Y1442" s="111"/>
      <c r="Z1442" s="111"/>
      <c r="AA1442" s="111"/>
      <c r="AB1442" s="111"/>
    </row>
    <row r="1443" spans="1:28" ht="13">
      <c r="A1443" s="1462">
        <v>1433</v>
      </c>
      <c r="B1443" s="1118"/>
      <c r="C1443" s="1119"/>
      <c r="D1443" s="1120"/>
      <c r="E1443" s="1123"/>
      <c r="F1443" s="1123"/>
      <c r="G1443" s="1123"/>
      <c r="H1443" s="112">
        <v>65275</v>
      </c>
      <c r="I1443" s="1124"/>
      <c r="J1443" s="1118" t="s">
        <v>9517</v>
      </c>
      <c r="K1443" s="1118"/>
      <c r="L1443" s="1118"/>
      <c r="M1443" s="1118"/>
      <c r="N1443" s="133">
        <v>6500</v>
      </c>
      <c r="O1443" s="111"/>
      <c r="P1443" s="111"/>
      <c r="Q1443" s="111"/>
      <c r="R1443" s="112" t="s">
        <v>3245</v>
      </c>
      <c r="S1443" s="111" t="s">
        <v>6197</v>
      </c>
      <c r="T1443" s="103"/>
      <c r="U1443" s="103" t="str">
        <f t="shared" si="22"/>
        <v/>
      </c>
      <c r="V1443" s="1123"/>
      <c r="W1443" s="1123"/>
      <c r="X1443" s="111"/>
      <c r="Y1443" s="111"/>
      <c r="Z1443" s="111"/>
      <c r="AA1443" s="111"/>
      <c r="AB1443" s="111"/>
    </row>
    <row r="1444" spans="1:28" ht="13">
      <c r="A1444" s="1462">
        <v>1434</v>
      </c>
      <c r="B1444" s="1186"/>
      <c r="C1444" s="1187"/>
      <c r="D1444" s="1188"/>
      <c r="E1444" s="1189"/>
      <c r="F1444" s="1189"/>
      <c r="G1444" s="1189"/>
      <c r="H1444" s="112">
        <v>65276</v>
      </c>
      <c r="I1444" s="1190"/>
      <c r="J1444" s="1186" t="s">
        <v>9543</v>
      </c>
      <c r="K1444" s="1186"/>
      <c r="L1444" s="1186"/>
      <c r="M1444" s="1186"/>
      <c r="N1444" s="133">
        <v>6500</v>
      </c>
      <c r="O1444" s="111"/>
      <c r="P1444" s="111"/>
      <c r="Q1444" s="111"/>
      <c r="R1444" s="112" t="s">
        <v>3245</v>
      </c>
      <c r="S1444" s="111" t="s">
        <v>6197</v>
      </c>
      <c r="T1444" s="103"/>
      <c r="U1444" s="103" t="str">
        <f t="shared" si="22"/>
        <v/>
      </c>
      <c r="V1444" s="898"/>
      <c r="W1444" s="1123"/>
      <c r="X1444" s="111"/>
      <c r="Y1444" s="111"/>
      <c r="Z1444" s="111"/>
      <c r="AA1444" s="111"/>
      <c r="AB1444" s="111"/>
    </row>
    <row r="1445" spans="1:28" ht="13">
      <c r="A1445" s="1462">
        <v>1435</v>
      </c>
      <c r="B1445" s="1186"/>
      <c r="C1445" s="1187"/>
      <c r="D1445" s="1188"/>
      <c r="E1445" s="1189"/>
      <c r="F1445" s="1189"/>
      <c r="G1445" s="1189"/>
      <c r="H1445" s="112">
        <v>65277</v>
      </c>
      <c r="I1445" s="1190"/>
      <c r="J1445" s="1186" t="s">
        <v>9544</v>
      </c>
      <c r="K1445" s="1186"/>
      <c r="L1445" s="1186"/>
      <c r="M1445" s="1186"/>
      <c r="N1445" s="133">
        <v>6500</v>
      </c>
      <c r="O1445" s="111"/>
      <c r="P1445" s="111"/>
      <c r="Q1445" s="111"/>
      <c r="R1445" s="112" t="s">
        <v>3245</v>
      </c>
      <c r="S1445" s="111" t="s">
        <v>6197</v>
      </c>
      <c r="T1445" s="103"/>
      <c r="U1445" s="103" t="str">
        <f t="shared" si="22"/>
        <v/>
      </c>
      <c r="V1445" s="1123"/>
      <c r="W1445" s="1123"/>
      <c r="X1445" s="111"/>
      <c r="Y1445" s="111"/>
      <c r="Z1445" s="111"/>
      <c r="AA1445" s="111"/>
      <c r="AB1445" s="111"/>
    </row>
    <row r="1446" spans="1:28" ht="13">
      <c r="A1446" s="1462">
        <v>1436</v>
      </c>
      <c r="B1446" s="1218"/>
      <c r="C1446" s="1240"/>
      <c r="D1446" s="1241"/>
      <c r="E1446" s="1224"/>
      <c r="F1446" s="1224"/>
      <c r="G1446" s="1224"/>
      <c r="H1446" s="112">
        <v>65278</v>
      </c>
      <c r="I1446" s="1222"/>
      <c r="J1446" s="1218" t="s">
        <v>9570</v>
      </c>
      <c r="K1446" s="1218"/>
      <c r="L1446" s="1218"/>
      <c r="M1446" s="1218"/>
      <c r="N1446" s="133">
        <v>6500</v>
      </c>
      <c r="O1446" s="111"/>
      <c r="P1446" s="111"/>
      <c r="Q1446" s="111"/>
      <c r="R1446" s="112" t="s">
        <v>3245</v>
      </c>
      <c r="S1446" s="111" t="s">
        <v>6197</v>
      </c>
      <c r="T1446" s="103"/>
      <c r="U1446" s="103" t="str">
        <f t="shared" si="22"/>
        <v/>
      </c>
      <c r="V1446" s="1123"/>
      <c r="W1446" s="1123"/>
      <c r="X1446" s="111"/>
      <c r="Y1446" s="111"/>
      <c r="Z1446" s="111"/>
      <c r="AA1446" s="111"/>
      <c r="AB1446" s="111"/>
    </row>
    <row r="1447" spans="1:28" ht="13">
      <c r="A1447" s="1462">
        <v>1437</v>
      </c>
      <c r="B1447" s="1218"/>
      <c r="C1447" s="1240"/>
      <c r="D1447" s="1241"/>
      <c r="E1447" s="1224"/>
      <c r="F1447" s="1224"/>
      <c r="G1447" s="1224"/>
      <c r="H1447" s="112">
        <v>65279</v>
      </c>
      <c r="I1447" s="1222"/>
      <c r="J1447" s="1218" t="s">
        <v>9595</v>
      </c>
      <c r="K1447" s="1218"/>
      <c r="L1447" s="1218"/>
      <c r="M1447" s="1218"/>
      <c r="N1447" s="133">
        <v>6500</v>
      </c>
      <c r="O1447" s="111"/>
      <c r="P1447" s="111"/>
      <c r="Q1447" s="111"/>
      <c r="R1447" s="112" t="s">
        <v>3245</v>
      </c>
      <c r="S1447" s="111" t="s">
        <v>6197</v>
      </c>
      <c r="T1447" s="103"/>
      <c r="U1447" s="103" t="str">
        <f t="shared" si="22"/>
        <v/>
      </c>
      <c r="V1447" s="1224"/>
      <c r="W1447" s="1224"/>
      <c r="X1447" s="111"/>
      <c r="Y1447" s="111"/>
      <c r="Z1447" s="111"/>
      <c r="AA1447" s="111"/>
      <c r="AB1447" s="111"/>
    </row>
    <row r="1448" spans="1:28" ht="13">
      <c r="A1448" s="1462">
        <v>1438</v>
      </c>
      <c r="B1448" s="1320"/>
      <c r="C1448" s="1323"/>
      <c r="D1448" s="1324"/>
      <c r="E1448" s="1321"/>
      <c r="F1448" s="1321"/>
      <c r="G1448" s="1321"/>
      <c r="H1448" s="112">
        <v>65280</v>
      </c>
      <c r="I1448" s="1319"/>
      <c r="J1448" s="1320" t="s">
        <v>9754</v>
      </c>
      <c r="K1448" s="1320"/>
      <c r="L1448" s="1320"/>
      <c r="M1448" s="1320"/>
      <c r="N1448" s="133">
        <v>6500</v>
      </c>
      <c r="O1448" s="111"/>
      <c r="P1448" s="111"/>
      <c r="Q1448" s="111"/>
      <c r="R1448" s="112" t="s">
        <v>3245</v>
      </c>
      <c r="S1448" s="111" t="s">
        <v>6197</v>
      </c>
      <c r="T1448" s="103"/>
      <c r="U1448" s="103" t="str">
        <f t="shared" si="22"/>
        <v/>
      </c>
      <c r="V1448" s="1321"/>
      <c r="W1448" s="1321"/>
      <c r="X1448" s="111"/>
      <c r="Y1448" s="111"/>
      <c r="Z1448" s="111"/>
      <c r="AA1448" s="111"/>
      <c r="AB1448" s="111"/>
    </row>
    <row r="1449" spans="1:28" ht="13">
      <c r="A1449" s="1462">
        <v>1439</v>
      </c>
      <c r="B1449" s="111"/>
      <c r="C1449" s="307"/>
      <c r="D1449" s="309">
        <v>66</v>
      </c>
      <c r="E1449" s="32"/>
      <c r="F1449" s="32"/>
      <c r="G1449" s="32"/>
      <c r="H1449" s="113"/>
      <c r="I1449" s="113"/>
      <c r="J1449" s="321" t="s">
        <v>6521</v>
      </c>
      <c r="K1449" s="110"/>
      <c r="L1449" s="110"/>
      <c r="M1449" s="110"/>
      <c r="N1449" s="376"/>
      <c r="O1449" s="111"/>
      <c r="P1449" s="111"/>
      <c r="Q1449" s="111"/>
      <c r="R1449" s="322" t="s">
        <v>3240</v>
      </c>
      <c r="S1449" s="88" t="s">
        <v>6197</v>
      </c>
      <c r="T1449" s="103"/>
      <c r="U1449" s="103" t="str">
        <f t="shared" si="22"/>
        <v/>
      </c>
      <c r="V1449" s="111"/>
      <c r="W1449" s="111"/>
      <c r="X1449" s="111"/>
      <c r="Y1449" s="111"/>
      <c r="Z1449" s="111"/>
      <c r="AA1449" s="111"/>
      <c r="AB1449" s="111"/>
    </row>
    <row r="1450" spans="1:28" ht="13">
      <c r="A1450" s="1462">
        <v>1440</v>
      </c>
      <c r="B1450" s="111"/>
      <c r="C1450" s="307"/>
      <c r="D1450" s="281"/>
      <c r="E1450" s="323">
        <v>66</v>
      </c>
      <c r="F1450" s="323"/>
      <c r="G1450" s="323"/>
      <c r="H1450" s="112"/>
      <c r="I1450" s="112"/>
      <c r="J1450" s="324" t="s">
        <v>6521</v>
      </c>
      <c r="K1450" s="110"/>
      <c r="L1450" s="110"/>
      <c r="M1450" s="110"/>
      <c r="N1450" s="376"/>
      <c r="O1450" s="111"/>
      <c r="P1450" s="111"/>
      <c r="Q1450" s="111"/>
      <c r="R1450" s="96" t="s">
        <v>3240</v>
      </c>
      <c r="S1450" s="103" t="s">
        <v>6197</v>
      </c>
      <c r="T1450" s="103"/>
      <c r="U1450" s="103" t="str">
        <f t="shared" si="22"/>
        <v/>
      </c>
      <c r="V1450" s="111"/>
      <c r="W1450" s="111"/>
      <c r="X1450" s="111"/>
      <c r="Y1450" s="111"/>
      <c r="Z1450" s="111"/>
      <c r="AA1450" s="111"/>
      <c r="AB1450" s="111"/>
    </row>
    <row r="1451" spans="1:28" ht="13">
      <c r="A1451" s="1462">
        <v>1441</v>
      </c>
      <c r="B1451" s="111"/>
      <c r="C1451" s="307"/>
      <c r="D1451" s="281"/>
      <c r="E1451" s="323"/>
      <c r="F1451" s="323">
        <v>660</v>
      </c>
      <c r="G1451" s="323"/>
      <c r="H1451" s="112"/>
      <c r="I1451" s="112"/>
      <c r="J1451" s="21" t="s">
        <v>4869</v>
      </c>
      <c r="K1451" s="111"/>
      <c r="L1451" s="111"/>
      <c r="M1451" s="111"/>
      <c r="N1451" s="292">
        <v>66</v>
      </c>
      <c r="O1451" s="91"/>
      <c r="P1451" s="91"/>
      <c r="Q1451" s="91"/>
      <c r="R1451" s="96" t="s">
        <v>3240</v>
      </c>
      <c r="S1451" s="103" t="s">
        <v>6197</v>
      </c>
      <c r="T1451" s="103"/>
      <c r="U1451" s="103" t="str">
        <f t="shared" si="22"/>
        <v/>
      </c>
      <c r="V1451" s="111"/>
      <c r="W1451" s="111"/>
      <c r="X1451" s="111"/>
      <c r="Y1451" s="111"/>
      <c r="Z1451" s="111"/>
      <c r="AA1451" s="111"/>
      <c r="AB1451" s="111"/>
    </row>
    <row r="1452" spans="1:28" ht="13">
      <c r="A1452" s="1462">
        <v>1442</v>
      </c>
      <c r="B1452" s="111"/>
      <c r="C1452" s="307"/>
      <c r="D1452" s="281"/>
      <c r="E1452" s="323"/>
      <c r="F1452" s="323"/>
      <c r="G1452" s="323">
        <v>6600</v>
      </c>
      <c r="H1452" s="112"/>
      <c r="I1452" s="112"/>
      <c r="J1452" s="21" t="s">
        <v>4869</v>
      </c>
      <c r="K1452" s="111"/>
      <c r="L1452" s="111"/>
      <c r="M1452" s="111"/>
      <c r="N1452" s="292">
        <v>660</v>
      </c>
      <c r="O1452" s="91"/>
      <c r="P1452" s="91"/>
      <c r="Q1452" s="91"/>
      <c r="R1452" s="96" t="s">
        <v>3240</v>
      </c>
      <c r="S1452" s="103" t="s">
        <v>6197</v>
      </c>
      <c r="T1452" s="103"/>
      <c r="U1452" s="103" t="str">
        <f t="shared" si="22"/>
        <v/>
      </c>
      <c r="V1452" s="111"/>
      <c r="W1452" s="111"/>
      <c r="X1452" s="111"/>
      <c r="Y1452" s="111"/>
      <c r="Z1452" s="111"/>
      <c r="AA1452" s="111"/>
      <c r="AB1452" s="111"/>
    </row>
    <row r="1453" spans="1:28" ht="13">
      <c r="A1453" s="1462">
        <v>1443</v>
      </c>
      <c r="B1453" s="111"/>
      <c r="C1453" s="307"/>
      <c r="D1453" s="281"/>
      <c r="E1453" s="323"/>
      <c r="F1453" s="323"/>
      <c r="G1453" s="323"/>
      <c r="H1453" s="112">
        <v>64200</v>
      </c>
      <c r="I1453" s="112"/>
      <c r="J1453" s="111" t="s">
        <v>5068</v>
      </c>
      <c r="K1453" s="111"/>
      <c r="L1453" s="111"/>
      <c r="M1453" s="114"/>
      <c r="N1453" s="133">
        <v>6600</v>
      </c>
      <c r="O1453" s="111"/>
      <c r="P1453" s="111"/>
      <c r="Q1453" s="111"/>
      <c r="R1453" s="112" t="s">
        <v>3245</v>
      </c>
      <c r="S1453" s="103" t="s">
        <v>6197</v>
      </c>
      <c r="T1453" s="103"/>
      <c r="U1453" s="103" t="str">
        <f t="shared" si="22"/>
        <v/>
      </c>
      <c r="V1453" s="111"/>
      <c r="W1453" s="111"/>
      <c r="X1453" s="111"/>
      <c r="Y1453" s="111"/>
      <c r="Z1453" s="111"/>
      <c r="AA1453" s="111"/>
      <c r="AB1453" s="111"/>
    </row>
    <row r="1454" spans="1:28" ht="13">
      <c r="A1454" s="1462">
        <v>1444</v>
      </c>
      <c r="B1454" s="111"/>
      <c r="C1454" s="307"/>
      <c r="D1454" s="281"/>
      <c r="E1454" s="323"/>
      <c r="F1454" s="323"/>
      <c r="G1454" s="323"/>
      <c r="H1454" s="112">
        <v>64201</v>
      </c>
      <c r="I1454" s="112"/>
      <c r="J1454" s="111" t="s">
        <v>6578</v>
      </c>
      <c r="K1454" s="111"/>
      <c r="L1454" s="111"/>
      <c r="M1454" s="111"/>
      <c r="N1454" s="133">
        <v>6600</v>
      </c>
      <c r="O1454" s="111"/>
      <c r="P1454" s="111"/>
      <c r="Q1454" s="111"/>
      <c r="R1454" s="112" t="s">
        <v>3245</v>
      </c>
      <c r="S1454" s="103" t="s">
        <v>6197</v>
      </c>
      <c r="T1454" s="103" t="s">
        <v>6936</v>
      </c>
      <c r="U1454" s="103" t="str">
        <f t="shared" si="22"/>
        <v>End</v>
      </c>
      <c r="V1454" s="111"/>
      <c r="W1454" s="111"/>
      <c r="X1454" s="111"/>
      <c r="Y1454" s="111"/>
      <c r="Z1454" s="111"/>
      <c r="AA1454" s="111"/>
      <c r="AB1454" s="111"/>
    </row>
    <row r="1455" spans="1:28" ht="13">
      <c r="A1455" s="1462">
        <v>1445</v>
      </c>
      <c r="B1455" s="111"/>
      <c r="C1455" s="307"/>
      <c r="D1455" s="281"/>
      <c r="E1455" s="323"/>
      <c r="F1455" s="323"/>
      <c r="G1455" s="323"/>
      <c r="H1455" s="112">
        <v>64202</v>
      </c>
      <c r="I1455" s="112"/>
      <c r="J1455" s="111" t="s">
        <v>6188</v>
      </c>
      <c r="K1455" s="111"/>
      <c r="L1455" s="111"/>
      <c r="M1455" s="111"/>
      <c r="N1455" s="133">
        <v>6600</v>
      </c>
      <c r="O1455" s="111"/>
      <c r="P1455" s="111"/>
      <c r="Q1455" s="111"/>
      <c r="R1455" s="112" t="s">
        <v>3245</v>
      </c>
      <c r="S1455" s="103" t="s">
        <v>6197</v>
      </c>
      <c r="T1455" s="103" t="s">
        <v>6931</v>
      </c>
      <c r="U1455" s="103" t="str">
        <f t="shared" si="22"/>
        <v>End</v>
      </c>
      <c r="V1455" s="111"/>
      <c r="W1455" s="111"/>
      <c r="X1455" s="111"/>
      <c r="Y1455" s="111"/>
      <c r="Z1455" s="111"/>
      <c r="AA1455" s="111"/>
      <c r="AB1455" s="111"/>
    </row>
    <row r="1456" spans="1:28" ht="13">
      <c r="A1456" s="1462">
        <v>1446</v>
      </c>
      <c r="B1456" s="111"/>
      <c r="C1456" s="307"/>
      <c r="D1456" s="281"/>
      <c r="E1456" s="323"/>
      <c r="F1456" s="323"/>
      <c r="G1456" s="323"/>
      <c r="H1456" s="112">
        <v>64203</v>
      </c>
      <c r="I1456" s="112"/>
      <c r="J1456" s="111" t="s">
        <v>5078</v>
      </c>
      <c r="K1456" s="111"/>
      <c r="L1456" s="111"/>
      <c r="M1456" s="111"/>
      <c r="N1456" s="133">
        <v>6600</v>
      </c>
      <c r="O1456" s="111"/>
      <c r="P1456" s="111"/>
      <c r="Q1456" s="111"/>
      <c r="R1456" s="112" t="s">
        <v>3245</v>
      </c>
      <c r="S1456" s="103" t="s">
        <v>6197</v>
      </c>
      <c r="T1456" s="103" t="s">
        <v>6931</v>
      </c>
      <c r="U1456" s="103" t="str">
        <f t="shared" si="22"/>
        <v>End</v>
      </c>
      <c r="V1456" s="111"/>
      <c r="W1456" s="111"/>
      <c r="X1456" s="111"/>
      <c r="Y1456" s="111"/>
      <c r="Z1456" s="111"/>
      <c r="AA1456" s="111"/>
      <c r="AB1456" s="111"/>
    </row>
    <row r="1457" spans="1:28" ht="13">
      <c r="A1457" s="1462">
        <v>1447</v>
      </c>
      <c r="B1457" s="111"/>
      <c r="C1457" s="307"/>
      <c r="D1457" s="281"/>
      <c r="E1457" s="323"/>
      <c r="F1457" s="323"/>
      <c r="G1457" s="323"/>
      <c r="H1457" s="112">
        <v>64204</v>
      </c>
      <c r="I1457" s="112"/>
      <c r="J1457" s="111" t="s">
        <v>5077</v>
      </c>
      <c r="K1457" s="111"/>
      <c r="L1457" s="111"/>
      <c r="M1457" s="111"/>
      <c r="N1457" s="133">
        <v>6600</v>
      </c>
      <c r="O1457" s="111"/>
      <c r="P1457" s="111"/>
      <c r="Q1457" s="111"/>
      <c r="R1457" s="112" t="s">
        <v>3245</v>
      </c>
      <c r="S1457" s="103" t="s">
        <v>6197</v>
      </c>
      <c r="T1457" s="103" t="s">
        <v>6931</v>
      </c>
      <c r="U1457" s="103" t="str">
        <f t="shared" si="22"/>
        <v>End</v>
      </c>
      <c r="V1457" s="111"/>
      <c r="W1457" s="111"/>
      <c r="X1457" s="111"/>
      <c r="Y1457" s="111"/>
      <c r="Z1457" s="111"/>
      <c r="AA1457" s="111"/>
      <c r="AB1457" s="111"/>
    </row>
    <row r="1458" spans="1:28" ht="13">
      <c r="A1458" s="1462">
        <v>1448</v>
      </c>
      <c r="B1458" s="111"/>
      <c r="C1458" s="307"/>
      <c r="D1458" s="281"/>
      <c r="E1458" s="323"/>
      <c r="F1458" s="323"/>
      <c r="G1458" s="323"/>
      <c r="H1458" s="112">
        <v>64205</v>
      </c>
      <c r="I1458" s="112"/>
      <c r="J1458" s="111" t="s">
        <v>4892</v>
      </c>
      <c r="K1458" s="111"/>
      <c r="L1458" s="111"/>
      <c r="M1458" s="111"/>
      <c r="N1458" s="133">
        <v>6600</v>
      </c>
      <c r="O1458" s="111"/>
      <c r="P1458" s="111"/>
      <c r="Q1458" s="111"/>
      <c r="R1458" s="112" t="s">
        <v>3245</v>
      </c>
      <c r="S1458" s="103" t="s">
        <v>6197</v>
      </c>
      <c r="T1458" s="103" t="s">
        <v>6931</v>
      </c>
      <c r="U1458" s="103" t="str">
        <f t="shared" si="22"/>
        <v>End</v>
      </c>
      <c r="V1458" s="111"/>
      <c r="W1458" s="111"/>
      <c r="X1458" s="111"/>
      <c r="Y1458" s="111"/>
      <c r="Z1458" s="111"/>
      <c r="AA1458" s="111"/>
      <c r="AB1458" s="111"/>
    </row>
    <row r="1459" spans="1:28" ht="13">
      <c r="A1459" s="1462">
        <v>1449</v>
      </c>
      <c r="B1459" s="111"/>
      <c r="C1459" s="307"/>
      <c r="D1459" s="281"/>
      <c r="E1459" s="323"/>
      <c r="F1459" s="323"/>
      <c r="G1459" s="323"/>
      <c r="H1459" s="112">
        <v>64206</v>
      </c>
      <c r="I1459" s="112"/>
      <c r="J1459" s="111" t="s">
        <v>4893</v>
      </c>
      <c r="K1459" s="111"/>
      <c r="L1459" s="111"/>
      <c r="M1459" s="111"/>
      <c r="N1459" s="133">
        <v>6600</v>
      </c>
      <c r="O1459" s="111"/>
      <c r="P1459" s="111"/>
      <c r="Q1459" s="111"/>
      <c r="R1459" s="112" t="s">
        <v>3245</v>
      </c>
      <c r="S1459" s="103" t="s">
        <v>6197</v>
      </c>
      <c r="T1459" s="103" t="s">
        <v>6931</v>
      </c>
      <c r="U1459" s="103" t="str">
        <f t="shared" si="22"/>
        <v>End</v>
      </c>
      <c r="V1459" s="111"/>
      <c r="W1459" s="111"/>
      <c r="X1459" s="111"/>
      <c r="Y1459" s="111"/>
      <c r="Z1459" s="111"/>
      <c r="AA1459" s="111"/>
      <c r="AB1459" s="111"/>
    </row>
    <row r="1460" spans="1:28" ht="13">
      <c r="A1460" s="1462">
        <v>1450</v>
      </c>
      <c r="B1460" s="111"/>
      <c r="C1460" s="307"/>
      <c r="D1460" s="281"/>
      <c r="E1460" s="323"/>
      <c r="F1460" s="323"/>
      <c r="G1460" s="323"/>
      <c r="H1460" s="112">
        <v>64207</v>
      </c>
      <c r="I1460" s="112"/>
      <c r="J1460" s="111" t="s">
        <v>6680</v>
      </c>
      <c r="K1460" s="111"/>
      <c r="L1460" s="111"/>
      <c r="M1460" s="111"/>
      <c r="N1460" s="133">
        <v>6600</v>
      </c>
      <c r="O1460" s="111"/>
      <c r="P1460" s="111"/>
      <c r="Q1460" s="111"/>
      <c r="R1460" s="112" t="s">
        <v>3245</v>
      </c>
      <c r="S1460" s="103" t="s">
        <v>6197</v>
      </c>
      <c r="T1460" s="103" t="s">
        <v>6936</v>
      </c>
      <c r="U1460" s="103" t="str">
        <f t="shared" si="22"/>
        <v>End</v>
      </c>
      <c r="V1460" s="111"/>
      <c r="W1460" s="111"/>
      <c r="X1460" s="111"/>
      <c r="Y1460" s="111"/>
      <c r="Z1460" s="111"/>
      <c r="AA1460" s="111"/>
      <c r="AB1460" s="111"/>
    </row>
    <row r="1461" spans="1:28" ht="13">
      <c r="A1461" s="1462">
        <v>1451</v>
      </c>
      <c r="B1461" s="111"/>
      <c r="C1461" s="307"/>
      <c r="D1461" s="281"/>
      <c r="E1461" s="323"/>
      <c r="F1461" s="323"/>
      <c r="G1461" s="323"/>
      <c r="H1461" s="112">
        <v>64208</v>
      </c>
      <c r="I1461" s="112"/>
      <c r="J1461" s="111" t="s">
        <v>6932</v>
      </c>
      <c r="K1461" s="111"/>
      <c r="L1461" s="111"/>
      <c r="M1461" s="111"/>
      <c r="N1461" s="133">
        <v>6600</v>
      </c>
      <c r="O1461" s="111"/>
      <c r="P1461" s="111"/>
      <c r="Q1461" s="111"/>
      <c r="R1461" s="112" t="s">
        <v>3245</v>
      </c>
      <c r="S1461" s="103" t="s">
        <v>6197</v>
      </c>
      <c r="T1461" s="103" t="s">
        <v>6931</v>
      </c>
      <c r="U1461" s="103" t="str">
        <f t="shared" si="22"/>
        <v>End</v>
      </c>
      <c r="V1461" s="111"/>
      <c r="W1461" s="111"/>
      <c r="X1461" s="111"/>
      <c r="Y1461" s="111"/>
      <c r="Z1461" s="111"/>
      <c r="AA1461" s="111"/>
      <c r="AB1461" s="111"/>
    </row>
    <row r="1462" spans="1:28" ht="13">
      <c r="A1462" s="1462">
        <v>1452</v>
      </c>
      <c r="B1462" s="111"/>
      <c r="C1462" s="307"/>
      <c r="D1462" s="281"/>
      <c r="E1462" s="323"/>
      <c r="F1462" s="323"/>
      <c r="G1462" s="323"/>
      <c r="H1462" s="112">
        <v>64209</v>
      </c>
      <c r="I1462" s="112"/>
      <c r="J1462" s="231" t="s">
        <v>6715</v>
      </c>
      <c r="K1462" s="111"/>
      <c r="L1462" s="111"/>
      <c r="M1462" s="111"/>
      <c r="N1462" s="133">
        <v>6600</v>
      </c>
      <c r="O1462" s="111"/>
      <c r="P1462" s="111"/>
      <c r="Q1462" s="111"/>
      <c r="R1462" s="112" t="s">
        <v>3245</v>
      </c>
      <c r="S1462" s="103" t="s">
        <v>6197</v>
      </c>
      <c r="T1462" s="103" t="s">
        <v>7061</v>
      </c>
      <c r="U1462" s="103" t="str">
        <f t="shared" si="22"/>
        <v>End</v>
      </c>
      <c r="V1462" s="111"/>
      <c r="W1462" s="111"/>
      <c r="X1462" s="111"/>
      <c r="Y1462" s="111"/>
      <c r="Z1462" s="111"/>
      <c r="AA1462" s="111"/>
      <c r="AB1462" s="111"/>
    </row>
    <row r="1463" spans="1:28" ht="13">
      <c r="A1463" s="1462">
        <v>1453</v>
      </c>
      <c r="B1463" s="111"/>
      <c r="C1463" s="307"/>
      <c r="D1463" s="281"/>
      <c r="E1463" s="323"/>
      <c r="F1463" s="323"/>
      <c r="G1463" s="323"/>
      <c r="H1463" s="112">
        <v>64210</v>
      </c>
      <c r="I1463" s="112"/>
      <c r="J1463" s="231" t="s">
        <v>5079</v>
      </c>
      <c r="K1463" s="111"/>
      <c r="L1463" s="111"/>
      <c r="M1463" s="111"/>
      <c r="N1463" s="133">
        <v>6600</v>
      </c>
      <c r="O1463" s="111"/>
      <c r="P1463" s="111"/>
      <c r="Q1463" s="111"/>
      <c r="R1463" s="112" t="s">
        <v>3245</v>
      </c>
      <c r="S1463" s="103" t="s">
        <v>6197</v>
      </c>
      <c r="T1463" s="103" t="s">
        <v>6957</v>
      </c>
      <c r="U1463" s="103" t="str">
        <f t="shared" si="22"/>
        <v>End</v>
      </c>
      <c r="V1463" s="111"/>
      <c r="W1463" s="111"/>
      <c r="X1463" s="111"/>
      <c r="Y1463" s="111"/>
      <c r="Z1463" s="111"/>
      <c r="AA1463" s="111"/>
      <c r="AB1463" s="111"/>
    </row>
    <row r="1464" spans="1:28" ht="13">
      <c r="A1464" s="1462">
        <v>1454</v>
      </c>
      <c r="B1464" s="111"/>
      <c r="C1464" s="307"/>
      <c r="D1464" s="281"/>
      <c r="E1464" s="323"/>
      <c r="F1464" s="323"/>
      <c r="G1464" s="323"/>
      <c r="H1464" s="112">
        <v>64211</v>
      </c>
      <c r="I1464" s="112"/>
      <c r="J1464" s="231" t="s">
        <v>6189</v>
      </c>
      <c r="K1464" s="111"/>
      <c r="L1464" s="111"/>
      <c r="M1464" s="111"/>
      <c r="N1464" s="133">
        <v>6600</v>
      </c>
      <c r="O1464" s="111"/>
      <c r="P1464" s="111"/>
      <c r="Q1464" s="111"/>
      <c r="R1464" s="112" t="s">
        <v>3245</v>
      </c>
      <c r="S1464" s="103" t="s">
        <v>6197</v>
      </c>
      <c r="T1464" s="103" t="s">
        <v>6931</v>
      </c>
      <c r="U1464" s="103" t="str">
        <f t="shared" si="22"/>
        <v>End</v>
      </c>
      <c r="V1464" s="111"/>
      <c r="W1464" s="111"/>
      <c r="X1464" s="111"/>
      <c r="Y1464" s="111"/>
      <c r="Z1464" s="111"/>
      <c r="AA1464" s="111"/>
      <c r="AB1464" s="111"/>
    </row>
    <row r="1465" spans="1:28" ht="13">
      <c r="A1465" s="1462">
        <v>1455</v>
      </c>
      <c r="B1465" s="111"/>
      <c r="C1465" s="307"/>
      <c r="D1465" s="281"/>
      <c r="E1465" s="323"/>
      <c r="F1465" s="323"/>
      <c r="G1465" s="323"/>
      <c r="H1465" s="112">
        <v>64212</v>
      </c>
      <c r="I1465" s="112"/>
      <c r="J1465" s="231" t="s">
        <v>5080</v>
      </c>
      <c r="K1465" s="111"/>
      <c r="L1465" s="111"/>
      <c r="M1465" s="111"/>
      <c r="N1465" s="133">
        <v>6600</v>
      </c>
      <c r="O1465" s="111"/>
      <c r="P1465" s="111"/>
      <c r="Q1465" s="111"/>
      <c r="R1465" s="112" t="s">
        <v>3245</v>
      </c>
      <c r="S1465" s="103" t="s">
        <v>6197</v>
      </c>
      <c r="T1465" s="103" t="s">
        <v>6931</v>
      </c>
      <c r="U1465" s="103" t="str">
        <f t="shared" si="22"/>
        <v>End</v>
      </c>
      <c r="V1465" s="111"/>
      <c r="W1465" s="111"/>
      <c r="X1465" s="111"/>
      <c r="Y1465" s="111"/>
      <c r="Z1465" s="111"/>
      <c r="AA1465" s="111"/>
      <c r="AB1465" s="111"/>
    </row>
    <row r="1466" spans="1:28" s="111" customFormat="1" ht="13">
      <c r="A1466" s="1462">
        <v>1456</v>
      </c>
      <c r="C1466" s="307"/>
      <c r="D1466" s="281"/>
      <c r="E1466" s="323"/>
      <c r="F1466" s="323"/>
      <c r="G1466" s="323"/>
      <c r="H1466" s="112">
        <v>64213</v>
      </c>
      <c r="I1466" s="112"/>
      <c r="J1466" s="231" t="s">
        <v>5081</v>
      </c>
      <c r="N1466" s="133">
        <v>6600</v>
      </c>
      <c r="R1466" s="112" t="s">
        <v>3245</v>
      </c>
      <c r="S1466" s="103" t="s">
        <v>6197</v>
      </c>
      <c r="T1466" s="103" t="s">
        <v>6957</v>
      </c>
      <c r="U1466" s="103" t="str">
        <f t="shared" si="22"/>
        <v>End</v>
      </c>
    </row>
    <row r="1467" spans="1:28" s="111" customFormat="1" ht="13">
      <c r="A1467" s="1462">
        <v>1457</v>
      </c>
      <c r="B1467" s="109"/>
      <c r="C1467" s="109"/>
      <c r="D1467" s="109"/>
      <c r="E1467" s="109"/>
      <c r="F1467" s="109"/>
      <c r="G1467" s="109"/>
      <c r="H1467" s="117">
        <v>66800</v>
      </c>
      <c r="I1467" s="109"/>
      <c r="J1467" s="109" t="s">
        <v>9432</v>
      </c>
      <c r="K1467" s="109"/>
      <c r="L1467" s="109"/>
      <c r="M1467" s="109"/>
      <c r="N1467" s="109">
        <v>6600</v>
      </c>
      <c r="O1467" s="109"/>
      <c r="P1467" s="109"/>
      <c r="Q1467" s="109"/>
      <c r="R1467" s="117" t="s">
        <v>3245</v>
      </c>
      <c r="S1467" s="109" t="s">
        <v>6197</v>
      </c>
      <c r="T1467" s="103" t="s">
        <v>9433</v>
      </c>
      <c r="U1467" s="103" t="str">
        <f t="shared" si="22"/>
        <v>End</v>
      </c>
    </row>
    <row r="1468" spans="1:28" s="111" customFormat="1" ht="13">
      <c r="A1468" s="1462">
        <v>1458</v>
      </c>
      <c r="C1468" s="307"/>
      <c r="D1468" s="281"/>
      <c r="E1468" s="323"/>
      <c r="F1468" s="323"/>
      <c r="G1468" s="323"/>
      <c r="H1468" s="112">
        <v>66801</v>
      </c>
      <c r="I1468" s="112"/>
      <c r="J1468" s="109" t="s">
        <v>9797</v>
      </c>
      <c r="N1468" s="133">
        <v>6600</v>
      </c>
      <c r="R1468" s="112" t="s">
        <v>3245</v>
      </c>
      <c r="S1468" s="103" t="s">
        <v>6197</v>
      </c>
      <c r="T1468" s="103"/>
      <c r="U1468" s="103" t="str">
        <f t="shared" si="22"/>
        <v/>
      </c>
    </row>
    <row r="1469" spans="1:28" s="111" customFormat="1" ht="13">
      <c r="A1469" s="1462">
        <v>1459</v>
      </c>
      <c r="C1469" s="307"/>
      <c r="D1469" s="281"/>
      <c r="E1469" s="323"/>
      <c r="F1469" s="323"/>
      <c r="G1469" s="323"/>
      <c r="H1469" s="112">
        <v>66802</v>
      </c>
      <c r="I1469" s="112"/>
      <c r="J1469" s="231" t="s">
        <v>9799</v>
      </c>
      <c r="N1469" s="133">
        <v>6600</v>
      </c>
      <c r="R1469" s="112" t="s">
        <v>3245</v>
      </c>
      <c r="S1469" s="103" t="s">
        <v>6197</v>
      </c>
      <c r="T1469" s="103"/>
      <c r="U1469" s="103" t="str">
        <f t="shared" si="22"/>
        <v/>
      </c>
    </row>
    <row r="1470" spans="1:28" s="111" customFormat="1" ht="13">
      <c r="A1470" s="1462">
        <v>1460</v>
      </c>
      <c r="C1470" s="307"/>
      <c r="D1470" s="281"/>
      <c r="E1470" s="323"/>
      <c r="F1470" s="323"/>
      <c r="G1470" s="323"/>
      <c r="H1470" s="112">
        <v>66803</v>
      </c>
      <c r="I1470" s="112"/>
      <c r="J1470" s="109" t="s">
        <v>9800</v>
      </c>
      <c r="N1470" s="133">
        <v>6600</v>
      </c>
      <c r="R1470" s="112" t="s">
        <v>3245</v>
      </c>
      <c r="S1470" s="103" t="s">
        <v>6197</v>
      </c>
      <c r="T1470" s="103"/>
      <c r="U1470" s="103" t="str">
        <f t="shared" si="22"/>
        <v/>
      </c>
    </row>
    <row r="1471" spans="1:28" s="111" customFormat="1" ht="13">
      <c r="A1471" s="1462">
        <v>1461</v>
      </c>
      <c r="C1471" s="307"/>
      <c r="D1471" s="281"/>
      <c r="E1471" s="323"/>
      <c r="F1471" s="323"/>
      <c r="G1471" s="323"/>
      <c r="H1471" s="112">
        <v>66804</v>
      </c>
      <c r="I1471" s="112"/>
      <c r="J1471" s="231" t="s">
        <v>9801</v>
      </c>
      <c r="N1471" s="133">
        <v>6600</v>
      </c>
      <c r="R1471" s="112" t="s">
        <v>3245</v>
      </c>
      <c r="S1471" s="103" t="s">
        <v>6197</v>
      </c>
      <c r="T1471" s="103"/>
      <c r="U1471" s="103" t="str">
        <f t="shared" si="22"/>
        <v/>
      </c>
    </row>
    <row r="1472" spans="1:28" s="111" customFormat="1" ht="13">
      <c r="A1472" s="1462">
        <v>1462</v>
      </c>
      <c r="H1472" s="112">
        <v>66805</v>
      </c>
      <c r="J1472" s="111" t="s">
        <v>9802</v>
      </c>
      <c r="N1472" s="111">
        <v>6600</v>
      </c>
      <c r="R1472" s="112" t="s">
        <v>3245</v>
      </c>
      <c r="S1472" s="111" t="s">
        <v>6197</v>
      </c>
      <c r="T1472" s="103"/>
      <c r="U1472" s="103" t="str">
        <f t="shared" si="22"/>
        <v/>
      </c>
    </row>
    <row r="1473" spans="1:31" s="111" customFormat="1" ht="13">
      <c r="A1473" s="1462">
        <v>1463</v>
      </c>
      <c r="C1473" s="307"/>
      <c r="D1473" s="281"/>
      <c r="E1473" s="323"/>
      <c r="F1473" s="323"/>
      <c r="G1473" s="323"/>
      <c r="H1473" s="112">
        <v>66806</v>
      </c>
      <c r="I1473" s="112"/>
      <c r="J1473" s="231" t="s">
        <v>9803</v>
      </c>
      <c r="N1473" s="133">
        <v>6600</v>
      </c>
      <c r="R1473" s="112" t="s">
        <v>3245</v>
      </c>
      <c r="S1473" s="103" t="s">
        <v>6197</v>
      </c>
      <c r="T1473" s="375"/>
      <c r="U1473" s="103" t="str">
        <f t="shared" si="22"/>
        <v/>
      </c>
    </row>
    <row r="1474" spans="1:31" s="111" customFormat="1" ht="13">
      <c r="A1474" s="1462">
        <v>1464</v>
      </c>
      <c r="C1474" s="307"/>
      <c r="D1474" s="281"/>
      <c r="E1474" s="323"/>
      <c r="F1474" s="323"/>
      <c r="G1474" s="323"/>
      <c r="H1474" s="112">
        <v>66807</v>
      </c>
      <c r="I1474" s="112"/>
      <c r="J1474" s="231" t="s">
        <v>9435</v>
      </c>
      <c r="N1474" s="133">
        <v>6600</v>
      </c>
      <c r="R1474" s="112" t="s">
        <v>3245</v>
      </c>
      <c r="S1474" s="103" t="s">
        <v>6197</v>
      </c>
      <c r="T1474" s="103" t="s">
        <v>9804</v>
      </c>
      <c r="U1474" s="103" t="str">
        <f t="shared" si="22"/>
        <v>End</v>
      </c>
    </row>
    <row r="1475" spans="1:31" s="111" customFormat="1" ht="13">
      <c r="A1475" s="1462">
        <v>1465</v>
      </c>
      <c r="C1475" s="307"/>
      <c r="D1475" s="281"/>
      <c r="E1475" s="323"/>
      <c r="F1475" s="323"/>
      <c r="G1475" s="323"/>
      <c r="H1475" s="112">
        <v>66808</v>
      </c>
      <c r="I1475" s="112"/>
      <c r="J1475" s="231" t="s">
        <v>9438</v>
      </c>
      <c r="N1475" s="133">
        <v>6600</v>
      </c>
      <c r="R1475" s="112" t="s">
        <v>3245</v>
      </c>
      <c r="S1475" s="103" t="s">
        <v>6197</v>
      </c>
      <c r="T1475" s="103" t="s">
        <v>9804</v>
      </c>
      <c r="U1475" s="103" t="str">
        <f t="shared" si="22"/>
        <v>End</v>
      </c>
      <c r="AE1475" s="109"/>
    </row>
    <row r="1476" spans="1:31" ht="13">
      <c r="A1476" s="1462">
        <v>1466</v>
      </c>
      <c r="B1476" s="111"/>
      <c r="C1476" s="307"/>
      <c r="D1476" s="281"/>
      <c r="E1476" s="323"/>
      <c r="F1476" s="323"/>
      <c r="G1476" s="323"/>
      <c r="H1476" s="112">
        <v>66809</v>
      </c>
      <c r="I1476" s="112"/>
      <c r="J1476" s="231" t="s">
        <v>6966</v>
      </c>
      <c r="K1476" s="111"/>
      <c r="L1476" s="111"/>
      <c r="M1476" s="111"/>
      <c r="N1476" s="133">
        <v>6600</v>
      </c>
      <c r="O1476" s="111"/>
      <c r="P1476" s="111"/>
      <c r="Q1476" s="111"/>
      <c r="R1476" s="112" t="s">
        <v>3245</v>
      </c>
      <c r="S1476" s="103" t="s">
        <v>6197</v>
      </c>
      <c r="T1476" s="103" t="s">
        <v>8326</v>
      </c>
      <c r="U1476" s="103" t="str">
        <f t="shared" si="22"/>
        <v>End</v>
      </c>
      <c r="V1476" s="111"/>
      <c r="W1476" s="111"/>
      <c r="X1476" s="111"/>
      <c r="Y1476" s="111"/>
      <c r="Z1476" s="111"/>
      <c r="AA1476" s="111"/>
      <c r="AB1476" s="111"/>
    </row>
    <row r="1477" spans="1:31" ht="13">
      <c r="A1477" s="1462">
        <v>1467</v>
      </c>
      <c r="B1477" s="111"/>
      <c r="C1477" s="307"/>
      <c r="D1477" s="281"/>
      <c r="E1477" s="323"/>
      <c r="F1477" s="323"/>
      <c r="G1477" s="323"/>
      <c r="H1477" s="112">
        <v>66810</v>
      </c>
      <c r="I1477" s="112"/>
      <c r="J1477" s="231" t="s">
        <v>8351</v>
      </c>
      <c r="K1477" s="111"/>
      <c r="L1477" s="111"/>
      <c r="M1477" s="111"/>
      <c r="N1477" s="133">
        <v>6600</v>
      </c>
      <c r="O1477" s="111"/>
      <c r="P1477" s="111"/>
      <c r="Q1477" s="111"/>
      <c r="R1477" s="112" t="s">
        <v>3245</v>
      </c>
      <c r="S1477" s="103" t="s">
        <v>6197</v>
      </c>
      <c r="T1477" s="103" t="s">
        <v>9437</v>
      </c>
      <c r="U1477" s="103" t="str">
        <f t="shared" si="22"/>
        <v>End</v>
      </c>
      <c r="V1477" s="103"/>
      <c r="W1477" s="103"/>
      <c r="X1477" s="111"/>
      <c r="Y1477" s="111"/>
      <c r="Z1477" s="111"/>
      <c r="AA1477" s="111"/>
      <c r="AB1477" s="111"/>
    </row>
    <row r="1478" spans="1:31" ht="13">
      <c r="A1478" s="1462">
        <v>1468</v>
      </c>
      <c r="B1478" s="111"/>
      <c r="C1478" s="307"/>
      <c r="D1478" s="281"/>
      <c r="E1478" s="466"/>
      <c r="F1478" s="466"/>
      <c r="G1478" s="466"/>
      <c r="H1478" s="112">
        <v>66811</v>
      </c>
      <c r="I1478" s="112"/>
      <c r="J1478" s="467" t="s">
        <v>8358</v>
      </c>
      <c r="K1478" s="111"/>
      <c r="L1478" s="111"/>
      <c r="M1478" s="111"/>
      <c r="N1478" s="133">
        <v>6600</v>
      </c>
      <c r="O1478" s="111"/>
      <c r="P1478" s="111"/>
      <c r="Q1478" s="111"/>
      <c r="R1478" s="112" t="s">
        <v>3245</v>
      </c>
      <c r="S1478" s="103" t="s">
        <v>6197</v>
      </c>
      <c r="T1478" s="103" t="s">
        <v>9436</v>
      </c>
      <c r="U1478" s="103" t="str">
        <f t="shared" si="22"/>
        <v>End</v>
      </c>
      <c r="V1478" s="103"/>
      <c r="W1478" s="103"/>
      <c r="X1478" s="111"/>
      <c r="Y1478" s="111"/>
      <c r="Z1478" s="111"/>
      <c r="AA1478" s="111"/>
      <c r="AB1478" s="111"/>
    </row>
    <row r="1479" spans="1:31" ht="13">
      <c r="A1479" s="1462">
        <v>1469</v>
      </c>
      <c r="B1479" s="111"/>
      <c r="C1479" s="307"/>
      <c r="D1479" s="281"/>
      <c r="E1479" s="466"/>
      <c r="F1479" s="466"/>
      <c r="G1479" s="466"/>
      <c r="H1479" s="112">
        <v>66812</v>
      </c>
      <c r="I1479" s="112"/>
      <c r="J1479" s="231" t="s">
        <v>8352</v>
      </c>
      <c r="K1479" s="111"/>
      <c r="L1479" s="111"/>
      <c r="M1479" s="111"/>
      <c r="N1479" s="133">
        <v>6600</v>
      </c>
      <c r="O1479" s="111"/>
      <c r="P1479" s="111"/>
      <c r="Q1479" s="111"/>
      <c r="R1479" s="112" t="s">
        <v>3245</v>
      </c>
      <c r="S1479" s="103" t="s">
        <v>6197</v>
      </c>
      <c r="T1479" s="103" t="s">
        <v>8515</v>
      </c>
      <c r="U1479" s="103" t="str">
        <f t="shared" si="22"/>
        <v>End</v>
      </c>
      <c r="V1479" s="103"/>
      <c r="W1479" s="103"/>
      <c r="X1479" s="111"/>
      <c r="Y1479" s="111"/>
      <c r="Z1479" s="111"/>
      <c r="AA1479" s="111"/>
      <c r="AB1479" s="111"/>
    </row>
    <row r="1480" spans="1:31" ht="13">
      <c r="A1480" s="1462">
        <v>1470</v>
      </c>
      <c r="B1480" s="111"/>
      <c r="C1480" s="307"/>
      <c r="D1480" s="281"/>
      <c r="E1480" s="466"/>
      <c r="F1480" s="466"/>
      <c r="G1480" s="466"/>
      <c r="H1480" s="112">
        <v>66813</v>
      </c>
      <c r="I1480" s="112"/>
      <c r="J1480" s="231" t="s">
        <v>8353</v>
      </c>
      <c r="K1480" s="111"/>
      <c r="L1480" s="111"/>
      <c r="M1480" s="111"/>
      <c r="N1480" s="133">
        <v>6600</v>
      </c>
      <c r="O1480" s="111"/>
      <c r="P1480" s="111"/>
      <c r="Q1480" s="111"/>
      <c r="R1480" s="112" t="s">
        <v>3245</v>
      </c>
      <c r="S1480" s="103" t="s">
        <v>6197</v>
      </c>
      <c r="T1480" s="103" t="s">
        <v>9436</v>
      </c>
      <c r="U1480" s="103" t="str">
        <f t="shared" si="22"/>
        <v>End</v>
      </c>
      <c r="V1480" s="103"/>
      <c r="W1480" s="103"/>
      <c r="X1480" s="111"/>
      <c r="Y1480" s="111"/>
      <c r="Z1480" s="111"/>
      <c r="AA1480" s="111"/>
      <c r="AB1480" s="111"/>
    </row>
    <row r="1481" spans="1:31" ht="13">
      <c r="A1481" s="1462">
        <v>1471</v>
      </c>
      <c r="B1481" s="111"/>
      <c r="C1481" s="307"/>
      <c r="D1481" s="281"/>
      <c r="E1481" s="466"/>
      <c r="F1481" s="466"/>
      <c r="G1481" s="466"/>
      <c r="H1481" s="112">
        <v>66814</v>
      </c>
      <c r="I1481" s="112"/>
      <c r="J1481" s="231" t="s">
        <v>8354</v>
      </c>
      <c r="K1481" s="111"/>
      <c r="L1481" s="111"/>
      <c r="M1481" s="111"/>
      <c r="N1481" s="133">
        <v>6600</v>
      </c>
      <c r="O1481" s="111"/>
      <c r="P1481" s="111"/>
      <c r="Q1481" s="111"/>
      <c r="R1481" s="112" t="s">
        <v>3245</v>
      </c>
      <c r="S1481" s="103" t="s">
        <v>6197</v>
      </c>
      <c r="T1481" s="103" t="s">
        <v>8511</v>
      </c>
      <c r="U1481" s="103" t="str">
        <f t="shared" si="22"/>
        <v>End</v>
      </c>
      <c r="V1481" s="103"/>
      <c r="W1481" s="103"/>
      <c r="X1481" s="111"/>
      <c r="Y1481" s="111"/>
      <c r="Z1481" s="111"/>
      <c r="AA1481" s="111"/>
      <c r="AB1481" s="111"/>
    </row>
    <row r="1482" spans="1:31" ht="13">
      <c r="A1482" s="1462">
        <v>1472</v>
      </c>
      <c r="B1482" s="111"/>
      <c r="C1482" s="307"/>
      <c r="D1482" s="281"/>
      <c r="E1482" s="466"/>
      <c r="F1482" s="466"/>
      <c r="G1482" s="466"/>
      <c r="H1482" s="112">
        <v>66815</v>
      </c>
      <c r="I1482" s="112"/>
      <c r="J1482" s="467" t="s">
        <v>8355</v>
      </c>
      <c r="K1482" s="111"/>
      <c r="L1482" s="111"/>
      <c r="M1482" s="111"/>
      <c r="N1482" s="133">
        <v>6600</v>
      </c>
      <c r="O1482" s="111"/>
      <c r="P1482" s="111"/>
      <c r="Q1482" s="111"/>
      <c r="R1482" s="112" t="s">
        <v>3245</v>
      </c>
      <c r="S1482" s="103" t="s">
        <v>6197</v>
      </c>
      <c r="T1482" s="103" t="s">
        <v>8511</v>
      </c>
      <c r="U1482" s="103" t="str">
        <f t="shared" si="22"/>
        <v>End</v>
      </c>
      <c r="V1482" s="103"/>
      <c r="W1482" s="103"/>
      <c r="X1482" s="111"/>
      <c r="Y1482" s="111"/>
      <c r="Z1482" s="111"/>
      <c r="AA1482" s="111"/>
      <c r="AB1482" s="111"/>
    </row>
    <row r="1483" spans="1:31" ht="13">
      <c r="A1483" s="1462">
        <v>1473</v>
      </c>
      <c r="B1483" s="111"/>
      <c r="C1483" s="307"/>
      <c r="D1483" s="281"/>
      <c r="E1483" s="466"/>
      <c r="F1483" s="466"/>
      <c r="G1483" s="466"/>
      <c r="H1483" s="112">
        <v>66816</v>
      </c>
      <c r="I1483" s="112"/>
      <c r="J1483" s="467" t="s">
        <v>8356</v>
      </c>
      <c r="K1483" s="111"/>
      <c r="L1483" s="111"/>
      <c r="M1483" s="111"/>
      <c r="N1483" s="133">
        <v>6600</v>
      </c>
      <c r="O1483" s="111"/>
      <c r="P1483" s="111"/>
      <c r="Q1483" s="111"/>
      <c r="R1483" s="112" t="s">
        <v>3245</v>
      </c>
      <c r="S1483" s="103" t="s">
        <v>6197</v>
      </c>
      <c r="T1483" s="103" t="s">
        <v>8511</v>
      </c>
      <c r="U1483" s="103" t="str">
        <f t="shared" si="22"/>
        <v>End</v>
      </c>
      <c r="V1483" s="103"/>
      <c r="W1483" s="103"/>
      <c r="X1483" s="111"/>
      <c r="Y1483" s="111"/>
      <c r="Z1483" s="111"/>
      <c r="AA1483" s="111"/>
      <c r="AB1483" s="111"/>
    </row>
    <row r="1484" spans="1:31" ht="13">
      <c r="A1484" s="1462">
        <v>1474</v>
      </c>
      <c r="B1484" s="111"/>
      <c r="C1484" s="307"/>
      <c r="D1484" s="281"/>
      <c r="E1484" s="466"/>
      <c r="F1484" s="466"/>
      <c r="G1484" s="466"/>
      <c r="H1484" s="112">
        <v>66817</v>
      </c>
      <c r="I1484" s="112"/>
      <c r="J1484" s="467" t="s">
        <v>8357</v>
      </c>
      <c r="K1484" s="111"/>
      <c r="L1484" s="111"/>
      <c r="M1484" s="111"/>
      <c r="N1484" s="133">
        <v>6600</v>
      </c>
      <c r="O1484" s="111"/>
      <c r="P1484" s="111"/>
      <c r="Q1484" s="111"/>
      <c r="R1484" s="112" t="s">
        <v>3245</v>
      </c>
      <c r="S1484" s="103" t="s">
        <v>6197</v>
      </c>
      <c r="T1484" s="103" t="s">
        <v>8511</v>
      </c>
      <c r="U1484" s="103" t="str">
        <f t="shared" si="22"/>
        <v>End</v>
      </c>
      <c r="V1484" s="103"/>
      <c r="W1484" s="103"/>
      <c r="X1484" s="111"/>
      <c r="Y1484" s="111"/>
      <c r="Z1484" s="111"/>
      <c r="AA1484" s="111"/>
      <c r="AB1484" s="111"/>
    </row>
    <row r="1485" spans="1:31" ht="13">
      <c r="A1485" s="1462">
        <v>1475</v>
      </c>
      <c r="B1485" s="16">
        <v>90</v>
      </c>
      <c r="C1485" s="312"/>
      <c r="D1485" s="313"/>
      <c r="E1485" s="15"/>
      <c r="F1485" s="15"/>
      <c r="G1485" s="15"/>
      <c r="H1485" s="151"/>
      <c r="I1485" s="151"/>
      <c r="J1485" s="24" t="s">
        <v>3536</v>
      </c>
      <c r="K1485" s="24"/>
      <c r="L1485" s="157"/>
      <c r="M1485" s="157"/>
      <c r="N1485" s="265"/>
      <c r="O1485" s="157"/>
      <c r="P1485" s="157"/>
      <c r="Q1485" s="157"/>
      <c r="R1485" s="17" t="s">
        <v>3240</v>
      </c>
      <c r="S1485" s="1" t="s">
        <v>6197</v>
      </c>
      <c r="T1485" s="103"/>
      <c r="U1485" s="103" t="str">
        <f t="shared" si="22"/>
        <v/>
      </c>
      <c r="V1485" s="111"/>
      <c r="W1485" s="111"/>
      <c r="X1485" s="111"/>
      <c r="Y1485" s="111"/>
      <c r="Z1485" s="111"/>
      <c r="AA1485" s="111"/>
      <c r="AB1485" s="111"/>
    </row>
    <row r="1486" spans="1:31" ht="13">
      <c r="A1486" s="1462">
        <v>1476</v>
      </c>
      <c r="B1486" s="15"/>
      <c r="C1486" s="320">
        <v>70</v>
      </c>
      <c r="D1486" s="310"/>
      <c r="E1486" s="15"/>
      <c r="F1486" s="15"/>
      <c r="G1486" s="15"/>
      <c r="H1486" s="26"/>
      <c r="I1486" s="26"/>
      <c r="J1486" s="24" t="s">
        <v>3536</v>
      </c>
      <c r="K1486" s="24"/>
      <c r="L1486" s="24"/>
      <c r="M1486" s="24"/>
      <c r="N1486" s="31"/>
      <c r="O1486" s="24"/>
      <c r="P1486" s="24"/>
      <c r="Q1486" s="24"/>
      <c r="R1486" s="17" t="s">
        <v>3240</v>
      </c>
      <c r="S1486" s="1" t="s">
        <v>6197</v>
      </c>
      <c r="T1486" s="103"/>
      <c r="U1486" s="103" t="str">
        <f t="shared" si="22"/>
        <v/>
      </c>
      <c r="V1486" s="111"/>
      <c r="W1486" s="111"/>
      <c r="X1486" s="111"/>
      <c r="Y1486" s="111"/>
      <c r="Z1486" s="111"/>
      <c r="AA1486" s="111"/>
      <c r="AB1486" s="111"/>
    </row>
    <row r="1487" spans="1:31" ht="13">
      <c r="A1487" s="1462">
        <v>1477</v>
      </c>
      <c r="B1487" s="111"/>
      <c r="C1487" s="307"/>
      <c r="D1487" s="309">
        <v>71</v>
      </c>
      <c r="E1487" s="103"/>
      <c r="F1487" s="848"/>
      <c r="G1487" s="103"/>
      <c r="H1487" s="112"/>
      <c r="I1487" s="112"/>
      <c r="J1487" s="286" t="s">
        <v>3537</v>
      </c>
      <c r="K1487" s="286"/>
      <c r="L1487" s="286"/>
      <c r="M1487" s="286"/>
      <c r="N1487" s="287"/>
      <c r="O1487" s="286"/>
      <c r="P1487" s="286"/>
      <c r="Q1487" s="286"/>
      <c r="R1487" s="288" t="s">
        <v>3240</v>
      </c>
      <c r="S1487" s="103" t="s">
        <v>6197</v>
      </c>
      <c r="T1487" s="103"/>
      <c r="U1487" s="103" t="str">
        <f t="shared" ref="U1487:U1550" si="23">LEFT($T1487,3)</f>
        <v/>
      </c>
      <c r="V1487" s="111"/>
      <c r="W1487" s="111"/>
      <c r="X1487" s="111"/>
      <c r="Y1487" s="111"/>
      <c r="Z1487" s="111"/>
      <c r="AA1487" s="111"/>
      <c r="AB1487" s="111"/>
    </row>
    <row r="1488" spans="1:31" ht="13">
      <c r="A1488" s="1462">
        <v>1478</v>
      </c>
      <c r="B1488" s="111"/>
      <c r="C1488" s="307"/>
      <c r="D1488" s="281"/>
      <c r="E1488" s="344">
        <v>71</v>
      </c>
      <c r="F1488" s="32"/>
      <c r="G1488" s="103"/>
      <c r="H1488" s="112"/>
      <c r="I1488" s="112"/>
      <c r="J1488" s="21" t="s">
        <v>3537</v>
      </c>
      <c r="K1488" s="21"/>
      <c r="L1488" s="21"/>
      <c r="M1488" s="21"/>
      <c r="N1488" s="274"/>
      <c r="O1488" s="21"/>
      <c r="P1488" s="21"/>
      <c r="Q1488" s="21"/>
      <c r="R1488" s="19" t="s">
        <v>3240</v>
      </c>
      <c r="S1488" s="103" t="s">
        <v>6197</v>
      </c>
      <c r="T1488" s="103"/>
      <c r="U1488" s="103" t="str">
        <f t="shared" si="23"/>
        <v/>
      </c>
      <c r="V1488" s="111"/>
      <c r="W1488" s="111"/>
      <c r="X1488" s="111"/>
      <c r="Y1488" s="111"/>
      <c r="Z1488" s="111"/>
      <c r="AA1488" s="111"/>
      <c r="AB1488" s="111"/>
    </row>
    <row r="1489" spans="1:28" ht="13">
      <c r="A1489" s="1462">
        <v>1479</v>
      </c>
      <c r="B1489" s="111"/>
      <c r="C1489" s="307"/>
      <c r="D1489" s="281"/>
      <c r="E1489" s="103"/>
      <c r="F1489" s="344">
        <v>710</v>
      </c>
      <c r="G1489" s="103"/>
      <c r="H1489" s="112"/>
      <c r="I1489" s="112"/>
      <c r="J1489" s="21" t="s">
        <v>3538</v>
      </c>
      <c r="K1489" s="21"/>
      <c r="L1489" s="21"/>
      <c r="M1489" s="21"/>
      <c r="N1489" s="274">
        <v>71</v>
      </c>
      <c r="O1489" s="21"/>
      <c r="P1489" s="21"/>
      <c r="Q1489" s="21"/>
      <c r="R1489" s="19" t="s">
        <v>3240</v>
      </c>
      <c r="S1489" s="103" t="s">
        <v>6197</v>
      </c>
      <c r="T1489" s="103"/>
      <c r="U1489" s="103" t="str">
        <f t="shared" si="23"/>
        <v/>
      </c>
      <c r="V1489" s="111"/>
      <c r="W1489" s="111"/>
      <c r="X1489" s="111"/>
      <c r="Y1489" s="111"/>
      <c r="Z1489" s="111"/>
      <c r="AA1489" s="111"/>
      <c r="AB1489" s="111"/>
    </row>
    <row r="1490" spans="1:28" ht="13">
      <c r="A1490" s="1462">
        <v>1480</v>
      </c>
      <c r="B1490" s="111"/>
      <c r="C1490" s="307"/>
      <c r="D1490" s="281"/>
      <c r="E1490" s="103"/>
      <c r="F1490" s="344"/>
      <c r="G1490" s="344">
        <v>7100</v>
      </c>
      <c r="H1490" s="112"/>
      <c r="I1490" s="112"/>
      <c r="J1490" s="21" t="s">
        <v>3538</v>
      </c>
      <c r="K1490" s="21"/>
      <c r="L1490" s="21"/>
      <c r="M1490" s="21"/>
      <c r="N1490" s="274">
        <v>710</v>
      </c>
      <c r="O1490" s="21"/>
      <c r="P1490" s="21"/>
      <c r="Q1490" s="21"/>
      <c r="R1490" s="19" t="s">
        <v>3240</v>
      </c>
      <c r="S1490" s="103" t="s">
        <v>6197</v>
      </c>
      <c r="T1490" s="103"/>
      <c r="U1490" s="103" t="str">
        <f t="shared" si="23"/>
        <v/>
      </c>
      <c r="V1490" s="111"/>
      <c r="W1490" s="111"/>
      <c r="X1490" s="111"/>
      <c r="Y1490" s="111"/>
      <c r="Z1490" s="111"/>
      <c r="AA1490" s="111"/>
      <c r="AB1490" s="111"/>
    </row>
    <row r="1491" spans="1:28" ht="13">
      <c r="A1491" s="1462">
        <v>1481</v>
      </c>
      <c r="B1491" s="111"/>
      <c r="C1491" s="307"/>
      <c r="D1491" s="281"/>
      <c r="E1491" s="103"/>
      <c r="F1491" s="344"/>
      <c r="G1491" s="103"/>
      <c r="H1491" s="112" t="s">
        <v>3539</v>
      </c>
      <c r="I1491" s="112"/>
      <c r="J1491" s="103" t="s">
        <v>3540</v>
      </c>
      <c r="K1491" s="103"/>
      <c r="L1491" s="103"/>
      <c r="M1491" s="103"/>
      <c r="N1491" s="27">
        <v>7100</v>
      </c>
      <c r="O1491" s="103"/>
      <c r="P1491" s="103"/>
      <c r="Q1491" s="103"/>
      <c r="R1491" s="112" t="s">
        <v>3245</v>
      </c>
      <c r="S1491" s="103" t="s">
        <v>6197</v>
      </c>
      <c r="T1491" s="103"/>
      <c r="U1491" s="103" t="str">
        <f t="shared" si="23"/>
        <v/>
      </c>
      <c r="V1491" s="111"/>
      <c r="W1491" s="111"/>
      <c r="X1491" s="111"/>
      <c r="Y1491" s="111"/>
      <c r="Z1491" s="111"/>
      <c r="AA1491" s="111"/>
      <c r="AB1491" s="111"/>
    </row>
    <row r="1492" spans="1:28" ht="13">
      <c r="A1492" s="1462">
        <v>1482</v>
      </c>
      <c r="B1492" s="111"/>
      <c r="C1492" s="307"/>
      <c r="D1492" s="281"/>
      <c r="E1492" s="103"/>
      <c r="F1492" s="344"/>
      <c r="G1492" s="103"/>
      <c r="H1492" s="112">
        <v>71000</v>
      </c>
      <c r="I1492" s="112"/>
      <c r="J1492" s="103" t="s">
        <v>6066</v>
      </c>
      <c r="K1492" s="103"/>
      <c r="L1492" s="103"/>
      <c r="M1492" s="103"/>
      <c r="N1492" s="27">
        <v>7100</v>
      </c>
      <c r="O1492" s="103"/>
      <c r="P1492" s="103"/>
      <c r="Q1492" s="103"/>
      <c r="R1492" s="112" t="s">
        <v>3245</v>
      </c>
      <c r="S1492" s="103" t="s">
        <v>6197</v>
      </c>
      <c r="T1492" s="103" t="s">
        <v>6913</v>
      </c>
      <c r="U1492" s="103" t="str">
        <f t="shared" si="23"/>
        <v>End</v>
      </c>
      <c r="V1492" s="111"/>
      <c r="W1492" s="111"/>
      <c r="X1492" s="111"/>
      <c r="Y1492" s="111"/>
      <c r="Z1492" s="111"/>
      <c r="AA1492" s="111"/>
      <c r="AB1492" s="111"/>
    </row>
    <row r="1493" spans="1:28" ht="13">
      <c r="A1493" s="1462">
        <v>1483</v>
      </c>
      <c r="B1493" s="111"/>
      <c r="C1493" s="307"/>
      <c r="D1493" s="281"/>
      <c r="E1493" s="103"/>
      <c r="F1493" s="344">
        <v>711</v>
      </c>
      <c r="G1493" s="103"/>
      <c r="H1493" s="112"/>
      <c r="I1493" s="112"/>
      <c r="J1493" s="21" t="s">
        <v>1298</v>
      </c>
      <c r="K1493" s="21"/>
      <c r="L1493" s="21"/>
      <c r="M1493" s="21"/>
      <c r="N1493" s="274">
        <v>71</v>
      </c>
      <c r="O1493" s="21"/>
      <c r="P1493" s="21"/>
      <c r="Q1493" s="21"/>
      <c r="R1493" s="19" t="s">
        <v>3240</v>
      </c>
      <c r="S1493" s="103" t="s">
        <v>6197</v>
      </c>
      <c r="T1493" s="103"/>
      <c r="U1493" s="103" t="str">
        <f t="shared" si="23"/>
        <v/>
      </c>
      <c r="V1493" s="111"/>
      <c r="W1493" s="111"/>
      <c r="X1493" s="111"/>
      <c r="Y1493" s="111"/>
      <c r="Z1493" s="111"/>
      <c r="AA1493" s="111"/>
      <c r="AB1493" s="111"/>
    </row>
    <row r="1494" spans="1:28" ht="13">
      <c r="A1494" s="1462">
        <v>1484</v>
      </c>
      <c r="B1494" s="111"/>
      <c r="C1494" s="307"/>
      <c r="D1494" s="281"/>
      <c r="E1494" s="103"/>
      <c r="F1494" s="103"/>
      <c r="G1494" s="344">
        <v>7110</v>
      </c>
      <c r="H1494" s="112"/>
      <c r="I1494" s="112"/>
      <c r="J1494" s="21" t="s">
        <v>4746</v>
      </c>
      <c r="K1494" s="21"/>
      <c r="L1494" s="21"/>
      <c r="M1494" s="21"/>
      <c r="N1494" s="274">
        <v>711</v>
      </c>
      <c r="O1494" s="21"/>
      <c r="P1494" s="21"/>
      <c r="Q1494" s="21"/>
      <c r="R1494" s="19" t="s">
        <v>3240</v>
      </c>
      <c r="S1494" s="103" t="s">
        <v>6197</v>
      </c>
      <c r="T1494" s="103"/>
      <c r="U1494" s="103" t="str">
        <f t="shared" si="23"/>
        <v/>
      </c>
      <c r="V1494" s="111"/>
      <c r="W1494" s="111"/>
      <c r="X1494" s="111"/>
      <c r="Y1494" s="111"/>
      <c r="Z1494" s="111"/>
      <c r="AA1494" s="111"/>
      <c r="AB1494" s="111"/>
    </row>
    <row r="1495" spans="1:28" ht="13">
      <c r="A1495" s="1462">
        <v>1485</v>
      </c>
      <c r="B1495" s="111"/>
      <c r="C1495" s="307"/>
      <c r="D1495" s="281"/>
      <c r="E1495" s="103"/>
      <c r="F1495" s="103"/>
      <c r="G1495" s="344"/>
      <c r="H1495" s="112">
        <v>72400</v>
      </c>
      <c r="I1495" s="112"/>
      <c r="J1495" s="111" t="s">
        <v>4281</v>
      </c>
      <c r="K1495" s="91"/>
      <c r="L1495" s="91"/>
      <c r="M1495" s="91"/>
      <c r="N1495" s="133">
        <v>7110</v>
      </c>
      <c r="O1495" s="111"/>
      <c r="P1495" s="111"/>
      <c r="Q1495" s="111"/>
      <c r="R1495" s="112" t="s">
        <v>3245</v>
      </c>
      <c r="S1495" s="103" t="s">
        <v>6197</v>
      </c>
      <c r="T1495" s="103"/>
      <c r="U1495" s="103" t="str">
        <f t="shared" si="23"/>
        <v/>
      </c>
      <c r="V1495" s="111"/>
      <c r="W1495" s="111"/>
      <c r="X1495" s="111"/>
      <c r="Y1495" s="111"/>
      <c r="Z1495" s="111"/>
      <c r="AA1495" s="111"/>
      <c r="AB1495" s="111"/>
    </row>
    <row r="1496" spans="1:28" ht="13">
      <c r="A1496" s="1462">
        <v>1486</v>
      </c>
      <c r="B1496" s="111"/>
      <c r="C1496" s="307"/>
      <c r="D1496" s="281"/>
      <c r="E1496" s="103"/>
      <c r="F1496" s="344">
        <v>712</v>
      </c>
      <c r="G1496" s="103"/>
      <c r="H1496" s="112"/>
      <c r="I1496" s="112"/>
      <c r="J1496" s="21" t="s">
        <v>3541</v>
      </c>
      <c r="K1496" s="21"/>
      <c r="L1496" s="21"/>
      <c r="M1496" s="21"/>
      <c r="N1496" s="274">
        <v>71</v>
      </c>
      <c r="O1496" s="21"/>
      <c r="P1496" s="21"/>
      <c r="Q1496" s="21"/>
      <c r="R1496" s="19" t="s">
        <v>3240</v>
      </c>
      <c r="S1496" s="103" t="s">
        <v>6197</v>
      </c>
      <c r="T1496" s="103"/>
      <c r="U1496" s="103" t="str">
        <f t="shared" si="23"/>
        <v/>
      </c>
      <c r="V1496" s="111"/>
      <c r="W1496" s="111"/>
      <c r="X1496" s="111"/>
      <c r="Y1496" s="111"/>
      <c r="Z1496" s="111"/>
      <c r="AA1496" s="111"/>
      <c r="AB1496" s="111"/>
    </row>
    <row r="1497" spans="1:28" ht="13">
      <c r="A1497" s="1462">
        <v>1487</v>
      </c>
      <c r="B1497" s="111"/>
      <c r="C1497" s="307"/>
      <c r="D1497" s="281"/>
      <c r="E1497" s="103"/>
      <c r="F1497" s="103"/>
      <c r="G1497" s="344">
        <v>7120</v>
      </c>
      <c r="H1497" s="112"/>
      <c r="I1497" s="112"/>
      <c r="J1497" s="21" t="s">
        <v>3542</v>
      </c>
      <c r="K1497" s="21"/>
      <c r="L1497" s="21"/>
      <c r="M1497" s="21"/>
      <c r="N1497" s="274">
        <v>712</v>
      </c>
      <c r="O1497" s="21"/>
      <c r="P1497" s="21"/>
      <c r="Q1497" s="21"/>
      <c r="R1497" s="19" t="s">
        <v>3240</v>
      </c>
      <c r="S1497" s="103" t="s">
        <v>6197</v>
      </c>
      <c r="T1497" s="103"/>
      <c r="U1497" s="103" t="str">
        <f t="shared" si="23"/>
        <v/>
      </c>
      <c r="V1497" s="111"/>
      <c r="W1497" s="111"/>
      <c r="X1497" s="111"/>
      <c r="Y1497" s="111"/>
      <c r="Z1497" s="111"/>
      <c r="AA1497" s="111"/>
      <c r="AB1497" s="111"/>
    </row>
    <row r="1498" spans="1:28" ht="13">
      <c r="A1498" s="1462">
        <v>1488</v>
      </c>
      <c r="B1498" s="111"/>
      <c r="C1498" s="307"/>
      <c r="D1498" s="281"/>
      <c r="E1498" s="103"/>
      <c r="F1498" s="103"/>
      <c r="G1498" s="103"/>
      <c r="H1498" s="112">
        <v>71200</v>
      </c>
      <c r="I1498" s="112"/>
      <c r="J1498" s="111" t="s">
        <v>3543</v>
      </c>
      <c r="K1498" s="111"/>
      <c r="L1498" s="111"/>
      <c r="M1498" s="111"/>
      <c r="N1498" s="133">
        <v>7120</v>
      </c>
      <c r="O1498" s="111"/>
      <c r="P1498" s="111"/>
      <c r="Q1498" s="111"/>
      <c r="R1498" s="112" t="s">
        <v>3245</v>
      </c>
      <c r="S1498" s="103" t="s">
        <v>6197</v>
      </c>
      <c r="T1498" s="103" t="s">
        <v>7658</v>
      </c>
      <c r="U1498" s="103" t="str">
        <f t="shared" si="23"/>
        <v>End</v>
      </c>
      <c r="V1498" s="111"/>
      <c r="W1498" s="111"/>
      <c r="X1498" s="111"/>
      <c r="Y1498" s="111"/>
      <c r="Z1498" s="111"/>
      <c r="AA1498" s="111"/>
      <c r="AB1498" s="111"/>
    </row>
    <row r="1499" spans="1:28" s="111" customFormat="1" ht="13">
      <c r="A1499" s="1462">
        <v>1489</v>
      </c>
      <c r="C1499" s="307"/>
      <c r="D1499" s="281"/>
      <c r="E1499" s="103"/>
      <c r="F1499" s="103"/>
      <c r="G1499" s="103"/>
      <c r="H1499" s="112">
        <v>71201</v>
      </c>
      <c r="I1499" s="112"/>
      <c r="J1499" s="111" t="s">
        <v>3544</v>
      </c>
      <c r="N1499" s="133">
        <v>7120</v>
      </c>
      <c r="R1499" s="112" t="s">
        <v>3245</v>
      </c>
      <c r="S1499" s="103" t="s">
        <v>6197</v>
      </c>
      <c r="T1499" s="103" t="s">
        <v>7658</v>
      </c>
      <c r="U1499" s="103" t="str">
        <f t="shared" si="23"/>
        <v>End</v>
      </c>
    </row>
    <row r="1500" spans="1:28" s="111" customFormat="1" ht="13">
      <c r="A1500" s="1462">
        <v>1490</v>
      </c>
      <c r="C1500" s="307"/>
      <c r="D1500" s="281"/>
      <c r="E1500" s="103"/>
      <c r="F1500" s="103"/>
      <c r="G1500" s="103"/>
      <c r="H1500" s="112">
        <v>71202</v>
      </c>
      <c r="I1500" s="112"/>
      <c r="J1500" s="111" t="s">
        <v>3545</v>
      </c>
      <c r="N1500" s="133">
        <v>7120</v>
      </c>
      <c r="R1500" s="112" t="s">
        <v>3245</v>
      </c>
      <c r="S1500" s="103" t="s">
        <v>6197</v>
      </c>
      <c r="T1500" s="103" t="s">
        <v>6157</v>
      </c>
      <c r="U1500" s="103" t="str">
        <f t="shared" si="23"/>
        <v>End</v>
      </c>
    </row>
    <row r="1501" spans="1:28" s="111" customFormat="1" ht="13">
      <c r="A1501" s="1462">
        <v>1491</v>
      </c>
      <c r="C1501" s="307"/>
      <c r="D1501" s="281"/>
      <c r="E1501" s="103"/>
      <c r="F1501" s="103"/>
      <c r="G1501" s="344">
        <v>7121</v>
      </c>
      <c r="H1501" s="112"/>
      <c r="I1501" s="112"/>
      <c r="J1501" s="21" t="s">
        <v>3546</v>
      </c>
      <c r="K1501" s="21"/>
      <c r="L1501" s="21"/>
      <c r="M1501" s="21"/>
      <c r="N1501" s="274">
        <v>71</v>
      </c>
      <c r="O1501" s="21"/>
      <c r="P1501" s="21"/>
      <c r="Q1501" s="21"/>
      <c r="R1501" s="19" t="s">
        <v>3240</v>
      </c>
      <c r="S1501" s="103" t="s">
        <v>6197</v>
      </c>
      <c r="T1501" s="103"/>
      <c r="U1501" s="103" t="str">
        <f t="shared" si="23"/>
        <v/>
      </c>
    </row>
    <row r="1502" spans="1:28" s="111" customFormat="1" ht="13">
      <c r="A1502" s="1462">
        <v>1492</v>
      </c>
      <c r="C1502" s="307"/>
      <c r="D1502" s="281"/>
      <c r="E1502" s="103"/>
      <c r="F1502" s="103"/>
      <c r="G1502" s="103"/>
      <c r="H1502" s="112">
        <v>71210</v>
      </c>
      <c r="I1502" s="112"/>
      <c r="J1502" s="111" t="s">
        <v>3547</v>
      </c>
      <c r="N1502" s="133">
        <v>7121</v>
      </c>
      <c r="R1502" s="112" t="s">
        <v>3245</v>
      </c>
      <c r="S1502" s="103" t="s">
        <v>6197</v>
      </c>
      <c r="T1502" s="103" t="s">
        <v>6157</v>
      </c>
      <c r="U1502" s="103" t="str">
        <f t="shared" si="23"/>
        <v>End</v>
      </c>
    </row>
    <row r="1503" spans="1:28" s="111" customFormat="1" ht="13">
      <c r="A1503" s="1462">
        <v>1493</v>
      </c>
      <c r="C1503" s="307"/>
      <c r="D1503" s="281"/>
      <c r="E1503" s="103"/>
      <c r="F1503" s="103"/>
      <c r="G1503" s="103"/>
      <c r="H1503" s="112">
        <v>71211</v>
      </c>
      <c r="I1503" s="112"/>
      <c r="J1503" s="111" t="s">
        <v>3548</v>
      </c>
      <c r="N1503" s="133">
        <v>7121</v>
      </c>
      <c r="R1503" s="112" t="s">
        <v>3245</v>
      </c>
      <c r="S1503" s="103" t="s">
        <v>6197</v>
      </c>
      <c r="T1503" s="103" t="s">
        <v>6157</v>
      </c>
      <c r="U1503" s="103" t="str">
        <f t="shared" si="23"/>
        <v>End</v>
      </c>
    </row>
    <row r="1504" spans="1:28" s="111" customFormat="1" ht="13">
      <c r="A1504" s="1462">
        <v>1494</v>
      </c>
      <c r="C1504" s="307"/>
      <c r="D1504" s="281"/>
      <c r="E1504" s="103"/>
      <c r="F1504" s="103"/>
      <c r="G1504" s="103"/>
      <c r="H1504" s="112">
        <v>71212</v>
      </c>
      <c r="I1504" s="112"/>
      <c r="J1504" s="111" t="s">
        <v>3549</v>
      </c>
      <c r="N1504" s="133">
        <v>7121</v>
      </c>
      <c r="R1504" s="112" t="s">
        <v>3245</v>
      </c>
      <c r="S1504" s="103" t="s">
        <v>6197</v>
      </c>
      <c r="T1504" s="103" t="s">
        <v>6157</v>
      </c>
      <c r="U1504" s="103" t="str">
        <f t="shared" si="23"/>
        <v>End</v>
      </c>
    </row>
    <row r="1505" spans="1:28" s="111" customFormat="1" ht="13">
      <c r="A1505" s="1462">
        <v>1495</v>
      </c>
      <c r="C1505" s="307"/>
      <c r="D1505" s="281"/>
      <c r="E1505" s="103"/>
      <c r="F1505" s="103"/>
      <c r="G1505" s="344">
        <v>7122</v>
      </c>
      <c r="H1505" s="112"/>
      <c r="I1505" s="112"/>
      <c r="J1505" s="21" t="s">
        <v>3550</v>
      </c>
      <c r="K1505" s="21"/>
      <c r="L1505" s="21"/>
      <c r="M1505" s="21"/>
      <c r="N1505" s="274">
        <v>712</v>
      </c>
      <c r="O1505" s="21"/>
      <c r="P1505" s="21"/>
      <c r="Q1505" s="21"/>
      <c r="R1505" s="19" t="s">
        <v>3240</v>
      </c>
      <c r="S1505" s="103" t="s">
        <v>6197</v>
      </c>
      <c r="T1505" s="103"/>
      <c r="U1505" s="103" t="str">
        <f t="shared" si="23"/>
        <v/>
      </c>
    </row>
    <row r="1506" spans="1:28" s="111" customFormat="1" ht="13">
      <c r="A1506" s="1462">
        <v>1496</v>
      </c>
      <c r="C1506" s="307"/>
      <c r="D1506" s="281"/>
      <c r="E1506" s="103"/>
      <c r="F1506" s="103"/>
      <c r="G1506" s="103"/>
      <c r="H1506" s="112">
        <v>71220</v>
      </c>
      <c r="I1506" s="112"/>
      <c r="J1506" s="111" t="s">
        <v>3551</v>
      </c>
      <c r="N1506" s="133">
        <v>7122</v>
      </c>
      <c r="R1506" s="112" t="s">
        <v>3245</v>
      </c>
      <c r="S1506" s="103" t="s">
        <v>6197</v>
      </c>
      <c r="T1506" s="103" t="s">
        <v>6157</v>
      </c>
      <c r="U1506" s="103" t="str">
        <f t="shared" si="23"/>
        <v>End</v>
      </c>
    </row>
    <row r="1507" spans="1:28" s="111" customFormat="1" ht="13">
      <c r="A1507" s="1462">
        <v>1497</v>
      </c>
      <c r="C1507" s="307"/>
      <c r="D1507" s="281"/>
      <c r="E1507" s="103"/>
      <c r="F1507" s="103"/>
      <c r="G1507" s="103"/>
      <c r="H1507" s="112">
        <v>71221</v>
      </c>
      <c r="I1507" s="112"/>
      <c r="J1507" s="111" t="s">
        <v>3504</v>
      </c>
      <c r="N1507" s="133">
        <v>7122</v>
      </c>
      <c r="R1507" s="112" t="s">
        <v>3245</v>
      </c>
      <c r="S1507" s="103" t="s">
        <v>6197</v>
      </c>
      <c r="T1507" s="103" t="s">
        <v>6157</v>
      </c>
      <c r="U1507" s="103" t="str">
        <f t="shared" si="23"/>
        <v>End</v>
      </c>
    </row>
    <row r="1508" spans="1:28" s="111" customFormat="1" ht="13">
      <c r="A1508" s="1462">
        <v>1498</v>
      </c>
      <c r="C1508" s="307"/>
      <c r="D1508" s="281"/>
      <c r="E1508" s="103"/>
      <c r="F1508" s="103"/>
      <c r="G1508" s="103"/>
      <c r="H1508" s="112">
        <v>71222</v>
      </c>
      <c r="I1508" s="112"/>
      <c r="J1508" s="111" t="s">
        <v>4219</v>
      </c>
      <c r="N1508" s="133">
        <v>7122</v>
      </c>
      <c r="R1508" s="112" t="s">
        <v>3245</v>
      </c>
      <c r="S1508" s="103" t="s">
        <v>6197</v>
      </c>
      <c r="T1508" s="103" t="s">
        <v>6157</v>
      </c>
      <c r="U1508" s="103" t="str">
        <f t="shared" si="23"/>
        <v>End</v>
      </c>
    </row>
    <row r="1509" spans="1:28" ht="13">
      <c r="A1509" s="1462">
        <v>1499</v>
      </c>
      <c r="B1509" s="111"/>
      <c r="C1509" s="307"/>
      <c r="D1509" s="281"/>
      <c r="E1509" s="103"/>
      <c r="F1509" s="103"/>
      <c r="G1509" s="103"/>
      <c r="H1509" s="112">
        <v>71229</v>
      </c>
      <c r="I1509" s="112"/>
      <c r="J1509" s="111" t="s">
        <v>7834</v>
      </c>
      <c r="K1509" s="111"/>
      <c r="L1509" s="111"/>
      <c r="M1509" s="111"/>
      <c r="N1509" s="133">
        <v>7122</v>
      </c>
      <c r="O1509" s="111"/>
      <c r="P1509" s="111"/>
      <c r="Q1509" s="111"/>
      <c r="R1509" s="112" t="s">
        <v>3245</v>
      </c>
      <c r="S1509" s="103" t="s">
        <v>6197</v>
      </c>
      <c r="T1509" s="103" t="s">
        <v>8459</v>
      </c>
      <c r="U1509" s="103" t="str">
        <f t="shared" si="23"/>
        <v>End</v>
      </c>
      <c r="V1509" s="111"/>
      <c r="W1509" s="111"/>
      <c r="X1509" s="111"/>
      <c r="Y1509" s="111"/>
      <c r="Z1509" s="111"/>
      <c r="AA1509" s="111"/>
      <c r="AB1509" s="111"/>
    </row>
    <row r="1510" spans="1:28" ht="13">
      <c r="A1510" s="1462">
        <v>1500</v>
      </c>
      <c r="B1510" s="111"/>
      <c r="C1510" s="307"/>
      <c r="D1510" s="281"/>
      <c r="E1510" s="103"/>
      <c r="F1510" s="103"/>
      <c r="G1510" s="344">
        <v>7123</v>
      </c>
      <c r="H1510" s="112"/>
      <c r="I1510" s="112"/>
      <c r="J1510" s="21" t="s">
        <v>3552</v>
      </c>
      <c r="K1510" s="21"/>
      <c r="L1510" s="21"/>
      <c r="M1510" s="21"/>
      <c r="N1510" s="274">
        <v>712</v>
      </c>
      <c r="O1510" s="21"/>
      <c r="P1510" s="21"/>
      <c r="Q1510" s="21"/>
      <c r="R1510" s="19" t="s">
        <v>3240</v>
      </c>
      <c r="S1510" s="103" t="s">
        <v>6197</v>
      </c>
      <c r="T1510" s="103"/>
      <c r="U1510" s="103" t="str">
        <f t="shared" si="23"/>
        <v/>
      </c>
      <c r="V1510" s="111"/>
      <c r="W1510" s="111"/>
      <c r="X1510" s="111"/>
      <c r="Y1510" s="111"/>
      <c r="Z1510" s="111"/>
      <c r="AA1510" s="111"/>
      <c r="AB1510" s="111"/>
    </row>
    <row r="1511" spans="1:28" ht="13">
      <c r="A1511" s="1462">
        <v>1501</v>
      </c>
      <c r="B1511" s="111"/>
      <c r="C1511" s="307"/>
      <c r="D1511" s="281"/>
      <c r="E1511" s="103"/>
      <c r="F1511" s="103"/>
      <c r="G1511" s="103"/>
      <c r="H1511" s="112">
        <v>71230</v>
      </c>
      <c r="I1511" s="112"/>
      <c r="J1511" s="111" t="s">
        <v>3553</v>
      </c>
      <c r="K1511" s="111"/>
      <c r="L1511" s="111"/>
      <c r="M1511" s="111"/>
      <c r="N1511" s="133">
        <v>7123</v>
      </c>
      <c r="O1511" s="111"/>
      <c r="P1511" s="111"/>
      <c r="Q1511" s="111"/>
      <c r="R1511" s="112" t="s">
        <v>3245</v>
      </c>
      <c r="S1511" s="103" t="s">
        <v>6197</v>
      </c>
      <c r="T1511" s="103" t="s">
        <v>7658</v>
      </c>
      <c r="U1511" s="103" t="str">
        <f t="shared" si="23"/>
        <v>End</v>
      </c>
      <c r="V1511" s="111"/>
      <c r="W1511" s="111"/>
      <c r="X1511" s="111"/>
      <c r="Y1511" s="111"/>
      <c r="Z1511" s="111"/>
      <c r="AA1511" s="111"/>
      <c r="AB1511" s="111"/>
    </row>
    <row r="1512" spans="1:28" ht="13">
      <c r="A1512" s="1462">
        <v>1502</v>
      </c>
      <c r="B1512" s="111"/>
      <c r="C1512" s="307"/>
      <c r="D1512" s="281"/>
      <c r="E1512" s="103"/>
      <c r="F1512" s="103"/>
      <c r="G1512" s="103"/>
      <c r="H1512" s="112">
        <v>71231</v>
      </c>
      <c r="I1512" s="112"/>
      <c r="J1512" s="111" t="s">
        <v>3554</v>
      </c>
      <c r="K1512" s="111"/>
      <c r="L1512" s="111"/>
      <c r="M1512" s="111"/>
      <c r="N1512" s="133">
        <v>7123</v>
      </c>
      <c r="O1512" s="111"/>
      <c r="P1512" s="111"/>
      <c r="Q1512" s="111"/>
      <c r="R1512" s="112" t="s">
        <v>3245</v>
      </c>
      <c r="S1512" s="103" t="s">
        <v>6197</v>
      </c>
      <c r="T1512" s="103" t="s">
        <v>6157</v>
      </c>
      <c r="U1512" s="103" t="str">
        <f t="shared" si="23"/>
        <v>End</v>
      </c>
      <c r="V1512" s="111"/>
      <c r="W1512" s="111"/>
      <c r="X1512" s="111"/>
      <c r="Y1512" s="111"/>
      <c r="Z1512" s="111"/>
      <c r="AA1512" s="111"/>
      <c r="AB1512" s="111"/>
    </row>
    <row r="1513" spans="1:28" ht="13">
      <c r="A1513" s="1462">
        <v>1503</v>
      </c>
      <c r="B1513" s="111"/>
      <c r="C1513" s="307"/>
      <c r="D1513" s="281"/>
      <c r="E1513" s="103"/>
      <c r="F1513" s="103"/>
      <c r="G1513" s="103"/>
      <c r="H1513" s="112">
        <v>71232</v>
      </c>
      <c r="I1513" s="112"/>
      <c r="J1513" s="111" t="s">
        <v>3555</v>
      </c>
      <c r="K1513" s="111"/>
      <c r="L1513" s="111"/>
      <c r="M1513" s="111"/>
      <c r="N1513" s="133">
        <v>7123</v>
      </c>
      <c r="O1513" s="111"/>
      <c r="P1513" s="111"/>
      <c r="Q1513" s="111"/>
      <c r="R1513" s="112" t="s">
        <v>3245</v>
      </c>
      <c r="S1513" s="103" t="s">
        <v>6197</v>
      </c>
      <c r="T1513" s="103" t="s">
        <v>6157</v>
      </c>
      <c r="U1513" s="103" t="str">
        <f t="shared" si="23"/>
        <v>End</v>
      </c>
      <c r="V1513" s="111"/>
      <c r="W1513" s="111"/>
      <c r="X1513" s="111"/>
      <c r="Y1513" s="111"/>
      <c r="Z1513" s="111"/>
      <c r="AA1513" s="111"/>
      <c r="AB1513" s="111"/>
    </row>
    <row r="1514" spans="1:28" ht="13">
      <c r="A1514" s="1462">
        <v>1504</v>
      </c>
      <c r="B1514" s="111"/>
      <c r="C1514" s="307"/>
      <c r="D1514" s="281"/>
      <c r="E1514" s="103"/>
      <c r="F1514" s="344">
        <v>713</v>
      </c>
      <c r="G1514" s="103"/>
      <c r="H1514" s="112"/>
      <c r="I1514" s="112"/>
      <c r="J1514" s="21" t="s">
        <v>3556</v>
      </c>
      <c r="K1514" s="21"/>
      <c r="L1514" s="21"/>
      <c r="M1514" s="21"/>
      <c r="N1514" s="274">
        <v>71</v>
      </c>
      <c r="O1514" s="21"/>
      <c r="P1514" s="21"/>
      <c r="Q1514" s="21"/>
      <c r="R1514" s="19" t="s">
        <v>3240</v>
      </c>
      <c r="S1514" s="103" t="s">
        <v>6197</v>
      </c>
      <c r="T1514" s="103"/>
      <c r="U1514" s="103" t="str">
        <f t="shared" si="23"/>
        <v/>
      </c>
      <c r="V1514" s="111"/>
      <c r="W1514" s="111"/>
      <c r="X1514" s="111"/>
      <c r="Y1514" s="111"/>
      <c r="Z1514" s="111"/>
      <c r="AA1514" s="111"/>
      <c r="AB1514" s="111"/>
    </row>
    <row r="1515" spans="1:28" ht="13">
      <c r="A1515" s="1462">
        <v>1505</v>
      </c>
      <c r="B1515" s="111"/>
      <c r="C1515" s="307"/>
      <c r="D1515" s="281"/>
      <c r="E1515" s="103"/>
      <c r="F1515" s="344"/>
      <c r="G1515" s="344">
        <v>7130</v>
      </c>
      <c r="H1515" s="112"/>
      <c r="I1515" s="112"/>
      <c r="J1515" s="21" t="s">
        <v>3556</v>
      </c>
      <c r="K1515" s="21"/>
      <c r="L1515" s="21"/>
      <c r="M1515" s="21"/>
      <c r="N1515" s="274">
        <v>713</v>
      </c>
      <c r="O1515" s="21"/>
      <c r="P1515" s="21"/>
      <c r="Q1515" s="21"/>
      <c r="R1515" s="19" t="s">
        <v>3240</v>
      </c>
      <c r="S1515" s="103" t="s">
        <v>6197</v>
      </c>
      <c r="T1515" s="103"/>
      <c r="U1515" s="103" t="str">
        <f t="shared" si="23"/>
        <v/>
      </c>
      <c r="V1515" s="111"/>
      <c r="W1515" s="111"/>
      <c r="X1515" s="111"/>
      <c r="Y1515" s="111"/>
      <c r="Z1515" s="111"/>
      <c r="AA1515" s="111"/>
      <c r="AB1515" s="111"/>
    </row>
    <row r="1516" spans="1:28" ht="13">
      <c r="A1516" s="1462">
        <v>1506</v>
      </c>
      <c r="B1516" s="111"/>
      <c r="C1516" s="307"/>
      <c r="D1516" s="281"/>
      <c r="E1516" s="103"/>
      <c r="F1516" s="344"/>
      <c r="G1516" s="103"/>
      <c r="H1516" s="112">
        <v>71300</v>
      </c>
      <c r="I1516" s="112"/>
      <c r="J1516" s="103" t="s">
        <v>3556</v>
      </c>
      <c r="K1516" s="103"/>
      <c r="L1516" s="103"/>
      <c r="M1516" s="103"/>
      <c r="N1516" s="27">
        <v>7130</v>
      </c>
      <c r="O1516" s="103"/>
      <c r="P1516" s="103"/>
      <c r="Q1516" s="103"/>
      <c r="R1516" s="848" t="s">
        <v>3245</v>
      </c>
      <c r="S1516" s="103" t="s">
        <v>6197</v>
      </c>
      <c r="T1516" s="103" t="s">
        <v>9473</v>
      </c>
      <c r="U1516" s="103" t="str">
        <f t="shared" si="23"/>
        <v>End</v>
      </c>
      <c r="V1516" s="111" t="s">
        <v>7033</v>
      </c>
      <c r="W1516" s="111"/>
      <c r="X1516" s="111"/>
      <c r="Y1516" s="111"/>
      <c r="Z1516" s="111"/>
      <c r="AA1516" s="111"/>
      <c r="AB1516" s="111"/>
    </row>
    <row r="1517" spans="1:28" ht="13">
      <c r="A1517" s="1462">
        <v>1507</v>
      </c>
      <c r="B1517" s="111"/>
      <c r="C1517" s="307"/>
      <c r="D1517" s="281"/>
      <c r="E1517" s="103"/>
      <c r="F1517" s="344">
        <v>714</v>
      </c>
      <c r="G1517" s="103"/>
      <c r="H1517" s="112"/>
      <c r="I1517" s="112"/>
      <c r="J1517" s="21" t="s">
        <v>3557</v>
      </c>
      <c r="K1517" s="21"/>
      <c r="L1517" s="21"/>
      <c r="M1517" s="21"/>
      <c r="N1517" s="274">
        <v>71</v>
      </c>
      <c r="O1517" s="21"/>
      <c r="P1517" s="21"/>
      <c r="Q1517" s="21"/>
      <c r="R1517" s="19" t="s">
        <v>3240</v>
      </c>
      <c r="S1517" s="103" t="s">
        <v>6197</v>
      </c>
      <c r="T1517" s="103"/>
      <c r="U1517" s="103" t="str">
        <f t="shared" si="23"/>
        <v/>
      </c>
      <c r="V1517" s="111"/>
      <c r="W1517" s="111"/>
      <c r="X1517" s="111"/>
      <c r="Y1517" s="111"/>
      <c r="Z1517" s="111"/>
      <c r="AA1517" s="111"/>
      <c r="AB1517" s="111"/>
    </row>
    <row r="1518" spans="1:28" ht="13">
      <c r="A1518" s="1462">
        <v>1508</v>
      </c>
      <c r="B1518" s="111"/>
      <c r="C1518" s="307"/>
      <c r="D1518" s="281"/>
      <c r="E1518" s="103"/>
      <c r="F1518" s="344"/>
      <c r="G1518" s="344">
        <v>7140</v>
      </c>
      <c r="H1518" s="112"/>
      <c r="I1518" s="112"/>
      <c r="J1518" s="21" t="s">
        <v>3557</v>
      </c>
      <c r="K1518" s="21"/>
      <c r="L1518" s="21"/>
      <c r="M1518" s="21"/>
      <c r="N1518" s="274">
        <v>714</v>
      </c>
      <c r="O1518" s="21"/>
      <c r="P1518" s="21"/>
      <c r="Q1518" s="21"/>
      <c r="R1518" s="19" t="s">
        <v>3240</v>
      </c>
      <c r="S1518" s="103" t="s">
        <v>6197</v>
      </c>
      <c r="T1518" s="103"/>
      <c r="U1518" s="103" t="str">
        <f t="shared" si="23"/>
        <v/>
      </c>
      <c r="V1518" s="111"/>
      <c r="W1518" s="111"/>
      <c r="X1518" s="111"/>
      <c r="Y1518" s="111"/>
      <c r="Z1518" s="111"/>
      <c r="AA1518" s="111"/>
      <c r="AB1518" s="111"/>
    </row>
    <row r="1519" spans="1:28" ht="13">
      <c r="A1519" s="1462">
        <v>1509</v>
      </c>
      <c r="B1519" s="111"/>
      <c r="C1519" s="307"/>
      <c r="D1519" s="281"/>
      <c r="E1519" s="103"/>
      <c r="F1519" s="344"/>
      <c r="G1519" s="103"/>
      <c r="H1519" s="112">
        <v>71400</v>
      </c>
      <c r="I1519" s="112"/>
      <c r="J1519" s="111" t="s">
        <v>6256</v>
      </c>
      <c r="K1519" s="111"/>
      <c r="L1519" s="111"/>
      <c r="M1519" s="111"/>
      <c r="N1519" s="133">
        <v>7140</v>
      </c>
      <c r="O1519" s="111"/>
      <c r="P1519" s="111"/>
      <c r="Q1519" s="111"/>
      <c r="R1519" s="19" t="s">
        <v>3245</v>
      </c>
      <c r="S1519" s="103" t="s">
        <v>6197</v>
      </c>
      <c r="T1519" s="103" t="s">
        <v>6157</v>
      </c>
      <c r="U1519" s="103" t="str">
        <f t="shared" si="23"/>
        <v>End</v>
      </c>
      <c r="V1519" s="111"/>
      <c r="W1519" s="111"/>
      <c r="X1519" s="111"/>
      <c r="Y1519" s="111"/>
      <c r="Z1519" s="111"/>
      <c r="AA1519" s="111"/>
      <c r="AB1519" s="111"/>
    </row>
    <row r="1520" spans="1:28" ht="13">
      <c r="A1520" s="1462">
        <v>1510</v>
      </c>
      <c r="B1520" s="111"/>
      <c r="C1520" s="307"/>
      <c r="D1520" s="281"/>
      <c r="E1520" s="103"/>
      <c r="F1520" s="344"/>
      <c r="G1520" s="103"/>
      <c r="H1520" s="112">
        <v>71401</v>
      </c>
      <c r="I1520" s="112"/>
      <c r="J1520" s="103" t="s">
        <v>81</v>
      </c>
      <c r="K1520" s="111"/>
      <c r="L1520" s="111"/>
      <c r="M1520" s="111"/>
      <c r="N1520" s="133">
        <v>7140</v>
      </c>
      <c r="O1520" s="111"/>
      <c r="P1520" s="111"/>
      <c r="Q1520" s="111"/>
      <c r="R1520" s="19" t="s">
        <v>3245</v>
      </c>
      <c r="S1520" s="103" t="s">
        <v>6197</v>
      </c>
      <c r="T1520" s="103" t="s">
        <v>6157</v>
      </c>
      <c r="U1520" s="103" t="str">
        <f t="shared" si="23"/>
        <v>End</v>
      </c>
      <c r="V1520" s="111"/>
      <c r="W1520" s="111"/>
      <c r="X1520" s="111"/>
      <c r="Y1520" s="111"/>
      <c r="Z1520" s="111"/>
      <c r="AA1520" s="111"/>
      <c r="AB1520" s="111"/>
    </row>
    <row r="1521" spans="1:28" ht="13">
      <c r="A1521" s="1462">
        <v>1511</v>
      </c>
      <c r="B1521" s="111"/>
      <c r="C1521" s="307"/>
      <c r="D1521" s="281"/>
      <c r="E1521" s="103"/>
      <c r="F1521" s="344"/>
      <c r="G1521" s="103"/>
      <c r="H1521" s="112">
        <v>71402</v>
      </c>
      <c r="I1521" s="112"/>
      <c r="J1521" s="103" t="s">
        <v>4990</v>
      </c>
      <c r="K1521" s="111"/>
      <c r="L1521" s="111"/>
      <c r="M1521" s="111"/>
      <c r="N1521" s="133">
        <v>7140</v>
      </c>
      <c r="O1521" s="111"/>
      <c r="P1521" s="111"/>
      <c r="Q1521" s="111"/>
      <c r="R1521" s="19" t="s">
        <v>3245</v>
      </c>
      <c r="S1521" s="103" t="s">
        <v>6197</v>
      </c>
      <c r="T1521" s="103" t="s">
        <v>6157</v>
      </c>
      <c r="U1521" s="103" t="str">
        <f t="shared" si="23"/>
        <v>End</v>
      </c>
      <c r="V1521" s="111"/>
      <c r="W1521" s="111"/>
      <c r="X1521" s="111"/>
      <c r="Y1521" s="111"/>
      <c r="Z1521" s="111"/>
      <c r="AA1521" s="111"/>
      <c r="AB1521" s="111"/>
    </row>
    <row r="1522" spans="1:28" ht="13">
      <c r="A1522" s="1462">
        <v>1512</v>
      </c>
      <c r="B1522" s="111"/>
      <c r="C1522" s="307"/>
      <c r="D1522" s="281"/>
      <c r="E1522" s="103"/>
      <c r="F1522" s="344"/>
      <c r="G1522" s="103"/>
      <c r="H1522" s="112">
        <v>71403</v>
      </c>
      <c r="I1522" s="112"/>
      <c r="J1522" s="103" t="s">
        <v>4992</v>
      </c>
      <c r="K1522" s="111"/>
      <c r="L1522" s="111"/>
      <c r="M1522" s="111"/>
      <c r="N1522" s="133">
        <v>7140</v>
      </c>
      <c r="O1522" s="111"/>
      <c r="P1522" s="111"/>
      <c r="Q1522" s="111"/>
      <c r="R1522" s="19" t="s">
        <v>3245</v>
      </c>
      <c r="S1522" s="103" t="s">
        <v>6197</v>
      </c>
      <c r="T1522" s="103" t="s">
        <v>6157</v>
      </c>
      <c r="U1522" s="103" t="str">
        <f t="shared" si="23"/>
        <v>End</v>
      </c>
      <c r="V1522" s="111"/>
      <c r="W1522" s="111"/>
      <c r="X1522" s="111"/>
      <c r="Y1522" s="111"/>
      <c r="Z1522" s="111"/>
      <c r="AA1522" s="111"/>
      <c r="AB1522" s="111"/>
    </row>
    <row r="1523" spans="1:28" ht="13">
      <c r="A1523" s="1462">
        <v>1513</v>
      </c>
      <c r="B1523" s="111"/>
      <c r="C1523" s="307"/>
      <c r="D1523" s="281"/>
      <c r="E1523" s="103"/>
      <c r="F1523" s="344"/>
      <c r="G1523" s="103"/>
      <c r="H1523" s="112">
        <v>71404</v>
      </c>
      <c r="I1523" s="112"/>
      <c r="J1523" s="103" t="s">
        <v>5054</v>
      </c>
      <c r="K1523" s="111"/>
      <c r="L1523" s="111"/>
      <c r="M1523" s="111"/>
      <c r="N1523" s="133">
        <v>7140</v>
      </c>
      <c r="O1523" s="111"/>
      <c r="P1523" s="111"/>
      <c r="Q1523" s="111"/>
      <c r="R1523" s="19" t="s">
        <v>3245</v>
      </c>
      <c r="S1523" s="103" t="s">
        <v>6197</v>
      </c>
      <c r="T1523" s="103" t="s">
        <v>6915</v>
      </c>
      <c r="U1523" s="103" t="str">
        <f t="shared" si="23"/>
        <v>End</v>
      </c>
      <c r="V1523" s="111"/>
      <c r="W1523" s="111"/>
      <c r="X1523" s="111"/>
      <c r="Y1523" s="111"/>
      <c r="Z1523" s="111"/>
      <c r="AA1523" s="111"/>
      <c r="AB1523" s="111"/>
    </row>
    <row r="1524" spans="1:28" ht="13">
      <c r="A1524" s="1462">
        <v>1514</v>
      </c>
      <c r="B1524" s="111"/>
      <c r="C1524" s="307"/>
      <c r="D1524" s="281"/>
      <c r="E1524" s="103"/>
      <c r="F1524" s="344"/>
      <c r="G1524" s="103"/>
      <c r="H1524" s="112">
        <v>71405</v>
      </c>
      <c r="I1524" s="112"/>
      <c r="J1524" s="103" t="s">
        <v>5183</v>
      </c>
      <c r="K1524" s="111"/>
      <c r="L1524" s="111"/>
      <c r="M1524" s="111"/>
      <c r="N1524" s="133">
        <v>7140</v>
      </c>
      <c r="O1524" s="111"/>
      <c r="P1524" s="111"/>
      <c r="Q1524" s="111"/>
      <c r="R1524" s="19" t="s">
        <v>3245</v>
      </c>
      <c r="S1524" s="103" t="s">
        <v>6197</v>
      </c>
      <c r="T1524" s="103" t="s">
        <v>6157</v>
      </c>
      <c r="U1524" s="103" t="str">
        <f t="shared" si="23"/>
        <v>End</v>
      </c>
      <c r="V1524" s="111"/>
      <c r="W1524" s="111"/>
      <c r="X1524" s="111"/>
      <c r="Y1524" s="111"/>
      <c r="Z1524" s="111"/>
      <c r="AA1524" s="111"/>
      <c r="AB1524" s="111"/>
    </row>
    <row r="1525" spans="1:28" ht="13">
      <c r="A1525" s="1462">
        <v>1515</v>
      </c>
      <c r="B1525" s="111"/>
      <c r="C1525" s="307"/>
      <c r="D1525" s="281"/>
      <c r="E1525" s="103"/>
      <c r="F1525" s="344"/>
      <c r="G1525" s="103"/>
      <c r="H1525" s="112">
        <v>71406</v>
      </c>
      <c r="I1525" s="112"/>
      <c r="J1525" s="103" t="s">
        <v>5184</v>
      </c>
      <c r="K1525" s="111"/>
      <c r="L1525" s="111"/>
      <c r="M1525" s="111"/>
      <c r="N1525" s="133">
        <v>7140</v>
      </c>
      <c r="O1525" s="111"/>
      <c r="P1525" s="111"/>
      <c r="Q1525" s="111"/>
      <c r="R1525" s="19" t="s">
        <v>3245</v>
      </c>
      <c r="S1525" s="103" t="s">
        <v>6197</v>
      </c>
      <c r="T1525" s="103" t="s">
        <v>6157</v>
      </c>
      <c r="U1525" s="103" t="str">
        <f t="shared" si="23"/>
        <v>End</v>
      </c>
      <c r="V1525" s="111"/>
      <c r="W1525" s="111"/>
      <c r="X1525" s="111"/>
      <c r="Y1525" s="111"/>
      <c r="Z1525" s="111"/>
      <c r="AA1525" s="111"/>
      <c r="AB1525" s="111"/>
    </row>
    <row r="1526" spans="1:28" ht="13">
      <c r="A1526" s="1462">
        <v>1516</v>
      </c>
      <c r="B1526" s="111"/>
      <c r="C1526" s="307"/>
      <c r="D1526" s="281"/>
      <c r="E1526" s="103"/>
      <c r="F1526" s="344"/>
      <c r="G1526" s="103"/>
      <c r="H1526" s="112">
        <v>71407</v>
      </c>
      <c r="I1526" s="112"/>
      <c r="J1526" s="103" t="s">
        <v>5283</v>
      </c>
      <c r="K1526" s="111"/>
      <c r="L1526" s="111"/>
      <c r="M1526" s="111"/>
      <c r="N1526" s="133">
        <v>7140</v>
      </c>
      <c r="O1526" s="111"/>
      <c r="P1526" s="111"/>
      <c r="Q1526" s="111"/>
      <c r="R1526" s="19" t="s">
        <v>3245</v>
      </c>
      <c r="S1526" s="103" t="s">
        <v>6197</v>
      </c>
      <c r="T1526" s="103" t="s">
        <v>6157</v>
      </c>
      <c r="U1526" s="103" t="str">
        <f t="shared" si="23"/>
        <v>End</v>
      </c>
      <c r="V1526" s="111"/>
      <c r="W1526" s="111"/>
      <c r="X1526" s="111"/>
      <c r="Y1526" s="111"/>
      <c r="Z1526" s="111"/>
      <c r="AA1526" s="111"/>
      <c r="AB1526" s="111"/>
    </row>
    <row r="1527" spans="1:28" ht="13">
      <c r="A1527" s="1462">
        <v>1517</v>
      </c>
      <c r="B1527" s="111"/>
      <c r="C1527" s="307"/>
      <c r="D1527" s="281"/>
      <c r="E1527" s="103"/>
      <c r="F1527" s="344"/>
      <c r="G1527" s="103"/>
      <c r="H1527" s="112">
        <v>71408</v>
      </c>
      <c r="I1527" s="112"/>
      <c r="J1527" s="103" t="s">
        <v>5391</v>
      </c>
      <c r="K1527" s="111"/>
      <c r="L1527" s="111"/>
      <c r="M1527" s="111"/>
      <c r="N1527" s="133">
        <v>7140</v>
      </c>
      <c r="O1527" s="111"/>
      <c r="P1527" s="111"/>
      <c r="Q1527" s="111"/>
      <c r="R1527" s="19" t="s">
        <v>3245</v>
      </c>
      <c r="S1527" s="103" t="s">
        <v>6197</v>
      </c>
      <c r="T1527" s="103" t="s">
        <v>6157</v>
      </c>
      <c r="U1527" s="103" t="str">
        <f t="shared" si="23"/>
        <v>End</v>
      </c>
      <c r="V1527" s="111"/>
      <c r="W1527" s="111"/>
      <c r="X1527" s="111"/>
      <c r="Y1527" s="111"/>
      <c r="Z1527" s="111"/>
      <c r="AA1527" s="111"/>
      <c r="AB1527" s="111"/>
    </row>
    <row r="1528" spans="1:28" ht="13">
      <c r="A1528" s="1462">
        <v>1518</v>
      </c>
      <c r="B1528" s="111"/>
      <c r="C1528" s="307"/>
      <c r="D1528" s="281"/>
      <c r="E1528" s="103"/>
      <c r="F1528" s="344"/>
      <c r="G1528" s="103"/>
      <c r="H1528" s="112">
        <v>71409</v>
      </c>
      <c r="I1528" s="112"/>
      <c r="J1528" s="103" t="s">
        <v>5392</v>
      </c>
      <c r="K1528" s="111"/>
      <c r="L1528" s="111"/>
      <c r="M1528" s="111"/>
      <c r="N1528" s="133">
        <v>7140</v>
      </c>
      <c r="O1528" s="111"/>
      <c r="P1528" s="111"/>
      <c r="Q1528" s="111"/>
      <c r="R1528" s="19" t="s">
        <v>3245</v>
      </c>
      <c r="S1528" s="103" t="s">
        <v>6197</v>
      </c>
      <c r="T1528" s="103" t="s">
        <v>7827</v>
      </c>
      <c r="U1528" s="103" t="str">
        <f t="shared" si="23"/>
        <v>End</v>
      </c>
      <c r="V1528" s="111"/>
      <c r="W1528" s="111"/>
      <c r="X1528" s="111"/>
      <c r="Y1528" s="111"/>
      <c r="Z1528" s="111"/>
      <c r="AA1528" s="111"/>
      <c r="AB1528" s="111"/>
    </row>
    <row r="1529" spans="1:28" ht="13">
      <c r="A1529" s="1462">
        <v>1519</v>
      </c>
      <c r="B1529" s="111"/>
      <c r="C1529" s="307"/>
      <c r="D1529" s="281"/>
      <c r="E1529" s="103"/>
      <c r="F1529" s="344"/>
      <c r="G1529" s="103"/>
      <c r="H1529" s="112">
        <v>71410</v>
      </c>
      <c r="I1529" s="112"/>
      <c r="J1529" s="103" t="s">
        <v>5765</v>
      </c>
      <c r="K1529" s="111"/>
      <c r="L1529" s="111"/>
      <c r="M1529" s="111"/>
      <c r="N1529" s="133">
        <v>7140</v>
      </c>
      <c r="O1529" s="111"/>
      <c r="P1529" s="111"/>
      <c r="Q1529" s="111"/>
      <c r="R1529" s="19" t="s">
        <v>3245</v>
      </c>
      <c r="S1529" s="103" t="s">
        <v>6197</v>
      </c>
      <c r="T1529" s="103" t="s">
        <v>7827</v>
      </c>
      <c r="U1529" s="103" t="str">
        <f t="shared" si="23"/>
        <v>End</v>
      </c>
      <c r="V1529" s="111"/>
      <c r="W1529" s="111"/>
      <c r="X1529" s="111"/>
      <c r="Y1529" s="111"/>
      <c r="Z1529" s="111"/>
      <c r="AA1529" s="111"/>
      <c r="AB1529" s="111"/>
    </row>
    <row r="1530" spans="1:28" ht="13">
      <c r="A1530" s="1462">
        <v>1520</v>
      </c>
      <c r="B1530" s="111"/>
      <c r="C1530" s="307"/>
      <c r="D1530" s="281"/>
      <c r="E1530" s="103"/>
      <c r="F1530" s="344"/>
      <c r="G1530" s="103"/>
      <c r="H1530" s="112">
        <v>71411</v>
      </c>
      <c r="I1530" s="112"/>
      <c r="J1530" s="103" t="s">
        <v>5407</v>
      </c>
      <c r="K1530" s="111"/>
      <c r="L1530" s="111"/>
      <c r="M1530" s="111"/>
      <c r="N1530" s="133">
        <v>7140</v>
      </c>
      <c r="O1530" s="111"/>
      <c r="P1530" s="111"/>
      <c r="Q1530" s="111"/>
      <c r="R1530" s="19" t="s">
        <v>3245</v>
      </c>
      <c r="S1530" s="103" t="s">
        <v>6197</v>
      </c>
      <c r="T1530" s="103" t="s">
        <v>6157</v>
      </c>
      <c r="U1530" s="103" t="str">
        <f t="shared" si="23"/>
        <v>End</v>
      </c>
      <c r="V1530" s="111"/>
      <c r="W1530" s="111"/>
      <c r="X1530" s="111"/>
      <c r="Y1530" s="111"/>
      <c r="Z1530" s="111"/>
      <c r="AA1530" s="111"/>
      <c r="AB1530" s="111"/>
    </row>
    <row r="1531" spans="1:28" s="111" customFormat="1" ht="13">
      <c r="A1531" s="1462">
        <v>1521</v>
      </c>
      <c r="C1531" s="307"/>
      <c r="D1531" s="281"/>
      <c r="E1531" s="103"/>
      <c r="F1531" s="344"/>
      <c r="G1531" s="103"/>
      <c r="H1531" s="112">
        <v>71412</v>
      </c>
      <c r="I1531" s="112"/>
      <c r="J1531" s="103" t="s">
        <v>5406</v>
      </c>
      <c r="N1531" s="133">
        <v>7140</v>
      </c>
      <c r="R1531" s="19" t="s">
        <v>3245</v>
      </c>
      <c r="S1531" s="103" t="s">
        <v>6197</v>
      </c>
      <c r="T1531" s="103" t="s">
        <v>5465</v>
      </c>
      <c r="U1531" s="103" t="str">
        <f t="shared" si="23"/>
        <v>End</v>
      </c>
    </row>
    <row r="1532" spans="1:28" s="111" customFormat="1" ht="13">
      <c r="A1532" s="1462">
        <v>1522</v>
      </c>
      <c r="C1532" s="307"/>
      <c r="D1532" s="281"/>
      <c r="E1532" s="103"/>
      <c r="F1532" s="344"/>
      <c r="G1532" s="103"/>
      <c r="H1532" s="296">
        <v>71413</v>
      </c>
      <c r="I1532" s="296"/>
      <c r="J1532" s="95" t="s">
        <v>5848</v>
      </c>
      <c r="K1532" s="115"/>
      <c r="L1532" s="115"/>
      <c r="M1532" s="115"/>
      <c r="N1532" s="135">
        <v>7140</v>
      </c>
      <c r="O1532" s="115"/>
      <c r="P1532" s="115"/>
      <c r="Q1532" s="115"/>
      <c r="R1532" s="302" t="s">
        <v>3245</v>
      </c>
      <c r="S1532" s="95" t="s">
        <v>6197</v>
      </c>
      <c r="T1532" s="95" t="s">
        <v>5850</v>
      </c>
      <c r="U1532" s="103" t="str">
        <f t="shared" si="23"/>
        <v>Not</v>
      </c>
    </row>
    <row r="1533" spans="1:28" s="111" customFormat="1" ht="13">
      <c r="A1533" s="1462">
        <v>1523</v>
      </c>
      <c r="C1533" s="307"/>
      <c r="D1533" s="281"/>
      <c r="E1533" s="103"/>
      <c r="F1533" s="344"/>
      <c r="G1533" s="103"/>
      <c r="H1533" s="112">
        <v>71414</v>
      </c>
      <c r="I1533" s="112"/>
      <c r="J1533" s="103" t="s">
        <v>5851</v>
      </c>
      <c r="N1533" s="133">
        <v>7140</v>
      </c>
      <c r="R1533" s="19" t="s">
        <v>3245</v>
      </c>
      <c r="S1533" s="103" t="s">
        <v>6197</v>
      </c>
      <c r="T1533" s="103" t="s">
        <v>7548</v>
      </c>
      <c r="U1533" s="103" t="str">
        <f t="shared" si="23"/>
        <v>End</v>
      </c>
    </row>
    <row r="1534" spans="1:28" s="111" customFormat="1" ht="13">
      <c r="A1534" s="1462">
        <v>1524</v>
      </c>
      <c r="C1534" s="307"/>
      <c r="D1534" s="281"/>
      <c r="E1534" s="103"/>
      <c r="F1534" s="344">
        <v>715</v>
      </c>
      <c r="G1534" s="103"/>
      <c r="H1534" s="112"/>
      <c r="I1534" s="112"/>
      <c r="J1534" s="91" t="s">
        <v>5884</v>
      </c>
      <c r="N1534" s="292">
        <v>71</v>
      </c>
      <c r="R1534" s="19" t="s">
        <v>3240</v>
      </c>
      <c r="S1534" s="103" t="s">
        <v>6197</v>
      </c>
      <c r="T1534" s="103"/>
      <c r="U1534" s="103" t="str">
        <f t="shared" si="23"/>
        <v/>
      </c>
    </row>
    <row r="1535" spans="1:28" s="111" customFormat="1" ht="13">
      <c r="A1535" s="1462">
        <v>1525</v>
      </c>
      <c r="C1535" s="307"/>
      <c r="D1535" s="281"/>
      <c r="E1535" s="103"/>
      <c r="F1535" s="344"/>
      <c r="G1535" s="323">
        <v>7150</v>
      </c>
      <c r="H1535" s="112"/>
      <c r="I1535" s="112"/>
      <c r="J1535" s="91" t="s">
        <v>5884</v>
      </c>
      <c r="N1535" s="292">
        <v>715</v>
      </c>
      <c r="R1535" s="19" t="s">
        <v>3240</v>
      </c>
      <c r="S1535" s="103" t="s">
        <v>6197</v>
      </c>
      <c r="T1535" s="103"/>
      <c r="U1535" s="103" t="str">
        <f t="shared" si="23"/>
        <v/>
      </c>
    </row>
    <row r="1536" spans="1:28" s="111" customFormat="1" ht="13">
      <c r="A1536" s="1462">
        <v>1526</v>
      </c>
      <c r="C1536" s="307"/>
      <c r="D1536" s="281"/>
      <c r="E1536" s="103"/>
      <c r="F1536" s="344"/>
      <c r="G1536" s="103"/>
      <c r="H1536" s="112">
        <v>71500</v>
      </c>
      <c r="I1536" s="112"/>
      <c r="J1536" s="103" t="s">
        <v>5885</v>
      </c>
      <c r="N1536" s="133">
        <v>7150</v>
      </c>
      <c r="R1536" s="19" t="s">
        <v>3245</v>
      </c>
      <c r="S1536" s="103" t="s">
        <v>6197</v>
      </c>
      <c r="T1536" s="103" t="s">
        <v>8360</v>
      </c>
      <c r="U1536" s="103" t="str">
        <f t="shared" si="23"/>
        <v>End</v>
      </c>
    </row>
    <row r="1537" spans="1:28" s="111" customFormat="1" ht="13">
      <c r="A1537" s="1462">
        <v>1527</v>
      </c>
      <c r="C1537" s="307"/>
      <c r="D1537" s="281"/>
      <c r="E1537" s="103"/>
      <c r="F1537" s="344"/>
      <c r="G1537" s="103"/>
      <c r="H1537" s="112">
        <v>71501</v>
      </c>
      <c r="I1537" s="112"/>
      <c r="J1537" s="103" t="s">
        <v>6552</v>
      </c>
      <c r="N1537" s="133">
        <v>7150</v>
      </c>
      <c r="R1537" s="19" t="s">
        <v>3245</v>
      </c>
      <c r="S1537" s="103" t="s">
        <v>6197</v>
      </c>
      <c r="T1537" s="103" t="s">
        <v>8381</v>
      </c>
      <c r="U1537" s="103" t="str">
        <f t="shared" si="23"/>
        <v>End</v>
      </c>
    </row>
    <row r="1538" spans="1:28" s="111" customFormat="1" ht="13">
      <c r="A1538" s="1462">
        <v>1528</v>
      </c>
      <c r="C1538" s="307"/>
      <c r="D1538" s="281"/>
      <c r="E1538" s="103"/>
      <c r="F1538" s="344"/>
      <c r="G1538" s="103"/>
      <c r="H1538" s="112">
        <v>71502</v>
      </c>
      <c r="I1538" s="112"/>
      <c r="J1538" s="103" t="s">
        <v>6842</v>
      </c>
      <c r="N1538" s="133">
        <v>7150</v>
      </c>
      <c r="R1538" s="19" t="s">
        <v>3245</v>
      </c>
      <c r="S1538" s="103" t="s">
        <v>6197</v>
      </c>
      <c r="T1538" s="103" t="s">
        <v>8504</v>
      </c>
      <c r="U1538" s="103" t="str">
        <f t="shared" si="23"/>
        <v>End</v>
      </c>
    </row>
    <row r="1539" spans="1:28" s="111" customFormat="1" ht="13">
      <c r="A1539" s="1462">
        <v>1529</v>
      </c>
      <c r="C1539" s="307"/>
      <c r="D1539" s="281"/>
      <c r="E1539" s="103"/>
      <c r="F1539" s="344"/>
      <c r="G1539" s="103"/>
      <c r="H1539" s="112">
        <v>71503</v>
      </c>
      <c r="I1539" s="112"/>
      <c r="J1539" s="103" t="s">
        <v>6850</v>
      </c>
      <c r="N1539" s="133">
        <v>7150</v>
      </c>
      <c r="R1539" s="19" t="s">
        <v>3245</v>
      </c>
      <c r="S1539" s="103" t="s">
        <v>6197</v>
      </c>
      <c r="T1539" s="103" t="s">
        <v>9040</v>
      </c>
      <c r="U1539" s="103" t="str">
        <f t="shared" si="23"/>
        <v>End</v>
      </c>
    </row>
    <row r="1540" spans="1:28" s="111" customFormat="1" ht="13">
      <c r="A1540" s="1462">
        <v>1530</v>
      </c>
      <c r="C1540" s="307"/>
      <c r="D1540" s="281"/>
      <c r="E1540" s="103"/>
      <c r="F1540" s="344"/>
      <c r="G1540" s="103"/>
      <c r="H1540" s="112">
        <v>71504</v>
      </c>
      <c r="I1540" s="112"/>
      <c r="J1540" s="103" t="s">
        <v>7056</v>
      </c>
      <c r="N1540" s="133">
        <v>7150</v>
      </c>
      <c r="R1540" s="19" t="s">
        <v>3245</v>
      </c>
      <c r="S1540" s="103" t="s">
        <v>6197</v>
      </c>
      <c r="T1540" s="103" t="s">
        <v>8978</v>
      </c>
      <c r="U1540" s="103" t="str">
        <f t="shared" si="23"/>
        <v>End</v>
      </c>
    </row>
    <row r="1541" spans="1:28" s="111" customFormat="1" ht="13">
      <c r="A1541" s="1462">
        <v>1531</v>
      </c>
      <c r="C1541" s="307"/>
      <c r="D1541" s="281"/>
      <c r="E1541" s="103"/>
      <c r="F1541" s="1172"/>
      <c r="G1541" s="103"/>
      <c r="H1541" s="112">
        <v>71505</v>
      </c>
      <c r="I1541" s="112"/>
      <c r="J1541" s="111" t="s">
        <v>9527</v>
      </c>
      <c r="N1541" s="133">
        <v>7150</v>
      </c>
      <c r="R1541" s="112" t="s">
        <v>3245</v>
      </c>
      <c r="S1541" s="103" t="s">
        <v>6197</v>
      </c>
      <c r="T1541" s="103"/>
      <c r="U1541" s="103" t="str">
        <f t="shared" si="23"/>
        <v/>
      </c>
      <c r="V1541" s="103" t="s">
        <v>9523</v>
      </c>
      <c r="W1541" s="103"/>
    </row>
    <row r="1542" spans="1:28" s="111" customFormat="1" ht="13">
      <c r="A1542" s="1462">
        <v>1532</v>
      </c>
      <c r="C1542" s="307"/>
      <c r="D1542" s="281"/>
      <c r="E1542" s="103"/>
      <c r="F1542" s="1172"/>
      <c r="G1542" s="103"/>
      <c r="H1542" s="112">
        <v>71506</v>
      </c>
      <c r="I1542" s="112"/>
      <c r="J1542" s="111" t="s">
        <v>9522</v>
      </c>
      <c r="N1542" s="133">
        <v>7150</v>
      </c>
      <c r="R1542" s="112" t="s">
        <v>3245</v>
      </c>
      <c r="S1542" s="103" t="s">
        <v>6197</v>
      </c>
      <c r="T1542" s="103"/>
      <c r="U1542" s="103" t="str">
        <f t="shared" si="23"/>
        <v/>
      </c>
      <c r="V1542" s="103" t="s">
        <v>9524</v>
      </c>
      <c r="W1542" s="103"/>
    </row>
    <row r="1543" spans="1:28" ht="13">
      <c r="A1543" s="1462">
        <v>1533</v>
      </c>
      <c r="B1543" s="111"/>
      <c r="C1543" s="307"/>
      <c r="D1543" s="281"/>
      <c r="E1543" s="103"/>
      <c r="F1543" s="344"/>
      <c r="G1543" s="103"/>
      <c r="H1543" s="112" t="s">
        <v>7435</v>
      </c>
      <c r="I1543" s="112"/>
      <c r="J1543" s="103" t="s">
        <v>7436</v>
      </c>
      <c r="K1543" s="111"/>
      <c r="L1543" s="111"/>
      <c r="M1543" s="111"/>
      <c r="N1543" s="133">
        <v>7150</v>
      </c>
      <c r="O1543" s="111"/>
      <c r="P1543" s="111"/>
      <c r="Q1543" s="111"/>
      <c r="R1543" s="19" t="s">
        <v>3245</v>
      </c>
      <c r="S1543" s="103" t="s">
        <v>6197</v>
      </c>
      <c r="T1543" s="103" t="s">
        <v>8976</v>
      </c>
      <c r="U1543" s="103" t="str">
        <f t="shared" si="23"/>
        <v>End</v>
      </c>
      <c r="V1543" s="111"/>
      <c r="W1543" s="111"/>
      <c r="X1543" s="111"/>
      <c r="Y1543" s="111"/>
      <c r="Z1543" s="111"/>
      <c r="AA1543" s="111"/>
      <c r="AB1543" s="111"/>
    </row>
    <row r="1544" spans="1:28" ht="13">
      <c r="A1544" s="1462">
        <v>1534</v>
      </c>
      <c r="B1544" s="111"/>
      <c r="C1544" s="307"/>
      <c r="D1544" s="309">
        <v>72</v>
      </c>
      <c r="E1544" s="103"/>
      <c r="F1544" s="103"/>
      <c r="G1544" s="103"/>
      <c r="H1544" s="112"/>
      <c r="I1544" s="112"/>
      <c r="J1544" s="286" t="s">
        <v>3558</v>
      </c>
      <c r="K1544" s="286"/>
      <c r="L1544" s="286"/>
      <c r="M1544" s="286"/>
      <c r="N1544" s="287"/>
      <c r="O1544" s="286"/>
      <c r="P1544" s="286"/>
      <c r="Q1544" s="286"/>
      <c r="R1544" s="288" t="s">
        <v>3240</v>
      </c>
      <c r="S1544" s="103" t="s">
        <v>6197</v>
      </c>
      <c r="T1544" s="103"/>
      <c r="U1544" s="103" t="str">
        <f t="shared" si="23"/>
        <v/>
      </c>
      <c r="V1544" s="111"/>
      <c r="W1544" s="111"/>
      <c r="X1544" s="111"/>
      <c r="Y1544" s="111"/>
      <c r="Z1544" s="111"/>
      <c r="AA1544" s="111"/>
      <c r="AB1544" s="111"/>
    </row>
    <row r="1545" spans="1:28" ht="13">
      <c r="A1545" s="1462">
        <v>1535</v>
      </c>
      <c r="B1545" s="111"/>
      <c r="C1545" s="307"/>
      <c r="D1545" s="281"/>
      <c r="E1545" s="344">
        <v>72</v>
      </c>
      <c r="F1545" s="103"/>
      <c r="G1545" s="103"/>
      <c r="H1545" s="112"/>
      <c r="I1545" s="112"/>
      <c r="J1545" s="21" t="s">
        <v>3558</v>
      </c>
      <c r="K1545" s="21"/>
      <c r="L1545" s="21"/>
      <c r="M1545" s="21"/>
      <c r="N1545" s="274"/>
      <c r="O1545" s="21"/>
      <c r="P1545" s="21"/>
      <c r="Q1545" s="21"/>
      <c r="R1545" s="19" t="s">
        <v>3240</v>
      </c>
      <c r="S1545" s="103" t="s">
        <v>6197</v>
      </c>
      <c r="T1545" s="103"/>
      <c r="U1545" s="103" t="str">
        <f t="shared" si="23"/>
        <v/>
      </c>
      <c r="V1545" s="111"/>
      <c r="W1545" s="111"/>
      <c r="X1545" s="111"/>
      <c r="Y1545" s="111"/>
      <c r="Z1545" s="111"/>
      <c r="AA1545" s="111"/>
      <c r="AB1545" s="111"/>
    </row>
    <row r="1546" spans="1:28" ht="13">
      <c r="A1546" s="1462">
        <v>1536</v>
      </c>
      <c r="B1546" s="111"/>
      <c r="C1546" s="307"/>
      <c r="D1546" s="281"/>
      <c r="E1546" s="103"/>
      <c r="F1546" s="344">
        <v>720</v>
      </c>
      <c r="G1546" s="344"/>
      <c r="H1546" s="112"/>
      <c r="I1546" s="112"/>
      <c r="J1546" s="21" t="s">
        <v>3559</v>
      </c>
      <c r="K1546" s="21"/>
      <c r="L1546" s="21"/>
      <c r="M1546" s="21"/>
      <c r="N1546" s="274">
        <v>72</v>
      </c>
      <c r="O1546" s="21"/>
      <c r="P1546" s="21"/>
      <c r="Q1546" s="21"/>
      <c r="R1546" s="19" t="s">
        <v>3240</v>
      </c>
      <c r="S1546" s="103" t="s">
        <v>6197</v>
      </c>
      <c r="T1546" s="103"/>
      <c r="U1546" s="103" t="str">
        <f t="shared" si="23"/>
        <v/>
      </c>
      <c r="V1546" s="111"/>
      <c r="W1546" s="111"/>
      <c r="X1546" s="111"/>
      <c r="Y1546" s="111"/>
      <c r="Z1546" s="111"/>
      <c r="AA1546" s="111"/>
      <c r="AB1546" s="111"/>
    </row>
    <row r="1547" spans="1:28" ht="13">
      <c r="A1547" s="1462">
        <v>1537</v>
      </c>
      <c r="B1547" s="111"/>
      <c r="C1547" s="307"/>
      <c r="D1547" s="281"/>
      <c r="E1547" s="103"/>
      <c r="F1547" s="344"/>
      <c r="G1547" s="344">
        <v>7200</v>
      </c>
      <c r="H1547" s="112"/>
      <c r="I1547" s="112"/>
      <c r="J1547" s="21" t="s">
        <v>3560</v>
      </c>
      <c r="K1547" s="21"/>
      <c r="L1547" s="21"/>
      <c r="M1547" s="21"/>
      <c r="N1547" s="274">
        <v>720</v>
      </c>
      <c r="O1547" s="21"/>
      <c r="P1547" s="21"/>
      <c r="Q1547" s="21"/>
      <c r="R1547" s="19" t="s">
        <v>3240</v>
      </c>
      <c r="S1547" s="103" t="s">
        <v>6197</v>
      </c>
      <c r="T1547" s="103"/>
      <c r="U1547" s="103" t="str">
        <f t="shared" si="23"/>
        <v/>
      </c>
      <c r="V1547" s="111"/>
      <c r="W1547" s="111"/>
      <c r="X1547" s="111"/>
      <c r="Y1547" s="111"/>
      <c r="Z1547" s="111"/>
      <c r="AA1547" s="111"/>
      <c r="AB1547" s="111"/>
    </row>
    <row r="1548" spans="1:28" ht="13">
      <c r="A1548" s="1462">
        <v>1538</v>
      </c>
      <c r="B1548" s="111"/>
      <c r="C1548" s="307"/>
      <c r="D1548" s="281"/>
      <c r="E1548" s="103"/>
      <c r="F1548" s="103"/>
      <c r="G1548" s="103"/>
      <c r="H1548" s="112">
        <v>72000</v>
      </c>
      <c r="I1548" s="112"/>
      <c r="J1548" s="111" t="s">
        <v>3561</v>
      </c>
      <c r="K1548" s="111"/>
      <c r="L1548" s="111"/>
      <c r="M1548" s="111"/>
      <c r="N1548" s="133">
        <v>7200</v>
      </c>
      <c r="O1548" s="111"/>
      <c r="P1548" s="111"/>
      <c r="Q1548" s="111"/>
      <c r="R1548" s="112" t="s">
        <v>3245</v>
      </c>
      <c r="S1548" s="103" t="s">
        <v>6197</v>
      </c>
      <c r="T1548" s="103"/>
      <c r="U1548" s="103" t="str">
        <f t="shared" si="23"/>
        <v/>
      </c>
      <c r="V1548" s="111" t="s">
        <v>3562</v>
      </c>
      <c r="W1548" s="111"/>
      <c r="X1548" s="111"/>
      <c r="Y1548" s="111"/>
      <c r="Z1548" s="111"/>
      <c r="AA1548" s="111"/>
      <c r="AB1548" s="111"/>
    </row>
    <row r="1549" spans="1:28" ht="13">
      <c r="A1549" s="1462">
        <v>1539</v>
      </c>
      <c r="B1549" s="111"/>
      <c r="C1549" s="307"/>
      <c r="D1549" s="281"/>
      <c r="E1549" s="103"/>
      <c r="F1549" s="103"/>
      <c r="G1549" s="103"/>
      <c r="H1549" s="112">
        <v>72001</v>
      </c>
      <c r="I1549" s="112"/>
      <c r="J1549" s="111" t="s">
        <v>4921</v>
      </c>
      <c r="K1549" s="111"/>
      <c r="L1549" s="111"/>
      <c r="M1549" s="111"/>
      <c r="N1549" s="133">
        <v>7200</v>
      </c>
      <c r="O1549" s="133"/>
      <c r="P1549" s="111"/>
      <c r="Q1549" s="111"/>
      <c r="R1549" s="112" t="s">
        <v>3245</v>
      </c>
      <c r="S1549" s="103" t="s">
        <v>6197</v>
      </c>
      <c r="T1549" s="103" t="s">
        <v>6157</v>
      </c>
      <c r="U1549" s="103" t="str">
        <f t="shared" si="23"/>
        <v>End</v>
      </c>
      <c r="V1549" s="111"/>
      <c r="W1549" s="111"/>
      <c r="X1549" s="111"/>
      <c r="Y1549" s="111"/>
      <c r="Z1549" s="111"/>
      <c r="AA1549" s="111"/>
      <c r="AB1549" s="111"/>
    </row>
    <row r="1550" spans="1:28" ht="13">
      <c r="A1550" s="1462">
        <v>1540</v>
      </c>
      <c r="B1550" s="111"/>
      <c r="C1550" s="307"/>
      <c r="D1550" s="281"/>
      <c r="E1550" s="103"/>
      <c r="F1550" s="103"/>
      <c r="G1550" s="103"/>
      <c r="H1550" s="112">
        <v>72002</v>
      </c>
      <c r="I1550" s="112"/>
      <c r="J1550" s="111" t="s">
        <v>8528</v>
      </c>
      <c r="K1550" s="111"/>
      <c r="L1550" s="111"/>
      <c r="M1550" s="111"/>
      <c r="N1550" s="133">
        <v>7200</v>
      </c>
      <c r="O1550" s="133"/>
      <c r="P1550" s="111"/>
      <c r="Q1550" s="111"/>
      <c r="R1550" s="112" t="s">
        <v>3245</v>
      </c>
      <c r="S1550" s="111" t="s">
        <v>6197</v>
      </c>
      <c r="T1550" s="103" t="s">
        <v>9048</v>
      </c>
      <c r="U1550" s="103" t="str">
        <f t="shared" si="23"/>
        <v>End</v>
      </c>
      <c r="V1550" s="103" t="s">
        <v>8647</v>
      </c>
      <c r="W1550" s="103"/>
      <c r="X1550" s="111"/>
      <c r="Y1550" s="111"/>
      <c r="Z1550" s="111"/>
      <c r="AA1550" s="111"/>
      <c r="AB1550" s="111"/>
    </row>
    <row r="1551" spans="1:28" ht="13">
      <c r="A1551" s="1462">
        <v>1541</v>
      </c>
      <c r="B1551" s="111"/>
      <c r="C1551" s="307"/>
      <c r="D1551" s="281"/>
      <c r="E1551" s="103"/>
      <c r="F1551" s="103"/>
      <c r="G1551" s="103"/>
      <c r="H1551" s="112">
        <v>72003</v>
      </c>
      <c r="I1551" s="112"/>
      <c r="J1551" s="111" t="s">
        <v>8636</v>
      </c>
      <c r="K1551" s="111"/>
      <c r="L1551" s="111"/>
      <c r="M1551" s="111"/>
      <c r="N1551" s="133">
        <v>7200</v>
      </c>
      <c r="O1551" s="133"/>
      <c r="P1551" s="111"/>
      <c r="Q1551" s="111"/>
      <c r="R1551" s="112" t="s">
        <v>3245</v>
      </c>
      <c r="S1551" s="111" t="s">
        <v>6197</v>
      </c>
      <c r="T1551" s="103" t="s">
        <v>9263</v>
      </c>
      <c r="U1551" s="103" t="str">
        <f t="shared" ref="U1551:U1614" si="24">LEFT($T1551,3)</f>
        <v>End</v>
      </c>
      <c r="V1551" s="103" t="s">
        <v>8646</v>
      </c>
      <c r="W1551" s="103"/>
      <c r="X1551" s="111"/>
      <c r="Y1551" s="111"/>
      <c r="Z1551" s="111"/>
      <c r="AA1551" s="111"/>
      <c r="AB1551" s="111"/>
    </row>
    <row r="1552" spans="1:28" ht="13">
      <c r="A1552" s="1462">
        <v>1542</v>
      </c>
      <c r="B1552" s="111"/>
      <c r="C1552" s="307"/>
      <c r="D1552" s="281"/>
      <c r="E1552" s="103"/>
      <c r="F1552" s="103"/>
      <c r="G1552" s="103"/>
      <c r="H1552" s="112">
        <v>72004</v>
      </c>
      <c r="I1552" s="112"/>
      <c r="J1552" s="111" t="s">
        <v>8640</v>
      </c>
      <c r="K1552" s="111"/>
      <c r="L1552" s="111"/>
      <c r="M1552" s="111"/>
      <c r="N1552" s="133">
        <v>7200</v>
      </c>
      <c r="O1552" s="133"/>
      <c r="P1552" s="111"/>
      <c r="Q1552" s="111"/>
      <c r="R1552" s="112" t="s">
        <v>3245</v>
      </c>
      <c r="S1552" s="111" t="s">
        <v>6197</v>
      </c>
      <c r="T1552" s="103" t="s">
        <v>9048</v>
      </c>
      <c r="U1552" s="103" t="str">
        <f t="shared" si="24"/>
        <v>End</v>
      </c>
      <c r="V1552" s="103" t="s">
        <v>8645</v>
      </c>
      <c r="W1552" s="103"/>
      <c r="X1552" s="111"/>
      <c r="Y1552" s="111"/>
      <c r="Z1552" s="111"/>
      <c r="AA1552" s="111"/>
      <c r="AB1552" s="111"/>
    </row>
    <row r="1553" spans="1:28" ht="13">
      <c r="A1553" s="1462">
        <v>1543</v>
      </c>
      <c r="B1553" s="111"/>
      <c r="C1553" s="307"/>
      <c r="D1553" s="281"/>
      <c r="E1553" s="103"/>
      <c r="F1553" s="103"/>
      <c r="G1553" s="103"/>
      <c r="H1553" s="112">
        <v>72005</v>
      </c>
      <c r="I1553" s="112"/>
      <c r="J1553" s="111" t="s">
        <v>8641</v>
      </c>
      <c r="K1553" s="111"/>
      <c r="L1553" s="111"/>
      <c r="M1553" s="111"/>
      <c r="N1553" s="133">
        <v>7200</v>
      </c>
      <c r="O1553" s="133"/>
      <c r="P1553" s="111"/>
      <c r="Q1553" s="111"/>
      <c r="R1553" s="112" t="s">
        <v>3245</v>
      </c>
      <c r="S1553" s="111" t="s">
        <v>6197</v>
      </c>
      <c r="T1553" s="103" t="s">
        <v>9263</v>
      </c>
      <c r="U1553" s="103" t="str">
        <f t="shared" si="24"/>
        <v>End</v>
      </c>
      <c r="V1553" s="103" t="s">
        <v>8644</v>
      </c>
      <c r="W1553" s="103"/>
      <c r="X1553" s="111"/>
      <c r="Y1553" s="111"/>
      <c r="Z1553" s="111"/>
      <c r="AA1553" s="111"/>
      <c r="AB1553" s="111"/>
    </row>
    <row r="1554" spans="1:28" ht="13">
      <c r="A1554" s="1462">
        <v>1544</v>
      </c>
      <c r="B1554" s="895"/>
      <c r="C1554" s="896"/>
      <c r="D1554" s="897"/>
      <c r="E1554" s="898"/>
      <c r="F1554" s="898"/>
      <c r="G1554" s="898"/>
      <c r="H1554" s="899">
        <v>72006</v>
      </c>
      <c r="I1554" s="899"/>
      <c r="J1554" s="111" t="s">
        <v>9264</v>
      </c>
      <c r="K1554" s="895"/>
      <c r="L1554" s="895"/>
      <c r="M1554" s="895"/>
      <c r="N1554" s="905">
        <v>7200</v>
      </c>
      <c r="O1554" s="905"/>
      <c r="P1554" s="895"/>
      <c r="Q1554" s="895"/>
      <c r="R1554" s="899" t="s">
        <v>3245</v>
      </c>
      <c r="S1554" s="895" t="s">
        <v>6197</v>
      </c>
      <c r="T1554" s="898"/>
      <c r="U1554" s="103" t="str">
        <f t="shared" si="24"/>
        <v/>
      </c>
      <c r="V1554" s="898" t="s">
        <v>9265</v>
      </c>
      <c r="W1554" s="898"/>
      <c r="X1554" s="111"/>
      <c r="Y1554" s="111"/>
      <c r="Z1554" s="111"/>
      <c r="AA1554" s="111"/>
      <c r="AB1554" s="111"/>
    </row>
    <row r="1555" spans="1:28" ht="14.5">
      <c r="A1555" s="1462">
        <v>1545</v>
      </c>
      <c r="B1555" s="1320"/>
      <c r="C1555" s="1323"/>
      <c r="D1555" s="1324"/>
      <c r="E1555" s="1321"/>
      <c r="F1555" s="1321"/>
      <c r="G1555" s="1321"/>
      <c r="H1555" s="112">
        <v>72007</v>
      </c>
      <c r="I1555" s="1319"/>
      <c r="J1555" s="111" t="s">
        <v>9760</v>
      </c>
      <c r="K1555" s="1320"/>
      <c r="L1555" s="1320"/>
      <c r="M1555" s="1320"/>
      <c r="N1555" s="905">
        <v>7200</v>
      </c>
      <c r="O1555" s="905"/>
      <c r="P1555" s="895"/>
      <c r="Q1555" s="895"/>
      <c r="R1555" s="899" t="s">
        <v>3245</v>
      </c>
      <c r="S1555" s="895" t="s">
        <v>6197</v>
      </c>
      <c r="T1555" s="898"/>
      <c r="U1555" s="103" t="str">
        <f t="shared" si="24"/>
        <v/>
      </c>
      <c r="V1555" s="1334" t="s">
        <v>9759</v>
      </c>
      <c r="W1555" s="1321"/>
      <c r="X1555" s="111"/>
      <c r="Y1555" s="111"/>
      <c r="Z1555" s="111"/>
      <c r="AA1555" s="111"/>
      <c r="AB1555" s="111"/>
    </row>
    <row r="1556" spans="1:28" ht="13">
      <c r="A1556" s="1462">
        <v>1546</v>
      </c>
      <c r="B1556" s="111"/>
      <c r="C1556" s="307"/>
      <c r="D1556" s="281"/>
      <c r="E1556" s="103"/>
      <c r="F1556" s="344">
        <v>721</v>
      </c>
      <c r="G1556" s="103"/>
      <c r="H1556" s="112"/>
      <c r="I1556" s="112"/>
      <c r="J1556" s="21" t="s">
        <v>3563</v>
      </c>
      <c r="K1556" s="21"/>
      <c r="L1556" s="21"/>
      <c r="M1556" s="21"/>
      <c r="N1556" s="274">
        <v>72</v>
      </c>
      <c r="O1556" s="21"/>
      <c r="P1556" s="21"/>
      <c r="Q1556" s="21"/>
      <c r="R1556" s="19" t="s">
        <v>3240</v>
      </c>
      <c r="S1556" s="103" t="s">
        <v>6197</v>
      </c>
      <c r="T1556" s="103"/>
      <c r="U1556" s="103" t="str">
        <f t="shared" si="24"/>
        <v/>
      </c>
      <c r="V1556" s="111"/>
      <c r="W1556" s="111"/>
      <c r="X1556" s="111"/>
      <c r="Y1556" s="111"/>
      <c r="Z1556" s="111"/>
      <c r="AA1556" s="111"/>
      <c r="AB1556" s="111"/>
    </row>
    <row r="1557" spans="1:28" s="111" customFormat="1" ht="13">
      <c r="A1557" s="1462">
        <v>1547</v>
      </c>
      <c r="C1557" s="307"/>
      <c r="D1557" s="281"/>
      <c r="E1557" s="103"/>
      <c r="F1557" s="103"/>
      <c r="G1557" s="344">
        <v>7210</v>
      </c>
      <c r="H1557" s="112"/>
      <c r="I1557" s="112"/>
      <c r="J1557" s="21" t="s">
        <v>3564</v>
      </c>
      <c r="K1557" s="21"/>
      <c r="L1557" s="21"/>
      <c r="M1557" s="21"/>
      <c r="N1557" s="274">
        <v>721</v>
      </c>
      <c r="O1557" s="21"/>
      <c r="P1557" s="21"/>
      <c r="Q1557" s="21"/>
      <c r="R1557" s="19" t="s">
        <v>3240</v>
      </c>
      <c r="S1557" s="103" t="s">
        <v>6197</v>
      </c>
      <c r="T1557" s="103"/>
      <c r="U1557" s="103" t="str">
        <f t="shared" si="24"/>
        <v/>
      </c>
    </row>
    <row r="1558" spans="1:28" s="111" customFormat="1" ht="13">
      <c r="A1558" s="1462">
        <v>1548</v>
      </c>
      <c r="C1558" s="307"/>
      <c r="D1558" s="281"/>
      <c r="E1558" s="103"/>
      <c r="F1558" s="103"/>
      <c r="G1558" s="103"/>
      <c r="H1558" s="112">
        <v>72906</v>
      </c>
      <c r="I1558" s="112"/>
      <c r="J1558" s="111" t="s">
        <v>3565</v>
      </c>
      <c r="N1558" s="133">
        <v>7210</v>
      </c>
      <c r="R1558" s="112" t="s">
        <v>3245</v>
      </c>
      <c r="S1558" s="103" t="s">
        <v>6197</v>
      </c>
      <c r="T1558" s="103" t="s">
        <v>6159</v>
      </c>
      <c r="U1558" s="103" t="str">
        <f t="shared" si="24"/>
        <v>End</v>
      </c>
    </row>
    <row r="1559" spans="1:28" s="111" customFormat="1" ht="13">
      <c r="A1559" s="1462">
        <v>1549</v>
      </c>
      <c r="C1559" s="307"/>
      <c r="D1559" s="281"/>
      <c r="E1559" s="103"/>
      <c r="F1559" s="103"/>
      <c r="G1559" s="103"/>
      <c r="H1559" s="112">
        <v>72103</v>
      </c>
      <c r="I1559" s="112"/>
      <c r="J1559" s="111" t="s">
        <v>9467</v>
      </c>
      <c r="N1559" s="133">
        <v>7210</v>
      </c>
      <c r="R1559" s="112" t="s">
        <v>3245</v>
      </c>
      <c r="S1559" s="103" t="s">
        <v>6197</v>
      </c>
      <c r="T1559" s="103"/>
      <c r="U1559" s="103" t="str">
        <f t="shared" si="24"/>
        <v/>
      </c>
      <c r="V1559" s="103" t="s">
        <v>9468</v>
      </c>
      <c r="W1559" s="103"/>
    </row>
    <row r="1560" spans="1:28" s="111" customFormat="1" ht="13">
      <c r="A1560" s="1462">
        <v>1550</v>
      </c>
      <c r="C1560" s="307"/>
      <c r="D1560" s="281"/>
      <c r="E1560" s="103"/>
      <c r="F1560" s="103"/>
      <c r="G1560" s="103"/>
      <c r="H1560" s="112">
        <v>72106</v>
      </c>
      <c r="I1560" s="112"/>
      <c r="J1560" s="111" t="s">
        <v>3566</v>
      </c>
      <c r="N1560" s="133">
        <v>7210</v>
      </c>
      <c r="R1560" s="112" t="s">
        <v>3245</v>
      </c>
      <c r="S1560" s="103" t="s">
        <v>6197</v>
      </c>
      <c r="T1560" s="103" t="s">
        <v>7658</v>
      </c>
      <c r="U1560" s="103" t="str">
        <f t="shared" si="24"/>
        <v>End</v>
      </c>
    </row>
    <row r="1561" spans="1:28" s="111" customFormat="1" ht="13">
      <c r="A1561" s="1462">
        <v>1551</v>
      </c>
      <c r="C1561" s="307"/>
      <c r="D1561" s="281"/>
      <c r="E1561" s="103"/>
      <c r="F1561" s="103"/>
      <c r="G1561" s="103"/>
      <c r="H1561" s="112">
        <v>72107</v>
      </c>
      <c r="I1561" s="112"/>
      <c r="J1561" s="111" t="s">
        <v>6534</v>
      </c>
      <c r="N1561" s="133">
        <v>7210</v>
      </c>
      <c r="R1561" s="112" t="s">
        <v>3245</v>
      </c>
      <c r="S1561" s="103" t="s">
        <v>6197</v>
      </c>
      <c r="T1561" s="103" t="s">
        <v>6915</v>
      </c>
      <c r="U1561" s="103" t="str">
        <f t="shared" si="24"/>
        <v>End</v>
      </c>
    </row>
    <row r="1562" spans="1:28" s="111" customFormat="1" ht="13">
      <c r="A1562" s="1462">
        <v>1552</v>
      </c>
      <c r="C1562" s="307"/>
      <c r="D1562" s="281"/>
      <c r="E1562" s="103"/>
      <c r="F1562" s="103"/>
      <c r="G1562" s="103"/>
      <c r="H1562" s="112">
        <v>72916</v>
      </c>
      <c r="I1562" s="112"/>
      <c r="J1562" s="111" t="s">
        <v>2456</v>
      </c>
      <c r="N1562" s="133">
        <v>7210</v>
      </c>
      <c r="R1562" s="112" t="s">
        <v>3245</v>
      </c>
      <c r="S1562" s="103" t="s">
        <v>6197</v>
      </c>
      <c r="T1562" s="103" t="s">
        <v>6159</v>
      </c>
      <c r="U1562" s="103" t="str">
        <f t="shared" si="24"/>
        <v>End</v>
      </c>
    </row>
    <row r="1563" spans="1:28" s="111" customFormat="1" ht="13">
      <c r="A1563" s="1462">
        <v>1553</v>
      </c>
      <c r="C1563" s="307"/>
      <c r="D1563" s="281"/>
      <c r="E1563" s="103"/>
      <c r="F1563" s="103"/>
      <c r="G1563" s="103"/>
      <c r="H1563" s="112">
        <v>72108</v>
      </c>
      <c r="I1563" s="112"/>
      <c r="J1563" s="111" t="s">
        <v>6867</v>
      </c>
      <c r="N1563" s="133">
        <v>7210</v>
      </c>
      <c r="R1563" s="112" t="s">
        <v>3245</v>
      </c>
      <c r="S1563" s="103" t="s">
        <v>6197</v>
      </c>
      <c r="T1563" s="103" t="s">
        <v>7728</v>
      </c>
      <c r="U1563" s="103" t="str">
        <f t="shared" si="24"/>
        <v>End</v>
      </c>
    </row>
    <row r="1564" spans="1:28" s="111" customFormat="1" ht="13">
      <c r="A1564" s="1462">
        <v>1554</v>
      </c>
      <c r="C1564" s="307"/>
      <c r="D1564" s="281"/>
      <c r="E1564" s="103"/>
      <c r="F1564" s="103"/>
      <c r="G1564" s="344"/>
      <c r="H1564" s="112">
        <v>72114</v>
      </c>
      <c r="I1564" s="112"/>
      <c r="J1564" s="111" t="s">
        <v>2458</v>
      </c>
      <c r="N1564" s="133">
        <v>7210</v>
      </c>
      <c r="R1564" s="112" t="s">
        <v>3245</v>
      </c>
      <c r="S1564" s="103" t="s">
        <v>6197</v>
      </c>
      <c r="T1564" s="103" t="s">
        <v>6157</v>
      </c>
      <c r="U1564" s="103" t="str">
        <f t="shared" si="24"/>
        <v>End</v>
      </c>
    </row>
    <row r="1565" spans="1:28" s="111" customFormat="1" ht="13">
      <c r="A1565" s="1462">
        <v>1555</v>
      </c>
      <c r="C1565" s="307"/>
      <c r="D1565" s="281"/>
      <c r="E1565" s="103"/>
      <c r="F1565" s="103"/>
      <c r="G1565" s="344"/>
      <c r="H1565" s="112">
        <v>77209</v>
      </c>
      <c r="I1565" s="112"/>
      <c r="J1565" s="111" t="s">
        <v>3316</v>
      </c>
      <c r="N1565" s="133">
        <v>7210</v>
      </c>
      <c r="R1565" s="112" t="s">
        <v>3245</v>
      </c>
      <c r="S1565" s="103" t="s">
        <v>6197</v>
      </c>
      <c r="T1565" s="103" t="s">
        <v>6159</v>
      </c>
      <c r="U1565" s="103" t="str">
        <f t="shared" si="24"/>
        <v>End</v>
      </c>
    </row>
    <row r="1566" spans="1:28" s="111" customFormat="1" ht="13">
      <c r="A1566" s="1462">
        <v>1556</v>
      </c>
      <c r="C1566" s="307"/>
      <c r="D1566" s="281"/>
      <c r="E1566" s="103"/>
      <c r="F1566" s="103"/>
      <c r="G1566" s="344"/>
      <c r="H1566" s="112">
        <v>77210</v>
      </c>
      <c r="I1566" s="112"/>
      <c r="J1566" s="111" t="s">
        <v>3930</v>
      </c>
      <c r="N1566" s="133">
        <v>7210</v>
      </c>
      <c r="R1566" s="112" t="s">
        <v>3245</v>
      </c>
      <c r="S1566" s="103" t="s">
        <v>6197</v>
      </c>
      <c r="T1566" s="103" t="s">
        <v>6159</v>
      </c>
      <c r="U1566" s="103" t="str">
        <f t="shared" si="24"/>
        <v>End</v>
      </c>
    </row>
    <row r="1567" spans="1:28" s="111" customFormat="1" ht="13">
      <c r="A1567" s="1462">
        <v>1557</v>
      </c>
      <c r="C1567" s="307"/>
      <c r="D1567" s="281"/>
      <c r="E1567" s="103"/>
      <c r="F1567" s="103"/>
      <c r="G1567" s="344"/>
      <c r="H1567" s="112">
        <v>77211</v>
      </c>
      <c r="I1567" s="112"/>
      <c r="J1567" s="103" t="s">
        <v>4147</v>
      </c>
      <c r="N1567" s="133">
        <v>7210</v>
      </c>
      <c r="R1567" s="112" t="s">
        <v>3245</v>
      </c>
      <c r="S1567" s="103" t="s">
        <v>6197</v>
      </c>
      <c r="T1567" s="103" t="s">
        <v>6159</v>
      </c>
      <c r="U1567" s="103" t="str">
        <f t="shared" si="24"/>
        <v>End</v>
      </c>
    </row>
    <row r="1568" spans="1:28" s="111" customFormat="1" ht="13">
      <c r="A1568" s="1462">
        <v>1558</v>
      </c>
      <c r="C1568" s="307"/>
      <c r="D1568" s="281"/>
      <c r="E1568" s="103"/>
      <c r="F1568" s="103"/>
      <c r="G1568" s="344"/>
      <c r="H1568" s="112">
        <v>72212</v>
      </c>
      <c r="I1568" s="112"/>
      <c r="J1568" s="103" t="s">
        <v>4839</v>
      </c>
      <c r="N1568" s="133">
        <v>7210</v>
      </c>
      <c r="R1568" s="112" t="s">
        <v>3245</v>
      </c>
      <c r="S1568" s="103" t="s">
        <v>6197</v>
      </c>
      <c r="T1568" s="103" t="s">
        <v>6157</v>
      </c>
      <c r="U1568" s="103" t="str">
        <f t="shared" si="24"/>
        <v>End</v>
      </c>
    </row>
    <row r="1569" spans="1:28" s="111" customFormat="1" ht="13">
      <c r="A1569" s="1462">
        <v>1559</v>
      </c>
      <c r="C1569" s="307"/>
      <c r="D1569" s="281"/>
      <c r="E1569" s="103"/>
      <c r="F1569" s="103"/>
      <c r="G1569" s="344"/>
      <c r="H1569" s="112">
        <v>72213</v>
      </c>
      <c r="I1569" s="112"/>
      <c r="J1569" s="103" t="s">
        <v>5254</v>
      </c>
      <c r="N1569" s="133">
        <v>7210</v>
      </c>
      <c r="R1569" s="112" t="s">
        <v>3245</v>
      </c>
      <c r="S1569" s="103" t="s">
        <v>6197</v>
      </c>
      <c r="T1569" s="103" t="s">
        <v>6157</v>
      </c>
      <c r="U1569" s="103" t="str">
        <f t="shared" si="24"/>
        <v>End</v>
      </c>
    </row>
    <row r="1570" spans="1:28" s="111" customFormat="1" ht="13">
      <c r="A1570" s="1462">
        <v>1560</v>
      </c>
      <c r="C1570" s="307"/>
      <c r="D1570" s="281"/>
      <c r="E1570" s="103"/>
      <c r="F1570" s="103"/>
      <c r="G1570" s="344">
        <v>7212</v>
      </c>
      <c r="H1570" s="112"/>
      <c r="I1570" s="112"/>
      <c r="J1570" s="21" t="s">
        <v>3317</v>
      </c>
      <c r="K1570" s="21"/>
      <c r="L1570" s="21"/>
      <c r="M1570" s="21"/>
      <c r="N1570" s="274">
        <v>721</v>
      </c>
      <c r="O1570" s="21"/>
      <c r="P1570" s="21"/>
      <c r="Q1570" s="21"/>
      <c r="R1570" s="19" t="s">
        <v>3240</v>
      </c>
      <c r="S1570" s="103" t="s">
        <v>6197</v>
      </c>
      <c r="T1570" s="103"/>
      <c r="U1570" s="103" t="str">
        <f t="shared" si="24"/>
        <v/>
      </c>
    </row>
    <row r="1571" spans="1:28" s="111" customFormat="1" ht="13">
      <c r="A1571" s="1462">
        <v>1561</v>
      </c>
      <c r="C1571" s="307"/>
      <c r="D1571" s="281"/>
      <c r="E1571" s="103"/>
      <c r="F1571" s="103"/>
      <c r="G1571" s="344"/>
      <c r="H1571" s="112">
        <v>72126</v>
      </c>
      <c r="I1571" s="112"/>
      <c r="J1571" s="111" t="s">
        <v>2459</v>
      </c>
      <c r="L1571" s="21"/>
      <c r="M1571" s="21"/>
      <c r="N1571" s="133">
        <v>7212</v>
      </c>
      <c r="O1571" s="21"/>
      <c r="P1571" s="21"/>
      <c r="Q1571" s="21"/>
      <c r="R1571" s="112" t="s">
        <v>3245</v>
      </c>
      <c r="S1571" s="103" t="s">
        <v>6197</v>
      </c>
      <c r="T1571" s="103" t="s">
        <v>7658</v>
      </c>
      <c r="U1571" s="103" t="str">
        <f t="shared" si="24"/>
        <v>End</v>
      </c>
    </row>
    <row r="1572" spans="1:28" s="111" customFormat="1" ht="13">
      <c r="A1572" s="1462">
        <v>1562</v>
      </c>
      <c r="C1572" s="307"/>
      <c r="D1572" s="281"/>
      <c r="E1572" s="103"/>
      <c r="F1572" s="103"/>
      <c r="G1572" s="344"/>
      <c r="H1572" s="848">
        <v>72127</v>
      </c>
      <c r="I1572" s="112"/>
      <c r="J1572" s="111" t="s">
        <v>2460</v>
      </c>
      <c r="N1572" s="133">
        <v>7212</v>
      </c>
      <c r="R1572" s="112" t="s">
        <v>3245</v>
      </c>
      <c r="S1572" s="103" t="s">
        <v>6197</v>
      </c>
      <c r="T1572" s="103" t="s">
        <v>6307</v>
      </c>
      <c r="U1572" s="103" t="str">
        <f t="shared" si="24"/>
        <v>End</v>
      </c>
    </row>
    <row r="1573" spans="1:28" s="111" customFormat="1" ht="13">
      <c r="A1573" s="1462">
        <v>1563</v>
      </c>
      <c r="C1573" s="307"/>
      <c r="D1573" s="281"/>
      <c r="E1573" s="103"/>
      <c r="F1573" s="103"/>
      <c r="G1573" s="344">
        <v>7213</v>
      </c>
      <c r="H1573" s="112"/>
      <c r="I1573" s="112"/>
      <c r="J1573" s="21" t="s">
        <v>2461</v>
      </c>
      <c r="K1573" s="21"/>
      <c r="L1573" s="21"/>
      <c r="M1573" s="21"/>
      <c r="N1573" s="274">
        <v>721</v>
      </c>
      <c r="O1573" s="21"/>
      <c r="P1573" s="21"/>
      <c r="Q1573" s="21"/>
      <c r="R1573" s="19" t="s">
        <v>3240</v>
      </c>
      <c r="S1573" s="103" t="s">
        <v>6197</v>
      </c>
      <c r="T1573" s="103"/>
      <c r="U1573" s="103" t="str">
        <f t="shared" si="24"/>
        <v/>
      </c>
    </row>
    <row r="1574" spans="1:28" s="111" customFormat="1" ht="13">
      <c r="A1574" s="1462">
        <v>1564</v>
      </c>
      <c r="C1574" s="307"/>
      <c r="D1574" s="281"/>
      <c r="E1574" s="103"/>
      <c r="F1574" s="103"/>
      <c r="G1574" s="344"/>
      <c r="H1574" s="112">
        <v>72137</v>
      </c>
      <c r="I1574" s="112"/>
      <c r="J1574" s="111" t="s">
        <v>2462</v>
      </c>
      <c r="N1574" s="133">
        <v>7213</v>
      </c>
      <c r="R1574" s="112" t="s">
        <v>3245</v>
      </c>
      <c r="S1574" s="103" t="s">
        <v>6197</v>
      </c>
      <c r="T1574" s="103" t="s">
        <v>6157</v>
      </c>
      <c r="U1574" s="103" t="str">
        <f t="shared" si="24"/>
        <v>End</v>
      </c>
    </row>
    <row r="1575" spans="1:28" s="111" customFormat="1" ht="13">
      <c r="A1575" s="1462">
        <v>1565</v>
      </c>
      <c r="C1575" s="307"/>
      <c r="D1575" s="281"/>
      <c r="E1575" s="103"/>
      <c r="F1575" s="103"/>
      <c r="G1575" s="344"/>
      <c r="H1575" s="112">
        <v>72138</v>
      </c>
      <c r="I1575" s="112"/>
      <c r="J1575" s="111" t="s">
        <v>2712</v>
      </c>
      <c r="N1575" s="133">
        <v>7213</v>
      </c>
      <c r="R1575" s="112" t="s">
        <v>3245</v>
      </c>
      <c r="S1575" s="103" t="s">
        <v>6197</v>
      </c>
      <c r="T1575" s="103" t="s">
        <v>6157</v>
      </c>
      <c r="U1575" s="103" t="str">
        <f t="shared" si="24"/>
        <v>End</v>
      </c>
    </row>
    <row r="1576" spans="1:28" s="111" customFormat="1" ht="13">
      <c r="A1576" s="1462">
        <v>1566</v>
      </c>
      <c r="C1576" s="307"/>
      <c r="D1576" s="281"/>
      <c r="E1576" s="103"/>
      <c r="F1576" s="103"/>
      <c r="G1576" s="344"/>
      <c r="H1576" s="112">
        <v>77139</v>
      </c>
      <c r="I1576" s="112"/>
      <c r="J1576" s="111" t="s">
        <v>2713</v>
      </c>
      <c r="N1576" s="133">
        <v>7213</v>
      </c>
      <c r="R1576" s="112" t="s">
        <v>3245</v>
      </c>
      <c r="S1576" s="103" t="s">
        <v>6197</v>
      </c>
      <c r="T1576" s="103" t="s">
        <v>6159</v>
      </c>
      <c r="U1576" s="103" t="str">
        <f t="shared" si="24"/>
        <v>End</v>
      </c>
    </row>
    <row r="1577" spans="1:28" s="111" customFormat="1" ht="13">
      <c r="A1577" s="1462">
        <v>1567</v>
      </c>
      <c r="C1577" s="307"/>
      <c r="D1577" s="281"/>
      <c r="E1577" s="103"/>
      <c r="F1577" s="103"/>
      <c r="G1577" s="344">
        <v>7214</v>
      </c>
      <c r="H1577" s="112"/>
      <c r="I1577" s="112"/>
      <c r="J1577" s="21" t="s">
        <v>3428</v>
      </c>
      <c r="K1577" s="21"/>
      <c r="L1577" s="21"/>
      <c r="M1577" s="21"/>
      <c r="N1577" s="274">
        <v>721</v>
      </c>
      <c r="O1577" s="21"/>
      <c r="P1577" s="21"/>
      <c r="Q1577" s="21"/>
      <c r="R1577" s="19" t="s">
        <v>3240</v>
      </c>
      <c r="S1577" s="103" t="s">
        <v>6197</v>
      </c>
      <c r="T1577" s="103"/>
      <c r="U1577" s="103" t="str">
        <f t="shared" si="24"/>
        <v/>
      </c>
    </row>
    <row r="1578" spans="1:28" ht="13">
      <c r="A1578" s="1462">
        <v>1568</v>
      </c>
      <c r="B1578" s="111"/>
      <c r="C1578" s="307"/>
      <c r="D1578" s="281"/>
      <c r="E1578" s="103"/>
      <c r="F1578" s="103"/>
      <c r="G1578" s="103"/>
      <c r="H1578" s="112">
        <v>72142</v>
      </c>
      <c r="I1578" s="112"/>
      <c r="J1578" s="111" t="s">
        <v>2463</v>
      </c>
      <c r="K1578" s="111"/>
      <c r="L1578" s="111"/>
      <c r="M1578" s="111"/>
      <c r="N1578" s="133">
        <v>7214</v>
      </c>
      <c r="O1578" s="111"/>
      <c r="P1578" s="111"/>
      <c r="Q1578" s="111"/>
      <c r="R1578" s="112" t="s">
        <v>3245</v>
      </c>
      <c r="S1578" s="103" t="s">
        <v>6197</v>
      </c>
      <c r="T1578" s="103" t="s">
        <v>6159</v>
      </c>
      <c r="U1578" s="103" t="str">
        <f t="shared" si="24"/>
        <v>End</v>
      </c>
      <c r="V1578" s="111"/>
      <c r="W1578" s="111"/>
      <c r="X1578" s="111"/>
      <c r="Y1578" s="111"/>
      <c r="Z1578" s="111"/>
      <c r="AA1578" s="111"/>
      <c r="AB1578" s="111"/>
    </row>
    <row r="1579" spans="1:28" ht="13">
      <c r="A1579" s="1462">
        <v>1569</v>
      </c>
      <c r="B1579" s="111"/>
      <c r="C1579" s="307"/>
      <c r="D1579" s="281"/>
      <c r="E1579" s="103"/>
      <c r="F1579" s="103"/>
      <c r="G1579" s="103"/>
      <c r="H1579" s="112">
        <v>77149</v>
      </c>
      <c r="I1579" s="112"/>
      <c r="J1579" s="111" t="s">
        <v>3429</v>
      </c>
      <c r="K1579" s="111"/>
      <c r="L1579" s="111"/>
      <c r="M1579" s="111"/>
      <c r="N1579" s="133">
        <v>7214</v>
      </c>
      <c r="O1579" s="111"/>
      <c r="P1579" s="111"/>
      <c r="Q1579" s="111"/>
      <c r="R1579" s="112" t="s">
        <v>3245</v>
      </c>
      <c r="S1579" s="103" t="s">
        <v>6197</v>
      </c>
      <c r="T1579" s="103" t="s">
        <v>6159</v>
      </c>
      <c r="U1579" s="103" t="str">
        <f t="shared" si="24"/>
        <v>End</v>
      </c>
      <c r="V1579" s="111"/>
      <c r="W1579" s="111"/>
      <c r="X1579" s="111"/>
      <c r="Y1579" s="111"/>
      <c r="Z1579" s="111"/>
      <c r="AA1579" s="111"/>
      <c r="AB1579" s="111"/>
    </row>
    <row r="1580" spans="1:28" ht="13">
      <c r="A1580" s="1462">
        <v>1570</v>
      </c>
      <c r="B1580" s="111"/>
      <c r="C1580" s="307"/>
      <c r="D1580" s="281"/>
      <c r="E1580" s="103"/>
      <c r="F1580" s="103"/>
      <c r="G1580" s="103"/>
      <c r="H1580" s="112">
        <v>77140</v>
      </c>
      <c r="I1580" s="112"/>
      <c r="J1580" s="111" t="s">
        <v>3918</v>
      </c>
      <c r="K1580" s="111"/>
      <c r="L1580" s="111"/>
      <c r="M1580" s="111"/>
      <c r="N1580" s="133">
        <v>7214</v>
      </c>
      <c r="O1580" s="111"/>
      <c r="P1580" s="111"/>
      <c r="Q1580" s="111"/>
      <c r="R1580" s="112" t="s">
        <v>3245</v>
      </c>
      <c r="S1580" s="103" t="s">
        <v>6197</v>
      </c>
      <c r="T1580" s="103" t="s">
        <v>6159</v>
      </c>
      <c r="U1580" s="103" t="str">
        <f t="shared" si="24"/>
        <v>End</v>
      </c>
      <c r="V1580" s="111"/>
      <c r="W1580" s="111"/>
      <c r="X1580" s="111"/>
      <c r="Y1580" s="111"/>
      <c r="Z1580" s="111"/>
      <c r="AA1580" s="111"/>
      <c r="AB1580" s="111"/>
    </row>
    <row r="1581" spans="1:28" s="111" customFormat="1" ht="13">
      <c r="A1581" s="1462">
        <v>1571</v>
      </c>
      <c r="C1581" s="307"/>
      <c r="D1581" s="281"/>
      <c r="E1581" s="103"/>
      <c r="F1581" s="103"/>
      <c r="G1581" s="344">
        <v>7215</v>
      </c>
      <c r="H1581" s="112"/>
      <c r="I1581" s="112"/>
      <c r="J1581" s="21" t="s">
        <v>2464</v>
      </c>
      <c r="K1581" s="21"/>
      <c r="L1581" s="21"/>
      <c r="M1581" s="21"/>
      <c r="N1581" s="274">
        <v>721</v>
      </c>
      <c r="O1581" s="21"/>
      <c r="P1581" s="21"/>
      <c r="Q1581" s="21"/>
      <c r="R1581" s="19" t="s">
        <v>3240</v>
      </c>
      <c r="S1581" s="103" t="s">
        <v>6197</v>
      </c>
      <c r="T1581" s="103"/>
      <c r="U1581" s="103" t="str">
        <f t="shared" si="24"/>
        <v/>
      </c>
    </row>
    <row r="1582" spans="1:28" s="111" customFormat="1" ht="13">
      <c r="A1582" s="1462">
        <v>1572</v>
      </c>
      <c r="C1582" s="307"/>
      <c r="D1582" s="281"/>
      <c r="E1582" s="103"/>
      <c r="F1582" s="103"/>
      <c r="G1582" s="103"/>
      <c r="H1582" s="112">
        <v>72152</v>
      </c>
      <c r="I1582" s="112"/>
      <c r="J1582" s="111" t="s">
        <v>2465</v>
      </c>
      <c r="N1582" s="133">
        <v>7215</v>
      </c>
      <c r="R1582" s="112" t="s">
        <v>3245</v>
      </c>
      <c r="S1582" s="103" t="s">
        <v>6197</v>
      </c>
      <c r="T1582" s="103" t="s">
        <v>6159</v>
      </c>
      <c r="U1582" s="103" t="str">
        <f t="shared" si="24"/>
        <v>End</v>
      </c>
    </row>
    <row r="1583" spans="1:28" s="111" customFormat="1" ht="13">
      <c r="A1583" s="1462">
        <v>1573</v>
      </c>
      <c r="C1583" s="307"/>
      <c r="D1583" s="281"/>
      <c r="E1583" s="103"/>
      <c r="F1583" s="103"/>
      <c r="G1583" s="344">
        <v>7216</v>
      </c>
      <c r="H1583" s="112"/>
      <c r="I1583" s="112"/>
      <c r="J1583" s="21" t="s">
        <v>3318</v>
      </c>
      <c r="K1583" s="21"/>
      <c r="L1583" s="21"/>
      <c r="M1583" s="21"/>
      <c r="N1583" s="274">
        <v>721</v>
      </c>
      <c r="O1583" s="21"/>
      <c r="P1583" s="21"/>
      <c r="Q1583" s="21"/>
      <c r="R1583" s="19" t="s">
        <v>3240</v>
      </c>
      <c r="S1583" s="103" t="s">
        <v>6197</v>
      </c>
      <c r="T1583" s="103"/>
      <c r="U1583" s="103" t="str">
        <f t="shared" si="24"/>
        <v/>
      </c>
    </row>
    <row r="1584" spans="1:28" s="111" customFormat="1" ht="13">
      <c r="A1584" s="1462">
        <v>1574</v>
      </c>
      <c r="C1584" s="307"/>
      <c r="D1584" s="281"/>
      <c r="E1584" s="103"/>
      <c r="F1584" s="103"/>
      <c r="G1584" s="344"/>
      <c r="H1584" s="112">
        <v>72164</v>
      </c>
      <c r="I1584" s="112"/>
      <c r="J1584" s="111" t="s">
        <v>2466</v>
      </c>
      <c r="N1584" s="133">
        <v>7216</v>
      </c>
      <c r="R1584" s="112" t="s">
        <v>3245</v>
      </c>
      <c r="S1584" s="103" t="s">
        <v>6197</v>
      </c>
      <c r="T1584" s="103" t="s">
        <v>6159</v>
      </c>
      <c r="U1584" s="103" t="str">
        <f t="shared" si="24"/>
        <v>End</v>
      </c>
    </row>
    <row r="1585" spans="1:22" s="111" customFormat="1" ht="13">
      <c r="A1585" s="1462">
        <v>1575</v>
      </c>
      <c r="C1585" s="307"/>
      <c r="D1585" s="281"/>
      <c r="E1585" s="103"/>
      <c r="F1585" s="103"/>
      <c r="G1585" s="344"/>
      <c r="H1585" s="112">
        <v>77219</v>
      </c>
      <c r="I1585" s="112"/>
      <c r="J1585" s="103" t="s">
        <v>3319</v>
      </c>
      <c r="N1585" s="133">
        <v>7216</v>
      </c>
      <c r="R1585" s="112" t="s">
        <v>3245</v>
      </c>
      <c r="S1585" s="103" t="s">
        <v>6197</v>
      </c>
      <c r="T1585" s="103" t="s">
        <v>6159</v>
      </c>
      <c r="U1585" s="103" t="str">
        <f t="shared" si="24"/>
        <v>End</v>
      </c>
    </row>
    <row r="1586" spans="1:22" s="111" customFormat="1" ht="13">
      <c r="A1586" s="1462">
        <v>1576</v>
      </c>
      <c r="C1586" s="307"/>
      <c r="D1586" s="281"/>
      <c r="E1586" s="103"/>
      <c r="F1586" s="103"/>
      <c r="G1586" s="344"/>
      <c r="H1586" s="112" t="s">
        <v>3927</v>
      </c>
      <c r="I1586" s="112"/>
      <c r="J1586" s="103" t="s">
        <v>3919</v>
      </c>
      <c r="N1586" s="133">
        <v>7216</v>
      </c>
      <c r="R1586" s="112" t="s">
        <v>3245</v>
      </c>
      <c r="S1586" s="103" t="s">
        <v>6197</v>
      </c>
      <c r="T1586" s="103" t="s">
        <v>6159</v>
      </c>
      <c r="U1586" s="103" t="str">
        <f t="shared" si="24"/>
        <v>End</v>
      </c>
    </row>
    <row r="1587" spans="1:22" s="111" customFormat="1" ht="13">
      <c r="A1587" s="1462">
        <v>1577</v>
      </c>
      <c r="C1587" s="307"/>
      <c r="D1587" s="281"/>
      <c r="E1587" s="103"/>
      <c r="F1587" s="103"/>
      <c r="G1587" s="344"/>
      <c r="H1587" s="112" t="s">
        <v>4151</v>
      </c>
      <c r="I1587" s="112"/>
      <c r="J1587" s="103" t="s">
        <v>4152</v>
      </c>
      <c r="N1587" s="133">
        <v>7216</v>
      </c>
      <c r="R1587" s="112" t="s">
        <v>3245</v>
      </c>
      <c r="S1587" s="103" t="s">
        <v>6197</v>
      </c>
      <c r="T1587" s="103" t="s">
        <v>6159</v>
      </c>
      <c r="U1587" s="103" t="str">
        <f t="shared" si="24"/>
        <v>End</v>
      </c>
    </row>
    <row r="1588" spans="1:22" s="111" customFormat="1" ht="13">
      <c r="A1588" s="1462">
        <v>1578</v>
      </c>
      <c r="C1588" s="307"/>
      <c r="D1588" s="281"/>
      <c r="E1588" s="103"/>
      <c r="F1588" s="103"/>
      <c r="G1588" s="344"/>
      <c r="H1588" s="112" t="s">
        <v>5252</v>
      </c>
      <c r="I1588" s="112"/>
      <c r="J1588" s="103" t="s">
        <v>5253</v>
      </c>
      <c r="N1588" s="133">
        <v>7216</v>
      </c>
      <c r="R1588" s="112" t="s">
        <v>3245</v>
      </c>
      <c r="S1588" s="103" t="s">
        <v>6197</v>
      </c>
      <c r="T1588" s="103" t="s">
        <v>6159</v>
      </c>
      <c r="U1588" s="103" t="str">
        <f t="shared" si="24"/>
        <v>End</v>
      </c>
    </row>
    <row r="1589" spans="1:22" s="111" customFormat="1" ht="13">
      <c r="A1589" s="1462">
        <v>1579</v>
      </c>
      <c r="C1589" s="307"/>
      <c r="D1589" s="281"/>
      <c r="E1589" s="103"/>
      <c r="F1589" s="103"/>
      <c r="G1589" s="344">
        <v>7217</v>
      </c>
      <c r="H1589" s="112"/>
      <c r="I1589" s="112"/>
      <c r="J1589" s="21" t="s">
        <v>2467</v>
      </c>
      <c r="K1589" s="21"/>
      <c r="L1589" s="21"/>
      <c r="M1589" s="21"/>
      <c r="N1589" s="274">
        <v>721</v>
      </c>
      <c r="O1589" s="21"/>
      <c r="P1589" s="21"/>
      <c r="Q1589" s="21"/>
      <c r="R1589" s="19" t="s">
        <v>3240</v>
      </c>
      <c r="S1589" s="103" t="s">
        <v>6197</v>
      </c>
      <c r="T1589" s="103"/>
      <c r="U1589" s="103" t="str">
        <f t="shared" si="24"/>
        <v/>
      </c>
    </row>
    <row r="1590" spans="1:22" s="111" customFormat="1" ht="13">
      <c r="A1590" s="1462">
        <v>1580</v>
      </c>
      <c r="C1590" s="307"/>
      <c r="D1590" s="281"/>
      <c r="E1590" s="103"/>
      <c r="F1590" s="103"/>
      <c r="G1590" s="103"/>
      <c r="H1590" s="112">
        <v>72175</v>
      </c>
      <c r="I1590" s="112"/>
      <c r="J1590" s="111" t="s">
        <v>2468</v>
      </c>
      <c r="N1590" s="133">
        <v>7217</v>
      </c>
      <c r="R1590" s="112" t="s">
        <v>3245</v>
      </c>
      <c r="S1590" s="103" t="s">
        <v>6197</v>
      </c>
      <c r="T1590" s="103" t="s">
        <v>6159</v>
      </c>
      <c r="U1590" s="103" t="str">
        <f t="shared" si="24"/>
        <v>End</v>
      </c>
    </row>
    <row r="1591" spans="1:22" s="111" customFormat="1" ht="13">
      <c r="A1591" s="1462">
        <v>1581</v>
      </c>
      <c r="C1591" s="307"/>
      <c r="D1591" s="281"/>
      <c r="E1591" s="103"/>
      <c r="F1591" s="103"/>
      <c r="G1591" s="344">
        <v>7218</v>
      </c>
      <c r="H1591" s="112"/>
      <c r="I1591" s="112"/>
      <c r="J1591" s="21" t="s">
        <v>2469</v>
      </c>
      <c r="K1591" s="21"/>
      <c r="L1591" s="21"/>
      <c r="M1591" s="21"/>
      <c r="N1591" s="274">
        <v>721</v>
      </c>
      <c r="O1591" s="21"/>
      <c r="P1591" s="21"/>
      <c r="Q1591" s="21"/>
      <c r="R1591" s="19" t="s">
        <v>3240</v>
      </c>
      <c r="S1591" s="103" t="s">
        <v>6197</v>
      </c>
      <c r="T1591" s="103"/>
      <c r="U1591" s="103" t="str">
        <f t="shared" si="24"/>
        <v/>
      </c>
    </row>
    <row r="1592" spans="1:22" s="111" customFormat="1" ht="13">
      <c r="A1592" s="1462">
        <v>1582</v>
      </c>
      <c r="C1592" s="307"/>
      <c r="D1592" s="281"/>
      <c r="E1592" s="103"/>
      <c r="F1592" s="103"/>
      <c r="G1592" s="344"/>
      <c r="H1592" s="112">
        <v>72186</v>
      </c>
      <c r="I1592" s="112"/>
      <c r="J1592" s="111" t="s">
        <v>2470</v>
      </c>
      <c r="N1592" s="133">
        <v>7218</v>
      </c>
      <c r="R1592" s="112" t="s">
        <v>3245</v>
      </c>
      <c r="S1592" s="103" t="s">
        <v>6197</v>
      </c>
      <c r="T1592" s="103" t="s">
        <v>6157</v>
      </c>
      <c r="U1592" s="103" t="str">
        <f t="shared" si="24"/>
        <v>End</v>
      </c>
    </row>
    <row r="1593" spans="1:22" s="111" customFormat="1" ht="13">
      <c r="A1593" s="1462">
        <v>1583</v>
      </c>
      <c r="C1593" s="307"/>
      <c r="D1593" s="281"/>
      <c r="E1593" s="103"/>
      <c r="F1593" s="103"/>
      <c r="G1593" s="103"/>
      <c r="H1593" s="112">
        <v>72187</v>
      </c>
      <c r="I1593" s="112"/>
      <c r="J1593" s="111" t="s">
        <v>2471</v>
      </c>
      <c r="N1593" s="133">
        <v>7218</v>
      </c>
      <c r="R1593" s="112" t="s">
        <v>3245</v>
      </c>
      <c r="S1593" s="103" t="s">
        <v>6197</v>
      </c>
      <c r="T1593" s="103" t="s">
        <v>6381</v>
      </c>
      <c r="U1593" s="103" t="str">
        <f t="shared" si="24"/>
        <v>End</v>
      </c>
    </row>
    <row r="1594" spans="1:22" s="111" customFormat="1" ht="13">
      <c r="A1594" s="1462">
        <v>1584</v>
      </c>
      <c r="C1594" s="307"/>
      <c r="D1594" s="281"/>
      <c r="E1594" s="103"/>
      <c r="F1594" s="103"/>
      <c r="G1594" s="103"/>
      <c r="H1594" s="112">
        <v>77189</v>
      </c>
      <c r="I1594" s="112"/>
      <c r="J1594" s="111" t="s">
        <v>2650</v>
      </c>
      <c r="N1594" s="133" t="s">
        <v>97</v>
      </c>
      <c r="R1594" s="112" t="s">
        <v>3245</v>
      </c>
      <c r="S1594" s="103" t="s">
        <v>6197</v>
      </c>
      <c r="T1594" s="103" t="s">
        <v>6159</v>
      </c>
      <c r="U1594" s="103" t="str">
        <f t="shared" si="24"/>
        <v>End</v>
      </c>
    </row>
    <row r="1595" spans="1:22" s="111" customFormat="1" ht="13">
      <c r="A1595" s="1462">
        <v>1585</v>
      </c>
      <c r="C1595" s="307"/>
      <c r="D1595" s="281"/>
      <c r="E1595" s="103"/>
      <c r="F1595" s="103"/>
      <c r="G1595" s="344">
        <v>7219</v>
      </c>
      <c r="H1595" s="112"/>
      <c r="I1595" s="112"/>
      <c r="J1595" s="21" t="s">
        <v>3924</v>
      </c>
      <c r="K1595" s="21"/>
      <c r="L1595" s="21"/>
      <c r="M1595" s="21"/>
      <c r="N1595" s="274">
        <v>721</v>
      </c>
      <c r="O1595" s="21"/>
      <c r="P1595" s="21"/>
      <c r="Q1595" s="21"/>
      <c r="R1595" s="19" t="s">
        <v>3240</v>
      </c>
      <c r="S1595" s="103" t="s">
        <v>6197</v>
      </c>
      <c r="T1595" s="103"/>
      <c r="U1595" s="103" t="str">
        <f t="shared" si="24"/>
        <v/>
      </c>
      <c r="V1595" s="32" t="s">
        <v>1418</v>
      </c>
    </row>
    <row r="1596" spans="1:22" s="111" customFormat="1" ht="13">
      <c r="A1596" s="1462">
        <v>1586</v>
      </c>
      <c r="C1596" s="307"/>
      <c r="D1596" s="309"/>
      <c r="E1596" s="103"/>
      <c r="F1596" s="103"/>
      <c r="G1596" s="103"/>
      <c r="H1596" s="112">
        <v>72197</v>
      </c>
      <c r="I1596" s="112"/>
      <c r="J1596" s="111" t="s">
        <v>3925</v>
      </c>
      <c r="N1596" s="133">
        <v>7219</v>
      </c>
      <c r="R1596" s="112" t="s">
        <v>3245</v>
      </c>
      <c r="S1596" s="103" t="s">
        <v>6197</v>
      </c>
      <c r="T1596" s="103" t="s">
        <v>6159</v>
      </c>
      <c r="U1596" s="103" t="str">
        <f t="shared" si="24"/>
        <v>End</v>
      </c>
    </row>
    <row r="1597" spans="1:22" s="111" customFormat="1" ht="13">
      <c r="A1597" s="1462">
        <v>1587</v>
      </c>
      <c r="C1597" s="307"/>
      <c r="D1597" s="309"/>
      <c r="E1597" s="103"/>
      <c r="F1597" s="103"/>
      <c r="G1597" s="103"/>
      <c r="H1597" s="112">
        <v>72198</v>
      </c>
      <c r="I1597" s="112"/>
      <c r="J1597" s="111" t="s">
        <v>1419</v>
      </c>
      <c r="N1597" s="133">
        <v>7219</v>
      </c>
      <c r="R1597" s="112" t="s">
        <v>3245</v>
      </c>
      <c r="S1597" s="103" t="s">
        <v>6197</v>
      </c>
      <c r="T1597" s="103" t="s">
        <v>6157</v>
      </c>
      <c r="U1597" s="103" t="str">
        <f t="shared" si="24"/>
        <v>End</v>
      </c>
    </row>
    <row r="1598" spans="1:22" s="111" customFormat="1" ht="13">
      <c r="A1598" s="1462">
        <v>1588</v>
      </c>
      <c r="C1598" s="307"/>
      <c r="D1598" s="309"/>
      <c r="E1598" s="103"/>
      <c r="F1598" s="103"/>
      <c r="G1598" s="344">
        <v>7220</v>
      </c>
      <c r="H1598" s="112"/>
      <c r="I1598" s="112"/>
      <c r="J1598" s="21" t="s">
        <v>1420</v>
      </c>
      <c r="N1598" s="274">
        <v>721</v>
      </c>
      <c r="R1598" s="19" t="s">
        <v>3240</v>
      </c>
      <c r="S1598" s="103" t="s">
        <v>6197</v>
      </c>
      <c r="T1598" s="103"/>
      <c r="U1598" s="103" t="str">
        <f t="shared" si="24"/>
        <v/>
      </c>
    </row>
    <row r="1599" spans="1:22" s="111" customFormat="1" ht="13">
      <c r="A1599" s="1462">
        <v>1589</v>
      </c>
      <c r="C1599" s="307"/>
      <c r="D1599" s="309"/>
      <c r="E1599" s="103"/>
      <c r="F1599" s="103"/>
      <c r="G1599" s="103"/>
      <c r="H1599" s="112">
        <v>72200</v>
      </c>
      <c r="I1599" s="112"/>
      <c r="J1599" s="111" t="s">
        <v>1421</v>
      </c>
      <c r="N1599" s="133">
        <v>7220</v>
      </c>
      <c r="R1599" s="112" t="s">
        <v>3245</v>
      </c>
      <c r="S1599" s="103" t="s">
        <v>6197</v>
      </c>
      <c r="T1599" s="103" t="s">
        <v>6157</v>
      </c>
      <c r="U1599" s="103" t="str">
        <f t="shared" si="24"/>
        <v>End</v>
      </c>
    </row>
    <row r="1600" spans="1:22" s="111" customFormat="1" ht="13">
      <c r="A1600" s="1462">
        <v>1590</v>
      </c>
      <c r="C1600" s="307"/>
      <c r="D1600" s="309"/>
      <c r="E1600" s="103"/>
      <c r="F1600" s="103"/>
      <c r="G1600" s="103"/>
      <c r="H1600" s="112">
        <v>72208</v>
      </c>
      <c r="I1600" s="112"/>
      <c r="J1600" s="111" t="s">
        <v>1422</v>
      </c>
      <c r="N1600" s="133">
        <v>7220</v>
      </c>
      <c r="R1600" s="112" t="s">
        <v>3245</v>
      </c>
      <c r="S1600" s="103" t="s">
        <v>6197</v>
      </c>
      <c r="T1600" s="103" t="s">
        <v>6157</v>
      </c>
      <c r="U1600" s="103" t="str">
        <f t="shared" si="24"/>
        <v>End</v>
      </c>
    </row>
    <row r="1601" spans="1:45" s="111" customFormat="1" ht="13">
      <c r="A1601" s="1462">
        <v>1591</v>
      </c>
      <c r="C1601" s="307"/>
      <c r="D1601" s="309"/>
      <c r="E1601" s="103"/>
      <c r="F1601" s="103"/>
      <c r="G1601" s="103"/>
      <c r="H1601" s="112">
        <v>77259</v>
      </c>
      <c r="I1601" s="112"/>
      <c r="J1601" s="111" t="s">
        <v>2714</v>
      </c>
      <c r="N1601" s="133">
        <v>7220</v>
      </c>
      <c r="R1601" s="112" t="s">
        <v>3245</v>
      </c>
      <c r="S1601" s="103" t="s">
        <v>6197</v>
      </c>
      <c r="T1601" s="103" t="s">
        <v>6159</v>
      </c>
      <c r="U1601" s="103" t="str">
        <f t="shared" si="24"/>
        <v>End</v>
      </c>
    </row>
    <row r="1602" spans="1:45" s="111" customFormat="1" ht="13">
      <c r="A1602" s="1462">
        <v>1592</v>
      </c>
      <c r="C1602" s="307"/>
      <c r="D1602" s="309"/>
      <c r="E1602" s="103"/>
      <c r="F1602" s="103"/>
      <c r="G1602" s="344">
        <v>7221</v>
      </c>
      <c r="H1602" s="112"/>
      <c r="I1602" s="112"/>
      <c r="J1602" s="21" t="s">
        <v>1423</v>
      </c>
      <c r="N1602" s="274">
        <v>721</v>
      </c>
      <c r="R1602" s="19" t="s">
        <v>3240</v>
      </c>
      <c r="S1602" s="103" t="s">
        <v>6197</v>
      </c>
      <c r="T1602" s="103"/>
      <c r="U1602" s="103" t="str">
        <f t="shared" si="24"/>
        <v/>
      </c>
    </row>
    <row r="1603" spans="1:45" s="111" customFormat="1" ht="13">
      <c r="A1603" s="1462">
        <v>1593</v>
      </c>
      <c r="C1603" s="307"/>
      <c r="D1603" s="309"/>
      <c r="E1603" s="103"/>
      <c r="F1603" s="103"/>
      <c r="G1603" s="103"/>
      <c r="H1603" s="112">
        <v>72109</v>
      </c>
      <c r="I1603" s="112"/>
      <c r="J1603" s="111" t="s">
        <v>7663</v>
      </c>
      <c r="N1603" s="133">
        <v>7221</v>
      </c>
      <c r="R1603" s="112" t="s">
        <v>3245</v>
      </c>
      <c r="S1603" s="103" t="s">
        <v>6197</v>
      </c>
      <c r="T1603" s="103" t="s">
        <v>8385</v>
      </c>
      <c r="U1603" s="103" t="str">
        <f t="shared" si="24"/>
        <v>End</v>
      </c>
    </row>
    <row r="1604" spans="1:45" s="325" customFormat="1" ht="13">
      <c r="A1604" s="1462">
        <v>1594</v>
      </c>
      <c r="B1604" s="111"/>
      <c r="C1604" s="307"/>
      <c r="D1604" s="309"/>
      <c r="E1604" s="103"/>
      <c r="F1604" s="103"/>
      <c r="G1604" s="103"/>
      <c r="H1604" s="112">
        <v>72112</v>
      </c>
      <c r="I1604" s="112"/>
      <c r="J1604" s="111" t="s">
        <v>4838</v>
      </c>
      <c r="K1604" s="111"/>
      <c r="L1604" s="111"/>
      <c r="M1604" s="111"/>
      <c r="N1604" s="133">
        <v>7221</v>
      </c>
      <c r="O1604" s="111"/>
      <c r="P1604" s="111"/>
      <c r="Q1604" s="111"/>
      <c r="R1604" s="112" t="s">
        <v>3245</v>
      </c>
      <c r="S1604" s="103" t="s">
        <v>6197</v>
      </c>
      <c r="T1604" s="103" t="s">
        <v>6157</v>
      </c>
      <c r="U1604" s="103" t="str">
        <f t="shared" si="24"/>
        <v>End</v>
      </c>
      <c r="V1604" s="111"/>
      <c r="W1604" s="111"/>
      <c r="X1604" s="111"/>
      <c r="Y1604" s="111"/>
      <c r="Z1604" s="111"/>
      <c r="AA1604" s="111"/>
      <c r="AB1604" s="111"/>
      <c r="AC1604" s="111"/>
      <c r="AD1604" s="111"/>
      <c r="AE1604" s="111"/>
      <c r="AF1604" s="111"/>
      <c r="AG1604" s="111"/>
      <c r="AH1604" s="111"/>
      <c r="AI1604" s="111"/>
      <c r="AJ1604" s="111"/>
      <c r="AK1604" s="111"/>
      <c r="AL1604" s="111"/>
      <c r="AM1604" s="111"/>
      <c r="AN1604" s="111"/>
      <c r="AO1604" s="111"/>
      <c r="AP1604" s="111"/>
      <c r="AQ1604" s="111"/>
      <c r="AR1604" s="111"/>
      <c r="AS1604" s="111"/>
    </row>
    <row r="1605" spans="1:45" s="325" customFormat="1" ht="13">
      <c r="A1605" s="1462">
        <v>1595</v>
      </c>
      <c r="B1605" s="111"/>
      <c r="C1605" s="307"/>
      <c r="D1605" s="309"/>
      <c r="E1605" s="103"/>
      <c r="F1605" s="103"/>
      <c r="G1605" s="103"/>
      <c r="H1605" s="112">
        <v>72113</v>
      </c>
      <c r="I1605" s="112"/>
      <c r="J1605" s="111" t="s">
        <v>5255</v>
      </c>
      <c r="K1605" s="111"/>
      <c r="L1605" s="111"/>
      <c r="M1605" s="111"/>
      <c r="N1605" s="133">
        <v>7221</v>
      </c>
      <c r="O1605" s="111"/>
      <c r="P1605" s="111"/>
      <c r="Q1605" s="111"/>
      <c r="R1605" s="112" t="s">
        <v>3245</v>
      </c>
      <c r="S1605" s="103" t="s">
        <v>6197</v>
      </c>
      <c r="T1605" s="103" t="s">
        <v>6157</v>
      </c>
      <c r="U1605" s="103" t="str">
        <f t="shared" si="24"/>
        <v>End</v>
      </c>
      <c r="V1605" s="111"/>
      <c r="W1605" s="111"/>
      <c r="X1605" s="111"/>
      <c r="Y1605" s="111"/>
      <c r="Z1605" s="111"/>
      <c r="AA1605" s="111"/>
      <c r="AB1605" s="111"/>
      <c r="AC1605" s="111"/>
      <c r="AD1605" s="111"/>
      <c r="AE1605" s="111"/>
      <c r="AF1605" s="111"/>
      <c r="AG1605" s="111"/>
      <c r="AH1605" s="111"/>
      <c r="AI1605" s="111"/>
      <c r="AJ1605" s="111"/>
      <c r="AK1605" s="111"/>
      <c r="AL1605" s="111"/>
      <c r="AM1605" s="111"/>
      <c r="AN1605" s="111"/>
      <c r="AO1605" s="111"/>
      <c r="AP1605" s="111"/>
      <c r="AQ1605" s="111"/>
      <c r="AR1605" s="111"/>
      <c r="AS1605" s="111"/>
    </row>
    <row r="1606" spans="1:45" s="325" customFormat="1" ht="13">
      <c r="A1606" s="1462">
        <v>1596</v>
      </c>
      <c r="B1606" s="111"/>
      <c r="C1606" s="307"/>
      <c r="D1606" s="309"/>
      <c r="E1606" s="103"/>
      <c r="F1606" s="103"/>
      <c r="G1606" s="103"/>
      <c r="H1606" s="112">
        <v>72215</v>
      </c>
      <c r="I1606" s="112"/>
      <c r="J1606" s="111" t="s">
        <v>5803</v>
      </c>
      <c r="K1606" s="111"/>
      <c r="L1606" s="111"/>
      <c r="M1606" s="111"/>
      <c r="N1606" s="133">
        <v>7221</v>
      </c>
      <c r="O1606" s="111"/>
      <c r="P1606" s="111"/>
      <c r="Q1606" s="111"/>
      <c r="R1606" s="112" t="s">
        <v>3245</v>
      </c>
      <c r="S1606" s="103" t="s">
        <v>6197</v>
      </c>
      <c r="T1606" s="103" t="s">
        <v>6157</v>
      </c>
      <c r="U1606" s="103" t="str">
        <f t="shared" si="24"/>
        <v>End</v>
      </c>
      <c r="V1606" s="111"/>
      <c r="W1606" s="111"/>
      <c r="X1606" s="111"/>
      <c r="Y1606" s="111"/>
      <c r="Z1606" s="111"/>
      <c r="AA1606" s="111"/>
      <c r="AB1606" s="111"/>
      <c r="AC1606" s="111"/>
      <c r="AD1606" s="111"/>
      <c r="AE1606" s="111"/>
      <c r="AF1606" s="111"/>
      <c r="AG1606" s="111"/>
      <c r="AH1606" s="111"/>
      <c r="AI1606" s="111"/>
      <c r="AJ1606" s="111"/>
      <c r="AK1606" s="111"/>
      <c r="AL1606" s="111"/>
      <c r="AM1606" s="111"/>
      <c r="AN1606" s="111"/>
      <c r="AO1606" s="111"/>
      <c r="AP1606" s="111"/>
      <c r="AQ1606" s="111"/>
      <c r="AR1606" s="111"/>
      <c r="AS1606" s="111"/>
    </row>
    <row r="1607" spans="1:45" s="325" customFormat="1" ht="13">
      <c r="A1607" s="1462">
        <v>1597</v>
      </c>
      <c r="B1607" s="111"/>
      <c r="C1607" s="307"/>
      <c r="D1607" s="309"/>
      <c r="E1607" s="103"/>
      <c r="F1607" s="103"/>
      <c r="G1607" s="103"/>
      <c r="H1607" s="112">
        <v>72216</v>
      </c>
      <c r="I1607" s="112"/>
      <c r="J1607" s="111" t="s">
        <v>5803</v>
      </c>
      <c r="K1607" s="111"/>
      <c r="L1607" s="111"/>
      <c r="M1607" s="111"/>
      <c r="N1607" s="133">
        <v>7221</v>
      </c>
      <c r="O1607" s="111"/>
      <c r="P1607" s="111"/>
      <c r="Q1607" s="111"/>
      <c r="R1607" s="112" t="s">
        <v>3245</v>
      </c>
      <c r="S1607" s="103" t="s">
        <v>6197</v>
      </c>
      <c r="T1607" s="103" t="s">
        <v>6571</v>
      </c>
      <c r="U1607" s="103" t="str">
        <f t="shared" si="24"/>
        <v>End</v>
      </c>
      <c r="V1607" s="111"/>
      <c r="W1607" s="111"/>
      <c r="X1607" s="111"/>
      <c r="Y1607" s="111"/>
      <c r="Z1607" s="111"/>
      <c r="AA1607" s="111"/>
      <c r="AB1607" s="111"/>
      <c r="AC1607" s="111"/>
      <c r="AD1607" s="111"/>
      <c r="AE1607" s="111"/>
      <c r="AF1607" s="111"/>
      <c r="AG1607" s="111"/>
      <c r="AH1607" s="111"/>
      <c r="AI1607" s="111"/>
      <c r="AJ1607" s="111"/>
      <c r="AK1607" s="111"/>
      <c r="AL1607" s="111"/>
      <c r="AM1607" s="111"/>
      <c r="AN1607" s="111"/>
      <c r="AO1607" s="111"/>
      <c r="AP1607" s="111"/>
      <c r="AQ1607" s="111"/>
      <c r="AR1607" s="111"/>
      <c r="AS1607" s="111"/>
    </row>
    <row r="1608" spans="1:45" s="325" customFormat="1" ht="13">
      <c r="A1608" s="1462">
        <v>1598</v>
      </c>
      <c r="B1608" s="111"/>
      <c r="C1608" s="307"/>
      <c r="D1608" s="309"/>
      <c r="E1608" s="103"/>
      <c r="F1608" s="103"/>
      <c r="G1608" s="103"/>
      <c r="H1608" s="112">
        <v>72217</v>
      </c>
      <c r="I1608" s="112"/>
      <c r="J1608" s="103" t="s">
        <v>2439</v>
      </c>
      <c r="K1608" s="111"/>
      <c r="L1608" s="111"/>
      <c r="M1608" s="111"/>
      <c r="N1608" s="133">
        <v>7221</v>
      </c>
      <c r="O1608" s="111"/>
      <c r="P1608" s="111"/>
      <c r="Q1608" s="111"/>
      <c r="R1608" s="112" t="s">
        <v>3245</v>
      </c>
      <c r="S1608" s="103" t="s">
        <v>6197</v>
      </c>
      <c r="T1608" s="103" t="s">
        <v>6157</v>
      </c>
      <c r="U1608" s="103" t="str">
        <f t="shared" si="24"/>
        <v>End</v>
      </c>
      <c r="V1608" s="111"/>
      <c r="W1608" s="111"/>
      <c r="X1608" s="111"/>
      <c r="Y1608" s="111"/>
      <c r="Z1608" s="111"/>
      <c r="AA1608" s="111"/>
      <c r="AB1608" s="111"/>
      <c r="AC1608" s="111"/>
      <c r="AD1608" s="111"/>
      <c r="AE1608" s="111"/>
      <c r="AF1608" s="111"/>
      <c r="AG1608" s="111"/>
      <c r="AH1608" s="111"/>
      <c r="AI1608" s="111"/>
      <c r="AJ1608" s="111"/>
      <c r="AK1608" s="111"/>
      <c r="AL1608" s="111"/>
      <c r="AM1608" s="111"/>
      <c r="AN1608" s="111"/>
      <c r="AO1608" s="111"/>
      <c r="AP1608" s="111"/>
      <c r="AQ1608" s="111"/>
      <c r="AR1608" s="111"/>
      <c r="AS1608" s="111"/>
    </row>
    <row r="1609" spans="1:45" s="325" customFormat="1" ht="13">
      <c r="A1609" s="1462">
        <v>1599</v>
      </c>
      <c r="B1609" s="111"/>
      <c r="C1609" s="307"/>
      <c r="D1609" s="309"/>
      <c r="E1609" s="103"/>
      <c r="F1609" s="103"/>
      <c r="G1609" s="103"/>
      <c r="H1609" s="112">
        <v>72218</v>
      </c>
      <c r="I1609" s="112"/>
      <c r="J1609" s="103" t="s">
        <v>2457</v>
      </c>
      <c r="K1609" s="111"/>
      <c r="L1609" s="111"/>
      <c r="M1609" s="111"/>
      <c r="N1609" s="133">
        <v>7221</v>
      </c>
      <c r="O1609" s="111"/>
      <c r="P1609" s="111"/>
      <c r="Q1609" s="111"/>
      <c r="R1609" s="112" t="s">
        <v>3245</v>
      </c>
      <c r="S1609" s="103" t="s">
        <v>6197</v>
      </c>
      <c r="T1609" s="103" t="s">
        <v>6157</v>
      </c>
      <c r="U1609" s="103" t="str">
        <f t="shared" si="24"/>
        <v>End</v>
      </c>
      <c r="V1609" s="111"/>
      <c r="W1609" s="111"/>
      <c r="X1609" s="111"/>
      <c r="Y1609" s="111"/>
      <c r="Z1609" s="111"/>
      <c r="AA1609" s="111"/>
      <c r="AB1609" s="111"/>
      <c r="AC1609" s="111"/>
      <c r="AD1609" s="111"/>
      <c r="AE1609" s="111"/>
      <c r="AF1609" s="111"/>
      <c r="AG1609" s="111"/>
      <c r="AH1609" s="111"/>
      <c r="AI1609" s="111"/>
      <c r="AJ1609" s="111"/>
      <c r="AK1609" s="111"/>
      <c r="AL1609" s="111"/>
      <c r="AM1609" s="111"/>
      <c r="AN1609" s="111"/>
      <c r="AO1609" s="111"/>
      <c r="AP1609" s="111"/>
      <c r="AQ1609" s="111"/>
      <c r="AR1609" s="111"/>
      <c r="AS1609" s="111"/>
    </row>
    <row r="1610" spans="1:45" s="325" customFormat="1" ht="13">
      <c r="A1610" s="1462">
        <v>1600</v>
      </c>
      <c r="B1610" s="111"/>
      <c r="C1610" s="307"/>
      <c r="D1610" s="309"/>
      <c r="E1610" s="103"/>
      <c r="F1610" s="103"/>
      <c r="G1610" s="103"/>
      <c r="H1610" s="112">
        <v>77110</v>
      </c>
      <c r="I1610" s="112"/>
      <c r="J1610" s="111" t="s">
        <v>3917</v>
      </c>
      <c r="K1610" s="111"/>
      <c r="L1610" s="111"/>
      <c r="M1610" s="111"/>
      <c r="N1610" s="133">
        <v>7221</v>
      </c>
      <c r="O1610" s="111"/>
      <c r="P1610" s="111"/>
      <c r="Q1610" s="111"/>
      <c r="R1610" s="112" t="s">
        <v>3245</v>
      </c>
      <c r="S1610" s="103" t="s">
        <v>6197</v>
      </c>
      <c r="T1610" s="103" t="s">
        <v>6159</v>
      </c>
      <c r="U1610" s="103" t="str">
        <f t="shared" si="24"/>
        <v>End</v>
      </c>
      <c r="V1610" s="111"/>
      <c r="W1610" s="111"/>
      <c r="X1610" s="111"/>
      <c r="Y1610" s="111"/>
      <c r="Z1610" s="111"/>
      <c r="AA1610" s="111"/>
      <c r="AB1610" s="111"/>
      <c r="AC1610" s="111"/>
      <c r="AD1610" s="111"/>
      <c r="AE1610" s="111"/>
      <c r="AF1610" s="111"/>
      <c r="AG1610" s="111"/>
      <c r="AH1610" s="111"/>
      <c r="AI1610" s="111"/>
      <c r="AJ1610" s="111"/>
      <c r="AK1610" s="111"/>
      <c r="AL1610" s="111"/>
      <c r="AM1610" s="111"/>
      <c r="AN1610" s="111"/>
      <c r="AO1610" s="111"/>
      <c r="AP1610" s="111"/>
      <c r="AQ1610" s="111"/>
      <c r="AR1610" s="111"/>
      <c r="AS1610" s="111"/>
    </row>
    <row r="1611" spans="1:45" s="325" customFormat="1" ht="13">
      <c r="A1611" s="1462">
        <v>1601</v>
      </c>
      <c r="B1611" s="111"/>
      <c r="C1611" s="307"/>
      <c r="D1611" s="309"/>
      <c r="E1611" s="103"/>
      <c r="F1611" s="103"/>
      <c r="G1611" s="103"/>
      <c r="H1611" s="112">
        <v>77111</v>
      </c>
      <c r="I1611" s="112"/>
      <c r="J1611" s="111" t="s">
        <v>4153</v>
      </c>
      <c r="K1611" s="111"/>
      <c r="L1611" s="111"/>
      <c r="M1611" s="111"/>
      <c r="N1611" s="133">
        <v>7221</v>
      </c>
      <c r="O1611" s="111"/>
      <c r="P1611" s="111"/>
      <c r="Q1611" s="111"/>
      <c r="R1611" s="112" t="s">
        <v>3245</v>
      </c>
      <c r="S1611" s="103" t="s">
        <v>6197</v>
      </c>
      <c r="T1611" s="103" t="s">
        <v>6159</v>
      </c>
      <c r="U1611" s="103" t="str">
        <f t="shared" si="24"/>
        <v>End</v>
      </c>
      <c r="V1611" s="111"/>
      <c r="W1611" s="111"/>
      <c r="X1611" s="111"/>
      <c r="Y1611" s="111"/>
      <c r="Z1611" s="111"/>
      <c r="AA1611" s="111"/>
      <c r="AB1611" s="111"/>
      <c r="AC1611" s="111"/>
      <c r="AD1611" s="111"/>
      <c r="AE1611" s="111"/>
      <c r="AF1611" s="111"/>
      <c r="AG1611" s="111"/>
      <c r="AH1611" s="111"/>
      <c r="AI1611" s="111"/>
      <c r="AJ1611" s="111"/>
      <c r="AK1611" s="111"/>
      <c r="AL1611" s="111"/>
      <c r="AM1611" s="111"/>
      <c r="AN1611" s="111"/>
      <c r="AO1611" s="111"/>
      <c r="AP1611" s="111"/>
      <c r="AQ1611" s="111"/>
      <c r="AR1611" s="111"/>
      <c r="AS1611" s="111"/>
    </row>
    <row r="1612" spans="1:45" s="325" customFormat="1" ht="13">
      <c r="A1612" s="1462">
        <v>1602</v>
      </c>
      <c r="B1612" s="111"/>
      <c r="C1612" s="307"/>
      <c r="D1612" s="309"/>
      <c r="E1612" s="103"/>
      <c r="F1612" s="103"/>
      <c r="G1612" s="103"/>
      <c r="H1612" s="112">
        <v>77112</v>
      </c>
      <c r="I1612" s="112"/>
      <c r="J1612" s="111" t="s">
        <v>5435</v>
      </c>
      <c r="K1612" s="111"/>
      <c r="L1612" s="111"/>
      <c r="M1612" s="111"/>
      <c r="N1612" s="133">
        <v>7221</v>
      </c>
      <c r="O1612" s="111"/>
      <c r="P1612" s="111"/>
      <c r="Q1612" s="111"/>
      <c r="R1612" s="112" t="s">
        <v>3245</v>
      </c>
      <c r="S1612" s="103" t="s">
        <v>6197</v>
      </c>
      <c r="T1612" s="103" t="s">
        <v>6159</v>
      </c>
      <c r="U1612" s="103" t="str">
        <f t="shared" si="24"/>
        <v>End</v>
      </c>
      <c r="V1612" s="111"/>
      <c r="W1612" s="111"/>
      <c r="X1612" s="111"/>
      <c r="Y1612" s="111"/>
      <c r="Z1612" s="111"/>
      <c r="AA1612" s="111"/>
      <c r="AB1612" s="111"/>
      <c r="AC1612" s="111"/>
      <c r="AD1612" s="111"/>
      <c r="AE1612" s="111"/>
      <c r="AF1612" s="111"/>
      <c r="AG1612" s="111"/>
      <c r="AH1612" s="111"/>
      <c r="AI1612" s="111"/>
      <c r="AJ1612" s="111"/>
      <c r="AK1612" s="111"/>
      <c r="AL1612" s="111"/>
      <c r="AM1612" s="111"/>
      <c r="AN1612" s="111"/>
      <c r="AO1612" s="111"/>
      <c r="AP1612" s="111"/>
      <c r="AQ1612" s="111"/>
      <c r="AR1612" s="111"/>
      <c r="AS1612" s="111"/>
    </row>
    <row r="1613" spans="1:45" ht="13">
      <c r="A1613" s="1462">
        <v>1603</v>
      </c>
      <c r="B1613" s="111"/>
      <c r="C1613" s="307"/>
      <c r="D1613" s="309"/>
      <c r="E1613" s="103"/>
      <c r="F1613" s="103"/>
      <c r="G1613" s="103"/>
      <c r="H1613" s="112">
        <v>77113</v>
      </c>
      <c r="I1613" s="112"/>
      <c r="J1613" s="111" t="s">
        <v>5436</v>
      </c>
      <c r="K1613" s="111"/>
      <c r="L1613" s="111"/>
      <c r="M1613" s="111"/>
      <c r="N1613" s="133">
        <v>7221</v>
      </c>
      <c r="O1613" s="111"/>
      <c r="P1613" s="111"/>
      <c r="Q1613" s="111"/>
      <c r="R1613" s="112" t="s">
        <v>3245</v>
      </c>
      <c r="S1613" s="103" t="s">
        <v>6197</v>
      </c>
      <c r="T1613" s="103" t="s">
        <v>6159</v>
      </c>
      <c r="U1613" s="103" t="str">
        <f t="shared" si="24"/>
        <v>End</v>
      </c>
      <c r="V1613" s="111"/>
      <c r="W1613" s="111"/>
      <c r="X1613" s="111"/>
      <c r="Y1613" s="111"/>
      <c r="Z1613" s="111"/>
      <c r="AA1613" s="111"/>
      <c r="AB1613" s="111"/>
    </row>
    <row r="1614" spans="1:45" s="111" customFormat="1" ht="13">
      <c r="A1614" s="1462">
        <v>1604</v>
      </c>
      <c r="C1614" s="307"/>
      <c r="D1614" s="309"/>
      <c r="E1614" s="103"/>
      <c r="F1614" s="103"/>
      <c r="G1614" s="344">
        <v>7222</v>
      </c>
      <c r="H1614" s="112"/>
      <c r="I1614" s="112"/>
      <c r="J1614" s="21" t="s">
        <v>2440</v>
      </c>
      <c r="N1614" s="274">
        <v>721</v>
      </c>
      <c r="R1614" s="19" t="s">
        <v>3240</v>
      </c>
      <c r="S1614" s="103" t="s">
        <v>6197</v>
      </c>
      <c r="T1614" s="103"/>
      <c r="U1614" s="103" t="str">
        <f t="shared" si="24"/>
        <v/>
      </c>
    </row>
    <row r="1615" spans="1:45" ht="13">
      <c r="A1615" s="1462">
        <v>1605</v>
      </c>
      <c r="B1615" s="111"/>
      <c r="C1615" s="307"/>
      <c r="D1615" s="309"/>
      <c r="E1615" s="103"/>
      <c r="F1615" s="103"/>
      <c r="G1615" s="103"/>
      <c r="H1615" s="112">
        <v>72220</v>
      </c>
      <c r="I1615" s="112"/>
      <c r="J1615" s="103" t="s">
        <v>2441</v>
      </c>
      <c r="K1615" s="111"/>
      <c r="L1615" s="111"/>
      <c r="M1615" s="111"/>
      <c r="N1615" s="133">
        <v>7222</v>
      </c>
      <c r="O1615" s="111"/>
      <c r="P1615" s="111"/>
      <c r="Q1615" s="111"/>
      <c r="R1615" s="112" t="s">
        <v>3245</v>
      </c>
      <c r="S1615" s="103" t="s">
        <v>6197</v>
      </c>
      <c r="T1615" s="103" t="s">
        <v>6157</v>
      </c>
      <c r="U1615" s="103" t="str">
        <f t="shared" ref="U1615:U1678" si="25">LEFT($T1615,3)</f>
        <v>End</v>
      </c>
      <c r="V1615" s="111"/>
      <c r="W1615" s="111"/>
      <c r="X1615" s="111"/>
      <c r="Y1615" s="111"/>
      <c r="Z1615" s="111"/>
      <c r="AA1615" s="111"/>
      <c r="AB1615" s="111"/>
    </row>
    <row r="1616" spans="1:45" ht="13">
      <c r="A1616" s="1462">
        <v>1606</v>
      </c>
      <c r="B1616" s="111"/>
      <c r="C1616" s="307"/>
      <c r="D1616" s="309"/>
      <c r="E1616" s="103"/>
      <c r="F1616" s="103"/>
      <c r="G1616" s="344">
        <v>7223</v>
      </c>
      <c r="H1616" s="112"/>
      <c r="I1616" s="112"/>
      <c r="J1616" s="21" t="s">
        <v>2442</v>
      </c>
      <c r="K1616" s="111"/>
      <c r="L1616" s="111"/>
      <c r="M1616" s="111"/>
      <c r="N1616" s="274">
        <v>721</v>
      </c>
      <c r="O1616" s="111"/>
      <c r="P1616" s="111"/>
      <c r="Q1616" s="111"/>
      <c r="R1616" s="19" t="s">
        <v>3240</v>
      </c>
      <c r="S1616" s="103" t="s">
        <v>6197</v>
      </c>
      <c r="T1616" s="103"/>
      <c r="U1616" s="103" t="str">
        <f t="shared" si="25"/>
        <v/>
      </c>
      <c r="V1616" s="111"/>
      <c r="W1616" s="111"/>
      <c r="X1616" s="111"/>
      <c r="Y1616" s="111"/>
      <c r="Z1616" s="111"/>
      <c r="AA1616" s="111"/>
      <c r="AB1616" s="111"/>
    </row>
    <row r="1617" spans="1:28" ht="13">
      <c r="A1617" s="1462">
        <v>1607</v>
      </c>
      <c r="B1617" s="111"/>
      <c r="C1617" s="307"/>
      <c r="D1617" s="309"/>
      <c r="E1617" s="103"/>
      <c r="F1617" s="103"/>
      <c r="G1617" s="344"/>
      <c r="H1617" s="112">
        <v>72238</v>
      </c>
      <c r="I1617" s="112"/>
      <c r="J1617" s="103" t="s">
        <v>2443</v>
      </c>
      <c r="K1617" s="111"/>
      <c r="L1617" s="111"/>
      <c r="M1617" s="111"/>
      <c r="N1617" s="133">
        <v>7223</v>
      </c>
      <c r="O1617" s="111"/>
      <c r="P1617" s="111"/>
      <c r="Q1617" s="111"/>
      <c r="R1617" s="112" t="s">
        <v>3245</v>
      </c>
      <c r="S1617" s="103" t="s">
        <v>6197</v>
      </c>
      <c r="T1617" s="103" t="s">
        <v>6159</v>
      </c>
      <c r="U1617" s="103" t="str">
        <f t="shared" si="25"/>
        <v>End</v>
      </c>
      <c r="V1617" s="111"/>
      <c r="W1617" s="111"/>
      <c r="X1617" s="111"/>
      <c r="Y1617" s="111"/>
      <c r="Z1617" s="111"/>
      <c r="AA1617" s="111"/>
      <c r="AB1617" s="111"/>
    </row>
    <row r="1618" spans="1:28" ht="13">
      <c r="A1618" s="1462">
        <v>1608</v>
      </c>
      <c r="B1618" s="111"/>
      <c r="C1618" s="307"/>
      <c r="D1618" s="309"/>
      <c r="E1618" s="103"/>
      <c r="F1618" s="103"/>
      <c r="G1618" s="344">
        <v>7224</v>
      </c>
      <c r="H1618" s="112"/>
      <c r="I1618" s="112"/>
      <c r="J1618" s="21" t="s">
        <v>2444</v>
      </c>
      <c r="K1618" s="111"/>
      <c r="L1618" s="111"/>
      <c r="M1618" s="111"/>
      <c r="N1618" s="274">
        <v>721</v>
      </c>
      <c r="O1618" s="111"/>
      <c r="P1618" s="111"/>
      <c r="Q1618" s="111"/>
      <c r="R1618" s="19" t="s">
        <v>3240</v>
      </c>
      <c r="S1618" s="103" t="s">
        <v>6197</v>
      </c>
      <c r="T1618" s="103"/>
      <c r="U1618" s="103" t="str">
        <f t="shared" si="25"/>
        <v/>
      </c>
      <c r="V1618" s="111"/>
      <c r="W1618" s="111"/>
      <c r="X1618" s="111"/>
      <c r="Y1618" s="111"/>
      <c r="Z1618" s="111"/>
      <c r="AA1618" s="111"/>
      <c r="AB1618" s="111"/>
    </row>
    <row r="1619" spans="1:28" ht="13">
      <c r="A1619" s="1462">
        <v>1609</v>
      </c>
      <c r="B1619" s="111"/>
      <c r="C1619" s="307"/>
      <c r="D1619" s="309"/>
      <c r="E1619" s="103"/>
      <c r="F1619" s="103"/>
      <c r="G1619" s="344"/>
      <c r="H1619" s="112">
        <v>72248</v>
      </c>
      <c r="I1619" s="112"/>
      <c r="J1619" s="103" t="s">
        <v>2445</v>
      </c>
      <c r="K1619" s="111"/>
      <c r="L1619" s="111"/>
      <c r="M1619" s="111"/>
      <c r="N1619" s="133">
        <v>7224</v>
      </c>
      <c r="O1619" s="111"/>
      <c r="P1619" s="111"/>
      <c r="Q1619" s="111"/>
      <c r="R1619" s="112" t="s">
        <v>3245</v>
      </c>
      <c r="S1619" s="103" t="s">
        <v>6197</v>
      </c>
      <c r="T1619" s="103" t="s">
        <v>6159</v>
      </c>
      <c r="U1619" s="103" t="str">
        <f t="shared" si="25"/>
        <v>End</v>
      </c>
      <c r="V1619" s="111"/>
      <c r="W1619" s="111"/>
      <c r="X1619" s="111"/>
      <c r="Y1619" s="111"/>
      <c r="Z1619" s="111"/>
      <c r="AA1619" s="111"/>
      <c r="AB1619" s="111"/>
    </row>
    <row r="1620" spans="1:28" ht="13">
      <c r="A1620" s="1462">
        <v>1610</v>
      </c>
      <c r="B1620" s="111"/>
      <c r="C1620" s="307"/>
      <c r="D1620" s="309"/>
      <c r="E1620" s="103"/>
      <c r="F1620" s="103"/>
      <c r="G1620" s="344"/>
      <c r="H1620" s="112">
        <v>77229</v>
      </c>
      <c r="I1620" s="112"/>
      <c r="J1620" s="103" t="s">
        <v>3577</v>
      </c>
      <c r="K1620" s="111"/>
      <c r="L1620" s="111"/>
      <c r="M1620" s="111"/>
      <c r="N1620" s="133">
        <v>7224</v>
      </c>
      <c r="O1620" s="111"/>
      <c r="P1620" s="111"/>
      <c r="Q1620" s="111"/>
      <c r="R1620" s="112" t="s">
        <v>3245</v>
      </c>
      <c r="S1620" s="103" t="s">
        <v>6197</v>
      </c>
      <c r="T1620" s="103" t="s">
        <v>6159</v>
      </c>
      <c r="U1620" s="103" t="str">
        <f t="shared" si="25"/>
        <v>End</v>
      </c>
      <c r="V1620" s="111"/>
      <c r="W1620" s="111"/>
      <c r="X1620" s="111"/>
      <c r="Y1620" s="111"/>
      <c r="Z1620" s="111"/>
      <c r="AA1620" s="111"/>
      <c r="AB1620" s="111"/>
    </row>
    <row r="1621" spans="1:28" ht="13">
      <c r="A1621" s="1462">
        <v>1611</v>
      </c>
      <c r="B1621" s="111"/>
      <c r="C1621" s="307"/>
      <c r="D1621" s="309"/>
      <c r="E1621" s="103"/>
      <c r="F1621" s="103"/>
      <c r="G1621" s="344"/>
      <c r="H1621" s="112">
        <v>77239</v>
      </c>
      <c r="I1621" s="112"/>
      <c r="J1621" s="103" t="s">
        <v>3582</v>
      </c>
      <c r="K1621" s="111"/>
      <c r="L1621" s="111"/>
      <c r="M1621" s="111"/>
      <c r="N1621" s="133">
        <v>7224</v>
      </c>
      <c r="O1621" s="111"/>
      <c r="P1621" s="111"/>
      <c r="Q1621" s="111"/>
      <c r="R1621" s="112" t="s">
        <v>3245</v>
      </c>
      <c r="S1621" s="103" t="s">
        <v>6197</v>
      </c>
      <c r="T1621" s="103" t="s">
        <v>6159</v>
      </c>
      <c r="U1621" s="103" t="str">
        <f t="shared" si="25"/>
        <v>End</v>
      </c>
      <c r="V1621" s="111"/>
      <c r="W1621" s="111"/>
      <c r="X1621" s="111"/>
      <c r="Y1621" s="111"/>
      <c r="Z1621" s="111"/>
      <c r="AA1621" s="111"/>
      <c r="AB1621" s="111"/>
    </row>
    <row r="1622" spans="1:28" ht="13">
      <c r="A1622" s="1462">
        <v>1612</v>
      </c>
      <c r="B1622" s="111"/>
      <c r="C1622" s="307"/>
      <c r="D1622" s="309"/>
      <c r="E1622" s="103"/>
      <c r="F1622" s="103"/>
      <c r="G1622" s="344"/>
      <c r="H1622" s="112">
        <v>77249</v>
      </c>
      <c r="I1622" s="112"/>
      <c r="J1622" s="103" t="s">
        <v>3574</v>
      </c>
      <c r="K1622" s="111"/>
      <c r="L1622" s="111"/>
      <c r="M1622" s="111"/>
      <c r="N1622" s="133">
        <v>7224</v>
      </c>
      <c r="O1622" s="111"/>
      <c r="P1622" s="111"/>
      <c r="Q1622" s="111"/>
      <c r="R1622" s="112" t="s">
        <v>3245</v>
      </c>
      <c r="S1622" s="103" t="s">
        <v>6197</v>
      </c>
      <c r="T1622" s="103" t="s">
        <v>6159</v>
      </c>
      <c r="U1622" s="103" t="str">
        <f t="shared" si="25"/>
        <v>End</v>
      </c>
      <c r="V1622" s="111"/>
      <c r="W1622" s="111"/>
      <c r="X1622" s="111"/>
      <c r="Y1622" s="111"/>
      <c r="Z1622" s="111"/>
      <c r="AA1622" s="111"/>
      <c r="AB1622" s="111"/>
    </row>
    <row r="1623" spans="1:28" ht="13">
      <c r="A1623" s="1462">
        <v>1613</v>
      </c>
      <c r="B1623" s="111"/>
      <c r="C1623" s="307"/>
      <c r="D1623" s="309"/>
      <c r="E1623" s="103"/>
      <c r="F1623" s="103"/>
      <c r="G1623" s="344">
        <v>7225</v>
      </c>
      <c r="H1623" s="112"/>
      <c r="I1623" s="112"/>
      <c r="J1623" s="91" t="s">
        <v>3923</v>
      </c>
      <c r="K1623" s="111"/>
      <c r="L1623" s="111"/>
      <c r="M1623" s="111"/>
      <c r="N1623" s="292">
        <v>721</v>
      </c>
      <c r="O1623" s="111"/>
      <c r="P1623" s="111"/>
      <c r="Q1623" s="111"/>
      <c r="R1623" s="19" t="s">
        <v>3240</v>
      </c>
      <c r="S1623" s="103" t="s">
        <v>6197</v>
      </c>
      <c r="T1623" s="103"/>
      <c r="U1623" s="103" t="str">
        <f t="shared" si="25"/>
        <v/>
      </c>
      <c r="V1623" s="111"/>
      <c r="W1623" s="111"/>
      <c r="X1623" s="111"/>
      <c r="Y1623" s="111"/>
      <c r="Z1623" s="111"/>
      <c r="AA1623" s="111"/>
      <c r="AB1623" s="111"/>
    </row>
    <row r="1624" spans="1:28" ht="13">
      <c r="A1624" s="1462">
        <v>1614</v>
      </c>
      <c r="B1624" s="111"/>
      <c r="C1624" s="307"/>
      <c r="D1624" s="309"/>
      <c r="E1624" s="103"/>
      <c r="F1624" s="103"/>
      <c r="G1624" s="344"/>
      <c r="H1624" s="112">
        <v>77250</v>
      </c>
      <c r="I1624" s="112"/>
      <c r="J1624" s="111" t="s">
        <v>3921</v>
      </c>
      <c r="K1624" s="111"/>
      <c r="L1624" s="111"/>
      <c r="M1624" s="111"/>
      <c r="N1624" s="133">
        <v>7225</v>
      </c>
      <c r="O1624" s="111"/>
      <c r="P1624" s="111"/>
      <c r="Q1624" s="111"/>
      <c r="R1624" s="112" t="s">
        <v>3245</v>
      </c>
      <c r="S1624" s="103" t="s">
        <v>6197</v>
      </c>
      <c r="T1624" s="103" t="s">
        <v>6159</v>
      </c>
      <c r="U1624" s="103" t="str">
        <f t="shared" si="25"/>
        <v>End</v>
      </c>
      <c r="V1624" s="111"/>
      <c r="W1624" s="111"/>
      <c r="X1624" s="111"/>
      <c r="Y1624" s="111"/>
      <c r="Z1624" s="111"/>
      <c r="AA1624" s="111"/>
      <c r="AB1624" s="111"/>
    </row>
    <row r="1625" spans="1:28" ht="13">
      <c r="A1625" s="1462">
        <v>1615</v>
      </c>
      <c r="B1625" s="111"/>
      <c r="C1625" s="307"/>
      <c r="D1625" s="309"/>
      <c r="E1625" s="103"/>
      <c r="F1625" s="103"/>
      <c r="G1625" s="344"/>
      <c r="H1625" s="112">
        <v>77251</v>
      </c>
      <c r="I1625" s="112"/>
      <c r="J1625" s="111" t="s">
        <v>4149</v>
      </c>
      <c r="K1625" s="111"/>
      <c r="L1625" s="111"/>
      <c r="M1625" s="111"/>
      <c r="N1625" s="133">
        <v>7225</v>
      </c>
      <c r="O1625" s="111"/>
      <c r="P1625" s="111"/>
      <c r="Q1625" s="111"/>
      <c r="R1625" s="112" t="s">
        <v>3245</v>
      </c>
      <c r="S1625" s="103" t="s">
        <v>6197</v>
      </c>
      <c r="T1625" s="103" t="s">
        <v>6159</v>
      </c>
      <c r="U1625" s="103" t="str">
        <f t="shared" si="25"/>
        <v>End</v>
      </c>
      <c r="V1625" s="111"/>
      <c r="W1625" s="111"/>
      <c r="X1625" s="111"/>
      <c r="Y1625" s="111"/>
      <c r="Z1625" s="111"/>
      <c r="AA1625" s="111"/>
      <c r="AB1625" s="111"/>
    </row>
    <row r="1626" spans="1:28" ht="13">
      <c r="A1626" s="1462">
        <v>1616</v>
      </c>
      <c r="B1626" s="111"/>
      <c r="C1626" s="307"/>
      <c r="D1626" s="309"/>
      <c r="E1626" s="103"/>
      <c r="F1626" s="103"/>
      <c r="G1626" s="344">
        <v>7226</v>
      </c>
      <c r="H1626" s="112"/>
      <c r="I1626" s="112"/>
      <c r="J1626" s="91" t="s">
        <v>4155</v>
      </c>
      <c r="K1626" s="91"/>
      <c r="L1626" s="91"/>
      <c r="M1626" s="91"/>
      <c r="N1626" s="292">
        <v>721</v>
      </c>
      <c r="O1626" s="91"/>
      <c r="P1626" s="91"/>
      <c r="Q1626" s="91"/>
      <c r="R1626" s="96" t="s">
        <v>3240</v>
      </c>
      <c r="S1626" s="103" t="s">
        <v>6197</v>
      </c>
      <c r="T1626" s="103"/>
      <c r="U1626" s="103" t="str">
        <f t="shared" si="25"/>
        <v/>
      </c>
      <c r="V1626" s="111"/>
      <c r="W1626" s="111"/>
      <c r="X1626" s="111"/>
      <c r="Y1626" s="111"/>
      <c r="Z1626" s="111"/>
      <c r="AA1626" s="111"/>
      <c r="AB1626" s="111"/>
    </row>
    <row r="1627" spans="1:28" ht="13">
      <c r="A1627" s="1462">
        <v>1617</v>
      </c>
      <c r="B1627" s="111"/>
      <c r="C1627" s="307"/>
      <c r="D1627" s="309"/>
      <c r="E1627" s="103"/>
      <c r="F1627" s="103"/>
      <c r="G1627" s="344"/>
      <c r="H1627" s="112">
        <v>72261</v>
      </c>
      <c r="I1627" s="112"/>
      <c r="J1627" s="111" t="s">
        <v>4154</v>
      </c>
      <c r="K1627" s="111"/>
      <c r="L1627" s="111"/>
      <c r="M1627" s="111"/>
      <c r="N1627" s="133">
        <v>7226</v>
      </c>
      <c r="O1627" s="111"/>
      <c r="P1627" s="111"/>
      <c r="Q1627" s="111"/>
      <c r="R1627" s="112" t="s">
        <v>3245</v>
      </c>
      <c r="S1627" s="103" t="s">
        <v>6197</v>
      </c>
      <c r="T1627" s="103" t="s">
        <v>6159</v>
      </c>
      <c r="U1627" s="103" t="str">
        <f t="shared" si="25"/>
        <v>End</v>
      </c>
      <c r="V1627" s="111"/>
      <c r="W1627" s="111"/>
      <c r="X1627" s="111"/>
      <c r="Y1627" s="111"/>
      <c r="Z1627" s="111"/>
      <c r="AA1627" s="111"/>
      <c r="AB1627" s="111"/>
    </row>
    <row r="1628" spans="1:28" ht="13">
      <c r="A1628" s="1462">
        <v>1618</v>
      </c>
      <c r="B1628" s="111"/>
      <c r="C1628" s="307"/>
      <c r="D1628" s="309"/>
      <c r="E1628" s="103"/>
      <c r="F1628" s="103"/>
      <c r="G1628" s="344"/>
      <c r="H1628" s="112">
        <v>72262</v>
      </c>
      <c r="I1628" s="112"/>
      <c r="J1628" s="111" t="s">
        <v>4241</v>
      </c>
      <c r="K1628" s="111"/>
      <c r="L1628" s="111"/>
      <c r="M1628" s="111"/>
      <c r="N1628" s="133">
        <v>7226</v>
      </c>
      <c r="O1628" s="111"/>
      <c r="P1628" s="111"/>
      <c r="Q1628" s="111"/>
      <c r="R1628" s="112" t="s">
        <v>3245</v>
      </c>
      <c r="S1628" s="103" t="s">
        <v>6197</v>
      </c>
      <c r="T1628" s="103" t="s">
        <v>6159</v>
      </c>
      <c r="U1628" s="103" t="str">
        <f t="shared" si="25"/>
        <v>End</v>
      </c>
      <c r="V1628" s="111"/>
      <c r="W1628" s="111"/>
      <c r="X1628" s="111"/>
      <c r="Y1628" s="111"/>
      <c r="Z1628" s="111"/>
      <c r="AA1628" s="111"/>
      <c r="AB1628" s="111"/>
    </row>
    <row r="1629" spans="1:28" ht="13">
      <c r="A1629" s="1462">
        <v>1619</v>
      </c>
      <c r="B1629" s="111"/>
      <c r="C1629" s="307"/>
      <c r="D1629" s="309"/>
      <c r="E1629" s="103"/>
      <c r="F1629" s="103"/>
      <c r="G1629" s="344">
        <v>7227</v>
      </c>
      <c r="H1629" s="96"/>
      <c r="I1629" s="96"/>
      <c r="J1629" s="91" t="s">
        <v>5804</v>
      </c>
      <c r="K1629" s="91"/>
      <c r="L1629" s="91"/>
      <c r="M1629" s="91"/>
      <c r="N1629" s="292">
        <v>721</v>
      </c>
      <c r="O1629" s="91"/>
      <c r="P1629" s="91"/>
      <c r="Q1629" s="91"/>
      <c r="R1629" s="96" t="s">
        <v>3240</v>
      </c>
      <c r="S1629" s="103" t="s">
        <v>6197</v>
      </c>
      <c r="T1629" s="103"/>
      <c r="U1629" s="103" t="str">
        <f t="shared" si="25"/>
        <v/>
      </c>
      <c r="V1629" s="111"/>
      <c r="W1629" s="111"/>
      <c r="X1629" s="111"/>
      <c r="Y1629" s="111"/>
      <c r="Z1629" s="111"/>
      <c r="AA1629" s="111"/>
      <c r="AB1629" s="111"/>
    </row>
    <row r="1630" spans="1:28" ht="13">
      <c r="A1630" s="1462">
        <v>1620</v>
      </c>
      <c r="B1630" s="111"/>
      <c r="C1630" s="307"/>
      <c r="D1630" s="309"/>
      <c r="E1630" s="103"/>
      <c r="F1630" s="103"/>
      <c r="G1630" s="344"/>
      <c r="H1630" s="112">
        <v>72270</v>
      </c>
      <c r="I1630" s="112"/>
      <c r="J1630" s="111" t="s">
        <v>5805</v>
      </c>
      <c r="K1630" s="111"/>
      <c r="L1630" s="111"/>
      <c r="M1630" s="111"/>
      <c r="N1630" s="133">
        <v>7227</v>
      </c>
      <c r="O1630" s="111"/>
      <c r="P1630" s="111"/>
      <c r="Q1630" s="111"/>
      <c r="R1630" s="112" t="s">
        <v>3245</v>
      </c>
      <c r="S1630" s="103" t="s">
        <v>6197</v>
      </c>
      <c r="T1630" s="103" t="s">
        <v>7637</v>
      </c>
      <c r="U1630" s="103" t="str">
        <f t="shared" si="25"/>
        <v>End</v>
      </c>
      <c r="V1630" s="111"/>
      <c r="W1630" s="111"/>
      <c r="X1630" s="111"/>
      <c r="Y1630" s="111"/>
      <c r="Z1630" s="111"/>
      <c r="AA1630" s="111"/>
      <c r="AB1630" s="111"/>
    </row>
    <row r="1631" spans="1:28" ht="13">
      <c r="A1631" s="1462">
        <v>1621</v>
      </c>
      <c r="B1631" s="111"/>
      <c r="C1631" s="307"/>
      <c r="D1631" s="309"/>
      <c r="E1631" s="103"/>
      <c r="F1631" s="103"/>
      <c r="G1631" s="344"/>
      <c r="H1631" s="112">
        <v>72271</v>
      </c>
      <c r="I1631" s="112"/>
      <c r="J1631" s="111" t="s">
        <v>6067</v>
      </c>
      <c r="K1631" s="111"/>
      <c r="L1631" s="111"/>
      <c r="M1631" s="111"/>
      <c r="N1631" s="133">
        <v>7227</v>
      </c>
      <c r="O1631" s="111"/>
      <c r="P1631" s="111"/>
      <c r="Q1631" s="111"/>
      <c r="R1631" s="112" t="s">
        <v>3245</v>
      </c>
      <c r="S1631" s="103" t="s">
        <v>6197</v>
      </c>
      <c r="T1631" s="103" t="s">
        <v>7637</v>
      </c>
      <c r="U1631" s="103" t="str">
        <f t="shared" si="25"/>
        <v>End</v>
      </c>
      <c r="V1631" s="111"/>
      <c r="W1631" s="111"/>
      <c r="X1631" s="111"/>
      <c r="Y1631" s="111"/>
      <c r="Z1631" s="111"/>
      <c r="AA1631" s="111"/>
      <c r="AB1631" s="111"/>
    </row>
    <row r="1632" spans="1:28" ht="13">
      <c r="A1632" s="1462">
        <v>1622</v>
      </c>
      <c r="B1632" s="111"/>
      <c r="C1632" s="307"/>
      <c r="D1632" s="309"/>
      <c r="E1632" s="103"/>
      <c r="F1632" s="103"/>
      <c r="G1632" s="344"/>
      <c r="H1632" s="112">
        <v>72272</v>
      </c>
      <c r="I1632" s="112"/>
      <c r="J1632" s="111" t="s">
        <v>6533</v>
      </c>
      <c r="K1632" s="111"/>
      <c r="L1632" s="111"/>
      <c r="M1632" s="111"/>
      <c r="N1632" s="133">
        <v>7227</v>
      </c>
      <c r="O1632" s="111"/>
      <c r="P1632" s="111"/>
      <c r="Q1632" s="111"/>
      <c r="R1632" s="112" t="s">
        <v>3245</v>
      </c>
      <c r="S1632" s="103" t="s">
        <v>6197</v>
      </c>
      <c r="T1632" s="103" t="s">
        <v>7637</v>
      </c>
      <c r="U1632" s="103" t="str">
        <f t="shared" si="25"/>
        <v>End</v>
      </c>
      <c r="V1632" s="111"/>
      <c r="W1632" s="111"/>
      <c r="X1632" s="111"/>
      <c r="Y1632" s="111"/>
      <c r="Z1632" s="111"/>
      <c r="AA1632" s="111"/>
      <c r="AB1632" s="111"/>
    </row>
    <row r="1633" spans="1:28" ht="13">
      <c r="A1633" s="1462">
        <v>1623</v>
      </c>
      <c r="B1633" s="1402"/>
      <c r="C1633" s="1403"/>
      <c r="D1633" s="1404"/>
      <c r="E1633" s="1405"/>
      <c r="F1633" s="1405"/>
      <c r="G1633" s="1401">
        <v>7228</v>
      </c>
      <c r="H1633" s="96"/>
      <c r="I1633" s="96"/>
      <c r="J1633" s="91" t="s">
        <v>4365</v>
      </c>
      <c r="K1633" s="91"/>
      <c r="L1633" s="91"/>
      <c r="M1633" s="91"/>
      <c r="N1633" s="292">
        <v>721</v>
      </c>
      <c r="O1633" s="91"/>
      <c r="P1633" s="91"/>
      <c r="Q1633" s="91"/>
      <c r="R1633" s="96" t="s">
        <v>3240</v>
      </c>
      <c r="S1633" s="103" t="s">
        <v>6197</v>
      </c>
      <c r="T1633" s="103"/>
      <c r="U1633" s="103" t="str">
        <f t="shared" si="25"/>
        <v/>
      </c>
      <c r="V1633" s="1405"/>
      <c r="W1633" s="1405"/>
      <c r="X1633" s="111"/>
      <c r="Y1633" s="111"/>
      <c r="Z1633" s="111"/>
      <c r="AA1633" s="111"/>
      <c r="AB1633" s="111"/>
    </row>
    <row r="1634" spans="1:28" ht="13">
      <c r="A1634" s="1462">
        <v>1624</v>
      </c>
      <c r="B1634" s="1402"/>
      <c r="C1634" s="1403"/>
      <c r="D1634" s="1404"/>
      <c r="E1634" s="1405"/>
      <c r="F1634" s="1405"/>
      <c r="G1634" s="1397"/>
      <c r="H1634" s="1406">
        <v>72284</v>
      </c>
      <c r="I1634" s="1406"/>
      <c r="J1634" s="1402" t="s">
        <v>9790</v>
      </c>
      <c r="K1634" s="1402"/>
      <c r="L1634" s="1402"/>
      <c r="M1634" s="1402"/>
      <c r="N1634" s="1407">
        <v>7228</v>
      </c>
      <c r="O1634" s="1402"/>
      <c r="P1634" s="1402"/>
      <c r="Q1634" s="1402"/>
      <c r="R1634" s="1406" t="s">
        <v>3245</v>
      </c>
      <c r="S1634" s="1402" t="s">
        <v>6197</v>
      </c>
      <c r="T1634" s="1405"/>
      <c r="U1634" s="103" t="str">
        <f t="shared" si="25"/>
        <v/>
      </c>
      <c r="V1634" s="1405"/>
      <c r="W1634" s="1405"/>
      <c r="X1634" s="111"/>
      <c r="Y1634" s="111"/>
      <c r="Z1634" s="111"/>
      <c r="AA1634" s="111"/>
      <c r="AB1634" s="111"/>
    </row>
    <row r="1635" spans="1:28" ht="13">
      <c r="A1635" s="1462">
        <v>1625</v>
      </c>
      <c r="B1635" s="111"/>
      <c r="C1635" s="307"/>
      <c r="D1635" s="309"/>
      <c r="E1635" s="103"/>
      <c r="F1635" s="344">
        <v>724</v>
      </c>
      <c r="G1635" s="103"/>
      <c r="H1635" s="112"/>
      <c r="I1635" s="112"/>
      <c r="J1635" s="21" t="s">
        <v>4280</v>
      </c>
      <c r="K1635" s="21"/>
      <c r="L1635" s="21"/>
      <c r="M1635" s="21"/>
      <c r="N1635" s="274">
        <v>72</v>
      </c>
      <c r="O1635" s="21"/>
      <c r="P1635" s="21"/>
      <c r="Q1635" s="21"/>
      <c r="R1635" s="19" t="s">
        <v>3240</v>
      </c>
      <c r="S1635" s="103" t="s">
        <v>6197</v>
      </c>
      <c r="T1635" s="103"/>
      <c r="U1635" s="103" t="str">
        <f t="shared" si="25"/>
        <v/>
      </c>
      <c r="V1635" s="111"/>
      <c r="W1635" s="111"/>
      <c r="X1635" s="111"/>
      <c r="Y1635" s="111"/>
      <c r="Z1635" s="111"/>
      <c r="AA1635" s="111"/>
      <c r="AB1635" s="111"/>
    </row>
    <row r="1636" spans="1:28" ht="13">
      <c r="A1636" s="1462">
        <v>1626</v>
      </c>
      <c r="B1636" s="111"/>
      <c r="C1636" s="307"/>
      <c r="D1636" s="309"/>
      <c r="E1636" s="103"/>
      <c r="F1636" s="103"/>
      <c r="G1636" s="344">
        <v>7240</v>
      </c>
      <c r="H1636" s="112"/>
      <c r="I1636" s="112"/>
      <c r="J1636" s="91" t="s">
        <v>4282</v>
      </c>
      <c r="K1636" s="91"/>
      <c r="L1636" s="91"/>
      <c r="M1636" s="91"/>
      <c r="N1636" s="292">
        <v>724</v>
      </c>
      <c r="O1636" s="91"/>
      <c r="P1636" s="91"/>
      <c r="Q1636" s="91"/>
      <c r="R1636" s="96" t="s">
        <v>3240</v>
      </c>
      <c r="S1636" s="103" t="s">
        <v>6197</v>
      </c>
      <c r="T1636" s="103"/>
      <c r="U1636" s="103" t="str">
        <f t="shared" si="25"/>
        <v/>
      </c>
      <c r="V1636" s="111"/>
      <c r="W1636" s="111"/>
      <c r="X1636" s="111"/>
      <c r="Y1636" s="111"/>
      <c r="Z1636" s="111"/>
      <c r="AA1636" s="111"/>
      <c r="AB1636" s="111"/>
    </row>
    <row r="1637" spans="1:28" ht="13">
      <c r="A1637" s="1462">
        <v>1627</v>
      </c>
      <c r="B1637" s="111"/>
      <c r="C1637" s="307"/>
      <c r="D1637" s="309"/>
      <c r="E1637" s="103"/>
      <c r="F1637" s="103"/>
      <c r="G1637" s="344"/>
      <c r="H1637" s="112">
        <v>72400</v>
      </c>
      <c r="I1637" s="112"/>
      <c r="J1637" s="111" t="s">
        <v>4281</v>
      </c>
      <c r="K1637" s="91"/>
      <c r="L1637" s="91"/>
      <c r="M1637" s="91"/>
      <c r="N1637" s="133">
        <v>7240</v>
      </c>
      <c r="O1637" s="111"/>
      <c r="P1637" s="111"/>
      <c r="Q1637" s="111"/>
      <c r="R1637" s="112" t="s">
        <v>3245</v>
      </c>
      <c r="S1637" s="103" t="s">
        <v>6197</v>
      </c>
      <c r="T1637" s="103" t="s">
        <v>6159</v>
      </c>
      <c r="U1637" s="103" t="str">
        <f t="shared" si="25"/>
        <v>End</v>
      </c>
      <c r="V1637" s="111"/>
      <c r="W1637" s="111"/>
      <c r="X1637" s="111"/>
      <c r="Y1637" s="111"/>
      <c r="Z1637" s="111"/>
      <c r="AA1637" s="111"/>
      <c r="AB1637" s="111"/>
    </row>
    <row r="1638" spans="1:28" ht="13">
      <c r="A1638" s="1462">
        <v>1628</v>
      </c>
      <c r="B1638" s="111"/>
      <c r="C1638" s="307"/>
      <c r="D1638" s="309">
        <v>73</v>
      </c>
      <c r="E1638" s="103"/>
      <c r="F1638" s="103"/>
      <c r="G1638" s="103"/>
      <c r="H1638" s="112"/>
      <c r="I1638" s="112"/>
      <c r="J1638" s="319" t="s">
        <v>1457</v>
      </c>
      <c r="K1638" s="319"/>
      <c r="L1638" s="319"/>
      <c r="M1638" s="319"/>
      <c r="N1638" s="287"/>
      <c r="O1638" s="319"/>
      <c r="P1638" s="319"/>
      <c r="Q1638" s="319"/>
      <c r="R1638" s="288" t="s">
        <v>3240</v>
      </c>
      <c r="S1638" s="103" t="s">
        <v>6197</v>
      </c>
      <c r="T1638" s="103"/>
      <c r="U1638" s="103" t="str">
        <f t="shared" si="25"/>
        <v/>
      </c>
      <c r="V1638" s="111"/>
      <c r="W1638" s="111"/>
      <c r="X1638" s="111"/>
      <c r="Y1638" s="111"/>
      <c r="Z1638" s="111"/>
      <c r="AA1638" s="111"/>
      <c r="AB1638" s="111"/>
    </row>
    <row r="1639" spans="1:28" ht="13">
      <c r="A1639" s="1462">
        <v>1629</v>
      </c>
      <c r="B1639" s="111"/>
      <c r="C1639" s="307"/>
      <c r="D1639" s="281"/>
      <c r="E1639" s="344">
        <v>73</v>
      </c>
      <c r="F1639" s="104"/>
      <c r="G1639" s="103"/>
      <c r="H1639" s="112"/>
      <c r="I1639" s="112"/>
      <c r="J1639" s="21" t="s">
        <v>1457</v>
      </c>
      <c r="K1639" s="21"/>
      <c r="L1639" s="21"/>
      <c r="M1639" s="21"/>
      <c r="N1639" s="274"/>
      <c r="O1639" s="21"/>
      <c r="P1639" s="21"/>
      <c r="Q1639" s="21"/>
      <c r="R1639" s="19" t="s">
        <v>3240</v>
      </c>
      <c r="S1639" s="103" t="s">
        <v>6197</v>
      </c>
      <c r="T1639" s="103"/>
      <c r="U1639" s="103" t="str">
        <f t="shared" si="25"/>
        <v/>
      </c>
      <c r="V1639" s="111"/>
      <c r="W1639" s="111"/>
      <c r="X1639" s="111"/>
      <c r="Y1639" s="111"/>
      <c r="Z1639" s="111"/>
      <c r="AA1639" s="111"/>
      <c r="AB1639" s="111"/>
    </row>
    <row r="1640" spans="1:28" ht="13">
      <c r="A1640" s="1462">
        <v>1630</v>
      </c>
      <c r="B1640" s="111"/>
      <c r="C1640" s="307"/>
      <c r="D1640" s="281"/>
      <c r="E1640" s="344"/>
      <c r="F1640" s="344">
        <v>730</v>
      </c>
      <c r="G1640" s="103"/>
      <c r="H1640" s="112"/>
      <c r="I1640" s="112"/>
      <c r="J1640" s="21" t="s">
        <v>1457</v>
      </c>
      <c r="K1640" s="21"/>
      <c r="L1640" s="21"/>
      <c r="M1640" s="21"/>
      <c r="N1640" s="274">
        <v>73</v>
      </c>
      <c r="O1640" s="21"/>
      <c r="P1640" s="21"/>
      <c r="Q1640" s="21"/>
      <c r="R1640" s="19" t="s">
        <v>3240</v>
      </c>
      <c r="S1640" s="103" t="s">
        <v>6197</v>
      </c>
      <c r="T1640" s="103"/>
      <c r="U1640" s="103" t="str">
        <f t="shared" si="25"/>
        <v/>
      </c>
      <c r="V1640" s="111"/>
      <c r="W1640" s="111"/>
      <c r="X1640" s="111"/>
      <c r="Y1640" s="111"/>
      <c r="Z1640" s="111"/>
      <c r="AA1640" s="111"/>
      <c r="AB1640" s="111"/>
    </row>
    <row r="1641" spans="1:28" ht="13">
      <c r="A1641" s="1462">
        <v>1631</v>
      </c>
      <c r="B1641" s="111"/>
      <c r="C1641" s="307"/>
      <c r="D1641" s="281"/>
      <c r="E1641" s="344"/>
      <c r="F1641" s="104"/>
      <c r="G1641" s="344">
        <v>7300</v>
      </c>
      <c r="H1641" s="112"/>
      <c r="I1641" s="112"/>
      <c r="J1641" s="21" t="s">
        <v>1457</v>
      </c>
      <c r="K1641" s="21"/>
      <c r="L1641" s="21"/>
      <c r="M1641" s="21"/>
      <c r="N1641" s="274">
        <v>730</v>
      </c>
      <c r="O1641" s="21"/>
      <c r="P1641" s="21"/>
      <c r="Q1641" s="21"/>
      <c r="R1641" s="19" t="s">
        <v>3240</v>
      </c>
      <c r="S1641" s="103" t="s">
        <v>6197</v>
      </c>
      <c r="T1641" s="103"/>
      <c r="U1641" s="103" t="str">
        <f t="shared" si="25"/>
        <v/>
      </c>
      <c r="V1641" s="111"/>
      <c r="W1641" s="111"/>
      <c r="X1641" s="111"/>
      <c r="Y1641" s="111"/>
      <c r="Z1641" s="111"/>
      <c r="AA1641" s="111"/>
      <c r="AB1641" s="111"/>
    </row>
    <row r="1642" spans="1:28" s="111" customFormat="1" ht="13">
      <c r="A1642" s="1462">
        <v>1632</v>
      </c>
      <c r="C1642" s="307"/>
      <c r="D1642" s="281"/>
      <c r="E1642" s="344"/>
      <c r="F1642" s="104"/>
      <c r="G1642" s="103"/>
      <c r="H1642" s="112">
        <v>73000</v>
      </c>
      <c r="I1642" s="112"/>
      <c r="J1642" s="111" t="s">
        <v>2446</v>
      </c>
      <c r="N1642" s="133">
        <v>7300</v>
      </c>
      <c r="R1642" s="112" t="s">
        <v>3245</v>
      </c>
      <c r="S1642" s="103" t="s">
        <v>6197</v>
      </c>
      <c r="T1642" s="103"/>
      <c r="U1642" s="103" t="str">
        <f t="shared" si="25"/>
        <v/>
      </c>
      <c r="V1642" s="111" t="s">
        <v>2447</v>
      </c>
    </row>
    <row r="1643" spans="1:28" s="111" customFormat="1" ht="13">
      <c r="A1643" s="1462">
        <v>1633</v>
      </c>
      <c r="C1643" s="307"/>
      <c r="D1643" s="281"/>
      <c r="E1643" s="344"/>
      <c r="F1643" s="104"/>
      <c r="G1643" s="103"/>
      <c r="H1643" s="112">
        <v>73001</v>
      </c>
      <c r="I1643" s="112"/>
      <c r="J1643" s="103" t="s">
        <v>9762</v>
      </c>
      <c r="N1643" s="133">
        <v>7300</v>
      </c>
      <c r="R1643" s="112" t="s">
        <v>3245</v>
      </c>
      <c r="S1643" s="103" t="s">
        <v>6197</v>
      </c>
      <c r="T1643" s="103"/>
      <c r="U1643" s="103" t="str">
        <f t="shared" si="25"/>
        <v/>
      </c>
      <c r="V1643" s="111" t="s">
        <v>9759</v>
      </c>
    </row>
    <row r="1644" spans="1:28" s="111" customFormat="1" ht="13">
      <c r="A1644" s="1462">
        <v>1634</v>
      </c>
      <c r="C1644" s="307"/>
      <c r="D1644" s="281"/>
      <c r="E1644" s="848"/>
      <c r="F1644" s="38"/>
      <c r="G1644" s="103"/>
      <c r="H1644" s="112">
        <v>73002</v>
      </c>
      <c r="I1644" s="112"/>
      <c r="J1644" s="103" t="s">
        <v>9763</v>
      </c>
      <c r="N1644" s="133">
        <v>7300</v>
      </c>
      <c r="R1644" s="112" t="s">
        <v>3245</v>
      </c>
      <c r="S1644" s="103" t="s">
        <v>6197</v>
      </c>
      <c r="T1644" s="103"/>
      <c r="U1644" s="103" t="str">
        <f t="shared" si="25"/>
        <v/>
      </c>
      <c r="V1644" s="111" t="s">
        <v>9764</v>
      </c>
    </row>
    <row r="1645" spans="1:28" s="111" customFormat="1" ht="13">
      <c r="A1645" s="1462">
        <v>1635</v>
      </c>
      <c r="C1645" s="307"/>
      <c r="D1645" s="281"/>
      <c r="E1645" s="344"/>
      <c r="F1645" s="104"/>
      <c r="G1645" s="103"/>
      <c r="H1645" s="112">
        <v>73003</v>
      </c>
      <c r="I1645" s="112"/>
      <c r="J1645" s="103" t="s">
        <v>9765</v>
      </c>
      <c r="N1645" s="133">
        <v>7300</v>
      </c>
      <c r="R1645" s="112" t="s">
        <v>3245</v>
      </c>
      <c r="S1645" s="103" t="s">
        <v>6197</v>
      </c>
      <c r="T1645" s="103"/>
      <c r="U1645" s="103" t="str">
        <f t="shared" si="25"/>
        <v/>
      </c>
      <c r="V1645" s="111" t="s">
        <v>9766</v>
      </c>
    </row>
    <row r="1646" spans="1:28" s="111" customFormat="1" ht="13">
      <c r="A1646" s="1462">
        <v>1636</v>
      </c>
      <c r="C1646" s="307"/>
      <c r="D1646" s="281"/>
      <c r="E1646" s="344"/>
      <c r="F1646" s="104"/>
      <c r="G1646" s="103"/>
      <c r="H1646" s="112">
        <v>73004</v>
      </c>
      <c r="I1646" s="112"/>
      <c r="J1646" s="103" t="s">
        <v>5405</v>
      </c>
      <c r="N1646" s="133">
        <v>7300</v>
      </c>
      <c r="R1646" s="112" t="s">
        <v>3245</v>
      </c>
      <c r="S1646" s="103" t="s">
        <v>6197</v>
      </c>
      <c r="T1646" s="103" t="s">
        <v>7012</v>
      </c>
      <c r="U1646" s="103" t="str">
        <f t="shared" si="25"/>
        <v>End</v>
      </c>
    </row>
    <row r="1647" spans="1:28" s="111" customFormat="1" ht="13">
      <c r="A1647" s="1462">
        <v>1637</v>
      </c>
      <c r="C1647" s="307"/>
      <c r="D1647" s="281"/>
      <c r="E1647" s="344"/>
      <c r="F1647" s="104"/>
      <c r="G1647" s="103"/>
      <c r="H1647" s="112">
        <v>73005</v>
      </c>
      <c r="I1647" s="112"/>
      <c r="J1647" s="103" t="s">
        <v>5406</v>
      </c>
      <c r="N1647" s="133">
        <v>7300</v>
      </c>
      <c r="R1647" s="112" t="s">
        <v>3245</v>
      </c>
      <c r="S1647" s="103" t="s">
        <v>6197</v>
      </c>
      <c r="T1647" s="103" t="s">
        <v>6227</v>
      </c>
      <c r="U1647" s="103" t="str">
        <f t="shared" si="25"/>
        <v>End</v>
      </c>
    </row>
    <row r="1648" spans="1:28" s="111" customFormat="1" ht="13">
      <c r="A1648" s="1462">
        <v>1638</v>
      </c>
      <c r="C1648" s="307"/>
      <c r="D1648" s="281"/>
      <c r="E1648" s="344"/>
      <c r="F1648" s="104"/>
      <c r="G1648" s="103"/>
      <c r="H1648" s="112">
        <v>73006</v>
      </c>
      <c r="I1648" s="112"/>
      <c r="J1648" s="103" t="s">
        <v>5846</v>
      </c>
      <c r="N1648" s="133">
        <v>7300</v>
      </c>
      <c r="R1648" s="112" t="s">
        <v>3245</v>
      </c>
      <c r="S1648" s="103" t="s">
        <v>6197</v>
      </c>
      <c r="T1648" s="103" t="s">
        <v>7637</v>
      </c>
      <c r="U1648" s="103" t="str">
        <f t="shared" si="25"/>
        <v>End</v>
      </c>
    </row>
    <row r="1649" spans="1:31" s="111" customFormat="1" ht="13">
      <c r="A1649" s="1462">
        <v>1639</v>
      </c>
      <c r="C1649" s="307"/>
      <c r="D1649" s="281"/>
      <c r="E1649" s="344"/>
      <c r="F1649" s="104"/>
      <c r="G1649" s="103"/>
      <c r="H1649" s="112">
        <v>73007</v>
      </c>
      <c r="I1649" s="112"/>
      <c r="J1649" s="103" t="s">
        <v>6573</v>
      </c>
      <c r="N1649" s="133">
        <v>7300</v>
      </c>
      <c r="R1649" s="112" t="s">
        <v>3245</v>
      </c>
      <c r="S1649" s="103" t="s">
        <v>6197</v>
      </c>
      <c r="T1649" s="103" t="s">
        <v>7055</v>
      </c>
      <c r="U1649" s="103" t="str">
        <f t="shared" si="25"/>
        <v>End</v>
      </c>
    </row>
    <row r="1650" spans="1:31" s="111" customFormat="1" ht="13">
      <c r="A1650" s="1462">
        <v>1640</v>
      </c>
      <c r="C1650" s="307"/>
      <c r="D1650" s="281"/>
      <c r="E1650" s="344"/>
      <c r="F1650" s="104"/>
      <c r="G1650" s="103"/>
      <c r="H1650" s="112">
        <v>73008</v>
      </c>
      <c r="I1650" s="112"/>
      <c r="J1650" s="103" t="s">
        <v>6617</v>
      </c>
      <c r="N1650" s="133">
        <v>7300</v>
      </c>
      <c r="R1650" s="112" t="s">
        <v>3245</v>
      </c>
      <c r="S1650" s="103" t="s">
        <v>6197</v>
      </c>
      <c r="T1650" s="103" t="s">
        <v>7485</v>
      </c>
      <c r="U1650" s="103" t="str">
        <f t="shared" si="25"/>
        <v>End</v>
      </c>
    </row>
    <row r="1651" spans="1:31" s="111" customFormat="1" ht="13">
      <c r="A1651" s="1462">
        <v>1641</v>
      </c>
      <c r="C1651" s="307"/>
      <c r="D1651" s="281"/>
      <c r="E1651" s="344"/>
      <c r="F1651" s="104"/>
      <c r="G1651" s="103"/>
      <c r="H1651" s="112">
        <v>73009</v>
      </c>
      <c r="I1651" s="112"/>
      <c r="J1651" s="103" t="s">
        <v>6769</v>
      </c>
      <c r="N1651" s="133">
        <v>7300</v>
      </c>
      <c r="R1651" s="112" t="s">
        <v>3245</v>
      </c>
      <c r="S1651" s="103" t="s">
        <v>6197</v>
      </c>
      <c r="T1651" s="103" t="s">
        <v>8385</v>
      </c>
      <c r="U1651" s="103" t="str">
        <f t="shared" si="25"/>
        <v>End</v>
      </c>
    </row>
    <row r="1652" spans="1:31" s="111" customFormat="1" ht="13">
      <c r="A1652" s="1462">
        <v>1642</v>
      </c>
      <c r="C1652" s="307"/>
      <c r="D1652" s="281"/>
      <c r="E1652" s="344"/>
      <c r="F1652" s="104"/>
      <c r="G1652" s="103"/>
      <c r="H1652" s="112">
        <v>73010</v>
      </c>
      <c r="I1652" s="112"/>
      <c r="J1652" s="103" t="s">
        <v>6871</v>
      </c>
      <c r="N1652" s="133">
        <v>7300</v>
      </c>
      <c r="R1652" s="112" t="s">
        <v>3245</v>
      </c>
      <c r="S1652" s="103" t="s">
        <v>6197</v>
      </c>
      <c r="T1652" s="103" t="s">
        <v>9048</v>
      </c>
      <c r="U1652" s="103" t="str">
        <f t="shared" si="25"/>
        <v>End</v>
      </c>
    </row>
    <row r="1653" spans="1:31" s="111" customFormat="1" ht="13">
      <c r="A1653" s="1462">
        <v>1643</v>
      </c>
      <c r="C1653" s="307"/>
      <c r="D1653" s="281"/>
      <c r="E1653" s="344"/>
      <c r="F1653" s="104"/>
      <c r="G1653" s="103"/>
      <c r="H1653" s="112">
        <v>73011</v>
      </c>
      <c r="I1653" s="112"/>
      <c r="J1653" s="103" t="s">
        <v>6916</v>
      </c>
      <c r="N1653" s="133">
        <v>7300</v>
      </c>
      <c r="R1653" s="112" t="s">
        <v>3245</v>
      </c>
      <c r="S1653" s="103" t="s">
        <v>6197</v>
      </c>
      <c r="T1653" s="103" t="s">
        <v>7851</v>
      </c>
      <c r="U1653" s="103" t="str">
        <f t="shared" si="25"/>
        <v>End</v>
      </c>
    </row>
    <row r="1654" spans="1:31" s="111" customFormat="1" ht="13">
      <c r="A1654" s="1462">
        <v>1644</v>
      </c>
      <c r="C1654" s="307"/>
      <c r="D1654" s="281"/>
      <c r="E1654" s="344"/>
      <c r="F1654" s="104"/>
      <c r="G1654" s="103"/>
      <c r="H1654" s="112">
        <v>73012</v>
      </c>
      <c r="I1654" s="112"/>
      <c r="J1654" s="103" t="s">
        <v>6968</v>
      </c>
      <c r="N1654" s="133">
        <v>7300</v>
      </c>
      <c r="R1654" s="112" t="s">
        <v>3245</v>
      </c>
      <c r="S1654" s="103" t="s">
        <v>6197</v>
      </c>
      <c r="T1654" s="103" t="s">
        <v>8639</v>
      </c>
      <c r="U1654" s="103" t="str">
        <f t="shared" si="25"/>
        <v>End</v>
      </c>
    </row>
    <row r="1655" spans="1:31" s="111" customFormat="1" ht="13">
      <c r="A1655" s="1462">
        <v>1645</v>
      </c>
      <c r="C1655" s="307"/>
      <c r="D1655" s="281"/>
      <c r="E1655" s="344"/>
      <c r="F1655" s="104"/>
      <c r="G1655" s="103"/>
      <c r="H1655" s="112">
        <v>73013</v>
      </c>
      <c r="I1655" s="112"/>
      <c r="J1655" s="103" t="s">
        <v>6988</v>
      </c>
      <c r="N1655" s="133">
        <v>7300</v>
      </c>
      <c r="R1655" s="112" t="s">
        <v>3245</v>
      </c>
      <c r="S1655" s="103" t="s">
        <v>6197</v>
      </c>
      <c r="T1655" s="103" t="s">
        <v>7643</v>
      </c>
      <c r="U1655" s="103" t="str">
        <f t="shared" si="25"/>
        <v>End</v>
      </c>
    </row>
    <row r="1656" spans="1:31" s="111" customFormat="1" ht="13">
      <c r="A1656" s="1462">
        <v>1646</v>
      </c>
      <c r="C1656" s="307"/>
      <c r="D1656" s="281"/>
      <c r="E1656" s="344"/>
      <c r="F1656" s="104"/>
      <c r="G1656" s="103"/>
      <c r="H1656" s="112">
        <v>73014</v>
      </c>
      <c r="I1656" s="112"/>
      <c r="J1656" s="103" t="s">
        <v>6992</v>
      </c>
      <c r="N1656" s="133">
        <v>7300</v>
      </c>
      <c r="R1656" s="112" t="s">
        <v>3245</v>
      </c>
      <c r="S1656" s="103" t="s">
        <v>6197</v>
      </c>
      <c r="T1656" s="103" t="s">
        <v>7643</v>
      </c>
      <c r="U1656" s="103" t="str">
        <f t="shared" si="25"/>
        <v>End</v>
      </c>
    </row>
    <row r="1657" spans="1:31" s="111" customFormat="1" ht="13">
      <c r="A1657" s="1462">
        <v>1647</v>
      </c>
      <c r="C1657" s="307"/>
      <c r="D1657" s="281"/>
      <c r="E1657" s="344"/>
      <c r="F1657" s="104"/>
      <c r="G1657" s="103"/>
      <c r="H1657" s="112">
        <v>73015</v>
      </c>
      <c r="I1657" s="112"/>
      <c r="J1657" s="103" t="s">
        <v>6995</v>
      </c>
      <c r="N1657" s="133">
        <v>7300</v>
      </c>
      <c r="R1657" s="112" t="s">
        <v>3245</v>
      </c>
      <c r="S1657" s="103" t="s">
        <v>6197</v>
      </c>
      <c r="T1657" s="103" t="s">
        <v>7840</v>
      </c>
      <c r="U1657" s="103" t="str">
        <f t="shared" si="25"/>
        <v>End</v>
      </c>
    </row>
    <row r="1658" spans="1:31" s="111" customFormat="1" ht="13">
      <c r="A1658" s="1462">
        <v>1648</v>
      </c>
      <c r="C1658" s="307"/>
      <c r="D1658" s="281"/>
      <c r="E1658" s="344"/>
      <c r="F1658" s="104"/>
      <c r="G1658" s="103"/>
      <c r="H1658" s="112">
        <v>73016</v>
      </c>
      <c r="I1658" s="112"/>
      <c r="J1658" s="103" t="s">
        <v>6997</v>
      </c>
      <c r="N1658" s="133">
        <v>7300</v>
      </c>
      <c r="R1658" s="112" t="s">
        <v>3245</v>
      </c>
      <c r="S1658" s="103" t="s">
        <v>6197</v>
      </c>
      <c r="T1658" s="103" t="s">
        <v>7840</v>
      </c>
      <c r="U1658" s="103" t="str">
        <f t="shared" si="25"/>
        <v>End</v>
      </c>
    </row>
    <row r="1659" spans="1:31" s="111" customFormat="1" ht="13">
      <c r="A1659" s="1462">
        <v>1649</v>
      </c>
      <c r="C1659" s="307"/>
      <c r="D1659" s="281"/>
      <c r="E1659" s="344"/>
      <c r="F1659" s="104"/>
      <c r="G1659" s="103"/>
      <c r="H1659" s="112">
        <v>73017</v>
      </c>
      <c r="I1659" s="112"/>
      <c r="J1659" s="103" t="s">
        <v>6999</v>
      </c>
      <c r="N1659" s="133">
        <v>7300</v>
      </c>
      <c r="R1659" s="112" t="s">
        <v>3245</v>
      </c>
      <c r="S1659" s="103" t="s">
        <v>6197</v>
      </c>
      <c r="T1659" s="103" t="s">
        <v>8385</v>
      </c>
      <c r="U1659" s="103" t="str">
        <f t="shared" si="25"/>
        <v>End</v>
      </c>
    </row>
    <row r="1660" spans="1:31" s="111" customFormat="1" ht="13">
      <c r="A1660" s="1462">
        <v>1650</v>
      </c>
      <c r="C1660" s="307"/>
      <c r="D1660" s="281"/>
      <c r="E1660" s="344"/>
      <c r="F1660" s="104"/>
      <c r="G1660" s="103"/>
      <c r="H1660" s="112">
        <v>73018</v>
      </c>
      <c r="I1660" s="112"/>
      <c r="J1660" s="103" t="s">
        <v>7000</v>
      </c>
      <c r="N1660" s="133">
        <v>7300</v>
      </c>
      <c r="R1660" s="112" t="s">
        <v>3245</v>
      </c>
      <c r="S1660" s="103" t="s">
        <v>6197</v>
      </c>
      <c r="T1660" s="103" t="s">
        <v>8155</v>
      </c>
      <c r="U1660" s="103" t="str">
        <f t="shared" si="25"/>
        <v>End</v>
      </c>
    </row>
    <row r="1661" spans="1:31" s="111" customFormat="1" ht="13">
      <c r="A1661" s="1462">
        <v>1651</v>
      </c>
      <c r="C1661" s="307"/>
      <c r="D1661" s="281"/>
      <c r="E1661" s="344"/>
      <c r="F1661" s="104"/>
      <c r="G1661" s="103"/>
      <c r="H1661" s="112">
        <v>73019</v>
      </c>
      <c r="I1661" s="112"/>
      <c r="J1661" s="103" t="s">
        <v>7002</v>
      </c>
      <c r="N1661" s="133">
        <v>7300</v>
      </c>
      <c r="R1661" s="112" t="s">
        <v>3245</v>
      </c>
      <c r="S1661" s="103" t="s">
        <v>6197</v>
      </c>
      <c r="T1661" s="103" t="s">
        <v>8677</v>
      </c>
      <c r="U1661" s="103" t="str">
        <f t="shared" si="25"/>
        <v>End</v>
      </c>
    </row>
    <row r="1662" spans="1:31" s="111" customFormat="1" ht="13">
      <c r="A1662" s="1462">
        <v>1652</v>
      </c>
      <c r="C1662" s="307"/>
      <c r="D1662" s="281"/>
      <c r="E1662" s="344"/>
      <c r="F1662" s="104"/>
      <c r="G1662" s="103"/>
      <c r="H1662" s="112">
        <v>73020</v>
      </c>
      <c r="I1662" s="112"/>
      <c r="J1662" s="103" t="s">
        <v>7005</v>
      </c>
      <c r="N1662" s="133">
        <v>7300</v>
      </c>
      <c r="R1662" s="112" t="s">
        <v>3245</v>
      </c>
      <c r="S1662" s="103" t="s">
        <v>6197</v>
      </c>
      <c r="T1662" s="103" t="s">
        <v>8468</v>
      </c>
      <c r="U1662" s="103" t="str">
        <f t="shared" si="25"/>
        <v>End</v>
      </c>
      <c r="AE1662" s="109"/>
    </row>
    <row r="1663" spans="1:31" s="111" customFormat="1" ht="13">
      <c r="A1663" s="1462">
        <v>1653</v>
      </c>
      <c r="C1663" s="307"/>
      <c r="D1663" s="281"/>
      <c r="E1663" s="344"/>
      <c r="F1663" s="104"/>
      <c r="G1663" s="103"/>
      <c r="H1663" s="112">
        <v>73021</v>
      </c>
      <c r="I1663" s="112"/>
      <c r="J1663" s="103" t="s">
        <v>7007</v>
      </c>
      <c r="N1663" s="133">
        <v>7300</v>
      </c>
      <c r="R1663" s="112" t="s">
        <v>3245</v>
      </c>
      <c r="S1663" s="103" t="s">
        <v>6197</v>
      </c>
      <c r="T1663" s="103"/>
      <c r="U1663" s="103" t="str">
        <f t="shared" si="25"/>
        <v/>
      </c>
      <c r="AE1663" s="109"/>
    </row>
    <row r="1664" spans="1:31" s="111" customFormat="1" ht="13">
      <c r="A1664" s="1462">
        <v>1654</v>
      </c>
      <c r="C1664" s="307"/>
      <c r="D1664" s="281"/>
      <c r="E1664" s="344"/>
      <c r="F1664" s="104"/>
      <c r="G1664" s="103"/>
      <c r="H1664" s="112">
        <v>73022</v>
      </c>
      <c r="I1664" s="112"/>
      <c r="J1664" s="103" t="s">
        <v>7567</v>
      </c>
      <c r="N1664" s="133">
        <v>7300</v>
      </c>
      <c r="R1664" s="112" t="s">
        <v>3245</v>
      </c>
      <c r="S1664" s="103" t="s">
        <v>6197</v>
      </c>
      <c r="T1664" s="103" t="s">
        <v>8979</v>
      </c>
      <c r="U1664" s="103" t="str">
        <f t="shared" si="25"/>
        <v>End</v>
      </c>
      <c r="AE1664" s="109"/>
    </row>
    <row r="1665" spans="1:31" s="111" customFormat="1" ht="13">
      <c r="A1665" s="1462">
        <v>1655</v>
      </c>
      <c r="C1665" s="307"/>
      <c r="D1665" s="281"/>
      <c r="E1665" s="344"/>
      <c r="F1665" s="104"/>
      <c r="G1665" s="103"/>
      <c r="H1665" s="112">
        <v>73023</v>
      </c>
      <c r="I1665" s="112"/>
      <c r="J1665" s="103" t="s">
        <v>7640</v>
      </c>
      <c r="N1665" s="133">
        <v>7300</v>
      </c>
      <c r="R1665" s="112" t="s">
        <v>3245</v>
      </c>
      <c r="S1665" s="103" t="s">
        <v>6197</v>
      </c>
      <c r="T1665" s="103" t="s">
        <v>9041</v>
      </c>
      <c r="U1665" s="103" t="str">
        <f t="shared" si="25"/>
        <v>End</v>
      </c>
      <c r="AE1665" s="109"/>
    </row>
    <row r="1666" spans="1:31" ht="13">
      <c r="A1666" s="1462">
        <v>1656</v>
      </c>
      <c r="B1666" s="111"/>
      <c r="C1666" s="307"/>
      <c r="D1666" s="281"/>
      <c r="E1666" s="344"/>
      <c r="F1666" s="104"/>
      <c r="G1666" s="103"/>
      <c r="H1666" s="112">
        <v>73024</v>
      </c>
      <c r="I1666" s="112"/>
      <c r="J1666" s="103" t="s">
        <v>8214</v>
      </c>
      <c r="K1666" s="111"/>
      <c r="L1666" s="111"/>
      <c r="M1666" s="111"/>
      <c r="N1666" s="133">
        <v>7300</v>
      </c>
      <c r="O1666" s="111"/>
      <c r="P1666" s="111"/>
      <c r="Q1666" s="111"/>
      <c r="R1666" s="112" t="s">
        <v>3245</v>
      </c>
      <c r="S1666" s="103" t="s">
        <v>6197</v>
      </c>
      <c r="T1666" s="103" t="s">
        <v>9263</v>
      </c>
      <c r="U1666" s="103" t="str">
        <f t="shared" si="25"/>
        <v>End</v>
      </c>
      <c r="V1666" s="111"/>
      <c r="W1666" s="111"/>
      <c r="X1666" s="111"/>
      <c r="Y1666" s="111"/>
      <c r="Z1666" s="111"/>
      <c r="AA1666" s="111"/>
      <c r="AB1666" s="111"/>
    </row>
    <row r="1667" spans="1:31" ht="13">
      <c r="A1667" s="1462">
        <v>1657</v>
      </c>
      <c r="B1667" s="111"/>
      <c r="C1667" s="307"/>
      <c r="D1667" s="281"/>
      <c r="E1667" s="848"/>
      <c r="F1667" s="38"/>
      <c r="G1667" s="103"/>
      <c r="H1667" s="112">
        <v>73025</v>
      </c>
      <c r="I1667" s="112"/>
      <c r="J1667" s="111" t="s">
        <v>8297</v>
      </c>
      <c r="K1667" s="111"/>
      <c r="L1667" s="111"/>
      <c r="M1667" s="111"/>
      <c r="N1667" s="133">
        <v>7300</v>
      </c>
      <c r="O1667" s="111"/>
      <c r="P1667" s="111"/>
      <c r="Q1667" s="111"/>
      <c r="R1667" s="112" t="s">
        <v>3245</v>
      </c>
      <c r="S1667" s="103" t="s">
        <v>6197</v>
      </c>
      <c r="T1667" s="103" t="s">
        <v>8639</v>
      </c>
      <c r="U1667" s="103" t="str">
        <f t="shared" si="25"/>
        <v>End</v>
      </c>
      <c r="V1667" s="103"/>
      <c r="W1667" s="103"/>
      <c r="X1667" s="111"/>
      <c r="Y1667" s="111"/>
      <c r="Z1667" s="111"/>
      <c r="AA1667" s="111"/>
      <c r="AB1667" s="111"/>
    </row>
    <row r="1668" spans="1:31" ht="13">
      <c r="A1668" s="1462">
        <v>1658</v>
      </c>
      <c r="B1668" s="111"/>
      <c r="C1668" s="307"/>
      <c r="D1668" s="281"/>
      <c r="E1668" s="848"/>
      <c r="F1668" s="38"/>
      <c r="G1668" s="103"/>
      <c r="H1668" s="112">
        <v>73026</v>
      </c>
      <c r="I1668" s="112"/>
      <c r="J1668" s="111" t="s">
        <v>8419</v>
      </c>
      <c r="K1668" s="111"/>
      <c r="L1668" s="111"/>
      <c r="M1668" s="111"/>
      <c r="N1668" s="133">
        <v>7300</v>
      </c>
      <c r="O1668" s="111"/>
      <c r="P1668" s="111"/>
      <c r="Q1668" s="111"/>
      <c r="R1668" s="112" t="s">
        <v>3245</v>
      </c>
      <c r="S1668" s="103" t="s">
        <v>6197</v>
      </c>
      <c r="T1668" s="103" t="s">
        <v>8998</v>
      </c>
      <c r="U1668" s="103" t="str">
        <f t="shared" si="25"/>
        <v>End</v>
      </c>
      <c r="V1668" s="103"/>
      <c r="W1668" s="103"/>
      <c r="X1668" s="111"/>
      <c r="Y1668" s="111"/>
      <c r="Z1668" s="111"/>
      <c r="AA1668" s="111"/>
      <c r="AB1668" s="111"/>
    </row>
    <row r="1669" spans="1:31" ht="13">
      <c r="A1669" s="1462">
        <v>1659</v>
      </c>
      <c r="B1669" s="111"/>
      <c r="C1669" s="307"/>
      <c r="D1669" s="281"/>
      <c r="E1669" s="848"/>
      <c r="F1669" s="38"/>
      <c r="G1669" s="103"/>
      <c r="H1669" s="112">
        <v>73027</v>
      </c>
      <c r="I1669" s="112"/>
      <c r="J1669" s="111" t="s">
        <v>8446</v>
      </c>
      <c r="K1669" s="111"/>
      <c r="L1669" s="111"/>
      <c r="M1669" s="111"/>
      <c r="N1669" s="133">
        <v>7300</v>
      </c>
      <c r="O1669" s="111"/>
      <c r="P1669" s="111"/>
      <c r="Q1669" s="111"/>
      <c r="R1669" s="112" t="s">
        <v>3245</v>
      </c>
      <c r="S1669" s="103" t="s">
        <v>6197</v>
      </c>
      <c r="T1669" s="103" t="s">
        <v>9048</v>
      </c>
      <c r="U1669" s="103" t="str">
        <f t="shared" si="25"/>
        <v>End</v>
      </c>
      <c r="V1669" s="103"/>
      <c r="W1669" s="103"/>
      <c r="X1669" s="111"/>
      <c r="Y1669" s="111"/>
      <c r="Z1669" s="111"/>
      <c r="AA1669" s="111"/>
      <c r="AB1669" s="111"/>
    </row>
    <row r="1670" spans="1:31" ht="13">
      <c r="A1670" s="1462">
        <v>1660</v>
      </c>
      <c r="B1670" s="111"/>
      <c r="C1670" s="307"/>
      <c r="D1670" s="281"/>
      <c r="E1670" s="848"/>
      <c r="F1670" s="38"/>
      <c r="G1670" s="103"/>
      <c r="H1670" s="112">
        <v>73028</v>
      </c>
      <c r="I1670" s="112"/>
      <c r="J1670" s="111" t="s">
        <v>8471</v>
      </c>
      <c r="K1670" s="111"/>
      <c r="L1670" s="111"/>
      <c r="M1670" s="111"/>
      <c r="N1670" s="133">
        <v>7300</v>
      </c>
      <c r="O1670" s="111"/>
      <c r="P1670" s="111"/>
      <c r="Q1670" s="111"/>
      <c r="R1670" s="112" t="s">
        <v>3245</v>
      </c>
      <c r="S1670" s="103" t="s">
        <v>6197</v>
      </c>
      <c r="T1670" s="103" t="s">
        <v>9845</v>
      </c>
      <c r="U1670" s="103" t="str">
        <f t="shared" si="25"/>
        <v>End</v>
      </c>
      <c r="V1670" s="103" t="s">
        <v>8473</v>
      </c>
      <c r="W1670" s="103"/>
      <c r="X1670" s="111"/>
      <c r="Y1670" s="111"/>
      <c r="Z1670" s="111"/>
      <c r="AA1670" s="111"/>
      <c r="AB1670" s="111"/>
    </row>
    <row r="1671" spans="1:31" ht="13">
      <c r="A1671" s="1462">
        <v>1661</v>
      </c>
      <c r="B1671" s="111"/>
      <c r="C1671" s="307"/>
      <c r="D1671" s="281"/>
      <c r="E1671" s="848"/>
      <c r="F1671" s="38"/>
      <c r="G1671" s="103"/>
      <c r="H1671" s="112">
        <v>73029</v>
      </c>
      <c r="I1671" s="112"/>
      <c r="J1671" s="111" t="s">
        <v>8477</v>
      </c>
      <c r="K1671" s="111"/>
      <c r="L1671" s="111"/>
      <c r="M1671" s="111"/>
      <c r="N1671" s="133">
        <v>7300</v>
      </c>
      <c r="O1671" s="111"/>
      <c r="P1671" s="111"/>
      <c r="Q1671" s="111"/>
      <c r="R1671" s="112" t="s">
        <v>3245</v>
      </c>
      <c r="S1671" s="103" t="s">
        <v>6197</v>
      </c>
      <c r="T1671" s="103"/>
      <c r="U1671" s="103" t="str">
        <f t="shared" si="25"/>
        <v/>
      </c>
      <c r="V1671" s="103" t="s">
        <v>8478</v>
      </c>
      <c r="W1671" s="103"/>
      <c r="X1671" s="111"/>
      <c r="Y1671" s="111"/>
      <c r="Z1671" s="111"/>
      <c r="AA1671" s="111"/>
      <c r="AB1671" s="111"/>
    </row>
    <row r="1672" spans="1:31" ht="13">
      <c r="A1672" s="1462">
        <v>1662</v>
      </c>
      <c r="B1672" s="111"/>
      <c r="C1672" s="307"/>
      <c r="D1672" s="281"/>
      <c r="E1672" s="848"/>
      <c r="F1672" s="38"/>
      <c r="G1672" s="103"/>
      <c r="H1672" s="112">
        <v>73030</v>
      </c>
      <c r="I1672" s="112"/>
      <c r="J1672" s="111" t="s">
        <v>8480</v>
      </c>
      <c r="K1672" s="111"/>
      <c r="L1672" s="111"/>
      <c r="M1672" s="111"/>
      <c r="N1672" s="133">
        <v>7300</v>
      </c>
      <c r="O1672" s="111"/>
      <c r="P1672" s="111"/>
      <c r="Q1672" s="111"/>
      <c r="R1672" s="112" t="s">
        <v>3245</v>
      </c>
      <c r="S1672" s="103" t="s">
        <v>6197</v>
      </c>
      <c r="T1672" s="103" t="s">
        <v>9048</v>
      </c>
      <c r="U1672" s="103" t="str">
        <f t="shared" si="25"/>
        <v>End</v>
      </c>
      <c r="V1672" s="103" t="s">
        <v>8481</v>
      </c>
      <c r="W1672" s="103"/>
      <c r="X1672" s="111"/>
      <c r="Y1672" s="111"/>
      <c r="Z1672" s="111"/>
      <c r="AA1672" s="111"/>
      <c r="AB1672" s="111"/>
    </row>
    <row r="1673" spans="1:31" ht="13">
      <c r="A1673" s="1462">
        <v>1663</v>
      </c>
      <c r="B1673" s="111"/>
      <c r="C1673" s="307"/>
      <c r="D1673" s="281"/>
      <c r="E1673" s="848"/>
      <c r="F1673" s="38"/>
      <c r="G1673" s="103"/>
      <c r="H1673" s="112">
        <v>73031</v>
      </c>
      <c r="I1673" s="112"/>
      <c r="J1673" s="103" t="s">
        <v>8483</v>
      </c>
      <c r="K1673" s="111"/>
      <c r="L1673" s="111"/>
      <c r="M1673" s="111"/>
      <c r="N1673" s="133">
        <v>7300</v>
      </c>
      <c r="O1673" s="111"/>
      <c r="P1673" s="111"/>
      <c r="Q1673" s="111"/>
      <c r="R1673" s="112" t="s">
        <v>3245</v>
      </c>
      <c r="S1673" s="103" t="s">
        <v>6197</v>
      </c>
      <c r="T1673" s="103" t="s">
        <v>9825</v>
      </c>
      <c r="U1673" s="103" t="str">
        <f t="shared" si="25"/>
        <v>End</v>
      </c>
      <c r="V1673" s="103" t="s">
        <v>8484</v>
      </c>
      <c r="W1673" s="103"/>
      <c r="X1673" s="111"/>
      <c r="Y1673" s="111"/>
      <c r="Z1673" s="111"/>
      <c r="AA1673" s="111"/>
      <c r="AB1673" s="111"/>
    </row>
    <row r="1674" spans="1:31" ht="13">
      <c r="A1674" s="1462">
        <v>1664</v>
      </c>
      <c r="B1674" s="111"/>
      <c r="C1674" s="307"/>
      <c r="D1674" s="281"/>
      <c r="E1674" s="848"/>
      <c r="F1674" s="38"/>
      <c r="G1674" s="103"/>
      <c r="H1674" s="112">
        <v>73032</v>
      </c>
      <c r="I1674" s="112"/>
      <c r="J1674" s="103" t="s">
        <v>8526</v>
      </c>
      <c r="K1674" s="111"/>
      <c r="L1674" s="111"/>
      <c r="M1674" s="111"/>
      <c r="N1674" s="133">
        <v>7300</v>
      </c>
      <c r="O1674" s="111"/>
      <c r="P1674" s="111"/>
      <c r="Q1674" s="111"/>
      <c r="R1674" s="112" t="s">
        <v>3245</v>
      </c>
      <c r="S1674" s="103" t="s">
        <v>6197</v>
      </c>
      <c r="T1674" s="103" t="s">
        <v>9048</v>
      </c>
      <c r="U1674" s="103" t="str">
        <f t="shared" si="25"/>
        <v>End</v>
      </c>
      <c r="V1674" s="103" t="s">
        <v>8529</v>
      </c>
      <c r="W1674" s="103"/>
      <c r="X1674" s="111"/>
      <c r="Y1674" s="111"/>
      <c r="Z1674" s="111"/>
      <c r="AA1674" s="111"/>
      <c r="AB1674" s="111"/>
    </row>
    <row r="1675" spans="1:31" ht="13">
      <c r="A1675" s="1462">
        <v>1665</v>
      </c>
      <c r="B1675" s="111"/>
      <c r="C1675" s="307"/>
      <c r="D1675" s="281"/>
      <c r="E1675" s="848"/>
      <c r="F1675" s="38"/>
      <c r="G1675" s="103"/>
      <c r="H1675" s="112">
        <v>73033</v>
      </c>
      <c r="I1675" s="112"/>
      <c r="J1675" s="111" t="s">
        <v>8528</v>
      </c>
      <c r="K1675" s="111"/>
      <c r="L1675" s="111"/>
      <c r="M1675" s="111"/>
      <c r="N1675" s="133">
        <v>7300</v>
      </c>
      <c r="O1675" s="111"/>
      <c r="P1675" s="111"/>
      <c r="Q1675" s="111"/>
      <c r="R1675" s="112" t="s">
        <v>3245</v>
      </c>
      <c r="S1675" s="103" t="s">
        <v>6197</v>
      </c>
      <c r="T1675" s="103" t="s">
        <v>8639</v>
      </c>
      <c r="U1675" s="103" t="str">
        <f t="shared" si="25"/>
        <v>End</v>
      </c>
      <c r="V1675" s="103"/>
      <c r="W1675" s="103"/>
      <c r="X1675" s="111"/>
      <c r="Y1675" s="111"/>
      <c r="Z1675" s="111"/>
      <c r="AA1675" s="111"/>
      <c r="AB1675" s="111"/>
    </row>
    <row r="1676" spans="1:31" ht="13">
      <c r="A1676" s="1462">
        <v>1666</v>
      </c>
      <c r="B1676" s="111"/>
      <c r="C1676" s="307"/>
      <c r="D1676" s="281"/>
      <c r="E1676" s="848"/>
      <c r="F1676" s="38"/>
      <c r="G1676" s="103"/>
      <c r="H1676" s="112">
        <v>73034</v>
      </c>
      <c r="I1676" s="112"/>
      <c r="J1676" s="111" t="s">
        <v>8680</v>
      </c>
      <c r="K1676" s="111"/>
      <c r="L1676" s="111"/>
      <c r="M1676" s="111"/>
      <c r="N1676" s="133">
        <v>7300</v>
      </c>
      <c r="O1676" s="111"/>
      <c r="P1676" s="111"/>
      <c r="Q1676" s="111"/>
      <c r="R1676" s="112" t="s">
        <v>3245</v>
      </c>
      <c r="S1676" s="103" t="s">
        <v>6197</v>
      </c>
      <c r="T1676" s="103" t="s">
        <v>9457</v>
      </c>
      <c r="U1676" s="103" t="str">
        <f t="shared" si="25"/>
        <v>End</v>
      </c>
      <c r="V1676" s="103" t="s">
        <v>8681</v>
      </c>
      <c r="W1676" s="103"/>
      <c r="X1676" s="111"/>
      <c r="Y1676" s="111"/>
      <c r="Z1676" s="111"/>
      <c r="AA1676" s="111"/>
      <c r="AB1676" s="111"/>
    </row>
    <row r="1677" spans="1:31" ht="13">
      <c r="A1677" s="1462">
        <v>1667</v>
      </c>
      <c r="B1677" s="111"/>
      <c r="C1677" s="307"/>
      <c r="D1677" s="281"/>
      <c r="E1677" s="848"/>
      <c r="F1677" s="38"/>
      <c r="G1677" s="103"/>
      <c r="H1677" s="112">
        <v>73035</v>
      </c>
      <c r="I1677" s="112"/>
      <c r="J1677" s="111" t="s">
        <v>9176</v>
      </c>
      <c r="K1677" s="111"/>
      <c r="L1677" s="111"/>
      <c r="M1677" s="111"/>
      <c r="N1677" s="133">
        <v>7300</v>
      </c>
      <c r="O1677" s="111"/>
      <c r="P1677" s="111"/>
      <c r="Q1677" s="111"/>
      <c r="R1677" s="112" t="s">
        <v>3245</v>
      </c>
      <c r="S1677" s="103" t="s">
        <v>6197</v>
      </c>
      <c r="T1677" s="103" t="s">
        <v>9825</v>
      </c>
      <c r="U1677" s="103" t="str">
        <f t="shared" si="25"/>
        <v>End</v>
      </c>
      <c r="V1677" s="103" t="s">
        <v>9174</v>
      </c>
      <c r="W1677" s="103"/>
      <c r="X1677" s="111"/>
      <c r="Y1677" s="111"/>
      <c r="Z1677" s="111"/>
      <c r="AA1677" s="111"/>
      <c r="AB1677" s="111"/>
    </row>
    <row r="1678" spans="1:31" ht="13">
      <c r="A1678" s="1462">
        <v>1668</v>
      </c>
      <c r="B1678" s="111"/>
      <c r="C1678" s="307"/>
      <c r="D1678" s="281"/>
      <c r="E1678" s="848"/>
      <c r="F1678" s="38"/>
      <c r="G1678" s="103"/>
      <c r="H1678" s="112">
        <v>73036</v>
      </c>
      <c r="I1678" s="112"/>
      <c r="J1678" s="111" t="s">
        <v>9182</v>
      </c>
      <c r="K1678" s="111"/>
      <c r="L1678" s="111"/>
      <c r="M1678" s="111"/>
      <c r="N1678" s="133">
        <v>7300</v>
      </c>
      <c r="O1678" s="111"/>
      <c r="P1678" s="111"/>
      <c r="Q1678" s="111"/>
      <c r="R1678" s="112" t="s">
        <v>3245</v>
      </c>
      <c r="S1678" s="103" t="s">
        <v>6197</v>
      </c>
      <c r="T1678" s="103"/>
      <c r="U1678" s="103" t="str">
        <f t="shared" si="25"/>
        <v/>
      </c>
      <c r="V1678" s="103" t="s">
        <v>9180</v>
      </c>
      <c r="W1678" s="103"/>
      <c r="X1678" s="111"/>
      <c r="Y1678" s="111"/>
      <c r="Z1678" s="111"/>
      <c r="AA1678" s="111"/>
      <c r="AB1678" s="111"/>
    </row>
    <row r="1679" spans="1:31" ht="13">
      <c r="A1679" s="1462">
        <v>1669</v>
      </c>
      <c r="B1679" s="111"/>
      <c r="C1679" s="307"/>
      <c r="D1679" s="281"/>
      <c r="E1679" s="848"/>
      <c r="F1679" s="38"/>
      <c r="G1679" s="103"/>
      <c r="H1679" s="112">
        <v>73037</v>
      </c>
      <c r="I1679" s="112"/>
      <c r="J1679" s="111" t="s">
        <v>9183</v>
      </c>
      <c r="K1679" s="111"/>
      <c r="L1679" s="111"/>
      <c r="M1679" s="111"/>
      <c r="N1679" s="133">
        <v>7300</v>
      </c>
      <c r="O1679" s="111"/>
      <c r="P1679" s="111"/>
      <c r="Q1679" s="111"/>
      <c r="R1679" s="112" t="s">
        <v>3245</v>
      </c>
      <c r="S1679" s="103" t="s">
        <v>6197</v>
      </c>
      <c r="T1679" s="103" t="s">
        <v>9788</v>
      </c>
      <c r="U1679" s="103" t="str">
        <f t="shared" ref="U1679:U1708" si="26">LEFT($T1679,3)</f>
        <v>End</v>
      </c>
      <c r="V1679" s="103" t="s">
        <v>9181</v>
      </c>
      <c r="W1679" s="103"/>
      <c r="X1679" s="111"/>
      <c r="Y1679" s="111"/>
      <c r="Z1679" s="111"/>
      <c r="AA1679" s="111"/>
      <c r="AB1679" s="111"/>
    </row>
    <row r="1680" spans="1:31" ht="13">
      <c r="A1680" s="1462">
        <v>1670</v>
      </c>
      <c r="B1680" s="111"/>
      <c r="C1680" s="307"/>
      <c r="D1680" s="281"/>
      <c r="E1680" s="848"/>
      <c r="F1680" s="38"/>
      <c r="G1680" s="103"/>
      <c r="H1680" s="112">
        <v>73038</v>
      </c>
      <c r="I1680" s="112"/>
      <c r="J1680" s="854" t="s">
        <v>9272</v>
      </c>
      <c r="K1680" s="111"/>
      <c r="L1680" s="111"/>
      <c r="M1680" s="111"/>
      <c r="N1680" s="133">
        <v>7300</v>
      </c>
      <c r="O1680" s="111"/>
      <c r="P1680" s="111"/>
      <c r="Q1680" s="111"/>
      <c r="R1680" s="112" t="s">
        <v>3245</v>
      </c>
      <c r="S1680" s="111" t="s">
        <v>6197</v>
      </c>
      <c r="T1680" s="103" t="s">
        <v>9826</v>
      </c>
      <c r="U1680" s="103" t="str">
        <f t="shared" si="26"/>
        <v>End</v>
      </c>
      <c r="V1680" s="103" t="s">
        <v>9212</v>
      </c>
      <c r="W1680" s="103"/>
      <c r="X1680" s="111"/>
      <c r="Y1680" s="111"/>
      <c r="Z1680" s="111"/>
      <c r="AA1680" s="111"/>
      <c r="AB1680" s="111"/>
    </row>
    <row r="1681" spans="1:28" ht="13">
      <c r="A1681" s="1462">
        <v>1671</v>
      </c>
      <c r="B1681" s="895"/>
      <c r="C1681" s="896"/>
      <c r="D1681" s="897"/>
      <c r="E1681" s="891"/>
      <c r="F1681" s="890"/>
      <c r="G1681" s="898"/>
      <c r="H1681" s="112">
        <v>73039</v>
      </c>
      <c r="I1681" s="112"/>
      <c r="J1681" s="854" t="s">
        <v>9269</v>
      </c>
      <c r="K1681" s="111"/>
      <c r="L1681" s="111"/>
      <c r="M1681" s="111"/>
      <c r="N1681" s="133">
        <v>7300</v>
      </c>
      <c r="O1681" s="111"/>
      <c r="P1681" s="111"/>
      <c r="Q1681" s="111"/>
      <c r="R1681" s="112" t="s">
        <v>3245</v>
      </c>
      <c r="S1681" s="111" t="s">
        <v>6197</v>
      </c>
      <c r="T1681" s="103"/>
      <c r="U1681" s="103" t="str">
        <f t="shared" si="26"/>
        <v/>
      </c>
      <c r="V1681" s="103" t="s">
        <v>9273</v>
      </c>
      <c r="W1681" s="898"/>
      <c r="X1681" s="111"/>
      <c r="Y1681" s="111"/>
      <c r="Z1681" s="111"/>
      <c r="AA1681" s="111"/>
      <c r="AB1681" s="111"/>
    </row>
    <row r="1682" spans="1:28" ht="13">
      <c r="A1682" s="1462">
        <v>1672</v>
      </c>
      <c r="B1682" s="942"/>
      <c r="C1682" s="956"/>
      <c r="D1682" s="954"/>
      <c r="E1682" s="945"/>
      <c r="F1682" s="950"/>
      <c r="G1682" s="947"/>
      <c r="H1682" s="946">
        <v>73040</v>
      </c>
      <c r="I1682" s="946"/>
      <c r="J1682" s="957" t="s">
        <v>9308</v>
      </c>
      <c r="K1682" s="942"/>
      <c r="L1682" s="942"/>
      <c r="M1682" s="942"/>
      <c r="N1682" s="133">
        <v>7300</v>
      </c>
      <c r="O1682" s="111"/>
      <c r="P1682" s="111"/>
      <c r="Q1682" s="111"/>
      <c r="R1682" s="112" t="s">
        <v>3245</v>
      </c>
      <c r="S1682" s="111" t="s">
        <v>6197</v>
      </c>
      <c r="T1682" s="103"/>
      <c r="U1682" s="103" t="str">
        <f t="shared" si="26"/>
        <v/>
      </c>
      <c r="V1682" s="947" t="s">
        <v>9307</v>
      </c>
      <c r="W1682" s="947"/>
      <c r="X1682" s="111"/>
      <c r="Y1682" s="111"/>
      <c r="Z1682" s="111"/>
      <c r="AA1682" s="111"/>
      <c r="AB1682" s="111"/>
    </row>
    <row r="1683" spans="1:28" ht="13">
      <c r="A1683" s="1462">
        <v>1673</v>
      </c>
      <c r="B1683" s="111"/>
      <c r="C1683" s="307"/>
      <c r="D1683" s="281"/>
      <c r="E1683" s="1115"/>
      <c r="F1683" s="38"/>
      <c r="G1683" s="103"/>
      <c r="H1683" s="112">
        <v>73041</v>
      </c>
      <c r="I1683" s="112"/>
      <c r="J1683" s="1116" t="s">
        <v>9460</v>
      </c>
      <c r="K1683" s="111"/>
      <c r="L1683" s="111"/>
      <c r="M1683" s="111"/>
      <c r="N1683" s="133">
        <v>7300</v>
      </c>
      <c r="O1683" s="111"/>
      <c r="P1683" s="111"/>
      <c r="Q1683" s="111"/>
      <c r="R1683" s="112" t="s">
        <v>3245</v>
      </c>
      <c r="S1683" s="111" t="s">
        <v>6197</v>
      </c>
      <c r="T1683" s="103"/>
      <c r="U1683" s="103" t="str">
        <f t="shared" si="26"/>
        <v/>
      </c>
      <c r="V1683" s="103" t="s">
        <v>9461</v>
      </c>
      <c r="W1683" s="103"/>
      <c r="X1683" s="111"/>
      <c r="Y1683" s="111"/>
      <c r="Z1683" s="111"/>
      <c r="AA1683" s="111"/>
      <c r="AB1683" s="111"/>
    </row>
    <row r="1684" spans="1:28" ht="13">
      <c r="A1684" s="1462">
        <v>1674</v>
      </c>
      <c r="B1684" s="1118"/>
      <c r="C1684" s="1119"/>
      <c r="D1684" s="1120"/>
      <c r="E1684" s="1121"/>
      <c r="F1684" s="1122"/>
      <c r="G1684" s="1123"/>
      <c r="H1684" s="1124">
        <v>73042</v>
      </c>
      <c r="I1684" s="1124"/>
      <c r="J1684" s="1125" t="s">
        <v>9464</v>
      </c>
      <c r="K1684" s="1118"/>
      <c r="L1684" s="1118"/>
      <c r="M1684" s="1118"/>
      <c r="N1684" s="133">
        <v>7300</v>
      </c>
      <c r="O1684" s="111"/>
      <c r="P1684" s="111"/>
      <c r="Q1684" s="111"/>
      <c r="R1684" s="112" t="s">
        <v>3245</v>
      </c>
      <c r="S1684" s="111" t="s">
        <v>6197</v>
      </c>
      <c r="T1684" s="1123"/>
      <c r="U1684" s="103" t="str">
        <f t="shared" si="26"/>
        <v/>
      </c>
      <c r="V1684" s="1123" t="s">
        <v>9465</v>
      </c>
      <c r="W1684" s="1123"/>
      <c r="X1684" s="111"/>
      <c r="Y1684" s="111"/>
      <c r="Z1684" s="111"/>
      <c r="AA1684" s="111"/>
      <c r="AB1684" s="111"/>
    </row>
    <row r="1685" spans="1:28" ht="13">
      <c r="A1685" s="1462">
        <v>1675</v>
      </c>
      <c r="B1685" s="1436"/>
      <c r="C1685" s="1437"/>
      <c r="D1685" s="1438"/>
      <c r="E1685" s="1439"/>
      <c r="F1685" s="1440"/>
      <c r="G1685" s="1441"/>
      <c r="H1685" s="112">
        <v>73043</v>
      </c>
      <c r="I1685" s="1442"/>
      <c r="J1685" s="1443" t="s">
        <v>9869</v>
      </c>
      <c r="K1685" s="1436"/>
      <c r="L1685" s="1436"/>
      <c r="M1685" s="1436"/>
      <c r="N1685" s="133">
        <v>7300</v>
      </c>
      <c r="O1685" s="111"/>
      <c r="P1685" s="111"/>
      <c r="Q1685" s="111"/>
      <c r="R1685" s="112" t="s">
        <v>3245</v>
      </c>
      <c r="S1685" s="111" t="s">
        <v>6197</v>
      </c>
      <c r="T1685" s="1123"/>
      <c r="U1685" s="103" t="str">
        <f t="shared" si="26"/>
        <v/>
      </c>
      <c r="V1685" s="1441" t="s">
        <v>9868</v>
      </c>
      <c r="W1685" s="1441"/>
      <c r="X1685" s="111"/>
      <c r="Y1685" s="111"/>
      <c r="Z1685" s="111"/>
      <c r="AA1685" s="111"/>
      <c r="AB1685" s="111"/>
    </row>
    <row r="1686" spans="1:28" ht="13">
      <c r="A1686" s="1462">
        <v>1676</v>
      </c>
      <c r="B1686" s="1436"/>
      <c r="C1686" s="1437"/>
      <c r="D1686" s="1438"/>
      <c r="E1686" s="1439"/>
      <c r="F1686" s="1440"/>
      <c r="G1686" s="1441"/>
      <c r="H1686" s="1442">
        <v>73034</v>
      </c>
      <c r="I1686" s="1442"/>
      <c r="J1686" s="1443" t="s">
        <v>9882</v>
      </c>
      <c r="K1686" s="1436"/>
      <c r="L1686" s="1436"/>
      <c r="M1686" s="1436"/>
      <c r="N1686" s="1455">
        <v>7300</v>
      </c>
      <c r="O1686" s="1436"/>
      <c r="P1686" s="1436"/>
      <c r="Q1686" s="1436"/>
      <c r="R1686" s="112" t="s">
        <v>3245</v>
      </c>
      <c r="S1686" s="111" t="s">
        <v>6197</v>
      </c>
      <c r="T1686" s="1123"/>
      <c r="U1686" s="103" t="str">
        <f t="shared" si="26"/>
        <v/>
      </c>
      <c r="V1686" s="1441" t="s">
        <v>9883</v>
      </c>
      <c r="W1686" s="1441"/>
      <c r="X1686" s="111"/>
      <c r="Y1686" s="111"/>
      <c r="Z1686" s="111"/>
      <c r="AA1686" s="111"/>
      <c r="AB1686" s="111"/>
    </row>
    <row r="1687" spans="1:28" ht="13">
      <c r="A1687" s="1462">
        <v>1677</v>
      </c>
      <c r="B1687" s="15"/>
      <c r="C1687" s="320">
        <v>80</v>
      </c>
      <c r="D1687" s="310"/>
      <c r="E1687" s="15"/>
      <c r="F1687" s="15"/>
      <c r="G1687" s="15"/>
      <c r="H1687" s="26"/>
      <c r="I1687" s="26"/>
      <c r="J1687" s="24" t="s">
        <v>1033</v>
      </c>
      <c r="K1687" s="24"/>
      <c r="L1687" s="24"/>
      <c r="M1687" s="24"/>
      <c r="N1687" s="31"/>
      <c r="O1687" s="24"/>
      <c r="P1687" s="24"/>
      <c r="Q1687" s="24"/>
      <c r="R1687" s="17" t="s">
        <v>3240</v>
      </c>
      <c r="S1687" s="1" t="s">
        <v>6197</v>
      </c>
      <c r="T1687" s="103"/>
      <c r="U1687" s="103" t="str">
        <f t="shared" si="26"/>
        <v/>
      </c>
      <c r="V1687" s="111"/>
      <c r="W1687" s="111"/>
      <c r="X1687" s="111"/>
      <c r="Y1687" s="111"/>
      <c r="Z1687" s="111"/>
      <c r="AA1687" s="111"/>
      <c r="AB1687" s="111"/>
    </row>
    <row r="1688" spans="1:28" ht="13">
      <c r="A1688" s="1462">
        <v>1678</v>
      </c>
      <c r="C1688" s="306"/>
      <c r="D1688" s="311">
        <v>81</v>
      </c>
      <c r="E1688" s="103"/>
      <c r="F1688" s="848"/>
      <c r="G1688" s="103"/>
      <c r="H1688" s="117"/>
      <c r="I1688" s="117"/>
      <c r="J1688" s="286" t="s">
        <v>3537</v>
      </c>
      <c r="K1688" s="286"/>
      <c r="L1688" s="286"/>
      <c r="M1688" s="286"/>
      <c r="N1688" s="287"/>
      <c r="O1688" s="286"/>
      <c r="P1688" s="286"/>
      <c r="Q1688" s="286"/>
      <c r="R1688" s="266" t="s">
        <v>3240</v>
      </c>
      <c r="S1688" s="1" t="s">
        <v>6197</v>
      </c>
      <c r="T1688" s="103"/>
      <c r="U1688" s="103" t="str">
        <f t="shared" si="26"/>
        <v/>
      </c>
      <c r="V1688" s="111"/>
      <c r="W1688" s="111"/>
      <c r="X1688" s="111"/>
      <c r="Y1688" s="111"/>
      <c r="Z1688" s="111"/>
      <c r="AA1688" s="111"/>
      <c r="AB1688" s="111"/>
    </row>
    <row r="1689" spans="1:28" ht="13">
      <c r="A1689" s="1462">
        <v>1679</v>
      </c>
      <c r="C1689" s="306"/>
      <c r="D1689" s="277"/>
      <c r="E1689" s="344">
        <v>81</v>
      </c>
      <c r="F1689" s="32"/>
      <c r="G1689" s="103"/>
      <c r="H1689" s="117"/>
      <c r="I1689" s="117"/>
      <c r="J1689" s="21" t="s">
        <v>3537</v>
      </c>
      <c r="K1689" s="21"/>
      <c r="L1689" s="21"/>
      <c r="M1689" s="21"/>
      <c r="N1689" s="274"/>
      <c r="O1689" s="21"/>
      <c r="P1689" s="21"/>
      <c r="Q1689" s="21"/>
      <c r="R1689" s="22" t="s">
        <v>3240</v>
      </c>
      <c r="S1689" s="1" t="s">
        <v>6197</v>
      </c>
      <c r="T1689" s="103"/>
      <c r="U1689" s="103" t="str">
        <f t="shared" si="26"/>
        <v/>
      </c>
      <c r="V1689" s="111"/>
      <c r="W1689" s="111"/>
      <c r="X1689" s="111"/>
      <c r="Y1689" s="111"/>
      <c r="Z1689" s="111"/>
      <c r="AA1689" s="111"/>
      <c r="AB1689" s="111"/>
    </row>
    <row r="1690" spans="1:28" ht="13">
      <c r="A1690" s="1462">
        <v>1680</v>
      </c>
      <c r="C1690" s="306"/>
      <c r="D1690" s="277"/>
      <c r="E1690" s="103"/>
      <c r="F1690" s="344">
        <v>810</v>
      </c>
      <c r="G1690" s="103"/>
      <c r="H1690" s="117"/>
      <c r="I1690" s="117"/>
      <c r="J1690" s="267" t="s">
        <v>3546</v>
      </c>
      <c r="K1690" s="267"/>
      <c r="L1690" s="267"/>
      <c r="M1690" s="267"/>
      <c r="N1690" s="268">
        <v>81</v>
      </c>
      <c r="O1690" s="267"/>
      <c r="P1690" s="267"/>
      <c r="Q1690" s="267"/>
      <c r="R1690" s="22" t="s">
        <v>3240</v>
      </c>
      <c r="S1690" s="1" t="s">
        <v>6197</v>
      </c>
      <c r="T1690" s="103"/>
      <c r="U1690" s="103" t="str">
        <f t="shared" si="26"/>
        <v/>
      </c>
      <c r="V1690" s="111"/>
      <c r="W1690" s="111"/>
      <c r="X1690" s="111"/>
      <c r="Y1690" s="111"/>
      <c r="Z1690" s="111"/>
      <c r="AA1690" s="111"/>
      <c r="AB1690" s="111"/>
    </row>
    <row r="1691" spans="1:28" ht="13">
      <c r="A1691" s="1462">
        <v>1681</v>
      </c>
      <c r="C1691" s="306"/>
      <c r="D1691" s="277"/>
      <c r="E1691" s="103"/>
      <c r="F1691" s="344"/>
      <c r="G1691" s="344">
        <v>8100</v>
      </c>
      <c r="H1691" s="117"/>
      <c r="I1691" s="117"/>
      <c r="J1691" s="267" t="s">
        <v>3546</v>
      </c>
      <c r="K1691" s="267"/>
      <c r="L1691" s="267"/>
      <c r="M1691" s="267"/>
      <c r="N1691" s="268">
        <v>810</v>
      </c>
      <c r="O1691" s="267"/>
      <c r="P1691" s="267"/>
      <c r="Q1691" s="267"/>
      <c r="R1691" s="22" t="s">
        <v>3240</v>
      </c>
      <c r="S1691" s="1" t="s">
        <v>6197</v>
      </c>
      <c r="T1691" s="103"/>
      <c r="U1691" s="103" t="str">
        <f t="shared" si="26"/>
        <v/>
      </c>
      <c r="V1691" s="111"/>
      <c r="W1691" s="111"/>
      <c r="X1691" s="111"/>
      <c r="Y1691" s="111"/>
      <c r="Z1691" s="111"/>
      <c r="AA1691" s="111"/>
      <c r="AB1691" s="111"/>
    </row>
    <row r="1692" spans="1:28" ht="13">
      <c r="A1692" s="1462">
        <v>1682</v>
      </c>
      <c r="C1692" s="306"/>
      <c r="D1692" s="277"/>
      <c r="E1692" s="103"/>
      <c r="F1692" s="103"/>
      <c r="G1692" s="103"/>
      <c r="H1692" s="117">
        <v>81000</v>
      </c>
      <c r="I1692" s="117"/>
      <c r="J1692" s="109" t="s">
        <v>1034</v>
      </c>
      <c r="N1692" s="136">
        <v>8100</v>
      </c>
      <c r="R1692" s="117" t="s">
        <v>3245</v>
      </c>
      <c r="S1692" s="1" t="s">
        <v>6197</v>
      </c>
      <c r="T1692" s="103"/>
      <c r="U1692" s="103" t="str">
        <f t="shared" si="26"/>
        <v/>
      </c>
      <c r="V1692" s="111" t="s">
        <v>1035</v>
      </c>
      <c r="W1692" s="111"/>
      <c r="X1692" s="111"/>
      <c r="Y1692" s="111"/>
      <c r="Z1692" s="111"/>
      <c r="AA1692" s="111"/>
      <c r="AB1692" s="111"/>
    </row>
    <row r="1693" spans="1:28" ht="13">
      <c r="A1693" s="1462">
        <v>1683</v>
      </c>
      <c r="C1693" s="306"/>
      <c r="D1693" s="277"/>
      <c r="E1693" s="103"/>
      <c r="F1693" s="103"/>
      <c r="G1693" s="103"/>
      <c r="H1693" s="112">
        <v>81001</v>
      </c>
      <c r="I1693" s="112"/>
      <c r="J1693" s="103" t="s">
        <v>1036</v>
      </c>
      <c r="N1693" s="136">
        <v>8100</v>
      </c>
      <c r="R1693" s="117" t="s">
        <v>3245</v>
      </c>
      <c r="S1693" s="1" t="s">
        <v>6197</v>
      </c>
      <c r="T1693" s="103"/>
      <c r="U1693" s="103" t="str">
        <f t="shared" si="26"/>
        <v/>
      </c>
      <c r="V1693" s="111"/>
      <c r="W1693" s="111"/>
      <c r="X1693" s="111"/>
      <c r="Y1693" s="111"/>
      <c r="Z1693" s="111"/>
      <c r="AA1693" s="111"/>
      <c r="AB1693" s="111"/>
    </row>
    <row r="1694" spans="1:28" ht="13">
      <c r="A1694" s="1462">
        <v>1684</v>
      </c>
      <c r="B1694" s="157">
        <v>96</v>
      </c>
      <c r="C1694" s="312"/>
      <c r="D1694" s="313"/>
      <c r="E1694" s="15"/>
      <c r="F1694" s="15"/>
      <c r="G1694" s="15"/>
      <c r="H1694" s="151"/>
      <c r="I1694" s="151"/>
      <c r="J1694" s="16" t="s">
        <v>1037</v>
      </c>
      <c r="K1694" s="16"/>
      <c r="L1694" s="157"/>
      <c r="M1694" s="157"/>
      <c r="N1694" s="265"/>
      <c r="O1694" s="157"/>
      <c r="P1694" s="157"/>
      <c r="Q1694" s="157"/>
      <c r="R1694" s="151" t="s">
        <v>3240</v>
      </c>
      <c r="S1694" s="1" t="s">
        <v>6197</v>
      </c>
      <c r="T1694" s="103"/>
      <c r="U1694" s="103" t="str">
        <f t="shared" si="26"/>
        <v/>
      </c>
      <c r="V1694" s="111"/>
      <c r="W1694" s="111"/>
      <c r="X1694" s="111"/>
      <c r="Y1694" s="111"/>
      <c r="Z1694" s="111"/>
      <c r="AA1694" s="111"/>
      <c r="AB1694" s="111"/>
    </row>
    <row r="1695" spans="1:28" ht="13">
      <c r="A1695" s="1462">
        <v>1685</v>
      </c>
      <c r="B1695" s="15"/>
      <c r="C1695" s="320">
        <v>90</v>
      </c>
      <c r="D1695" s="263"/>
      <c r="E1695" s="15"/>
      <c r="F1695" s="15"/>
      <c r="G1695" s="15"/>
      <c r="H1695" s="151"/>
      <c r="I1695" s="151"/>
      <c r="J1695" s="16" t="s">
        <v>1037</v>
      </c>
      <c r="K1695" s="16"/>
      <c r="L1695" s="157"/>
      <c r="M1695" s="157"/>
      <c r="N1695" s="265"/>
      <c r="O1695" s="157"/>
      <c r="P1695" s="157"/>
      <c r="Q1695" s="157"/>
      <c r="R1695" s="151" t="s">
        <v>3240</v>
      </c>
      <c r="S1695" s="1" t="s">
        <v>6197</v>
      </c>
      <c r="T1695" s="103"/>
      <c r="U1695" s="103" t="str">
        <f t="shared" si="26"/>
        <v/>
      </c>
      <c r="V1695" s="111"/>
      <c r="W1695" s="111"/>
      <c r="X1695" s="111"/>
      <c r="Y1695" s="111"/>
      <c r="Z1695" s="111"/>
      <c r="AA1695" s="111"/>
      <c r="AB1695" s="111"/>
    </row>
    <row r="1696" spans="1:28" ht="13">
      <c r="A1696" s="1462">
        <v>1686</v>
      </c>
      <c r="C1696" s="306"/>
      <c r="D1696" s="311">
        <v>91</v>
      </c>
      <c r="E1696" s="103"/>
      <c r="F1696" s="103"/>
      <c r="G1696" s="103"/>
      <c r="H1696" s="117"/>
      <c r="I1696" s="117"/>
      <c r="J1696" s="286" t="s">
        <v>1038</v>
      </c>
      <c r="K1696" s="286"/>
      <c r="L1696" s="286"/>
      <c r="M1696" s="286"/>
      <c r="N1696" s="287"/>
      <c r="O1696" s="286"/>
      <c r="P1696" s="286"/>
      <c r="Q1696" s="286"/>
      <c r="R1696" s="266" t="s">
        <v>3240</v>
      </c>
      <c r="S1696" s="1" t="s">
        <v>6197</v>
      </c>
      <c r="T1696" s="103"/>
      <c r="U1696" s="103" t="str">
        <f t="shared" si="26"/>
        <v/>
      </c>
      <c r="V1696" s="111"/>
      <c r="W1696" s="111"/>
      <c r="X1696" s="111"/>
      <c r="Y1696" s="111"/>
      <c r="Z1696" s="111"/>
      <c r="AA1696" s="111"/>
      <c r="AB1696" s="111"/>
    </row>
    <row r="1697" spans="1:28" ht="13">
      <c r="A1697" s="1462">
        <v>1687</v>
      </c>
      <c r="C1697" s="306"/>
      <c r="D1697" s="311"/>
      <c r="E1697" s="344">
        <v>91</v>
      </c>
      <c r="F1697" s="103"/>
      <c r="G1697" s="103"/>
      <c r="H1697" s="117"/>
      <c r="I1697" s="117"/>
      <c r="J1697" s="21" t="s">
        <v>1038</v>
      </c>
      <c r="K1697" s="21"/>
      <c r="L1697" s="21"/>
      <c r="M1697" s="21"/>
      <c r="N1697" s="274"/>
      <c r="O1697" s="21"/>
      <c r="P1697" s="21"/>
      <c r="Q1697" s="21"/>
      <c r="R1697" s="22" t="s">
        <v>3240</v>
      </c>
      <c r="S1697" s="1" t="s">
        <v>6197</v>
      </c>
      <c r="T1697" s="103"/>
      <c r="U1697" s="103" t="str">
        <f t="shared" si="26"/>
        <v/>
      </c>
      <c r="V1697" s="111"/>
      <c r="W1697" s="111"/>
      <c r="X1697" s="111"/>
      <c r="Y1697" s="111"/>
      <c r="Z1697" s="111"/>
      <c r="AA1697" s="111"/>
      <c r="AB1697" s="111"/>
    </row>
    <row r="1698" spans="1:28" ht="13">
      <c r="A1698" s="1462">
        <v>1688</v>
      </c>
      <c r="C1698" s="306"/>
      <c r="D1698" s="311"/>
      <c r="E1698" s="103"/>
      <c r="F1698" s="344">
        <v>910</v>
      </c>
      <c r="G1698" s="103"/>
      <c r="H1698" s="117"/>
      <c r="I1698" s="117"/>
      <c r="J1698" s="21" t="s">
        <v>1038</v>
      </c>
      <c r="K1698" s="21"/>
      <c r="L1698" s="21"/>
      <c r="M1698" s="21"/>
      <c r="N1698" s="274">
        <v>91</v>
      </c>
      <c r="O1698" s="21"/>
      <c r="P1698" s="21"/>
      <c r="Q1698" s="21"/>
      <c r="R1698" s="22" t="s">
        <v>3240</v>
      </c>
      <c r="S1698" s="1" t="s">
        <v>6197</v>
      </c>
      <c r="T1698" s="103"/>
      <c r="U1698" s="103" t="str">
        <f t="shared" si="26"/>
        <v/>
      </c>
      <c r="V1698" s="111"/>
      <c r="W1698" s="111"/>
      <c r="X1698" s="111"/>
      <c r="Y1698" s="111"/>
      <c r="Z1698" s="111"/>
      <c r="AA1698" s="111"/>
      <c r="AB1698" s="111"/>
    </row>
    <row r="1699" spans="1:28" ht="13">
      <c r="A1699" s="1462">
        <v>1689</v>
      </c>
      <c r="C1699" s="306"/>
      <c r="D1699" s="277"/>
      <c r="E1699" s="103"/>
      <c r="F1699" s="32"/>
      <c r="G1699" s="344">
        <v>9100</v>
      </c>
      <c r="H1699" s="117"/>
      <c r="I1699" s="117"/>
      <c r="J1699" s="267" t="s">
        <v>84</v>
      </c>
      <c r="K1699" s="267"/>
      <c r="L1699" s="267"/>
      <c r="M1699" s="267"/>
      <c r="N1699" s="268">
        <v>910</v>
      </c>
      <c r="O1699" s="267"/>
      <c r="P1699" s="267"/>
      <c r="Q1699" s="267"/>
      <c r="R1699" s="22" t="s">
        <v>3240</v>
      </c>
      <c r="S1699" s="1" t="s">
        <v>6197</v>
      </c>
      <c r="T1699" s="103"/>
      <c r="U1699" s="103" t="str">
        <f t="shared" si="26"/>
        <v/>
      </c>
      <c r="V1699" s="111"/>
      <c r="W1699" s="111"/>
      <c r="X1699" s="111"/>
      <c r="Y1699" s="111"/>
      <c r="Z1699" s="111"/>
      <c r="AA1699" s="111"/>
      <c r="AB1699" s="111"/>
    </row>
    <row r="1700" spans="1:28" ht="13">
      <c r="A1700" s="1462">
        <v>1690</v>
      </c>
      <c r="C1700" s="306"/>
      <c r="D1700" s="277"/>
      <c r="E1700" s="103"/>
      <c r="F1700" s="103"/>
      <c r="G1700" s="103"/>
      <c r="H1700" s="117">
        <v>91000</v>
      </c>
      <c r="I1700" s="117"/>
      <c r="J1700" s="109" t="s">
        <v>85</v>
      </c>
      <c r="N1700" s="136">
        <v>9100</v>
      </c>
      <c r="R1700" s="117" t="s">
        <v>3245</v>
      </c>
      <c r="S1700" s="1" t="s">
        <v>6197</v>
      </c>
      <c r="T1700" s="103"/>
      <c r="U1700" s="103" t="str">
        <f t="shared" si="26"/>
        <v/>
      </c>
      <c r="V1700" s="111"/>
      <c r="W1700" s="111"/>
      <c r="X1700" s="111"/>
      <c r="Y1700" s="111"/>
      <c r="Z1700" s="111"/>
      <c r="AA1700" s="111"/>
      <c r="AB1700" s="111"/>
    </row>
    <row r="1701" spans="1:28" ht="13">
      <c r="A1701" s="1462">
        <v>1691</v>
      </c>
      <c r="C1701" s="307"/>
      <c r="D1701" s="281"/>
      <c r="E1701" s="103"/>
      <c r="F1701" s="103"/>
      <c r="G1701" s="103"/>
      <c r="H1701" s="117">
        <v>91001</v>
      </c>
      <c r="I1701" s="117"/>
      <c r="J1701" s="109" t="s">
        <v>86</v>
      </c>
      <c r="N1701" s="136">
        <v>9100</v>
      </c>
      <c r="R1701" s="117" t="s">
        <v>3245</v>
      </c>
      <c r="S1701" s="1" t="s">
        <v>6197</v>
      </c>
      <c r="T1701" s="103" t="s">
        <v>9756</v>
      </c>
      <c r="U1701" s="103" t="str">
        <f t="shared" si="26"/>
        <v>End</v>
      </c>
      <c r="V1701" s="111" t="s">
        <v>87</v>
      </c>
      <c r="W1701" s="111"/>
      <c r="X1701" s="111"/>
      <c r="Y1701" s="111"/>
      <c r="Z1701" s="111"/>
      <c r="AA1701" s="111"/>
      <c r="AB1701" s="111"/>
    </row>
    <row r="1702" spans="1:28" ht="13">
      <c r="A1702" s="1462">
        <v>1692</v>
      </c>
      <c r="B1702" s="265" t="s">
        <v>88</v>
      </c>
      <c r="C1702" s="326"/>
      <c r="D1702" s="313"/>
      <c r="E1702" s="15"/>
      <c r="F1702" s="15"/>
      <c r="G1702" s="15"/>
      <c r="H1702" s="151"/>
      <c r="I1702" s="151"/>
      <c r="J1702" s="16" t="s">
        <v>6654</v>
      </c>
      <c r="K1702" s="16"/>
      <c r="L1702" s="157"/>
      <c r="M1702" s="157"/>
      <c r="N1702" s="265"/>
      <c r="O1702" s="157"/>
      <c r="P1702" s="157"/>
      <c r="Q1702" s="157"/>
      <c r="R1702" s="151" t="s">
        <v>3240</v>
      </c>
      <c r="S1702" s="1" t="s">
        <v>6197</v>
      </c>
      <c r="T1702" s="103"/>
      <c r="U1702" s="103" t="str">
        <f t="shared" si="26"/>
        <v/>
      </c>
      <c r="V1702" s="111"/>
      <c r="W1702" s="111"/>
      <c r="X1702" s="111"/>
      <c r="Y1702" s="111"/>
      <c r="Z1702" s="111"/>
      <c r="AA1702" s="111"/>
      <c r="AB1702" s="111"/>
    </row>
    <row r="1703" spans="1:28" ht="13">
      <c r="A1703" s="1462">
        <v>1693</v>
      </c>
      <c r="B1703" s="260"/>
      <c r="C1703" s="327" t="s">
        <v>88</v>
      </c>
      <c r="D1703" s="328"/>
      <c r="E1703" s="15"/>
      <c r="F1703" s="15"/>
      <c r="G1703" s="15"/>
      <c r="H1703" s="151"/>
      <c r="I1703" s="151"/>
      <c r="J1703" s="16" t="s">
        <v>6654</v>
      </c>
      <c r="K1703" s="16"/>
      <c r="L1703" s="157"/>
      <c r="M1703" s="157"/>
      <c r="N1703" s="265"/>
      <c r="O1703" s="157"/>
      <c r="P1703" s="157"/>
      <c r="Q1703" s="157"/>
      <c r="R1703" s="151" t="s">
        <v>3240</v>
      </c>
      <c r="S1703" s="1" t="s">
        <v>6197</v>
      </c>
      <c r="T1703" s="103"/>
      <c r="U1703" s="103" t="str">
        <f t="shared" si="26"/>
        <v/>
      </c>
      <c r="V1703" s="111"/>
      <c r="W1703" s="111"/>
      <c r="X1703" s="111"/>
      <c r="Y1703" s="111"/>
      <c r="Z1703" s="111"/>
      <c r="AA1703" s="111"/>
      <c r="AB1703" s="111"/>
    </row>
    <row r="1704" spans="1:28" ht="13">
      <c r="A1704" s="1462">
        <v>1694</v>
      </c>
      <c r="C1704" s="329"/>
      <c r="D1704" s="330">
        <v>99</v>
      </c>
      <c r="E1704" s="103"/>
      <c r="F1704" s="103"/>
      <c r="G1704" s="103"/>
      <c r="H1704" s="848"/>
      <c r="I1704" s="848"/>
      <c r="J1704" s="286" t="s">
        <v>6654</v>
      </c>
      <c r="K1704" s="286"/>
      <c r="L1704" s="286"/>
      <c r="M1704" s="286"/>
      <c r="N1704" s="287"/>
      <c r="O1704" s="286"/>
      <c r="P1704" s="286"/>
      <c r="Q1704" s="286"/>
      <c r="R1704" s="266" t="s">
        <v>3240</v>
      </c>
      <c r="S1704" s="1" t="s">
        <v>6197</v>
      </c>
      <c r="T1704" s="103"/>
      <c r="U1704" s="103" t="str">
        <f t="shared" si="26"/>
        <v/>
      </c>
      <c r="V1704" s="111"/>
      <c r="W1704" s="111"/>
      <c r="X1704" s="111"/>
      <c r="Y1704" s="111"/>
      <c r="Z1704" s="111"/>
      <c r="AA1704" s="111"/>
      <c r="AB1704" s="111"/>
    </row>
    <row r="1705" spans="1:28" ht="13">
      <c r="A1705" s="1462">
        <v>1695</v>
      </c>
      <c r="C1705" s="329"/>
      <c r="D1705" s="331"/>
      <c r="E1705" s="344">
        <v>99</v>
      </c>
      <c r="F1705" s="32"/>
      <c r="G1705" s="103"/>
      <c r="H1705" s="848"/>
      <c r="I1705" s="848"/>
      <c r="J1705" s="21" t="s">
        <v>6654</v>
      </c>
      <c r="K1705" s="21"/>
      <c r="L1705" s="21"/>
      <c r="M1705" s="21"/>
      <c r="N1705" s="274"/>
      <c r="O1705" s="21"/>
      <c r="P1705" s="21"/>
      <c r="Q1705" s="21"/>
      <c r="R1705" s="22" t="s">
        <v>3240</v>
      </c>
      <c r="S1705" s="1" t="s">
        <v>6197</v>
      </c>
      <c r="T1705" s="103"/>
      <c r="U1705" s="103" t="str">
        <f t="shared" si="26"/>
        <v/>
      </c>
      <c r="V1705" s="111"/>
      <c r="W1705" s="111"/>
      <c r="X1705" s="111"/>
      <c r="Y1705" s="111"/>
      <c r="Z1705" s="111"/>
      <c r="AA1705" s="111"/>
      <c r="AB1705" s="111"/>
    </row>
    <row r="1706" spans="1:28" ht="13">
      <c r="A1706" s="1462">
        <v>1696</v>
      </c>
      <c r="C1706" s="329"/>
      <c r="D1706" s="331"/>
      <c r="E1706" s="103"/>
      <c r="F1706" s="344">
        <v>990</v>
      </c>
      <c r="G1706" s="103"/>
      <c r="H1706" s="848"/>
      <c r="I1706" s="848"/>
      <c r="J1706" s="21" t="s">
        <v>6654</v>
      </c>
      <c r="K1706" s="21"/>
      <c r="L1706" s="21"/>
      <c r="M1706" s="21"/>
      <c r="N1706" s="274">
        <v>99</v>
      </c>
      <c r="O1706" s="21"/>
      <c r="P1706" s="21"/>
      <c r="Q1706" s="21"/>
      <c r="R1706" s="22" t="s">
        <v>3240</v>
      </c>
      <c r="S1706" s="1" t="s">
        <v>6197</v>
      </c>
      <c r="T1706" s="103"/>
      <c r="U1706" s="103" t="str">
        <f t="shared" si="26"/>
        <v/>
      </c>
      <c r="V1706" s="111"/>
      <c r="W1706" s="111"/>
      <c r="X1706" s="111"/>
      <c r="Y1706" s="111"/>
      <c r="Z1706" s="111"/>
      <c r="AA1706" s="111"/>
      <c r="AB1706" s="111"/>
    </row>
    <row r="1707" spans="1:28" ht="13">
      <c r="A1707" s="1462">
        <v>1697</v>
      </c>
      <c r="C1707" s="329"/>
      <c r="D1707" s="331"/>
      <c r="E1707" s="103"/>
      <c r="F1707" s="32"/>
      <c r="G1707" s="344">
        <v>9900</v>
      </c>
      <c r="H1707" s="848"/>
      <c r="I1707" s="848"/>
      <c r="J1707" s="21" t="s">
        <v>6654</v>
      </c>
      <c r="K1707" s="21"/>
      <c r="L1707" s="21"/>
      <c r="M1707" s="21"/>
      <c r="N1707" s="274">
        <v>990</v>
      </c>
      <c r="O1707" s="21"/>
      <c r="P1707" s="21"/>
      <c r="Q1707" s="21"/>
      <c r="R1707" s="22" t="s">
        <v>3240</v>
      </c>
      <c r="S1707" s="1" t="s">
        <v>6197</v>
      </c>
      <c r="T1707" s="103"/>
      <c r="U1707" s="103" t="str">
        <f t="shared" si="26"/>
        <v/>
      </c>
      <c r="V1707" s="111"/>
      <c r="W1707" s="111"/>
      <c r="X1707" s="111"/>
      <c r="Y1707" s="111"/>
      <c r="Z1707" s="103"/>
      <c r="AA1707" s="103"/>
      <c r="AB1707" s="103"/>
    </row>
    <row r="1708" spans="1:28" ht="13">
      <c r="A1708" s="1462">
        <v>1698</v>
      </c>
      <c r="C1708" s="329"/>
      <c r="D1708" s="331"/>
      <c r="E1708" s="103"/>
      <c r="F1708" s="32"/>
      <c r="G1708" s="103"/>
      <c r="H1708" s="848">
        <v>99000</v>
      </c>
      <c r="I1708" s="848"/>
      <c r="J1708" s="103" t="s">
        <v>6654</v>
      </c>
      <c r="K1708" s="103"/>
      <c r="L1708" s="103"/>
      <c r="M1708" s="103"/>
      <c r="N1708" s="27">
        <v>9900</v>
      </c>
      <c r="O1708" s="103"/>
      <c r="P1708" s="103"/>
      <c r="Q1708" s="103"/>
      <c r="R1708" s="848" t="s">
        <v>3245</v>
      </c>
      <c r="S1708" s="1" t="s">
        <v>6197</v>
      </c>
      <c r="T1708" s="103"/>
      <c r="U1708" s="103" t="str">
        <f t="shared" si="26"/>
        <v/>
      </c>
      <c r="V1708" s="103"/>
      <c r="W1708" s="103"/>
      <c r="X1708" s="103"/>
      <c r="Y1708" s="103"/>
      <c r="Z1708" s="103"/>
      <c r="AA1708" s="103"/>
      <c r="AB1708" s="103"/>
    </row>
    <row r="1709" spans="1:28" ht="13">
      <c r="A1709" s="1462">
        <v>1699</v>
      </c>
      <c r="C1709" s="269"/>
      <c r="D1709" s="269"/>
      <c r="E1709" s="103"/>
      <c r="F1709" s="103"/>
      <c r="G1709" s="103"/>
      <c r="H1709" s="117"/>
      <c r="I1709" s="117"/>
      <c r="N1709" s="136"/>
      <c r="R1709" s="117"/>
      <c r="T1709" s="103"/>
      <c r="U1709" s="103"/>
      <c r="V1709" s="103"/>
      <c r="W1709" s="103"/>
      <c r="X1709" s="103"/>
      <c r="Y1709" s="103"/>
      <c r="Z1709" s="103"/>
      <c r="AA1709" s="103"/>
      <c r="AB1709" s="103"/>
    </row>
    <row r="1710" spans="1:28" ht="13">
      <c r="A1710" s="1462">
        <v>1700</v>
      </c>
      <c r="C1710" s="269"/>
      <c r="D1710" s="269"/>
      <c r="E1710" s="103"/>
      <c r="F1710" s="103"/>
      <c r="G1710" s="103"/>
      <c r="H1710" s="117"/>
      <c r="I1710" s="117"/>
      <c r="N1710" s="136"/>
      <c r="T1710" s="112"/>
      <c r="U1710" s="112"/>
      <c r="V1710" s="103"/>
      <c r="W1710" s="103"/>
      <c r="X1710" s="103"/>
      <c r="Y1710" s="103"/>
      <c r="Z1710" s="103"/>
      <c r="AA1710" s="103"/>
      <c r="AB1710" s="103"/>
    </row>
    <row r="1711" spans="1:28" ht="13">
      <c r="A1711" s="1462">
        <v>1701</v>
      </c>
      <c r="C1711" s="269"/>
      <c r="D1711" s="269"/>
      <c r="F1711" s="103"/>
      <c r="G1711" s="103"/>
      <c r="H1711" s="117">
        <f>COUNTA(H11:H1710)</f>
        <v>1337</v>
      </c>
      <c r="I1711" s="117"/>
      <c r="N1711" s="136"/>
      <c r="T1711" s="112"/>
      <c r="U1711" s="112"/>
      <c r="V1711" s="103"/>
      <c r="W1711" s="103"/>
      <c r="X1711" s="103"/>
      <c r="Y1711" s="103"/>
      <c r="Z1711" s="103"/>
      <c r="AA1711" s="103"/>
      <c r="AB1711" s="103"/>
    </row>
    <row r="1712" spans="1:28" ht="13">
      <c r="A1712" s="1462">
        <v>1702</v>
      </c>
      <c r="B1712" s="1"/>
      <c r="C1712" s="236"/>
      <c r="D1712" s="1"/>
      <c r="H1712" s="117"/>
      <c r="I1712" s="1"/>
      <c r="J1712" s="1"/>
      <c r="K1712" s="1"/>
      <c r="L1712" s="1"/>
      <c r="M1712" s="1"/>
      <c r="N1712" s="3"/>
      <c r="O1712" s="1"/>
      <c r="P1712" s="1"/>
      <c r="Q1712" s="1"/>
      <c r="R1712" s="1"/>
      <c r="S1712" s="1"/>
      <c r="T1712" s="103">
        <f>COUNTIF(T11:T1711,"End*")</f>
        <v>824</v>
      </c>
      <c r="U1712" s="103"/>
      <c r="V1712" s="103"/>
      <c r="W1712" s="103"/>
      <c r="X1712" s="103"/>
      <c r="Y1712" s="103"/>
      <c r="Z1712" s="103"/>
      <c r="AA1712" s="103"/>
      <c r="AB1712" s="103"/>
    </row>
    <row r="1713" spans="1:28" ht="13">
      <c r="A1713" s="60"/>
      <c r="B1713" s="1"/>
      <c r="C1713" s="236"/>
      <c r="D1713" s="1"/>
      <c r="H1713" s="1"/>
      <c r="I1713" s="1"/>
      <c r="J1713" s="1"/>
      <c r="K1713" s="1"/>
      <c r="L1713" s="1"/>
      <c r="M1713" s="1"/>
      <c r="N1713" s="3"/>
      <c r="O1713" s="1"/>
      <c r="P1713" s="1"/>
      <c r="Q1713" s="1"/>
      <c r="R1713" s="1"/>
      <c r="S1713" s="1"/>
      <c r="T1713" s="103"/>
      <c r="U1713" s="103"/>
      <c r="V1713" s="103"/>
      <c r="W1713" s="103"/>
      <c r="X1713" s="103"/>
      <c r="Y1713" s="103"/>
      <c r="Z1713" s="103"/>
      <c r="AA1713" s="103"/>
      <c r="AB1713" s="103"/>
    </row>
    <row r="1714" spans="1:28">
      <c r="A1714" s="1"/>
      <c r="B1714" s="1"/>
      <c r="C1714" s="236"/>
      <c r="D1714" s="1"/>
      <c r="H1714" s="1"/>
      <c r="I1714" s="1"/>
      <c r="J1714" s="1"/>
      <c r="K1714" s="1"/>
      <c r="L1714" s="1"/>
      <c r="M1714" s="1"/>
      <c r="N1714" s="3"/>
      <c r="O1714" s="1"/>
      <c r="P1714" s="1"/>
      <c r="Q1714" s="1"/>
      <c r="R1714" s="1"/>
      <c r="S1714" s="1"/>
      <c r="T1714" s="103"/>
      <c r="U1714" s="103"/>
      <c r="V1714" s="103"/>
      <c r="W1714" s="103"/>
      <c r="X1714" s="103"/>
      <c r="Y1714" s="103"/>
      <c r="Z1714" s="103"/>
      <c r="AA1714" s="103"/>
      <c r="AB1714" s="103"/>
    </row>
    <row r="1715" spans="1:28">
      <c r="A1715" s="103"/>
      <c r="B1715" s="1"/>
      <c r="C1715" s="236"/>
      <c r="D1715" s="1"/>
      <c r="H1715" s="1"/>
      <c r="I1715" s="1"/>
      <c r="J1715" s="1"/>
      <c r="K1715" s="1"/>
      <c r="L1715" s="1"/>
      <c r="M1715" s="1"/>
      <c r="N1715" s="3"/>
      <c r="O1715" s="1"/>
      <c r="P1715" s="1"/>
      <c r="Q1715" s="1"/>
      <c r="R1715" s="1"/>
      <c r="S1715" s="1"/>
      <c r="T1715" s="103"/>
      <c r="U1715" s="103"/>
      <c r="V1715" s="103"/>
      <c r="W1715" s="103"/>
      <c r="X1715" s="103"/>
      <c r="Y1715" s="103"/>
      <c r="Z1715" s="103"/>
      <c r="AA1715" s="103"/>
      <c r="AB1715" s="103"/>
    </row>
    <row r="1716" spans="1:28">
      <c r="A1716" s="1"/>
      <c r="B1716" s="1" t="s">
        <v>2345</v>
      </c>
      <c r="C1716" s="236"/>
      <c r="D1716" s="1"/>
      <c r="H1716" s="1"/>
      <c r="I1716" s="1"/>
      <c r="J1716" s="1"/>
      <c r="K1716" s="1"/>
      <c r="L1716" s="1"/>
      <c r="M1716" s="1"/>
      <c r="N1716" s="3"/>
      <c r="O1716" s="1"/>
      <c r="P1716" s="1"/>
      <c r="Q1716" s="1"/>
      <c r="R1716" s="1"/>
      <c r="S1716" s="1"/>
      <c r="T1716" s="103"/>
      <c r="U1716" s="103"/>
      <c r="V1716" s="103"/>
      <c r="W1716" s="103"/>
      <c r="X1716" s="103"/>
      <c r="Y1716" s="103"/>
      <c r="Z1716" s="103"/>
      <c r="AA1716" s="103"/>
      <c r="AB1716" s="103"/>
    </row>
    <row r="1717" spans="1:28">
      <c r="A1717" s="1"/>
      <c r="B1717" s="1" t="s">
        <v>2342</v>
      </c>
      <c r="C1717" s="236"/>
      <c r="D1717" s="1"/>
      <c r="H1717" s="1"/>
      <c r="I1717" s="1"/>
      <c r="J1717" s="1"/>
      <c r="K1717" s="1"/>
      <c r="L1717" s="1"/>
      <c r="M1717" s="1"/>
      <c r="N1717" s="3"/>
      <c r="O1717" s="1"/>
      <c r="P1717" s="1"/>
      <c r="Q1717" s="1"/>
      <c r="R1717" s="1"/>
      <c r="S1717" s="1"/>
      <c r="T1717" s="103"/>
      <c r="U1717" s="103"/>
      <c r="V1717" s="103"/>
      <c r="W1717" s="103"/>
      <c r="X1717" s="103"/>
      <c r="Y1717" s="103"/>
      <c r="Z1717" s="103"/>
      <c r="AA1717" s="103"/>
      <c r="AB1717" s="103"/>
    </row>
    <row r="1718" spans="1:28">
      <c r="A1718" s="1"/>
      <c r="B1718" s="1" t="s">
        <v>2343</v>
      </c>
      <c r="C1718" s="236"/>
      <c r="D1718" s="1"/>
      <c r="H1718" s="1"/>
      <c r="I1718" s="1"/>
      <c r="J1718" s="1"/>
      <c r="K1718" s="1"/>
      <c r="L1718" s="1"/>
      <c r="M1718" s="1"/>
      <c r="N1718" s="3"/>
      <c r="O1718" s="1"/>
      <c r="P1718" s="1"/>
      <c r="Q1718" s="1"/>
      <c r="R1718" s="1"/>
      <c r="S1718" s="1"/>
      <c r="T1718" s="103"/>
      <c r="U1718" s="103"/>
      <c r="V1718" s="103"/>
      <c r="W1718" s="103"/>
      <c r="X1718" s="103"/>
      <c r="Y1718" s="103"/>
      <c r="Z1718" s="103"/>
      <c r="AA1718" s="103"/>
      <c r="AB1718" s="103"/>
    </row>
    <row r="1719" spans="1:28">
      <c r="A1719" s="1"/>
      <c r="B1719" s="1"/>
      <c r="C1719" s="236"/>
      <c r="D1719" s="1"/>
      <c r="H1719" s="1"/>
      <c r="I1719" s="1"/>
      <c r="J1719" s="1"/>
      <c r="K1719" s="1"/>
      <c r="L1719" s="1"/>
      <c r="M1719" s="1"/>
      <c r="N1719" s="3"/>
      <c r="O1719" s="1"/>
      <c r="P1719" s="1"/>
      <c r="Q1719" s="1"/>
      <c r="R1719" s="1"/>
      <c r="S1719" s="1"/>
      <c r="T1719" s="103"/>
      <c r="U1719" s="103"/>
      <c r="V1719" s="103"/>
      <c r="W1719" s="103"/>
      <c r="X1719" s="103"/>
      <c r="Y1719" s="103"/>
      <c r="Z1719" s="103"/>
      <c r="AA1719" s="103"/>
      <c r="AB1719" s="103"/>
    </row>
    <row r="1720" spans="1:28">
      <c r="A1720" s="1"/>
      <c r="B1720" s="1"/>
      <c r="C1720" s="236"/>
      <c r="D1720" s="1"/>
      <c r="H1720" s="1"/>
      <c r="I1720" s="1"/>
      <c r="J1720" s="1"/>
      <c r="K1720" s="1"/>
      <c r="L1720" s="1"/>
      <c r="M1720" s="1"/>
      <c r="N1720" s="3"/>
      <c r="O1720" s="1"/>
      <c r="P1720" s="1"/>
      <c r="Q1720" s="1"/>
      <c r="R1720" s="1"/>
      <c r="S1720" s="1"/>
      <c r="T1720" s="103"/>
      <c r="U1720" s="103"/>
      <c r="V1720" s="103"/>
      <c r="W1720" s="103"/>
      <c r="X1720" s="103"/>
      <c r="Y1720" s="103"/>
      <c r="Z1720" s="103"/>
      <c r="AA1720" s="103"/>
      <c r="AB1720" s="103"/>
    </row>
    <row r="1721" spans="1:28">
      <c r="A1721" s="1"/>
      <c r="B1721" s="1"/>
      <c r="C1721" s="236"/>
      <c r="D1721" s="1"/>
      <c r="H1721" s="1"/>
      <c r="I1721" s="1"/>
      <c r="J1721" s="1"/>
      <c r="K1721" s="1"/>
      <c r="L1721" s="1"/>
      <c r="M1721" s="1"/>
      <c r="N1721" s="3"/>
      <c r="O1721" s="1"/>
      <c r="P1721" s="1"/>
      <c r="Q1721" s="1"/>
      <c r="R1721" s="1"/>
      <c r="S1721" s="1"/>
      <c r="T1721" s="103"/>
      <c r="U1721" s="103"/>
      <c r="V1721" s="103"/>
      <c r="W1721" s="103"/>
      <c r="X1721" s="103"/>
      <c r="Y1721" s="103"/>
      <c r="Z1721" s="103"/>
      <c r="AA1721" s="103"/>
      <c r="AB1721" s="103"/>
    </row>
    <row r="1722" spans="1:28">
      <c r="A1722" s="1"/>
      <c r="B1722" s="1"/>
      <c r="C1722" s="236"/>
      <c r="D1722" s="1"/>
      <c r="H1722" s="1"/>
      <c r="I1722" s="1"/>
      <c r="J1722" s="1"/>
      <c r="K1722" s="1"/>
      <c r="L1722" s="1"/>
      <c r="M1722" s="1"/>
      <c r="N1722" s="3"/>
      <c r="O1722" s="1"/>
      <c r="P1722" s="1"/>
      <c r="Q1722" s="1"/>
      <c r="R1722" s="1"/>
      <c r="S1722" s="1"/>
      <c r="T1722" s="103"/>
      <c r="U1722" s="103"/>
      <c r="V1722" s="103"/>
      <c r="W1722" s="103"/>
      <c r="X1722" s="103"/>
      <c r="Y1722" s="103"/>
      <c r="Z1722" s="103"/>
      <c r="AA1722" s="103"/>
      <c r="AB1722" s="103"/>
    </row>
    <row r="1723" spans="1:28">
      <c r="A1723" s="1"/>
      <c r="B1723" s="1"/>
      <c r="C1723" s="236"/>
      <c r="D1723" s="1"/>
      <c r="H1723" s="1"/>
      <c r="I1723" s="1"/>
      <c r="J1723" s="1"/>
      <c r="K1723" s="1"/>
      <c r="L1723" s="1"/>
      <c r="M1723" s="1"/>
      <c r="N1723" s="3"/>
      <c r="O1723" s="1"/>
      <c r="P1723" s="1"/>
      <c r="Q1723" s="1"/>
      <c r="R1723" s="1"/>
      <c r="S1723" s="1"/>
      <c r="T1723" s="103"/>
      <c r="U1723" s="103"/>
      <c r="V1723" s="103"/>
      <c r="W1723" s="103"/>
      <c r="X1723" s="103"/>
      <c r="Y1723" s="103"/>
      <c r="Z1723" s="103"/>
      <c r="AA1723" s="103"/>
      <c r="AB1723" s="103"/>
    </row>
    <row r="1724" spans="1:28">
      <c r="A1724" s="1"/>
      <c r="B1724" s="1"/>
      <c r="C1724" s="236"/>
      <c r="D1724" s="1"/>
      <c r="H1724" s="1"/>
      <c r="I1724" s="1"/>
      <c r="J1724" s="1"/>
      <c r="K1724" s="1"/>
      <c r="L1724" s="1"/>
      <c r="M1724" s="1"/>
      <c r="N1724" s="3"/>
      <c r="O1724" s="1"/>
      <c r="P1724" s="1"/>
      <c r="Q1724" s="1"/>
      <c r="R1724" s="1"/>
      <c r="S1724" s="1"/>
      <c r="T1724" s="103"/>
      <c r="U1724" s="103"/>
      <c r="V1724" s="103"/>
      <c r="W1724" s="103"/>
      <c r="X1724" s="103"/>
      <c r="Y1724" s="103"/>
      <c r="Z1724" s="103"/>
      <c r="AA1724" s="103"/>
      <c r="AB1724" s="103"/>
    </row>
    <row r="1725" spans="1:28">
      <c r="A1725" s="1"/>
      <c r="B1725" s="1"/>
      <c r="C1725" s="236"/>
      <c r="D1725" s="1"/>
      <c r="H1725" s="1"/>
      <c r="I1725" s="1"/>
      <c r="J1725" s="1"/>
      <c r="K1725" s="1"/>
      <c r="L1725" s="1"/>
      <c r="M1725" s="1"/>
      <c r="N1725" s="3"/>
      <c r="O1725" s="1"/>
      <c r="P1725" s="1"/>
      <c r="Q1725" s="1"/>
      <c r="R1725" s="1"/>
      <c r="S1725" s="1"/>
      <c r="T1725" s="103"/>
      <c r="U1725" s="103"/>
      <c r="V1725" s="103"/>
      <c r="W1725" s="103"/>
      <c r="X1725" s="103"/>
      <c r="Y1725" s="103"/>
      <c r="Z1725" s="103"/>
      <c r="AA1725" s="103"/>
      <c r="AB1725" s="103"/>
    </row>
    <row r="1726" spans="1:28">
      <c r="A1726" s="1"/>
      <c r="B1726" s="1"/>
      <c r="C1726" s="236"/>
      <c r="D1726" s="1"/>
      <c r="H1726" s="1"/>
      <c r="I1726" s="1"/>
      <c r="J1726" s="1"/>
      <c r="K1726" s="1"/>
      <c r="L1726" s="1"/>
      <c r="M1726" s="1"/>
      <c r="N1726" s="3"/>
      <c r="O1726" s="1"/>
      <c r="P1726" s="1"/>
      <c r="Q1726" s="1"/>
      <c r="R1726" s="1"/>
      <c r="S1726" s="1"/>
      <c r="T1726" s="103"/>
      <c r="U1726" s="103"/>
      <c r="V1726" s="103"/>
      <c r="W1726" s="103"/>
      <c r="X1726" s="103"/>
      <c r="Y1726" s="103"/>
      <c r="Z1726" s="103"/>
      <c r="AA1726" s="103"/>
      <c r="AB1726" s="103"/>
    </row>
    <row r="1727" spans="1:28">
      <c r="A1727" s="1"/>
      <c r="B1727" s="1"/>
      <c r="C1727" s="236"/>
      <c r="D1727" s="1"/>
      <c r="H1727" s="1"/>
      <c r="I1727" s="1"/>
      <c r="J1727" s="1"/>
      <c r="K1727" s="1"/>
      <c r="L1727" s="1"/>
      <c r="M1727" s="1"/>
      <c r="N1727" s="3"/>
      <c r="O1727" s="1"/>
      <c r="P1727" s="1"/>
      <c r="Q1727" s="1"/>
      <c r="R1727" s="1"/>
      <c r="S1727" s="1"/>
      <c r="T1727" s="103"/>
      <c r="U1727" s="103"/>
      <c r="V1727" s="103"/>
      <c r="W1727" s="103"/>
      <c r="X1727" s="103"/>
      <c r="Y1727" s="103"/>
      <c r="Z1727" s="103"/>
      <c r="AA1727" s="103"/>
      <c r="AB1727" s="103"/>
    </row>
    <row r="1728" spans="1:28">
      <c r="A1728" s="1"/>
      <c r="B1728" s="1"/>
      <c r="C1728" s="236"/>
      <c r="D1728" s="1"/>
      <c r="H1728" s="1"/>
      <c r="I1728" s="1"/>
      <c r="J1728" s="1"/>
      <c r="K1728" s="1"/>
      <c r="L1728" s="1"/>
      <c r="M1728" s="1"/>
      <c r="N1728" s="3"/>
      <c r="O1728" s="1"/>
      <c r="P1728" s="1"/>
      <c r="Q1728" s="1"/>
      <c r="R1728" s="1"/>
      <c r="S1728" s="1"/>
      <c r="T1728" s="103"/>
      <c r="U1728" s="103"/>
      <c r="V1728" s="103"/>
      <c r="W1728" s="103"/>
      <c r="X1728" s="103"/>
      <c r="Y1728" s="103"/>
      <c r="Z1728" s="103"/>
      <c r="AA1728" s="103"/>
      <c r="AB1728" s="103"/>
    </row>
    <row r="1729" spans="1:28">
      <c r="A1729" s="1"/>
      <c r="B1729" s="1"/>
      <c r="C1729" s="236"/>
      <c r="D1729" s="1"/>
      <c r="H1729" s="1"/>
      <c r="I1729" s="1"/>
      <c r="J1729" s="1"/>
      <c r="K1729" s="1"/>
      <c r="L1729" s="1"/>
      <c r="M1729" s="1"/>
      <c r="N1729" s="3"/>
      <c r="O1729" s="1"/>
      <c r="P1729" s="1"/>
      <c r="Q1729" s="1"/>
      <c r="R1729" s="1"/>
      <c r="S1729" s="1"/>
      <c r="T1729" s="103"/>
      <c r="U1729" s="103"/>
      <c r="V1729" s="103"/>
      <c r="W1729" s="103"/>
      <c r="X1729" s="103"/>
      <c r="Y1729" s="103"/>
      <c r="Z1729" s="103"/>
      <c r="AA1729" s="103"/>
      <c r="AB1729" s="103"/>
    </row>
    <row r="1730" spans="1:28">
      <c r="A1730" s="1"/>
      <c r="B1730" s="1"/>
      <c r="C1730" s="236"/>
      <c r="D1730" s="1"/>
      <c r="H1730" s="1"/>
      <c r="I1730" s="1"/>
      <c r="J1730" s="1"/>
      <c r="K1730" s="1"/>
      <c r="L1730" s="1"/>
      <c r="M1730" s="1"/>
      <c r="N1730" s="3"/>
      <c r="O1730" s="1"/>
      <c r="P1730" s="1"/>
      <c r="Q1730" s="1"/>
      <c r="R1730" s="1"/>
      <c r="S1730" s="1"/>
      <c r="T1730" s="103"/>
      <c r="U1730" s="103"/>
      <c r="V1730" s="103"/>
      <c r="W1730" s="103"/>
      <c r="X1730" s="103"/>
      <c r="Y1730" s="103"/>
      <c r="Z1730" s="103"/>
      <c r="AA1730" s="103"/>
      <c r="AB1730" s="103"/>
    </row>
    <row r="1731" spans="1:28">
      <c r="A1731" s="1"/>
      <c r="B1731" s="1"/>
      <c r="C1731" s="236"/>
      <c r="D1731" s="1"/>
      <c r="H1731" s="1"/>
      <c r="I1731" s="1"/>
      <c r="J1731" s="1"/>
      <c r="K1731" s="1"/>
      <c r="L1731" s="1"/>
      <c r="M1731" s="1"/>
      <c r="N1731" s="3"/>
      <c r="O1731" s="1"/>
      <c r="P1731" s="1"/>
      <c r="Q1731" s="1"/>
      <c r="R1731" s="1"/>
      <c r="S1731" s="1"/>
      <c r="T1731" s="103"/>
      <c r="U1731" s="103"/>
      <c r="V1731" s="103"/>
      <c r="W1731" s="103"/>
      <c r="X1731" s="103"/>
      <c r="Y1731" s="103"/>
      <c r="Z1731" s="103"/>
      <c r="AA1731" s="103"/>
      <c r="AB1731" s="103"/>
    </row>
    <row r="1732" spans="1:28">
      <c r="A1732" s="1"/>
      <c r="B1732" s="1"/>
      <c r="C1732" s="236"/>
      <c r="D1732" s="1"/>
      <c r="H1732" s="1"/>
      <c r="I1732" s="1"/>
      <c r="J1732" s="1"/>
      <c r="K1732" s="1"/>
      <c r="L1732" s="1"/>
      <c r="M1732" s="1"/>
      <c r="N1732" s="3"/>
      <c r="O1732" s="1"/>
      <c r="P1732" s="1"/>
      <c r="Q1732" s="1"/>
      <c r="R1732" s="1"/>
      <c r="S1732" s="1"/>
      <c r="T1732" s="103"/>
      <c r="U1732" s="103"/>
      <c r="V1732" s="103"/>
      <c r="W1732" s="103"/>
      <c r="X1732" s="103"/>
      <c r="Y1732" s="103"/>
      <c r="Z1732" s="103"/>
      <c r="AA1732" s="103"/>
      <c r="AB1732" s="103"/>
    </row>
    <row r="1733" spans="1:28">
      <c r="A1733" s="1"/>
      <c r="B1733" s="1"/>
      <c r="C1733" s="236"/>
      <c r="D1733" s="1"/>
      <c r="H1733" s="1"/>
      <c r="I1733" s="1"/>
      <c r="J1733" s="1"/>
      <c r="K1733" s="1"/>
      <c r="L1733" s="1"/>
      <c r="M1733" s="1"/>
      <c r="N1733" s="3"/>
      <c r="O1733" s="1"/>
      <c r="P1733" s="1"/>
      <c r="Q1733" s="1"/>
      <c r="R1733" s="1"/>
      <c r="S1733" s="1"/>
      <c r="T1733" s="103"/>
      <c r="U1733" s="103"/>
      <c r="V1733" s="103"/>
      <c r="W1733" s="103"/>
      <c r="X1733" s="103"/>
      <c r="Y1733" s="103"/>
      <c r="Z1733" s="103"/>
      <c r="AA1733" s="103"/>
      <c r="AB1733" s="103"/>
    </row>
    <row r="1734" spans="1:28">
      <c r="A1734" s="1"/>
      <c r="B1734" s="1"/>
      <c r="C1734" s="236"/>
      <c r="D1734" s="1"/>
      <c r="H1734" s="1"/>
      <c r="I1734" s="1"/>
      <c r="J1734" s="1"/>
      <c r="K1734" s="1"/>
      <c r="L1734" s="1"/>
      <c r="M1734" s="1"/>
      <c r="N1734" s="3"/>
      <c r="O1734" s="1"/>
      <c r="P1734" s="1"/>
      <c r="Q1734" s="1"/>
      <c r="R1734" s="1"/>
      <c r="S1734" s="1"/>
      <c r="T1734" s="103"/>
      <c r="U1734" s="103"/>
      <c r="V1734" s="103"/>
      <c r="W1734" s="103"/>
      <c r="X1734" s="103"/>
      <c r="Y1734" s="103"/>
      <c r="Z1734" s="103"/>
      <c r="AA1734" s="103"/>
      <c r="AB1734" s="103"/>
    </row>
    <row r="1735" spans="1:28">
      <c r="A1735" s="1"/>
      <c r="B1735" s="1"/>
      <c r="C1735" s="236"/>
      <c r="D1735" s="1"/>
      <c r="H1735" s="1"/>
      <c r="I1735" s="1"/>
      <c r="J1735" s="1"/>
      <c r="K1735" s="1"/>
      <c r="L1735" s="1"/>
      <c r="M1735" s="1"/>
      <c r="N1735" s="3"/>
      <c r="O1735" s="1"/>
      <c r="P1735" s="1"/>
      <c r="Q1735" s="1"/>
      <c r="R1735" s="1"/>
      <c r="S1735" s="1"/>
      <c r="T1735" s="103"/>
      <c r="U1735" s="103"/>
      <c r="V1735" s="103"/>
      <c r="W1735" s="103"/>
      <c r="X1735" s="103"/>
      <c r="Y1735" s="103"/>
      <c r="Z1735" s="103"/>
      <c r="AA1735" s="103"/>
      <c r="AB1735" s="103"/>
    </row>
    <row r="1736" spans="1:28">
      <c r="A1736" s="1"/>
      <c r="B1736" s="1"/>
      <c r="C1736" s="236"/>
      <c r="D1736" s="1"/>
      <c r="H1736" s="1"/>
      <c r="I1736" s="1"/>
      <c r="J1736" s="1"/>
      <c r="K1736" s="1"/>
      <c r="L1736" s="1"/>
      <c r="M1736" s="1"/>
      <c r="N1736" s="3"/>
      <c r="O1736" s="1"/>
      <c r="P1736" s="1"/>
      <c r="Q1736" s="1"/>
      <c r="R1736" s="1"/>
      <c r="S1736" s="1"/>
      <c r="T1736" s="103"/>
      <c r="U1736" s="103"/>
      <c r="V1736" s="103"/>
      <c r="W1736" s="103"/>
      <c r="X1736" s="103"/>
      <c r="Y1736" s="103"/>
      <c r="Z1736" s="103"/>
      <c r="AA1736" s="103"/>
      <c r="AB1736" s="103"/>
    </row>
    <row r="1737" spans="1:28">
      <c r="A1737" s="1"/>
      <c r="B1737" s="1"/>
      <c r="C1737" s="236"/>
      <c r="D1737" s="1"/>
      <c r="H1737" s="1"/>
      <c r="I1737" s="1"/>
      <c r="J1737" s="1"/>
      <c r="K1737" s="1"/>
      <c r="L1737" s="1"/>
      <c r="M1737" s="1"/>
      <c r="N1737" s="3"/>
      <c r="O1737" s="1"/>
      <c r="P1737" s="1"/>
      <c r="Q1737" s="1"/>
      <c r="R1737" s="1"/>
      <c r="S1737" s="1"/>
      <c r="T1737" s="103"/>
      <c r="U1737" s="103"/>
      <c r="V1737" s="103"/>
      <c r="W1737" s="103"/>
      <c r="X1737" s="103"/>
      <c r="Y1737" s="103"/>
      <c r="Z1737" s="103"/>
      <c r="AA1737" s="103"/>
      <c r="AB1737" s="103"/>
    </row>
    <row r="1738" spans="1:28">
      <c r="A1738" s="1"/>
      <c r="B1738" s="1"/>
      <c r="C1738" s="236"/>
      <c r="D1738" s="1"/>
      <c r="H1738" s="1"/>
      <c r="I1738" s="1"/>
      <c r="J1738" s="1"/>
      <c r="K1738" s="1"/>
      <c r="L1738" s="1"/>
      <c r="M1738" s="1"/>
      <c r="N1738" s="3"/>
      <c r="O1738" s="1"/>
      <c r="P1738" s="1"/>
      <c r="Q1738" s="1"/>
      <c r="R1738" s="1"/>
      <c r="S1738" s="1"/>
      <c r="T1738" s="103"/>
      <c r="U1738" s="103"/>
      <c r="V1738" s="103"/>
      <c r="W1738" s="103"/>
      <c r="X1738" s="103"/>
      <c r="Y1738" s="103"/>
      <c r="Z1738" s="103"/>
      <c r="AA1738" s="103"/>
      <c r="AB1738" s="103"/>
    </row>
    <row r="1739" spans="1:28">
      <c r="A1739" s="1"/>
      <c r="B1739" s="1"/>
      <c r="C1739" s="236"/>
      <c r="D1739" s="1"/>
      <c r="H1739" s="1"/>
      <c r="I1739" s="1"/>
      <c r="J1739" s="1"/>
      <c r="K1739" s="1"/>
      <c r="L1739" s="1"/>
      <c r="M1739" s="1"/>
      <c r="N1739" s="3"/>
      <c r="O1739" s="1"/>
      <c r="P1739" s="1"/>
      <c r="Q1739" s="1"/>
      <c r="R1739" s="1"/>
      <c r="S1739" s="1"/>
      <c r="T1739" s="103"/>
      <c r="U1739" s="103"/>
      <c r="V1739" s="103"/>
      <c r="W1739" s="103"/>
      <c r="X1739" s="103"/>
      <c r="Y1739" s="103"/>
      <c r="Z1739" s="103"/>
      <c r="AA1739" s="103"/>
      <c r="AB1739" s="103"/>
    </row>
    <row r="1740" spans="1:28">
      <c r="A1740" s="1"/>
      <c r="B1740" s="1"/>
      <c r="C1740" s="236"/>
      <c r="D1740" s="1"/>
      <c r="H1740" s="1"/>
      <c r="I1740" s="1"/>
      <c r="J1740" s="1"/>
      <c r="K1740" s="1"/>
      <c r="L1740" s="1"/>
      <c r="M1740" s="1"/>
      <c r="N1740" s="3"/>
      <c r="O1740" s="1"/>
      <c r="P1740" s="1"/>
      <c r="Q1740" s="1"/>
      <c r="R1740" s="1"/>
      <c r="S1740" s="1"/>
      <c r="T1740" s="103"/>
      <c r="U1740" s="103"/>
      <c r="V1740" s="103"/>
      <c r="W1740" s="103"/>
      <c r="X1740" s="103"/>
      <c r="Y1740" s="103"/>
      <c r="Z1740" s="103"/>
      <c r="AA1740" s="103"/>
      <c r="AB1740" s="103"/>
    </row>
    <row r="1741" spans="1:28">
      <c r="A1741" s="1"/>
      <c r="B1741" s="1"/>
      <c r="C1741" s="236"/>
      <c r="D1741" s="1"/>
      <c r="H1741" s="1"/>
      <c r="I1741" s="1"/>
      <c r="J1741" s="1"/>
      <c r="K1741" s="1"/>
      <c r="L1741" s="1"/>
      <c r="M1741" s="1"/>
      <c r="N1741" s="3"/>
      <c r="O1741" s="1"/>
      <c r="P1741" s="1"/>
      <c r="Q1741" s="1"/>
      <c r="R1741" s="1"/>
      <c r="S1741" s="1"/>
      <c r="T1741" s="103"/>
      <c r="U1741" s="103"/>
      <c r="V1741" s="103"/>
      <c r="W1741" s="103"/>
      <c r="X1741" s="103"/>
      <c r="Y1741" s="103"/>
      <c r="Z1741" s="103"/>
      <c r="AA1741" s="103"/>
      <c r="AB1741" s="103"/>
    </row>
    <row r="1742" spans="1:28">
      <c r="A1742" s="1"/>
      <c r="B1742" s="1"/>
      <c r="C1742" s="236"/>
      <c r="D1742" s="1"/>
      <c r="H1742" s="1"/>
      <c r="I1742" s="1"/>
      <c r="J1742" s="1"/>
      <c r="K1742" s="1"/>
      <c r="L1742" s="1"/>
      <c r="M1742" s="1"/>
      <c r="N1742" s="3"/>
      <c r="O1742" s="1"/>
      <c r="P1742" s="1"/>
      <c r="Q1742" s="1"/>
      <c r="R1742" s="1"/>
      <c r="S1742" s="1"/>
      <c r="T1742" s="103"/>
      <c r="U1742" s="103"/>
      <c r="V1742" s="103"/>
      <c r="W1742" s="103"/>
      <c r="X1742" s="103"/>
      <c r="Y1742" s="103"/>
      <c r="Z1742" s="103"/>
      <c r="AA1742" s="103"/>
      <c r="AB1742" s="103"/>
    </row>
    <row r="1743" spans="1:28">
      <c r="A1743" s="1"/>
      <c r="B1743" s="1"/>
      <c r="C1743" s="236"/>
      <c r="D1743" s="1"/>
      <c r="H1743" s="1"/>
      <c r="I1743" s="1"/>
      <c r="J1743" s="1"/>
      <c r="K1743" s="1"/>
      <c r="L1743" s="1"/>
      <c r="M1743" s="1"/>
      <c r="N1743" s="3"/>
      <c r="O1743" s="1"/>
      <c r="P1743" s="1"/>
      <c r="Q1743" s="1"/>
      <c r="R1743" s="1"/>
      <c r="S1743" s="1"/>
      <c r="T1743" s="103"/>
      <c r="U1743" s="103"/>
      <c r="V1743" s="103"/>
      <c r="W1743" s="103"/>
      <c r="X1743" s="103"/>
      <c r="Y1743" s="103"/>
      <c r="Z1743" s="103"/>
      <c r="AA1743" s="103"/>
      <c r="AB1743" s="103"/>
    </row>
    <row r="1744" spans="1:28">
      <c r="A1744" s="1"/>
      <c r="B1744" s="1"/>
      <c r="C1744" s="236"/>
      <c r="D1744" s="1"/>
      <c r="H1744" s="1"/>
      <c r="I1744" s="1"/>
      <c r="J1744" s="1"/>
      <c r="K1744" s="1"/>
      <c r="L1744" s="1"/>
      <c r="M1744" s="1"/>
      <c r="N1744" s="3"/>
      <c r="O1744" s="1"/>
      <c r="P1744" s="1"/>
      <c r="Q1744" s="1"/>
      <c r="R1744" s="1"/>
      <c r="S1744" s="1"/>
      <c r="T1744" s="103"/>
      <c r="U1744" s="103"/>
      <c r="V1744" s="103"/>
      <c r="W1744" s="103"/>
      <c r="X1744" s="103"/>
      <c r="Y1744" s="103"/>
      <c r="Z1744" s="103"/>
      <c r="AA1744" s="103"/>
      <c r="AB1744" s="103"/>
    </row>
    <row r="1745" spans="1:28">
      <c r="A1745" s="1"/>
      <c r="B1745" s="1"/>
      <c r="C1745" s="236"/>
      <c r="D1745" s="1"/>
      <c r="H1745" s="1"/>
      <c r="I1745" s="1"/>
      <c r="J1745" s="1"/>
      <c r="K1745" s="1"/>
      <c r="L1745" s="1"/>
      <c r="M1745" s="1"/>
      <c r="N1745" s="3"/>
      <c r="O1745" s="1"/>
      <c r="P1745" s="1"/>
      <c r="Q1745" s="1"/>
      <c r="R1745" s="1"/>
      <c r="S1745" s="1"/>
      <c r="T1745" s="103"/>
      <c r="U1745" s="103"/>
      <c r="V1745" s="103"/>
      <c r="W1745" s="103"/>
      <c r="X1745" s="103"/>
      <c r="Y1745" s="103"/>
      <c r="Z1745" s="103"/>
      <c r="AA1745" s="103"/>
      <c r="AB1745" s="103"/>
    </row>
    <row r="1746" spans="1:28">
      <c r="A1746" s="1"/>
      <c r="B1746" s="1"/>
      <c r="C1746" s="236"/>
      <c r="D1746" s="1"/>
      <c r="H1746" s="1"/>
      <c r="I1746" s="1"/>
      <c r="J1746" s="1"/>
      <c r="K1746" s="1"/>
      <c r="L1746" s="1"/>
      <c r="M1746" s="1"/>
      <c r="N1746" s="3"/>
      <c r="O1746" s="1"/>
      <c r="P1746" s="1"/>
      <c r="Q1746" s="1"/>
      <c r="R1746" s="1"/>
      <c r="S1746" s="1"/>
      <c r="T1746" s="103"/>
      <c r="U1746" s="103"/>
      <c r="V1746" s="103"/>
      <c r="W1746" s="103"/>
      <c r="X1746" s="103"/>
      <c r="Y1746" s="103"/>
      <c r="Z1746" s="103"/>
      <c r="AA1746" s="103"/>
      <c r="AB1746" s="103"/>
    </row>
    <row r="1747" spans="1:28">
      <c r="A1747" s="1"/>
      <c r="B1747" s="1"/>
      <c r="C1747" s="236"/>
      <c r="D1747" s="1"/>
      <c r="H1747" s="1"/>
      <c r="I1747" s="1"/>
      <c r="J1747" s="1"/>
      <c r="K1747" s="1"/>
      <c r="L1747" s="1"/>
      <c r="M1747" s="1"/>
      <c r="N1747" s="3"/>
      <c r="O1747" s="1"/>
      <c r="P1747" s="1"/>
      <c r="Q1747" s="1"/>
      <c r="R1747" s="1"/>
      <c r="S1747" s="1"/>
      <c r="T1747" s="103"/>
      <c r="U1747" s="103"/>
      <c r="V1747" s="103"/>
      <c r="W1747" s="103"/>
      <c r="X1747" s="103"/>
      <c r="Y1747" s="103"/>
      <c r="Z1747" s="103"/>
      <c r="AA1747" s="103"/>
      <c r="AB1747" s="103"/>
    </row>
    <row r="1748" spans="1:28">
      <c r="A1748" s="1"/>
      <c r="B1748" s="1"/>
      <c r="C1748" s="236"/>
      <c r="D1748" s="1"/>
      <c r="H1748" s="1"/>
      <c r="I1748" s="1"/>
      <c r="J1748" s="1"/>
      <c r="K1748" s="1"/>
      <c r="L1748" s="1"/>
      <c r="M1748" s="1"/>
      <c r="N1748" s="3"/>
      <c r="O1748" s="1"/>
      <c r="P1748" s="1"/>
      <c r="Q1748" s="1"/>
      <c r="R1748" s="1"/>
      <c r="S1748" s="1"/>
      <c r="T1748" s="103"/>
      <c r="U1748" s="103"/>
      <c r="V1748" s="103"/>
      <c r="W1748" s="103"/>
      <c r="X1748" s="103"/>
      <c r="Y1748" s="103"/>
      <c r="Z1748" s="103"/>
      <c r="AA1748" s="103"/>
      <c r="AB1748" s="103"/>
    </row>
    <row r="1749" spans="1:28">
      <c r="A1749" s="1"/>
      <c r="B1749" s="1"/>
      <c r="C1749" s="236"/>
      <c r="D1749" s="1"/>
      <c r="H1749" s="1"/>
      <c r="I1749" s="1"/>
      <c r="J1749" s="1"/>
      <c r="K1749" s="1"/>
      <c r="L1749" s="1"/>
      <c r="M1749" s="1"/>
      <c r="N1749" s="3"/>
      <c r="O1749" s="1"/>
      <c r="P1749" s="1"/>
      <c r="Q1749" s="1"/>
      <c r="R1749" s="1"/>
      <c r="S1749" s="1"/>
      <c r="T1749" s="103"/>
      <c r="U1749" s="103"/>
      <c r="V1749" s="103"/>
      <c r="W1749" s="103"/>
      <c r="X1749" s="103"/>
      <c r="Y1749" s="103"/>
      <c r="Z1749" s="103"/>
      <c r="AA1749" s="103"/>
      <c r="AB1749" s="103"/>
    </row>
    <row r="1750" spans="1:28">
      <c r="A1750" s="1"/>
      <c r="B1750" s="1"/>
      <c r="C1750" s="236"/>
      <c r="D1750" s="1"/>
      <c r="H1750" s="1"/>
      <c r="I1750" s="1"/>
      <c r="J1750" s="1"/>
      <c r="K1750" s="1"/>
      <c r="L1750" s="1"/>
      <c r="M1750" s="1"/>
      <c r="N1750" s="3"/>
      <c r="O1750" s="1"/>
      <c r="P1750" s="1"/>
      <c r="Q1750" s="1"/>
      <c r="R1750" s="1"/>
      <c r="S1750" s="1"/>
      <c r="T1750" s="103"/>
      <c r="U1750" s="103"/>
      <c r="V1750" s="103"/>
      <c r="W1750" s="103"/>
      <c r="X1750" s="103"/>
      <c r="Y1750" s="103"/>
      <c r="Z1750" s="103"/>
      <c r="AA1750" s="103"/>
      <c r="AB1750" s="103"/>
    </row>
    <row r="1751" spans="1:28">
      <c r="A1751" s="1"/>
      <c r="B1751" s="1"/>
      <c r="C1751" s="236"/>
      <c r="D1751" s="1"/>
      <c r="H1751" s="1"/>
      <c r="I1751" s="1"/>
      <c r="J1751" s="1"/>
      <c r="K1751" s="1"/>
      <c r="L1751" s="1"/>
      <c r="M1751" s="1"/>
      <c r="N1751" s="3"/>
      <c r="O1751" s="1"/>
      <c r="P1751" s="1"/>
      <c r="Q1751" s="1"/>
      <c r="R1751" s="1"/>
      <c r="S1751" s="1"/>
      <c r="T1751" s="103"/>
      <c r="U1751" s="103"/>
      <c r="V1751" s="103"/>
      <c r="W1751" s="103"/>
      <c r="X1751" s="103"/>
      <c r="Y1751" s="103"/>
      <c r="Z1751" s="103"/>
      <c r="AA1751" s="103"/>
      <c r="AB1751" s="103"/>
    </row>
    <row r="1752" spans="1:28">
      <c r="A1752" s="1"/>
      <c r="B1752" s="1"/>
      <c r="C1752" s="236"/>
      <c r="D1752" s="1"/>
      <c r="H1752" s="1"/>
      <c r="I1752" s="1"/>
      <c r="J1752" s="1"/>
      <c r="K1752" s="1"/>
      <c r="L1752" s="1"/>
      <c r="M1752" s="1"/>
      <c r="N1752" s="3"/>
      <c r="O1752" s="1"/>
      <c r="P1752" s="1"/>
      <c r="Q1752" s="1"/>
      <c r="R1752" s="1"/>
      <c r="S1752" s="1"/>
      <c r="T1752" s="103"/>
      <c r="U1752" s="103"/>
      <c r="V1752" s="103"/>
      <c r="W1752" s="103"/>
      <c r="X1752" s="103"/>
      <c r="Y1752" s="103"/>
      <c r="Z1752" s="103"/>
      <c r="AA1752" s="103"/>
      <c r="AB1752" s="103"/>
    </row>
    <row r="1753" spans="1:28">
      <c r="A1753" s="1"/>
      <c r="B1753" s="1"/>
      <c r="C1753" s="236"/>
      <c r="D1753" s="1"/>
      <c r="H1753" s="1"/>
      <c r="I1753" s="1"/>
      <c r="J1753" s="1"/>
      <c r="K1753" s="1"/>
      <c r="L1753" s="1"/>
      <c r="M1753" s="1"/>
      <c r="N1753" s="3"/>
      <c r="O1753" s="1"/>
      <c r="P1753" s="1"/>
      <c r="Q1753" s="1"/>
      <c r="R1753" s="1"/>
      <c r="S1753" s="1"/>
      <c r="T1753" s="103"/>
      <c r="U1753" s="103"/>
      <c r="V1753" s="103"/>
      <c r="W1753" s="103"/>
      <c r="X1753" s="103"/>
      <c r="Y1753" s="103"/>
      <c r="Z1753" s="103"/>
      <c r="AA1753" s="103"/>
      <c r="AB1753" s="103"/>
    </row>
    <row r="1754" spans="1:28">
      <c r="A1754" s="1"/>
      <c r="B1754" s="1"/>
      <c r="C1754" s="236"/>
      <c r="D1754" s="1"/>
      <c r="H1754" s="1"/>
      <c r="I1754" s="1"/>
      <c r="J1754" s="1"/>
      <c r="K1754" s="1"/>
      <c r="L1754" s="1"/>
      <c r="M1754" s="1"/>
      <c r="N1754" s="3"/>
      <c r="O1754" s="1"/>
      <c r="P1754" s="1"/>
      <c r="Q1754" s="1"/>
      <c r="R1754" s="1"/>
      <c r="S1754" s="1"/>
      <c r="T1754" s="103"/>
      <c r="U1754" s="103"/>
      <c r="V1754" s="103"/>
      <c r="W1754" s="103"/>
      <c r="X1754" s="103"/>
      <c r="Y1754" s="103"/>
      <c r="Z1754" s="103"/>
      <c r="AA1754" s="103"/>
      <c r="AB1754" s="103"/>
    </row>
    <row r="1755" spans="1:28">
      <c r="A1755" s="1"/>
      <c r="B1755" s="1"/>
      <c r="C1755" s="236"/>
      <c r="D1755" s="1"/>
      <c r="H1755" s="1"/>
      <c r="I1755" s="1"/>
      <c r="J1755" s="1"/>
      <c r="K1755" s="1"/>
      <c r="L1755" s="1"/>
      <c r="M1755" s="1"/>
      <c r="N1755" s="3"/>
      <c r="O1755" s="1"/>
      <c r="P1755" s="1"/>
      <c r="Q1755" s="1"/>
      <c r="R1755" s="1"/>
      <c r="S1755" s="1"/>
      <c r="T1755" s="103"/>
      <c r="U1755" s="103"/>
      <c r="V1755" s="103"/>
      <c r="W1755" s="103"/>
      <c r="X1755" s="103"/>
      <c r="Y1755" s="103"/>
      <c r="Z1755" s="103"/>
      <c r="AA1755" s="103"/>
      <c r="AB1755" s="103"/>
    </row>
    <row r="1756" spans="1:28">
      <c r="A1756" s="1"/>
      <c r="B1756" s="1"/>
      <c r="C1756" s="236"/>
      <c r="D1756" s="1"/>
      <c r="H1756" s="1"/>
      <c r="I1756" s="1"/>
      <c r="J1756" s="1"/>
      <c r="K1756" s="1"/>
      <c r="L1756" s="1"/>
      <c r="M1756" s="1"/>
      <c r="N1756" s="3"/>
      <c r="O1756" s="1"/>
      <c r="P1756" s="1"/>
      <c r="Q1756" s="1"/>
      <c r="R1756" s="1"/>
      <c r="S1756" s="1"/>
      <c r="T1756" s="103"/>
      <c r="U1756" s="103"/>
      <c r="V1756" s="103"/>
      <c r="W1756" s="103"/>
      <c r="X1756" s="103"/>
      <c r="Y1756" s="103"/>
      <c r="Z1756" s="103"/>
      <c r="AA1756" s="103"/>
      <c r="AB1756" s="103"/>
    </row>
    <row r="1757" spans="1:28">
      <c r="A1757" s="1"/>
      <c r="B1757" s="1"/>
      <c r="C1757" s="236"/>
      <c r="D1757" s="1"/>
      <c r="H1757" s="1"/>
      <c r="I1757" s="1"/>
      <c r="J1757" s="1"/>
      <c r="K1757" s="1"/>
      <c r="L1757" s="1"/>
      <c r="M1757" s="1"/>
      <c r="N1757" s="3"/>
      <c r="O1757" s="1"/>
      <c r="P1757" s="1"/>
      <c r="Q1757" s="1"/>
      <c r="R1757" s="1"/>
      <c r="S1757" s="1"/>
      <c r="T1757" s="103"/>
      <c r="U1757" s="103"/>
      <c r="V1757" s="103"/>
      <c r="W1757" s="103"/>
      <c r="X1757" s="103"/>
      <c r="Y1757" s="103"/>
      <c r="Z1757" s="103"/>
      <c r="AA1757" s="103"/>
      <c r="AB1757" s="103"/>
    </row>
    <row r="1758" spans="1:28">
      <c r="A1758" s="1"/>
      <c r="B1758" s="1"/>
      <c r="C1758" s="236"/>
      <c r="D1758" s="1"/>
      <c r="H1758" s="1"/>
      <c r="I1758" s="1"/>
      <c r="J1758" s="1"/>
      <c r="K1758" s="1"/>
      <c r="L1758" s="1"/>
      <c r="M1758" s="1"/>
      <c r="N1758" s="3"/>
      <c r="O1758" s="1"/>
      <c r="P1758" s="1"/>
      <c r="Q1758" s="1"/>
      <c r="R1758" s="1"/>
      <c r="S1758" s="1"/>
      <c r="T1758" s="103"/>
      <c r="U1758" s="103"/>
      <c r="V1758" s="103"/>
      <c r="W1758" s="103"/>
      <c r="X1758" s="103"/>
      <c r="Y1758" s="103"/>
      <c r="Z1758" s="103"/>
      <c r="AA1758" s="103"/>
      <c r="AB1758" s="103"/>
    </row>
    <row r="1759" spans="1:28">
      <c r="A1759" s="1"/>
      <c r="B1759" s="1"/>
      <c r="C1759" s="236"/>
      <c r="D1759" s="1"/>
      <c r="H1759" s="1"/>
      <c r="I1759" s="1"/>
      <c r="J1759" s="1"/>
      <c r="K1759" s="1"/>
      <c r="L1759" s="1"/>
      <c r="M1759" s="1"/>
      <c r="N1759" s="3"/>
      <c r="O1759" s="1"/>
      <c r="P1759" s="1"/>
      <c r="Q1759" s="1"/>
      <c r="R1759" s="1"/>
      <c r="S1759" s="1"/>
      <c r="T1759" s="103"/>
      <c r="U1759" s="103"/>
      <c r="V1759" s="103"/>
      <c r="W1759" s="103"/>
      <c r="X1759" s="103"/>
      <c r="Y1759" s="103"/>
      <c r="Z1759" s="103"/>
      <c r="AA1759" s="103"/>
      <c r="AB1759" s="103"/>
    </row>
    <row r="1760" spans="1:28">
      <c r="A1760" s="1"/>
      <c r="B1760" s="1"/>
      <c r="C1760" s="236"/>
      <c r="D1760" s="1"/>
      <c r="H1760" s="1"/>
      <c r="I1760" s="1"/>
      <c r="J1760" s="1"/>
      <c r="K1760" s="1"/>
      <c r="L1760" s="1"/>
      <c r="M1760" s="1"/>
      <c r="N1760" s="3"/>
      <c r="O1760" s="1"/>
      <c r="P1760" s="1"/>
      <c r="Q1760" s="1"/>
      <c r="R1760" s="1"/>
      <c r="S1760" s="1"/>
      <c r="T1760" s="103"/>
      <c r="U1760" s="103"/>
      <c r="V1760" s="103"/>
      <c r="W1760" s="103"/>
      <c r="X1760" s="103"/>
      <c r="Y1760" s="103"/>
      <c r="Z1760" s="103"/>
      <c r="AA1760" s="103"/>
      <c r="AB1760" s="103"/>
    </row>
    <row r="1761" spans="1:28">
      <c r="A1761" s="1"/>
      <c r="B1761" s="1"/>
      <c r="C1761" s="236"/>
      <c r="D1761" s="1"/>
      <c r="H1761" s="1"/>
      <c r="I1761" s="1"/>
      <c r="J1761" s="1"/>
      <c r="K1761" s="1"/>
      <c r="L1761" s="1"/>
      <c r="M1761" s="1"/>
      <c r="N1761" s="3"/>
      <c r="O1761" s="1"/>
      <c r="P1761" s="1"/>
      <c r="Q1761" s="1"/>
      <c r="R1761" s="1"/>
      <c r="S1761" s="1"/>
      <c r="T1761" s="103"/>
      <c r="U1761" s="103"/>
      <c r="V1761" s="103"/>
      <c r="W1761" s="103"/>
      <c r="X1761" s="103"/>
      <c r="Y1761" s="103"/>
      <c r="Z1761" s="103"/>
      <c r="AA1761" s="103"/>
      <c r="AB1761" s="103"/>
    </row>
    <row r="1762" spans="1:28">
      <c r="A1762" s="1"/>
      <c r="B1762" s="1"/>
      <c r="C1762" s="236"/>
      <c r="D1762" s="1"/>
      <c r="H1762" s="1"/>
      <c r="I1762" s="1"/>
      <c r="J1762" s="1"/>
      <c r="K1762" s="1"/>
      <c r="L1762" s="1"/>
      <c r="M1762" s="1"/>
      <c r="N1762" s="3"/>
      <c r="O1762" s="1"/>
      <c r="P1762" s="1"/>
      <c r="Q1762" s="1"/>
      <c r="R1762" s="1"/>
      <c r="S1762" s="1"/>
      <c r="T1762" s="103"/>
      <c r="U1762" s="103"/>
      <c r="V1762" s="103"/>
      <c r="W1762" s="103"/>
      <c r="X1762" s="103"/>
      <c r="Y1762" s="103"/>
      <c r="Z1762" s="103"/>
      <c r="AA1762" s="103"/>
      <c r="AB1762" s="103"/>
    </row>
    <row r="1763" spans="1:28">
      <c r="A1763" s="1"/>
      <c r="B1763" s="1"/>
      <c r="C1763" s="236"/>
      <c r="D1763" s="1"/>
      <c r="H1763" s="1"/>
      <c r="I1763" s="1"/>
      <c r="J1763" s="1"/>
      <c r="K1763" s="1"/>
      <c r="L1763" s="1"/>
      <c r="M1763" s="1"/>
      <c r="N1763" s="3"/>
      <c r="O1763" s="1"/>
      <c r="P1763" s="1"/>
      <c r="Q1763" s="1"/>
      <c r="R1763" s="1"/>
      <c r="S1763" s="1"/>
      <c r="T1763" s="103"/>
      <c r="U1763" s="103"/>
      <c r="V1763" s="103"/>
      <c r="W1763" s="103"/>
      <c r="X1763" s="103"/>
      <c r="Y1763" s="103"/>
      <c r="Z1763" s="103"/>
      <c r="AA1763" s="103"/>
      <c r="AB1763" s="103"/>
    </row>
    <row r="1764" spans="1:28">
      <c r="A1764" s="1"/>
      <c r="B1764" s="1"/>
      <c r="C1764" s="236"/>
      <c r="D1764" s="1"/>
      <c r="H1764" s="1"/>
      <c r="I1764" s="1"/>
      <c r="J1764" s="1"/>
      <c r="K1764" s="1"/>
      <c r="L1764" s="1"/>
      <c r="M1764" s="1"/>
      <c r="N1764" s="3"/>
      <c r="O1764" s="1"/>
      <c r="P1764" s="1"/>
      <c r="Q1764" s="1"/>
      <c r="R1764" s="1"/>
      <c r="S1764" s="1"/>
      <c r="T1764" s="103"/>
      <c r="U1764" s="103"/>
      <c r="V1764" s="103"/>
      <c r="W1764" s="103"/>
      <c r="X1764" s="103"/>
      <c r="Y1764" s="103"/>
      <c r="Z1764" s="103"/>
      <c r="AA1764" s="103"/>
      <c r="AB1764" s="103"/>
    </row>
    <row r="1765" spans="1:28">
      <c r="A1765" s="1"/>
      <c r="B1765" s="1"/>
      <c r="C1765" s="236"/>
      <c r="D1765" s="1"/>
      <c r="H1765" s="1"/>
      <c r="I1765" s="1"/>
      <c r="J1765" s="1"/>
      <c r="K1765" s="1"/>
      <c r="L1765" s="1"/>
      <c r="M1765" s="1"/>
      <c r="N1765" s="3"/>
      <c r="O1765" s="1"/>
      <c r="P1765" s="1"/>
      <c r="Q1765" s="1"/>
      <c r="R1765" s="1"/>
      <c r="S1765" s="1"/>
      <c r="T1765" s="103"/>
      <c r="U1765" s="103"/>
      <c r="V1765" s="103"/>
      <c r="W1765" s="103"/>
      <c r="X1765" s="103"/>
      <c r="Y1765" s="103"/>
      <c r="Z1765" s="103"/>
      <c r="AA1765" s="103"/>
      <c r="AB1765" s="103"/>
    </row>
    <row r="1766" spans="1:28">
      <c r="A1766" s="1"/>
      <c r="B1766" s="1"/>
      <c r="C1766" s="236"/>
      <c r="D1766" s="1"/>
      <c r="H1766" s="1"/>
      <c r="I1766" s="1"/>
      <c r="J1766" s="1"/>
      <c r="K1766" s="1"/>
      <c r="L1766" s="1"/>
      <c r="M1766" s="1"/>
      <c r="N1766" s="3"/>
      <c r="O1766" s="1"/>
      <c r="P1766" s="1"/>
      <c r="Q1766" s="1"/>
      <c r="R1766" s="1"/>
      <c r="S1766" s="1"/>
      <c r="T1766" s="103"/>
      <c r="U1766" s="103"/>
      <c r="V1766" s="103"/>
      <c r="W1766" s="103"/>
      <c r="X1766" s="103"/>
      <c r="Y1766" s="103"/>
      <c r="Z1766" s="103"/>
      <c r="AA1766" s="103"/>
      <c r="AB1766" s="103"/>
    </row>
    <row r="1767" spans="1:28">
      <c r="A1767" s="1"/>
      <c r="B1767" s="1"/>
      <c r="C1767" s="236"/>
      <c r="D1767" s="1"/>
      <c r="H1767" s="1"/>
      <c r="I1767" s="1"/>
      <c r="J1767" s="1"/>
      <c r="K1767" s="1"/>
      <c r="L1767" s="1"/>
      <c r="M1767" s="1"/>
      <c r="N1767" s="3"/>
      <c r="O1767" s="1"/>
      <c r="P1767" s="1"/>
      <c r="Q1767" s="1"/>
      <c r="R1767" s="1"/>
      <c r="S1767" s="1"/>
      <c r="T1767" s="103"/>
      <c r="U1767" s="103"/>
      <c r="V1767" s="103"/>
      <c r="W1767" s="103"/>
      <c r="X1767" s="103"/>
      <c r="Y1767" s="103"/>
      <c r="Z1767" s="103"/>
      <c r="AA1767" s="103"/>
      <c r="AB1767" s="103"/>
    </row>
    <row r="1768" spans="1:28">
      <c r="A1768" s="1"/>
      <c r="B1768" s="1"/>
      <c r="C1768" s="236"/>
      <c r="D1768" s="1"/>
      <c r="H1768" s="1"/>
      <c r="I1768" s="1"/>
      <c r="J1768" s="1"/>
      <c r="K1768" s="1"/>
      <c r="L1768" s="1"/>
      <c r="M1768" s="1"/>
      <c r="N1768" s="3"/>
      <c r="O1768" s="1"/>
      <c r="P1768" s="1"/>
      <c r="Q1768" s="1"/>
      <c r="R1768" s="1"/>
      <c r="S1768" s="1"/>
      <c r="T1768" s="103"/>
      <c r="U1768" s="103"/>
      <c r="V1768" s="103"/>
      <c r="W1768" s="103"/>
      <c r="X1768" s="103"/>
      <c r="Y1768" s="103"/>
      <c r="Z1768" s="103"/>
      <c r="AA1768" s="103"/>
      <c r="AB1768" s="103"/>
    </row>
    <row r="1769" spans="1:28">
      <c r="A1769" s="1"/>
      <c r="B1769" s="1"/>
      <c r="C1769" s="236"/>
      <c r="D1769" s="1"/>
      <c r="H1769" s="1"/>
      <c r="I1769" s="1"/>
      <c r="J1769" s="1"/>
      <c r="K1769" s="1"/>
      <c r="L1769" s="1"/>
      <c r="M1769" s="1"/>
      <c r="N1769" s="3"/>
      <c r="O1769" s="1"/>
      <c r="P1769" s="1"/>
      <c r="Q1769" s="1"/>
      <c r="R1769" s="1"/>
      <c r="S1769" s="1"/>
      <c r="T1769" s="103"/>
      <c r="U1769" s="103"/>
      <c r="V1769" s="103"/>
      <c r="W1769" s="103"/>
      <c r="X1769" s="103"/>
      <c r="Y1769" s="103"/>
      <c r="Z1769" s="103"/>
      <c r="AA1769" s="103"/>
      <c r="AB1769" s="103"/>
    </row>
    <row r="1770" spans="1:28">
      <c r="A1770" s="1"/>
      <c r="B1770" s="1"/>
      <c r="C1770" s="236"/>
      <c r="D1770" s="1"/>
      <c r="H1770" s="1"/>
      <c r="I1770" s="1"/>
      <c r="J1770" s="1"/>
      <c r="K1770" s="1"/>
      <c r="L1770" s="1"/>
      <c r="M1770" s="1"/>
      <c r="N1770" s="3"/>
      <c r="O1770" s="1"/>
      <c r="P1770" s="1"/>
      <c r="Q1770" s="1"/>
      <c r="R1770" s="1"/>
      <c r="S1770" s="1"/>
      <c r="T1770" s="103"/>
      <c r="U1770" s="103"/>
      <c r="V1770" s="103"/>
      <c r="W1770" s="103"/>
      <c r="X1770" s="103"/>
      <c r="Y1770" s="103"/>
      <c r="Z1770" s="103"/>
      <c r="AA1770" s="103"/>
      <c r="AB1770" s="103"/>
    </row>
    <row r="1771" spans="1:28">
      <c r="A1771" s="1"/>
      <c r="B1771" s="1"/>
      <c r="C1771" s="236"/>
      <c r="D1771" s="1"/>
      <c r="H1771" s="1"/>
      <c r="I1771" s="1"/>
      <c r="J1771" s="1"/>
      <c r="K1771" s="1"/>
      <c r="L1771" s="1"/>
      <c r="M1771" s="1"/>
      <c r="N1771" s="3"/>
      <c r="O1771" s="1"/>
      <c r="P1771" s="1"/>
      <c r="Q1771" s="1"/>
      <c r="R1771" s="1"/>
      <c r="S1771" s="1"/>
      <c r="T1771" s="103"/>
      <c r="U1771" s="103"/>
      <c r="V1771" s="103"/>
      <c r="W1771" s="103"/>
      <c r="X1771" s="103"/>
      <c r="Y1771" s="103"/>
      <c r="Z1771" s="103"/>
      <c r="AA1771" s="103"/>
      <c r="AB1771" s="103"/>
    </row>
    <row r="1772" spans="1:28">
      <c r="A1772" s="1"/>
      <c r="B1772" s="1"/>
      <c r="C1772" s="236"/>
      <c r="D1772" s="1"/>
      <c r="H1772" s="1"/>
      <c r="I1772" s="1"/>
      <c r="J1772" s="1"/>
      <c r="K1772" s="1"/>
      <c r="L1772" s="1"/>
      <c r="M1772" s="1"/>
      <c r="N1772" s="3"/>
      <c r="O1772" s="1"/>
      <c r="P1772" s="1"/>
      <c r="Q1772" s="1"/>
      <c r="R1772" s="1"/>
      <c r="S1772" s="1"/>
      <c r="T1772" s="103"/>
      <c r="U1772" s="103"/>
      <c r="V1772" s="103"/>
      <c r="W1772" s="103"/>
      <c r="X1772" s="103"/>
      <c r="Y1772" s="103"/>
      <c r="Z1772" s="103"/>
      <c r="AA1772" s="103"/>
      <c r="AB1772" s="103"/>
    </row>
    <row r="1773" spans="1:28">
      <c r="A1773" s="1"/>
      <c r="B1773" s="1"/>
      <c r="C1773" s="236"/>
      <c r="D1773" s="1"/>
      <c r="H1773" s="1"/>
      <c r="I1773" s="1"/>
      <c r="J1773" s="1"/>
      <c r="K1773" s="1"/>
      <c r="L1773" s="1"/>
      <c r="M1773" s="1"/>
      <c r="N1773" s="3"/>
      <c r="O1773" s="1"/>
      <c r="P1773" s="1"/>
      <c r="Q1773" s="1"/>
      <c r="R1773" s="1"/>
      <c r="S1773" s="1"/>
      <c r="T1773" s="103"/>
      <c r="U1773" s="103"/>
      <c r="V1773" s="103"/>
      <c r="W1773" s="103"/>
      <c r="X1773" s="103"/>
      <c r="Y1773" s="103"/>
      <c r="Z1773" s="103"/>
      <c r="AA1773" s="103"/>
      <c r="AB1773" s="103"/>
    </row>
    <row r="1774" spans="1:28">
      <c r="A1774" s="1"/>
      <c r="B1774" s="1"/>
      <c r="C1774" s="236"/>
      <c r="D1774" s="1"/>
      <c r="H1774" s="1"/>
      <c r="I1774" s="1"/>
      <c r="J1774" s="1"/>
      <c r="K1774" s="1"/>
      <c r="L1774" s="1"/>
      <c r="M1774" s="1"/>
      <c r="N1774" s="3"/>
      <c r="O1774" s="1"/>
      <c r="P1774" s="1"/>
      <c r="Q1774" s="1"/>
      <c r="R1774" s="1"/>
      <c r="S1774" s="1"/>
      <c r="T1774" s="103"/>
      <c r="U1774" s="103"/>
      <c r="V1774" s="103"/>
      <c r="W1774" s="103"/>
      <c r="X1774" s="103"/>
      <c r="Y1774" s="103"/>
      <c r="Z1774" s="103"/>
      <c r="AA1774" s="103"/>
      <c r="AB1774" s="103"/>
    </row>
    <row r="1775" spans="1:28">
      <c r="A1775" s="1"/>
      <c r="B1775" s="1"/>
      <c r="C1775" s="236"/>
      <c r="D1775" s="1"/>
      <c r="H1775" s="1"/>
      <c r="I1775" s="1"/>
      <c r="J1775" s="1"/>
      <c r="K1775" s="1"/>
      <c r="L1775" s="1"/>
      <c r="M1775" s="1"/>
      <c r="N1775" s="3"/>
      <c r="O1775" s="1"/>
      <c r="P1775" s="1"/>
      <c r="Q1775" s="1"/>
      <c r="R1775" s="1"/>
      <c r="S1775" s="1"/>
      <c r="T1775" s="103"/>
      <c r="U1775" s="103"/>
      <c r="V1775" s="103"/>
      <c r="W1775" s="103"/>
      <c r="X1775" s="103"/>
      <c r="Y1775" s="103"/>
      <c r="Z1775" s="103"/>
      <c r="AA1775" s="103"/>
      <c r="AB1775" s="103"/>
    </row>
    <row r="1776" spans="1:28">
      <c r="A1776" s="1"/>
      <c r="B1776" s="1"/>
      <c r="C1776" s="236"/>
      <c r="D1776" s="1"/>
      <c r="H1776" s="1"/>
      <c r="I1776" s="1"/>
      <c r="J1776" s="1"/>
      <c r="K1776" s="1"/>
      <c r="L1776" s="1"/>
      <c r="M1776" s="1"/>
      <c r="N1776" s="3"/>
      <c r="O1776" s="1"/>
      <c r="P1776" s="1"/>
      <c r="Q1776" s="1"/>
      <c r="R1776" s="1"/>
      <c r="S1776" s="1"/>
      <c r="T1776" s="103"/>
      <c r="U1776" s="103"/>
      <c r="V1776" s="103"/>
      <c r="W1776" s="103"/>
      <c r="X1776" s="103"/>
      <c r="Y1776" s="103"/>
      <c r="Z1776" s="103"/>
      <c r="AA1776" s="103"/>
      <c r="AB1776" s="103"/>
    </row>
    <row r="1777" spans="1:28">
      <c r="A1777" s="1"/>
      <c r="B1777" s="1"/>
      <c r="C1777" s="236"/>
      <c r="D1777" s="1"/>
      <c r="H1777" s="1"/>
      <c r="I1777" s="1"/>
      <c r="J1777" s="1"/>
      <c r="K1777" s="1"/>
      <c r="L1777" s="1"/>
      <c r="M1777" s="1"/>
      <c r="N1777" s="3"/>
      <c r="O1777" s="1"/>
      <c r="P1777" s="1"/>
      <c r="Q1777" s="1"/>
      <c r="R1777" s="1"/>
      <c r="S1777" s="1"/>
      <c r="T1777" s="103"/>
      <c r="U1777" s="103"/>
      <c r="V1777" s="103"/>
      <c r="W1777" s="103"/>
      <c r="X1777" s="103"/>
      <c r="Y1777" s="103"/>
      <c r="Z1777" s="103"/>
      <c r="AA1777" s="103"/>
      <c r="AB1777" s="103"/>
    </row>
    <row r="1778" spans="1:28">
      <c r="A1778" s="1"/>
      <c r="B1778" s="1"/>
      <c r="C1778" s="236"/>
      <c r="D1778" s="1"/>
      <c r="H1778" s="1"/>
      <c r="I1778" s="1"/>
      <c r="J1778" s="1"/>
      <c r="K1778" s="1"/>
      <c r="L1778" s="1"/>
      <c r="M1778" s="1"/>
      <c r="N1778" s="3"/>
      <c r="O1778" s="1"/>
      <c r="P1778" s="1"/>
      <c r="Q1778" s="1"/>
      <c r="R1778" s="1"/>
      <c r="S1778" s="1"/>
      <c r="T1778" s="103"/>
      <c r="U1778" s="103"/>
      <c r="V1778" s="103"/>
      <c r="W1778" s="103"/>
      <c r="X1778" s="103"/>
      <c r="Y1778" s="103"/>
      <c r="Z1778" s="103"/>
      <c r="AA1778" s="103"/>
      <c r="AB1778" s="103"/>
    </row>
    <row r="1779" spans="1:28">
      <c r="A1779" s="1"/>
      <c r="B1779" s="1"/>
      <c r="C1779" s="236"/>
      <c r="D1779" s="1"/>
      <c r="H1779" s="1"/>
      <c r="I1779" s="1"/>
      <c r="J1779" s="1"/>
      <c r="K1779" s="1"/>
      <c r="L1779" s="1"/>
      <c r="M1779" s="1"/>
      <c r="N1779" s="3"/>
      <c r="O1779" s="1"/>
      <c r="P1779" s="1"/>
      <c r="Q1779" s="1"/>
      <c r="R1779" s="1"/>
      <c r="S1779" s="1"/>
      <c r="T1779" s="103"/>
      <c r="U1779" s="103"/>
      <c r="V1779" s="103"/>
      <c r="W1779" s="103"/>
      <c r="X1779" s="103"/>
      <c r="Y1779" s="103"/>
      <c r="Z1779" s="103"/>
      <c r="AA1779" s="103"/>
      <c r="AB1779" s="103"/>
    </row>
    <row r="1780" spans="1:28">
      <c r="A1780" s="1"/>
      <c r="B1780" s="1"/>
      <c r="C1780" s="236"/>
      <c r="D1780" s="1"/>
      <c r="H1780" s="1"/>
      <c r="I1780" s="1"/>
      <c r="J1780" s="1"/>
      <c r="K1780" s="1"/>
      <c r="L1780" s="1"/>
      <c r="M1780" s="1"/>
      <c r="N1780" s="3"/>
      <c r="O1780" s="1"/>
      <c r="P1780" s="1"/>
      <c r="Q1780" s="1"/>
      <c r="R1780" s="1"/>
      <c r="S1780" s="1"/>
      <c r="T1780" s="103"/>
      <c r="U1780" s="103"/>
      <c r="V1780" s="103"/>
      <c r="W1780" s="103"/>
      <c r="X1780" s="103"/>
      <c r="Y1780" s="103"/>
      <c r="Z1780" s="103"/>
      <c r="AA1780" s="103"/>
      <c r="AB1780" s="103"/>
    </row>
    <row r="1781" spans="1:28">
      <c r="A1781" s="1"/>
      <c r="B1781" s="1"/>
      <c r="C1781" s="236"/>
      <c r="D1781" s="1"/>
      <c r="H1781" s="1"/>
      <c r="I1781" s="1"/>
      <c r="J1781" s="1"/>
      <c r="K1781" s="1"/>
      <c r="L1781" s="1"/>
      <c r="M1781" s="1"/>
      <c r="N1781" s="3"/>
      <c r="O1781" s="1"/>
      <c r="P1781" s="1"/>
      <c r="Q1781" s="1"/>
      <c r="R1781" s="1"/>
      <c r="S1781" s="1"/>
      <c r="T1781" s="103"/>
      <c r="U1781" s="103"/>
      <c r="V1781" s="103"/>
      <c r="W1781" s="103"/>
      <c r="X1781" s="103"/>
      <c r="Y1781" s="103"/>
      <c r="Z1781" s="103"/>
      <c r="AA1781" s="103"/>
      <c r="AB1781" s="103"/>
    </row>
    <row r="1782" spans="1:28">
      <c r="A1782" s="1"/>
      <c r="B1782" s="1"/>
      <c r="C1782" s="236"/>
      <c r="D1782" s="1"/>
      <c r="H1782" s="1"/>
      <c r="I1782" s="1"/>
      <c r="J1782" s="1"/>
      <c r="K1782" s="1"/>
      <c r="L1782" s="1"/>
      <c r="M1782" s="1"/>
      <c r="N1782" s="3"/>
      <c r="O1782" s="1"/>
      <c r="P1782" s="1"/>
      <c r="Q1782" s="1"/>
      <c r="R1782" s="1"/>
      <c r="S1782" s="1"/>
      <c r="T1782" s="103"/>
      <c r="U1782" s="103"/>
      <c r="V1782" s="103"/>
      <c r="W1782" s="103"/>
      <c r="X1782" s="103"/>
      <c r="Y1782" s="103"/>
      <c r="Z1782" s="103"/>
      <c r="AA1782" s="103"/>
      <c r="AB1782" s="103"/>
    </row>
    <row r="1783" spans="1:28">
      <c r="A1783" s="1"/>
      <c r="B1783" s="1"/>
      <c r="C1783" s="236"/>
      <c r="D1783" s="1"/>
      <c r="H1783" s="1"/>
      <c r="I1783" s="1"/>
      <c r="J1783" s="1"/>
      <c r="K1783" s="1"/>
      <c r="L1783" s="1"/>
      <c r="M1783" s="1"/>
      <c r="N1783" s="3"/>
      <c r="O1783" s="1"/>
      <c r="P1783" s="1"/>
      <c r="Q1783" s="1"/>
      <c r="R1783" s="1"/>
      <c r="S1783" s="1"/>
      <c r="T1783" s="103"/>
      <c r="U1783" s="103"/>
      <c r="V1783" s="103"/>
      <c r="W1783" s="103"/>
      <c r="X1783" s="103"/>
      <c r="Y1783" s="103"/>
      <c r="Z1783" s="103"/>
      <c r="AA1783" s="103"/>
      <c r="AB1783" s="103"/>
    </row>
    <row r="1784" spans="1:28">
      <c r="A1784" s="1"/>
      <c r="B1784" s="1"/>
      <c r="C1784" s="236"/>
      <c r="D1784" s="1"/>
      <c r="H1784" s="1"/>
      <c r="I1784" s="1"/>
      <c r="J1784" s="1"/>
      <c r="K1784" s="1"/>
      <c r="L1784" s="1"/>
      <c r="M1784" s="1"/>
      <c r="N1784" s="3"/>
      <c r="O1784" s="1"/>
      <c r="P1784" s="1"/>
      <c r="Q1784" s="1"/>
      <c r="R1784" s="1"/>
      <c r="S1784" s="1"/>
      <c r="T1784" s="103"/>
      <c r="U1784" s="103"/>
      <c r="V1784" s="103"/>
      <c r="W1784" s="103"/>
      <c r="X1784" s="103"/>
      <c r="Y1784" s="103"/>
      <c r="Z1784" s="103"/>
      <c r="AA1784" s="103"/>
      <c r="AB1784" s="103"/>
    </row>
    <row r="1785" spans="1:28">
      <c r="A1785" s="1"/>
      <c r="B1785" s="1"/>
      <c r="C1785" s="236"/>
      <c r="D1785" s="1"/>
      <c r="H1785" s="1"/>
      <c r="I1785" s="1"/>
      <c r="J1785" s="1"/>
      <c r="K1785" s="1"/>
      <c r="L1785" s="1"/>
      <c r="M1785" s="1"/>
      <c r="N1785" s="3"/>
      <c r="O1785" s="1"/>
      <c r="P1785" s="1"/>
      <c r="Q1785" s="1"/>
      <c r="R1785" s="1"/>
      <c r="S1785" s="1"/>
      <c r="T1785" s="103"/>
      <c r="U1785" s="103"/>
      <c r="V1785" s="103"/>
      <c r="W1785" s="103"/>
      <c r="X1785" s="103"/>
      <c r="Y1785" s="103"/>
      <c r="Z1785" s="103"/>
      <c r="AA1785" s="103"/>
      <c r="AB1785" s="103"/>
    </row>
    <row r="1786" spans="1:28">
      <c r="A1786" s="1"/>
      <c r="B1786" s="1"/>
      <c r="C1786" s="236"/>
      <c r="D1786" s="1"/>
      <c r="H1786" s="1"/>
      <c r="I1786" s="1"/>
      <c r="J1786" s="1"/>
      <c r="K1786" s="1"/>
      <c r="L1786" s="1"/>
      <c r="M1786" s="1"/>
      <c r="N1786" s="3"/>
      <c r="O1786" s="1"/>
      <c r="P1786" s="1"/>
      <c r="Q1786" s="1"/>
      <c r="R1786" s="1"/>
      <c r="S1786" s="1"/>
      <c r="T1786" s="103"/>
      <c r="U1786" s="103"/>
      <c r="V1786" s="103"/>
      <c r="W1786" s="103"/>
      <c r="X1786" s="103"/>
      <c r="Y1786" s="103"/>
      <c r="Z1786" s="103"/>
      <c r="AA1786" s="103"/>
      <c r="AB1786" s="103"/>
    </row>
    <row r="1787" spans="1:28">
      <c r="A1787" s="1"/>
      <c r="B1787" s="1"/>
      <c r="C1787" s="236"/>
      <c r="D1787" s="1"/>
      <c r="H1787" s="1"/>
      <c r="I1787" s="1"/>
      <c r="J1787" s="1"/>
      <c r="K1787" s="1"/>
      <c r="L1787" s="1"/>
      <c r="M1787" s="1"/>
      <c r="N1787" s="3"/>
      <c r="O1787" s="1"/>
      <c r="P1787" s="1"/>
      <c r="Q1787" s="1"/>
      <c r="R1787" s="1"/>
      <c r="S1787" s="1"/>
      <c r="T1787" s="103"/>
      <c r="U1787" s="103"/>
      <c r="V1787" s="103"/>
      <c r="W1787" s="103"/>
      <c r="X1787" s="103"/>
      <c r="Y1787" s="103"/>
      <c r="Z1787" s="103"/>
      <c r="AA1787" s="103"/>
      <c r="AB1787" s="103"/>
    </row>
    <row r="1788" spans="1:28">
      <c r="A1788" s="1"/>
      <c r="B1788" s="1"/>
      <c r="C1788" s="236"/>
      <c r="D1788" s="1"/>
      <c r="H1788" s="1"/>
      <c r="I1788" s="1"/>
      <c r="J1788" s="1"/>
      <c r="K1788" s="1"/>
      <c r="L1788" s="1"/>
      <c r="M1788" s="1"/>
      <c r="N1788" s="3"/>
      <c r="O1788" s="1"/>
      <c r="P1788" s="1"/>
      <c r="Q1788" s="1"/>
      <c r="R1788" s="1"/>
      <c r="S1788" s="1"/>
      <c r="T1788" s="103"/>
      <c r="U1788" s="103"/>
      <c r="V1788" s="103"/>
      <c r="W1788" s="103"/>
      <c r="X1788" s="103"/>
      <c r="Y1788" s="103"/>
      <c r="Z1788" s="103"/>
      <c r="AA1788" s="103"/>
      <c r="AB1788" s="103"/>
    </row>
    <row r="1789" spans="1:28">
      <c r="A1789" s="1"/>
      <c r="B1789" s="1"/>
      <c r="C1789" s="236"/>
      <c r="D1789" s="1"/>
      <c r="H1789" s="1"/>
      <c r="I1789" s="1"/>
      <c r="J1789" s="1"/>
      <c r="K1789" s="1"/>
      <c r="L1789" s="1"/>
      <c r="M1789" s="1"/>
      <c r="N1789" s="3"/>
      <c r="O1789" s="1"/>
      <c r="P1789" s="1"/>
      <c r="Q1789" s="1"/>
      <c r="R1789" s="1"/>
      <c r="S1789" s="1"/>
      <c r="T1789" s="103"/>
      <c r="U1789" s="103"/>
      <c r="V1789" s="103"/>
      <c r="W1789" s="103"/>
      <c r="X1789" s="103"/>
      <c r="Y1789" s="103"/>
      <c r="Z1789" s="103"/>
      <c r="AA1789" s="103"/>
      <c r="AB1789" s="103"/>
    </row>
    <row r="1790" spans="1:28">
      <c r="A1790" s="1"/>
      <c r="B1790" s="1"/>
      <c r="C1790" s="236"/>
      <c r="D1790" s="1"/>
      <c r="H1790" s="1"/>
      <c r="I1790" s="1"/>
      <c r="J1790" s="1"/>
      <c r="K1790" s="1"/>
      <c r="L1790" s="1"/>
      <c r="M1790" s="1"/>
      <c r="N1790" s="3"/>
      <c r="O1790" s="1"/>
      <c r="P1790" s="1"/>
      <c r="Q1790" s="1"/>
      <c r="R1790" s="1"/>
      <c r="S1790" s="1"/>
      <c r="T1790" s="103"/>
      <c r="U1790" s="103"/>
      <c r="V1790" s="103"/>
      <c r="W1790" s="103"/>
      <c r="X1790" s="103"/>
      <c r="Y1790" s="103"/>
      <c r="Z1790" s="103"/>
      <c r="AA1790" s="103"/>
      <c r="AB1790" s="103"/>
    </row>
    <row r="1791" spans="1:28">
      <c r="A1791" s="1"/>
      <c r="B1791" s="1"/>
      <c r="C1791" s="236"/>
      <c r="D1791" s="1"/>
      <c r="H1791" s="1"/>
      <c r="I1791" s="1"/>
      <c r="J1791" s="1"/>
      <c r="K1791" s="1"/>
      <c r="L1791" s="1"/>
      <c r="M1791" s="1"/>
      <c r="N1791" s="3"/>
      <c r="O1791" s="1"/>
      <c r="P1791" s="1"/>
      <c r="Q1791" s="1"/>
      <c r="R1791" s="1"/>
      <c r="S1791" s="1"/>
      <c r="T1791" s="103"/>
      <c r="U1791" s="103"/>
      <c r="V1791" s="103"/>
      <c r="W1791" s="103"/>
      <c r="X1791" s="103"/>
      <c r="Y1791" s="103"/>
      <c r="Z1791" s="103"/>
      <c r="AA1791" s="103"/>
      <c r="AB1791" s="103"/>
    </row>
    <row r="1792" spans="1:28">
      <c r="A1792" s="1"/>
      <c r="B1792" s="1"/>
      <c r="C1792" s="236"/>
      <c r="D1792" s="1"/>
      <c r="H1792" s="1"/>
      <c r="I1792" s="1"/>
      <c r="J1792" s="1"/>
      <c r="K1792" s="1"/>
      <c r="L1792" s="1"/>
      <c r="M1792" s="1"/>
      <c r="N1792" s="3"/>
      <c r="O1792" s="1"/>
      <c r="P1792" s="1"/>
      <c r="Q1792" s="1"/>
      <c r="R1792" s="1"/>
      <c r="S1792" s="1"/>
      <c r="T1792" s="103"/>
      <c r="U1792" s="103"/>
      <c r="V1792" s="103"/>
      <c r="W1792" s="103"/>
      <c r="X1792" s="103"/>
      <c r="Y1792" s="103"/>
      <c r="Z1792" s="103"/>
      <c r="AA1792" s="103"/>
      <c r="AB1792" s="103"/>
    </row>
    <row r="1793" spans="1:28">
      <c r="A1793" s="1"/>
      <c r="B1793" s="1"/>
      <c r="C1793" s="236"/>
      <c r="D1793" s="1"/>
      <c r="H1793" s="1"/>
      <c r="I1793" s="1"/>
      <c r="J1793" s="1"/>
      <c r="K1793" s="1"/>
      <c r="L1793" s="1"/>
      <c r="M1793" s="1"/>
      <c r="N1793" s="3"/>
      <c r="O1793" s="1"/>
      <c r="P1793" s="1"/>
      <c r="Q1793" s="1"/>
      <c r="R1793" s="1"/>
      <c r="S1793" s="1"/>
      <c r="T1793" s="103"/>
      <c r="U1793" s="103"/>
      <c r="V1793" s="103"/>
      <c r="W1793" s="103"/>
      <c r="X1793" s="103"/>
      <c r="Y1793" s="103"/>
      <c r="Z1793" s="103"/>
      <c r="AA1793" s="103"/>
      <c r="AB1793" s="103"/>
    </row>
    <row r="1794" spans="1:28">
      <c r="A1794" s="1"/>
      <c r="B1794" s="1"/>
      <c r="C1794" s="236"/>
      <c r="D1794" s="1"/>
      <c r="H1794" s="1"/>
      <c r="I1794" s="1"/>
      <c r="J1794" s="1"/>
      <c r="K1794" s="1"/>
      <c r="L1794" s="1"/>
      <c r="M1794" s="1"/>
      <c r="N1794" s="3"/>
      <c r="O1794" s="1"/>
      <c r="P1794" s="1"/>
      <c r="Q1794" s="1"/>
      <c r="R1794" s="1"/>
      <c r="S1794" s="1"/>
      <c r="T1794" s="103"/>
      <c r="U1794" s="103"/>
      <c r="V1794" s="103"/>
      <c r="W1794" s="103"/>
      <c r="X1794" s="103"/>
      <c r="Y1794" s="103"/>
      <c r="Z1794" s="103"/>
      <c r="AA1794" s="103"/>
      <c r="AB1794" s="103"/>
    </row>
    <row r="1795" spans="1:28">
      <c r="A1795" s="1"/>
      <c r="B1795" s="1"/>
      <c r="C1795" s="236"/>
      <c r="D1795" s="1"/>
      <c r="H1795" s="1"/>
      <c r="I1795" s="1"/>
      <c r="J1795" s="1"/>
      <c r="K1795" s="1"/>
      <c r="L1795" s="1"/>
      <c r="M1795" s="1"/>
      <c r="N1795" s="3"/>
      <c r="O1795" s="1"/>
      <c r="P1795" s="1"/>
      <c r="Q1795" s="1"/>
      <c r="R1795" s="1"/>
      <c r="S1795" s="1"/>
      <c r="T1795" s="103"/>
      <c r="U1795" s="103"/>
      <c r="V1795" s="103"/>
      <c r="W1795" s="103"/>
      <c r="X1795" s="103"/>
      <c r="Y1795" s="103"/>
      <c r="Z1795" s="103"/>
      <c r="AA1795" s="103"/>
      <c r="AB1795" s="103"/>
    </row>
    <row r="1796" spans="1:28">
      <c r="A1796" s="1"/>
      <c r="B1796" s="1"/>
      <c r="C1796" s="236"/>
      <c r="D1796" s="1"/>
      <c r="H1796" s="1"/>
      <c r="I1796" s="1"/>
      <c r="J1796" s="1"/>
      <c r="K1796" s="1"/>
      <c r="L1796" s="1"/>
      <c r="M1796" s="1"/>
      <c r="N1796" s="3"/>
      <c r="O1796" s="1"/>
      <c r="P1796" s="1"/>
      <c r="Q1796" s="1"/>
      <c r="R1796" s="1"/>
      <c r="S1796" s="1"/>
      <c r="T1796" s="103"/>
      <c r="U1796" s="103"/>
      <c r="V1796" s="103"/>
      <c r="W1796" s="103"/>
      <c r="X1796" s="103"/>
      <c r="Y1796" s="103"/>
      <c r="Z1796" s="103"/>
      <c r="AA1796" s="103"/>
      <c r="AB1796" s="103"/>
    </row>
    <row r="1797" spans="1:28">
      <c r="A1797" s="1"/>
      <c r="B1797" s="1"/>
      <c r="C1797" s="236"/>
      <c r="D1797" s="1"/>
      <c r="H1797" s="1"/>
      <c r="I1797" s="1"/>
      <c r="J1797" s="1"/>
      <c r="K1797" s="1"/>
      <c r="L1797" s="1"/>
      <c r="M1797" s="1"/>
      <c r="N1797" s="3"/>
      <c r="O1797" s="1"/>
      <c r="P1797" s="1"/>
      <c r="Q1797" s="1"/>
      <c r="R1797" s="1"/>
      <c r="S1797" s="1"/>
      <c r="T1797" s="103"/>
      <c r="U1797" s="103"/>
      <c r="V1797" s="103"/>
      <c r="W1797" s="103"/>
      <c r="X1797" s="103"/>
      <c r="Y1797" s="103"/>
      <c r="Z1797" s="103"/>
      <c r="AA1797" s="103"/>
      <c r="AB1797" s="103"/>
    </row>
    <row r="1798" spans="1:28">
      <c r="A1798" s="1"/>
      <c r="B1798" s="1"/>
      <c r="C1798" s="236"/>
      <c r="D1798" s="1"/>
      <c r="H1798" s="1"/>
      <c r="I1798" s="1"/>
      <c r="J1798" s="1"/>
      <c r="K1798" s="1"/>
      <c r="L1798" s="1"/>
      <c r="M1798" s="1"/>
      <c r="N1798" s="3"/>
      <c r="O1798" s="1"/>
      <c r="P1798" s="1"/>
      <c r="Q1798" s="1"/>
      <c r="R1798" s="1"/>
      <c r="S1798" s="1"/>
      <c r="T1798" s="103"/>
      <c r="U1798" s="103"/>
      <c r="V1798" s="103"/>
      <c r="W1798" s="103"/>
      <c r="X1798" s="103"/>
      <c r="Y1798" s="103"/>
      <c r="Z1798" s="103"/>
      <c r="AA1798" s="103"/>
      <c r="AB1798" s="103"/>
    </row>
    <row r="1799" spans="1:28">
      <c r="A1799" s="1"/>
      <c r="B1799" s="1"/>
      <c r="C1799" s="236"/>
      <c r="D1799" s="1"/>
      <c r="H1799" s="1"/>
      <c r="I1799" s="1"/>
      <c r="J1799" s="1"/>
      <c r="K1799" s="1"/>
      <c r="L1799" s="1"/>
      <c r="M1799" s="1"/>
      <c r="N1799" s="3"/>
      <c r="O1799" s="1"/>
      <c r="P1799" s="1"/>
      <c r="Q1799" s="1"/>
      <c r="R1799" s="1"/>
      <c r="S1799" s="1"/>
      <c r="T1799" s="103"/>
      <c r="U1799" s="103"/>
      <c r="V1799" s="103"/>
      <c r="W1799" s="103"/>
      <c r="X1799" s="103"/>
      <c r="Y1799" s="103"/>
      <c r="Z1799" s="103"/>
      <c r="AA1799" s="103"/>
      <c r="AB1799" s="103"/>
    </row>
    <row r="1800" spans="1:28">
      <c r="A1800" s="1"/>
      <c r="B1800" s="1"/>
      <c r="C1800" s="236"/>
      <c r="D1800" s="1"/>
      <c r="H1800" s="1"/>
      <c r="I1800" s="1"/>
      <c r="J1800" s="1"/>
      <c r="K1800" s="1"/>
      <c r="L1800" s="1"/>
      <c r="M1800" s="1"/>
      <c r="N1800" s="3"/>
      <c r="O1800" s="1"/>
      <c r="P1800" s="1"/>
      <c r="Q1800" s="1"/>
      <c r="R1800" s="1"/>
      <c r="S1800" s="1"/>
      <c r="T1800" s="103"/>
      <c r="U1800" s="103"/>
      <c r="V1800" s="103"/>
      <c r="W1800" s="103"/>
      <c r="X1800" s="103"/>
      <c r="Y1800" s="103"/>
      <c r="Z1800" s="103"/>
      <c r="AA1800" s="103"/>
      <c r="AB1800" s="103"/>
    </row>
    <row r="1801" spans="1:28">
      <c r="A1801" s="1"/>
      <c r="B1801" s="1"/>
      <c r="C1801" s="236"/>
      <c r="D1801" s="1"/>
      <c r="H1801" s="1"/>
      <c r="I1801" s="1"/>
      <c r="J1801" s="1"/>
      <c r="K1801" s="1"/>
      <c r="L1801" s="1"/>
      <c r="M1801" s="1"/>
      <c r="N1801" s="3"/>
      <c r="O1801" s="1"/>
      <c r="P1801" s="1"/>
      <c r="Q1801" s="1"/>
      <c r="R1801" s="1"/>
      <c r="S1801" s="1"/>
      <c r="T1801" s="103"/>
      <c r="U1801" s="103"/>
      <c r="V1801" s="103"/>
      <c r="W1801" s="103"/>
      <c r="X1801" s="103"/>
      <c r="Y1801" s="103"/>
      <c r="Z1801" s="103"/>
      <c r="AA1801" s="103"/>
      <c r="AB1801" s="103"/>
    </row>
    <row r="1802" spans="1:28">
      <c r="A1802" s="1"/>
      <c r="B1802" s="1"/>
      <c r="C1802" s="236"/>
      <c r="D1802" s="1"/>
      <c r="H1802" s="1"/>
      <c r="I1802" s="1"/>
      <c r="J1802" s="1"/>
      <c r="K1802" s="1"/>
      <c r="L1802" s="1"/>
      <c r="M1802" s="1"/>
      <c r="N1802" s="3"/>
      <c r="O1802" s="1"/>
      <c r="P1802" s="1"/>
      <c r="Q1802" s="1"/>
      <c r="R1802" s="1"/>
      <c r="S1802" s="1"/>
      <c r="T1802" s="103"/>
      <c r="U1802" s="103"/>
      <c r="V1802" s="103"/>
      <c r="W1802" s="103"/>
      <c r="X1802" s="103"/>
      <c r="Y1802" s="103"/>
      <c r="Z1802" s="103"/>
      <c r="AA1802" s="103"/>
      <c r="AB1802" s="103"/>
    </row>
    <row r="1803" spans="1:28">
      <c r="A1803" s="1"/>
      <c r="B1803" s="1"/>
      <c r="C1803" s="236"/>
      <c r="D1803" s="1"/>
      <c r="H1803" s="1"/>
      <c r="I1803" s="1"/>
      <c r="J1803" s="1"/>
      <c r="K1803" s="1"/>
      <c r="L1803" s="1"/>
      <c r="M1803" s="1"/>
      <c r="N1803" s="3"/>
      <c r="O1803" s="1"/>
      <c r="P1803" s="1"/>
      <c r="Q1803" s="1"/>
      <c r="R1803" s="1"/>
      <c r="S1803" s="1"/>
      <c r="T1803" s="103"/>
      <c r="U1803" s="103"/>
      <c r="V1803" s="103"/>
      <c r="W1803" s="103"/>
      <c r="X1803" s="103"/>
      <c r="Y1803" s="103"/>
      <c r="Z1803" s="103"/>
      <c r="AA1803" s="103"/>
      <c r="AB1803" s="103"/>
    </row>
    <row r="1804" spans="1:28">
      <c r="A1804" s="1"/>
      <c r="B1804" s="1"/>
      <c r="C1804" s="236"/>
      <c r="D1804" s="1"/>
      <c r="H1804" s="1"/>
      <c r="I1804" s="1"/>
      <c r="J1804" s="1"/>
      <c r="K1804" s="1"/>
      <c r="L1804" s="1"/>
      <c r="M1804" s="1"/>
      <c r="N1804" s="3"/>
      <c r="O1804" s="1"/>
      <c r="P1804" s="1"/>
      <c r="Q1804" s="1"/>
      <c r="R1804" s="1"/>
      <c r="S1804" s="1"/>
      <c r="T1804" s="103"/>
      <c r="U1804" s="103"/>
      <c r="V1804" s="103"/>
      <c r="W1804" s="103"/>
      <c r="X1804" s="103"/>
      <c r="Y1804" s="103"/>
      <c r="Z1804" s="103"/>
      <c r="AA1804" s="103"/>
      <c r="AB1804" s="103"/>
    </row>
    <row r="1805" spans="1:28">
      <c r="A1805" s="1"/>
      <c r="B1805" s="1"/>
      <c r="C1805" s="236"/>
      <c r="D1805" s="1"/>
      <c r="H1805" s="1"/>
      <c r="I1805" s="1"/>
      <c r="J1805" s="1"/>
      <c r="K1805" s="1"/>
      <c r="L1805" s="1"/>
      <c r="M1805" s="1"/>
      <c r="N1805" s="3"/>
      <c r="O1805" s="1"/>
      <c r="P1805" s="1"/>
      <c r="Q1805" s="1"/>
      <c r="R1805" s="1"/>
      <c r="S1805" s="1"/>
      <c r="T1805" s="103"/>
      <c r="U1805" s="103"/>
      <c r="V1805" s="103"/>
      <c r="W1805" s="103"/>
      <c r="X1805" s="103"/>
      <c r="Y1805" s="103"/>
      <c r="Z1805" s="103"/>
      <c r="AA1805" s="103"/>
      <c r="AB1805" s="103"/>
    </row>
    <row r="1806" spans="1:28">
      <c r="A1806" s="1"/>
      <c r="B1806" s="1"/>
      <c r="C1806" s="236"/>
      <c r="D1806" s="1"/>
      <c r="H1806" s="1"/>
      <c r="I1806" s="1"/>
      <c r="J1806" s="1"/>
      <c r="K1806" s="1"/>
      <c r="L1806" s="1"/>
      <c r="M1806" s="1"/>
      <c r="N1806" s="3"/>
      <c r="O1806" s="1"/>
      <c r="P1806" s="1"/>
      <c r="Q1806" s="1"/>
      <c r="R1806" s="1"/>
      <c r="S1806" s="1"/>
      <c r="T1806" s="103"/>
      <c r="U1806" s="103"/>
      <c r="V1806" s="103"/>
      <c r="W1806" s="103"/>
      <c r="X1806" s="103"/>
      <c r="Y1806" s="103"/>
      <c r="Z1806" s="103"/>
      <c r="AA1806" s="103"/>
      <c r="AB1806" s="103"/>
    </row>
    <row r="1807" spans="1:28">
      <c r="A1807" s="1"/>
      <c r="B1807" s="1"/>
      <c r="C1807" s="236"/>
      <c r="D1807" s="1"/>
      <c r="H1807" s="1"/>
      <c r="I1807" s="1"/>
      <c r="J1807" s="1"/>
      <c r="K1807" s="1"/>
      <c r="L1807" s="1"/>
      <c r="M1807" s="1"/>
      <c r="N1807" s="3"/>
      <c r="O1807" s="1"/>
      <c r="P1807" s="1"/>
      <c r="Q1807" s="1"/>
      <c r="R1807" s="1"/>
      <c r="S1807" s="1"/>
      <c r="T1807" s="103"/>
      <c r="U1807" s="103"/>
      <c r="V1807" s="103"/>
      <c r="W1807" s="103"/>
      <c r="X1807" s="103"/>
      <c r="Y1807" s="103"/>
      <c r="Z1807" s="103"/>
      <c r="AA1807" s="103"/>
      <c r="AB1807" s="103"/>
    </row>
    <row r="1808" spans="1:28">
      <c r="A1808" s="1"/>
      <c r="B1808" s="1"/>
      <c r="C1808" s="236"/>
      <c r="D1808" s="1"/>
      <c r="H1808" s="1"/>
      <c r="I1808" s="1"/>
      <c r="J1808" s="1"/>
      <c r="K1808" s="1"/>
      <c r="L1808" s="1"/>
      <c r="M1808" s="1"/>
      <c r="N1808" s="3"/>
      <c r="O1808" s="1"/>
      <c r="P1808" s="1"/>
      <c r="Q1808" s="1"/>
      <c r="R1808" s="1"/>
      <c r="S1808" s="1"/>
      <c r="T1808" s="103"/>
      <c r="U1808" s="103"/>
      <c r="V1808" s="103"/>
      <c r="W1808" s="103"/>
      <c r="X1808" s="103"/>
      <c r="Y1808" s="103"/>
      <c r="Z1808" s="103"/>
      <c r="AA1808" s="103"/>
      <c r="AB1808" s="103"/>
    </row>
    <row r="1809" spans="1:28">
      <c r="A1809" s="1"/>
      <c r="B1809" s="1"/>
      <c r="C1809" s="236"/>
      <c r="D1809" s="1"/>
      <c r="H1809" s="1"/>
      <c r="I1809" s="1"/>
      <c r="J1809" s="1"/>
      <c r="K1809" s="1"/>
      <c r="L1809" s="1"/>
      <c r="M1809" s="1"/>
      <c r="N1809" s="3"/>
      <c r="O1809" s="1"/>
      <c r="P1809" s="1"/>
      <c r="Q1809" s="1"/>
      <c r="R1809" s="1"/>
      <c r="S1809" s="1"/>
      <c r="T1809" s="103"/>
      <c r="U1809" s="103"/>
      <c r="V1809" s="103"/>
      <c r="W1809" s="103"/>
      <c r="X1809" s="103"/>
      <c r="Y1809" s="103"/>
      <c r="Z1809" s="103"/>
      <c r="AA1809" s="103"/>
      <c r="AB1809" s="103"/>
    </row>
    <row r="1810" spans="1:28">
      <c r="A1810" s="1"/>
      <c r="B1810" s="1"/>
      <c r="C1810" s="236"/>
      <c r="D1810" s="1"/>
      <c r="H1810" s="1"/>
      <c r="I1810" s="1"/>
      <c r="J1810" s="1"/>
      <c r="K1810" s="1"/>
      <c r="L1810" s="1"/>
      <c r="M1810" s="1"/>
      <c r="N1810" s="3"/>
      <c r="O1810" s="1"/>
      <c r="P1810" s="1"/>
      <c r="Q1810" s="1"/>
      <c r="R1810" s="1"/>
      <c r="S1810" s="1"/>
      <c r="T1810" s="103"/>
      <c r="U1810" s="103"/>
      <c r="V1810" s="103"/>
      <c r="W1810" s="103"/>
      <c r="X1810" s="103"/>
      <c r="Y1810" s="103"/>
      <c r="Z1810" s="103"/>
      <c r="AA1810" s="103"/>
      <c r="AB1810" s="103"/>
    </row>
    <row r="1811" spans="1:28">
      <c r="A1811" s="1"/>
      <c r="B1811" s="1"/>
      <c r="C1811" s="236"/>
      <c r="D1811" s="1"/>
      <c r="H1811" s="1"/>
      <c r="I1811" s="1"/>
      <c r="J1811" s="1"/>
      <c r="K1811" s="1"/>
      <c r="L1811" s="1"/>
      <c r="M1811" s="1"/>
      <c r="N1811" s="3"/>
      <c r="O1811" s="1"/>
      <c r="P1811" s="1"/>
      <c r="Q1811" s="1"/>
      <c r="R1811" s="1"/>
      <c r="S1811" s="1"/>
      <c r="T1811" s="103"/>
      <c r="U1811" s="103"/>
      <c r="V1811" s="103"/>
      <c r="W1811" s="103"/>
      <c r="X1811" s="103"/>
      <c r="Y1811" s="103"/>
      <c r="Z1811" s="103"/>
      <c r="AA1811" s="103"/>
      <c r="AB1811" s="103"/>
    </row>
    <row r="1812" spans="1:28">
      <c r="A1812" s="1"/>
      <c r="B1812" s="1"/>
      <c r="C1812" s="236"/>
      <c r="D1812" s="1"/>
      <c r="H1812" s="1"/>
      <c r="I1812" s="1"/>
      <c r="J1812" s="1"/>
      <c r="K1812" s="1"/>
      <c r="L1812" s="1"/>
      <c r="M1812" s="1"/>
      <c r="N1812" s="3"/>
      <c r="O1812" s="1"/>
      <c r="P1812" s="1"/>
      <c r="Q1812" s="1"/>
      <c r="R1812" s="1"/>
      <c r="S1812" s="1"/>
      <c r="T1812" s="103"/>
      <c r="U1812" s="103"/>
      <c r="V1812" s="103"/>
      <c r="W1812" s="103"/>
      <c r="X1812" s="103"/>
      <c r="Y1812" s="103"/>
      <c r="Z1812" s="103"/>
      <c r="AA1812" s="103"/>
      <c r="AB1812" s="103"/>
    </row>
    <row r="1813" spans="1:28">
      <c r="A1813" s="1"/>
      <c r="B1813" s="1"/>
      <c r="C1813" s="236"/>
      <c r="D1813" s="1"/>
      <c r="H1813" s="1"/>
      <c r="I1813" s="1"/>
      <c r="J1813" s="1"/>
      <c r="K1813" s="1"/>
      <c r="L1813" s="1"/>
      <c r="M1813" s="1"/>
      <c r="N1813" s="3"/>
      <c r="O1813" s="1"/>
      <c r="P1813" s="1"/>
      <c r="Q1813" s="1"/>
      <c r="R1813" s="1"/>
      <c r="S1813" s="1"/>
      <c r="T1813" s="103"/>
      <c r="U1813" s="103"/>
      <c r="V1813" s="103"/>
      <c r="W1813" s="103"/>
      <c r="X1813" s="103"/>
      <c r="Y1813" s="103"/>
      <c r="Z1813" s="103"/>
      <c r="AA1813" s="103"/>
      <c r="AB1813" s="103"/>
    </row>
    <row r="1814" spans="1:28">
      <c r="A1814" s="1"/>
      <c r="B1814" s="1"/>
      <c r="C1814" s="236"/>
      <c r="D1814" s="1"/>
      <c r="H1814" s="1"/>
      <c r="I1814" s="1"/>
      <c r="J1814" s="1"/>
      <c r="K1814" s="1"/>
      <c r="L1814" s="1"/>
      <c r="M1814" s="1"/>
      <c r="N1814" s="3"/>
      <c r="O1814" s="1"/>
      <c r="P1814" s="1"/>
      <c r="Q1814" s="1"/>
      <c r="R1814" s="1"/>
      <c r="S1814" s="1"/>
      <c r="T1814" s="103"/>
      <c r="U1814" s="103"/>
      <c r="V1814" s="103"/>
      <c r="W1814" s="103"/>
      <c r="X1814" s="103"/>
      <c r="Y1814" s="103"/>
      <c r="Z1814" s="103"/>
      <c r="AA1814" s="103"/>
      <c r="AB1814" s="103"/>
    </row>
    <row r="1815" spans="1:28">
      <c r="A1815" s="1"/>
      <c r="B1815" s="1"/>
      <c r="C1815" s="236"/>
      <c r="D1815" s="1"/>
      <c r="H1815" s="1"/>
      <c r="I1815" s="1"/>
      <c r="J1815" s="1"/>
      <c r="K1815" s="1"/>
      <c r="L1815" s="1"/>
      <c r="M1815" s="1"/>
      <c r="N1815" s="3"/>
      <c r="O1815" s="1"/>
      <c r="P1815" s="1"/>
      <c r="Q1815" s="1"/>
      <c r="R1815" s="1"/>
      <c r="S1815" s="1"/>
      <c r="T1815" s="103"/>
      <c r="U1815" s="103"/>
      <c r="V1815" s="103"/>
      <c r="W1815" s="103"/>
      <c r="X1815" s="103"/>
      <c r="Y1815" s="103"/>
      <c r="Z1815" s="103"/>
      <c r="AA1815" s="103"/>
      <c r="AB1815" s="103"/>
    </row>
    <row r="1816" spans="1:28">
      <c r="A1816" s="1"/>
      <c r="B1816" s="1"/>
      <c r="C1816" s="236"/>
      <c r="D1816" s="1"/>
      <c r="H1816" s="1"/>
      <c r="I1816" s="1"/>
      <c r="J1816" s="1"/>
      <c r="K1816" s="1"/>
      <c r="L1816" s="1"/>
      <c r="M1816" s="1"/>
      <c r="N1816" s="3"/>
      <c r="O1816" s="1"/>
      <c r="P1816" s="1"/>
      <c r="Q1816" s="1"/>
      <c r="R1816" s="1"/>
      <c r="S1816" s="1"/>
      <c r="T1816" s="103"/>
      <c r="U1816" s="103"/>
      <c r="V1816" s="103"/>
      <c r="W1816" s="103"/>
      <c r="X1816" s="103"/>
      <c r="Y1816" s="103"/>
      <c r="Z1816" s="103"/>
      <c r="AA1816" s="103"/>
      <c r="AB1816" s="103"/>
    </row>
    <row r="1817" spans="1:28">
      <c r="A1817" s="1"/>
      <c r="B1817" s="1"/>
      <c r="C1817" s="236"/>
      <c r="D1817" s="1"/>
      <c r="H1817" s="1"/>
      <c r="I1817" s="1"/>
      <c r="J1817" s="1"/>
      <c r="K1817" s="1"/>
      <c r="L1817" s="1"/>
      <c r="M1817" s="1"/>
      <c r="N1817" s="3"/>
      <c r="O1817" s="1"/>
      <c r="P1817" s="1"/>
      <c r="Q1817" s="1"/>
      <c r="R1817" s="1"/>
      <c r="S1817" s="1"/>
      <c r="T1817" s="103"/>
      <c r="U1817" s="103"/>
      <c r="V1817" s="103"/>
      <c r="W1817" s="103"/>
      <c r="X1817" s="103"/>
      <c r="Y1817" s="103"/>
      <c r="Z1817" s="103"/>
      <c r="AA1817" s="103"/>
      <c r="AB1817" s="103"/>
    </row>
    <row r="1818" spans="1:28">
      <c r="A1818" s="1"/>
      <c r="B1818" s="1"/>
      <c r="C1818" s="236"/>
      <c r="D1818" s="1"/>
      <c r="H1818" s="1"/>
      <c r="I1818" s="1"/>
      <c r="J1818" s="1"/>
      <c r="K1818" s="1"/>
      <c r="L1818" s="1"/>
      <c r="M1818" s="1"/>
      <c r="N1818" s="3"/>
      <c r="O1818" s="1"/>
      <c r="P1818" s="1"/>
      <c r="Q1818" s="1"/>
      <c r="R1818" s="1"/>
      <c r="S1818" s="1"/>
      <c r="T1818" s="103"/>
      <c r="U1818" s="103"/>
      <c r="V1818" s="103"/>
      <c r="W1818" s="103"/>
      <c r="X1818" s="103"/>
      <c r="Y1818" s="103"/>
      <c r="Z1818" s="103"/>
      <c r="AA1818" s="103"/>
      <c r="AB1818" s="103"/>
    </row>
    <row r="1819" spans="1:28">
      <c r="A1819" s="1"/>
      <c r="B1819" s="1"/>
      <c r="C1819" s="236"/>
      <c r="D1819" s="1"/>
      <c r="H1819" s="1"/>
      <c r="I1819" s="1"/>
      <c r="J1819" s="1"/>
      <c r="K1819" s="1"/>
      <c r="L1819" s="1"/>
      <c r="M1819" s="1"/>
      <c r="N1819" s="3"/>
      <c r="O1819" s="1"/>
      <c r="P1819" s="1"/>
      <c r="Q1819" s="1"/>
      <c r="R1819" s="1"/>
      <c r="S1819" s="1"/>
      <c r="T1819" s="103"/>
      <c r="U1819" s="103"/>
      <c r="V1819" s="103"/>
      <c r="W1819" s="103"/>
      <c r="X1819" s="103"/>
      <c r="Y1819" s="103"/>
      <c r="Z1819" s="103"/>
      <c r="AA1819" s="103"/>
      <c r="AB1819" s="103"/>
    </row>
    <row r="1820" spans="1:28">
      <c r="A1820" s="1"/>
      <c r="B1820" s="1"/>
      <c r="C1820" s="236"/>
      <c r="D1820" s="1"/>
      <c r="H1820" s="1"/>
      <c r="I1820" s="1"/>
      <c r="J1820" s="1"/>
      <c r="K1820" s="1"/>
      <c r="L1820" s="1"/>
      <c r="M1820" s="1"/>
      <c r="N1820" s="3"/>
      <c r="O1820" s="1"/>
      <c r="P1820" s="1"/>
      <c r="Q1820" s="1"/>
      <c r="R1820" s="1"/>
      <c r="S1820" s="1"/>
      <c r="T1820" s="103"/>
      <c r="U1820" s="103"/>
      <c r="V1820" s="103"/>
      <c r="W1820" s="103"/>
      <c r="X1820" s="103"/>
      <c r="Y1820" s="103"/>
      <c r="Z1820" s="103"/>
      <c r="AA1820" s="103"/>
      <c r="AB1820" s="103"/>
    </row>
    <row r="1821" spans="1:28">
      <c r="A1821" s="1"/>
      <c r="B1821" s="1"/>
      <c r="C1821" s="236"/>
      <c r="D1821" s="1"/>
      <c r="H1821" s="1"/>
      <c r="I1821" s="1"/>
      <c r="J1821" s="1"/>
      <c r="K1821" s="1"/>
      <c r="L1821" s="1"/>
      <c r="M1821" s="1"/>
      <c r="N1821" s="3"/>
      <c r="O1821" s="1"/>
      <c r="P1821" s="1"/>
      <c r="Q1821" s="1"/>
      <c r="R1821" s="1"/>
      <c r="S1821" s="1"/>
      <c r="T1821" s="103"/>
      <c r="U1821" s="103"/>
      <c r="V1821" s="103"/>
      <c r="W1821" s="103"/>
      <c r="X1821" s="103"/>
      <c r="Y1821" s="103"/>
      <c r="Z1821" s="103"/>
      <c r="AA1821" s="103"/>
      <c r="AB1821" s="103"/>
    </row>
    <row r="1822" spans="1:28">
      <c r="A1822" s="1"/>
      <c r="B1822" s="1"/>
      <c r="C1822" s="236"/>
      <c r="D1822" s="1"/>
      <c r="H1822" s="1"/>
      <c r="I1822" s="1"/>
      <c r="J1822" s="1"/>
      <c r="K1822" s="1"/>
      <c r="L1822" s="1"/>
      <c r="M1822" s="1"/>
      <c r="N1822" s="3"/>
      <c r="O1822" s="1"/>
      <c r="P1822" s="1"/>
      <c r="Q1822" s="1"/>
      <c r="R1822" s="1"/>
      <c r="S1822" s="1"/>
      <c r="T1822" s="103"/>
      <c r="U1822" s="103"/>
      <c r="V1822" s="103"/>
      <c r="W1822" s="103"/>
      <c r="X1822" s="103"/>
      <c r="Y1822" s="103"/>
      <c r="Z1822" s="103"/>
      <c r="AA1822" s="103"/>
      <c r="AB1822" s="103"/>
    </row>
    <row r="1823" spans="1:28">
      <c r="A1823" s="1"/>
      <c r="B1823" s="1"/>
      <c r="C1823" s="236"/>
      <c r="D1823" s="1"/>
      <c r="H1823" s="1"/>
      <c r="I1823" s="1"/>
      <c r="J1823" s="1"/>
      <c r="K1823" s="1"/>
      <c r="L1823" s="1"/>
      <c r="M1823" s="1"/>
      <c r="N1823" s="3"/>
      <c r="O1823" s="1"/>
      <c r="P1823" s="1"/>
      <c r="Q1823" s="1"/>
      <c r="R1823" s="1"/>
      <c r="S1823" s="1"/>
      <c r="T1823" s="103"/>
      <c r="U1823" s="103"/>
      <c r="V1823" s="103"/>
      <c r="W1823" s="103"/>
      <c r="X1823" s="103"/>
      <c r="Y1823" s="103"/>
      <c r="Z1823" s="103"/>
      <c r="AA1823" s="103"/>
      <c r="AB1823" s="103"/>
    </row>
    <row r="1824" spans="1:28">
      <c r="A1824" s="1"/>
      <c r="B1824" s="1"/>
      <c r="C1824" s="236"/>
      <c r="D1824" s="1"/>
      <c r="H1824" s="1"/>
      <c r="I1824" s="1"/>
      <c r="J1824" s="1"/>
      <c r="K1824" s="1"/>
      <c r="L1824" s="1"/>
      <c r="M1824" s="1"/>
      <c r="N1824" s="3"/>
      <c r="O1824" s="1"/>
      <c r="P1824" s="1"/>
      <c r="Q1824" s="1"/>
      <c r="R1824" s="1"/>
      <c r="S1824" s="1"/>
      <c r="T1824" s="103"/>
      <c r="U1824" s="103"/>
      <c r="V1824" s="103"/>
      <c r="W1824" s="103"/>
      <c r="X1824" s="103"/>
      <c r="Y1824" s="103"/>
      <c r="Z1824" s="103"/>
      <c r="AA1824" s="103"/>
      <c r="AB1824" s="103"/>
    </row>
    <row r="1825" spans="1:28">
      <c r="A1825" s="1"/>
      <c r="B1825" s="1"/>
      <c r="C1825" s="236"/>
      <c r="D1825" s="1"/>
      <c r="H1825" s="1"/>
      <c r="I1825" s="1"/>
      <c r="J1825" s="1"/>
      <c r="K1825" s="1"/>
      <c r="L1825" s="1"/>
      <c r="M1825" s="1"/>
      <c r="N1825" s="3"/>
      <c r="O1825" s="1"/>
      <c r="P1825" s="1"/>
      <c r="Q1825" s="1"/>
      <c r="R1825" s="1"/>
      <c r="S1825" s="1"/>
      <c r="T1825" s="103"/>
      <c r="U1825" s="103"/>
      <c r="V1825" s="103"/>
      <c r="W1825" s="103"/>
      <c r="X1825" s="103"/>
      <c r="Y1825" s="103"/>
      <c r="Z1825" s="103"/>
      <c r="AA1825" s="103"/>
      <c r="AB1825" s="103"/>
    </row>
    <row r="1826" spans="1:28">
      <c r="A1826" s="1"/>
      <c r="B1826" s="1"/>
      <c r="C1826" s="236"/>
      <c r="D1826" s="1"/>
      <c r="H1826" s="1"/>
      <c r="I1826" s="1"/>
      <c r="J1826" s="1"/>
      <c r="K1826" s="1"/>
      <c r="L1826" s="1"/>
      <c r="M1826" s="1"/>
      <c r="N1826" s="3"/>
      <c r="O1826" s="1"/>
      <c r="P1826" s="1"/>
      <c r="Q1826" s="1"/>
      <c r="R1826" s="1"/>
      <c r="S1826" s="1"/>
      <c r="T1826" s="103"/>
      <c r="U1826" s="103"/>
      <c r="V1826" s="103"/>
      <c r="W1826" s="103"/>
      <c r="X1826" s="103"/>
      <c r="Y1826" s="103"/>
    </row>
  </sheetData>
  <sortState xmlns:xlrd2="http://schemas.microsoft.com/office/spreadsheetml/2017/richdata2" ref="B965:T987">
    <sortCondition ref="H965:H987"/>
  </sortState>
  <customSheetViews>
    <customSheetView guid="{FEBB693D-7F9F-4A38-A0AE-CBF9ACA7B7B6}" hiddenColumns="1">
      <pane ySplit="9" topLeftCell="A492" activePane="bottomLeft" state="frozen"/>
      <selection pane="bottomLeft" activeCell="J502" sqref="J502"/>
      <pageMargins left="0.7" right="0.7" top="0.75" bottom="0.75" header="0.3" footer="0.3"/>
      <pageSetup orientation="portrait" r:id="rId1"/>
    </customSheetView>
    <customSheetView guid="{49B49C4E-6744-4E61-994B-BB3D6C43F131}" showPageBreaks="1" printArea="1" hiddenColumns="1" topLeftCell="A981">
      <selection activeCell="J997" sqref="J997"/>
      <pageMargins left="0.7" right="0.7" top="0.75" bottom="0.75" header="0.3" footer="0.3"/>
      <pageSetup orientation="landscape" r:id="rId2"/>
    </customSheetView>
  </customSheetViews>
  <mergeCells count="2">
    <mergeCell ref="B1:Q1"/>
    <mergeCell ref="V3:Z3"/>
  </mergeCells>
  <phoneticPr fontId="10" type="noConversion"/>
  <conditionalFormatting sqref="A11:U37 A39:B39 D39:U39 C38:U38 A38 A40:U17005">
    <cfRule type="expression" dxfId="96" priority="126">
      <formula>$U11= "End"</formula>
    </cfRule>
  </conditionalFormatting>
  <conditionalFormatting sqref="B38">
    <cfRule type="expression" dxfId="95" priority="344">
      <formula>$U39= "End"</formula>
    </cfRule>
  </conditionalFormatting>
  <pageMargins left="0.7" right="0.7" top="0.75" bottom="0.75" header="0.3" footer="0.3"/>
  <pageSetup scale="90" orientation="portrait" r:id="rId3"/>
  <legacy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2786"/>
  <sheetViews>
    <sheetView zoomScaleNormal="100" workbookViewId="0"/>
  </sheetViews>
  <sheetFormatPr defaultColWidth="9.1796875" defaultRowHeight="12.75" customHeight="1"/>
  <cols>
    <col min="1" max="1" width="10.81640625" style="1276" customWidth="1"/>
    <col min="2" max="2" width="11.1796875" style="111" customWidth="1"/>
    <col min="3" max="3" width="22.81640625" style="111" customWidth="1"/>
    <col min="4" max="5" width="11.1796875" style="111" customWidth="1"/>
    <col min="6" max="6" width="14.1796875" style="111" bestFit="1" customWidth="1"/>
    <col min="7" max="7" width="13.81640625" style="111" bestFit="1" customWidth="1"/>
    <col min="8" max="8" width="12.453125" style="105" customWidth="1"/>
    <col min="9" max="9" width="41" style="103" customWidth="1"/>
    <col min="10" max="10" width="9.1796875" style="1038" customWidth="1"/>
    <col min="11" max="11" width="10.453125" style="111" customWidth="1"/>
    <col min="12" max="12" width="12.453125" style="1040" hidden="1" customWidth="1"/>
    <col min="13" max="13" width="25.54296875" style="111" customWidth="1"/>
    <col min="14" max="14" width="11.1796875" style="415" hidden="1" customWidth="1"/>
    <col min="15" max="15" width="22.453125" style="111" bestFit="1" customWidth="1"/>
    <col min="16" max="16" width="11.1796875" style="111" customWidth="1"/>
    <col min="17" max="17" width="19.1796875" style="111" bestFit="1" customWidth="1"/>
    <col min="18" max="18" width="25.54296875" style="873" hidden="1" customWidth="1"/>
    <col min="19" max="19" width="9.1796875" style="111"/>
    <col min="20" max="22" width="14.54296875" style="111" bestFit="1" customWidth="1"/>
    <col min="23" max="16384" width="9.1796875" style="111"/>
  </cols>
  <sheetData>
    <row r="1" spans="1:22" ht="12.75" customHeight="1">
      <c r="B1" s="1467" t="s">
        <v>7497</v>
      </c>
      <c r="C1" s="1466"/>
      <c r="D1" s="1466"/>
      <c r="E1" s="1466"/>
      <c r="F1" s="1466"/>
      <c r="G1" s="1466"/>
      <c r="H1" s="1466"/>
      <c r="I1" s="1466"/>
      <c r="J1" s="1466"/>
      <c r="K1" s="1466"/>
      <c r="L1" s="1466"/>
      <c r="M1" s="1466"/>
    </row>
    <row r="2" spans="1:22" ht="12.75" customHeight="1">
      <c r="B2" s="344"/>
      <c r="C2" s="32"/>
      <c r="D2" s="32"/>
      <c r="E2" s="32"/>
      <c r="F2" s="32"/>
      <c r="G2" s="32"/>
      <c r="H2" s="76"/>
      <c r="J2" s="39"/>
      <c r="K2" s="32"/>
      <c r="L2" s="39"/>
      <c r="M2" s="32"/>
      <c r="T2" s="111" t="s">
        <v>9737</v>
      </c>
      <c r="U2" s="111" t="s">
        <v>9736</v>
      </c>
      <c r="V2" s="111" t="s">
        <v>9738</v>
      </c>
    </row>
    <row r="3" spans="1:22" ht="12.75" customHeight="1">
      <c r="B3" s="6" t="s">
        <v>3201</v>
      </c>
      <c r="C3" s="90"/>
      <c r="D3" s="89"/>
      <c r="E3" s="32"/>
      <c r="F3" s="32"/>
      <c r="G3" s="32"/>
      <c r="H3" s="76"/>
      <c r="K3" s="32"/>
      <c r="L3" s="39"/>
      <c r="M3" s="32"/>
      <c r="T3" s="111">
        <f>MATCH(L13,'Budget Manager'!A:A,0)</f>
        <v>262</v>
      </c>
      <c r="U3" s="111" t="str">
        <f>INDEX('Budget Manager'!C:C,260)&amp;", "&amp;INDEX('Budget Manager'!D:D,260)</f>
        <v>Boudet, Lucy</v>
      </c>
      <c r="V3" s="111" t="str">
        <f>IFERROR(INDEX('Budget Manager'!C:C,MATCH(L11,'Budget Manager'!A:A,0))&amp;", "&amp;INDEX('Budget Manager'!D:D,MATCH(L11,'Budget Manager'!A:A,0)),"No Budget Manager")</f>
        <v>Plinske, Kathleen</v>
      </c>
    </row>
    <row r="4" spans="1:22" ht="12.75" customHeight="1">
      <c r="B4" s="14" t="s">
        <v>3202</v>
      </c>
      <c r="C4" s="12"/>
      <c r="D4" s="424">
        <f>+Fund!D3</f>
        <v>45303</v>
      </c>
      <c r="E4" s="32"/>
      <c r="F4" s="103"/>
      <c r="G4" s="32"/>
      <c r="H4" s="76"/>
      <c r="I4" s="423"/>
      <c r="K4" s="32"/>
      <c r="L4" s="39"/>
      <c r="M4" s="32"/>
    </row>
    <row r="5" spans="1:22" ht="12.75" customHeight="1">
      <c r="B5" s="344"/>
      <c r="C5" s="32"/>
      <c r="D5" s="32"/>
      <c r="E5" s="32"/>
      <c r="F5" s="32"/>
      <c r="G5" s="32"/>
      <c r="H5" s="76"/>
      <c r="K5" s="32"/>
      <c r="L5" s="39"/>
      <c r="M5" s="32"/>
    </row>
    <row r="6" spans="1:22" ht="12.75" customHeight="1">
      <c r="B6" s="344"/>
      <c r="C6" s="32"/>
      <c r="D6" s="32"/>
      <c r="E6" s="32"/>
      <c r="F6" s="32"/>
      <c r="G6" s="32"/>
      <c r="H6" s="76"/>
      <c r="K6" s="32"/>
      <c r="L6" s="39"/>
      <c r="M6" s="32"/>
    </row>
    <row r="7" spans="1:22" ht="12.75" customHeight="1">
      <c r="A7" s="1285"/>
      <c r="B7" s="1286"/>
      <c r="C7" s="35"/>
      <c r="D7" s="35"/>
      <c r="E7" s="35"/>
      <c r="F7" s="35"/>
      <c r="G7" s="35"/>
      <c r="H7" s="196"/>
      <c r="I7" s="48"/>
      <c r="J7" s="6"/>
      <c r="K7" s="36"/>
      <c r="L7" s="392"/>
      <c r="M7" s="36"/>
      <c r="N7" s="1039"/>
    </row>
    <row r="8" spans="1:22" ht="12.75" customHeight="1">
      <c r="A8" s="1276" t="s">
        <v>3218</v>
      </c>
      <c r="B8" s="1275" t="s">
        <v>8231</v>
      </c>
      <c r="C8" s="1168" t="s">
        <v>89</v>
      </c>
      <c r="D8" s="1168" t="s">
        <v>8232</v>
      </c>
      <c r="E8" s="1168" t="s">
        <v>8233</v>
      </c>
      <c r="F8" s="1168" t="s">
        <v>8234</v>
      </c>
      <c r="G8" s="1168" t="s">
        <v>8235</v>
      </c>
      <c r="H8" s="1169" t="s">
        <v>90</v>
      </c>
      <c r="I8" s="1170" t="s">
        <v>8236</v>
      </c>
      <c r="J8" s="1167" t="s">
        <v>3216</v>
      </c>
      <c r="K8" s="1167" t="s">
        <v>92</v>
      </c>
      <c r="L8" s="1167" t="s">
        <v>91</v>
      </c>
      <c r="M8" s="1167" t="s">
        <v>93</v>
      </c>
      <c r="N8" s="1170" t="s">
        <v>8237</v>
      </c>
      <c r="O8" s="1170" t="s">
        <v>8238</v>
      </c>
      <c r="P8" s="1170" t="s">
        <v>8239</v>
      </c>
      <c r="Q8" s="1170" t="s">
        <v>8240</v>
      </c>
    </row>
    <row r="9" spans="1:22" ht="16.25" customHeight="1">
      <c r="A9" s="1355"/>
      <c r="B9" s="1355" t="s">
        <v>94</v>
      </c>
      <c r="C9" s="1355" t="s">
        <v>3208</v>
      </c>
      <c r="D9" s="1355" t="s">
        <v>3209</v>
      </c>
      <c r="E9" s="1355" t="s">
        <v>3221</v>
      </c>
      <c r="F9" s="1355" t="s">
        <v>3222</v>
      </c>
      <c r="G9" s="1355" t="s">
        <v>3223</v>
      </c>
      <c r="H9" s="1356" t="s">
        <v>95</v>
      </c>
      <c r="I9" s="1355" t="s">
        <v>3224</v>
      </c>
      <c r="J9" s="1355" t="s">
        <v>3231</v>
      </c>
      <c r="K9" s="1355" t="s">
        <v>3233</v>
      </c>
      <c r="L9" s="1355" t="s">
        <v>3235</v>
      </c>
      <c r="M9" s="1355" t="s">
        <v>96</v>
      </c>
      <c r="N9" s="1355" t="s">
        <v>3500</v>
      </c>
      <c r="O9" s="1357"/>
      <c r="P9" s="1357"/>
      <c r="Q9" s="1358" t="s">
        <v>9315</v>
      </c>
      <c r="R9" s="111"/>
    </row>
    <row r="10" spans="1:22" ht="12.75" customHeight="1">
      <c r="A10" s="1359">
        <v>1</v>
      </c>
      <c r="B10" s="1355" t="s">
        <v>97</v>
      </c>
      <c r="C10" s="1355">
        <v>1</v>
      </c>
      <c r="D10" s="1355"/>
      <c r="E10" s="1355"/>
      <c r="F10" s="1355"/>
      <c r="G10" s="1355"/>
      <c r="H10" s="1356"/>
      <c r="I10" s="1357" t="s">
        <v>9086</v>
      </c>
      <c r="J10" s="1355" t="s">
        <v>3240</v>
      </c>
      <c r="K10" s="1360"/>
      <c r="L10" s="1357"/>
      <c r="M10" s="1357"/>
      <c r="N10" s="1357"/>
      <c r="O10" s="1357"/>
      <c r="P10" s="1357" t="str">
        <f>LEFT($O10,3)</f>
        <v/>
      </c>
      <c r="Q10" s="1358"/>
      <c r="R10" s="111"/>
    </row>
    <row r="11" spans="1:22" ht="12.75" customHeight="1">
      <c r="A11" s="1359">
        <v>2</v>
      </c>
      <c r="B11" s="1355" t="s">
        <v>97</v>
      </c>
      <c r="C11" s="1355"/>
      <c r="D11" s="1355">
        <v>10</v>
      </c>
      <c r="E11" s="1357"/>
      <c r="F11" s="1355"/>
      <c r="G11" s="1355"/>
      <c r="H11" s="1356"/>
      <c r="I11" s="1357" t="s">
        <v>98</v>
      </c>
      <c r="J11" s="1355" t="s">
        <v>3240</v>
      </c>
      <c r="K11" s="1360">
        <v>1</v>
      </c>
      <c r="L11" s="1357" t="s">
        <v>4162</v>
      </c>
      <c r="M11" s="1357" t="str">
        <f>IFERROR(INDEX('Budget Manager'!C:C,MATCH(L11,'Budget Manager'!A:A,0))&amp;", "&amp;INDEX('Budget Manager'!D:D,MATCH(L11,'Budget Manager'!A:A,0)),"No Budget Manager")</f>
        <v>Plinske, Kathleen</v>
      </c>
      <c r="N11" s="1357">
        <f>IFERROR(INDEX('Budget Manager'!B:B,MATCH(L11,'Budget Manager'!A:A,0)),"No PIDM")</f>
        <v>3527017</v>
      </c>
      <c r="O11" s="1357"/>
      <c r="P11" s="1357" t="str">
        <f>LEFT($O11,3)</f>
        <v/>
      </c>
      <c r="Q11" s="1361" t="str">
        <f>IFERROR(VLOOKUP(Organization!$L11,BUDGETMANAGER,5,FALSE),"No VID")</f>
        <v>A</v>
      </c>
    </row>
    <row r="12" spans="1:22" ht="12.75" customHeight="1">
      <c r="A12" s="1359">
        <v>3</v>
      </c>
      <c r="B12" s="1355" t="s">
        <v>97</v>
      </c>
      <c r="C12" s="1355"/>
      <c r="D12" s="1355"/>
      <c r="E12" s="1355">
        <v>100</v>
      </c>
      <c r="F12" s="1355"/>
      <c r="G12" s="1355"/>
      <c r="H12" s="1356"/>
      <c r="I12" s="1357" t="s">
        <v>98</v>
      </c>
      <c r="J12" s="1355" t="s">
        <v>3240</v>
      </c>
      <c r="K12" s="1360">
        <v>10</v>
      </c>
      <c r="L12" s="1357" t="s">
        <v>4162</v>
      </c>
      <c r="M12" s="1357" t="str">
        <f>IFERROR(INDEX('Budget Manager'!C:C,MATCH(L12,'Budget Manager'!A:A,0))&amp;", "&amp;INDEX('Budget Manager'!D:D,MATCH(L12,'Budget Manager'!A:A,0)),"No Budget Manager")</f>
        <v>Plinske, Kathleen</v>
      </c>
      <c r="N12" s="1357">
        <f>IFERROR(INDEX('Budget Manager'!B:B,MATCH(L12,'Budget Manager'!A:A,0)),"No PIDM")</f>
        <v>3527017</v>
      </c>
      <c r="O12" s="1357"/>
      <c r="P12" s="1357" t="str">
        <f t="shared" ref="P12:P75" si="0">LEFT($O12,3)</f>
        <v/>
      </c>
      <c r="Q12" s="1361" t="str">
        <f>IFERROR(VLOOKUP(Organization!$L12,BUDGETMANAGER,5,FALSE),"No VID")</f>
        <v>A</v>
      </c>
    </row>
    <row r="13" spans="1:22" ht="12.75" customHeight="1">
      <c r="A13" s="1359">
        <v>4</v>
      </c>
      <c r="B13" s="1355" t="s">
        <v>97</v>
      </c>
      <c r="C13" s="1355"/>
      <c r="D13" s="1355"/>
      <c r="E13" s="1355"/>
      <c r="F13" s="1355">
        <v>1000</v>
      </c>
      <c r="G13" s="1355"/>
      <c r="H13" s="1356"/>
      <c r="I13" s="1357" t="s">
        <v>98</v>
      </c>
      <c r="J13" s="1355" t="s">
        <v>3240</v>
      </c>
      <c r="K13" s="1360">
        <v>100</v>
      </c>
      <c r="L13" s="1357" t="s">
        <v>4162</v>
      </c>
      <c r="M13" s="1357" t="str">
        <f>IFERROR(INDEX('Budget Manager'!C:C,MATCH(L13,'Budget Manager'!A:A,0))&amp;", "&amp;INDEX('Budget Manager'!D:D,MATCH(L13,'Budget Manager'!A:A,0)),"No Budget Manager")</f>
        <v>Plinske, Kathleen</v>
      </c>
      <c r="N13" s="1357">
        <f>IFERROR(INDEX('Budget Manager'!B:B,MATCH(L13,'Budget Manager'!A:A,0)),"No PIDM")</f>
        <v>3527017</v>
      </c>
      <c r="O13" s="1357"/>
      <c r="P13" s="1357" t="str">
        <f t="shared" si="0"/>
        <v/>
      </c>
      <c r="Q13" s="1361" t="str">
        <f>IFERROR(VLOOKUP(Organization!$L13,BUDGETMANAGER,5,FALSE),"No VID")</f>
        <v>A</v>
      </c>
      <c r="R13" s="111"/>
    </row>
    <row r="14" spans="1:22" ht="12.75" customHeight="1">
      <c r="A14" s="1359">
        <v>5</v>
      </c>
      <c r="B14" s="1355" t="s">
        <v>97</v>
      </c>
      <c r="C14" s="1355"/>
      <c r="D14" s="1355"/>
      <c r="E14" s="1355"/>
      <c r="F14" s="1355"/>
      <c r="G14" s="1355">
        <v>10000</v>
      </c>
      <c r="H14" s="1356"/>
      <c r="I14" s="1357" t="s">
        <v>98</v>
      </c>
      <c r="J14" s="1355" t="s">
        <v>3240</v>
      </c>
      <c r="K14" s="1360">
        <v>1000</v>
      </c>
      <c r="L14" s="1357" t="s">
        <v>4162</v>
      </c>
      <c r="M14" s="1357" t="str">
        <f>IFERROR(INDEX('Budget Manager'!C:C,MATCH(L14,'Budget Manager'!A:A,0))&amp;", "&amp;INDEX('Budget Manager'!D:D,MATCH(L14,'Budget Manager'!A:A,0)),"No Budget Manager")</f>
        <v>Plinske, Kathleen</v>
      </c>
      <c r="N14" s="1357">
        <f>IFERROR(INDEX('Budget Manager'!B:B,MATCH(L14,'Budget Manager'!A:A,0)),"No PIDM")</f>
        <v>3527017</v>
      </c>
      <c r="O14" s="1357"/>
      <c r="P14" s="1357" t="str">
        <f t="shared" si="0"/>
        <v/>
      </c>
      <c r="Q14" s="1361" t="str">
        <f>IFERROR(VLOOKUP(Organization!$L14,BUDGETMANAGER,5,FALSE),"No VID")</f>
        <v>A</v>
      </c>
      <c r="R14" s="111"/>
    </row>
    <row r="15" spans="1:22" ht="12.75" customHeight="1">
      <c r="A15" s="1359">
        <v>6</v>
      </c>
      <c r="B15" s="1355" t="s">
        <v>97</v>
      </c>
      <c r="C15" s="1355"/>
      <c r="D15" s="1355"/>
      <c r="E15" s="1355"/>
      <c r="F15" s="1355"/>
      <c r="G15" s="1355"/>
      <c r="H15" s="1362">
        <v>121700</v>
      </c>
      <c r="I15" s="1363" t="s">
        <v>104</v>
      </c>
      <c r="J15" s="1355" t="s">
        <v>3245</v>
      </c>
      <c r="K15" s="1360">
        <v>10000</v>
      </c>
      <c r="L15" s="1357" t="s">
        <v>4162</v>
      </c>
      <c r="M15" s="1357" t="str">
        <f>IFERROR(INDEX('Budget Manager'!C:C,MATCH(L15,'Budget Manager'!A:A,0))&amp;", "&amp;INDEX('Budget Manager'!D:D,MATCH(L15,'Budget Manager'!A:A,0)),"No Budget Manager")</f>
        <v>Plinske, Kathleen</v>
      </c>
      <c r="N15" s="1357">
        <f>IFERROR(INDEX('Budget Manager'!B:B,MATCH(L15,'Budget Manager'!A:A,0)),"No PIDM")</f>
        <v>3527017</v>
      </c>
      <c r="O15" s="1357"/>
      <c r="P15" s="1357" t="str">
        <f t="shared" si="0"/>
        <v/>
      </c>
      <c r="Q15" s="1361" t="str">
        <f>IFERROR(VLOOKUP(Organization!$L15,BUDGETMANAGER,5,FALSE),"No VID")</f>
        <v>A</v>
      </c>
      <c r="R15" s="111"/>
    </row>
    <row r="16" spans="1:22" ht="12.75" customHeight="1">
      <c r="A16" s="1359">
        <v>7</v>
      </c>
      <c r="B16" s="1355" t="s">
        <v>97</v>
      </c>
      <c r="C16" s="1355"/>
      <c r="D16" s="1355"/>
      <c r="E16" s="1355"/>
      <c r="F16" s="1355"/>
      <c r="G16" s="1355"/>
      <c r="H16" s="1362">
        <v>122900</v>
      </c>
      <c r="I16" s="1363" t="s">
        <v>105</v>
      </c>
      <c r="J16" s="1355" t="s">
        <v>3245</v>
      </c>
      <c r="K16" s="1360">
        <v>10000</v>
      </c>
      <c r="L16" s="1357" t="s">
        <v>4162</v>
      </c>
      <c r="M16" s="1357" t="str">
        <f>IFERROR(INDEX('Budget Manager'!C:C,MATCH(L16,'Budget Manager'!A:A,0))&amp;", "&amp;INDEX('Budget Manager'!D:D,MATCH(L16,'Budget Manager'!A:A,0)),"No Budget Manager")</f>
        <v>Plinske, Kathleen</v>
      </c>
      <c r="N16" s="1357">
        <f>IFERROR(INDEX('Budget Manager'!B:B,MATCH(L16,'Budget Manager'!A:A,0)),"No PIDM")</f>
        <v>3527017</v>
      </c>
      <c r="O16" s="1357"/>
      <c r="P16" s="1357" t="str">
        <f t="shared" si="0"/>
        <v/>
      </c>
      <c r="Q16" s="1361" t="str">
        <f>IFERROR(VLOOKUP(Organization!$L16,BUDGETMANAGER,5,FALSE),"No VID")</f>
        <v>A</v>
      </c>
      <c r="R16" s="111"/>
    </row>
    <row r="17" spans="1:18" ht="12.75" customHeight="1">
      <c r="A17" s="1359">
        <v>8</v>
      </c>
      <c r="B17" s="1355" t="s">
        <v>97</v>
      </c>
      <c r="C17" s="1355"/>
      <c r="D17" s="1355"/>
      <c r="E17" s="1355"/>
      <c r="F17" s="1357"/>
      <c r="G17" s="1355"/>
      <c r="H17" s="1362">
        <v>141200</v>
      </c>
      <c r="I17" s="1363" t="s">
        <v>2946</v>
      </c>
      <c r="J17" s="1355" t="s">
        <v>3245</v>
      </c>
      <c r="K17" s="1360">
        <v>10000</v>
      </c>
      <c r="L17" s="1357" t="s">
        <v>3731</v>
      </c>
      <c r="M17" s="1357" t="str">
        <f>IFERROR(INDEX('Budget Manager'!C:C,MATCH(L17,'Budget Manager'!A:A,0))&amp;", "&amp;INDEX('Budget Manager'!D:D,MATCH(L17,'Budget Manager'!A:A,0)),"No Budget Manager")</f>
        <v>Hawat, Gaby</v>
      </c>
      <c r="N17" s="1357">
        <f>IFERROR(INDEX('Budget Manager'!B:B,MATCH(L17,'Budget Manager'!A:A,0)),"No PIDM")</f>
        <v>515343</v>
      </c>
      <c r="O17" s="1357" t="s">
        <v>7417</v>
      </c>
      <c r="P17" s="1357" t="str">
        <f t="shared" si="0"/>
        <v>End</v>
      </c>
      <c r="Q17" s="1361" t="str">
        <f>IFERROR(VLOOKUP(Organization!$L17,BUDGETMANAGER,5,FALSE),"No VID")</f>
        <v>I</v>
      </c>
      <c r="R17" s="111"/>
    </row>
    <row r="18" spans="1:18" ht="12.75" customHeight="1">
      <c r="A18" s="1359">
        <v>9</v>
      </c>
      <c r="B18" s="1355" t="s">
        <v>97</v>
      </c>
      <c r="C18" s="1355"/>
      <c r="D18" s="1355"/>
      <c r="E18" s="1355"/>
      <c r="F18" s="1355"/>
      <c r="G18" s="1355"/>
      <c r="H18" s="1362">
        <v>160000</v>
      </c>
      <c r="I18" s="1357" t="s">
        <v>99</v>
      </c>
      <c r="J18" s="1355" t="s">
        <v>3245</v>
      </c>
      <c r="K18" s="1360">
        <v>10000</v>
      </c>
      <c r="L18" s="1357" t="s">
        <v>4162</v>
      </c>
      <c r="M18" s="1357" t="str">
        <f>IFERROR(INDEX('Budget Manager'!C:C,MATCH(L18,'Budget Manager'!A:A,0))&amp;", "&amp;INDEX('Budget Manager'!D:D,MATCH(L18,'Budget Manager'!A:A,0)),"No Budget Manager")</f>
        <v>Plinske, Kathleen</v>
      </c>
      <c r="N18" s="1357">
        <f>IFERROR(INDEX('Budget Manager'!B:B,MATCH(L18,'Budget Manager'!A:A,0)),"No PIDM")</f>
        <v>3527017</v>
      </c>
      <c r="O18" s="1357"/>
      <c r="P18" s="1357" t="str">
        <f t="shared" si="0"/>
        <v/>
      </c>
      <c r="Q18" s="1361" t="str">
        <f>IFERROR(VLOOKUP(Organization!$L18,BUDGETMANAGER,5,FALSE),"No VID")</f>
        <v>A</v>
      </c>
      <c r="R18" s="111"/>
    </row>
    <row r="19" spans="1:18" ht="12.75" customHeight="1">
      <c r="A19" s="1359">
        <v>10</v>
      </c>
      <c r="B19" s="1355" t="s">
        <v>97</v>
      </c>
      <c r="C19" s="1355"/>
      <c r="D19" s="1355"/>
      <c r="E19" s="1355"/>
      <c r="F19" s="1355"/>
      <c r="G19" s="1355"/>
      <c r="H19" s="1362">
        <v>160100</v>
      </c>
      <c r="I19" s="1363" t="s">
        <v>101</v>
      </c>
      <c r="J19" s="1355" t="s">
        <v>3245</v>
      </c>
      <c r="K19" s="1360">
        <v>10000</v>
      </c>
      <c r="L19" s="1357" t="s">
        <v>4162</v>
      </c>
      <c r="M19" s="1357" t="str">
        <f>IFERROR(INDEX('Budget Manager'!C:C,MATCH(L19,'Budget Manager'!A:A,0))&amp;", "&amp;INDEX('Budget Manager'!D:D,MATCH(L19,'Budget Manager'!A:A,0)),"No Budget Manager")</f>
        <v>Plinske, Kathleen</v>
      </c>
      <c r="N19" s="1357">
        <f>IFERROR(INDEX('Budget Manager'!B:B,MATCH(L19,'Budget Manager'!A:A,0)),"No PIDM")</f>
        <v>3527017</v>
      </c>
      <c r="O19" s="1357"/>
      <c r="P19" s="1357" t="str">
        <f t="shared" si="0"/>
        <v/>
      </c>
      <c r="Q19" s="1361" t="str">
        <f>IFERROR(VLOOKUP(Organization!$L19,BUDGETMANAGER,5,FALSE),"No VID")</f>
        <v>A</v>
      </c>
      <c r="R19" s="111"/>
    </row>
    <row r="20" spans="1:18" ht="12.75" customHeight="1">
      <c r="A20" s="1359">
        <v>11</v>
      </c>
      <c r="B20" s="1355" t="s">
        <v>97</v>
      </c>
      <c r="C20" s="1355"/>
      <c r="D20" s="1355"/>
      <c r="E20" s="1355"/>
      <c r="F20" s="1355"/>
      <c r="G20" s="1355"/>
      <c r="H20" s="1362">
        <v>160200</v>
      </c>
      <c r="I20" s="1363" t="s">
        <v>106</v>
      </c>
      <c r="J20" s="1355" t="s">
        <v>3245</v>
      </c>
      <c r="K20" s="1360">
        <v>10000</v>
      </c>
      <c r="L20" s="1364" t="s">
        <v>6205</v>
      </c>
      <c r="M20" s="1357" t="str">
        <f>IFERROR(INDEX('Budget Manager'!C:C,MATCH(L20,'Budget Manager'!A:A,0))&amp;", "&amp;INDEX('Budget Manager'!D:D,MATCH(L20,'Budget Manager'!A:A,0)),"No Budget Manager")</f>
        <v>Cristancho Mercado, Oscar</v>
      </c>
      <c r="N20" s="1357">
        <f>IFERROR(INDEX('Budget Manager'!B:B,MATCH(L20,'Budget Manager'!A:A,0)),"No PIDM")</f>
        <v>3809223</v>
      </c>
      <c r="O20" s="1357"/>
      <c r="P20" s="1357" t="str">
        <f t="shared" si="0"/>
        <v/>
      </c>
      <c r="Q20" s="1361" t="str">
        <f>IFERROR(VLOOKUP(Organization!$L20,BUDGETMANAGER,5,FALSE),"No VID")</f>
        <v>A</v>
      </c>
      <c r="R20" s="111"/>
    </row>
    <row r="21" spans="1:18" ht="12.75" customHeight="1">
      <c r="A21" s="1359">
        <v>12</v>
      </c>
      <c r="B21" s="1355" t="s">
        <v>97</v>
      </c>
      <c r="C21" s="1355"/>
      <c r="D21" s="1355"/>
      <c r="E21" s="1355"/>
      <c r="F21" s="1355"/>
      <c r="G21" s="1355"/>
      <c r="H21" s="1362">
        <v>164100</v>
      </c>
      <c r="I21" s="1363" t="s">
        <v>103</v>
      </c>
      <c r="J21" s="1355" t="s">
        <v>3245</v>
      </c>
      <c r="K21" s="1360">
        <v>10000</v>
      </c>
      <c r="L21" s="1357" t="s">
        <v>4162</v>
      </c>
      <c r="M21" s="1357" t="str">
        <f>IFERROR(INDEX('Budget Manager'!C:C,MATCH(L21,'Budget Manager'!A:A,0))&amp;", "&amp;INDEX('Budget Manager'!D:D,MATCH(L21,'Budget Manager'!A:A,0)),"No Budget Manager")</f>
        <v>Plinske, Kathleen</v>
      </c>
      <c r="N21" s="1357">
        <f>IFERROR(INDEX('Budget Manager'!B:B,MATCH(L21,'Budget Manager'!A:A,0)),"No PIDM")</f>
        <v>3527017</v>
      </c>
      <c r="O21" s="1357"/>
      <c r="P21" s="1357" t="str">
        <f t="shared" si="0"/>
        <v/>
      </c>
      <c r="Q21" s="1361" t="str">
        <f>IFERROR(VLOOKUP(Organization!$L21,BUDGETMANAGER,5,FALSE),"No VID")</f>
        <v>A</v>
      </c>
      <c r="R21" s="111"/>
    </row>
    <row r="22" spans="1:18" ht="12.75" customHeight="1">
      <c r="A22" s="1359">
        <v>13</v>
      </c>
      <c r="B22" s="1355" t="s">
        <v>97</v>
      </c>
      <c r="C22" s="1355"/>
      <c r="D22" s="1355"/>
      <c r="E22" s="1355"/>
      <c r="F22" s="1355"/>
      <c r="G22" s="1355"/>
      <c r="H22" s="1362">
        <v>213305</v>
      </c>
      <c r="I22" s="1363" t="s">
        <v>9562</v>
      </c>
      <c r="J22" s="1355" t="s">
        <v>3245</v>
      </c>
      <c r="K22" s="1360">
        <v>10000</v>
      </c>
      <c r="L22" s="1357" t="s">
        <v>4162</v>
      </c>
      <c r="M22" s="1357" t="str">
        <f>IFERROR(INDEX('Budget Manager'!C:C,MATCH(L22,'Budget Manager'!A:A,0))&amp;", "&amp;INDEX('Budget Manager'!D:D,MATCH(L22,'Budget Manager'!A:A,0)),"No Budget Manager")</f>
        <v>Plinske, Kathleen</v>
      </c>
      <c r="N22" s="1357">
        <f>IFERROR(INDEX('Budget Manager'!B:B,MATCH(L22,'Budget Manager'!A:A,0)),"No PIDM")</f>
        <v>3527017</v>
      </c>
      <c r="O22" s="1357"/>
      <c r="P22" s="1357" t="str">
        <f t="shared" si="0"/>
        <v/>
      </c>
      <c r="Q22" s="1361" t="str">
        <f>IFERROR(VLOOKUP(Organization!$L22,BUDGETMANAGER,5,FALSE),"No VID")</f>
        <v>A</v>
      </c>
      <c r="R22" s="111"/>
    </row>
    <row r="23" spans="1:18" ht="12.75" customHeight="1">
      <c r="A23" s="1359">
        <v>14</v>
      </c>
      <c r="B23" s="1355" t="s">
        <v>97</v>
      </c>
      <c r="C23" s="1355"/>
      <c r="D23" s="1355"/>
      <c r="E23" s="1355"/>
      <c r="F23" s="1355"/>
      <c r="G23" s="1355"/>
      <c r="H23" s="1362">
        <v>213505</v>
      </c>
      <c r="I23" s="1363" t="s">
        <v>9565</v>
      </c>
      <c r="J23" s="1355" t="s">
        <v>3245</v>
      </c>
      <c r="K23" s="1360">
        <v>10000</v>
      </c>
      <c r="L23" s="1357" t="s">
        <v>4162</v>
      </c>
      <c r="M23" s="1357" t="str">
        <f>IFERROR(INDEX('Budget Manager'!C:C,MATCH(L23,'Budget Manager'!A:A,0))&amp;", "&amp;INDEX('Budget Manager'!D:D,MATCH(L23,'Budget Manager'!A:A,0)),"No Budget Manager")</f>
        <v>Plinske, Kathleen</v>
      </c>
      <c r="N23" s="1357">
        <f>IFERROR(INDEX('Budget Manager'!B:B,MATCH(L23,'Budget Manager'!A:A,0)),"No PIDM")</f>
        <v>3527017</v>
      </c>
      <c r="O23" s="1357"/>
      <c r="P23" s="1357" t="str">
        <f t="shared" si="0"/>
        <v/>
      </c>
      <c r="Q23" s="1361" t="str">
        <f>IFERROR(VLOOKUP(Organization!$L23,BUDGETMANAGER,5,FALSE),"No VID")</f>
        <v>A</v>
      </c>
      <c r="R23" s="111"/>
    </row>
    <row r="24" spans="1:18" ht="12.75" customHeight="1">
      <c r="A24" s="1359">
        <v>15</v>
      </c>
      <c r="B24" s="1355" t="s">
        <v>97</v>
      </c>
      <c r="C24" s="1355"/>
      <c r="D24" s="1355"/>
      <c r="E24" s="1355"/>
      <c r="F24" s="1355"/>
      <c r="G24" s="1355"/>
      <c r="H24" s="1356">
        <v>310800</v>
      </c>
      <c r="I24" s="103" t="s">
        <v>3282</v>
      </c>
      <c r="J24" s="1355" t="s">
        <v>3245</v>
      </c>
      <c r="K24" s="1360">
        <v>10000</v>
      </c>
      <c r="L24" s="1357" t="s">
        <v>4162</v>
      </c>
      <c r="M24" s="1357" t="str">
        <f>IFERROR(INDEX('Budget Manager'!C:C,MATCH(L24,'Budget Manager'!A:A,0))&amp;", "&amp;INDEX('Budget Manager'!D:D,MATCH(L24,'Budget Manager'!A:A,0)),"No Budget Manager")</f>
        <v>Plinske, Kathleen</v>
      </c>
      <c r="N24" s="1357">
        <f>IFERROR(INDEX('Budget Manager'!B:B,MATCH(L24,'Budget Manager'!A:A,0)),"No PIDM")</f>
        <v>3527017</v>
      </c>
      <c r="O24" s="1357"/>
      <c r="P24" s="1357" t="str">
        <f t="shared" si="0"/>
        <v/>
      </c>
      <c r="Q24" s="1361" t="str">
        <f>IFERROR(VLOOKUP(Organization!$L24,BUDGETMANAGER,5,FALSE),"No VID")</f>
        <v>A</v>
      </c>
      <c r="R24" s="111"/>
    </row>
    <row r="25" spans="1:18" ht="12.75" customHeight="1">
      <c r="A25" s="1359">
        <v>16</v>
      </c>
      <c r="B25" s="1355" t="s">
        <v>97</v>
      </c>
      <c r="C25" s="1355"/>
      <c r="D25" s="1355"/>
      <c r="E25" s="1355"/>
      <c r="F25" s="1355"/>
      <c r="G25" s="1355"/>
      <c r="H25" s="1356">
        <v>362200</v>
      </c>
      <c r="I25" s="1363" t="s">
        <v>1980</v>
      </c>
      <c r="J25" s="1355" t="s">
        <v>3245</v>
      </c>
      <c r="K25" s="1360">
        <v>10000</v>
      </c>
      <c r="L25" s="1357" t="s">
        <v>4162</v>
      </c>
      <c r="M25" s="1357" t="str">
        <f>IFERROR(INDEX('Budget Manager'!C:C,MATCH(L25,'Budget Manager'!A:A,0))&amp;", "&amp;INDEX('Budget Manager'!D:D,MATCH(L25,'Budget Manager'!A:A,0)),"No Budget Manager")</f>
        <v>Plinske, Kathleen</v>
      </c>
      <c r="N25" s="1357">
        <f>IFERROR(INDEX('Budget Manager'!B:B,MATCH(L25,'Budget Manager'!A:A,0)),"No PIDM")</f>
        <v>3527017</v>
      </c>
      <c r="O25" s="1357"/>
      <c r="P25" s="1357" t="str">
        <f t="shared" si="0"/>
        <v/>
      </c>
      <c r="Q25" s="1361" t="str">
        <f>IFERROR(VLOOKUP(Organization!$L25,BUDGETMANAGER,5,FALSE),"No VID")</f>
        <v>A</v>
      </c>
      <c r="R25" s="111"/>
    </row>
    <row r="26" spans="1:18" ht="12.75" customHeight="1">
      <c r="A26" s="1359">
        <v>17</v>
      </c>
      <c r="B26" s="1355" t="s">
        <v>97</v>
      </c>
      <c r="C26" s="1355"/>
      <c r="D26" s="1355"/>
      <c r="E26" s="1355"/>
      <c r="F26" s="1355"/>
      <c r="G26" s="1355"/>
      <c r="H26" s="1355">
        <v>560000</v>
      </c>
      <c r="I26" s="1365" t="s">
        <v>9015</v>
      </c>
      <c r="J26" s="1355" t="s">
        <v>3245</v>
      </c>
      <c r="K26" s="1360">
        <v>10000</v>
      </c>
      <c r="L26" s="1357" t="s">
        <v>4162</v>
      </c>
      <c r="M26" s="1357" t="str">
        <f>IFERROR(INDEX('Budget Manager'!C:C,MATCH(L26,'Budget Manager'!A:A,0))&amp;", "&amp;INDEX('Budget Manager'!D:D,MATCH(L26,'Budget Manager'!A:A,0)),"No Budget Manager")</f>
        <v>Plinske, Kathleen</v>
      </c>
      <c r="N26" s="1357">
        <f>IFERROR(INDEX('Budget Manager'!B:B,MATCH(L26,'Budget Manager'!A:A,0)),"No PIDM")</f>
        <v>3527017</v>
      </c>
      <c r="O26" s="1357"/>
      <c r="P26" s="1357" t="str">
        <f t="shared" si="0"/>
        <v/>
      </c>
      <c r="Q26" s="1361" t="str">
        <f>IFERROR(VLOOKUP(Organization!$L26,BUDGETMANAGER,5,FALSE),"No VID")</f>
        <v>A</v>
      </c>
      <c r="R26" s="111"/>
    </row>
    <row r="27" spans="1:18" ht="12.75" customHeight="1">
      <c r="A27" s="1359">
        <v>18</v>
      </c>
      <c r="B27" s="1355" t="s">
        <v>97</v>
      </c>
      <c r="C27" s="1355"/>
      <c r="D27" s="1355"/>
      <c r="E27" s="1355"/>
      <c r="F27" s="1355"/>
      <c r="G27" s="1355"/>
      <c r="H27" s="1356">
        <v>560100</v>
      </c>
      <c r="I27" s="1357" t="s">
        <v>9011</v>
      </c>
      <c r="J27" s="1355" t="s">
        <v>3245</v>
      </c>
      <c r="K27" s="1360">
        <v>10000</v>
      </c>
      <c r="L27" s="1357" t="s">
        <v>4162</v>
      </c>
      <c r="M27" s="1357" t="str">
        <f>IFERROR(INDEX('Budget Manager'!C:C,MATCH(L27,'Budget Manager'!A:A,0))&amp;", "&amp;INDEX('Budget Manager'!D:D,MATCH(L27,'Budget Manager'!A:A,0)),"No Budget Manager")</f>
        <v>Plinske, Kathleen</v>
      </c>
      <c r="N27" s="1357">
        <f>IFERROR(INDEX('Budget Manager'!B:B,MATCH(L27,'Budget Manager'!A:A,0)),"No PIDM")</f>
        <v>3527017</v>
      </c>
      <c r="O27" s="1357"/>
      <c r="P27" s="1357" t="str">
        <f t="shared" si="0"/>
        <v/>
      </c>
      <c r="Q27" s="1361" t="str">
        <f>IFERROR(VLOOKUP(Organization!$L27,BUDGETMANAGER,5,FALSE),"No VID")</f>
        <v>A</v>
      </c>
      <c r="R27" s="111"/>
    </row>
    <row r="28" spans="1:18" ht="12.75" customHeight="1">
      <c r="A28" s="1359">
        <v>19</v>
      </c>
      <c r="B28" s="1355" t="s">
        <v>97</v>
      </c>
      <c r="C28" s="1355"/>
      <c r="D28" s="1355"/>
      <c r="E28" s="1355"/>
      <c r="F28" s="1355"/>
      <c r="G28" s="1355"/>
      <c r="H28" s="1356">
        <v>560200</v>
      </c>
      <c r="I28" s="1366" t="s">
        <v>9120</v>
      </c>
      <c r="J28" s="1355" t="s">
        <v>3245</v>
      </c>
      <c r="K28" s="1360">
        <v>10000</v>
      </c>
      <c r="L28" s="1357" t="s">
        <v>4162</v>
      </c>
      <c r="M28" s="1357" t="str">
        <f>IFERROR(INDEX('Budget Manager'!C:C,MATCH(L28,'Budget Manager'!A:A,0))&amp;", "&amp;INDEX('Budget Manager'!D:D,MATCH(L28,'Budget Manager'!A:A,0)),"No Budget Manager")</f>
        <v>Plinske, Kathleen</v>
      </c>
      <c r="N28" s="1357">
        <f>IFERROR(INDEX('Budget Manager'!B:B,MATCH(L28,'Budget Manager'!A:A,0)),"No PIDM")</f>
        <v>3527017</v>
      </c>
      <c r="O28" s="1357"/>
      <c r="P28" s="1357" t="str">
        <f t="shared" si="0"/>
        <v/>
      </c>
      <c r="Q28" s="1361" t="str">
        <f>IFERROR(VLOOKUP(Organization!$L28,BUDGETMANAGER,5,FALSE),"No VID")</f>
        <v>A</v>
      </c>
      <c r="R28" s="111"/>
    </row>
    <row r="29" spans="1:18" ht="12.75" customHeight="1">
      <c r="A29" s="1359">
        <v>20</v>
      </c>
      <c r="B29" s="1355" t="s">
        <v>97</v>
      </c>
      <c r="C29" s="1355"/>
      <c r="D29" s="1355"/>
      <c r="E29" s="1355"/>
      <c r="F29" s="1355"/>
      <c r="G29" s="1355"/>
      <c r="H29" s="1356">
        <v>656000</v>
      </c>
      <c r="I29" s="1363" t="s">
        <v>1980</v>
      </c>
      <c r="J29" s="1355" t="s">
        <v>3245</v>
      </c>
      <c r="K29" s="1360">
        <v>10000</v>
      </c>
      <c r="L29" s="1357" t="s">
        <v>4162</v>
      </c>
      <c r="M29" s="1357" t="str">
        <f>IFERROR(INDEX('Budget Manager'!C:C,MATCH(L29,'Budget Manager'!A:A,0))&amp;", "&amp;INDEX('Budget Manager'!D:D,MATCH(L29,'Budget Manager'!A:A,0)),"No Budget Manager")</f>
        <v>Plinske, Kathleen</v>
      </c>
      <c r="N29" s="1357">
        <f>IFERROR(INDEX('Budget Manager'!B:B,MATCH(L29,'Budget Manager'!A:A,0)),"No PIDM")</f>
        <v>3527017</v>
      </c>
      <c r="O29" s="1357"/>
      <c r="P29" s="1357" t="str">
        <f t="shared" si="0"/>
        <v/>
      </c>
      <c r="Q29" s="1361" t="str">
        <f>IFERROR(VLOOKUP(Organization!$L29,BUDGETMANAGER,5,FALSE),"No VID")</f>
        <v>A</v>
      </c>
      <c r="R29" s="111"/>
    </row>
    <row r="30" spans="1:18" ht="12.75" customHeight="1">
      <c r="A30" s="1359">
        <v>21</v>
      </c>
      <c r="B30" s="1355" t="s">
        <v>97</v>
      </c>
      <c r="C30" s="1355"/>
      <c r="D30" s="1355"/>
      <c r="E30" s="1355"/>
      <c r="F30" s="1355"/>
      <c r="G30" s="1355"/>
      <c r="H30" s="1356">
        <v>656100</v>
      </c>
      <c r="I30" s="1363" t="s">
        <v>1981</v>
      </c>
      <c r="J30" s="1355" t="s">
        <v>3245</v>
      </c>
      <c r="K30" s="1360">
        <v>10000</v>
      </c>
      <c r="L30" s="1357" t="s">
        <v>4162</v>
      </c>
      <c r="M30" s="1357" t="str">
        <f>IFERROR(INDEX('Budget Manager'!C:C,MATCH(L30,'Budget Manager'!A:A,0))&amp;", "&amp;INDEX('Budget Manager'!D:D,MATCH(L30,'Budget Manager'!A:A,0)),"No Budget Manager")</f>
        <v>Plinske, Kathleen</v>
      </c>
      <c r="N30" s="1357">
        <f>IFERROR(INDEX('Budget Manager'!B:B,MATCH(L30,'Budget Manager'!A:A,0)),"No PIDM")</f>
        <v>3527017</v>
      </c>
      <c r="O30" s="1357"/>
      <c r="P30" s="1357" t="str">
        <f t="shared" si="0"/>
        <v/>
      </c>
      <c r="Q30" s="1361" t="str">
        <f>IFERROR(VLOOKUP(Organization!$L30,BUDGETMANAGER,5,FALSE),"No VID")</f>
        <v>A</v>
      </c>
      <c r="R30" s="111"/>
    </row>
    <row r="31" spans="1:18" ht="12.75" customHeight="1">
      <c r="A31" s="1359">
        <v>22</v>
      </c>
      <c r="B31" s="1355" t="s">
        <v>97</v>
      </c>
      <c r="C31" s="1355"/>
      <c r="D31" s="1355"/>
      <c r="E31" s="1355"/>
      <c r="F31" s="1355"/>
      <c r="G31" s="1355"/>
      <c r="H31" s="1356">
        <v>657800</v>
      </c>
      <c r="I31" s="1363" t="s">
        <v>5043</v>
      </c>
      <c r="J31" s="1355" t="s">
        <v>3245</v>
      </c>
      <c r="K31" s="1360">
        <v>10000</v>
      </c>
      <c r="L31" s="1357" t="s">
        <v>3731</v>
      </c>
      <c r="M31" s="1357" t="str">
        <f>IFERROR(INDEX('Budget Manager'!C:C,MATCH(L31,'Budget Manager'!A:A,0))&amp;", "&amp;INDEX('Budget Manager'!D:D,MATCH(L31,'Budget Manager'!A:A,0)),"No Budget Manager")</f>
        <v>Hawat, Gaby</v>
      </c>
      <c r="N31" s="1357">
        <f>IFERROR(INDEX('Budget Manager'!B:B,MATCH(L31,'Budget Manager'!A:A,0)),"No PIDM")</f>
        <v>515343</v>
      </c>
      <c r="O31" s="1357" t="s">
        <v>7417</v>
      </c>
      <c r="P31" s="1357" t="str">
        <f t="shared" si="0"/>
        <v>End</v>
      </c>
      <c r="Q31" s="1361" t="str">
        <f>IFERROR(VLOOKUP(Organization!$L31,BUDGETMANAGER,5,FALSE),"No VID")</f>
        <v>I</v>
      </c>
      <c r="R31" s="111"/>
    </row>
    <row r="32" spans="1:18" ht="12.75" customHeight="1">
      <c r="A32" s="1359">
        <v>23</v>
      </c>
      <c r="B32" s="1355" t="s">
        <v>97</v>
      </c>
      <c r="C32" s="1355"/>
      <c r="D32" s="1355"/>
      <c r="E32" s="1355"/>
      <c r="F32" s="1355"/>
      <c r="G32" s="1355"/>
      <c r="H32" s="1356">
        <v>659000</v>
      </c>
      <c r="I32" s="1363" t="s">
        <v>6301</v>
      </c>
      <c r="J32" s="1355" t="s">
        <v>3245</v>
      </c>
      <c r="K32" s="1360">
        <v>10000</v>
      </c>
      <c r="L32" s="1357" t="s">
        <v>4162</v>
      </c>
      <c r="M32" s="1357" t="str">
        <f>IFERROR(INDEX('Budget Manager'!C:C,MATCH(L32,'Budget Manager'!A:A,0))&amp;", "&amp;INDEX('Budget Manager'!D:D,MATCH(L32,'Budget Manager'!A:A,0)),"No Budget Manager")</f>
        <v>Plinske, Kathleen</v>
      </c>
      <c r="N32" s="1357">
        <f>IFERROR(INDEX('Budget Manager'!B:B,MATCH(L32,'Budget Manager'!A:A,0)),"No PIDM")</f>
        <v>3527017</v>
      </c>
      <c r="O32" s="1357"/>
      <c r="P32" s="1357" t="str">
        <f t="shared" si="0"/>
        <v/>
      </c>
      <c r="Q32" s="1361" t="str">
        <f>IFERROR(VLOOKUP(Organization!$L32,BUDGETMANAGER,5,FALSE),"No VID")</f>
        <v>A</v>
      </c>
      <c r="R32" s="111"/>
    </row>
    <row r="33" spans="1:18" ht="12.75" customHeight="1">
      <c r="A33" s="1359">
        <v>24</v>
      </c>
      <c r="B33" s="1355" t="s">
        <v>97</v>
      </c>
      <c r="C33" s="1357"/>
      <c r="D33" s="1355"/>
      <c r="E33" s="1355"/>
      <c r="F33" s="1355"/>
      <c r="G33" s="1355"/>
      <c r="H33" s="1355">
        <v>659400</v>
      </c>
      <c r="I33" s="1357" t="s">
        <v>7464</v>
      </c>
      <c r="J33" s="1355" t="s">
        <v>3245</v>
      </c>
      <c r="K33" s="1360">
        <v>10000</v>
      </c>
      <c r="L33" s="1357" t="s">
        <v>4162</v>
      </c>
      <c r="M33" s="1357" t="str">
        <f>IFERROR(INDEX('Budget Manager'!C:C,MATCH(L33,'Budget Manager'!A:A,0))&amp;", "&amp;INDEX('Budget Manager'!D:D,MATCH(L33,'Budget Manager'!A:A,0)),"No Budget Manager")</f>
        <v>Plinske, Kathleen</v>
      </c>
      <c r="N33" s="1357">
        <f>IFERROR(INDEX('Budget Manager'!B:B,MATCH(L33,'Budget Manager'!A:A,0)),"No PIDM")</f>
        <v>3527017</v>
      </c>
      <c r="O33" s="1357"/>
      <c r="P33" s="1357" t="str">
        <f t="shared" si="0"/>
        <v/>
      </c>
      <c r="Q33" s="1361" t="str">
        <f>IFERROR(VLOOKUP(Organization!$L33,BUDGETMANAGER,5,FALSE),"No VID")</f>
        <v>A</v>
      </c>
      <c r="R33" s="111"/>
    </row>
    <row r="34" spans="1:18" ht="12.75" customHeight="1">
      <c r="A34" s="1359">
        <v>25</v>
      </c>
      <c r="B34" s="1355" t="s">
        <v>97</v>
      </c>
      <c r="C34" s="1355"/>
      <c r="D34" s="1355"/>
      <c r="E34" s="1355"/>
      <c r="F34" s="1355"/>
      <c r="G34" s="1355"/>
      <c r="H34" s="1356">
        <v>772300</v>
      </c>
      <c r="I34" s="1363" t="s">
        <v>102</v>
      </c>
      <c r="J34" s="1355" t="s">
        <v>3245</v>
      </c>
      <c r="K34" s="1360">
        <v>10000</v>
      </c>
      <c r="L34" s="1357" t="s">
        <v>100</v>
      </c>
      <c r="M34" s="1357" t="str">
        <f>IFERROR(INDEX('Budget Manager'!C:C,MATCH(L34,'Budget Manager'!A:A,0))&amp;", "&amp;INDEX('Budget Manager'!D:D,MATCH(L34,'Budget Manager'!A:A,0)),"No Budget Manager")</f>
        <v>Shugart, Sanford</v>
      </c>
      <c r="N34" s="1357">
        <f>IFERROR(INDEX('Budget Manager'!B:B,MATCH(L34,'Budget Manager'!A:A,0)),"No PIDM")</f>
        <v>1004330</v>
      </c>
      <c r="O34" s="1357" t="s">
        <v>8639</v>
      </c>
      <c r="P34" s="1357" t="str">
        <f t="shared" si="0"/>
        <v>End</v>
      </c>
      <c r="Q34" s="1361" t="str">
        <f>IFERROR(VLOOKUP(Organization!$L34,BUDGETMANAGER,5,FALSE),"No VID")</f>
        <v>I</v>
      </c>
      <c r="R34" s="111"/>
    </row>
    <row r="35" spans="1:18" ht="12.75" customHeight="1">
      <c r="A35" s="1359">
        <v>26</v>
      </c>
      <c r="B35" s="1355" t="s">
        <v>97</v>
      </c>
      <c r="C35" s="1355"/>
      <c r="D35" s="1355"/>
      <c r="E35" s="1355"/>
      <c r="F35" s="1355"/>
      <c r="G35" s="1355"/>
      <c r="H35" s="1356">
        <v>772400</v>
      </c>
      <c r="I35" s="1363" t="s">
        <v>8336</v>
      </c>
      <c r="J35" s="1355" t="s">
        <v>3245</v>
      </c>
      <c r="K35" s="1360">
        <v>11000</v>
      </c>
      <c r="L35" s="1357" t="s">
        <v>4162</v>
      </c>
      <c r="M35" s="1357" t="str">
        <f>IFERROR(INDEX('Budget Manager'!C:C,MATCH(L35,'Budget Manager'!A:A,0))&amp;", "&amp;INDEX('Budget Manager'!D:D,MATCH(L35,'Budget Manager'!A:A,0)),"No Budget Manager")</f>
        <v>Plinske, Kathleen</v>
      </c>
      <c r="N35" s="1357">
        <f>IFERROR(INDEX('Budget Manager'!B:B,MATCH(L35,'Budget Manager'!A:A,0)),"No PIDM")</f>
        <v>3527017</v>
      </c>
      <c r="O35" s="1357" t="s">
        <v>8639</v>
      </c>
      <c r="P35" s="1357" t="str">
        <f t="shared" si="0"/>
        <v>End</v>
      </c>
      <c r="Q35" s="1361" t="str">
        <f>IFERROR(VLOOKUP(Organization!$L35,BUDGETMANAGER,5,FALSE),"No VID")</f>
        <v>A</v>
      </c>
      <c r="R35" s="111">
        <f>COUNTIF($P$12:P2574,"End")</f>
        <v>591</v>
      </c>
    </row>
    <row r="36" spans="1:18" ht="12.75" customHeight="1">
      <c r="A36" s="1359">
        <v>27</v>
      </c>
      <c r="B36" s="1355" t="s">
        <v>97</v>
      </c>
      <c r="C36" s="1355"/>
      <c r="D36" s="1355"/>
      <c r="E36" s="1355">
        <v>102</v>
      </c>
      <c r="F36" s="1355"/>
      <c r="G36" s="1355"/>
      <c r="H36" s="1356"/>
      <c r="I36" s="1363" t="s">
        <v>7865</v>
      </c>
      <c r="J36" s="1355" t="s">
        <v>3240</v>
      </c>
      <c r="K36" s="1360">
        <v>10</v>
      </c>
      <c r="L36" s="1357" t="s">
        <v>3793</v>
      </c>
      <c r="M36" s="1357" t="str">
        <f>IFERROR(INDEX('Budget Manager'!C:C,MATCH(L36,'Budget Manager'!A:A,0))&amp;", "&amp;INDEX('Budget Manager'!D:D,MATCH(L36,'Budget Manager'!A:A,0)),"No Budget Manager")</f>
        <v>Mullowney, William</v>
      </c>
      <c r="N36" s="1357">
        <f>IFERROR(INDEX('Budget Manager'!B:B,MATCH(L36,'Budget Manager'!A:A,0)),"No PIDM")</f>
        <v>1002555</v>
      </c>
      <c r="O36" s="1357"/>
      <c r="P36" s="1357" t="str">
        <f t="shared" si="0"/>
        <v/>
      </c>
      <c r="Q36" s="1361" t="str">
        <f>IFERROR(VLOOKUP(Organization!$L36,BUDGETMANAGER,5,FALSE),"No VID")</f>
        <v>A</v>
      </c>
      <c r="R36" s="111"/>
    </row>
    <row r="37" spans="1:18" ht="12.75" customHeight="1">
      <c r="A37" s="1359">
        <v>28</v>
      </c>
      <c r="B37" s="1355" t="s">
        <v>97</v>
      </c>
      <c r="C37" s="1355"/>
      <c r="D37" s="1355"/>
      <c r="E37" s="1355"/>
      <c r="F37" s="1355">
        <v>1020</v>
      </c>
      <c r="G37" s="1355"/>
      <c r="H37" s="1356"/>
      <c r="I37" s="1363" t="s">
        <v>7865</v>
      </c>
      <c r="J37" s="1355" t="s">
        <v>3240</v>
      </c>
      <c r="K37" s="1360">
        <v>102</v>
      </c>
      <c r="L37" s="1357" t="s">
        <v>3793</v>
      </c>
      <c r="M37" s="1357" t="str">
        <f>IFERROR(INDEX('Budget Manager'!C:C,MATCH(L37,'Budget Manager'!A:A,0))&amp;", "&amp;INDEX('Budget Manager'!D:D,MATCH(L37,'Budget Manager'!A:A,0)),"No Budget Manager")</f>
        <v>Mullowney, William</v>
      </c>
      <c r="N37" s="1357">
        <f>IFERROR(INDEX('Budget Manager'!B:B,MATCH(L37,'Budget Manager'!A:A,0)),"No PIDM")</f>
        <v>1002555</v>
      </c>
      <c r="O37" s="1357"/>
      <c r="P37" s="1357" t="str">
        <f t="shared" si="0"/>
        <v/>
      </c>
      <c r="Q37" s="1361" t="str">
        <f>IFERROR(VLOOKUP(Organization!$L37,BUDGETMANAGER,5,FALSE),"No VID")</f>
        <v>A</v>
      </c>
      <c r="R37" s="111"/>
    </row>
    <row r="38" spans="1:18" ht="12.75" customHeight="1">
      <c r="A38" s="1359">
        <v>29</v>
      </c>
      <c r="B38" s="1355" t="s">
        <v>97</v>
      </c>
      <c r="C38" s="1355"/>
      <c r="D38" s="1355"/>
      <c r="E38" s="1355"/>
      <c r="F38" s="1355"/>
      <c r="G38" s="1355">
        <v>10200</v>
      </c>
      <c r="H38" s="1356"/>
      <c r="I38" s="1363" t="s">
        <v>7865</v>
      </c>
      <c r="J38" s="1355" t="s">
        <v>3240</v>
      </c>
      <c r="K38" s="1360">
        <v>1020</v>
      </c>
      <c r="L38" s="1357" t="s">
        <v>3793</v>
      </c>
      <c r="M38" s="1357" t="str">
        <f>IFERROR(INDEX('Budget Manager'!C:C,MATCH(L38,'Budget Manager'!A:A,0))&amp;", "&amp;INDEX('Budget Manager'!D:D,MATCH(L38,'Budget Manager'!A:A,0)),"No Budget Manager")</f>
        <v>Mullowney, William</v>
      </c>
      <c r="N38" s="1357">
        <f>IFERROR(INDEX('Budget Manager'!B:B,MATCH(L38,'Budget Manager'!A:A,0)),"No PIDM")</f>
        <v>1002555</v>
      </c>
      <c r="O38" s="1357"/>
      <c r="P38" s="1357" t="str">
        <f t="shared" si="0"/>
        <v/>
      </c>
      <c r="Q38" s="1361" t="str">
        <f>IFERROR(VLOOKUP(Organization!$L38,BUDGETMANAGER,5,FALSE),"No VID")</f>
        <v>A</v>
      </c>
      <c r="R38" s="111">
        <f>COUNTIF($P$12:P37,"End")</f>
        <v>4</v>
      </c>
    </row>
    <row r="39" spans="1:18" ht="12.75" customHeight="1">
      <c r="A39" s="1359">
        <v>30</v>
      </c>
      <c r="B39" s="1355" t="s">
        <v>97</v>
      </c>
      <c r="C39" s="1355"/>
      <c r="D39" s="1355"/>
      <c r="E39" s="1355"/>
      <c r="F39" s="1355"/>
      <c r="G39" s="1355"/>
      <c r="H39" s="1355">
        <v>122000</v>
      </c>
      <c r="I39" s="1357" t="s">
        <v>6673</v>
      </c>
      <c r="J39" s="1355" t="s">
        <v>3245</v>
      </c>
      <c r="K39" s="1360">
        <v>10200</v>
      </c>
      <c r="L39" s="1357" t="s">
        <v>3793</v>
      </c>
      <c r="M39" s="1357" t="str">
        <f>IFERROR(INDEX('Budget Manager'!C:C,MATCH(L39,'Budget Manager'!A:A,0))&amp;", "&amp;INDEX('Budget Manager'!D:D,MATCH(L39,'Budget Manager'!A:A,0)),"No Budget Manager")</f>
        <v>Mullowney, William</v>
      </c>
      <c r="N39" s="1357">
        <f>IFERROR(INDEX('Budget Manager'!B:B,MATCH(L39,'Budget Manager'!A:A,0)),"No PIDM")</f>
        <v>1002555</v>
      </c>
      <c r="O39" s="1357"/>
      <c r="P39" s="1357" t="str">
        <f t="shared" si="0"/>
        <v/>
      </c>
      <c r="Q39" s="1361" t="str">
        <f>IFERROR(VLOOKUP(Organization!$L39,BUDGETMANAGER,5,FALSE),"No VID")</f>
        <v>A</v>
      </c>
      <c r="R39" s="111"/>
    </row>
    <row r="40" spans="1:18" ht="12.75" customHeight="1">
      <c r="A40" s="1359">
        <v>31</v>
      </c>
      <c r="B40" s="1355" t="s">
        <v>97</v>
      </c>
      <c r="C40" s="1355"/>
      <c r="D40" s="1355"/>
      <c r="E40" s="1355"/>
      <c r="F40" s="1355"/>
      <c r="G40" s="1355"/>
      <c r="H40" s="1355">
        <v>160300</v>
      </c>
      <c r="I40" s="1363" t="s">
        <v>3792</v>
      </c>
      <c r="J40" s="1355" t="s">
        <v>3245</v>
      </c>
      <c r="K40" s="1360">
        <v>10200</v>
      </c>
      <c r="L40" s="1357" t="s">
        <v>3793</v>
      </c>
      <c r="M40" s="1357" t="str">
        <f>IFERROR(INDEX('Budget Manager'!C:C,MATCH(L40,'Budget Manager'!A:A,0))&amp;", "&amp;INDEX('Budget Manager'!D:D,MATCH(L40,'Budget Manager'!A:A,0)),"No Budget Manager")</f>
        <v>Mullowney, William</v>
      </c>
      <c r="N40" s="1357">
        <f>IFERROR(INDEX('Budget Manager'!B:B,MATCH(L40,'Budget Manager'!A:A,0)),"No PIDM")</f>
        <v>1002555</v>
      </c>
      <c r="O40" s="1357"/>
      <c r="P40" s="1357" t="str">
        <f t="shared" si="0"/>
        <v/>
      </c>
      <c r="Q40" s="1361" t="str">
        <f>IFERROR(VLOOKUP(Organization!$L40,BUDGETMANAGER,5,FALSE),"No VID")</f>
        <v>A</v>
      </c>
      <c r="R40" s="111"/>
    </row>
    <row r="41" spans="1:18" ht="12.75" customHeight="1">
      <c r="A41" s="1359">
        <v>32</v>
      </c>
      <c r="B41" s="1355" t="s">
        <v>97</v>
      </c>
      <c r="C41" s="1355"/>
      <c r="D41" s="1355"/>
      <c r="E41" s="1355"/>
      <c r="F41" s="1355"/>
      <c r="G41" s="1355"/>
      <c r="H41" s="1355">
        <v>362400</v>
      </c>
      <c r="I41" s="1363" t="s">
        <v>9328</v>
      </c>
      <c r="J41" s="1355" t="s">
        <v>3245</v>
      </c>
      <c r="K41" s="1360">
        <v>10200</v>
      </c>
      <c r="L41" s="1357" t="s">
        <v>3793</v>
      </c>
      <c r="M41" s="1357" t="str">
        <f>IFERROR(INDEX('Budget Manager'!C:C,MATCH(L41,'Budget Manager'!A:A,0))&amp;", "&amp;INDEX('Budget Manager'!D:D,MATCH(L41,'Budget Manager'!A:A,0)),"No Budget Manager")</f>
        <v>Mullowney, William</v>
      </c>
      <c r="N41" s="1357">
        <f>IFERROR(INDEX('Budget Manager'!B:B,MATCH(L41,'Budget Manager'!A:A,0)),"No PIDM")</f>
        <v>1002555</v>
      </c>
      <c r="O41" s="1357"/>
      <c r="P41" s="1357" t="str">
        <f t="shared" si="0"/>
        <v/>
      </c>
      <c r="Q41" s="1361" t="str">
        <f>IFERROR(VLOOKUP(Organization!$L41,BUDGETMANAGER,5,FALSE),"No VID")</f>
        <v>A</v>
      </c>
      <c r="R41" s="111"/>
    </row>
    <row r="42" spans="1:18" ht="12.75" customHeight="1">
      <c r="A42" s="1359">
        <v>33</v>
      </c>
      <c r="B42" s="1355" t="s">
        <v>97</v>
      </c>
      <c r="C42" s="1355"/>
      <c r="D42" s="1355"/>
      <c r="E42" s="1355"/>
      <c r="F42" s="1355"/>
      <c r="G42" s="1355"/>
      <c r="H42" s="1356">
        <v>657600</v>
      </c>
      <c r="I42" s="1363" t="s">
        <v>1997</v>
      </c>
      <c r="J42" s="1355" t="s">
        <v>3245</v>
      </c>
      <c r="K42" s="1360">
        <v>10200</v>
      </c>
      <c r="L42" s="1357" t="s">
        <v>3793</v>
      </c>
      <c r="M42" s="1357" t="str">
        <f>IFERROR(INDEX('Budget Manager'!C:C,MATCH(L42,'Budget Manager'!A:A,0))&amp;", "&amp;INDEX('Budget Manager'!D:D,MATCH(L42,'Budget Manager'!A:A,0)),"No Budget Manager")</f>
        <v>Mullowney, William</v>
      </c>
      <c r="N42" s="1357">
        <f>IFERROR(INDEX('Budget Manager'!B:B,MATCH(L42,'Budget Manager'!A:A,0)),"No PIDM")</f>
        <v>1002555</v>
      </c>
      <c r="O42" s="1357"/>
      <c r="P42" s="1357" t="str">
        <f t="shared" si="0"/>
        <v/>
      </c>
      <c r="Q42" s="1361" t="str">
        <f>IFERROR(VLOOKUP(Organization!$L42,BUDGETMANAGER,5,FALSE),"No VID")</f>
        <v>A</v>
      </c>
      <c r="R42" s="111"/>
    </row>
    <row r="43" spans="1:18" ht="12.75" customHeight="1">
      <c r="A43" s="1359">
        <v>34</v>
      </c>
      <c r="B43" s="1355" t="s">
        <v>97</v>
      </c>
      <c r="C43" s="1355"/>
      <c r="D43" s="1355"/>
      <c r="E43" s="1355"/>
      <c r="F43" s="1355"/>
      <c r="G43" s="1355"/>
      <c r="H43" s="1356">
        <v>773000</v>
      </c>
      <c r="I43" s="1363" t="s">
        <v>3794</v>
      </c>
      <c r="J43" s="1355" t="s">
        <v>3245</v>
      </c>
      <c r="K43" s="1360">
        <v>10700</v>
      </c>
      <c r="L43" s="1357" t="s">
        <v>3793</v>
      </c>
      <c r="M43" s="1357" t="str">
        <f>IFERROR(INDEX('Budget Manager'!C:C,MATCH(L43,'Budget Manager'!A:A,0))&amp;", "&amp;INDEX('Budget Manager'!D:D,MATCH(L43,'Budget Manager'!A:A,0)),"No Budget Manager")</f>
        <v>Mullowney, William</v>
      </c>
      <c r="N43" s="1357">
        <f>IFERROR(INDEX('Budget Manager'!B:B,MATCH(L43,'Budget Manager'!A:A,0)),"No PIDM")</f>
        <v>1002555</v>
      </c>
      <c r="O43" s="1357" t="s">
        <v>8639</v>
      </c>
      <c r="P43" s="1357" t="str">
        <f t="shared" si="0"/>
        <v>End</v>
      </c>
      <c r="Q43" s="1361" t="str">
        <f>IFERROR(VLOOKUP(Organization!$L43,BUDGETMANAGER,5,FALSE),"No VID")</f>
        <v>A</v>
      </c>
      <c r="R43" s="111"/>
    </row>
    <row r="44" spans="1:18" ht="12.75" customHeight="1">
      <c r="A44" s="1359">
        <v>35</v>
      </c>
      <c r="B44" s="1355" t="s">
        <v>97</v>
      </c>
      <c r="C44" s="1355"/>
      <c r="D44" s="1355"/>
      <c r="E44" s="1355">
        <v>103</v>
      </c>
      <c r="F44" s="1355"/>
      <c r="G44" s="1355"/>
      <c r="H44" s="1356"/>
      <c r="I44" s="1363" t="s">
        <v>3795</v>
      </c>
      <c r="J44" s="1355" t="s">
        <v>3240</v>
      </c>
      <c r="K44" s="1360">
        <v>10</v>
      </c>
      <c r="L44" s="1357" t="s">
        <v>5629</v>
      </c>
      <c r="M44" s="1357" t="str">
        <f>IFERROR(INDEX('Budget Manager'!C:C,MATCH(L44,'Budget Manager'!A:A,0))&amp;", "&amp;INDEX('Budget Manager'!D:D,MATCH(L44,'Budget Manager'!A:A,0)),"No Budget Manager")</f>
        <v>Galbraith, James</v>
      </c>
      <c r="N44" s="1357">
        <f>IFERROR(INDEX('Budget Manager'!B:B,MATCH(L44,'Budget Manager'!A:A,0)),"No PIDM")</f>
        <v>260404</v>
      </c>
      <c r="O44" s="1357"/>
      <c r="P44" s="1357" t="str">
        <f t="shared" si="0"/>
        <v/>
      </c>
      <c r="Q44" s="1361" t="str">
        <f>IFERROR(VLOOKUP(Organization!$L44,BUDGETMANAGER,5,FALSE),"No VID")</f>
        <v>A</v>
      </c>
      <c r="R44" s="111"/>
    </row>
    <row r="45" spans="1:18" ht="12.75" customHeight="1">
      <c r="A45" s="1359">
        <v>36</v>
      </c>
      <c r="B45" s="1355" t="s">
        <v>97</v>
      </c>
      <c r="C45" s="1355"/>
      <c r="D45" s="1355"/>
      <c r="E45" s="1355"/>
      <c r="F45" s="1355">
        <v>1030</v>
      </c>
      <c r="G45" s="1355"/>
      <c r="H45" s="1356"/>
      <c r="I45" s="1363" t="s">
        <v>3795</v>
      </c>
      <c r="J45" s="1355" t="s">
        <v>3240</v>
      </c>
      <c r="K45" s="1360">
        <v>103</v>
      </c>
      <c r="L45" s="1357" t="s">
        <v>5629</v>
      </c>
      <c r="M45" s="1357" t="str">
        <f>IFERROR(INDEX('Budget Manager'!C:C,MATCH(L45,'Budget Manager'!A:A,0))&amp;", "&amp;INDEX('Budget Manager'!D:D,MATCH(L45,'Budget Manager'!A:A,0)),"No Budget Manager")</f>
        <v>Galbraith, James</v>
      </c>
      <c r="N45" s="1357">
        <f>IFERROR(INDEX('Budget Manager'!B:B,MATCH(L45,'Budget Manager'!A:A,0)),"No PIDM")</f>
        <v>260404</v>
      </c>
      <c r="O45" s="1357"/>
      <c r="P45" s="1357" t="str">
        <f t="shared" si="0"/>
        <v/>
      </c>
      <c r="Q45" s="1361" t="str">
        <f>IFERROR(VLOOKUP(Organization!$L45,BUDGETMANAGER,5,FALSE),"No VID")</f>
        <v>A</v>
      </c>
      <c r="R45" s="111"/>
    </row>
    <row r="46" spans="1:18" ht="12.75" customHeight="1">
      <c r="A46" s="1359">
        <v>37</v>
      </c>
      <c r="B46" s="1355" t="s">
        <v>97</v>
      </c>
      <c r="C46" s="1355"/>
      <c r="D46" s="1355"/>
      <c r="E46" s="1355"/>
      <c r="F46" s="1355"/>
      <c r="G46" s="1355">
        <v>10300</v>
      </c>
      <c r="H46" s="1356"/>
      <c r="I46" s="1363" t="s">
        <v>3795</v>
      </c>
      <c r="J46" s="1355" t="s">
        <v>3240</v>
      </c>
      <c r="K46" s="1360">
        <v>1030</v>
      </c>
      <c r="L46" s="1357" t="s">
        <v>5629</v>
      </c>
      <c r="M46" s="1357" t="str">
        <f>IFERROR(INDEX('Budget Manager'!C:C,MATCH(L46,'Budget Manager'!A:A,0))&amp;", "&amp;INDEX('Budget Manager'!D:D,MATCH(L46,'Budget Manager'!A:A,0)),"No Budget Manager")</f>
        <v>Galbraith, James</v>
      </c>
      <c r="N46" s="1357">
        <f>IFERROR(INDEX('Budget Manager'!B:B,MATCH(L46,'Budget Manager'!A:A,0)),"No PIDM")</f>
        <v>260404</v>
      </c>
      <c r="O46" s="1357"/>
      <c r="P46" s="1357" t="str">
        <f t="shared" si="0"/>
        <v/>
      </c>
      <c r="Q46" s="1361" t="str">
        <f>IFERROR(VLOOKUP(Organization!$L46,BUDGETMANAGER,5,FALSE),"No VID")</f>
        <v>A</v>
      </c>
      <c r="R46" s="111">
        <f>COUNTIF($P$12:P1289,"End")</f>
        <v>223</v>
      </c>
    </row>
    <row r="47" spans="1:18" ht="12.75" customHeight="1">
      <c r="A47" s="1359">
        <v>38</v>
      </c>
      <c r="B47" s="1355" t="s">
        <v>97</v>
      </c>
      <c r="C47" s="1355"/>
      <c r="D47" s="1355"/>
      <c r="E47" s="1355"/>
      <c r="F47" s="1355"/>
      <c r="G47" s="1355"/>
      <c r="H47" s="1356">
        <v>120400</v>
      </c>
      <c r="I47" s="1363" t="s">
        <v>4861</v>
      </c>
      <c r="J47" s="1355" t="s">
        <v>3245</v>
      </c>
      <c r="K47" s="1360">
        <v>10300</v>
      </c>
      <c r="L47" s="1357" t="s">
        <v>5629</v>
      </c>
      <c r="M47" s="1357" t="str">
        <f>IFERROR(INDEX('Budget Manager'!C:C,MATCH(L47,'Budget Manager'!A:A,0))&amp;", "&amp;INDEX('Budget Manager'!D:D,MATCH(L47,'Budget Manager'!A:A,0)),"No Budget Manager")</f>
        <v>Galbraith, James</v>
      </c>
      <c r="N47" s="1357">
        <f>IFERROR(INDEX('Budget Manager'!B:B,MATCH(L47,'Budget Manager'!A:A,0)),"No PIDM")</f>
        <v>260404</v>
      </c>
      <c r="O47" s="1357"/>
      <c r="P47" s="1357" t="str">
        <f t="shared" si="0"/>
        <v/>
      </c>
      <c r="Q47" s="1361" t="str">
        <f>IFERROR(VLOOKUP(Organization!$L47,BUDGETMANAGER,5,FALSE),"No VID")</f>
        <v>A</v>
      </c>
      <c r="R47" s="111"/>
    </row>
    <row r="48" spans="1:18" ht="12.75" customHeight="1">
      <c r="A48" s="1359">
        <v>39</v>
      </c>
      <c r="B48" s="1355" t="s">
        <v>97</v>
      </c>
      <c r="C48" s="1355"/>
      <c r="D48" s="1355"/>
      <c r="E48" s="1355"/>
      <c r="F48" s="1355"/>
      <c r="G48" s="1355"/>
      <c r="H48" s="1362">
        <v>120800</v>
      </c>
      <c r="I48" s="1363" t="s">
        <v>5135</v>
      </c>
      <c r="J48" s="1355" t="s">
        <v>3245</v>
      </c>
      <c r="K48" s="1360">
        <v>10300</v>
      </c>
      <c r="L48" s="1357" t="s">
        <v>5629</v>
      </c>
      <c r="M48" s="1357" t="str">
        <f>IFERROR(INDEX('Budget Manager'!C:C,MATCH(L48,'Budget Manager'!A:A,0))&amp;", "&amp;INDEX('Budget Manager'!D:D,MATCH(L48,'Budget Manager'!A:A,0)),"No Budget Manager")</f>
        <v>Galbraith, James</v>
      </c>
      <c r="N48" s="1357">
        <f>IFERROR(INDEX('Budget Manager'!B:B,MATCH(L48,'Budget Manager'!A:A,0)),"No PIDM")</f>
        <v>260404</v>
      </c>
      <c r="O48" s="1357"/>
      <c r="P48" s="1357" t="str">
        <f t="shared" si="0"/>
        <v/>
      </c>
      <c r="Q48" s="1361" t="str">
        <f>IFERROR(VLOOKUP(Organization!$L48,BUDGETMANAGER,5,FALSE),"No VID")</f>
        <v>A</v>
      </c>
      <c r="R48" s="111"/>
    </row>
    <row r="49" spans="1:18" ht="12.75" customHeight="1">
      <c r="A49" s="1359">
        <v>40</v>
      </c>
      <c r="B49" s="1355" t="s">
        <v>97</v>
      </c>
      <c r="C49" s="1355"/>
      <c r="D49" s="1355"/>
      <c r="E49" s="1355"/>
      <c r="F49" s="1355"/>
      <c r="G49" s="1355"/>
      <c r="H49" s="1356">
        <v>160800</v>
      </c>
      <c r="I49" s="1363" t="s">
        <v>3824</v>
      </c>
      <c r="J49" s="1355" t="s">
        <v>3245</v>
      </c>
      <c r="K49" s="1360">
        <v>10300</v>
      </c>
      <c r="L49" s="1357" t="s">
        <v>6367</v>
      </c>
      <c r="M49" s="1357" t="str">
        <f>IFERROR(INDEX('Budget Manager'!C:C,MATCH(L49,'Budget Manager'!A:A,0))&amp;", "&amp;INDEX('Budget Manager'!D:D,MATCH(L49,'Budget Manager'!A:A,0)),"No Budget Manager")</f>
        <v>Traynor, Carol</v>
      </c>
      <c r="N49" s="1357">
        <f>IFERROR(INDEX('Budget Manager'!B:B,MATCH(L49,'Budget Manager'!A:A,0)),"No PIDM")</f>
        <v>24764</v>
      </c>
      <c r="O49" s="1357"/>
      <c r="P49" s="1357" t="str">
        <f t="shared" si="0"/>
        <v/>
      </c>
      <c r="Q49" s="1361" t="str">
        <f>IFERROR(VLOOKUP(Organization!$L49,BUDGETMANAGER,5,FALSE),"No VID")</f>
        <v>A</v>
      </c>
      <c r="R49" s="111"/>
    </row>
    <row r="50" spans="1:18" ht="12.75" customHeight="1">
      <c r="A50" s="1359">
        <v>41</v>
      </c>
      <c r="B50" s="1355" t="s">
        <v>97</v>
      </c>
      <c r="C50" s="1355"/>
      <c r="D50" s="1355"/>
      <c r="E50" s="1355"/>
      <c r="F50" s="1355"/>
      <c r="G50" s="1355"/>
      <c r="H50" s="1356">
        <v>162500</v>
      </c>
      <c r="I50" s="1363" t="s">
        <v>3775</v>
      </c>
      <c r="J50" s="1355" t="s">
        <v>3245</v>
      </c>
      <c r="K50" s="1360">
        <v>10300</v>
      </c>
      <c r="L50" s="1357" t="s">
        <v>5004</v>
      </c>
      <c r="M50" s="1357" t="str">
        <f>IFERROR(INDEX('Budget Manager'!C:C,MATCH(L50,'Budget Manager'!A:A,0))&amp;", "&amp;INDEX('Budget Manager'!D:D,MATCH(L50,'Budget Manager'!A:A,0)),"No Budget Manager")</f>
        <v>Gammon, Kristeen</v>
      </c>
      <c r="N50" s="1357">
        <f>IFERROR(INDEX('Budget Manager'!B:B,MATCH(L50,'Budget Manager'!A:A,0)),"No PIDM")</f>
        <v>3619589</v>
      </c>
      <c r="O50" s="1357"/>
      <c r="P50" s="1357" t="str">
        <f t="shared" si="0"/>
        <v/>
      </c>
      <c r="Q50" s="1361" t="str">
        <f>IFERROR(VLOOKUP(Organization!$L50,BUDGETMANAGER,5,FALSE),"No VID")</f>
        <v>A</v>
      </c>
      <c r="R50" s="111"/>
    </row>
    <row r="51" spans="1:18" ht="12.65" customHeight="1">
      <c r="A51" s="1359">
        <v>42</v>
      </c>
      <c r="B51" s="1355" t="s">
        <v>97</v>
      </c>
      <c r="C51" s="1355"/>
      <c r="D51" s="1355"/>
      <c r="E51" s="1355"/>
      <c r="F51" s="1355"/>
      <c r="G51" s="1355"/>
      <c r="H51" s="1356">
        <v>162600</v>
      </c>
      <c r="I51" s="1363" t="s">
        <v>9238</v>
      </c>
      <c r="J51" s="1355" t="s">
        <v>3245</v>
      </c>
      <c r="K51" s="1360">
        <v>10300</v>
      </c>
      <c r="L51" s="1357" t="s">
        <v>5629</v>
      </c>
      <c r="M51" s="1357" t="str">
        <f>IFERROR(INDEX('Budget Manager'!C:C,MATCH(L51,'Budget Manager'!A:A,0))&amp;", "&amp;INDEX('Budget Manager'!D:D,MATCH(L51,'Budget Manager'!A:A,0)),"No Budget Manager")</f>
        <v>Galbraith, James</v>
      </c>
      <c r="N51" s="1357">
        <f>IFERROR(INDEX('Budget Manager'!B:B,MATCH(L51,'Budget Manager'!A:A,0)),"No PIDM")</f>
        <v>260404</v>
      </c>
      <c r="O51" s="1357"/>
      <c r="P51" s="1357" t="str">
        <f t="shared" si="0"/>
        <v/>
      </c>
      <c r="Q51" s="1361" t="str">
        <f>IFERROR(VLOOKUP(Organization!$L51,BUDGETMANAGER,5,FALSE),"No VID")</f>
        <v>A</v>
      </c>
      <c r="R51" s="111"/>
    </row>
    <row r="52" spans="1:18" ht="12.75" customHeight="1">
      <c r="A52" s="1359">
        <v>43</v>
      </c>
      <c r="B52" s="1355" t="s">
        <v>97</v>
      </c>
      <c r="C52" s="1355"/>
      <c r="D52" s="1355"/>
      <c r="E52" s="1355"/>
      <c r="F52" s="1355"/>
      <c r="G52" s="1355"/>
      <c r="H52" s="1362">
        <v>162800</v>
      </c>
      <c r="I52" s="1363" t="s">
        <v>2224</v>
      </c>
      <c r="J52" s="1355" t="s">
        <v>3245</v>
      </c>
      <c r="K52" s="1360">
        <v>10300</v>
      </c>
      <c r="L52" s="1357" t="s">
        <v>5629</v>
      </c>
      <c r="M52" s="1357" t="str">
        <f>IFERROR(INDEX('Budget Manager'!C:C,MATCH(L52,'Budget Manager'!A:A,0))&amp;", "&amp;INDEX('Budget Manager'!D:D,MATCH(L52,'Budget Manager'!A:A,0)),"No Budget Manager")</f>
        <v>Galbraith, James</v>
      </c>
      <c r="N52" s="1357">
        <f>IFERROR(INDEX('Budget Manager'!B:B,MATCH(L52,'Budget Manager'!A:A,0)),"No PIDM")</f>
        <v>260404</v>
      </c>
      <c r="O52" s="1357"/>
      <c r="P52" s="1357" t="str">
        <f t="shared" si="0"/>
        <v/>
      </c>
      <c r="Q52" s="1361" t="str">
        <f>IFERROR(VLOOKUP(Organization!$L52,BUDGETMANAGER,5,FALSE),"No VID")</f>
        <v>A</v>
      </c>
      <c r="R52" s="111"/>
    </row>
    <row r="53" spans="1:18" ht="12.75" customHeight="1">
      <c r="A53" s="1359">
        <v>44</v>
      </c>
      <c r="B53" s="1355" t="s">
        <v>97</v>
      </c>
      <c r="C53" s="1355"/>
      <c r="D53" s="1355"/>
      <c r="E53" s="1355"/>
      <c r="F53" s="1355"/>
      <c r="G53" s="1355"/>
      <c r="H53" s="1356">
        <v>162900</v>
      </c>
      <c r="I53" s="1363" t="s">
        <v>6577</v>
      </c>
      <c r="J53" s="1355" t="s">
        <v>3245</v>
      </c>
      <c r="K53" s="1360">
        <v>10300</v>
      </c>
      <c r="L53" s="1357" t="s">
        <v>5629</v>
      </c>
      <c r="M53" s="1357" t="str">
        <f>IFERROR(INDEX('Budget Manager'!C:C,MATCH(L53,'Budget Manager'!A:A,0))&amp;", "&amp;INDEX('Budget Manager'!D:D,MATCH(L53,'Budget Manager'!A:A,0)),"No Budget Manager")</f>
        <v>Galbraith, James</v>
      </c>
      <c r="N53" s="1357">
        <f>IFERROR(INDEX('Budget Manager'!B:B,MATCH(L53,'Budget Manager'!A:A,0)),"No PIDM")</f>
        <v>260404</v>
      </c>
      <c r="O53" s="1357"/>
      <c r="P53" s="1357" t="str">
        <f t="shared" si="0"/>
        <v/>
      </c>
      <c r="Q53" s="1361" t="str">
        <f>IFERROR(VLOOKUP(Organization!$L53,BUDGETMANAGER,5,FALSE),"No VID")</f>
        <v>A</v>
      </c>
      <c r="R53" s="111"/>
    </row>
    <row r="54" spans="1:18" ht="12.75" customHeight="1">
      <c r="A54" s="1359">
        <v>45</v>
      </c>
      <c r="B54" s="1355" t="s">
        <v>97</v>
      </c>
      <c r="C54" s="1355"/>
      <c r="D54" s="1355"/>
      <c r="E54" s="1355"/>
      <c r="F54" s="1355"/>
      <c r="G54" s="1355"/>
      <c r="H54" s="1362">
        <v>164800</v>
      </c>
      <c r="I54" s="1363" t="s">
        <v>627</v>
      </c>
      <c r="J54" s="1355" t="s">
        <v>3245</v>
      </c>
      <c r="K54" s="1360">
        <v>10300</v>
      </c>
      <c r="L54" s="1357" t="s">
        <v>5629</v>
      </c>
      <c r="M54" s="1357" t="str">
        <f>IFERROR(INDEX('Budget Manager'!C:C,MATCH(L54,'Budget Manager'!A:A,0))&amp;", "&amp;INDEX('Budget Manager'!D:D,MATCH(L54,'Budget Manager'!A:A,0)),"No Budget Manager")</f>
        <v>Galbraith, James</v>
      </c>
      <c r="N54" s="1357">
        <f>IFERROR(INDEX('Budget Manager'!B:B,MATCH(L54,'Budget Manager'!A:A,0)),"No PIDM")</f>
        <v>260404</v>
      </c>
      <c r="O54" s="1357"/>
      <c r="P54" s="1357" t="str">
        <f t="shared" si="0"/>
        <v/>
      </c>
      <c r="Q54" s="1361" t="str">
        <f>IFERROR(VLOOKUP(Organization!$L54,BUDGETMANAGER,5,FALSE),"No VID")</f>
        <v>A</v>
      </c>
      <c r="R54" s="111"/>
    </row>
    <row r="55" spans="1:18" ht="12.75" customHeight="1">
      <c r="A55" s="1359">
        <v>46</v>
      </c>
      <c r="B55" s="1355" t="s">
        <v>97</v>
      </c>
      <c r="C55" s="1355"/>
      <c r="D55" s="1355"/>
      <c r="E55" s="1355"/>
      <c r="F55" s="1355"/>
      <c r="G55" s="1355"/>
      <c r="H55" s="1356">
        <v>166200</v>
      </c>
      <c r="I55" s="1363" t="s">
        <v>5612</v>
      </c>
      <c r="J55" s="1355" t="s">
        <v>3245</v>
      </c>
      <c r="K55" s="1360">
        <v>10300</v>
      </c>
      <c r="L55" s="1357" t="s">
        <v>5629</v>
      </c>
      <c r="M55" s="1357" t="str">
        <f>IFERROR(INDEX('Budget Manager'!C:C,MATCH(L55,'Budget Manager'!A:A,0))&amp;", "&amp;INDEX('Budget Manager'!D:D,MATCH(L55,'Budget Manager'!A:A,0)),"No Budget Manager")</f>
        <v>Galbraith, James</v>
      </c>
      <c r="N55" s="1357">
        <f>IFERROR(INDEX('Budget Manager'!B:B,MATCH(L55,'Budget Manager'!A:A,0)),"No PIDM")</f>
        <v>260404</v>
      </c>
      <c r="O55" s="1357"/>
      <c r="P55" s="1357" t="str">
        <f t="shared" si="0"/>
        <v/>
      </c>
      <c r="Q55" s="1361" t="str">
        <f>IFERROR(VLOOKUP(Organization!$L55,BUDGETMANAGER,5,FALSE),"No VID")</f>
        <v>A</v>
      </c>
      <c r="R55" s="111"/>
    </row>
    <row r="56" spans="1:18" ht="12.75" customHeight="1">
      <c r="A56" s="1359">
        <v>47</v>
      </c>
      <c r="B56" s="1355" t="s">
        <v>97</v>
      </c>
      <c r="C56" s="1355"/>
      <c r="D56" s="1355"/>
      <c r="E56" s="1355"/>
      <c r="F56" s="1355"/>
      <c r="G56" s="1355"/>
      <c r="H56" s="1356">
        <v>362300</v>
      </c>
      <c r="I56" s="1363" t="s">
        <v>6335</v>
      </c>
      <c r="J56" s="1355" t="s">
        <v>3245</v>
      </c>
      <c r="K56" s="1360">
        <v>10300</v>
      </c>
      <c r="L56" s="1357" t="s">
        <v>5629</v>
      </c>
      <c r="M56" s="1357" t="str">
        <f>IFERROR(INDEX('Budget Manager'!C:C,MATCH(L56,'Budget Manager'!A:A,0))&amp;", "&amp;INDEX('Budget Manager'!D:D,MATCH(L56,'Budget Manager'!A:A,0)),"No Budget Manager")</f>
        <v>Galbraith, James</v>
      </c>
      <c r="N56" s="1357">
        <f>IFERROR(INDEX('Budget Manager'!B:B,MATCH(L56,'Budget Manager'!A:A,0)),"No PIDM")</f>
        <v>260404</v>
      </c>
      <c r="O56" s="1357"/>
      <c r="P56" s="1357" t="str">
        <f t="shared" si="0"/>
        <v/>
      </c>
      <c r="Q56" s="1361" t="str">
        <f>IFERROR(VLOOKUP(Organization!$L56,BUDGETMANAGER,5,FALSE),"No VID")</f>
        <v>A</v>
      </c>
      <c r="R56" s="111"/>
    </row>
    <row r="57" spans="1:18" ht="12.75" customHeight="1">
      <c r="A57" s="1359">
        <v>48</v>
      </c>
      <c r="B57" s="1355" t="s">
        <v>97</v>
      </c>
      <c r="C57" s="1355"/>
      <c r="D57" s="1355"/>
      <c r="E57" s="1355"/>
      <c r="F57" s="1355"/>
      <c r="G57" s="1355"/>
      <c r="H57" s="1356">
        <v>657300</v>
      </c>
      <c r="I57" s="1363" t="s">
        <v>1992</v>
      </c>
      <c r="J57" s="1355" t="s">
        <v>3245</v>
      </c>
      <c r="K57" s="1360">
        <v>10300</v>
      </c>
      <c r="L57" s="1357" t="s">
        <v>5629</v>
      </c>
      <c r="M57" s="1357" t="str">
        <f>IFERROR(INDEX('Budget Manager'!C:C,MATCH(L57,'Budget Manager'!A:A,0))&amp;", "&amp;INDEX('Budget Manager'!D:D,MATCH(L57,'Budget Manager'!A:A,0)),"No Budget Manager")</f>
        <v>Galbraith, James</v>
      </c>
      <c r="N57" s="1357">
        <f>IFERROR(INDEX('Budget Manager'!B:B,MATCH(L57,'Budget Manager'!A:A,0)),"No PIDM")</f>
        <v>260404</v>
      </c>
      <c r="O57" s="1357"/>
      <c r="P57" s="1357" t="str">
        <f t="shared" si="0"/>
        <v/>
      </c>
      <c r="Q57" s="1361" t="str">
        <f>IFERROR(VLOOKUP(Organization!$L57,BUDGETMANAGER,5,FALSE),"No VID")</f>
        <v>A</v>
      </c>
      <c r="R57" s="111"/>
    </row>
    <row r="58" spans="1:18" ht="12.75" customHeight="1">
      <c r="A58" s="1359">
        <v>49</v>
      </c>
      <c r="B58" s="1355" t="s">
        <v>97</v>
      </c>
      <c r="C58" s="1355"/>
      <c r="D58" s="1355"/>
      <c r="E58" s="1355"/>
      <c r="F58" s="1355"/>
      <c r="G58" s="1355"/>
      <c r="H58" s="1356">
        <v>658700</v>
      </c>
      <c r="I58" s="1363" t="s">
        <v>5630</v>
      </c>
      <c r="J58" s="1355" t="s">
        <v>3245</v>
      </c>
      <c r="K58" s="1360">
        <v>10300</v>
      </c>
      <c r="L58" s="1357" t="s">
        <v>5629</v>
      </c>
      <c r="M58" s="1357" t="str">
        <f>IFERROR(INDEX('Budget Manager'!C:C,MATCH(L58,'Budget Manager'!A:A,0))&amp;", "&amp;INDEX('Budget Manager'!D:D,MATCH(L58,'Budget Manager'!A:A,0)),"No Budget Manager")</f>
        <v>Galbraith, James</v>
      </c>
      <c r="N58" s="1357">
        <f>IFERROR(INDEX('Budget Manager'!B:B,MATCH(L58,'Budget Manager'!A:A,0)),"No PIDM")</f>
        <v>260404</v>
      </c>
      <c r="O58" s="1357"/>
      <c r="P58" s="1357" t="str">
        <f t="shared" si="0"/>
        <v/>
      </c>
      <c r="Q58" s="1361" t="str">
        <f>IFERROR(VLOOKUP(Organization!$L58,BUDGETMANAGER,5,FALSE),"No VID")</f>
        <v>A</v>
      </c>
      <c r="R58" s="111"/>
    </row>
    <row r="59" spans="1:18" ht="12.75" customHeight="1">
      <c r="A59" s="1359">
        <v>50</v>
      </c>
      <c r="B59" s="1355" t="s">
        <v>97</v>
      </c>
      <c r="C59" s="1355"/>
      <c r="D59" s="1355"/>
      <c r="E59" s="1355"/>
      <c r="F59" s="1355"/>
      <c r="G59" s="1355"/>
      <c r="H59" s="1356">
        <v>659100</v>
      </c>
      <c r="I59" s="1363" t="s">
        <v>6335</v>
      </c>
      <c r="J59" s="1355" t="s">
        <v>3245</v>
      </c>
      <c r="K59" s="1360">
        <v>10300</v>
      </c>
      <c r="L59" s="1357" t="s">
        <v>5629</v>
      </c>
      <c r="M59" s="1357" t="str">
        <f>IFERROR(INDEX('Budget Manager'!C:C,MATCH(L59,'Budget Manager'!A:A,0))&amp;", "&amp;INDEX('Budget Manager'!D:D,MATCH(L59,'Budget Manager'!A:A,0)),"No Budget Manager")</f>
        <v>Galbraith, James</v>
      </c>
      <c r="N59" s="1357">
        <f>IFERROR(INDEX('Budget Manager'!B:B,MATCH(L59,'Budget Manager'!A:A,0)),"No PIDM")</f>
        <v>260404</v>
      </c>
      <c r="O59" s="1357"/>
      <c r="P59" s="1357" t="str">
        <f t="shared" si="0"/>
        <v/>
      </c>
      <c r="Q59" s="1361" t="str">
        <f>IFERROR(VLOOKUP(Organization!$L59,BUDGETMANAGER,5,FALSE),"No VID")</f>
        <v>A</v>
      </c>
      <c r="R59" s="111"/>
    </row>
    <row r="60" spans="1:18" ht="12.75" customHeight="1">
      <c r="A60" s="1359">
        <v>51</v>
      </c>
      <c r="B60" s="1355" t="s">
        <v>97</v>
      </c>
      <c r="C60" s="1355"/>
      <c r="D60" s="1355"/>
      <c r="E60" s="1355"/>
      <c r="F60" s="1355"/>
      <c r="G60" s="1355"/>
      <c r="H60" s="1356">
        <v>777200</v>
      </c>
      <c r="I60" s="1363" t="s">
        <v>6017</v>
      </c>
      <c r="J60" s="1355" t="s">
        <v>3245</v>
      </c>
      <c r="K60" s="1360">
        <v>10300</v>
      </c>
      <c r="L60" s="1357" t="s">
        <v>5629</v>
      </c>
      <c r="M60" s="1357" t="str">
        <f>IFERROR(INDEX('Budget Manager'!C:C,MATCH(L60,'Budget Manager'!A:A,0))&amp;", "&amp;INDEX('Budget Manager'!D:D,MATCH(L60,'Budget Manager'!A:A,0)),"No Budget Manager")</f>
        <v>Galbraith, James</v>
      </c>
      <c r="N60" s="1357">
        <f>IFERROR(INDEX('Budget Manager'!B:B,MATCH(L60,'Budget Manager'!A:A,0)),"No PIDM")</f>
        <v>260404</v>
      </c>
      <c r="O60" s="1357" t="s">
        <v>8639</v>
      </c>
      <c r="P60" s="1357" t="str">
        <f t="shared" si="0"/>
        <v>End</v>
      </c>
      <c r="Q60" s="1361" t="str">
        <f>IFERROR(VLOOKUP(Organization!$L60,BUDGETMANAGER,5,FALSE),"No VID")</f>
        <v>A</v>
      </c>
      <c r="R60" s="111"/>
    </row>
    <row r="61" spans="1:18" ht="12.75" customHeight="1">
      <c r="A61" s="1359">
        <v>52</v>
      </c>
      <c r="B61" s="1355" t="s">
        <v>97</v>
      </c>
      <c r="C61" s="1355"/>
      <c r="D61" s="1355"/>
      <c r="E61" s="1355"/>
      <c r="F61" s="1355">
        <v>1031</v>
      </c>
      <c r="G61" s="1355"/>
      <c r="H61" s="1356"/>
      <c r="I61" s="1363" t="s">
        <v>2047</v>
      </c>
      <c r="J61" s="1355" t="s">
        <v>3240</v>
      </c>
      <c r="K61" s="1360">
        <v>103</v>
      </c>
      <c r="L61" s="1357" t="s">
        <v>6334</v>
      </c>
      <c r="M61" s="1357" t="str">
        <f>IFERROR(INDEX('Budget Manager'!C:C,MATCH(L61,'Budget Manager'!A:A,0))&amp;", "&amp;INDEX('Budget Manager'!D:D,MATCH(L61,'Budget Manager'!A:A,0)),"No Budget Manager")</f>
        <v>Bjella, Traci</v>
      </c>
      <c r="N61" s="1357">
        <f>IFERROR(INDEX('Budget Manager'!B:B,MATCH(L61,'Budget Manager'!A:A,0)),"No PIDM")</f>
        <v>3796859</v>
      </c>
      <c r="O61" s="1357"/>
      <c r="P61" s="1357" t="str">
        <f t="shared" si="0"/>
        <v/>
      </c>
      <c r="Q61" s="1361" t="str">
        <f>IFERROR(VLOOKUP(Organization!$L61,BUDGETMANAGER,5,FALSE),"No VID")</f>
        <v>A</v>
      </c>
      <c r="R61" s="111"/>
    </row>
    <row r="62" spans="1:18" ht="12.75" customHeight="1">
      <c r="A62" s="1359">
        <v>53</v>
      </c>
      <c r="B62" s="1355" t="s">
        <v>97</v>
      </c>
      <c r="C62" s="1355"/>
      <c r="D62" s="1355"/>
      <c r="E62" s="1355"/>
      <c r="F62" s="1355"/>
      <c r="G62" s="1355">
        <v>10310</v>
      </c>
      <c r="H62" s="1356"/>
      <c r="I62" s="1363" t="s">
        <v>2047</v>
      </c>
      <c r="J62" s="1355" t="s">
        <v>3240</v>
      </c>
      <c r="K62" s="1360">
        <v>1031</v>
      </c>
      <c r="L62" s="1357" t="s">
        <v>6334</v>
      </c>
      <c r="M62" s="1357" t="str">
        <f>IFERROR(INDEX('Budget Manager'!C:C,MATCH(L62,'Budget Manager'!A:A,0))&amp;", "&amp;INDEX('Budget Manager'!D:D,MATCH(L62,'Budget Manager'!A:A,0)),"No Budget Manager")</f>
        <v>Bjella, Traci</v>
      </c>
      <c r="N62" s="1357">
        <f>IFERROR(INDEX('Budget Manager'!B:B,MATCH(L62,'Budget Manager'!A:A,0)),"No PIDM")</f>
        <v>3796859</v>
      </c>
      <c r="O62" s="1357"/>
      <c r="P62" s="1357" t="str">
        <f t="shared" si="0"/>
        <v/>
      </c>
      <c r="Q62" s="1361" t="str">
        <f>IFERROR(VLOOKUP(Organization!$L62,BUDGETMANAGER,5,FALSE),"No VID")</f>
        <v>A</v>
      </c>
      <c r="R62" s="111"/>
    </row>
    <row r="63" spans="1:18" ht="12.75" customHeight="1">
      <c r="A63" s="1359">
        <v>54</v>
      </c>
      <c r="B63" s="1355" t="s">
        <v>97</v>
      </c>
      <c r="C63" s="1355"/>
      <c r="D63" s="1355"/>
      <c r="E63" s="1355"/>
      <c r="F63" s="1355"/>
      <c r="G63" s="1355"/>
      <c r="H63" s="1356">
        <v>165400</v>
      </c>
      <c r="I63" s="1363" t="s">
        <v>4912</v>
      </c>
      <c r="J63" s="1355" t="s">
        <v>3245</v>
      </c>
      <c r="K63" s="1360">
        <v>1030</v>
      </c>
      <c r="L63" s="1357" t="s">
        <v>6334</v>
      </c>
      <c r="M63" s="1357" t="str">
        <f>IFERROR(INDEX('Budget Manager'!C:C,MATCH(L63,'Budget Manager'!A:A,0))&amp;", "&amp;INDEX('Budget Manager'!D:D,MATCH(L63,'Budget Manager'!A:A,0)),"No Budget Manager")</f>
        <v>Bjella, Traci</v>
      </c>
      <c r="N63" s="1357">
        <f>IFERROR(INDEX('Budget Manager'!B:B,MATCH(L63,'Budget Manager'!A:A,0)),"No PIDM")</f>
        <v>3796859</v>
      </c>
      <c r="O63" s="1357" t="s">
        <v>6368</v>
      </c>
      <c r="P63" s="1357" t="str">
        <f t="shared" si="0"/>
        <v>End</v>
      </c>
      <c r="Q63" s="1361" t="str">
        <f>IFERROR(VLOOKUP(Organization!$L63,BUDGETMANAGER,5,FALSE),"No VID")</f>
        <v>A</v>
      </c>
      <c r="R63" s="111">
        <f>COUNTIF($P$12:P62,"End")</f>
        <v>6</v>
      </c>
    </row>
    <row r="64" spans="1:18" ht="12.75" customHeight="1">
      <c r="A64" s="1359">
        <v>55</v>
      </c>
      <c r="B64" s="1355" t="s">
        <v>97</v>
      </c>
      <c r="C64" s="1355"/>
      <c r="D64" s="1355"/>
      <c r="E64" s="1355"/>
      <c r="F64" s="1355"/>
      <c r="G64" s="1355"/>
      <c r="H64" s="1356">
        <v>165500</v>
      </c>
      <c r="I64" s="1363" t="s">
        <v>5176</v>
      </c>
      <c r="J64" s="1355" t="s">
        <v>3245</v>
      </c>
      <c r="K64" s="1360">
        <v>10310</v>
      </c>
      <c r="L64" s="1357" t="s">
        <v>6334</v>
      </c>
      <c r="M64" s="1357" t="str">
        <f>IFERROR(INDEX('Budget Manager'!C:C,MATCH(L64,'Budget Manager'!A:A,0))&amp;", "&amp;INDEX('Budget Manager'!D:D,MATCH(L64,'Budget Manager'!A:A,0)),"No Budget Manager")</f>
        <v>Bjella, Traci</v>
      </c>
      <c r="N64" s="1357">
        <f>IFERROR(INDEX('Budget Manager'!B:B,MATCH(L64,'Budget Manager'!A:A,0)),"No PIDM")</f>
        <v>3796859</v>
      </c>
      <c r="O64" s="1357"/>
      <c r="P64" s="1357" t="str">
        <f t="shared" si="0"/>
        <v/>
      </c>
      <c r="Q64" s="1361" t="str">
        <f>IFERROR(VLOOKUP(Organization!$L64,BUDGETMANAGER,5,FALSE),"No VID")</f>
        <v>A</v>
      </c>
      <c r="R64" s="111"/>
    </row>
    <row r="65" spans="1:18" ht="12.75" customHeight="1">
      <c r="A65" s="1359">
        <v>56</v>
      </c>
      <c r="B65" s="1355" t="s">
        <v>97</v>
      </c>
      <c r="C65" s="1355"/>
      <c r="D65" s="1355"/>
      <c r="E65" s="1355"/>
      <c r="F65" s="1355"/>
      <c r="G65" s="1355"/>
      <c r="H65" s="1356">
        <v>165600</v>
      </c>
      <c r="I65" s="1363" t="s">
        <v>5177</v>
      </c>
      <c r="J65" s="1355" t="s">
        <v>3245</v>
      </c>
      <c r="K65" s="1360">
        <v>10310</v>
      </c>
      <c r="L65" s="1357" t="s">
        <v>6334</v>
      </c>
      <c r="M65" s="1357" t="str">
        <f>IFERROR(INDEX('Budget Manager'!C:C,MATCH(L65,'Budget Manager'!A:A,0))&amp;", "&amp;INDEX('Budget Manager'!D:D,MATCH(L65,'Budget Manager'!A:A,0)),"No Budget Manager")</f>
        <v>Bjella, Traci</v>
      </c>
      <c r="N65" s="1357">
        <f>IFERROR(INDEX('Budget Manager'!B:B,MATCH(L65,'Budget Manager'!A:A,0)),"No PIDM")</f>
        <v>3796859</v>
      </c>
      <c r="O65" s="1357"/>
      <c r="P65" s="1357" t="str">
        <f t="shared" si="0"/>
        <v/>
      </c>
      <c r="Q65" s="1361" t="str">
        <f>IFERROR(VLOOKUP(Organization!$L65,BUDGETMANAGER,5,FALSE),"No VID")</f>
        <v>A</v>
      </c>
      <c r="R65" s="111"/>
    </row>
    <row r="66" spans="1:18" ht="12.75" customHeight="1">
      <c r="A66" s="1359">
        <v>57</v>
      </c>
      <c r="B66" s="1355" t="s">
        <v>97</v>
      </c>
      <c r="C66" s="1355"/>
      <c r="D66" s="1355"/>
      <c r="E66" s="1355"/>
      <c r="F66" s="1355"/>
      <c r="G66" s="1355"/>
      <c r="H66" s="1356">
        <v>165700</v>
      </c>
      <c r="I66" s="1363" t="s">
        <v>5178</v>
      </c>
      <c r="J66" s="1355" t="s">
        <v>3245</v>
      </c>
      <c r="K66" s="1360">
        <v>10310</v>
      </c>
      <c r="L66" s="1357" t="s">
        <v>6334</v>
      </c>
      <c r="M66" s="1357" t="str">
        <f>IFERROR(INDEX('Budget Manager'!C:C,MATCH(L66,'Budget Manager'!A:A,0))&amp;", "&amp;INDEX('Budget Manager'!D:D,MATCH(L66,'Budget Manager'!A:A,0)),"No Budget Manager")</f>
        <v>Bjella, Traci</v>
      </c>
      <c r="N66" s="1357">
        <f>IFERROR(INDEX('Budget Manager'!B:B,MATCH(L66,'Budget Manager'!A:A,0)),"No PIDM")</f>
        <v>3796859</v>
      </c>
      <c r="O66" s="1357"/>
      <c r="P66" s="1357" t="str">
        <f t="shared" si="0"/>
        <v/>
      </c>
      <c r="Q66" s="1361" t="str">
        <f>IFERROR(VLOOKUP(Organization!$L66,BUDGETMANAGER,5,FALSE),"No VID")</f>
        <v>A</v>
      </c>
      <c r="R66" s="111"/>
    </row>
    <row r="67" spans="1:18" ht="12.75" customHeight="1">
      <c r="A67" s="1359">
        <v>58</v>
      </c>
      <c r="B67" s="1355" t="s">
        <v>97</v>
      </c>
      <c r="C67" s="1355"/>
      <c r="D67" s="1355"/>
      <c r="E67" s="1355"/>
      <c r="F67" s="1355"/>
      <c r="G67" s="1355"/>
      <c r="H67" s="1356">
        <v>166000</v>
      </c>
      <c r="I67" s="1363" t="s">
        <v>5358</v>
      </c>
      <c r="J67" s="1355" t="s">
        <v>3245</v>
      </c>
      <c r="K67" s="1360">
        <v>10310</v>
      </c>
      <c r="L67" s="1357" t="s">
        <v>5359</v>
      </c>
      <c r="M67" s="1357" t="str">
        <f>IFERROR(INDEX('Budget Manager'!C:C,MATCH(L67,'Budget Manager'!A:A,0))&amp;", "&amp;INDEX('Budget Manager'!D:D,MATCH(L67,'Budget Manager'!A:A,0)),"No Budget Manager")</f>
        <v>Young, Chara</v>
      </c>
      <c r="N67" s="1357">
        <f>IFERROR(INDEX('Budget Manager'!B:B,MATCH(L67,'Budget Manager'!A:A,0)),"No PIDM")</f>
        <v>623703</v>
      </c>
      <c r="O67" s="1357"/>
      <c r="P67" s="1357" t="str">
        <f t="shared" si="0"/>
        <v/>
      </c>
      <c r="Q67" s="1361" t="str">
        <f>IFERROR(VLOOKUP(Organization!$L67,BUDGETMANAGER,5,FALSE),"No VID")</f>
        <v>A</v>
      </c>
      <c r="R67" s="111"/>
    </row>
    <row r="68" spans="1:18" ht="12.75" customHeight="1">
      <c r="A68" s="1359">
        <v>59</v>
      </c>
      <c r="B68" s="1355" t="s">
        <v>97</v>
      </c>
      <c r="C68" s="1355"/>
      <c r="D68" s="1355"/>
      <c r="E68" s="1355"/>
      <c r="F68" s="1355"/>
      <c r="G68" s="1355"/>
      <c r="H68" s="1356">
        <v>168200</v>
      </c>
      <c r="I68" s="1357" t="s">
        <v>7860</v>
      </c>
      <c r="J68" s="1355" t="s">
        <v>3245</v>
      </c>
      <c r="K68" s="1360">
        <v>10310</v>
      </c>
      <c r="L68" s="1357" t="s">
        <v>5359</v>
      </c>
      <c r="M68" s="1357" t="str">
        <f>IFERROR(INDEX('Budget Manager'!C:C,MATCH(L68,'Budget Manager'!A:A,0))&amp;", "&amp;INDEX('Budget Manager'!D:D,MATCH(L68,'Budget Manager'!A:A,0)),"No Budget Manager")</f>
        <v>Young, Chara</v>
      </c>
      <c r="N68" s="1357">
        <f>IFERROR(INDEX('Budget Manager'!B:B,MATCH(L68,'Budget Manager'!A:A,0)),"No PIDM")</f>
        <v>623703</v>
      </c>
      <c r="O68" s="1357"/>
      <c r="P68" s="1357" t="str">
        <f t="shared" si="0"/>
        <v/>
      </c>
      <c r="Q68" s="1361" t="str">
        <f>IFERROR(VLOOKUP(Organization!$L68,BUDGETMANAGER,5,FALSE),"No VID")</f>
        <v>A</v>
      </c>
      <c r="R68" s="111"/>
    </row>
    <row r="69" spans="1:18" ht="12.75" customHeight="1">
      <c r="A69" s="1359">
        <v>60</v>
      </c>
      <c r="B69" s="1355" t="s">
        <v>97</v>
      </c>
      <c r="C69" s="1355"/>
      <c r="D69" s="1355"/>
      <c r="E69" s="1355"/>
      <c r="F69" s="1355"/>
      <c r="G69" s="1355"/>
      <c r="H69" s="1356">
        <v>250400</v>
      </c>
      <c r="I69" s="1363" t="s">
        <v>3773</v>
      </c>
      <c r="J69" s="1355" t="s">
        <v>3245</v>
      </c>
      <c r="K69" s="1360">
        <v>1030</v>
      </c>
      <c r="L69" s="1357"/>
      <c r="M69" s="1357" t="str">
        <f>IFERROR(INDEX('Budget Manager'!C:C,MATCH(L69,'Budget Manager'!A:A,0))&amp;", "&amp;INDEX('Budget Manager'!D:D,MATCH(L69,'Budget Manager'!A:A,0)),"No Budget Manager")</f>
        <v>No Budget Manager</v>
      </c>
      <c r="N69" s="1357" t="str">
        <f>IFERROR(INDEX('Budget Manager'!B:B,MATCH(L69,'Budget Manager'!A:A,0)),"No PIDM")</f>
        <v>No PIDM</v>
      </c>
      <c r="O69" s="1357" t="s">
        <v>5214</v>
      </c>
      <c r="P69" s="1357" t="str">
        <f t="shared" si="0"/>
        <v>End</v>
      </c>
      <c r="Q69" s="1361" t="str">
        <f>IFERROR(VLOOKUP(Organization!$L69,BUDGETMANAGER,5,FALSE),"No VID")</f>
        <v>No VID</v>
      </c>
      <c r="R69" s="111"/>
    </row>
    <row r="70" spans="1:18" ht="12.75" customHeight="1">
      <c r="A70" s="1359">
        <v>61</v>
      </c>
      <c r="B70" s="1355" t="s">
        <v>97</v>
      </c>
      <c r="C70" s="1355"/>
      <c r="D70" s="1355"/>
      <c r="E70" s="1355"/>
      <c r="F70" s="1355"/>
      <c r="G70" s="1355"/>
      <c r="H70" s="1356">
        <v>771200</v>
      </c>
      <c r="I70" s="1363" t="s">
        <v>3772</v>
      </c>
      <c r="J70" s="1355" t="s">
        <v>3245</v>
      </c>
      <c r="K70" s="1360">
        <v>10300</v>
      </c>
      <c r="L70" s="1357"/>
      <c r="M70" s="1357" t="str">
        <f>IFERROR(INDEX('Budget Manager'!C:C,MATCH(L70,'Budget Manager'!A:A,0))&amp;", "&amp;INDEX('Budget Manager'!D:D,MATCH(L70,'Budget Manager'!A:A,0)),"No Budget Manager")</f>
        <v>No Budget Manager</v>
      </c>
      <c r="N70" s="1357" t="str">
        <f>IFERROR(INDEX('Budget Manager'!B:B,MATCH(L70,'Budget Manager'!A:A,0)),"No PIDM")</f>
        <v>No PIDM</v>
      </c>
      <c r="O70" s="1357" t="s">
        <v>5214</v>
      </c>
      <c r="P70" s="1357" t="str">
        <f t="shared" si="0"/>
        <v>End</v>
      </c>
      <c r="Q70" s="1361" t="str">
        <f>IFERROR(VLOOKUP(Organization!$L70,BUDGETMANAGER,5,FALSE),"No VID")</f>
        <v>No VID</v>
      </c>
      <c r="R70" s="111"/>
    </row>
    <row r="71" spans="1:18" ht="12.75" customHeight="1">
      <c r="A71" s="1359">
        <v>62</v>
      </c>
      <c r="B71" s="1355" t="s">
        <v>97</v>
      </c>
      <c r="C71" s="1355"/>
      <c r="D71" s="1355"/>
      <c r="E71" s="1355"/>
      <c r="F71" s="1355"/>
      <c r="G71" s="1355"/>
      <c r="H71" s="1356">
        <v>772900</v>
      </c>
      <c r="I71" s="1363" t="s">
        <v>3774</v>
      </c>
      <c r="J71" s="1355" t="s">
        <v>3245</v>
      </c>
      <c r="K71" s="1360">
        <v>10300</v>
      </c>
      <c r="L71" s="1357"/>
      <c r="M71" s="1357" t="str">
        <f>IFERROR(INDEX('Budget Manager'!C:C,MATCH(L71,'Budget Manager'!A:A,0))&amp;", "&amp;INDEX('Budget Manager'!D:D,MATCH(L71,'Budget Manager'!A:A,0)),"No Budget Manager")</f>
        <v>No Budget Manager</v>
      </c>
      <c r="N71" s="1357" t="str">
        <f>IFERROR(INDEX('Budget Manager'!B:B,MATCH(L71,'Budget Manager'!A:A,0)),"No PIDM")</f>
        <v>No PIDM</v>
      </c>
      <c r="O71" s="1357" t="s">
        <v>5214</v>
      </c>
      <c r="P71" s="1357" t="str">
        <f t="shared" si="0"/>
        <v>End</v>
      </c>
      <c r="Q71" s="1361" t="str">
        <f>IFERROR(VLOOKUP(Organization!$L71,BUDGETMANAGER,5,FALSE),"No VID")</f>
        <v>No VID</v>
      </c>
      <c r="R71" s="111"/>
    </row>
    <row r="72" spans="1:18" ht="12.75" customHeight="1">
      <c r="A72" s="1359">
        <v>63</v>
      </c>
      <c r="B72" s="1355" t="s">
        <v>97</v>
      </c>
      <c r="C72" s="1355"/>
      <c r="D72" s="1355"/>
      <c r="E72" s="1355"/>
      <c r="F72" s="1355">
        <v>1032</v>
      </c>
      <c r="G72" s="1355"/>
      <c r="H72" s="1356"/>
      <c r="I72" s="1363" t="s">
        <v>663</v>
      </c>
      <c r="J72" s="1355" t="s">
        <v>3240</v>
      </c>
      <c r="K72" s="1360">
        <v>103</v>
      </c>
      <c r="L72" s="1357" t="s">
        <v>5784</v>
      </c>
      <c r="M72" s="1357" t="str">
        <f>IFERROR(INDEX('Budget Manager'!C:C,MATCH(L72,'Budget Manager'!A:A,0))&amp;", "&amp;INDEX('Budget Manager'!D:D,MATCH(L72,'Budget Manager'!A:A,0)),"No Budget Manager")</f>
        <v>Dillon Anstey, Shauna</v>
      </c>
      <c r="N72" s="1357">
        <f>IFERROR(INDEX('Budget Manager'!B:B,MATCH(L72,'Budget Manager'!A:A,0)),"No PIDM")</f>
        <v>586254</v>
      </c>
      <c r="O72" s="1357"/>
      <c r="P72" s="1357" t="str">
        <f t="shared" si="0"/>
        <v/>
      </c>
      <c r="Q72" s="1361" t="str">
        <f>IFERROR(VLOOKUP(Organization!$L72,BUDGETMANAGER,5,FALSE),"No VID")</f>
        <v>A</v>
      </c>
      <c r="R72" s="111"/>
    </row>
    <row r="73" spans="1:18" ht="12.75" customHeight="1">
      <c r="A73" s="1359">
        <v>64</v>
      </c>
      <c r="B73" s="1355" t="s">
        <v>97</v>
      </c>
      <c r="C73" s="1355"/>
      <c r="D73" s="1355"/>
      <c r="E73" s="1355"/>
      <c r="F73" s="1355"/>
      <c r="G73" s="1355">
        <v>10320</v>
      </c>
      <c r="H73" s="1356"/>
      <c r="I73" s="1363" t="s">
        <v>663</v>
      </c>
      <c r="J73" s="1355" t="s">
        <v>3240</v>
      </c>
      <c r="K73" s="1360">
        <v>1032</v>
      </c>
      <c r="L73" s="1357" t="s">
        <v>5784</v>
      </c>
      <c r="M73" s="1357" t="str">
        <f>IFERROR(INDEX('Budget Manager'!C:C,MATCH(L73,'Budget Manager'!A:A,0))&amp;", "&amp;INDEX('Budget Manager'!D:D,MATCH(L73,'Budget Manager'!A:A,0)),"No Budget Manager")</f>
        <v>Dillon Anstey, Shauna</v>
      </c>
      <c r="N73" s="1357">
        <f>IFERROR(INDEX('Budget Manager'!B:B,MATCH(L73,'Budget Manager'!A:A,0)),"No PIDM")</f>
        <v>586254</v>
      </c>
      <c r="O73" s="1357"/>
      <c r="P73" s="1357" t="str">
        <f t="shared" si="0"/>
        <v/>
      </c>
      <c r="Q73" s="1361" t="str">
        <f>IFERROR(VLOOKUP(Organization!$L73,BUDGETMANAGER,5,FALSE),"No VID")</f>
        <v>A</v>
      </c>
      <c r="R73" s="111"/>
    </row>
    <row r="74" spans="1:18" ht="12.75" customHeight="1">
      <c r="A74" s="1359">
        <v>65</v>
      </c>
      <c r="B74" s="1355" t="s">
        <v>97</v>
      </c>
      <c r="C74" s="1355"/>
      <c r="D74" s="1355"/>
      <c r="E74" s="1355"/>
      <c r="F74" s="1355"/>
      <c r="G74" s="1355"/>
      <c r="H74" s="1356">
        <v>122500</v>
      </c>
      <c r="I74" s="1363" t="s">
        <v>2192</v>
      </c>
      <c r="J74" s="1355" t="s">
        <v>3245</v>
      </c>
      <c r="K74" s="1360">
        <v>10320</v>
      </c>
      <c r="L74" s="1357" t="s">
        <v>5784</v>
      </c>
      <c r="M74" s="1357" t="str">
        <f>IFERROR(INDEX('Budget Manager'!C:C,MATCH(L74,'Budget Manager'!A:A,0))&amp;", "&amp;INDEX('Budget Manager'!D:D,MATCH(L74,'Budget Manager'!A:A,0)),"No Budget Manager")</f>
        <v>Dillon Anstey, Shauna</v>
      </c>
      <c r="N74" s="1357">
        <f>IFERROR(INDEX('Budget Manager'!B:B,MATCH(L74,'Budget Manager'!A:A,0)),"No PIDM")</f>
        <v>586254</v>
      </c>
      <c r="O74" s="1357"/>
      <c r="P74" s="1357" t="str">
        <f t="shared" si="0"/>
        <v/>
      </c>
      <c r="Q74" s="1361" t="str">
        <f>IFERROR(VLOOKUP(Organization!$L74,BUDGETMANAGER,5,FALSE),"No VID")</f>
        <v>A</v>
      </c>
      <c r="R74" s="111">
        <f>COUNTIF($P$12:P73,"End")</f>
        <v>10</v>
      </c>
    </row>
    <row r="75" spans="1:18" ht="12.75" customHeight="1">
      <c r="A75" s="1359">
        <v>66</v>
      </c>
      <c r="B75" s="1355" t="s">
        <v>97</v>
      </c>
      <c r="C75" s="1355"/>
      <c r="D75" s="1355"/>
      <c r="E75" s="1355"/>
      <c r="F75" s="1355"/>
      <c r="G75" s="1355"/>
      <c r="H75" s="1356">
        <v>162700</v>
      </c>
      <c r="I75" s="1363" t="s">
        <v>6048</v>
      </c>
      <c r="J75" s="1355" t="s">
        <v>3245</v>
      </c>
      <c r="K75" s="1360">
        <v>10320</v>
      </c>
      <c r="L75" s="1357" t="s">
        <v>5784</v>
      </c>
      <c r="M75" s="1357" t="str">
        <f>IFERROR(INDEX('Budget Manager'!C:C,MATCH(L75,'Budget Manager'!A:A,0))&amp;", "&amp;INDEX('Budget Manager'!D:D,MATCH(L75,'Budget Manager'!A:A,0)),"No Budget Manager")</f>
        <v>Dillon Anstey, Shauna</v>
      </c>
      <c r="N75" s="1357">
        <f>IFERROR(INDEX('Budget Manager'!B:B,MATCH(L75,'Budget Manager'!A:A,0)),"No PIDM")</f>
        <v>586254</v>
      </c>
      <c r="O75" s="1357"/>
      <c r="P75" s="1357" t="str">
        <f t="shared" si="0"/>
        <v/>
      </c>
      <c r="Q75" s="1361" t="str">
        <f>IFERROR(VLOOKUP(Organization!$L75,BUDGETMANAGER,5,FALSE),"No VID")</f>
        <v>A</v>
      </c>
      <c r="R75" s="111"/>
    </row>
    <row r="76" spans="1:18" ht="12.75" customHeight="1">
      <c r="A76" s="1359">
        <v>67</v>
      </c>
      <c r="B76" s="1355" t="s">
        <v>97</v>
      </c>
      <c r="C76" s="1355"/>
      <c r="D76" s="1355"/>
      <c r="E76" s="1355"/>
      <c r="F76" s="1355"/>
      <c r="G76" s="1355"/>
      <c r="H76" s="1356">
        <v>240300</v>
      </c>
      <c r="I76" s="1363" t="s">
        <v>2228</v>
      </c>
      <c r="J76" s="1355" t="s">
        <v>3245</v>
      </c>
      <c r="K76" s="1360">
        <v>10411</v>
      </c>
      <c r="L76" s="1357" t="s">
        <v>5784</v>
      </c>
      <c r="M76" s="1357" t="str">
        <f>IFERROR(INDEX('Budget Manager'!C:C,MATCH(L76,'Budget Manager'!A:A,0))&amp;", "&amp;INDEX('Budget Manager'!D:D,MATCH(L76,'Budget Manager'!A:A,0)),"No Budget Manager")</f>
        <v>Dillon Anstey, Shauna</v>
      </c>
      <c r="N76" s="1357">
        <f>IFERROR(INDEX('Budget Manager'!B:B,MATCH(L76,'Budget Manager'!A:A,0)),"No PIDM")</f>
        <v>586254</v>
      </c>
      <c r="O76" s="1357" t="s">
        <v>7549</v>
      </c>
      <c r="P76" s="1357" t="str">
        <f t="shared" ref="P76:P139" si="1">LEFT($O76,3)</f>
        <v>End</v>
      </c>
      <c r="Q76" s="1361" t="str">
        <f>IFERROR(VLOOKUP(Organization!$L76,BUDGETMANAGER,5,FALSE),"No VID")</f>
        <v>A</v>
      </c>
      <c r="R76" s="111"/>
    </row>
    <row r="77" spans="1:18" ht="12.75" customHeight="1">
      <c r="A77" s="1359">
        <v>68</v>
      </c>
      <c r="B77" s="1355" t="s">
        <v>97</v>
      </c>
      <c r="C77" s="1355"/>
      <c r="D77" s="1355"/>
      <c r="E77" s="1355"/>
      <c r="F77" s="1355"/>
      <c r="G77" s="1355"/>
      <c r="H77" s="1356">
        <v>320100</v>
      </c>
      <c r="I77" s="1363" t="s">
        <v>2229</v>
      </c>
      <c r="J77" s="1355" t="s">
        <v>3245</v>
      </c>
      <c r="K77" s="1360">
        <v>10320</v>
      </c>
      <c r="L77" s="1357" t="s">
        <v>5784</v>
      </c>
      <c r="M77" s="1357" t="str">
        <f>IFERROR(INDEX('Budget Manager'!C:C,MATCH(L77,'Budget Manager'!A:A,0))&amp;", "&amp;INDEX('Budget Manager'!D:D,MATCH(L77,'Budget Manager'!A:A,0)),"No Budget Manager")</f>
        <v>Dillon Anstey, Shauna</v>
      </c>
      <c r="N77" s="1357">
        <f>IFERROR(INDEX('Budget Manager'!B:B,MATCH(L77,'Budget Manager'!A:A,0)),"No PIDM")</f>
        <v>586254</v>
      </c>
      <c r="O77" s="1357"/>
      <c r="P77" s="1357" t="str">
        <f t="shared" si="1"/>
        <v/>
      </c>
      <c r="Q77" s="1361" t="str">
        <f>IFERROR(VLOOKUP(Organization!$L77,BUDGETMANAGER,5,FALSE),"No VID")</f>
        <v>A</v>
      </c>
      <c r="R77" s="111"/>
    </row>
    <row r="78" spans="1:18" ht="12.75" customHeight="1">
      <c r="A78" s="1359">
        <v>69</v>
      </c>
      <c r="B78" s="1355" t="s">
        <v>97</v>
      </c>
      <c r="C78" s="1355"/>
      <c r="D78" s="1355"/>
      <c r="E78" s="1355"/>
      <c r="F78" s="1355"/>
      <c r="G78" s="1355"/>
      <c r="H78" s="1356">
        <v>320200</v>
      </c>
      <c r="I78" s="1363" t="s">
        <v>2231</v>
      </c>
      <c r="J78" s="1355" t="s">
        <v>3245</v>
      </c>
      <c r="K78" s="1360">
        <v>10320</v>
      </c>
      <c r="L78" s="1357" t="s">
        <v>5784</v>
      </c>
      <c r="M78" s="1357" t="str">
        <f>IFERROR(INDEX('Budget Manager'!C:C,MATCH(L78,'Budget Manager'!A:A,0))&amp;", "&amp;INDEX('Budget Manager'!D:D,MATCH(L78,'Budget Manager'!A:A,0)),"No Budget Manager")</f>
        <v>Dillon Anstey, Shauna</v>
      </c>
      <c r="N78" s="1357">
        <f>IFERROR(INDEX('Budget Manager'!B:B,MATCH(L78,'Budget Manager'!A:A,0)),"No PIDM")</f>
        <v>586254</v>
      </c>
      <c r="O78" s="1357"/>
      <c r="P78" s="1357" t="str">
        <f t="shared" si="1"/>
        <v/>
      </c>
      <c r="Q78" s="1361" t="str">
        <f>IFERROR(VLOOKUP(Organization!$L78,BUDGETMANAGER,5,FALSE),"No VID")</f>
        <v>A</v>
      </c>
      <c r="R78" s="111"/>
    </row>
    <row r="79" spans="1:18" ht="12.75" customHeight="1">
      <c r="A79" s="1359">
        <v>70</v>
      </c>
      <c r="B79" s="1355" t="s">
        <v>97</v>
      </c>
      <c r="C79" s="1355"/>
      <c r="D79" s="1355"/>
      <c r="E79" s="1355"/>
      <c r="F79" s="1355"/>
      <c r="G79" s="1355"/>
      <c r="H79" s="1356">
        <v>320900</v>
      </c>
      <c r="I79" s="1363" t="s">
        <v>7486</v>
      </c>
      <c r="J79" s="1355" t="s">
        <v>3245</v>
      </c>
      <c r="K79" s="1360">
        <v>10411</v>
      </c>
      <c r="L79" s="1357" t="s">
        <v>5784</v>
      </c>
      <c r="M79" s="1357" t="str">
        <f>IFERROR(INDEX('Budget Manager'!C:C,MATCH(L79,'Budget Manager'!A:A,0))&amp;", "&amp;INDEX('Budget Manager'!D:D,MATCH(L79,'Budget Manager'!A:A,0)),"No Budget Manager")</f>
        <v>Dillon Anstey, Shauna</v>
      </c>
      <c r="N79" s="1357">
        <f>IFERROR(INDEX('Budget Manager'!B:B,MATCH(L79,'Budget Manager'!A:A,0)),"No PIDM")</f>
        <v>586254</v>
      </c>
      <c r="O79" s="1357" t="s">
        <v>8406</v>
      </c>
      <c r="P79" s="1357" t="str">
        <f t="shared" si="1"/>
        <v>End</v>
      </c>
      <c r="Q79" s="1361" t="str">
        <f>IFERROR(VLOOKUP(Organization!$L79,BUDGETMANAGER,5,FALSE),"No VID")</f>
        <v>A</v>
      </c>
      <c r="R79" s="111"/>
    </row>
    <row r="80" spans="1:18" ht="12.75" customHeight="1">
      <c r="A80" s="1359">
        <v>71</v>
      </c>
      <c r="B80" s="1355" t="s">
        <v>97</v>
      </c>
      <c r="C80" s="1355"/>
      <c r="D80" s="1355"/>
      <c r="E80" s="1355"/>
      <c r="F80" s="1355"/>
      <c r="G80" s="1355"/>
      <c r="H80" s="1356">
        <v>321000</v>
      </c>
      <c r="I80" s="1363" t="s">
        <v>6282</v>
      </c>
      <c r="J80" s="1355" t="s">
        <v>3245</v>
      </c>
      <c r="K80" s="1360">
        <v>10411</v>
      </c>
      <c r="L80" s="1357" t="s">
        <v>5784</v>
      </c>
      <c r="M80" s="1357" t="str">
        <f>IFERROR(INDEX('Budget Manager'!C:C,MATCH(L80,'Budget Manager'!A:A,0))&amp;", "&amp;INDEX('Budget Manager'!D:D,MATCH(L80,'Budget Manager'!A:A,0)),"No Budget Manager")</f>
        <v>Dillon Anstey, Shauna</v>
      </c>
      <c r="N80" s="1357">
        <f>IFERROR(INDEX('Budget Manager'!B:B,MATCH(L80,'Budget Manager'!A:A,0)),"No PIDM")</f>
        <v>586254</v>
      </c>
      <c r="O80" s="1357" t="s">
        <v>8406</v>
      </c>
      <c r="P80" s="1357" t="str">
        <f t="shared" si="1"/>
        <v>End</v>
      </c>
      <c r="Q80" s="1361" t="str">
        <f>IFERROR(VLOOKUP(Organization!$L80,BUDGETMANAGER,5,FALSE),"No VID")</f>
        <v>A</v>
      </c>
      <c r="R80" s="111"/>
    </row>
    <row r="81" spans="1:18" ht="12.75" customHeight="1">
      <c r="A81" s="1359">
        <v>72</v>
      </c>
      <c r="B81" s="1355" t="s">
        <v>97</v>
      </c>
      <c r="C81" s="1355"/>
      <c r="D81" s="1355"/>
      <c r="E81" s="1355"/>
      <c r="F81" s="1355"/>
      <c r="G81" s="1355"/>
      <c r="H81" s="1356">
        <v>321100</v>
      </c>
      <c r="I81" s="1363" t="s">
        <v>6767</v>
      </c>
      <c r="J81" s="1355" t="s">
        <v>3245</v>
      </c>
      <c r="K81" s="1360">
        <v>10320</v>
      </c>
      <c r="L81" s="1357" t="s">
        <v>5784</v>
      </c>
      <c r="M81" s="1357" t="str">
        <f>IFERROR(INDEX('Budget Manager'!C:C,MATCH(L81,'Budget Manager'!A:A,0))&amp;", "&amp;INDEX('Budget Manager'!D:D,MATCH(L81,'Budget Manager'!A:A,0)),"No Budget Manager")</f>
        <v>Dillon Anstey, Shauna</v>
      </c>
      <c r="N81" s="1357">
        <f>IFERROR(INDEX('Budget Manager'!B:B,MATCH(L81,'Budget Manager'!A:A,0)),"No PIDM")</f>
        <v>586254</v>
      </c>
      <c r="O81" s="1357"/>
      <c r="P81" s="1357" t="str">
        <f t="shared" si="1"/>
        <v/>
      </c>
      <c r="Q81" s="1361" t="str">
        <f>IFERROR(VLOOKUP(Organization!$L81,BUDGETMANAGER,5,FALSE),"No VID")</f>
        <v>A</v>
      </c>
      <c r="R81" s="111"/>
    </row>
    <row r="82" spans="1:18" ht="12.75" customHeight="1">
      <c r="A82" s="1359">
        <v>73</v>
      </c>
      <c r="B82" s="1355" t="s">
        <v>97</v>
      </c>
      <c r="C82" s="1355"/>
      <c r="D82" s="1355"/>
      <c r="E82" s="1355"/>
      <c r="F82" s="1355"/>
      <c r="G82" s="1355"/>
      <c r="H82" s="1356">
        <v>321200</v>
      </c>
      <c r="I82" s="1363" t="s">
        <v>6768</v>
      </c>
      <c r="J82" s="1355" t="s">
        <v>3245</v>
      </c>
      <c r="K82" s="1360">
        <v>10320</v>
      </c>
      <c r="L82" s="1357" t="s">
        <v>5784</v>
      </c>
      <c r="M82" s="1357" t="str">
        <f>IFERROR(INDEX('Budget Manager'!C:C,MATCH(L82,'Budget Manager'!A:A,0))&amp;", "&amp;INDEX('Budget Manager'!D:D,MATCH(L82,'Budget Manager'!A:A,0)),"No Budget Manager")</f>
        <v>Dillon Anstey, Shauna</v>
      </c>
      <c r="N82" s="1357">
        <f>IFERROR(INDEX('Budget Manager'!B:B,MATCH(L82,'Budget Manager'!A:A,0)),"No PIDM")</f>
        <v>586254</v>
      </c>
      <c r="O82" s="1357"/>
      <c r="P82" s="1357" t="str">
        <f t="shared" si="1"/>
        <v/>
      </c>
      <c r="Q82" s="1361" t="str">
        <f>IFERROR(VLOOKUP(Organization!$L82,BUDGETMANAGER,5,FALSE),"No VID")</f>
        <v>A</v>
      </c>
      <c r="R82" s="111"/>
    </row>
    <row r="83" spans="1:18" ht="12.75" customHeight="1">
      <c r="A83" s="1359">
        <v>74</v>
      </c>
      <c r="B83" s="1355" t="s">
        <v>97</v>
      </c>
      <c r="C83" s="1355"/>
      <c r="D83" s="1355"/>
      <c r="E83" s="1355"/>
      <c r="F83" s="1355"/>
      <c r="G83" s="1355"/>
      <c r="H83" s="1356">
        <v>321300</v>
      </c>
      <c r="I83" s="1363" t="s">
        <v>6762</v>
      </c>
      <c r="J83" s="1355" t="s">
        <v>3245</v>
      </c>
      <c r="K83" s="1360">
        <v>10320</v>
      </c>
      <c r="L83" s="1357" t="s">
        <v>5784</v>
      </c>
      <c r="M83" s="1357" t="str">
        <f>IFERROR(INDEX('Budget Manager'!C:C,MATCH(L83,'Budget Manager'!A:A,0))&amp;", "&amp;INDEX('Budget Manager'!D:D,MATCH(L83,'Budget Manager'!A:A,0)),"No Budget Manager")</f>
        <v>Dillon Anstey, Shauna</v>
      </c>
      <c r="N83" s="1357">
        <f>IFERROR(INDEX('Budget Manager'!B:B,MATCH(L83,'Budget Manager'!A:A,0)),"No PIDM")</f>
        <v>586254</v>
      </c>
      <c r="O83" s="1357"/>
      <c r="P83" s="1357" t="str">
        <f t="shared" si="1"/>
        <v/>
      </c>
      <c r="Q83" s="1361" t="str">
        <f>IFERROR(VLOOKUP(Organization!$L83,BUDGETMANAGER,5,FALSE),"No VID")</f>
        <v>A</v>
      </c>
      <c r="R83" s="111"/>
    </row>
    <row r="84" spans="1:18" ht="12.75" customHeight="1">
      <c r="A84" s="1359">
        <v>75</v>
      </c>
      <c r="B84" s="1355" t="s">
        <v>97</v>
      </c>
      <c r="C84" s="1355"/>
      <c r="D84" s="1355"/>
      <c r="E84" s="1355"/>
      <c r="F84" s="1355"/>
      <c r="G84" s="1355"/>
      <c r="H84" s="1356">
        <v>321400</v>
      </c>
      <c r="I84" s="1363" t="s">
        <v>6924</v>
      </c>
      <c r="J84" s="1355" t="s">
        <v>3245</v>
      </c>
      <c r="K84" s="1360">
        <v>10320</v>
      </c>
      <c r="L84" s="1357" t="s">
        <v>5784</v>
      </c>
      <c r="M84" s="1357" t="str">
        <f>IFERROR(INDEX('Budget Manager'!C:C,MATCH(L84,'Budget Manager'!A:A,0))&amp;", "&amp;INDEX('Budget Manager'!D:D,MATCH(L84,'Budget Manager'!A:A,0)),"No Budget Manager")</f>
        <v>Dillon Anstey, Shauna</v>
      </c>
      <c r="N84" s="1357">
        <f>IFERROR(INDEX('Budget Manager'!B:B,MATCH(L84,'Budget Manager'!A:A,0)),"No PIDM")</f>
        <v>586254</v>
      </c>
      <c r="O84" s="1357"/>
      <c r="P84" s="1357" t="str">
        <f t="shared" si="1"/>
        <v/>
      </c>
      <c r="Q84" s="1361" t="str">
        <f>IFERROR(VLOOKUP(Organization!$L84,BUDGETMANAGER,5,FALSE),"No VID")</f>
        <v>A</v>
      </c>
      <c r="R84" s="111"/>
    </row>
    <row r="85" spans="1:18" ht="12.75" customHeight="1">
      <c r="A85" s="1359">
        <v>76</v>
      </c>
      <c r="B85" s="1355" t="s">
        <v>97</v>
      </c>
      <c r="C85" s="1355"/>
      <c r="D85" s="1355"/>
      <c r="E85" s="1355"/>
      <c r="F85" s="1355"/>
      <c r="G85" s="1355"/>
      <c r="H85" s="1356">
        <v>321500</v>
      </c>
      <c r="I85" s="1363" t="s">
        <v>8216</v>
      </c>
      <c r="J85" s="1355" t="s">
        <v>3245</v>
      </c>
      <c r="K85" s="1360">
        <v>10411</v>
      </c>
      <c r="L85" s="1357" t="s">
        <v>5784</v>
      </c>
      <c r="M85" s="1357" t="str">
        <f>IFERROR(INDEX('Budget Manager'!C:C,MATCH(L85,'Budget Manager'!A:A,0))&amp;", "&amp;INDEX('Budget Manager'!D:D,MATCH(L85,'Budget Manager'!A:A,0)),"No Budget Manager")</f>
        <v>Dillon Anstey, Shauna</v>
      </c>
      <c r="N85" s="1357">
        <f>IFERROR(INDEX('Budget Manager'!B:B,MATCH(L85,'Budget Manager'!A:A,0)),"No PIDM")</f>
        <v>586254</v>
      </c>
      <c r="O85" s="1357" t="s">
        <v>9122</v>
      </c>
      <c r="P85" s="1357" t="str">
        <f t="shared" si="1"/>
        <v>End</v>
      </c>
      <c r="Q85" s="1361" t="str">
        <f>IFERROR(VLOOKUP(Organization!$L85,BUDGETMANAGER,5,FALSE),"No VID")</f>
        <v>A</v>
      </c>
      <c r="R85" s="111"/>
    </row>
    <row r="86" spans="1:18" ht="12.75" customHeight="1">
      <c r="A86" s="1359">
        <v>77</v>
      </c>
      <c r="B86" s="1355" t="s">
        <v>97</v>
      </c>
      <c r="C86" s="1355"/>
      <c r="D86" s="1355"/>
      <c r="E86" s="1355"/>
      <c r="F86" s="1355"/>
      <c r="G86" s="1355"/>
      <c r="H86" s="1356">
        <v>360200</v>
      </c>
      <c r="I86" s="1363" t="s">
        <v>7445</v>
      </c>
      <c r="J86" s="1355" t="s">
        <v>3245</v>
      </c>
      <c r="K86" s="1360">
        <v>10411</v>
      </c>
      <c r="L86" s="1357" t="s">
        <v>7446</v>
      </c>
      <c r="M86" s="1357" t="str">
        <f>IFERROR(INDEX('Budget Manager'!C:C,MATCH(L86,'Budget Manager'!A:A,0))&amp;", "&amp;INDEX('Budget Manager'!D:D,MATCH(L86,'Budget Manager'!A:A,0)),"No Budget Manager")</f>
        <v>Kaczmarczyk, Steven</v>
      </c>
      <c r="N86" s="1357">
        <f>IFERROR(INDEX('Budget Manager'!B:B,MATCH(L86,'Budget Manager'!A:A,0)),"No PIDM")</f>
        <v>3066482</v>
      </c>
      <c r="O86" s="1357" t="s">
        <v>9122</v>
      </c>
      <c r="P86" s="1357" t="str">
        <f t="shared" si="1"/>
        <v>End</v>
      </c>
      <c r="Q86" s="1361" t="str">
        <f>IFERROR(VLOOKUP(Organization!$L86,BUDGETMANAGER,5,FALSE),"No VID")</f>
        <v>I</v>
      </c>
      <c r="R86" s="111"/>
    </row>
    <row r="87" spans="1:18" ht="12.75" customHeight="1">
      <c r="A87" s="1359">
        <v>78</v>
      </c>
      <c r="B87" s="1355" t="s">
        <v>97</v>
      </c>
      <c r="C87" s="1355"/>
      <c r="D87" s="1355"/>
      <c r="E87" s="1355"/>
      <c r="F87" s="1355"/>
      <c r="G87" s="1355"/>
      <c r="H87" s="1356">
        <v>360400</v>
      </c>
      <c r="I87" s="1363" t="s">
        <v>7636</v>
      </c>
      <c r="J87" s="1355" t="s">
        <v>3245</v>
      </c>
      <c r="K87" s="1360">
        <v>10411</v>
      </c>
      <c r="L87" s="1357" t="s">
        <v>5784</v>
      </c>
      <c r="M87" s="1357" t="str">
        <f>IFERROR(INDEX('Budget Manager'!C:C,MATCH(L87,'Budget Manager'!A:A,0))&amp;", "&amp;INDEX('Budget Manager'!D:D,MATCH(L87,'Budget Manager'!A:A,0)),"No Budget Manager")</f>
        <v>Dillon Anstey, Shauna</v>
      </c>
      <c r="N87" s="1357">
        <f>IFERROR(INDEX('Budget Manager'!B:B,MATCH(L87,'Budget Manager'!A:A,0)),"No PIDM")</f>
        <v>586254</v>
      </c>
      <c r="O87" s="1357" t="s">
        <v>9122</v>
      </c>
      <c r="P87" s="1357" t="str">
        <f t="shared" si="1"/>
        <v>End</v>
      </c>
      <c r="Q87" s="1361" t="str">
        <f>IFERROR(VLOOKUP(Organization!$L87,BUDGETMANAGER,5,FALSE),"No VID")</f>
        <v>A</v>
      </c>
      <c r="R87" s="111"/>
    </row>
    <row r="88" spans="1:18" ht="12.75" customHeight="1">
      <c r="A88" s="1359">
        <v>79</v>
      </c>
      <c r="B88" s="1355" t="s">
        <v>97</v>
      </c>
      <c r="C88" s="1355"/>
      <c r="D88" s="1355"/>
      <c r="E88" s="1355"/>
      <c r="F88" s="1355"/>
      <c r="G88" s="1355"/>
      <c r="H88" s="1356">
        <v>360500</v>
      </c>
      <c r="I88" s="1363" t="s">
        <v>8158</v>
      </c>
      <c r="J88" s="1355" t="s">
        <v>3245</v>
      </c>
      <c r="K88" s="1360">
        <v>10411</v>
      </c>
      <c r="L88" s="1357" t="s">
        <v>7446</v>
      </c>
      <c r="M88" s="1357" t="str">
        <f>IFERROR(INDEX('Budget Manager'!C:C,MATCH(L88,'Budget Manager'!A:A,0))&amp;", "&amp;INDEX('Budget Manager'!D:D,MATCH(L88,'Budget Manager'!A:A,0)),"No Budget Manager")</f>
        <v>Kaczmarczyk, Steven</v>
      </c>
      <c r="N88" s="1357">
        <f>IFERROR(INDEX('Budget Manager'!B:B,MATCH(L88,'Budget Manager'!A:A,0)),"No PIDM")</f>
        <v>3066482</v>
      </c>
      <c r="O88" s="1357" t="s">
        <v>9122</v>
      </c>
      <c r="P88" s="1357" t="str">
        <f t="shared" si="1"/>
        <v>End</v>
      </c>
      <c r="Q88" s="1361" t="str">
        <f>IFERROR(VLOOKUP(Organization!$L88,BUDGETMANAGER,5,FALSE),"No VID")</f>
        <v>I</v>
      </c>
      <c r="R88" s="111"/>
    </row>
    <row r="89" spans="1:18" ht="12.75" customHeight="1">
      <c r="A89" s="1359">
        <v>80</v>
      </c>
      <c r="B89" s="1355" t="s">
        <v>97</v>
      </c>
      <c r="C89" s="1355"/>
      <c r="D89" s="1355"/>
      <c r="E89" s="1355"/>
      <c r="F89" s="1355"/>
      <c r="G89" s="1355"/>
      <c r="H89" s="1356">
        <v>360700</v>
      </c>
      <c r="I89" s="1363" t="s">
        <v>8407</v>
      </c>
      <c r="J89" s="1355" t="s">
        <v>3245</v>
      </c>
      <c r="K89" s="1360">
        <v>10320</v>
      </c>
      <c r="L89" s="1357" t="s">
        <v>5784</v>
      </c>
      <c r="M89" s="1357" t="str">
        <f>IFERROR(INDEX('Budget Manager'!C:C,MATCH(L89,'Budget Manager'!A:A,0))&amp;", "&amp;INDEX('Budget Manager'!D:D,MATCH(L89,'Budget Manager'!A:A,0)),"No Budget Manager")</f>
        <v>Dillon Anstey, Shauna</v>
      </c>
      <c r="N89" s="1357">
        <f>IFERROR(INDEX('Budget Manager'!B:B,MATCH(L89,'Budget Manager'!A:A,0)),"No PIDM")</f>
        <v>586254</v>
      </c>
      <c r="O89" s="1357"/>
      <c r="P89" s="1357" t="str">
        <f t="shared" si="1"/>
        <v/>
      </c>
      <c r="Q89" s="1361" t="str">
        <f>IFERROR(VLOOKUP(Organization!$L89,BUDGETMANAGER,5,FALSE),"No VID")</f>
        <v>A</v>
      </c>
      <c r="R89" s="111"/>
    </row>
    <row r="90" spans="1:18" ht="12.75" customHeight="1">
      <c r="A90" s="1359">
        <v>81</v>
      </c>
      <c r="B90" s="1355" t="s">
        <v>97</v>
      </c>
      <c r="C90" s="1355"/>
      <c r="D90" s="1355"/>
      <c r="E90" s="1355"/>
      <c r="F90" s="1355"/>
      <c r="G90" s="1355"/>
      <c r="H90" s="1356" t="s">
        <v>1183</v>
      </c>
      <c r="I90" s="1357" t="s">
        <v>3389</v>
      </c>
      <c r="J90" s="1355" t="s">
        <v>3245</v>
      </c>
      <c r="K90" s="1360">
        <v>10411</v>
      </c>
      <c r="L90" s="1357" t="s">
        <v>5784</v>
      </c>
      <c r="M90" s="1357" t="str">
        <f>IFERROR(INDEX('Budget Manager'!C:C,MATCH(L90,'Budget Manager'!A:A,0))&amp;", "&amp;INDEX('Budget Manager'!D:D,MATCH(L90,'Budget Manager'!A:A,0)),"No Budget Manager")</f>
        <v>Dillon Anstey, Shauna</v>
      </c>
      <c r="N90" s="1357">
        <f>IFERROR(INDEX('Budget Manager'!B:B,MATCH(L90,'Budget Manager'!A:A,0)),"No PIDM")</f>
        <v>586254</v>
      </c>
      <c r="O90" s="1357" t="s">
        <v>9237</v>
      </c>
      <c r="P90" s="1357" t="str">
        <f t="shared" si="1"/>
        <v>End</v>
      </c>
      <c r="Q90" s="1361" t="str">
        <f>IFERROR(VLOOKUP(Organization!$L90,BUDGETMANAGER,5,FALSE),"No VID")</f>
        <v>A</v>
      </c>
      <c r="R90" s="111"/>
    </row>
    <row r="91" spans="1:18" ht="12.75" customHeight="1">
      <c r="A91" s="1359">
        <v>82</v>
      </c>
      <c r="B91" s="1355" t="s">
        <v>97</v>
      </c>
      <c r="C91" s="1355"/>
      <c r="D91" s="1355"/>
      <c r="E91" s="1355"/>
      <c r="F91" s="1355"/>
      <c r="G91" s="1355"/>
      <c r="H91" s="1356" t="s">
        <v>1188</v>
      </c>
      <c r="I91" s="1357" t="s">
        <v>3394</v>
      </c>
      <c r="J91" s="1355" t="s">
        <v>3245</v>
      </c>
      <c r="K91" s="1360">
        <v>10411</v>
      </c>
      <c r="L91" s="1357" t="s">
        <v>5784</v>
      </c>
      <c r="M91" s="1357" t="str">
        <f>IFERROR(INDEX('Budget Manager'!C:C,MATCH(L91,'Budget Manager'!A:A,0))&amp;", "&amp;INDEX('Budget Manager'!D:D,MATCH(L91,'Budget Manager'!A:A,0)),"No Budget Manager")</f>
        <v>Dillon Anstey, Shauna</v>
      </c>
      <c r="N91" s="1357">
        <f>IFERROR(INDEX('Budget Manager'!B:B,MATCH(L91,'Budget Manager'!A:A,0)),"No PIDM")</f>
        <v>586254</v>
      </c>
      <c r="O91" s="1357" t="s">
        <v>9237</v>
      </c>
      <c r="P91" s="1357" t="str">
        <f t="shared" si="1"/>
        <v>End</v>
      </c>
      <c r="Q91" s="1361" t="str">
        <f>IFERROR(VLOOKUP(Organization!$L91,BUDGETMANAGER,5,FALSE),"No VID")</f>
        <v>A</v>
      </c>
      <c r="R91" s="111"/>
    </row>
    <row r="92" spans="1:18" ht="12.75" customHeight="1">
      <c r="A92" s="1359">
        <v>83</v>
      </c>
      <c r="B92" s="1355" t="s">
        <v>97</v>
      </c>
      <c r="C92" s="1355"/>
      <c r="D92" s="1355"/>
      <c r="E92" s="1355"/>
      <c r="F92" s="1355"/>
      <c r="G92" s="1355"/>
      <c r="H92" s="1356" t="s">
        <v>1192</v>
      </c>
      <c r="I92" s="1357" t="s">
        <v>1204</v>
      </c>
      <c r="J92" s="1355" t="s">
        <v>3245</v>
      </c>
      <c r="K92" s="1360">
        <v>10411</v>
      </c>
      <c r="L92" s="1357" t="s">
        <v>5784</v>
      </c>
      <c r="M92" s="1357" t="str">
        <f>IFERROR(INDEX('Budget Manager'!C:C,MATCH(L92,'Budget Manager'!A:A,0))&amp;", "&amp;INDEX('Budget Manager'!D:D,MATCH(L92,'Budget Manager'!A:A,0)),"No Budget Manager")</f>
        <v>Dillon Anstey, Shauna</v>
      </c>
      <c r="N92" s="1357">
        <f>IFERROR(INDEX('Budget Manager'!B:B,MATCH(L92,'Budget Manager'!A:A,0)),"No PIDM")</f>
        <v>586254</v>
      </c>
      <c r="O92" s="1357" t="s">
        <v>9237</v>
      </c>
      <c r="P92" s="1357" t="str">
        <f t="shared" si="1"/>
        <v>End</v>
      </c>
      <c r="Q92" s="1361" t="str">
        <f>IFERROR(VLOOKUP(Organization!$L92,BUDGETMANAGER,5,FALSE),"No VID")</f>
        <v>A</v>
      </c>
      <c r="R92" s="111"/>
    </row>
    <row r="93" spans="1:18" ht="12.75" customHeight="1">
      <c r="A93" s="1359">
        <v>84</v>
      </c>
      <c r="B93" s="1355" t="s">
        <v>97</v>
      </c>
      <c r="C93" s="1355"/>
      <c r="D93" s="1355"/>
      <c r="E93" s="1355"/>
      <c r="F93" s="1355">
        <v>1033</v>
      </c>
      <c r="G93" s="1355"/>
      <c r="H93" s="1356"/>
      <c r="I93" s="1363" t="s">
        <v>2047</v>
      </c>
      <c r="J93" s="1355" t="s">
        <v>3240</v>
      </c>
      <c r="K93" s="1360">
        <v>103</v>
      </c>
      <c r="L93" s="1357" t="s">
        <v>5004</v>
      </c>
      <c r="M93" s="1357" t="str">
        <f>IFERROR(INDEX('Budget Manager'!C:C,MATCH(L93,'Budget Manager'!A:A,0))&amp;", "&amp;INDEX('Budget Manager'!D:D,MATCH(L93,'Budget Manager'!A:A,0)),"No Budget Manager")</f>
        <v>Gammon, Kristeen</v>
      </c>
      <c r="N93" s="1357">
        <f>IFERROR(INDEX('Budget Manager'!B:B,MATCH(L93,'Budget Manager'!A:A,0)),"No PIDM")</f>
        <v>3619589</v>
      </c>
      <c r="O93" s="1357"/>
      <c r="P93" s="1357" t="str">
        <f t="shared" si="1"/>
        <v/>
      </c>
      <c r="Q93" s="1361" t="str">
        <f>IFERROR(VLOOKUP(Organization!$L93,BUDGETMANAGER,5,FALSE),"No VID")</f>
        <v>A</v>
      </c>
      <c r="R93" s="111"/>
    </row>
    <row r="94" spans="1:18" ht="12.75" customHeight="1">
      <c r="A94" s="1359">
        <v>85</v>
      </c>
      <c r="B94" s="1355" t="s">
        <v>97</v>
      </c>
      <c r="C94" s="1355"/>
      <c r="D94" s="1355"/>
      <c r="E94" s="1355"/>
      <c r="F94" s="1355"/>
      <c r="G94" s="1355">
        <v>10330</v>
      </c>
      <c r="H94" s="1356"/>
      <c r="I94" s="1363" t="s">
        <v>2047</v>
      </c>
      <c r="J94" s="1355" t="s">
        <v>3240</v>
      </c>
      <c r="K94" s="1360">
        <v>1033</v>
      </c>
      <c r="L94" s="1357" t="s">
        <v>5004</v>
      </c>
      <c r="M94" s="1357" t="str">
        <f>IFERROR(INDEX('Budget Manager'!C:C,MATCH(L94,'Budget Manager'!A:A,0))&amp;", "&amp;INDEX('Budget Manager'!D:D,MATCH(L94,'Budget Manager'!A:A,0)),"No Budget Manager")</f>
        <v>Gammon, Kristeen</v>
      </c>
      <c r="N94" s="1357">
        <f>IFERROR(INDEX('Budget Manager'!B:B,MATCH(L94,'Budget Manager'!A:A,0)),"No PIDM")</f>
        <v>3619589</v>
      </c>
      <c r="O94" s="1357"/>
      <c r="P94" s="1357" t="str">
        <f t="shared" si="1"/>
        <v/>
      </c>
      <c r="Q94" s="1361" t="str">
        <f>IFERROR(VLOOKUP(Organization!$L94,BUDGETMANAGER,5,FALSE),"No VID")</f>
        <v>A</v>
      </c>
      <c r="R94" s="111"/>
    </row>
    <row r="95" spans="1:18" ht="12.75" customHeight="1">
      <c r="A95" s="1359">
        <v>86</v>
      </c>
      <c r="B95" s="1355" t="s">
        <v>97</v>
      </c>
      <c r="C95" s="1355"/>
      <c r="D95" s="1355"/>
      <c r="E95" s="1355"/>
      <c r="F95" s="1355"/>
      <c r="G95" s="1355"/>
      <c r="H95" s="1356">
        <v>658400</v>
      </c>
      <c r="I95" s="1363" t="s">
        <v>3775</v>
      </c>
      <c r="J95" s="1355" t="s">
        <v>3245</v>
      </c>
      <c r="K95" s="1360">
        <v>10330</v>
      </c>
      <c r="L95" s="1357" t="s">
        <v>5004</v>
      </c>
      <c r="M95" s="1357" t="str">
        <f>IFERROR(INDEX('Budget Manager'!C:C,MATCH(L95,'Budget Manager'!A:A,0))&amp;", "&amp;INDEX('Budget Manager'!D:D,MATCH(L95,'Budget Manager'!A:A,0)),"No Budget Manager")</f>
        <v>Gammon, Kristeen</v>
      </c>
      <c r="N95" s="1357">
        <f>IFERROR(INDEX('Budget Manager'!B:B,MATCH(L95,'Budget Manager'!A:A,0)),"No PIDM")</f>
        <v>3619589</v>
      </c>
      <c r="O95" s="1357"/>
      <c r="P95" s="1357" t="str">
        <f t="shared" si="1"/>
        <v/>
      </c>
      <c r="Q95" s="1361" t="str">
        <f>IFERROR(VLOOKUP(Organization!$L95,BUDGETMANAGER,5,FALSE),"No VID")</f>
        <v>A</v>
      </c>
      <c r="R95" s="111"/>
    </row>
    <row r="96" spans="1:18" ht="12.75" customHeight="1">
      <c r="A96" s="1359">
        <v>87</v>
      </c>
      <c r="B96" s="1355" t="s">
        <v>97</v>
      </c>
      <c r="C96" s="1355"/>
      <c r="D96" s="1355"/>
      <c r="E96" s="1355">
        <v>104</v>
      </c>
      <c r="F96" s="1355"/>
      <c r="G96" s="1355"/>
      <c r="H96" s="1356"/>
      <c r="I96" s="1363" t="s">
        <v>3795</v>
      </c>
      <c r="J96" s="1355" t="s">
        <v>3240</v>
      </c>
      <c r="K96" s="1360">
        <v>10</v>
      </c>
      <c r="L96" s="1357" t="s">
        <v>8585</v>
      </c>
      <c r="M96" s="1357" t="str">
        <f>IFERROR(INDEX('Budget Manager'!C:C,MATCH(L96,'Budget Manager'!A:A,0))&amp;", "&amp;INDEX('Budget Manager'!D:D,MATCH(L96,'Budget Manager'!A:A,0)),"No Budget Manager")</f>
        <v>McKnight, Carla</v>
      </c>
      <c r="N96" s="1357">
        <f>IFERROR(INDEX('Budget Manager'!B:B,MATCH(L96,'Budget Manager'!A:A,0)),"No PIDM")</f>
        <v>3545332</v>
      </c>
      <c r="O96" s="1357"/>
      <c r="P96" s="1357" t="str">
        <f t="shared" si="1"/>
        <v/>
      </c>
      <c r="Q96" s="1361" t="str">
        <f>IFERROR(VLOOKUP(Organization!$L96,BUDGETMANAGER,5,FALSE),"No VID")</f>
        <v>A</v>
      </c>
      <c r="R96" s="111"/>
    </row>
    <row r="97" spans="1:18" ht="12.75" customHeight="1">
      <c r="A97" s="1359">
        <v>88</v>
      </c>
      <c r="B97" s="1355" t="s">
        <v>97</v>
      </c>
      <c r="C97" s="1355"/>
      <c r="D97" s="1355"/>
      <c r="E97" s="1355"/>
      <c r="F97" s="1355">
        <v>1040</v>
      </c>
      <c r="G97" s="1355"/>
      <c r="H97" s="1356"/>
      <c r="I97" s="1363" t="s">
        <v>3795</v>
      </c>
      <c r="J97" s="1355" t="s">
        <v>3240</v>
      </c>
      <c r="K97" s="1360">
        <v>104</v>
      </c>
      <c r="L97" s="1357" t="s">
        <v>8585</v>
      </c>
      <c r="M97" s="1357" t="str">
        <f>IFERROR(INDEX('Budget Manager'!C:C,MATCH(L97,'Budget Manager'!A:A,0))&amp;", "&amp;INDEX('Budget Manager'!D:D,MATCH(L97,'Budget Manager'!A:A,0)),"No Budget Manager")</f>
        <v>McKnight, Carla</v>
      </c>
      <c r="N97" s="1357">
        <f>IFERROR(INDEX('Budget Manager'!B:B,MATCH(L97,'Budget Manager'!A:A,0)),"No PIDM")</f>
        <v>3545332</v>
      </c>
      <c r="O97" s="1357"/>
      <c r="P97" s="1357" t="str">
        <f t="shared" si="1"/>
        <v/>
      </c>
      <c r="Q97" s="1361" t="str">
        <f>IFERROR(VLOOKUP(Organization!$L97,BUDGETMANAGER,5,FALSE),"No VID")</f>
        <v>A</v>
      </c>
      <c r="R97" s="111"/>
    </row>
    <row r="98" spans="1:18" ht="12.75" customHeight="1">
      <c r="A98" s="1359">
        <v>89</v>
      </c>
      <c r="B98" s="1355" t="s">
        <v>97</v>
      </c>
      <c r="C98" s="1355"/>
      <c r="D98" s="1355"/>
      <c r="E98" s="1355"/>
      <c r="F98" s="1355"/>
      <c r="G98" s="1355">
        <v>10400</v>
      </c>
      <c r="H98" s="1356"/>
      <c r="I98" s="1363" t="s">
        <v>3795</v>
      </c>
      <c r="J98" s="1355" t="s">
        <v>3240</v>
      </c>
      <c r="K98" s="1360">
        <v>1040</v>
      </c>
      <c r="L98" s="1357" t="s">
        <v>8585</v>
      </c>
      <c r="M98" s="1357" t="str">
        <f>IFERROR(INDEX('Budget Manager'!C:C,MATCH(L98,'Budget Manager'!A:A,0))&amp;", "&amp;INDEX('Budget Manager'!D:D,MATCH(L98,'Budget Manager'!A:A,0)),"No Budget Manager")</f>
        <v>McKnight, Carla</v>
      </c>
      <c r="N98" s="1357">
        <f>IFERROR(INDEX('Budget Manager'!B:B,MATCH(L98,'Budget Manager'!A:A,0)),"No PIDM")</f>
        <v>3545332</v>
      </c>
      <c r="O98" s="1357"/>
      <c r="P98" s="1357" t="str">
        <f t="shared" si="1"/>
        <v/>
      </c>
      <c r="Q98" s="1361" t="str">
        <f>IFERROR(VLOOKUP(Organization!$L98,BUDGETMANAGER,5,FALSE),"No VID")</f>
        <v>A</v>
      </c>
      <c r="R98" s="111">
        <f>COUNTIF($P$12:P147,"End")</f>
        <v>49</v>
      </c>
    </row>
    <row r="99" spans="1:18" ht="12.75" customHeight="1">
      <c r="A99" s="1359">
        <v>90</v>
      </c>
      <c r="B99" s="1355" t="s">
        <v>97</v>
      </c>
      <c r="C99" s="1355"/>
      <c r="D99" s="1355"/>
      <c r="E99" s="1355"/>
      <c r="F99" s="1355"/>
      <c r="G99" s="1355"/>
      <c r="H99" s="1356">
        <v>110500</v>
      </c>
      <c r="I99" s="1363" t="s">
        <v>6702</v>
      </c>
      <c r="J99" s="1355" t="s">
        <v>3245</v>
      </c>
      <c r="K99" s="1360">
        <v>10400</v>
      </c>
      <c r="L99" s="1357" t="s">
        <v>8585</v>
      </c>
      <c r="M99" s="1357" t="str">
        <f>IFERROR(INDEX('Budget Manager'!C:C,MATCH(L99,'Budget Manager'!A:A,0))&amp;", "&amp;INDEX('Budget Manager'!D:D,MATCH(L99,'Budget Manager'!A:A,0)),"No Budget Manager")</f>
        <v>McKnight, Carla</v>
      </c>
      <c r="N99" s="1357">
        <f>IFERROR(INDEX('Budget Manager'!B:B,MATCH(L99,'Budget Manager'!A:A,0)),"No PIDM")</f>
        <v>3545332</v>
      </c>
      <c r="O99" s="1357"/>
      <c r="P99" s="1357" t="str">
        <f t="shared" si="1"/>
        <v/>
      </c>
      <c r="Q99" s="1361" t="str">
        <f>IFERROR(VLOOKUP(Organization!$L99,BUDGETMANAGER,5,FALSE),"No VID")</f>
        <v>A</v>
      </c>
      <c r="R99" s="111"/>
    </row>
    <row r="100" spans="1:18" ht="12.75" customHeight="1">
      <c r="A100" s="1359">
        <v>91</v>
      </c>
      <c r="B100" s="1355" t="s">
        <v>97</v>
      </c>
      <c r="C100" s="1355"/>
      <c r="D100" s="1355"/>
      <c r="E100" s="1355"/>
      <c r="F100" s="1355"/>
      <c r="G100" s="1355"/>
      <c r="H100" s="1356">
        <v>120500</v>
      </c>
      <c r="I100" s="1363" t="s">
        <v>2191</v>
      </c>
      <c r="J100" s="1355" t="s">
        <v>3245</v>
      </c>
      <c r="K100" s="1360">
        <v>10400</v>
      </c>
      <c r="L100" s="1357" t="s">
        <v>4193</v>
      </c>
      <c r="M100" s="1357" t="str">
        <f>IFERROR(INDEX('Budget Manager'!C:C,MATCH(L100,'Budget Manager'!A:A,0))&amp;", "&amp;INDEX('Budget Manager'!D:D,MATCH(L100,'Budget Manager'!A:A,0)),"No Budget Manager")</f>
        <v>Bosley, Amy</v>
      </c>
      <c r="N100" s="1357">
        <f>IFERROR(INDEX('Budget Manager'!B:B,MATCH(L100,'Budget Manager'!A:A,0)),"No PIDM")</f>
        <v>1001391</v>
      </c>
      <c r="O100" s="1367" t="s">
        <v>5842</v>
      </c>
      <c r="P100" s="1357" t="str">
        <f t="shared" si="1"/>
        <v>End</v>
      </c>
      <c r="Q100" s="1361" t="str">
        <f>IFERROR(VLOOKUP(Organization!$L100,BUDGETMANAGER,5,FALSE),"No VID")</f>
        <v>I</v>
      </c>
      <c r="R100" s="111"/>
    </row>
    <row r="101" spans="1:18" ht="12.75" customHeight="1">
      <c r="A101" s="1359">
        <v>92</v>
      </c>
      <c r="B101" s="1355" t="s">
        <v>97</v>
      </c>
      <c r="C101" s="1355"/>
      <c r="D101" s="1355"/>
      <c r="E101" s="1355"/>
      <c r="F101" s="1355"/>
      <c r="G101" s="1355"/>
      <c r="H101" s="1356">
        <v>120600</v>
      </c>
      <c r="I101" s="1363" t="s">
        <v>2195</v>
      </c>
      <c r="J101" s="1355" t="s">
        <v>3245</v>
      </c>
      <c r="K101" s="1360">
        <v>10400</v>
      </c>
      <c r="L101" s="1357" t="s">
        <v>4193</v>
      </c>
      <c r="M101" s="1357" t="str">
        <f>IFERROR(INDEX('Budget Manager'!C:C,MATCH(L101,'Budget Manager'!A:A,0))&amp;", "&amp;INDEX('Budget Manager'!D:D,MATCH(L101,'Budget Manager'!A:A,0)),"No Budget Manager")</f>
        <v>Bosley, Amy</v>
      </c>
      <c r="N101" s="1357">
        <f>IFERROR(INDEX('Budget Manager'!B:B,MATCH(L101,'Budget Manager'!A:A,0)),"No PIDM")</f>
        <v>1001391</v>
      </c>
      <c r="O101" s="1357" t="s">
        <v>6496</v>
      </c>
      <c r="P101" s="1357" t="str">
        <f t="shared" si="1"/>
        <v>End</v>
      </c>
      <c r="Q101" s="1361" t="str">
        <f>IFERROR(VLOOKUP(Organization!$L101,BUDGETMANAGER,5,FALSE),"No VID")</f>
        <v>I</v>
      </c>
      <c r="R101" s="111"/>
    </row>
    <row r="102" spans="1:18" ht="12.75" customHeight="1">
      <c r="A102" s="1359">
        <v>93</v>
      </c>
      <c r="B102" s="1355" t="s">
        <v>97</v>
      </c>
      <c r="C102" s="1355"/>
      <c r="D102" s="1355"/>
      <c r="E102" s="1355"/>
      <c r="F102" s="1355"/>
      <c r="G102" s="1355"/>
      <c r="H102" s="1356">
        <v>120700</v>
      </c>
      <c r="I102" s="1363" t="s">
        <v>2199</v>
      </c>
      <c r="J102" s="1355" t="s">
        <v>3245</v>
      </c>
      <c r="K102" s="1360">
        <v>10400</v>
      </c>
      <c r="L102" s="1357" t="s">
        <v>4193</v>
      </c>
      <c r="M102" s="1357" t="str">
        <f>IFERROR(INDEX('Budget Manager'!C:C,MATCH(L102,'Budget Manager'!A:A,0))&amp;", "&amp;INDEX('Budget Manager'!D:D,MATCH(L102,'Budget Manager'!A:A,0)),"No Budget Manager")</f>
        <v>Bosley, Amy</v>
      </c>
      <c r="N102" s="1357">
        <f>IFERROR(INDEX('Budget Manager'!B:B,MATCH(L102,'Budget Manager'!A:A,0)),"No PIDM")</f>
        <v>1001391</v>
      </c>
      <c r="O102" s="1357" t="s">
        <v>8588</v>
      </c>
      <c r="P102" s="1357" t="str">
        <f t="shared" si="1"/>
        <v>End</v>
      </c>
      <c r="Q102" s="1361" t="str">
        <f>IFERROR(VLOOKUP(Organization!$L102,BUDGETMANAGER,5,FALSE),"No VID")</f>
        <v>I</v>
      </c>
      <c r="R102" s="111"/>
    </row>
    <row r="103" spans="1:18" ht="12.75" customHeight="1">
      <c r="A103" s="1359">
        <v>94</v>
      </c>
      <c r="B103" s="1355" t="s">
        <v>97</v>
      </c>
      <c r="C103" s="1355"/>
      <c r="D103" s="1355"/>
      <c r="E103" s="1355"/>
      <c r="F103" s="1355"/>
      <c r="G103" s="1355"/>
      <c r="H103" s="1356">
        <v>121800</v>
      </c>
      <c r="I103" s="1357" t="s">
        <v>2919</v>
      </c>
      <c r="J103" s="1355" t="s">
        <v>3245</v>
      </c>
      <c r="K103" s="1360">
        <v>10400</v>
      </c>
      <c r="L103" s="1357" t="s">
        <v>8585</v>
      </c>
      <c r="M103" s="1357" t="str">
        <f>IFERROR(INDEX('Budget Manager'!C:C,MATCH(L103,'Budget Manager'!A:A,0))&amp;", "&amp;INDEX('Budget Manager'!D:D,MATCH(L103,'Budget Manager'!A:A,0)),"No Budget Manager")</f>
        <v>McKnight, Carla</v>
      </c>
      <c r="N103" s="1357">
        <f>IFERROR(INDEX('Budget Manager'!B:B,MATCH(L103,'Budget Manager'!A:A,0)),"No PIDM")</f>
        <v>3545332</v>
      </c>
      <c r="O103" s="1357"/>
      <c r="P103" s="1357" t="str">
        <f t="shared" si="1"/>
        <v/>
      </c>
      <c r="Q103" s="1361" t="str">
        <f>IFERROR(VLOOKUP(Organization!$L103,BUDGETMANAGER,5,FALSE),"No VID")</f>
        <v>A</v>
      </c>
      <c r="R103" s="111"/>
    </row>
    <row r="104" spans="1:18" ht="12.75" customHeight="1">
      <c r="A104" s="1359">
        <v>95</v>
      </c>
      <c r="B104" s="1355" t="s">
        <v>97</v>
      </c>
      <c r="C104" s="1355"/>
      <c r="D104" s="1355"/>
      <c r="E104" s="1355"/>
      <c r="F104" s="1355"/>
      <c r="G104" s="1355"/>
      <c r="H104" s="1356">
        <v>121900</v>
      </c>
      <c r="I104" s="1357" t="s">
        <v>2920</v>
      </c>
      <c r="J104" s="1355" t="s">
        <v>3245</v>
      </c>
      <c r="K104" s="1360">
        <v>10400</v>
      </c>
      <c r="L104" s="1357" t="s">
        <v>8585</v>
      </c>
      <c r="M104" s="1357" t="str">
        <f>IFERROR(INDEX('Budget Manager'!C:C,MATCH(L104,'Budget Manager'!A:A,0))&amp;", "&amp;INDEX('Budget Manager'!D:D,MATCH(L104,'Budget Manager'!A:A,0)),"No Budget Manager")</f>
        <v>McKnight, Carla</v>
      </c>
      <c r="N104" s="1357">
        <f>IFERROR(INDEX('Budget Manager'!B:B,MATCH(L104,'Budget Manager'!A:A,0)),"No PIDM")</f>
        <v>3545332</v>
      </c>
      <c r="O104" s="1357"/>
      <c r="P104" s="1357" t="str">
        <f t="shared" si="1"/>
        <v/>
      </c>
      <c r="Q104" s="1361" t="str">
        <f>IFERROR(VLOOKUP(Organization!$L104,BUDGETMANAGER,5,FALSE),"No VID")</f>
        <v>A</v>
      </c>
      <c r="R104" s="111"/>
    </row>
    <row r="105" spans="1:18" ht="12.75" customHeight="1">
      <c r="A105" s="1359">
        <v>96</v>
      </c>
      <c r="B105" s="1355" t="s">
        <v>97</v>
      </c>
      <c r="C105" s="1355"/>
      <c r="D105" s="1355"/>
      <c r="E105" s="1355"/>
      <c r="F105" s="1355"/>
      <c r="G105" s="1355"/>
      <c r="H105" s="1356">
        <v>122100</v>
      </c>
      <c r="I105" s="1357" t="s">
        <v>6045</v>
      </c>
      <c r="J105" s="1355" t="s">
        <v>3245</v>
      </c>
      <c r="K105" s="1360">
        <v>10400</v>
      </c>
      <c r="L105" s="1357" t="s">
        <v>8585</v>
      </c>
      <c r="M105" s="1357" t="str">
        <f>IFERROR(INDEX('Budget Manager'!C:C,MATCH(L105,'Budget Manager'!A:A,0))&amp;", "&amp;INDEX('Budget Manager'!D:D,MATCH(L105,'Budget Manager'!A:A,0)),"No Budget Manager")</f>
        <v>McKnight, Carla</v>
      </c>
      <c r="N105" s="1357">
        <f>IFERROR(INDEX('Budget Manager'!B:B,MATCH(L105,'Budget Manager'!A:A,0)),"No PIDM")</f>
        <v>3545332</v>
      </c>
      <c r="O105" s="1357"/>
      <c r="P105" s="1357" t="str">
        <f t="shared" si="1"/>
        <v/>
      </c>
      <c r="Q105" s="1361" t="str">
        <f>IFERROR(VLOOKUP(Organization!$L105,BUDGETMANAGER,5,FALSE),"No VID")</f>
        <v>A</v>
      </c>
      <c r="R105" s="111"/>
    </row>
    <row r="106" spans="1:18" ht="12.75" customHeight="1">
      <c r="A106" s="1359">
        <v>97</v>
      </c>
      <c r="B106" s="1355" t="s">
        <v>97</v>
      </c>
      <c r="C106" s="1355"/>
      <c r="D106" s="1355"/>
      <c r="E106" s="1355"/>
      <c r="F106" s="1355"/>
      <c r="G106" s="1355"/>
      <c r="H106" s="1356">
        <v>122400</v>
      </c>
      <c r="I106" s="1357" t="s">
        <v>4265</v>
      </c>
      <c r="J106" s="1355" t="s">
        <v>3245</v>
      </c>
      <c r="K106" s="1360">
        <v>10400</v>
      </c>
      <c r="L106" s="1357" t="s">
        <v>4193</v>
      </c>
      <c r="M106" s="1357" t="str">
        <f>IFERROR(INDEX('Budget Manager'!C:C,MATCH(L106,'Budget Manager'!A:A,0))&amp;", "&amp;INDEX('Budget Manager'!D:D,MATCH(L106,'Budget Manager'!A:A,0)),"No Budget Manager")</f>
        <v>Bosley, Amy</v>
      </c>
      <c r="N106" s="1357">
        <f>IFERROR(INDEX('Budget Manager'!B:B,MATCH(L106,'Budget Manager'!A:A,0)),"No PIDM")</f>
        <v>1001391</v>
      </c>
      <c r="O106" s="1357" t="s">
        <v>6043</v>
      </c>
      <c r="P106" s="1357" t="str">
        <f t="shared" si="1"/>
        <v>End</v>
      </c>
      <c r="Q106" s="1361" t="str">
        <f>IFERROR(VLOOKUP(Organization!$L106,BUDGETMANAGER,5,FALSE),"No VID")</f>
        <v>I</v>
      </c>
      <c r="R106" s="111"/>
    </row>
    <row r="107" spans="1:18" ht="12.75" customHeight="1">
      <c r="A107" s="1359">
        <v>98</v>
      </c>
      <c r="B107" s="1355" t="s">
        <v>97</v>
      </c>
      <c r="C107" s="1368"/>
      <c r="D107" s="1368"/>
      <c r="E107" s="1368"/>
      <c r="F107" s="1368"/>
      <c r="G107" s="1368"/>
      <c r="H107" s="1369">
        <v>122700</v>
      </c>
      <c r="I107" s="1368" t="s">
        <v>2923</v>
      </c>
      <c r="J107" s="1369" t="s">
        <v>3245</v>
      </c>
      <c r="K107" s="1368">
        <v>10400</v>
      </c>
      <c r="L107" s="1368" t="s">
        <v>4193</v>
      </c>
      <c r="M107" s="1357" t="str">
        <f>IFERROR(INDEX('Budget Manager'!C:C,MATCH(L107,'Budget Manager'!A:A,0))&amp;", "&amp;INDEX('Budget Manager'!D:D,MATCH(L107,'Budget Manager'!A:A,0)),"No Budget Manager")</f>
        <v>Bosley, Amy</v>
      </c>
      <c r="N107" s="1357">
        <f>IFERROR(INDEX('Budget Manager'!B:B,MATCH(L107,'Budget Manager'!A:A,0)),"No PIDM")</f>
        <v>1001391</v>
      </c>
      <c r="O107" s="1368" t="s">
        <v>7444</v>
      </c>
      <c r="P107" s="1357" t="str">
        <f t="shared" si="1"/>
        <v>End</v>
      </c>
      <c r="Q107" s="1361" t="str">
        <f>IFERROR(VLOOKUP(Organization!$L107,BUDGETMANAGER,5,FALSE),"No VID")</f>
        <v>I</v>
      </c>
      <c r="R107" s="111"/>
    </row>
    <row r="108" spans="1:18" ht="12.75" customHeight="1">
      <c r="A108" s="1359">
        <v>99</v>
      </c>
      <c r="B108" s="1355" t="s">
        <v>97</v>
      </c>
      <c r="C108" s="1355"/>
      <c r="D108" s="1355"/>
      <c r="E108" s="1355"/>
      <c r="F108" s="1355"/>
      <c r="G108" s="1355"/>
      <c r="H108" s="1356">
        <v>122800</v>
      </c>
      <c r="I108" s="1357" t="s">
        <v>2924</v>
      </c>
      <c r="J108" s="1355" t="s">
        <v>3245</v>
      </c>
      <c r="K108" s="1360">
        <v>10400</v>
      </c>
      <c r="L108" s="1357" t="s">
        <v>4193</v>
      </c>
      <c r="M108" s="1357" t="str">
        <f>IFERROR(INDEX('Budget Manager'!C:C,MATCH(L108,'Budget Manager'!A:A,0))&amp;", "&amp;INDEX('Budget Manager'!D:D,MATCH(L108,'Budget Manager'!A:A,0)),"No Budget Manager")</f>
        <v>Bosley, Amy</v>
      </c>
      <c r="N108" s="1357">
        <f>IFERROR(INDEX('Budget Manager'!B:B,MATCH(L108,'Budget Manager'!A:A,0)),"No PIDM")</f>
        <v>1001391</v>
      </c>
      <c r="O108" s="1357" t="s">
        <v>5217</v>
      </c>
      <c r="P108" s="1357" t="str">
        <f t="shared" si="1"/>
        <v>End</v>
      </c>
      <c r="Q108" s="1361" t="str">
        <f>IFERROR(VLOOKUP(Organization!$L108,BUDGETMANAGER,5,FALSE),"No VID")</f>
        <v>I</v>
      </c>
      <c r="R108" s="111"/>
    </row>
    <row r="109" spans="1:18" ht="12.75" customHeight="1">
      <c r="A109" s="1359">
        <v>100</v>
      </c>
      <c r="B109" s="1355" t="s">
        <v>97</v>
      </c>
      <c r="C109" s="1355"/>
      <c r="D109" s="1355"/>
      <c r="E109" s="1355"/>
      <c r="F109" s="1355"/>
      <c r="G109" s="1355"/>
      <c r="H109" s="1356">
        <v>123200</v>
      </c>
      <c r="I109" s="1357" t="s">
        <v>3938</v>
      </c>
      <c r="J109" s="1355" t="s">
        <v>3245</v>
      </c>
      <c r="K109" s="1360">
        <v>10400</v>
      </c>
      <c r="L109" s="1357" t="s">
        <v>5783</v>
      </c>
      <c r="M109" s="1357" t="str">
        <f>IFERROR(INDEX('Budget Manager'!C:C,MATCH(L109,'Budget Manager'!A:A,0))&amp;", "&amp;INDEX('Budget Manager'!D:D,MATCH(L109,'Budget Manager'!A:A,0)),"No Budget Manager")</f>
        <v>Clifton, Mary Beth</v>
      </c>
      <c r="N109" s="1357">
        <f>IFERROR(INDEX('Budget Manager'!B:B,MATCH(L109,'Budget Manager'!A:A,0)),"No PIDM")</f>
        <v>3719277</v>
      </c>
      <c r="O109" s="1357" t="s">
        <v>6043</v>
      </c>
      <c r="P109" s="1357" t="str">
        <f t="shared" si="1"/>
        <v>End</v>
      </c>
      <c r="Q109" s="1361" t="str">
        <f>IFERROR(VLOOKUP(Organization!$L109,BUDGETMANAGER,5,FALSE),"No VID")</f>
        <v>I</v>
      </c>
      <c r="R109" s="111"/>
    </row>
    <row r="110" spans="1:18" ht="12.75" customHeight="1">
      <c r="A110" s="1359">
        <v>101</v>
      </c>
      <c r="B110" s="1355" t="s">
        <v>97</v>
      </c>
      <c r="C110" s="1355"/>
      <c r="D110" s="1355"/>
      <c r="E110" s="1355"/>
      <c r="F110" s="1355"/>
      <c r="G110" s="1355"/>
      <c r="H110" s="1356">
        <v>124500</v>
      </c>
      <c r="I110" s="1363" t="s">
        <v>1152</v>
      </c>
      <c r="J110" s="1355" t="s">
        <v>3245</v>
      </c>
      <c r="K110" s="1360">
        <v>10400</v>
      </c>
      <c r="L110" s="1357" t="s">
        <v>4902</v>
      </c>
      <c r="M110" s="1357" t="str">
        <f>IFERROR(INDEX('Budget Manager'!C:C,MATCH(L110,'Budget Manager'!A:A,0))&amp;", "&amp;INDEX('Budget Manager'!D:D,MATCH(L110,'Budget Manager'!A:A,0)),"No Budget Manager")</f>
        <v>Charriez, Jennyly</v>
      </c>
      <c r="N110" s="1357">
        <f>IFERROR(INDEX('Budget Manager'!B:B,MATCH(L110,'Budget Manager'!A:A,0)),"No PIDM")</f>
        <v>607448</v>
      </c>
      <c r="O110" s="1367" t="s">
        <v>5842</v>
      </c>
      <c r="P110" s="1357" t="str">
        <f t="shared" si="1"/>
        <v>End</v>
      </c>
      <c r="Q110" s="1361" t="str">
        <f>IFERROR(VLOOKUP(Organization!$L110,BUDGETMANAGER,5,FALSE),"No VID")</f>
        <v>I</v>
      </c>
      <c r="R110" s="111"/>
    </row>
    <row r="111" spans="1:18" ht="12.75" customHeight="1">
      <c r="A111" s="1359">
        <v>102</v>
      </c>
      <c r="B111" s="1355" t="s">
        <v>97</v>
      </c>
      <c r="C111" s="1355"/>
      <c r="D111" s="1355"/>
      <c r="E111" s="1355"/>
      <c r="F111" s="1355"/>
      <c r="G111" s="1355"/>
      <c r="H111" s="1356">
        <v>124600</v>
      </c>
      <c r="I111" s="1363" t="s">
        <v>4266</v>
      </c>
      <c r="J111" s="1355" t="s">
        <v>3245</v>
      </c>
      <c r="K111" s="1360">
        <v>10400</v>
      </c>
      <c r="L111" s="1357" t="s">
        <v>4193</v>
      </c>
      <c r="M111" s="1357" t="str">
        <f>IFERROR(INDEX('Budget Manager'!C:C,MATCH(L111,'Budget Manager'!A:A,0))&amp;", "&amp;INDEX('Budget Manager'!D:D,MATCH(L111,'Budget Manager'!A:A,0)),"No Budget Manager")</f>
        <v>Bosley, Amy</v>
      </c>
      <c r="N111" s="1357">
        <f>IFERROR(INDEX('Budget Manager'!B:B,MATCH(L111,'Budget Manager'!A:A,0)),"No PIDM")</f>
        <v>1001391</v>
      </c>
      <c r="O111" s="1357" t="s">
        <v>8588</v>
      </c>
      <c r="P111" s="1357" t="str">
        <f t="shared" si="1"/>
        <v>End</v>
      </c>
      <c r="Q111" s="1361" t="str">
        <f>IFERROR(VLOOKUP(Organization!$L111,BUDGETMANAGER,5,FALSE),"No VID")</f>
        <v>I</v>
      </c>
      <c r="R111" s="111"/>
    </row>
    <row r="112" spans="1:18" ht="12.75" customHeight="1">
      <c r="A112" s="1359">
        <v>103</v>
      </c>
      <c r="B112" s="1355" t="s">
        <v>97</v>
      </c>
      <c r="C112" s="1355"/>
      <c r="D112" s="1355"/>
      <c r="E112" s="1355"/>
      <c r="F112" s="1355"/>
      <c r="G112" s="1355"/>
      <c r="H112" s="1356">
        <v>125300</v>
      </c>
      <c r="I112" s="1357" t="s">
        <v>5663</v>
      </c>
      <c r="J112" s="1355" t="s">
        <v>3245</v>
      </c>
      <c r="K112" s="1360">
        <v>10400</v>
      </c>
      <c r="L112" s="1357" t="s">
        <v>6047</v>
      </c>
      <c r="M112" s="1357" t="str">
        <f>IFERROR(INDEX('Budget Manager'!C:C,MATCH(L112,'Budget Manager'!A:A,0))&amp;", "&amp;INDEX('Budget Manager'!D:D,MATCH(L112,'Budget Manager'!A:A,0)),"No Budget Manager")</f>
        <v>Kane, Ryan</v>
      </c>
      <c r="N112" s="1357">
        <f>IFERROR(INDEX('Budget Manager'!B:B,MATCH(L112,'Budget Manager'!A:A,0)),"No PIDM")</f>
        <v>3784525</v>
      </c>
      <c r="O112" s="1357" t="s">
        <v>6936</v>
      </c>
      <c r="P112" s="1357" t="str">
        <f t="shared" si="1"/>
        <v>End</v>
      </c>
      <c r="Q112" s="1361" t="str">
        <f>IFERROR(VLOOKUP(Organization!$L112,BUDGETMANAGER,5,FALSE),"No VID")</f>
        <v>A</v>
      </c>
      <c r="R112" s="111"/>
    </row>
    <row r="113" spans="1:18" ht="12.75" customHeight="1">
      <c r="A113" s="1359">
        <v>104</v>
      </c>
      <c r="B113" s="1355" t="s">
        <v>97</v>
      </c>
      <c r="C113" s="1355"/>
      <c r="D113" s="1355"/>
      <c r="E113" s="1355"/>
      <c r="F113" s="1355"/>
      <c r="G113" s="1355"/>
      <c r="H113" s="1356">
        <v>160103</v>
      </c>
      <c r="I113" s="1363" t="s">
        <v>5623</v>
      </c>
      <c r="J113" s="1355" t="s">
        <v>3245</v>
      </c>
      <c r="K113" s="1360">
        <v>10400</v>
      </c>
      <c r="L113" s="1357" t="s">
        <v>4193</v>
      </c>
      <c r="M113" s="1357" t="str">
        <f>IFERROR(INDEX('Budget Manager'!C:C,MATCH(L113,'Budget Manager'!A:A,0))&amp;", "&amp;INDEX('Budget Manager'!D:D,MATCH(L113,'Budget Manager'!A:A,0)),"No Budget Manager")</f>
        <v>Bosley, Amy</v>
      </c>
      <c r="N113" s="1357">
        <f>IFERROR(INDEX('Budget Manager'!B:B,MATCH(L113,'Budget Manager'!A:A,0)),"No PIDM")</f>
        <v>1001391</v>
      </c>
      <c r="O113" s="1357" t="s">
        <v>6667</v>
      </c>
      <c r="P113" s="1357" t="str">
        <f t="shared" si="1"/>
        <v>End</v>
      </c>
      <c r="Q113" s="1361" t="str">
        <f>IFERROR(VLOOKUP(Organization!$L113,BUDGETMANAGER,5,FALSE),"No VID")</f>
        <v>I</v>
      </c>
      <c r="R113" s="111"/>
    </row>
    <row r="114" spans="1:18" ht="12.75" customHeight="1">
      <c r="A114" s="1359">
        <v>105</v>
      </c>
      <c r="B114" s="1355" t="s">
        <v>97</v>
      </c>
      <c r="C114" s="1355"/>
      <c r="D114" s="1355"/>
      <c r="E114" s="1355"/>
      <c r="F114" s="1355"/>
      <c r="G114" s="1355"/>
      <c r="H114" s="1356">
        <v>160104</v>
      </c>
      <c r="I114" s="1363" t="s">
        <v>5624</v>
      </c>
      <c r="J114" s="1355" t="s">
        <v>3245</v>
      </c>
      <c r="K114" s="1360">
        <v>10400</v>
      </c>
      <c r="L114" s="1357" t="s">
        <v>4193</v>
      </c>
      <c r="M114" s="1357" t="str">
        <f>IFERROR(INDEX('Budget Manager'!C:C,MATCH(L114,'Budget Manager'!A:A,0))&amp;", "&amp;INDEX('Budget Manager'!D:D,MATCH(L114,'Budget Manager'!A:A,0)),"No Budget Manager")</f>
        <v>Bosley, Amy</v>
      </c>
      <c r="N114" s="1357">
        <f>IFERROR(INDEX('Budget Manager'!B:B,MATCH(L114,'Budget Manager'!A:A,0)),"No PIDM")</f>
        <v>1001391</v>
      </c>
      <c r="O114" s="1357" t="s">
        <v>6667</v>
      </c>
      <c r="P114" s="1357" t="str">
        <f t="shared" si="1"/>
        <v>End</v>
      </c>
      <c r="Q114" s="1361" t="str">
        <f>IFERROR(VLOOKUP(Organization!$L114,BUDGETMANAGER,5,FALSE),"No VID")</f>
        <v>I</v>
      </c>
      <c r="R114" s="111"/>
    </row>
    <row r="115" spans="1:18" ht="12.75" customHeight="1">
      <c r="A115" s="1359">
        <v>106</v>
      </c>
      <c r="B115" s="1355" t="s">
        <v>97</v>
      </c>
      <c r="C115" s="1355"/>
      <c r="D115" s="1355"/>
      <c r="E115" s="1355"/>
      <c r="F115" s="1355"/>
      <c r="G115" s="1355"/>
      <c r="H115" s="1356">
        <v>160105</v>
      </c>
      <c r="I115" s="1363" t="s">
        <v>5625</v>
      </c>
      <c r="J115" s="1355" t="s">
        <v>3245</v>
      </c>
      <c r="K115" s="1360">
        <v>10400</v>
      </c>
      <c r="L115" s="1357" t="s">
        <v>4193</v>
      </c>
      <c r="M115" s="1357" t="str">
        <f>IFERROR(INDEX('Budget Manager'!C:C,MATCH(L115,'Budget Manager'!A:A,0))&amp;", "&amp;INDEX('Budget Manager'!D:D,MATCH(L115,'Budget Manager'!A:A,0)),"No Budget Manager")</f>
        <v>Bosley, Amy</v>
      </c>
      <c r="N115" s="1357">
        <f>IFERROR(INDEX('Budget Manager'!B:B,MATCH(L115,'Budget Manager'!A:A,0)),"No PIDM")</f>
        <v>1001391</v>
      </c>
      <c r="O115" s="1357" t="s">
        <v>6667</v>
      </c>
      <c r="P115" s="1357" t="str">
        <f t="shared" si="1"/>
        <v>End</v>
      </c>
      <c r="Q115" s="1361" t="str">
        <f>IFERROR(VLOOKUP(Organization!$L115,BUDGETMANAGER,5,FALSE),"No VID")</f>
        <v>I</v>
      </c>
      <c r="R115" s="111"/>
    </row>
    <row r="116" spans="1:18" ht="12.75" customHeight="1">
      <c r="A116" s="1359">
        <v>107</v>
      </c>
      <c r="B116" s="1355" t="s">
        <v>97</v>
      </c>
      <c r="C116" s="1355"/>
      <c r="D116" s="1355"/>
      <c r="E116" s="1355"/>
      <c r="F116" s="1355"/>
      <c r="G116" s="1355"/>
      <c r="H116" s="1356">
        <v>163100</v>
      </c>
      <c r="I116" s="1363" t="s">
        <v>3664</v>
      </c>
      <c r="J116" s="1355" t="s">
        <v>3245</v>
      </c>
      <c r="K116" s="1360">
        <v>10400</v>
      </c>
      <c r="L116" s="1357" t="s">
        <v>8585</v>
      </c>
      <c r="M116" s="1357" t="str">
        <f>IFERROR(INDEX('Budget Manager'!C:C,MATCH(L116,'Budget Manager'!A:A,0))&amp;", "&amp;INDEX('Budget Manager'!D:D,MATCH(L116,'Budget Manager'!A:A,0)),"No Budget Manager")</f>
        <v>McKnight, Carla</v>
      </c>
      <c r="N116" s="1357">
        <f>IFERROR(INDEX('Budget Manager'!B:B,MATCH(L116,'Budget Manager'!A:A,0)),"No PIDM")</f>
        <v>3545332</v>
      </c>
      <c r="O116" s="1357"/>
      <c r="P116" s="1357" t="str">
        <f t="shared" si="1"/>
        <v/>
      </c>
      <c r="Q116" s="1361" t="str">
        <f>IFERROR(VLOOKUP(Organization!$L116,BUDGETMANAGER,5,FALSE),"No VID")</f>
        <v>A</v>
      </c>
      <c r="R116" s="111"/>
    </row>
    <row r="117" spans="1:18" ht="12.75" customHeight="1">
      <c r="A117" s="1359">
        <v>108</v>
      </c>
      <c r="B117" s="1355" t="s">
        <v>97</v>
      </c>
      <c r="C117" s="1355"/>
      <c r="D117" s="1355"/>
      <c r="E117" s="1355"/>
      <c r="F117" s="1355"/>
      <c r="G117" s="1355"/>
      <c r="H117" s="1356">
        <v>163300</v>
      </c>
      <c r="I117" s="1363" t="s">
        <v>6883</v>
      </c>
      <c r="J117" s="1355" t="s">
        <v>3245</v>
      </c>
      <c r="K117" s="1360">
        <v>10400</v>
      </c>
      <c r="L117" s="1357" t="s">
        <v>8585</v>
      </c>
      <c r="M117" s="1357" t="str">
        <f>IFERROR(INDEX('Budget Manager'!C:C,MATCH(L117,'Budget Manager'!A:A,0))&amp;", "&amp;INDEX('Budget Manager'!D:D,MATCH(L117,'Budget Manager'!A:A,0)),"No Budget Manager")</f>
        <v>McKnight, Carla</v>
      </c>
      <c r="N117" s="1357">
        <f>IFERROR(INDEX('Budget Manager'!B:B,MATCH(L117,'Budget Manager'!A:A,0)),"No PIDM")</f>
        <v>3545332</v>
      </c>
      <c r="O117" s="1357"/>
      <c r="P117" s="1357" t="str">
        <f t="shared" si="1"/>
        <v/>
      </c>
      <c r="Q117" s="1361" t="str">
        <f>IFERROR(VLOOKUP(Organization!$L117,BUDGETMANAGER,5,FALSE),"No VID")</f>
        <v>A</v>
      </c>
      <c r="R117" s="111"/>
    </row>
    <row r="118" spans="1:18" ht="12.75" customHeight="1">
      <c r="A118" s="1359">
        <v>109</v>
      </c>
      <c r="B118" s="1355" t="s">
        <v>97</v>
      </c>
      <c r="C118" s="1355"/>
      <c r="D118" s="1355"/>
      <c r="E118" s="1355"/>
      <c r="F118" s="1355"/>
      <c r="G118" s="1355"/>
      <c r="H118" s="1356">
        <v>164600</v>
      </c>
      <c r="I118" s="1363" t="s">
        <v>2193</v>
      </c>
      <c r="J118" s="1355" t="s">
        <v>3245</v>
      </c>
      <c r="K118" s="1360">
        <v>10400</v>
      </c>
      <c r="L118" s="1357" t="s">
        <v>4193</v>
      </c>
      <c r="M118" s="1357" t="str">
        <f>IFERROR(INDEX('Budget Manager'!C:C,MATCH(L118,'Budget Manager'!A:A,0))&amp;", "&amp;INDEX('Budget Manager'!D:D,MATCH(L118,'Budget Manager'!A:A,0)),"No Budget Manager")</f>
        <v>Bosley, Amy</v>
      </c>
      <c r="N118" s="1357">
        <f>IFERROR(INDEX('Budget Manager'!B:B,MATCH(L118,'Budget Manager'!A:A,0)),"No PIDM")</f>
        <v>1001391</v>
      </c>
      <c r="O118" s="1367" t="s">
        <v>5842</v>
      </c>
      <c r="P118" s="1357" t="str">
        <f t="shared" si="1"/>
        <v>End</v>
      </c>
      <c r="Q118" s="1361" t="str">
        <f>IFERROR(VLOOKUP(Organization!$L118,BUDGETMANAGER,5,FALSE),"No VID")</f>
        <v>I</v>
      </c>
      <c r="R118" s="111"/>
    </row>
    <row r="119" spans="1:18" ht="12.75" customHeight="1">
      <c r="A119" s="1359">
        <v>110</v>
      </c>
      <c r="B119" s="1355" t="s">
        <v>97</v>
      </c>
      <c r="C119" s="1355"/>
      <c r="D119" s="1355"/>
      <c r="E119" s="1355"/>
      <c r="F119" s="1355"/>
      <c r="G119" s="1355"/>
      <c r="H119" s="1356">
        <v>164700</v>
      </c>
      <c r="I119" s="1363" t="s">
        <v>2230</v>
      </c>
      <c r="J119" s="1355" t="s">
        <v>3245</v>
      </c>
      <c r="K119" s="1360">
        <v>10400</v>
      </c>
      <c r="L119" s="1357" t="s">
        <v>4193</v>
      </c>
      <c r="M119" s="1357" t="str">
        <f>IFERROR(INDEX('Budget Manager'!C:C,MATCH(L119,'Budget Manager'!A:A,0))&amp;", "&amp;INDEX('Budget Manager'!D:D,MATCH(L119,'Budget Manager'!A:A,0)),"No Budget Manager")</f>
        <v>Bosley, Amy</v>
      </c>
      <c r="N119" s="1357">
        <f>IFERROR(INDEX('Budget Manager'!B:B,MATCH(L119,'Budget Manager'!A:A,0)),"No PIDM")</f>
        <v>1001391</v>
      </c>
      <c r="O119" s="1367" t="s">
        <v>5842</v>
      </c>
      <c r="P119" s="1357" t="str">
        <f t="shared" si="1"/>
        <v>End</v>
      </c>
      <c r="Q119" s="1361" t="str">
        <f>IFERROR(VLOOKUP(Organization!$L119,BUDGETMANAGER,5,FALSE),"No VID")</f>
        <v>I</v>
      </c>
      <c r="R119" s="111"/>
    </row>
    <row r="120" spans="1:18" ht="12.75" customHeight="1">
      <c r="A120" s="1359">
        <v>111</v>
      </c>
      <c r="B120" s="1355" t="s">
        <v>97</v>
      </c>
      <c r="C120" s="1355"/>
      <c r="D120" s="1355"/>
      <c r="E120" s="1355"/>
      <c r="F120" s="1355"/>
      <c r="G120" s="1355"/>
      <c r="H120" s="1356">
        <v>165300</v>
      </c>
      <c r="I120" s="1363" t="s">
        <v>4798</v>
      </c>
      <c r="J120" s="1355" t="s">
        <v>3245</v>
      </c>
      <c r="K120" s="1360">
        <v>10400</v>
      </c>
      <c r="L120" s="1357" t="s">
        <v>4902</v>
      </c>
      <c r="M120" s="1357" t="str">
        <f>IFERROR(INDEX('Budget Manager'!C:C,MATCH(L120,'Budget Manager'!A:A,0))&amp;", "&amp;INDEX('Budget Manager'!D:D,MATCH(L120,'Budget Manager'!A:A,0)),"No Budget Manager")</f>
        <v>Charriez, Jennyly</v>
      </c>
      <c r="N120" s="1357">
        <f>IFERROR(INDEX('Budget Manager'!B:B,MATCH(L120,'Budget Manager'!A:A,0)),"No PIDM")</f>
        <v>607448</v>
      </c>
      <c r="O120" s="1357" t="s">
        <v>6667</v>
      </c>
      <c r="P120" s="1357" t="str">
        <f t="shared" si="1"/>
        <v>End</v>
      </c>
      <c r="Q120" s="1361" t="str">
        <f>IFERROR(VLOOKUP(Organization!$L120,BUDGETMANAGER,5,FALSE),"No VID")</f>
        <v>I</v>
      </c>
      <c r="R120" s="111"/>
    </row>
    <row r="121" spans="1:18" ht="12.75" customHeight="1">
      <c r="A121" s="1359">
        <v>112</v>
      </c>
      <c r="B121" s="1355" t="s">
        <v>97</v>
      </c>
      <c r="C121" s="1355"/>
      <c r="D121" s="1355"/>
      <c r="E121" s="1355"/>
      <c r="F121" s="1355"/>
      <c r="G121" s="1355"/>
      <c r="H121" s="1356">
        <v>165800</v>
      </c>
      <c r="I121" s="1363" t="s">
        <v>5356</v>
      </c>
      <c r="J121" s="1355" t="s">
        <v>3245</v>
      </c>
      <c r="K121" s="1360">
        <v>10400</v>
      </c>
      <c r="L121" s="1357" t="s">
        <v>5360</v>
      </c>
      <c r="M121" s="1357" t="str">
        <f>IFERROR(INDEX('Budget Manager'!C:C,MATCH(L121,'Budget Manager'!A:A,0))&amp;", "&amp;INDEX('Budget Manager'!D:D,MATCH(L121,'Budget Manager'!A:A,0)),"No Budget Manager")</f>
        <v>Sever, Michelle</v>
      </c>
      <c r="N121" s="1357">
        <f>IFERROR(INDEX('Budget Manager'!B:B,MATCH(L121,'Budget Manager'!A:A,0)),"No PIDM")</f>
        <v>571078</v>
      </c>
      <c r="O121" s="1357" t="s">
        <v>6597</v>
      </c>
      <c r="P121" s="1357" t="str">
        <f t="shared" si="1"/>
        <v>End</v>
      </c>
      <c r="Q121" s="1361" t="str">
        <f>IFERROR(VLOOKUP(Organization!$L121,BUDGETMANAGER,5,FALSE),"No VID")</f>
        <v>I</v>
      </c>
      <c r="R121" s="111"/>
    </row>
    <row r="122" spans="1:18" ht="12.75" customHeight="1">
      <c r="A122" s="1359">
        <v>113</v>
      </c>
      <c r="B122" s="1355" t="s">
        <v>97</v>
      </c>
      <c r="C122" s="1355"/>
      <c r="D122" s="1355"/>
      <c r="E122" s="1355"/>
      <c r="F122" s="1355"/>
      <c r="G122" s="1355"/>
      <c r="H122" s="1356">
        <v>165900</v>
      </c>
      <c r="I122" s="1363" t="s">
        <v>5357</v>
      </c>
      <c r="J122" s="1355" t="s">
        <v>3245</v>
      </c>
      <c r="K122" s="1360">
        <v>10400</v>
      </c>
      <c r="L122" s="1357" t="s">
        <v>5361</v>
      </c>
      <c r="M122" s="1357" t="str">
        <f>IFERROR(INDEX('Budget Manager'!C:C,MATCH(L122,'Budget Manager'!A:A,0))&amp;", "&amp;INDEX('Budget Manager'!D:D,MATCH(L122,'Budget Manager'!A:A,0)),"No Budget Manager")</f>
        <v>Page, Jennifer</v>
      </c>
      <c r="N122" s="1357">
        <f>IFERROR(INDEX('Budget Manager'!B:B,MATCH(L122,'Budget Manager'!A:A,0)),"No PIDM")</f>
        <v>76375</v>
      </c>
      <c r="O122" s="1357" t="s">
        <v>7010</v>
      </c>
      <c r="P122" s="1357" t="str">
        <f t="shared" si="1"/>
        <v>End</v>
      </c>
      <c r="Q122" s="1361" t="str">
        <f>IFERROR(VLOOKUP(Organization!$L122,BUDGETMANAGER,5,FALSE),"No VID")</f>
        <v>I</v>
      </c>
      <c r="R122" s="111"/>
    </row>
    <row r="123" spans="1:18" ht="12.75" customHeight="1">
      <c r="A123" s="1359">
        <v>114</v>
      </c>
      <c r="B123" s="1355" t="s">
        <v>97</v>
      </c>
      <c r="C123" s="1355"/>
      <c r="D123" s="1355"/>
      <c r="E123" s="1355"/>
      <c r="F123" s="1355"/>
      <c r="G123" s="1355"/>
      <c r="H123" s="1356">
        <v>166400</v>
      </c>
      <c r="I123" s="1363" t="s">
        <v>5687</v>
      </c>
      <c r="J123" s="1355" t="s">
        <v>3245</v>
      </c>
      <c r="K123" s="1360">
        <v>10400</v>
      </c>
      <c r="L123" s="1357" t="s">
        <v>4193</v>
      </c>
      <c r="M123" s="1357" t="str">
        <f>IFERROR(INDEX('Budget Manager'!C:C,MATCH(L123,'Budget Manager'!A:A,0))&amp;", "&amp;INDEX('Budget Manager'!D:D,MATCH(L123,'Budget Manager'!A:A,0)),"No Budget Manager")</f>
        <v>Bosley, Amy</v>
      </c>
      <c r="N123" s="1357">
        <f>IFERROR(INDEX('Budget Manager'!B:B,MATCH(L123,'Budget Manager'!A:A,0)),"No PIDM")</f>
        <v>1001391</v>
      </c>
      <c r="O123" s="1357" t="s">
        <v>6496</v>
      </c>
      <c r="P123" s="1357" t="str">
        <f t="shared" si="1"/>
        <v>End</v>
      </c>
      <c r="Q123" s="1361" t="str">
        <f>IFERROR(VLOOKUP(Organization!$L123,BUDGETMANAGER,5,FALSE),"No VID")</f>
        <v>I</v>
      </c>
      <c r="R123" s="111"/>
    </row>
    <row r="124" spans="1:18" ht="12.75" customHeight="1">
      <c r="A124" s="1359">
        <v>115</v>
      </c>
      <c r="B124" s="1355" t="s">
        <v>97</v>
      </c>
      <c r="C124" s="1355"/>
      <c r="D124" s="1355"/>
      <c r="E124" s="1355"/>
      <c r="F124" s="1355"/>
      <c r="G124" s="1355"/>
      <c r="H124" s="1356">
        <v>167400</v>
      </c>
      <c r="I124" s="1363" t="s">
        <v>6650</v>
      </c>
      <c r="J124" s="1355" t="s">
        <v>3245</v>
      </c>
      <c r="K124" s="1360">
        <v>10400</v>
      </c>
      <c r="L124" s="1357" t="s">
        <v>6047</v>
      </c>
      <c r="M124" s="1357" t="str">
        <f>IFERROR(INDEX('Budget Manager'!C:C,MATCH(L124,'Budget Manager'!A:A,0))&amp;", "&amp;INDEX('Budget Manager'!D:D,MATCH(L124,'Budget Manager'!A:A,0)),"No Budget Manager")</f>
        <v>Kane, Ryan</v>
      </c>
      <c r="N124" s="1357">
        <f>IFERROR(INDEX('Budget Manager'!B:B,MATCH(L124,'Budget Manager'!A:A,0)),"No PIDM")</f>
        <v>3784525</v>
      </c>
      <c r="O124" s="1357" t="s">
        <v>6597</v>
      </c>
      <c r="P124" s="1357" t="str">
        <f t="shared" si="1"/>
        <v>End</v>
      </c>
      <c r="Q124" s="1361" t="str">
        <f>IFERROR(VLOOKUP(Organization!$L124,BUDGETMANAGER,5,FALSE),"No VID")</f>
        <v>A</v>
      </c>
      <c r="R124" s="111"/>
    </row>
    <row r="125" spans="1:18" ht="12.75" customHeight="1">
      <c r="A125" s="1359">
        <v>116</v>
      </c>
      <c r="B125" s="1355" t="s">
        <v>97</v>
      </c>
      <c r="C125" s="1355"/>
      <c r="D125" s="1355"/>
      <c r="E125" s="1355"/>
      <c r="F125" s="1355"/>
      <c r="G125" s="1355"/>
      <c r="H125" s="1356">
        <v>170400</v>
      </c>
      <c r="I125" s="1363" t="s">
        <v>2194</v>
      </c>
      <c r="J125" s="1355" t="s">
        <v>3245</v>
      </c>
      <c r="K125" s="1360">
        <v>10400</v>
      </c>
      <c r="L125" s="1357" t="s">
        <v>4193</v>
      </c>
      <c r="M125" s="1357" t="str">
        <f>IFERROR(INDEX('Budget Manager'!C:C,MATCH(L125,'Budget Manager'!A:A,0))&amp;", "&amp;INDEX('Budget Manager'!D:D,MATCH(L125,'Budget Manager'!A:A,0)),"No Budget Manager")</f>
        <v>Bosley, Amy</v>
      </c>
      <c r="N125" s="1357">
        <f>IFERROR(INDEX('Budget Manager'!B:B,MATCH(L125,'Budget Manager'!A:A,0)),"No PIDM")</f>
        <v>1001391</v>
      </c>
      <c r="O125" s="1357" t="s">
        <v>6496</v>
      </c>
      <c r="P125" s="1357" t="str">
        <f t="shared" si="1"/>
        <v>End</v>
      </c>
      <c r="Q125" s="1361" t="str">
        <f>IFERROR(VLOOKUP(Organization!$L125,BUDGETMANAGER,5,FALSE),"No VID")</f>
        <v>I</v>
      </c>
      <c r="R125" s="111"/>
    </row>
    <row r="126" spans="1:18" ht="12.75" customHeight="1">
      <c r="A126" s="1359">
        <v>117</v>
      </c>
      <c r="B126" s="1355" t="s">
        <v>97</v>
      </c>
      <c r="C126" s="1355"/>
      <c r="D126" s="1355"/>
      <c r="E126" s="1355"/>
      <c r="F126" s="1355"/>
      <c r="G126" s="1355"/>
      <c r="H126" s="1356">
        <v>254100</v>
      </c>
      <c r="I126" s="1357" t="s">
        <v>8150</v>
      </c>
      <c r="J126" s="1355" t="s">
        <v>3245</v>
      </c>
      <c r="K126" s="1360">
        <v>10400</v>
      </c>
      <c r="L126" s="1357" t="s">
        <v>4193</v>
      </c>
      <c r="M126" s="1357" t="str">
        <f>IFERROR(INDEX('Budget Manager'!C:C,MATCH(L126,'Budget Manager'!A:A,0))&amp;", "&amp;INDEX('Budget Manager'!D:D,MATCH(L126,'Budget Manager'!A:A,0)),"No Budget Manager")</f>
        <v>Bosley, Amy</v>
      </c>
      <c r="N126" s="1357">
        <f>IFERROR(INDEX('Budget Manager'!B:B,MATCH(L126,'Budget Manager'!A:A,0)),"No PIDM")</f>
        <v>1001391</v>
      </c>
      <c r="O126" s="1357" t="s">
        <v>6079</v>
      </c>
      <c r="P126" s="1357" t="str">
        <f t="shared" si="1"/>
        <v>End</v>
      </c>
      <c r="Q126" s="1361" t="str">
        <f>IFERROR(VLOOKUP(Organization!$L126,BUDGETMANAGER,5,FALSE),"No VID")</f>
        <v>I</v>
      </c>
      <c r="R126" s="111"/>
    </row>
    <row r="127" spans="1:18" ht="12.75" customHeight="1">
      <c r="A127" s="1359">
        <v>118</v>
      </c>
      <c r="B127" s="1355" t="s">
        <v>97</v>
      </c>
      <c r="C127" s="1355"/>
      <c r="D127" s="1355"/>
      <c r="E127" s="1355"/>
      <c r="F127" s="1355"/>
      <c r="G127" s="1355"/>
      <c r="H127" s="1356">
        <v>320104</v>
      </c>
      <c r="I127" s="1363" t="s">
        <v>5374</v>
      </c>
      <c r="J127" s="1355" t="s">
        <v>3245</v>
      </c>
      <c r="K127" s="1360">
        <v>10400</v>
      </c>
      <c r="L127" s="1357" t="s">
        <v>8585</v>
      </c>
      <c r="M127" s="1357" t="str">
        <f>IFERROR(INDEX('Budget Manager'!C:C,MATCH(L127,'Budget Manager'!A:A,0))&amp;", "&amp;INDEX('Budget Manager'!D:D,MATCH(L127,'Budget Manager'!A:A,0)),"No Budget Manager")</f>
        <v>McKnight, Carla</v>
      </c>
      <c r="N127" s="1357">
        <f>IFERROR(INDEX('Budget Manager'!B:B,MATCH(L127,'Budget Manager'!A:A,0)),"No PIDM")</f>
        <v>3545332</v>
      </c>
      <c r="O127" s="1357"/>
      <c r="P127" s="1357" t="str">
        <f t="shared" si="1"/>
        <v/>
      </c>
      <c r="Q127" s="1361" t="str">
        <f>IFERROR(VLOOKUP(Organization!$L127,BUDGETMANAGER,5,FALSE),"No VID")</f>
        <v>A</v>
      </c>
      <c r="R127" s="111"/>
    </row>
    <row r="128" spans="1:18" ht="12.75" customHeight="1">
      <c r="A128" s="1359">
        <v>119</v>
      </c>
      <c r="B128" s="1355" t="s">
        <v>97</v>
      </c>
      <c r="C128" s="1355"/>
      <c r="D128" s="1355"/>
      <c r="E128" s="1355"/>
      <c r="F128" s="1355"/>
      <c r="G128" s="1355"/>
      <c r="H128" s="1356">
        <v>360600</v>
      </c>
      <c r="I128" s="1363" t="s">
        <v>8405</v>
      </c>
      <c r="J128" s="1355" t="s">
        <v>3245</v>
      </c>
      <c r="K128" s="1360">
        <v>10400</v>
      </c>
      <c r="L128" s="1357" t="s">
        <v>8585</v>
      </c>
      <c r="M128" s="1357" t="str">
        <f>IFERROR(INDEX('Budget Manager'!C:C,MATCH(L128,'Budget Manager'!A:A,0))&amp;", "&amp;INDEX('Budget Manager'!D:D,MATCH(L128,'Budget Manager'!A:A,0)),"No Budget Manager")</f>
        <v>McKnight, Carla</v>
      </c>
      <c r="N128" s="1357">
        <f>IFERROR(INDEX('Budget Manager'!B:B,MATCH(L128,'Budget Manager'!A:A,0)),"No PIDM")</f>
        <v>3545332</v>
      </c>
      <c r="O128" s="1357"/>
      <c r="P128" s="1357" t="str">
        <f t="shared" si="1"/>
        <v/>
      </c>
      <c r="Q128" s="1361" t="str">
        <f>IFERROR(VLOOKUP(Organization!$L128,BUDGETMANAGER,5,FALSE),"No VID")</f>
        <v>A</v>
      </c>
      <c r="R128" s="111"/>
    </row>
    <row r="129" spans="1:18" ht="12.75" customHeight="1">
      <c r="A129" s="1359">
        <v>120</v>
      </c>
      <c r="B129" s="1355" t="s">
        <v>97</v>
      </c>
      <c r="C129" s="1355"/>
      <c r="D129" s="1355"/>
      <c r="E129" s="1355"/>
      <c r="F129" s="1355"/>
      <c r="G129" s="1355"/>
      <c r="H129" s="1356">
        <v>361900</v>
      </c>
      <c r="I129" s="1363" t="s">
        <v>9326</v>
      </c>
      <c r="J129" s="1355" t="s">
        <v>3245</v>
      </c>
      <c r="K129" s="1360">
        <v>10400</v>
      </c>
      <c r="L129" s="1357" t="s">
        <v>8585</v>
      </c>
      <c r="M129" s="1357" t="str">
        <f>IFERROR(INDEX('Budget Manager'!C:C,MATCH(L129,'Budget Manager'!A:A,0))&amp;", "&amp;INDEX('Budget Manager'!D:D,MATCH(L129,'Budget Manager'!A:A,0)),"No Budget Manager")</f>
        <v>McKnight, Carla</v>
      </c>
      <c r="N129" s="1357">
        <f>IFERROR(INDEX('Budget Manager'!B:B,MATCH(L129,'Budget Manager'!A:A,0)),"No PIDM")</f>
        <v>3545332</v>
      </c>
      <c r="O129" s="1357"/>
      <c r="P129" s="1357" t="str">
        <f t="shared" si="1"/>
        <v/>
      </c>
      <c r="Q129" s="1361" t="str">
        <f>IFERROR(VLOOKUP(Organization!$L129,BUDGETMANAGER,5,FALSE),"No VID")</f>
        <v>A</v>
      </c>
      <c r="R129" s="111"/>
    </row>
    <row r="130" spans="1:18" ht="12.75" customHeight="1">
      <c r="A130" s="1359">
        <v>121</v>
      </c>
      <c r="B130" s="1355" t="s">
        <v>97</v>
      </c>
      <c r="C130" s="1355"/>
      <c r="D130" s="1355"/>
      <c r="E130" s="1355"/>
      <c r="F130" s="1355"/>
      <c r="G130" s="1355"/>
      <c r="H130" s="1356">
        <v>362500</v>
      </c>
      <c r="I130" s="1363" t="s">
        <v>9341</v>
      </c>
      <c r="J130" s="1355" t="s">
        <v>3245</v>
      </c>
      <c r="K130" s="1360">
        <v>10400</v>
      </c>
      <c r="L130" s="1357" t="s">
        <v>8585</v>
      </c>
      <c r="M130" s="1357" t="str">
        <f>IFERROR(INDEX('Budget Manager'!C:C,MATCH(L130,'Budget Manager'!A:A,0))&amp;", "&amp;INDEX('Budget Manager'!D:D,MATCH(L130,'Budget Manager'!A:A,0)),"No Budget Manager")</f>
        <v>McKnight, Carla</v>
      </c>
      <c r="N130" s="1357">
        <f>IFERROR(INDEX('Budget Manager'!B:B,MATCH(L130,'Budget Manager'!A:A,0)),"No PIDM")</f>
        <v>3545332</v>
      </c>
      <c r="O130" s="1357"/>
      <c r="P130" s="1357" t="str">
        <f t="shared" si="1"/>
        <v/>
      </c>
      <c r="Q130" s="1361" t="str">
        <f>IFERROR(VLOOKUP(Organization!$L130,BUDGETMANAGER,5,FALSE),"No VID")</f>
        <v>A</v>
      </c>
      <c r="R130" s="111"/>
    </row>
    <row r="131" spans="1:18" ht="12.75" customHeight="1">
      <c r="A131" s="1359">
        <v>122</v>
      </c>
      <c r="B131" s="1355" t="s">
        <v>97</v>
      </c>
      <c r="C131" s="1355"/>
      <c r="D131" s="1355"/>
      <c r="E131" s="1355"/>
      <c r="F131" s="1355"/>
      <c r="G131" s="1355"/>
      <c r="H131" s="1356">
        <v>362900</v>
      </c>
      <c r="I131" s="1370" t="s">
        <v>9719</v>
      </c>
      <c r="J131" s="1355" t="s">
        <v>3245</v>
      </c>
      <c r="K131" s="1360">
        <v>10400</v>
      </c>
      <c r="L131" s="1357" t="s">
        <v>8585</v>
      </c>
      <c r="M131" s="1357" t="str">
        <f>IFERROR(INDEX('Budget Manager'!C:C,MATCH(L131,'Budget Manager'!A:A,0))&amp;", "&amp;INDEX('Budget Manager'!D:D,MATCH(L131,'Budget Manager'!A:A,0)),"No Budget Manager")</f>
        <v>McKnight, Carla</v>
      </c>
      <c r="N131" s="1357">
        <f>IFERROR(INDEX('Budget Manager'!B:B,MATCH(L131,'Budget Manager'!A:A,0)),"No PIDM")</f>
        <v>3545332</v>
      </c>
      <c r="O131" s="1357"/>
      <c r="P131" s="1357" t="str">
        <f t="shared" si="1"/>
        <v/>
      </c>
      <c r="Q131" s="1361" t="str">
        <f>IFERROR(VLOOKUP(Organization!$L131,BUDGETMANAGER,5,FALSE),"No VID")</f>
        <v>A</v>
      </c>
      <c r="R131" s="111"/>
    </row>
    <row r="132" spans="1:18" ht="12.75" customHeight="1">
      <c r="A132" s="1359">
        <v>123</v>
      </c>
      <c r="B132" s="1355" t="s">
        <v>97</v>
      </c>
      <c r="C132" s="1355"/>
      <c r="D132" s="1355"/>
      <c r="E132" s="1355"/>
      <c r="F132" s="1355"/>
      <c r="G132" s="1355"/>
      <c r="H132" s="1356">
        <v>657000</v>
      </c>
      <c r="I132" s="1357" t="s">
        <v>1991</v>
      </c>
      <c r="J132" s="1355" t="s">
        <v>3245</v>
      </c>
      <c r="K132" s="1360">
        <v>10400</v>
      </c>
      <c r="L132" s="1357" t="s">
        <v>8585</v>
      </c>
      <c r="M132" s="1357" t="str">
        <f>IFERROR(INDEX('Budget Manager'!C:C,MATCH(L132,'Budget Manager'!A:A,0))&amp;", "&amp;INDEX('Budget Manager'!D:D,MATCH(L132,'Budget Manager'!A:A,0)),"No Budget Manager")</f>
        <v>McKnight, Carla</v>
      </c>
      <c r="N132" s="1357">
        <f>IFERROR(INDEX('Budget Manager'!B:B,MATCH(L132,'Budget Manager'!A:A,0)),"No PIDM")</f>
        <v>3545332</v>
      </c>
      <c r="O132" s="1357"/>
      <c r="P132" s="1357" t="str">
        <f t="shared" si="1"/>
        <v/>
      </c>
      <c r="Q132" s="1361" t="str">
        <f>IFERROR(VLOOKUP(Organization!$L132,BUDGETMANAGER,5,FALSE),"No VID")</f>
        <v>A</v>
      </c>
      <c r="R132" s="111"/>
    </row>
    <row r="133" spans="1:18" ht="12.75" customHeight="1">
      <c r="A133" s="1359">
        <v>124</v>
      </c>
      <c r="B133" s="1355" t="s">
        <v>97</v>
      </c>
      <c r="C133" s="1355"/>
      <c r="D133" s="1355"/>
      <c r="E133" s="1355"/>
      <c r="F133" s="1355"/>
      <c r="G133" s="1355"/>
      <c r="H133" s="1356">
        <v>657400</v>
      </c>
      <c r="I133" s="1363" t="s">
        <v>1994</v>
      </c>
      <c r="J133" s="1355" t="s">
        <v>3245</v>
      </c>
      <c r="K133" s="1360">
        <v>10440</v>
      </c>
      <c r="L133" s="1357" t="s">
        <v>8585</v>
      </c>
      <c r="M133" s="1357" t="str">
        <f>IFERROR(INDEX('Budget Manager'!C:C,MATCH(L133,'Budget Manager'!A:A,0))&amp;", "&amp;INDEX('Budget Manager'!D:D,MATCH(L133,'Budget Manager'!A:A,0)),"No Budget Manager")</f>
        <v>McKnight, Carla</v>
      </c>
      <c r="N133" s="1357">
        <f>IFERROR(INDEX('Budget Manager'!B:B,MATCH(L133,'Budget Manager'!A:A,0)),"No PIDM")</f>
        <v>3545332</v>
      </c>
      <c r="O133" s="1357"/>
      <c r="P133" s="1357" t="str">
        <f t="shared" si="1"/>
        <v/>
      </c>
      <c r="Q133" s="1361" t="str">
        <f>IFERROR(VLOOKUP(Organization!$L133,BUDGETMANAGER,5,FALSE),"No VID")</f>
        <v>A</v>
      </c>
      <c r="R133" s="111"/>
    </row>
    <row r="134" spans="1:18" ht="12.75" customHeight="1">
      <c r="A134" s="1359">
        <v>125</v>
      </c>
      <c r="B134" s="1355" t="s">
        <v>97</v>
      </c>
      <c r="C134" s="1355"/>
      <c r="D134" s="1355"/>
      <c r="E134" s="1355"/>
      <c r="F134" s="1355"/>
      <c r="G134" s="1355"/>
      <c r="H134" s="1356">
        <v>658100</v>
      </c>
      <c r="I134" s="1357" t="s">
        <v>2190</v>
      </c>
      <c r="J134" s="1355" t="s">
        <v>3245</v>
      </c>
      <c r="K134" s="1360">
        <v>10400</v>
      </c>
      <c r="L134" s="1357" t="s">
        <v>8585</v>
      </c>
      <c r="M134" s="1357" t="str">
        <f>IFERROR(INDEX('Budget Manager'!C:C,MATCH(L134,'Budget Manager'!A:A,0))&amp;", "&amp;INDEX('Budget Manager'!D:D,MATCH(L134,'Budget Manager'!A:A,0)),"No Budget Manager")</f>
        <v>McKnight, Carla</v>
      </c>
      <c r="N134" s="1357">
        <f>IFERROR(INDEX('Budget Manager'!B:B,MATCH(L134,'Budget Manager'!A:A,0)),"No PIDM")</f>
        <v>3545332</v>
      </c>
      <c r="O134" s="1357"/>
      <c r="P134" s="1357" t="str">
        <f t="shared" si="1"/>
        <v/>
      </c>
      <c r="Q134" s="1361" t="str">
        <f>IFERROR(VLOOKUP(Organization!$L134,BUDGETMANAGER,5,FALSE),"No VID")</f>
        <v>A</v>
      </c>
      <c r="R134" s="111"/>
    </row>
    <row r="135" spans="1:18" ht="12.75" customHeight="1">
      <c r="A135" s="1359">
        <v>126</v>
      </c>
      <c r="B135" s="1355" t="s">
        <v>97</v>
      </c>
      <c r="C135" s="1355"/>
      <c r="D135" s="1355"/>
      <c r="E135" s="1355"/>
      <c r="F135" s="1355"/>
      <c r="G135" s="1355"/>
      <c r="H135" s="1356">
        <v>659700</v>
      </c>
      <c r="I135" s="1366" t="s">
        <v>9010</v>
      </c>
      <c r="J135" s="1355" t="s">
        <v>3245</v>
      </c>
      <c r="K135" s="1360">
        <v>10400</v>
      </c>
      <c r="L135" s="1357" t="s">
        <v>8585</v>
      </c>
      <c r="M135" s="1357" t="str">
        <f>IFERROR(INDEX('Budget Manager'!C:C,MATCH(L135,'Budget Manager'!A:A,0))&amp;", "&amp;INDEX('Budget Manager'!D:D,MATCH(L135,'Budget Manager'!A:A,0)),"No Budget Manager")</f>
        <v>McKnight, Carla</v>
      </c>
      <c r="N135" s="1357">
        <f>IFERROR(INDEX('Budget Manager'!B:B,MATCH(L135,'Budget Manager'!A:A,0)),"No PIDM")</f>
        <v>3545332</v>
      </c>
      <c r="O135" s="1357"/>
      <c r="P135" s="1357" t="str">
        <f t="shared" si="1"/>
        <v/>
      </c>
      <c r="Q135" s="1361" t="str">
        <f>IFERROR(VLOOKUP(Organization!$L135,BUDGETMANAGER,5,FALSE),"No VID")</f>
        <v>A</v>
      </c>
      <c r="R135" s="111"/>
    </row>
    <row r="136" spans="1:18" ht="12.75" customHeight="1">
      <c r="A136" s="1359">
        <v>127</v>
      </c>
      <c r="B136" s="1355" t="s">
        <v>97</v>
      </c>
      <c r="C136" s="1355"/>
      <c r="D136" s="1355"/>
      <c r="E136" s="1355"/>
      <c r="F136" s="1355"/>
      <c r="G136" s="1355"/>
      <c r="H136" s="1356">
        <v>771300</v>
      </c>
      <c r="I136" s="1363" t="s">
        <v>2196</v>
      </c>
      <c r="J136" s="1355" t="s">
        <v>3245</v>
      </c>
      <c r="K136" s="1360">
        <v>10400</v>
      </c>
      <c r="L136" s="1357" t="s">
        <v>4193</v>
      </c>
      <c r="M136" s="1357" t="str">
        <f>IFERROR(INDEX('Budget Manager'!C:C,MATCH(L136,'Budget Manager'!A:A,0))&amp;", "&amp;INDEX('Budget Manager'!D:D,MATCH(L136,'Budget Manager'!A:A,0)),"No Budget Manager")</f>
        <v>Bosley, Amy</v>
      </c>
      <c r="N136" s="1357">
        <f>IFERROR(INDEX('Budget Manager'!B:B,MATCH(L136,'Budget Manager'!A:A,0)),"No PIDM")</f>
        <v>1001391</v>
      </c>
      <c r="O136" s="1357" t="s">
        <v>6496</v>
      </c>
      <c r="P136" s="1357" t="str">
        <f t="shared" si="1"/>
        <v>End</v>
      </c>
      <c r="Q136" s="1361" t="str">
        <f>IFERROR(VLOOKUP(Organization!$L136,BUDGETMANAGER,5,FALSE),"No VID")</f>
        <v>I</v>
      </c>
      <c r="R136" s="111"/>
    </row>
    <row r="137" spans="1:18" ht="12.75" customHeight="1">
      <c r="A137" s="1359">
        <v>128</v>
      </c>
      <c r="B137" s="1355" t="s">
        <v>97</v>
      </c>
      <c r="C137" s="1355"/>
      <c r="D137" s="1355"/>
      <c r="E137" s="1355"/>
      <c r="F137" s="1355"/>
      <c r="G137" s="1355"/>
      <c r="H137" s="1356">
        <v>771400</v>
      </c>
      <c r="I137" s="1363" t="s">
        <v>2197</v>
      </c>
      <c r="J137" s="1355" t="s">
        <v>3245</v>
      </c>
      <c r="K137" s="1360">
        <v>10400</v>
      </c>
      <c r="L137" s="1357" t="s">
        <v>4193</v>
      </c>
      <c r="M137" s="1357" t="str">
        <f>IFERROR(INDEX('Budget Manager'!C:C,MATCH(L137,'Budget Manager'!A:A,0))&amp;", "&amp;INDEX('Budget Manager'!D:D,MATCH(L137,'Budget Manager'!A:A,0)),"No Budget Manager")</f>
        <v>Bosley, Amy</v>
      </c>
      <c r="N137" s="1357">
        <f>IFERROR(INDEX('Budget Manager'!B:B,MATCH(L137,'Budget Manager'!A:A,0)),"No PIDM")</f>
        <v>1001391</v>
      </c>
      <c r="O137" s="1357" t="s">
        <v>6496</v>
      </c>
      <c r="P137" s="1357" t="str">
        <f t="shared" si="1"/>
        <v>End</v>
      </c>
      <c r="Q137" s="1361" t="str">
        <f>IFERROR(VLOOKUP(Organization!$L137,BUDGETMANAGER,5,FALSE),"No VID")</f>
        <v>I</v>
      </c>
      <c r="R137" s="111"/>
    </row>
    <row r="138" spans="1:18" ht="12.75" customHeight="1">
      <c r="A138" s="1359">
        <v>129</v>
      </c>
      <c r="B138" s="1355" t="s">
        <v>97</v>
      </c>
      <c r="C138" s="1355"/>
      <c r="D138" s="1355"/>
      <c r="E138" s="1355"/>
      <c r="F138" s="1355"/>
      <c r="G138" s="1355"/>
      <c r="H138" s="1356">
        <v>772600</v>
      </c>
      <c r="I138" s="1363" t="s">
        <v>5867</v>
      </c>
      <c r="J138" s="1355" t="s">
        <v>3245</v>
      </c>
      <c r="K138" s="1360">
        <v>10400</v>
      </c>
      <c r="L138" s="1357" t="s">
        <v>4193</v>
      </c>
      <c r="M138" s="1357" t="str">
        <f>IFERROR(INDEX('Budget Manager'!C:C,MATCH(L138,'Budget Manager'!A:A,0))&amp;", "&amp;INDEX('Budget Manager'!D:D,MATCH(L138,'Budget Manager'!A:A,0)),"No Budget Manager")</f>
        <v>Bosley, Amy</v>
      </c>
      <c r="N138" s="1357">
        <f>IFERROR(INDEX('Budget Manager'!B:B,MATCH(L138,'Budget Manager'!A:A,0)),"No PIDM")</f>
        <v>1001391</v>
      </c>
      <c r="O138" s="1357" t="s">
        <v>8639</v>
      </c>
      <c r="P138" s="1357" t="str">
        <f t="shared" si="1"/>
        <v>End</v>
      </c>
      <c r="Q138" s="1361" t="str">
        <f>IFERROR(VLOOKUP(Organization!$L138,BUDGETMANAGER,5,FALSE),"No VID")</f>
        <v>I</v>
      </c>
      <c r="R138" s="111"/>
    </row>
    <row r="139" spans="1:18" ht="12.75" customHeight="1">
      <c r="A139" s="1359">
        <v>130</v>
      </c>
      <c r="B139" s="1355" t="s">
        <v>97</v>
      </c>
      <c r="C139" s="1355"/>
      <c r="D139" s="1355"/>
      <c r="E139" s="1355"/>
      <c r="F139" s="1355"/>
      <c r="G139" s="1355"/>
      <c r="H139" s="1356">
        <v>772611</v>
      </c>
      <c r="I139" s="1363" t="s">
        <v>5868</v>
      </c>
      <c r="J139" s="1355" t="s">
        <v>3245</v>
      </c>
      <c r="K139" s="1360">
        <v>10400</v>
      </c>
      <c r="L139" s="1357" t="s">
        <v>4193</v>
      </c>
      <c r="M139" s="1357" t="str">
        <f>IFERROR(INDEX('Budget Manager'!C:C,MATCH(L139,'Budget Manager'!A:A,0))&amp;", "&amp;INDEX('Budget Manager'!D:D,MATCH(L139,'Budget Manager'!A:A,0)),"No Budget Manager")</f>
        <v>Bosley, Amy</v>
      </c>
      <c r="N139" s="1357">
        <f>IFERROR(INDEX('Budget Manager'!B:B,MATCH(L139,'Budget Manager'!A:A,0)),"No PIDM")</f>
        <v>1001391</v>
      </c>
      <c r="O139" s="1357" t="s">
        <v>7417</v>
      </c>
      <c r="P139" s="1357" t="str">
        <f t="shared" si="1"/>
        <v>End</v>
      </c>
      <c r="Q139" s="1361" t="str">
        <f>IFERROR(VLOOKUP(Organization!$L139,BUDGETMANAGER,5,FALSE),"No VID")</f>
        <v>I</v>
      </c>
      <c r="R139" s="111"/>
    </row>
    <row r="140" spans="1:18" ht="12.75" customHeight="1">
      <c r="A140" s="1359">
        <v>131</v>
      </c>
      <c r="B140" s="1355" t="s">
        <v>97</v>
      </c>
      <c r="C140" s="1355"/>
      <c r="D140" s="1355"/>
      <c r="E140" s="1355"/>
      <c r="F140" s="1355"/>
      <c r="G140" s="1355"/>
      <c r="H140" s="1356">
        <v>772700</v>
      </c>
      <c r="I140" s="1363" t="s">
        <v>2198</v>
      </c>
      <c r="J140" s="1355" t="s">
        <v>3245</v>
      </c>
      <c r="K140" s="1360">
        <v>10400</v>
      </c>
      <c r="L140" s="1357" t="s">
        <v>4193</v>
      </c>
      <c r="M140" s="1357" t="str">
        <f>IFERROR(INDEX('Budget Manager'!C:C,MATCH(L140,'Budget Manager'!A:A,0))&amp;", "&amp;INDEX('Budget Manager'!D:D,MATCH(L140,'Budget Manager'!A:A,0)),"No Budget Manager")</f>
        <v>Bosley, Amy</v>
      </c>
      <c r="N140" s="1357">
        <f>IFERROR(INDEX('Budget Manager'!B:B,MATCH(L140,'Budget Manager'!A:A,0)),"No PIDM")</f>
        <v>1001391</v>
      </c>
      <c r="O140" s="1357" t="s">
        <v>6571</v>
      </c>
      <c r="P140" s="1357" t="str">
        <f t="shared" ref="P140:P203" si="2">LEFT($O140,3)</f>
        <v>End</v>
      </c>
      <c r="Q140" s="1361" t="str">
        <f>IFERROR(VLOOKUP(Organization!$L140,BUDGETMANAGER,5,FALSE),"No VID")</f>
        <v>I</v>
      </c>
      <c r="R140" s="111"/>
    </row>
    <row r="141" spans="1:18" ht="12.75" customHeight="1">
      <c r="A141" s="1359">
        <v>132</v>
      </c>
      <c r="B141" s="1355" t="s">
        <v>97</v>
      </c>
      <c r="C141" s="1355"/>
      <c r="D141" s="1355"/>
      <c r="E141" s="1355"/>
      <c r="F141" s="1355">
        <v>1041</v>
      </c>
      <c r="G141" s="1355"/>
      <c r="H141" s="1356"/>
      <c r="I141" s="1363" t="s">
        <v>2047</v>
      </c>
      <c r="J141" s="1355" t="s">
        <v>3240</v>
      </c>
      <c r="K141" s="1360">
        <v>104</v>
      </c>
      <c r="L141" s="1357" t="s">
        <v>6047</v>
      </c>
      <c r="M141" s="1357" t="str">
        <f>IFERROR(INDEX('Budget Manager'!C:C,MATCH(L141,'Budget Manager'!A:A,0))&amp;", "&amp;INDEX('Budget Manager'!D:D,MATCH(L141,'Budget Manager'!A:A,0)),"No Budget Manager")</f>
        <v>Kane, Ryan</v>
      </c>
      <c r="N141" s="1357">
        <f>IFERROR(INDEX('Budget Manager'!B:B,MATCH(L141,'Budget Manager'!A:A,0)),"No PIDM")</f>
        <v>3784525</v>
      </c>
      <c r="O141" s="1357"/>
      <c r="P141" s="1357" t="str">
        <f t="shared" si="2"/>
        <v/>
      </c>
      <c r="Q141" s="1361" t="str">
        <f>IFERROR(VLOOKUP(Organization!$L141,BUDGETMANAGER,5,FALSE),"No VID")</f>
        <v>A</v>
      </c>
      <c r="R141" s="111"/>
    </row>
    <row r="142" spans="1:18" ht="12.75" customHeight="1">
      <c r="A142" s="1359">
        <v>133</v>
      </c>
      <c r="B142" s="1355" t="s">
        <v>97</v>
      </c>
      <c r="C142" s="1355"/>
      <c r="D142" s="1355"/>
      <c r="E142" s="1355"/>
      <c r="F142" s="1355"/>
      <c r="G142" s="1355">
        <v>10410</v>
      </c>
      <c r="H142" s="1356"/>
      <c r="I142" s="1363" t="s">
        <v>2047</v>
      </c>
      <c r="J142" s="1355" t="s">
        <v>3240</v>
      </c>
      <c r="K142" s="1360">
        <v>1041</v>
      </c>
      <c r="L142" s="1357" t="s">
        <v>6047</v>
      </c>
      <c r="M142" s="1357" t="str">
        <f>IFERROR(INDEX('Budget Manager'!C:C,MATCH(L142,'Budget Manager'!A:A,0))&amp;", "&amp;INDEX('Budget Manager'!D:D,MATCH(L142,'Budget Manager'!A:A,0)),"No Budget Manager")</f>
        <v>Kane, Ryan</v>
      </c>
      <c r="N142" s="1357">
        <f>IFERROR(INDEX('Budget Manager'!B:B,MATCH(L142,'Budget Manager'!A:A,0)),"No PIDM")</f>
        <v>3784525</v>
      </c>
      <c r="O142" s="1357"/>
      <c r="P142" s="1357" t="str">
        <f t="shared" si="2"/>
        <v/>
      </c>
      <c r="Q142" s="1361" t="str">
        <f>IFERROR(VLOOKUP(Organization!$L142,BUDGETMANAGER,5,FALSE),"No VID")</f>
        <v>A</v>
      </c>
      <c r="R142" s="111"/>
    </row>
    <row r="143" spans="1:18" ht="12.75" customHeight="1">
      <c r="A143" s="1359">
        <v>134</v>
      </c>
      <c r="B143" s="1355" t="s">
        <v>97</v>
      </c>
      <c r="C143" s="1355"/>
      <c r="D143" s="1355"/>
      <c r="E143" s="1355"/>
      <c r="F143" s="1355"/>
      <c r="G143" s="1355"/>
      <c r="H143" s="1356">
        <v>161600</v>
      </c>
      <c r="I143" s="1363" t="s">
        <v>8583</v>
      </c>
      <c r="J143" s="1355" t="s">
        <v>3245</v>
      </c>
      <c r="K143" s="1360">
        <v>10410</v>
      </c>
      <c r="L143" s="1357" t="s">
        <v>6047</v>
      </c>
      <c r="M143" s="1357" t="str">
        <f>IFERROR(INDEX('Budget Manager'!C:C,MATCH(L143,'Budget Manager'!A:A,0))&amp;", "&amp;INDEX('Budget Manager'!D:D,MATCH(L143,'Budget Manager'!A:A,0)),"No Budget Manager")</f>
        <v>Kane, Ryan</v>
      </c>
      <c r="N143" s="1357">
        <f>IFERROR(INDEX('Budget Manager'!B:B,MATCH(L143,'Budget Manager'!A:A,0)),"No PIDM")</f>
        <v>3784525</v>
      </c>
      <c r="O143" s="1357"/>
      <c r="P143" s="1357" t="str">
        <f t="shared" si="2"/>
        <v/>
      </c>
      <c r="Q143" s="1361" t="str">
        <f>IFERROR(VLOOKUP(Organization!$L143,BUDGETMANAGER,5,FALSE),"No VID")</f>
        <v>A</v>
      </c>
      <c r="R143" s="111">
        <f>COUNTIF($P$12:P142,"End")</f>
        <v>47</v>
      </c>
    </row>
    <row r="144" spans="1:18" ht="12.75" customHeight="1">
      <c r="A144" s="1359">
        <v>135</v>
      </c>
      <c r="B144" s="1355" t="s">
        <v>97</v>
      </c>
      <c r="C144" s="1355"/>
      <c r="D144" s="1355"/>
      <c r="E144" s="1355"/>
      <c r="F144" s="1355"/>
      <c r="G144" s="1355"/>
      <c r="H144" s="1356">
        <v>166100</v>
      </c>
      <c r="I144" s="1357" t="s">
        <v>8584</v>
      </c>
      <c r="J144" s="1355" t="s">
        <v>3245</v>
      </c>
      <c r="K144" s="1360">
        <v>10410</v>
      </c>
      <c r="L144" s="1357" t="s">
        <v>6047</v>
      </c>
      <c r="M144" s="1357" t="str">
        <f>IFERROR(INDEX('Budget Manager'!C:C,MATCH(L144,'Budget Manager'!A:A,0))&amp;", "&amp;INDEX('Budget Manager'!D:D,MATCH(L144,'Budget Manager'!A:A,0)),"No Budget Manager")</f>
        <v>Kane, Ryan</v>
      </c>
      <c r="N144" s="1357">
        <f>IFERROR(INDEX('Budget Manager'!B:B,MATCH(L144,'Budget Manager'!A:A,0)),"No PIDM")</f>
        <v>3784525</v>
      </c>
      <c r="O144" s="1357" t="s">
        <v>9741</v>
      </c>
      <c r="P144" s="1357" t="str">
        <f t="shared" si="2"/>
        <v>End</v>
      </c>
      <c r="Q144" s="1361" t="str">
        <f>IFERROR(VLOOKUP(Organization!$L144,BUDGETMANAGER,5,FALSE),"No VID")</f>
        <v>A</v>
      </c>
      <c r="R144" s="111"/>
    </row>
    <row r="145" spans="1:18" ht="12.75" customHeight="1">
      <c r="A145" s="1359">
        <v>136</v>
      </c>
      <c r="B145" s="1355" t="s">
        <v>97</v>
      </c>
      <c r="C145" s="1355"/>
      <c r="D145" s="1355"/>
      <c r="E145" s="1355"/>
      <c r="F145" s="1355"/>
      <c r="G145" s="1355"/>
      <c r="H145" s="1356">
        <v>254700</v>
      </c>
      <c r="I145" s="1357" t="s">
        <v>6125</v>
      </c>
      <c r="J145" s="1355" t="s">
        <v>3245</v>
      </c>
      <c r="K145" s="1360">
        <v>10410</v>
      </c>
      <c r="L145" s="1357" t="s">
        <v>6047</v>
      </c>
      <c r="M145" s="1357" t="str">
        <f>IFERROR(INDEX('Budget Manager'!C:C,MATCH(L145,'Budget Manager'!A:A,0))&amp;", "&amp;INDEX('Budget Manager'!D:D,MATCH(L145,'Budget Manager'!A:A,0)),"No Budget Manager")</f>
        <v>Kane, Ryan</v>
      </c>
      <c r="N145" s="1357">
        <f>IFERROR(INDEX('Budget Manager'!B:B,MATCH(L145,'Budget Manager'!A:A,0)),"No PIDM")</f>
        <v>3784525</v>
      </c>
      <c r="O145" s="1357" t="s">
        <v>8501</v>
      </c>
      <c r="P145" s="1357" t="str">
        <f t="shared" si="2"/>
        <v>End</v>
      </c>
      <c r="Q145" s="1361" t="str">
        <f>IFERROR(VLOOKUP(Organization!$L145,BUDGETMANAGER,5,FALSE),"No VID")</f>
        <v>A</v>
      </c>
      <c r="R145" s="111"/>
    </row>
    <row r="146" spans="1:18" ht="12.75" customHeight="1">
      <c r="A146" s="1359">
        <v>137</v>
      </c>
      <c r="B146" s="1355" t="s">
        <v>97</v>
      </c>
      <c r="C146" s="1355"/>
      <c r="D146" s="1355"/>
      <c r="E146" s="1355"/>
      <c r="F146" s="1355"/>
      <c r="G146" s="1355" t="s">
        <v>2926</v>
      </c>
      <c r="H146" s="1356"/>
      <c r="I146" s="1357"/>
      <c r="J146" s="1355" t="s">
        <v>3240</v>
      </c>
      <c r="K146" s="1360"/>
      <c r="L146" s="1357"/>
      <c r="M146" s="1357"/>
      <c r="N146" s="1357"/>
      <c r="O146" s="1357"/>
      <c r="P146" s="1357" t="str">
        <f t="shared" si="2"/>
        <v/>
      </c>
      <c r="Q146" s="1361" t="str">
        <f>IFERROR(VLOOKUP(Organization!$L146,BUDGETMANAGER,5,FALSE),"No VID")</f>
        <v>No VID</v>
      </c>
      <c r="R146" s="111"/>
    </row>
    <row r="147" spans="1:18" ht="12.75" customHeight="1">
      <c r="A147" s="1359">
        <v>138</v>
      </c>
      <c r="B147" s="1355" t="s">
        <v>97</v>
      </c>
      <c r="C147" s="1355"/>
      <c r="D147" s="1355"/>
      <c r="E147" s="1355"/>
      <c r="F147" s="1355"/>
      <c r="G147" s="1355"/>
      <c r="H147" s="1356" t="s">
        <v>2927</v>
      </c>
      <c r="I147" s="1363" t="s">
        <v>5676</v>
      </c>
      <c r="J147" s="1355" t="s">
        <v>3240</v>
      </c>
      <c r="K147" s="1360" t="s">
        <v>2926</v>
      </c>
      <c r="L147" s="1357"/>
      <c r="M147" s="1357"/>
      <c r="N147" s="1357"/>
      <c r="O147" s="1357"/>
      <c r="P147" s="1357" t="str">
        <f t="shared" si="2"/>
        <v/>
      </c>
      <c r="Q147" s="1361" t="str">
        <f>IFERROR(VLOOKUP(Organization!$L147,BUDGETMANAGER,5,FALSE),"No VID")</f>
        <v>No VID</v>
      </c>
      <c r="R147" s="111"/>
    </row>
    <row r="148" spans="1:18" ht="12.65" customHeight="1">
      <c r="A148" s="1359">
        <v>139</v>
      </c>
      <c r="B148" s="1355" t="s">
        <v>97</v>
      </c>
      <c r="C148" s="1355"/>
      <c r="D148" s="1355"/>
      <c r="E148" s="1355"/>
      <c r="F148" s="1355"/>
      <c r="G148" s="1355"/>
      <c r="H148" s="1356" t="s">
        <v>2928</v>
      </c>
      <c r="I148" s="1363" t="s">
        <v>2929</v>
      </c>
      <c r="J148" s="1355" t="s">
        <v>3240</v>
      </c>
      <c r="K148" s="1360" t="s">
        <v>2926</v>
      </c>
      <c r="L148" s="1357"/>
      <c r="M148" s="1357"/>
      <c r="N148" s="1357"/>
      <c r="O148" s="1357"/>
      <c r="P148" s="1357" t="str">
        <f t="shared" si="2"/>
        <v/>
      </c>
      <c r="Q148" s="1361" t="str">
        <f>IFERROR(VLOOKUP(Organization!$L148,BUDGETMANAGER,5,FALSE),"No VID")</f>
        <v>No VID</v>
      </c>
      <c r="R148" s="111">
        <f>COUNTIF($P$12:P147,"End")</f>
        <v>49</v>
      </c>
    </row>
    <row r="149" spans="1:18" ht="12.75" customHeight="1">
      <c r="A149" s="1359">
        <v>140</v>
      </c>
      <c r="B149" s="1355" t="s">
        <v>97</v>
      </c>
      <c r="C149" s="1355"/>
      <c r="D149" s="1355"/>
      <c r="E149" s="1355"/>
      <c r="F149" s="1355"/>
      <c r="G149" s="1355"/>
      <c r="H149" s="1356" t="s">
        <v>2930</v>
      </c>
      <c r="I149" s="1363" t="s">
        <v>2931</v>
      </c>
      <c r="J149" s="1355" t="s">
        <v>3240</v>
      </c>
      <c r="K149" s="1360" t="s">
        <v>2926</v>
      </c>
      <c r="L149" s="1357"/>
      <c r="M149" s="1357"/>
      <c r="N149" s="1357"/>
      <c r="O149" s="1357"/>
      <c r="P149" s="1357" t="str">
        <f t="shared" si="2"/>
        <v/>
      </c>
      <c r="Q149" s="1361" t="str">
        <f>IFERROR(VLOOKUP(Organization!$L149,BUDGETMANAGER,5,FALSE),"No VID")</f>
        <v>No VID</v>
      </c>
      <c r="R149" s="111"/>
    </row>
    <row r="150" spans="1:18" ht="12.75" customHeight="1">
      <c r="A150" s="1359">
        <v>141</v>
      </c>
      <c r="B150" s="1355" t="s">
        <v>97</v>
      </c>
      <c r="C150" s="1355"/>
      <c r="D150" s="1355"/>
      <c r="E150" s="1355"/>
      <c r="F150" s="1355"/>
      <c r="G150" s="1355"/>
      <c r="H150" s="1356" t="s">
        <v>2932</v>
      </c>
      <c r="I150" s="1363" t="s">
        <v>2933</v>
      </c>
      <c r="J150" s="1355" t="s">
        <v>3240</v>
      </c>
      <c r="K150" s="1360" t="s">
        <v>2926</v>
      </c>
      <c r="L150" s="1357"/>
      <c r="M150" s="1357"/>
      <c r="N150" s="1357"/>
      <c r="O150" s="1357"/>
      <c r="P150" s="1357" t="str">
        <f t="shared" si="2"/>
        <v/>
      </c>
      <c r="Q150" s="1361" t="str">
        <f>IFERROR(VLOOKUP(Organization!$L150,BUDGETMANAGER,5,FALSE),"No VID")</f>
        <v>No VID</v>
      </c>
      <c r="R150" s="111"/>
    </row>
    <row r="151" spans="1:18" ht="12.75" customHeight="1">
      <c r="A151" s="1359">
        <v>142</v>
      </c>
      <c r="B151" s="1355" t="s">
        <v>97</v>
      </c>
      <c r="C151" s="1355"/>
      <c r="D151" s="1355"/>
      <c r="E151" s="1355"/>
      <c r="F151" s="1355"/>
      <c r="G151" s="1355"/>
      <c r="H151" s="1356" t="s">
        <v>2934</v>
      </c>
      <c r="I151" s="1363" t="s">
        <v>2935</v>
      </c>
      <c r="J151" s="1355" t="s">
        <v>3240</v>
      </c>
      <c r="K151" s="1360" t="s">
        <v>2926</v>
      </c>
      <c r="L151" s="1357"/>
      <c r="M151" s="1357"/>
      <c r="N151" s="1357"/>
      <c r="O151" s="1357"/>
      <c r="P151" s="1357" t="str">
        <f t="shared" si="2"/>
        <v/>
      </c>
      <c r="Q151" s="1361" t="str">
        <f>IFERROR(VLOOKUP(Organization!$L151,BUDGETMANAGER,5,FALSE),"No VID")</f>
        <v>No VID</v>
      </c>
      <c r="R151" s="111"/>
    </row>
    <row r="152" spans="1:18" ht="12.75" customHeight="1">
      <c r="A152" s="1359">
        <v>143</v>
      </c>
      <c r="B152" s="1355" t="s">
        <v>97</v>
      </c>
      <c r="C152" s="1355"/>
      <c r="D152" s="1355"/>
      <c r="E152" s="1355"/>
      <c r="F152" s="1355"/>
      <c r="G152" s="1355"/>
      <c r="H152" s="1356" t="s">
        <v>2936</v>
      </c>
      <c r="I152" s="1363" t="s">
        <v>2937</v>
      </c>
      <c r="J152" s="1355" t="s">
        <v>3240</v>
      </c>
      <c r="K152" s="1360" t="s">
        <v>2926</v>
      </c>
      <c r="L152" s="1357"/>
      <c r="M152" s="1357"/>
      <c r="N152" s="1357"/>
      <c r="O152" s="1357" t="s">
        <v>5306</v>
      </c>
      <c r="P152" s="1357" t="str">
        <f t="shared" si="2"/>
        <v>End</v>
      </c>
      <c r="Q152" s="1361" t="str">
        <f>IFERROR(VLOOKUP(Organization!$L152,BUDGETMANAGER,5,FALSE),"No VID")</f>
        <v>No VID</v>
      </c>
      <c r="R152" s="111"/>
    </row>
    <row r="153" spans="1:18" ht="12.75" customHeight="1">
      <c r="A153" s="1359">
        <v>144</v>
      </c>
      <c r="B153" s="1355" t="s">
        <v>97</v>
      </c>
      <c r="C153" s="1355"/>
      <c r="D153" s="1355"/>
      <c r="E153" s="1355"/>
      <c r="F153" s="1355"/>
      <c r="G153" s="1355"/>
      <c r="H153" s="1356" t="s">
        <v>4128</v>
      </c>
      <c r="I153" s="1363" t="s">
        <v>4378</v>
      </c>
      <c r="J153" s="1355" t="s">
        <v>3240</v>
      </c>
      <c r="K153" s="1360" t="s">
        <v>2926</v>
      </c>
      <c r="L153" s="1357"/>
      <c r="M153" s="1357"/>
      <c r="N153" s="1357"/>
      <c r="O153" s="1357"/>
      <c r="P153" s="1357" t="str">
        <f t="shared" si="2"/>
        <v/>
      </c>
      <c r="Q153" s="1361" t="str">
        <f>IFERROR(VLOOKUP(Organization!$L153,BUDGETMANAGER,5,FALSE),"No VID")</f>
        <v>No VID</v>
      </c>
      <c r="R153" s="111"/>
    </row>
    <row r="154" spans="1:18" ht="12.75" customHeight="1">
      <c r="A154" s="1359">
        <v>145</v>
      </c>
      <c r="B154" s="1355" t="s">
        <v>97</v>
      </c>
      <c r="C154" s="1355"/>
      <c r="D154" s="1355"/>
      <c r="E154" s="1355"/>
      <c r="F154" s="1355"/>
      <c r="G154" s="1355"/>
      <c r="H154" s="1356" t="s">
        <v>2938</v>
      </c>
      <c r="I154" s="1363" t="s">
        <v>2939</v>
      </c>
      <c r="J154" s="1355" t="s">
        <v>3240</v>
      </c>
      <c r="K154" s="1360" t="s">
        <v>2926</v>
      </c>
      <c r="L154" s="1357"/>
      <c r="M154" s="1357"/>
      <c r="N154" s="1357"/>
      <c r="O154" s="1357"/>
      <c r="P154" s="1357" t="str">
        <f t="shared" si="2"/>
        <v/>
      </c>
      <c r="Q154" s="1361" t="str">
        <f>IFERROR(VLOOKUP(Organization!$L154,BUDGETMANAGER,5,FALSE),"No VID")</f>
        <v>No VID</v>
      </c>
      <c r="R154" s="111"/>
    </row>
    <row r="155" spans="1:18" ht="12.75" customHeight="1">
      <c r="A155" s="1359">
        <v>146</v>
      </c>
      <c r="B155" s="1355" t="s">
        <v>97</v>
      </c>
      <c r="C155" s="1355"/>
      <c r="D155" s="1355"/>
      <c r="E155" s="1355"/>
      <c r="F155" s="1355"/>
      <c r="G155" s="1355"/>
      <c r="H155" s="1356" t="s">
        <v>2940</v>
      </c>
      <c r="I155" s="1363" t="s">
        <v>2941</v>
      </c>
      <c r="J155" s="1355" t="s">
        <v>3240</v>
      </c>
      <c r="K155" s="1360" t="s">
        <v>2926</v>
      </c>
      <c r="L155" s="1357"/>
      <c r="M155" s="1357"/>
      <c r="N155" s="1357"/>
      <c r="O155" s="1357"/>
      <c r="P155" s="1357" t="str">
        <f t="shared" si="2"/>
        <v/>
      </c>
      <c r="Q155" s="1361" t="str">
        <f>IFERROR(VLOOKUP(Organization!$L155,BUDGETMANAGER,5,FALSE),"No VID")</f>
        <v>No VID</v>
      </c>
      <c r="R155" s="111"/>
    </row>
    <row r="156" spans="1:18" ht="12.75" customHeight="1">
      <c r="A156" s="1359">
        <v>147</v>
      </c>
      <c r="B156" s="1355" t="s">
        <v>97</v>
      </c>
      <c r="C156" s="1355"/>
      <c r="D156" s="1355"/>
      <c r="E156" s="1355"/>
      <c r="F156" s="1355"/>
      <c r="G156" s="1355"/>
      <c r="H156" s="1356" t="s">
        <v>2942</v>
      </c>
      <c r="I156" s="1363" t="s">
        <v>9576</v>
      </c>
      <c r="J156" s="1355" t="s">
        <v>3240</v>
      </c>
      <c r="K156" s="1360" t="s">
        <v>2926</v>
      </c>
      <c r="L156" s="1357"/>
      <c r="M156" s="1357"/>
      <c r="N156" s="1357"/>
      <c r="O156" s="1357"/>
      <c r="P156" s="1357" t="str">
        <f t="shared" si="2"/>
        <v/>
      </c>
      <c r="Q156" s="1361" t="str">
        <f>IFERROR(VLOOKUP(Organization!$L156,BUDGETMANAGER,5,FALSE),"No VID")</f>
        <v>No VID</v>
      </c>
      <c r="R156" s="111"/>
    </row>
    <row r="157" spans="1:18" ht="12.75" customHeight="1">
      <c r="A157" s="1359">
        <v>148</v>
      </c>
      <c r="B157" s="1355" t="s">
        <v>97</v>
      </c>
      <c r="C157" s="1355"/>
      <c r="D157" s="1355"/>
      <c r="E157" s="1355"/>
      <c r="F157" s="1355"/>
      <c r="G157" s="1355"/>
      <c r="H157" s="1356" t="s">
        <v>2943</v>
      </c>
      <c r="I157" s="1363" t="s">
        <v>613</v>
      </c>
      <c r="J157" s="1355" t="s">
        <v>3240</v>
      </c>
      <c r="K157" s="1360" t="s">
        <v>2926</v>
      </c>
      <c r="L157" s="1357"/>
      <c r="M157" s="1357"/>
      <c r="N157" s="1357"/>
      <c r="O157" s="1357"/>
      <c r="P157" s="1357" t="str">
        <f t="shared" si="2"/>
        <v/>
      </c>
      <c r="Q157" s="1361" t="str">
        <f>IFERROR(VLOOKUP(Organization!$L157,BUDGETMANAGER,5,FALSE),"No VID")</f>
        <v>No VID</v>
      </c>
      <c r="R157" s="111"/>
    </row>
    <row r="158" spans="1:18" ht="12.75" customHeight="1">
      <c r="A158" s="1359">
        <v>149</v>
      </c>
      <c r="B158" s="1355" t="s">
        <v>97</v>
      </c>
      <c r="C158" s="1355"/>
      <c r="D158" s="1355"/>
      <c r="E158" s="1355"/>
      <c r="F158" s="1355"/>
      <c r="G158" s="1355"/>
      <c r="H158" s="1356" t="s">
        <v>614</v>
      </c>
      <c r="I158" s="1363" t="s">
        <v>9488</v>
      </c>
      <c r="J158" s="1355" t="s">
        <v>3240</v>
      </c>
      <c r="K158" s="1360" t="s">
        <v>2926</v>
      </c>
      <c r="L158" s="1357"/>
      <c r="M158" s="1357"/>
      <c r="N158" s="1357"/>
      <c r="O158" s="1357"/>
      <c r="P158" s="1357" t="str">
        <f t="shared" si="2"/>
        <v/>
      </c>
      <c r="Q158" s="1361" t="str">
        <f>IFERROR(VLOOKUP(Organization!$L158,BUDGETMANAGER,5,FALSE),"No VID")</f>
        <v>No VID</v>
      </c>
      <c r="R158" s="111"/>
    </row>
    <row r="159" spans="1:18" ht="12.75" customHeight="1">
      <c r="A159" s="1359">
        <v>150</v>
      </c>
      <c r="B159" s="1355" t="s">
        <v>97</v>
      </c>
      <c r="C159" s="1355"/>
      <c r="D159" s="1355"/>
      <c r="E159" s="1355"/>
      <c r="F159" s="1355"/>
      <c r="G159" s="1355"/>
      <c r="H159" s="1356" t="s">
        <v>615</v>
      </c>
      <c r="I159" s="1363" t="s">
        <v>616</v>
      </c>
      <c r="J159" s="1355" t="s">
        <v>3240</v>
      </c>
      <c r="K159" s="1360" t="s">
        <v>2926</v>
      </c>
      <c r="L159" s="1357"/>
      <c r="M159" s="1357"/>
      <c r="N159" s="1357"/>
      <c r="O159" s="1357"/>
      <c r="P159" s="1357" t="str">
        <f t="shared" si="2"/>
        <v/>
      </c>
      <c r="Q159" s="1361" t="str">
        <f>IFERROR(VLOOKUP(Organization!$L159,BUDGETMANAGER,5,FALSE),"No VID")</f>
        <v>No VID</v>
      </c>
      <c r="R159" s="111"/>
    </row>
    <row r="160" spans="1:18" ht="12.75" customHeight="1">
      <c r="A160" s="1359">
        <v>151</v>
      </c>
      <c r="B160" s="1355" t="s">
        <v>97</v>
      </c>
      <c r="C160" s="1355"/>
      <c r="D160" s="1355"/>
      <c r="E160" s="1355"/>
      <c r="F160" s="1355"/>
      <c r="G160" s="1355"/>
      <c r="H160" s="1356" t="s">
        <v>617</v>
      </c>
      <c r="I160" s="1363" t="s">
        <v>9572</v>
      </c>
      <c r="J160" s="1355" t="s">
        <v>3240</v>
      </c>
      <c r="K160" s="1360" t="s">
        <v>2926</v>
      </c>
      <c r="L160" s="1357"/>
      <c r="M160" s="1357"/>
      <c r="N160" s="1357"/>
      <c r="O160" s="1357"/>
      <c r="P160" s="1357" t="str">
        <f t="shared" si="2"/>
        <v/>
      </c>
      <c r="Q160" s="1361" t="str">
        <f>IFERROR(VLOOKUP(Organization!$L160,BUDGETMANAGER,5,FALSE),"No VID")</f>
        <v>No VID</v>
      </c>
      <c r="R160" s="111"/>
    </row>
    <row r="161" spans="1:18" ht="12.75" customHeight="1">
      <c r="A161" s="1359">
        <v>152</v>
      </c>
      <c r="B161" s="1355" t="s">
        <v>97</v>
      </c>
      <c r="C161" s="1355"/>
      <c r="D161" s="1355"/>
      <c r="E161" s="1355"/>
      <c r="F161" s="1355"/>
      <c r="G161" s="1355"/>
      <c r="H161" s="1356" t="s">
        <v>618</v>
      </c>
      <c r="I161" s="1363" t="s">
        <v>4221</v>
      </c>
      <c r="J161" s="1355" t="s">
        <v>3240</v>
      </c>
      <c r="K161" s="1360" t="s">
        <v>2926</v>
      </c>
      <c r="L161" s="1357"/>
      <c r="M161" s="1357"/>
      <c r="N161" s="1357"/>
      <c r="O161" s="1357"/>
      <c r="P161" s="1357" t="str">
        <f t="shared" si="2"/>
        <v/>
      </c>
      <c r="Q161" s="1361" t="str">
        <f>IFERROR(VLOOKUP(Organization!$L161,BUDGETMANAGER,5,FALSE),"No VID")</f>
        <v>No VID</v>
      </c>
      <c r="R161" s="111"/>
    </row>
    <row r="162" spans="1:18" ht="12.75" customHeight="1">
      <c r="A162" s="1359">
        <v>153</v>
      </c>
      <c r="B162" s="1355" t="s">
        <v>97</v>
      </c>
      <c r="C162" s="1355"/>
      <c r="D162" s="1355"/>
      <c r="E162" s="1355"/>
      <c r="F162" s="1355"/>
      <c r="G162" s="1355"/>
      <c r="H162" s="1356" t="s">
        <v>619</v>
      </c>
      <c r="I162" s="1363" t="s">
        <v>910</v>
      </c>
      <c r="J162" s="1355" t="s">
        <v>3240</v>
      </c>
      <c r="K162" s="1360" t="s">
        <v>2926</v>
      </c>
      <c r="L162" s="1357"/>
      <c r="M162" s="1357"/>
      <c r="N162" s="1357"/>
      <c r="O162" s="1357"/>
      <c r="P162" s="1357" t="str">
        <f t="shared" si="2"/>
        <v/>
      </c>
      <c r="Q162" s="1361" t="str">
        <f>IFERROR(VLOOKUP(Organization!$L162,BUDGETMANAGER,5,FALSE),"No VID")</f>
        <v>No VID</v>
      </c>
      <c r="R162" s="111"/>
    </row>
    <row r="163" spans="1:18" ht="12.75" customHeight="1">
      <c r="A163" s="1359">
        <v>154</v>
      </c>
      <c r="B163" s="1355" t="s">
        <v>97</v>
      </c>
      <c r="C163" s="1355"/>
      <c r="D163" s="1355"/>
      <c r="E163" s="1355"/>
      <c r="F163" s="1355"/>
      <c r="G163" s="1355"/>
      <c r="H163" s="1356" t="s">
        <v>911</v>
      </c>
      <c r="I163" s="1363" t="s">
        <v>912</v>
      </c>
      <c r="J163" s="1355" t="s">
        <v>3240</v>
      </c>
      <c r="K163" s="1360" t="s">
        <v>2926</v>
      </c>
      <c r="L163" s="1357"/>
      <c r="M163" s="1357"/>
      <c r="N163" s="1357"/>
      <c r="O163" s="1357"/>
      <c r="P163" s="1357" t="str">
        <f t="shared" si="2"/>
        <v/>
      </c>
      <c r="Q163" s="1361" t="str">
        <f>IFERROR(VLOOKUP(Organization!$L163,BUDGETMANAGER,5,FALSE),"No VID")</f>
        <v>No VID</v>
      </c>
      <c r="R163" s="111"/>
    </row>
    <row r="164" spans="1:18" ht="12.75" customHeight="1">
      <c r="A164" s="1359">
        <v>155</v>
      </c>
      <c r="B164" s="1355" t="s">
        <v>97</v>
      </c>
      <c r="C164" s="1355"/>
      <c r="D164" s="1355"/>
      <c r="E164" s="1355"/>
      <c r="F164" s="1355"/>
      <c r="G164" s="1355"/>
      <c r="H164" s="1356" t="s">
        <v>913</v>
      </c>
      <c r="I164" s="1363" t="s">
        <v>914</v>
      </c>
      <c r="J164" s="1355" t="s">
        <v>3240</v>
      </c>
      <c r="K164" s="1360" t="s">
        <v>2926</v>
      </c>
      <c r="L164" s="1357"/>
      <c r="M164" s="1357"/>
      <c r="N164" s="1357"/>
      <c r="O164" s="1357"/>
      <c r="P164" s="1357" t="str">
        <f t="shared" si="2"/>
        <v/>
      </c>
      <c r="Q164" s="1361" t="str">
        <f>IFERROR(VLOOKUP(Organization!$L164,BUDGETMANAGER,5,FALSE),"No VID")</f>
        <v>No VID</v>
      </c>
      <c r="R164" s="111"/>
    </row>
    <row r="165" spans="1:18" ht="12.75" customHeight="1">
      <c r="A165" s="1359">
        <v>156</v>
      </c>
      <c r="B165" s="1355" t="s">
        <v>97</v>
      </c>
      <c r="C165" s="1355"/>
      <c r="D165" s="1355"/>
      <c r="E165" s="1355"/>
      <c r="F165" s="1355"/>
      <c r="G165" s="1355"/>
      <c r="H165" s="1356" t="s">
        <v>915</v>
      </c>
      <c r="I165" s="1363" t="s">
        <v>916</v>
      </c>
      <c r="J165" s="1355" t="s">
        <v>3240</v>
      </c>
      <c r="K165" s="1360" t="s">
        <v>2926</v>
      </c>
      <c r="L165" s="1357"/>
      <c r="M165" s="1357"/>
      <c r="N165" s="1357"/>
      <c r="O165" s="1357"/>
      <c r="P165" s="1357" t="str">
        <f t="shared" si="2"/>
        <v/>
      </c>
      <c r="Q165" s="1361" t="str">
        <f>IFERROR(VLOOKUP(Organization!$L165,BUDGETMANAGER,5,FALSE),"No VID")</f>
        <v>No VID</v>
      </c>
      <c r="R165" s="111"/>
    </row>
    <row r="166" spans="1:18" ht="12.75" customHeight="1">
      <c r="A166" s="1359">
        <v>157</v>
      </c>
      <c r="B166" s="1355" t="s">
        <v>97</v>
      </c>
      <c r="C166" s="1355"/>
      <c r="D166" s="1355"/>
      <c r="E166" s="1355"/>
      <c r="F166" s="1355"/>
      <c r="G166" s="1355"/>
      <c r="H166" s="1356" t="s">
        <v>917</v>
      </c>
      <c r="I166" s="1363" t="s">
        <v>918</v>
      </c>
      <c r="J166" s="1355" t="s">
        <v>3240</v>
      </c>
      <c r="K166" s="1360" t="s">
        <v>2926</v>
      </c>
      <c r="L166" s="1357"/>
      <c r="M166" s="1357"/>
      <c r="N166" s="1357"/>
      <c r="O166" s="1357"/>
      <c r="P166" s="1357" t="str">
        <f t="shared" si="2"/>
        <v/>
      </c>
      <c r="Q166" s="1361" t="str">
        <f>IFERROR(VLOOKUP(Organization!$L166,BUDGETMANAGER,5,FALSE),"No VID")</f>
        <v>No VID</v>
      </c>
      <c r="R166" s="111"/>
    </row>
    <row r="167" spans="1:18" ht="12.75" customHeight="1">
      <c r="A167" s="1359">
        <v>158</v>
      </c>
      <c r="B167" s="1355" t="s">
        <v>97</v>
      </c>
      <c r="C167" s="1355"/>
      <c r="D167" s="1355"/>
      <c r="E167" s="1355"/>
      <c r="F167" s="1355"/>
      <c r="G167" s="1355"/>
      <c r="H167" s="1356" t="s">
        <v>943</v>
      </c>
      <c r="I167" s="1363" t="s">
        <v>2353</v>
      </c>
      <c r="J167" s="1355" t="s">
        <v>3240</v>
      </c>
      <c r="K167" s="1360" t="s">
        <v>2926</v>
      </c>
      <c r="L167" s="1357"/>
      <c r="M167" s="1357"/>
      <c r="N167" s="1357"/>
      <c r="O167" s="1357"/>
      <c r="P167" s="1357" t="str">
        <f t="shared" si="2"/>
        <v/>
      </c>
      <c r="Q167" s="1361" t="str">
        <f>IFERROR(VLOOKUP(Organization!$L167,BUDGETMANAGER,5,FALSE),"No VID")</f>
        <v>No VID</v>
      </c>
      <c r="R167" s="111"/>
    </row>
    <row r="168" spans="1:18" ht="12.75" customHeight="1">
      <c r="A168" s="1359">
        <v>159</v>
      </c>
      <c r="B168" s="1355" t="s">
        <v>97</v>
      </c>
      <c r="C168" s="1355"/>
      <c r="D168" s="1355"/>
      <c r="E168" s="1355"/>
      <c r="F168" s="1355"/>
      <c r="G168" s="1355"/>
      <c r="H168" s="1356" t="s">
        <v>944</v>
      </c>
      <c r="I168" s="1363" t="s">
        <v>288</v>
      </c>
      <c r="J168" s="1355" t="s">
        <v>3240</v>
      </c>
      <c r="K168" s="1360" t="s">
        <v>2926</v>
      </c>
      <c r="L168" s="1357"/>
      <c r="M168" s="1357"/>
      <c r="N168" s="1357"/>
      <c r="O168" s="1357"/>
      <c r="P168" s="1357" t="str">
        <f t="shared" si="2"/>
        <v/>
      </c>
      <c r="Q168" s="1361" t="str">
        <f>IFERROR(VLOOKUP(Organization!$L168,BUDGETMANAGER,5,FALSE),"No VID")</f>
        <v>No VID</v>
      </c>
      <c r="R168" s="111"/>
    </row>
    <row r="169" spans="1:18" ht="12.75" customHeight="1">
      <c r="A169" s="1359">
        <v>160</v>
      </c>
      <c r="B169" s="1355" t="s">
        <v>97</v>
      </c>
      <c r="C169" s="1355"/>
      <c r="D169" s="1355"/>
      <c r="E169" s="1355"/>
      <c r="F169" s="1355"/>
      <c r="G169" s="1355"/>
      <c r="H169" s="1356" t="s">
        <v>945</v>
      </c>
      <c r="I169" s="1363" t="s">
        <v>965</v>
      </c>
      <c r="J169" s="1355" t="s">
        <v>3240</v>
      </c>
      <c r="K169" s="1360" t="s">
        <v>2926</v>
      </c>
      <c r="L169" s="1357"/>
      <c r="M169" s="1357"/>
      <c r="N169" s="1357"/>
      <c r="O169" s="1357"/>
      <c r="P169" s="1357" t="str">
        <f t="shared" si="2"/>
        <v/>
      </c>
      <c r="Q169" s="1361" t="str">
        <f>IFERROR(VLOOKUP(Organization!$L169,BUDGETMANAGER,5,FALSE),"No VID")</f>
        <v>No VID</v>
      </c>
      <c r="R169" s="111"/>
    </row>
    <row r="170" spans="1:18" ht="12.75" customHeight="1">
      <c r="A170" s="1359">
        <v>161</v>
      </c>
      <c r="B170" s="1355" t="s">
        <v>97</v>
      </c>
      <c r="C170" s="1355"/>
      <c r="D170" s="1355"/>
      <c r="E170" s="1355"/>
      <c r="F170" s="1355"/>
      <c r="G170" s="1355"/>
      <c r="H170" s="1356" t="s">
        <v>946</v>
      </c>
      <c r="I170" s="1363" t="s">
        <v>5441</v>
      </c>
      <c r="J170" s="1355" t="s">
        <v>3240</v>
      </c>
      <c r="K170" s="1360" t="s">
        <v>2926</v>
      </c>
      <c r="L170" s="1357"/>
      <c r="M170" s="1357"/>
      <c r="N170" s="1357"/>
      <c r="O170" s="1357"/>
      <c r="P170" s="1357" t="str">
        <f t="shared" si="2"/>
        <v/>
      </c>
      <c r="Q170" s="1361" t="str">
        <f>IFERROR(VLOOKUP(Organization!$L170,BUDGETMANAGER,5,FALSE),"No VID")</f>
        <v>No VID</v>
      </c>
      <c r="R170" s="111"/>
    </row>
    <row r="171" spans="1:18" ht="12.75" customHeight="1">
      <c r="A171" s="1359">
        <v>162</v>
      </c>
      <c r="B171" s="1355" t="s">
        <v>97</v>
      </c>
      <c r="C171" s="1355"/>
      <c r="D171" s="1355"/>
      <c r="E171" s="1355"/>
      <c r="F171" s="1355"/>
      <c r="G171" s="1355"/>
      <c r="H171" s="1356" t="s">
        <v>947</v>
      </c>
      <c r="I171" s="1363" t="s">
        <v>9573</v>
      </c>
      <c r="J171" s="1355" t="s">
        <v>3240</v>
      </c>
      <c r="K171" s="1360" t="s">
        <v>2926</v>
      </c>
      <c r="L171" s="1357"/>
      <c r="M171" s="1357"/>
      <c r="N171" s="1357"/>
      <c r="O171" s="1357"/>
      <c r="P171" s="1357" t="str">
        <f t="shared" si="2"/>
        <v/>
      </c>
      <c r="Q171" s="1361" t="str">
        <f>IFERROR(VLOOKUP(Organization!$L171,BUDGETMANAGER,5,FALSE),"No VID")</f>
        <v>No VID</v>
      </c>
      <c r="R171" s="111"/>
    </row>
    <row r="172" spans="1:18" ht="12.75" customHeight="1">
      <c r="A172" s="1359">
        <v>163</v>
      </c>
      <c r="B172" s="1355" t="s">
        <v>97</v>
      </c>
      <c r="C172" s="1355"/>
      <c r="D172" s="1355"/>
      <c r="E172" s="1355"/>
      <c r="F172" s="1355"/>
      <c r="G172" s="1355"/>
      <c r="H172" s="1356" t="s">
        <v>948</v>
      </c>
      <c r="I172" s="1363" t="s">
        <v>966</v>
      </c>
      <c r="J172" s="1355" t="s">
        <v>3240</v>
      </c>
      <c r="K172" s="1360" t="s">
        <v>2926</v>
      </c>
      <c r="L172" s="1357"/>
      <c r="M172" s="1357"/>
      <c r="N172" s="1357"/>
      <c r="O172" s="1357"/>
      <c r="P172" s="1357" t="str">
        <f t="shared" si="2"/>
        <v/>
      </c>
      <c r="Q172" s="1361" t="str">
        <f>IFERROR(VLOOKUP(Organization!$L172,BUDGETMANAGER,5,FALSE),"No VID")</f>
        <v>No VID</v>
      </c>
      <c r="R172" s="111"/>
    </row>
    <row r="173" spans="1:18" ht="12.75" customHeight="1">
      <c r="A173" s="1359">
        <v>164</v>
      </c>
      <c r="B173" s="1355" t="s">
        <v>97</v>
      </c>
      <c r="C173" s="1355"/>
      <c r="D173" s="1355"/>
      <c r="E173" s="1355"/>
      <c r="F173" s="1355"/>
      <c r="G173" s="1355"/>
      <c r="H173" s="1356" t="s">
        <v>949</v>
      </c>
      <c r="I173" s="1363" t="s">
        <v>6457</v>
      </c>
      <c r="J173" s="1355" t="s">
        <v>3240</v>
      </c>
      <c r="K173" s="1360" t="s">
        <v>2926</v>
      </c>
      <c r="L173" s="1357"/>
      <c r="M173" s="1357"/>
      <c r="N173" s="1357"/>
      <c r="O173" s="1357"/>
      <c r="P173" s="1357" t="str">
        <f t="shared" si="2"/>
        <v/>
      </c>
      <c r="Q173" s="1361" t="str">
        <f>IFERROR(VLOOKUP(Organization!$L173,BUDGETMANAGER,5,FALSE),"No VID")</f>
        <v>No VID</v>
      </c>
      <c r="R173" s="111"/>
    </row>
    <row r="174" spans="1:18" ht="12.75" customHeight="1">
      <c r="A174" s="1359">
        <v>165</v>
      </c>
      <c r="B174" s="1355" t="s">
        <v>97</v>
      </c>
      <c r="C174" s="1355"/>
      <c r="D174" s="1355"/>
      <c r="E174" s="1355"/>
      <c r="F174" s="1355"/>
      <c r="G174" s="1355"/>
      <c r="H174" s="1356" t="s">
        <v>950</v>
      </c>
      <c r="I174" s="1363" t="s">
        <v>967</v>
      </c>
      <c r="J174" s="1355" t="s">
        <v>3240</v>
      </c>
      <c r="K174" s="1360" t="s">
        <v>2926</v>
      </c>
      <c r="L174" s="1357"/>
      <c r="M174" s="1357"/>
      <c r="N174" s="1357"/>
      <c r="O174" s="1357"/>
      <c r="P174" s="1357" t="str">
        <f t="shared" si="2"/>
        <v/>
      </c>
      <c r="Q174" s="1361" t="str">
        <f>IFERROR(VLOOKUP(Organization!$L174,BUDGETMANAGER,5,FALSE),"No VID")</f>
        <v>No VID</v>
      </c>
      <c r="R174" s="111"/>
    </row>
    <row r="175" spans="1:18" ht="12.75" customHeight="1">
      <c r="A175" s="1359">
        <v>166</v>
      </c>
      <c r="B175" s="1355" t="s">
        <v>97</v>
      </c>
      <c r="C175" s="1355"/>
      <c r="D175" s="1355"/>
      <c r="E175" s="1355"/>
      <c r="F175" s="1355"/>
      <c r="G175" s="1355"/>
      <c r="H175" s="1356" t="s">
        <v>951</v>
      </c>
      <c r="I175" s="1363" t="s">
        <v>9574</v>
      </c>
      <c r="J175" s="1355" t="s">
        <v>3240</v>
      </c>
      <c r="K175" s="1360" t="s">
        <v>2926</v>
      </c>
      <c r="L175" s="1357"/>
      <c r="M175" s="1357"/>
      <c r="N175" s="1357"/>
      <c r="O175" s="1357"/>
      <c r="P175" s="1357" t="str">
        <f t="shared" si="2"/>
        <v/>
      </c>
      <c r="Q175" s="1361" t="str">
        <f>IFERROR(VLOOKUP(Organization!$L175,BUDGETMANAGER,5,FALSE),"No VID")</f>
        <v>No VID</v>
      </c>
      <c r="R175" s="111"/>
    </row>
    <row r="176" spans="1:18" ht="12.75" customHeight="1">
      <c r="A176" s="1359">
        <v>167</v>
      </c>
      <c r="B176" s="1355" t="s">
        <v>97</v>
      </c>
      <c r="C176" s="1355"/>
      <c r="D176" s="1355"/>
      <c r="E176" s="1355"/>
      <c r="F176" s="1355"/>
      <c r="G176" s="1355"/>
      <c r="H176" s="1356" t="s">
        <v>952</v>
      </c>
      <c r="I176" s="1363" t="s">
        <v>9575</v>
      </c>
      <c r="J176" s="1355" t="s">
        <v>3240</v>
      </c>
      <c r="K176" s="1360" t="s">
        <v>2926</v>
      </c>
      <c r="L176" s="1357"/>
      <c r="M176" s="1357"/>
      <c r="N176" s="1357"/>
      <c r="O176" s="1357"/>
      <c r="P176" s="1357" t="str">
        <f t="shared" si="2"/>
        <v/>
      </c>
      <c r="Q176" s="1361" t="str">
        <f>IFERROR(VLOOKUP(Organization!$L176,BUDGETMANAGER,5,FALSE),"No VID")</f>
        <v>No VID</v>
      </c>
      <c r="R176" s="111"/>
    </row>
    <row r="177" spans="1:18" ht="12.75" customHeight="1">
      <c r="A177" s="1359">
        <v>168</v>
      </c>
      <c r="B177" s="1355" t="s">
        <v>97</v>
      </c>
      <c r="C177" s="1355"/>
      <c r="D177" s="1355"/>
      <c r="E177" s="1355"/>
      <c r="F177" s="1355"/>
      <c r="G177" s="1355"/>
      <c r="H177" s="1356" t="s">
        <v>953</v>
      </c>
      <c r="I177" s="1363" t="s">
        <v>968</v>
      </c>
      <c r="J177" s="1355" t="s">
        <v>3240</v>
      </c>
      <c r="K177" s="1360" t="s">
        <v>2926</v>
      </c>
      <c r="L177" s="1357"/>
      <c r="M177" s="1357"/>
      <c r="N177" s="1357"/>
      <c r="O177" s="1357"/>
      <c r="P177" s="1357" t="str">
        <f t="shared" si="2"/>
        <v/>
      </c>
      <c r="Q177" s="1361" t="str">
        <f>IFERROR(VLOOKUP(Organization!$L177,BUDGETMANAGER,5,FALSE),"No VID")</f>
        <v>No VID</v>
      </c>
      <c r="R177" s="111"/>
    </row>
    <row r="178" spans="1:18" ht="12.75" customHeight="1">
      <c r="A178" s="1359">
        <v>169</v>
      </c>
      <c r="B178" s="1355" t="s">
        <v>97</v>
      </c>
      <c r="C178" s="1355"/>
      <c r="D178" s="1355"/>
      <c r="E178" s="1355"/>
      <c r="F178" s="1355"/>
      <c r="G178" s="1355"/>
      <c r="H178" s="1356" t="s">
        <v>954</v>
      </c>
      <c r="I178" s="1363" t="s">
        <v>9581</v>
      </c>
      <c r="J178" s="1355" t="s">
        <v>3240</v>
      </c>
      <c r="K178" s="1360" t="s">
        <v>2926</v>
      </c>
      <c r="L178" s="1357"/>
      <c r="M178" s="1357"/>
      <c r="N178" s="1357"/>
      <c r="O178" s="1357"/>
      <c r="P178" s="1357" t="str">
        <f t="shared" si="2"/>
        <v/>
      </c>
      <c r="Q178" s="1361" t="str">
        <f>IFERROR(VLOOKUP(Organization!$L178,BUDGETMANAGER,5,FALSE),"No VID")</f>
        <v>No VID</v>
      </c>
      <c r="R178" s="111"/>
    </row>
    <row r="179" spans="1:18" ht="12.75" customHeight="1">
      <c r="A179" s="1359">
        <v>170</v>
      </c>
      <c r="B179" s="1355" t="s">
        <v>97</v>
      </c>
      <c r="C179" s="1355"/>
      <c r="D179" s="1355"/>
      <c r="E179" s="1355"/>
      <c r="F179" s="1355"/>
      <c r="G179" s="1355"/>
      <c r="H179" s="1356" t="s">
        <v>955</v>
      </c>
      <c r="I179" s="1363" t="s">
        <v>969</v>
      </c>
      <c r="J179" s="1355" t="s">
        <v>3240</v>
      </c>
      <c r="K179" s="1360" t="s">
        <v>2926</v>
      </c>
      <c r="L179" s="1357"/>
      <c r="M179" s="1357"/>
      <c r="N179" s="1357"/>
      <c r="O179" s="1357"/>
      <c r="P179" s="1357" t="str">
        <f t="shared" si="2"/>
        <v/>
      </c>
      <c r="Q179" s="1361" t="str">
        <f>IFERROR(VLOOKUP(Organization!$L179,BUDGETMANAGER,5,FALSE),"No VID")</f>
        <v>No VID</v>
      </c>
      <c r="R179" s="111"/>
    </row>
    <row r="180" spans="1:18" ht="12.75" customHeight="1">
      <c r="A180" s="1359">
        <v>171</v>
      </c>
      <c r="B180" s="1355" t="s">
        <v>97</v>
      </c>
      <c r="C180" s="1355"/>
      <c r="D180" s="1355"/>
      <c r="E180" s="1355"/>
      <c r="F180" s="1355"/>
      <c r="G180" s="1355"/>
      <c r="H180" s="1356" t="s">
        <v>956</v>
      </c>
      <c r="I180" s="1363" t="s">
        <v>5442</v>
      </c>
      <c r="J180" s="1355" t="s">
        <v>3240</v>
      </c>
      <c r="K180" s="1360" t="s">
        <v>2926</v>
      </c>
      <c r="L180" s="1357"/>
      <c r="M180" s="1357"/>
      <c r="N180" s="1357"/>
      <c r="O180" s="1357"/>
      <c r="P180" s="1357" t="str">
        <f t="shared" si="2"/>
        <v/>
      </c>
      <c r="Q180" s="1361" t="str">
        <f>IFERROR(VLOOKUP(Organization!$L180,BUDGETMANAGER,5,FALSE),"No VID")</f>
        <v>No VID</v>
      </c>
      <c r="R180" s="111"/>
    </row>
    <row r="181" spans="1:18" ht="12.75" customHeight="1">
      <c r="A181" s="1359">
        <v>172</v>
      </c>
      <c r="B181" s="1355" t="s">
        <v>97</v>
      </c>
      <c r="C181" s="1355"/>
      <c r="D181" s="1355"/>
      <c r="E181" s="1355"/>
      <c r="F181" s="1355"/>
      <c r="G181" s="1355"/>
      <c r="H181" s="1356" t="s">
        <v>957</v>
      </c>
      <c r="I181" s="1363" t="s">
        <v>2354</v>
      </c>
      <c r="J181" s="1355" t="s">
        <v>3240</v>
      </c>
      <c r="K181" s="1360" t="s">
        <v>2926</v>
      </c>
      <c r="L181" s="1357"/>
      <c r="M181" s="1357"/>
      <c r="N181" s="1357"/>
      <c r="O181" s="1357"/>
      <c r="P181" s="1357" t="str">
        <f t="shared" si="2"/>
        <v/>
      </c>
      <c r="Q181" s="1361" t="str">
        <f>IFERROR(VLOOKUP(Organization!$L181,BUDGETMANAGER,5,FALSE),"No VID")</f>
        <v>No VID</v>
      </c>
      <c r="R181" s="111"/>
    </row>
    <row r="182" spans="1:18" ht="12.75" customHeight="1">
      <c r="A182" s="1359">
        <v>173</v>
      </c>
      <c r="B182" s="1355" t="s">
        <v>97</v>
      </c>
      <c r="C182" s="1355"/>
      <c r="D182" s="1355"/>
      <c r="E182" s="1355"/>
      <c r="F182" s="1355"/>
      <c r="G182" s="1355"/>
      <c r="H182" s="1356" t="s">
        <v>958</v>
      </c>
      <c r="I182" s="1363" t="s">
        <v>970</v>
      </c>
      <c r="J182" s="1355" t="s">
        <v>3240</v>
      </c>
      <c r="K182" s="1360" t="s">
        <v>2926</v>
      </c>
      <c r="L182" s="1357"/>
      <c r="M182" s="1357"/>
      <c r="N182" s="1357"/>
      <c r="O182" s="1357"/>
      <c r="P182" s="1357" t="str">
        <f t="shared" si="2"/>
        <v/>
      </c>
      <c r="Q182" s="1361" t="str">
        <f>IFERROR(VLOOKUP(Organization!$L182,BUDGETMANAGER,5,FALSE),"No VID")</f>
        <v>No VID</v>
      </c>
      <c r="R182" s="111"/>
    </row>
    <row r="183" spans="1:18" ht="12.75" customHeight="1">
      <c r="A183" s="1359">
        <v>174</v>
      </c>
      <c r="B183" s="1355" t="s">
        <v>97</v>
      </c>
      <c r="C183" s="1355"/>
      <c r="D183" s="1355"/>
      <c r="E183" s="1355"/>
      <c r="F183" s="1355"/>
      <c r="G183" s="1355"/>
      <c r="H183" s="1356" t="s">
        <v>959</v>
      </c>
      <c r="I183" s="1363" t="s">
        <v>971</v>
      </c>
      <c r="J183" s="1355" t="s">
        <v>3240</v>
      </c>
      <c r="K183" s="1360" t="s">
        <v>2926</v>
      </c>
      <c r="L183" s="1357"/>
      <c r="M183" s="1357"/>
      <c r="N183" s="1357"/>
      <c r="O183" s="1357"/>
      <c r="P183" s="1357" t="str">
        <f t="shared" si="2"/>
        <v/>
      </c>
      <c r="Q183" s="1361" t="str">
        <f>IFERROR(VLOOKUP(Organization!$L183,BUDGETMANAGER,5,FALSE),"No VID")</f>
        <v>No VID</v>
      </c>
      <c r="R183" s="111"/>
    </row>
    <row r="184" spans="1:18" ht="12.75" customHeight="1">
      <c r="A184" s="1359">
        <v>175</v>
      </c>
      <c r="B184" s="1355" t="s">
        <v>97</v>
      </c>
      <c r="C184" s="1355"/>
      <c r="D184" s="1355"/>
      <c r="E184" s="1355"/>
      <c r="F184" s="1355"/>
      <c r="G184" s="1355"/>
      <c r="H184" s="1356" t="s">
        <v>960</v>
      </c>
      <c r="I184" s="1363" t="s">
        <v>972</v>
      </c>
      <c r="J184" s="1355" t="s">
        <v>3240</v>
      </c>
      <c r="K184" s="1360" t="s">
        <v>2926</v>
      </c>
      <c r="L184" s="1357"/>
      <c r="M184" s="1357"/>
      <c r="N184" s="1357"/>
      <c r="O184" s="1357"/>
      <c r="P184" s="1357" t="str">
        <f t="shared" si="2"/>
        <v/>
      </c>
      <c r="Q184" s="1361" t="str">
        <f>IFERROR(VLOOKUP(Organization!$L184,BUDGETMANAGER,5,FALSE),"No VID")</f>
        <v>No VID</v>
      </c>
      <c r="R184" s="111"/>
    </row>
    <row r="185" spans="1:18" ht="12.75" customHeight="1">
      <c r="A185" s="1359">
        <v>176</v>
      </c>
      <c r="B185" s="1355" t="s">
        <v>97</v>
      </c>
      <c r="C185" s="1355"/>
      <c r="D185" s="1355"/>
      <c r="E185" s="1355"/>
      <c r="F185" s="1355"/>
      <c r="G185" s="1355"/>
      <c r="H185" s="1356" t="s">
        <v>961</v>
      </c>
      <c r="I185" s="1363" t="s">
        <v>973</v>
      </c>
      <c r="J185" s="1355" t="s">
        <v>3240</v>
      </c>
      <c r="K185" s="1360" t="s">
        <v>2926</v>
      </c>
      <c r="L185" s="1357"/>
      <c r="M185" s="1357"/>
      <c r="N185" s="1357"/>
      <c r="O185" s="1357"/>
      <c r="P185" s="1357" t="str">
        <f t="shared" si="2"/>
        <v/>
      </c>
      <c r="Q185" s="1361" t="str">
        <f>IFERROR(VLOOKUP(Organization!$L185,BUDGETMANAGER,5,FALSE),"No VID")</f>
        <v>No VID</v>
      </c>
      <c r="R185" s="111"/>
    </row>
    <row r="186" spans="1:18" ht="12.75" customHeight="1">
      <c r="A186" s="1359">
        <v>177</v>
      </c>
      <c r="B186" s="1355" t="s">
        <v>97</v>
      </c>
      <c r="C186" s="1355"/>
      <c r="D186" s="1355"/>
      <c r="E186" s="1355"/>
      <c r="F186" s="1355"/>
      <c r="G186" s="1355"/>
      <c r="H186" s="1356" t="s">
        <v>962</v>
      </c>
      <c r="I186" s="1363" t="s">
        <v>9602</v>
      </c>
      <c r="J186" s="1355" t="s">
        <v>3240</v>
      </c>
      <c r="K186" s="1360" t="s">
        <v>2926</v>
      </c>
      <c r="L186" s="1357"/>
      <c r="M186" s="1357"/>
      <c r="N186" s="1357"/>
      <c r="O186" s="1357"/>
      <c r="P186" s="1357" t="str">
        <f t="shared" si="2"/>
        <v/>
      </c>
      <c r="Q186" s="1361" t="str">
        <f>IFERROR(VLOOKUP(Organization!$L186,BUDGETMANAGER,5,FALSE),"No VID")</f>
        <v>No VID</v>
      </c>
      <c r="R186" s="111"/>
    </row>
    <row r="187" spans="1:18" ht="12.75" customHeight="1">
      <c r="A187" s="1359">
        <v>178</v>
      </c>
      <c r="B187" s="1355" t="s">
        <v>97</v>
      </c>
      <c r="C187" s="1355"/>
      <c r="D187" s="1355"/>
      <c r="E187" s="1355"/>
      <c r="F187" s="1355"/>
      <c r="G187" s="1355"/>
      <c r="H187" s="1356" t="s">
        <v>963</v>
      </c>
      <c r="I187" s="1363" t="s">
        <v>974</v>
      </c>
      <c r="J187" s="1355" t="s">
        <v>3240</v>
      </c>
      <c r="K187" s="1360" t="s">
        <v>2926</v>
      </c>
      <c r="L187" s="1357"/>
      <c r="M187" s="1357"/>
      <c r="N187" s="1357"/>
      <c r="O187" s="1357"/>
      <c r="P187" s="1357" t="str">
        <f t="shared" si="2"/>
        <v/>
      </c>
      <c r="Q187" s="1361" t="str">
        <f>IFERROR(VLOOKUP(Organization!$L187,BUDGETMANAGER,5,FALSE),"No VID")</f>
        <v>No VID</v>
      </c>
      <c r="R187" s="111"/>
    </row>
    <row r="188" spans="1:18" ht="12.75" customHeight="1">
      <c r="A188" s="1359">
        <v>179</v>
      </c>
      <c r="B188" s="1355" t="s">
        <v>97</v>
      </c>
      <c r="C188" s="1355"/>
      <c r="D188" s="1355"/>
      <c r="E188" s="1355"/>
      <c r="F188" s="1355"/>
      <c r="G188" s="1355"/>
      <c r="H188" s="1356" t="s">
        <v>964</v>
      </c>
      <c r="I188" s="1363" t="s">
        <v>9617</v>
      </c>
      <c r="J188" s="1355" t="s">
        <v>3240</v>
      </c>
      <c r="K188" s="1360" t="s">
        <v>2926</v>
      </c>
      <c r="L188" s="1357"/>
      <c r="M188" s="1357"/>
      <c r="N188" s="1357"/>
      <c r="O188" s="1357"/>
      <c r="P188" s="1357" t="str">
        <f t="shared" si="2"/>
        <v/>
      </c>
      <c r="Q188" s="1361" t="str">
        <f>IFERROR(VLOOKUP(Organization!$L188,BUDGETMANAGER,5,FALSE),"No VID")</f>
        <v>No VID</v>
      </c>
      <c r="R188" s="111"/>
    </row>
    <row r="189" spans="1:18" ht="12.75" customHeight="1">
      <c r="A189" s="1359">
        <v>180</v>
      </c>
      <c r="B189" s="1355" t="s">
        <v>97</v>
      </c>
      <c r="C189" s="1355"/>
      <c r="D189" s="1355"/>
      <c r="E189" s="1355"/>
      <c r="F189" s="1355"/>
      <c r="G189" s="1355"/>
      <c r="H189" s="1356" t="s">
        <v>719</v>
      </c>
      <c r="I189" s="1363" t="s">
        <v>720</v>
      </c>
      <c r="J189" s="1355" t="s">
        <v>3240</v>
      </c>
      <c r="K189" s="1360" t="s">
        <v>2926</v>
      </c>
      <c r="L189" s="1357"/>
      <c r="M189" s="1357"/>
      <c r="N189" s="1357"/>
      <c r="O189" s="1357"/>
      <c r="P189" s="1357" t="str">
        <f t="shared" si="2"/>
        <v/>
      </c>
      <c r="Q189" s="1361" t="str">
        <f>IFERROR(VLOOKUP(Organization!$L189,BUDGETMANAGER,5,FALSE),"No VID")</f>
        <v>No VID</v>
      </c>
      <c r="R189" s="111"/>
    </row>
    <row r="190" spans="1:18" ht="12.75" customHeight="1">
      <c r="A190" s="1359">
        <v>181</v>
      </c>
      <c r="B190" s="1355" t="s">
        <v>97</v>
      </c>
      <c r="C190" s="1355"/>
      <c r="D190" s="1355"/>
      <c r="E190" s="1355"/>
      <c r="F190" s="1355"/>
      <c r="G190" s="1355"/>
      <c r="H190" s="1356" t="s">
        <v>2355</v>
      </c>
      <c r="I190" s="1363" t="s">
        <v>2356</v>
      </c>
      <c r="J190" s="1355" t="s">
        <v>3240</v>
      </c>
      <c r="K190" s="1360" t="s">
        <v>2926</v>
      </c>
      <c r="L190" s="1357"/>
      <c r="M190" s="1357"/>
      <c r="N190" s="1357"/>
      <c r="O190" s="1357"/>
      <c r="P190" s="1357" t="str">
        <f t="shared" si="2"/>
        <v/>
      </c>
      <c r="Q190" s="1361" t="str">
        <f>IFERROR(VLOOKUP(Organization!$L190,BUDGETMANAGER,5,FALSE),"No VID")</f>
        <v>No VID</v>
      </c>
      <c r="R190" s="111"/>
    </row>
    <row r="191" spans="1:18" ht="12.75" customHeight="1">
      <c r="A191" s="1359">
        <v>182</v>
      </c>
      <c r="B191" s="1355" t="s">
        <v>97</v>
      </c>
      <c r="C191" s="1355"/>
      <c r="D191" s="1355"/>
      <c r="E191" s="1355"/>
      <c r="F191" s="1355"/>
      <c r="G191" s="1355"/>
      <c r="H191" s="1356" t="s">
        <v>2357</v>
      </c>
      <c r="I191" s="1363" t="s">
        <v>4188</v>
      </c>
      <c r="J191" s="1355" t="s">
        <v>3240</v>
      </c>
      <c r="K191" s="1360" t="s">
        <v>2926</v>
      </c>
      <c r="L191" s="1357"/>
      <c r="M191" s="1357"/>
      <c r="N191" s="1357"/>
      <c r="O191" s="1357"/>
      <c r="P191" s="1357" t="str">
        <f t="shared" si="2"/>
        <v/>
      </c>
      <c r="Q191" s="1361" t="str">
        <f>IFERROR(VLOOKUP(Organization!$L191,BUDGETMANAGER,5,FALSE),"No VID")</f>
        <v>No VID</v>
      </c>
      <c r="R191" s="111"/>
    </row>
    <row r="192" spans="1:18" ht="12.75" customHeight="1">
      <c r="A192" s="1359">
        <v>183</v>
      </c>
      <c r="B192" s="1355" t="s">
        <v>97</v>
      </c>
      <c r="C192" s="1355"/>
      <c r="D192" s="1355"/>
      <c r="E192" s="1355"/>
      <c r="F192" s="1355"/>
      <c r="G192" s="1355"/>
      <c r="H192" s="1356" t="s">
        <v>601</v>
      </c>
      <c r="I192" s="1363" t="s">
        <v>5677</v>
      </c>
      <c r="J192" s="1355" t="s">
        <v>3240</v>
      </c>
      <c r="K192" s="1360" t="s">
        <v>2926</v>
      </c>
      <c r="L192" s="1357"/>
      <c r="M192" s="1357"/>
      <c r="N192" s="1357"/>
      <c r="O192" s="1357"/>
      <c r="P192" s="1357" t="str">
        <f t="shared" si="2"/>
        <v/>
      </c>
      <c r="Q192" s="1361" t="str">
        <f>IFERROR(VLOOKUP(Organization!$L192,BUDGETMANAGER,5,FALSE),"No VID")</f>
        <v>No VID</v>
      </c>
      <c r="R192" s="111"/>
    </row>
    <row r="193" spans="1:18" ht="12.75" customHeight="1">
      <c r="A193" s="1359">
        <v>184</v>
      </c>
      <c r="B193" s="1355" t="s">
        <v>97</v>
      </c>
      <c r="C193" s="1355"/>
      <c r="D193" s="1355"/>
      <c r="E193" s="1355"/>
      <c r="F193" s="1355"/>
      <c r="G193" s="1355"/>
      <c r="H193" s="1356" t="s">
        <v>602</v>
      </c>
      <c r="I193" s="1363" t="s">
        <v>9619</v>
      </c>
      <c r="J193" s="1355" t="s">
        <v>3240</v>
      </c>
      <c r="K193" s="1360" t="s">
        <v>2926</v>
      </c>
      <c r="L193" s="1357"/>
      <c r="M193" s="1357"/>
      <c r="N193" s="1357"/>
      <c r="O193" s="1357"/>
      <c r="P193" s="1357" t="str">
        <f t="shared" si="2"/>
        <v/>
      </c>
      <c r="Q193" s="1361" t="str">
        <f>IFERROR(VLOOKUP(Organization!$L193,BUDGETMANAGER,5,FALSE),"No VID")</f>
        <v>No VID</v>
      </c>
      <c r="R193" s="111"/>
    </row>
    <row r="194" spans="1:18" ht="12.75" customHeight="1">
      <c r="A194" s="1359">
        <v>185</v>
      </c>
      <c r="B194" s="1355" t="s">
        <v>97</v>
      </c>
      <c r="C194" s="1355"/>
      <c r="D194" s="1355"/>
      <c r="E194" s="1355"/>
      <c r="F194" s="1355"/>
      <c r="G194" s="1355"/>
      <c r="H194" s="1356" t="s">
        <v>603</v>
      </c>
      <c r="I194" s="1363" t="s">
        <v>5829</v>
      </c>
      <c r="J194" s="1355" t="s">
        <v>3240</v>
      </c>
      <c r="K194" s="1360" t="s">
        <v>2926</v>
      </c>
      <c r="L194" s="1357"/>
      <c r="M194" s="1357"/>
      <c r="N194" s="1357"/>
      <c r="O194" s="1357"/>
      <c r="P194" s="1357" t="str">
        <f t="shared" si="2"/>
        <v/>
      </c>
      <c r="Q194" s="1361" t="str">
        <f>IFERROR(VLOOKUP(Organization!$L194,BUDGETMANAGER,5,FALSE),"No VID")</f>
        <v>No VID</v>
      </c>
      <c r="R194" s="111"/>
    </row>
    <row r="195" spans="1:18" ht="12.75" customHeight="1">
      <c r="A195" s="1359">
        <v>186</v>
      </c>
      <c r="B195" s="1355" t="s">
        <v>97</v>
      </c>
      <c r="C195" s="1355"/>
      <c r="D195" s="1355"/>
      <c r="E195" s="1355"/>
      <c r="F195" s="1355"/>
      <c r="G195" s="1355"/>
      <c r="H195" s="1356" t="s">
        <v>604</v>
      </c>
      <c r="I195" s="1363" t="s">
        <v>5307</v>
      </c>
      <c r="J195" s="1355" t="s">
        <v>3240</v>
      </c>
      <c r="K195" s="1360" t="s">
        <v>2926</v>
      </c>
      <c r="L195" s="1357"/>
      <c r="M195" s="1357"/>
      <c r="N195" s="1357"/>
      <c r="O195" s="1357"/>
      <c r="P195" s="1357" t="str">
        <f t="shared" si="2"/>
        <v/>
      </c>
      <c r="Q195" s="1361" t="str">
        <f>IFERROR(VLOOKUP(Organization!$L195,BUDGETMANAGER,5,FALSE),"No VID")</f>
        <v>No VID</v>
      </c>
      <c r="R195" s="111"/>
    </row>
    <row r="196" spans="1:18" ht="12.75" customHeight="1">
      <c r="A196" s="1359">
        <v>187</v>
      </c>
      <c r="B196" s="1355" t="s">
        <v>97</v>
      </c>
      <c r="C196" s="1355"/>
      <c r="D196" s="1355"/>
      <c r="E196" s="1355"/>
      <c r="F196" s="1355"/>
      <c r="G196" s="1355"/>
      <c r="H196" s="1356" t="s">
        <v>605</v>
      </c>
      <c r="I196" s="1363" t="s">
        <v>5797</v>
      </c>
      <c r="J196" s="1355" t="s">
        <v>3240</v>
      </c>
      <c r="K196" s="1360" t="s">
        <v>2926</v>
      </c>
      <c r="L196" s="1357"/>
      <c r="M196" s="1357"/>
      <c r="N196" s="1357"/>
      <c r="O196" s="1357"/>
      <c r="P196" s="1357" t="str">
        <f t="shared" si="2"/>
        <v/>
      </c>
      <c r="Q196" s="1361" t="str">
        <f>IFERROR(VLOOKUP(Organization!$L196,BUDGETMANAGER,5,FALSE),"No VID")</f>
        <v>No VID</v>
      </c>
      <c r="R196" s="111"/>
    </row>
    <row r="197" spans="1:18" ht="12.75" customHeight="1">
      <c r="A197" s="1359">
        <v>188</v>
      </c>
      <c r="B197" s="1355" t="s">
        <v>97</v>
      </c>
      <c r="C197" s="1355"/>
      <c r="D197" s="1355"/>
      <c r="E197" s="1355"/>
      <c r="F197" s="1355"/>
      <c r="G197" s="1355"/>
      <c r="H197" s="1356" t="s">
        <v>606</v>
      </c>
      <c r="I197" s="1363" t="s">
        <v>1777</v>
      </c>
      <c r="J197" s="1355" t="s">
        <v>3240</v>
      </c>
      <c r="K197" s="1360" t="s">
        <v>2926</v>
      </c>
      <c r="L197" s="1357"/>
      <c r="M197" s="1357"/>
      <c r="N197" s="1357"/>
      <c r="O197" s="1357"/>
      <c r="P197" s="1357" t="str">
        <f t="shared" si="2"/>
        <v/>
      </c>
      <c r="Q197" s="1361" t="str">
        <f>IFERROR(VLOOKUP(Organization!$L197,BUDGETMANAGER,5,FALSE),"No VID")</f>
        <v>No VID</v>
      </c>
      <c r="R197" s="111"/>
    </row>
    <row r="198" spans="1:18" ht="12.75" customHeight="1">
      <c r="A198" s="1359">
        <v>189</v>
      </c>
      <c r="B198" s="1355" t="s">
        <v>97</v>
      </c>
      <c r="C198" s="1355"/>
      <c r="D198" s="1355"/>
      <c r="E198" s="1355"/>
      <c r="F198" s="1355"/>
      <c r="G198" s="1355"/>
      <c r="H198" s="1356" t="s">
        <v>607</v>
      </c>
      <c r="I198" s="1363" t="s">
        <v>1778</v>
      </c>
      <c r="J198" s="1355" t="s">
        <v>3240</v>
      </c>
      <c r="K198" s="1360" t="s">
        <v>2926</v>
      </c>
      <c r="L198" s="1357"/>
      <c r="M198" s="1357"/>
      <c r="N198" s="1357"/>
      <c r="O198" s="1357"/>
      <c r="P198" s="1357" t="str">
        <f t="shared" si="2"/>
        <v/>
      </c>
      <c r="Q198" s="1361" t="str">
        <f>IFERROR(VLOOKUP(Organization!$L198,BUDGETMANAGER,5,FALSE),"No VID")</f>
        <v>No VID</v>
      </c>
      <c r="R198" s="111"/>
    </row>
    <row r="199" spans="1:18" ht="12.75" customHeight="1">
      <c r="A199" s="1359">
        <v>190</v>
      </c>
      <c r="B199" s="1355" t="s">
        <v>97</v>
      </c>
      <c r="C199" s="1355"/>
      <c r="D199" s="1355"/>
      <c r="E199" s="1355"/>
      <c r="F199" s="1355"/>
      <c r="G199" s="1355"/>
      <c r="H199" s="1356" t="s">
        <v>608</v>
      </c>
      <c r="I199" s="1363" t="s">
        <v>1779</v>
      </c>
      <c r="J199" s="1355" t="s">
        <v>3240</v>
      </c>
      <c r="K199" s="1360" t="s">
        <v>2926</v>
      </c>
      <c r="L199" s="1357"/>
      <c r="M199" s="1357"/>
      <c r="N199" s="1357"/>
      <c r="O199" s="1357"/>
      <c r="P199" s="1357" t="str">
        <f t="shared" si="2"/>
        <v/>
      </c>
      <c r="Q199" s="1361" t="str">
        <f>IFERROR(VLOOKUP(Organization!$L199,BUDGETMANAGER,5,FALSE),"No VID")</f>
        <v>No VID</v>
      </c>
      <c r="R199" s="111"/>
    </row>
    <row r="200" spans="1:18" ht="12.75" customHeight="1">
      <c r="A200" s="1359">
        <v>191</v>
      </c>
      <c r="B200" s="1355" t="s">
        <v>97</v>
      </c>
      <c r="C200" s="1355"/>
      <c r="D200" s="1355"/>
      <c r="E200" s="1355"/>
      <c r="F200" s="1355"/>
      <c r="G200" s="1355"/>
      <c r="H200" s="1356" t="s">
        <v>609</v>
      </c>
      <c r="I200" s="1363" t="s">
        <v>4215</v>
      </c>
      <c r="J200" s="1355" t="s">
        <v>3240</v>
      </c>
      <c r="K200" s="1360" t="s">
        <v>2926</v>
      </c>
      <c r="L200" s="1357"/>
      <c r="M200" s="1357"/>
      <c r="N200" s="1357"/>
      <c r="O200" s="1357"/>
      <c r="P200" s="1357" t="str">
        <f t="shared" si="2"/>
        <v/>
      </c>
      <c r="Q200" s="1361" t="str">
        <f>IFERROR(VLOOKUP(Organization!$L200,BUDGETMANAGER,5,FALSE),"No VID")</f>
        <v>No VID</v>
      </c>
      <c r="R200" s="111"/>
    </row>
    <row r="201" spans="1:18" ht="12.75" customHeight="1">
      <c r="A201" s="1359">
        <v>192</v>
      </c>
      <c r="B201" s="1355" t="s">
        <v>97</v>
      </c>
      <c r="C201" s="1355"/>
      <c r="D201" s="1355"/>
      <c r="E201" s="1355"/>
      <c r="F201" s="1355"/>
      <c r="G201" s="1355"/>
      <c r="H201" s="1356" t="s">
        <v>610</v>
      </c>
      <c r="I201" s="1363" t="s">
        <v>1780</v>
      </c>
      <c r="J201" s="1355" t="s">
        <v>3240</v>
      </c>
      <c r="K201" s="1360" t="s">
        <v>2926</v>
      </c>
      <c r="L201" s="1357"/>
      <c r="M201" s="1357"/>
      <c r="N201" s="1357"/>
      <c r="O201" s="1357"/>
      <c r="P201" s="1357" t="str">
        <f t="shared" si="2"/>
        <v/>
      </c>
      <c r="Q201" s="1361" t="str">
        <f>IFERROR(VLOOKUP(Organization!$L201,BUDGETMANAGER,5,FALSE),"No VID")</f>
        <v>No VID</v>
      </c>
      <c r="R201" s="111"/>
    </row>
    <row r="202" spans="1:18" ht="12.75" customHeight="1">
      <c r="A202" s="1359">
        <v>193</v>
      </c>
      <c r="B202" s="1355" t="s">
        <v>97</v>
      </c>
      <c r="C202" s="1355"/>
      <c r="D202" s="1355"/>
      <c r="E202" s="1355"/>
      <c r="F202" s="1355"/>
      <c r="G202" s="1355"/>
      <c r="H202" s="1356" t="s">
        <v>611</v>
      </c>
      <c r="I202" s="1363" t="s">
        <v>6761</v>
      </c>
      <c r="J202" s="1355" t="s">
        <v>3240</v>
      </c>
      <c r="K202" s="1360" t="s">
        <v>2926</v>
      </c>
      <c r="L202" s="1357"/>
      <c r="M202" s="1357"/>
      <c r="N202" s="1357"/>
      <c r="O202" s="1357"/>
      <c r="P202" s="1357" t="str">
        <f t="shared" si="2"/>
        <v/>
      </c>
      <c r="Q202" s="1361" t="str">
        <f>IFERROR(VLOOKUP(Organization!$L202,BUDGETMANAGER,5,FALSE),"No VID")</f>
        <v>No VID</v>
      </c>
      <c r="R202" s="111"/>
    </row>
    <row r="203" spans="1:18" ht="12.75" customHeight="1">
      <c r="A203" s="1359">
        <v>194</v>
      </c>
      <c r="B203" s="1355" t="s">
        <v>97</v>
      </c>
      <c r="C203" s="1355"/>
      <c r="D203" s="1355"/>
      <c r="E203" s="1355"/>
      <c r="F203" s="1355"/>
      <c r="G203" s="1355"/>
      <c r="H203" s="1356" t="s">
        <v>612</v>
      </c>
      <c r="I203" s="1363" t="s">
        <v>1781</v>
      </c>
      <c r="J203" s="1355" t="s">
        <v>3240</v>
      </c>
      <c r="K203" s="1360" t="s">
        <v>2926</v>
      </c>
      <c r="L203" s="1357"/>
      <c r="M203" s="1357"/>
      <c r="N203" s="1357"/>
      <c r="O203" s="1357"/>
      <c r="P203" s="1357" t="str">
        <f t="shared" si="2"/>
        <v/>
      </c>
      <c r="Q203" s="1361" t="str">
        <f>IFERROR(VLOOKUP(Organization!$L203,BUDGETMANAGER,5,FALSE),"No VID")</f>
        <v>No VID</v>
      </c>
      <c r="R203" s="111"/>
    </row>
    <row r="204" spans="1:18" ht="12.75" customHeight="1">
      <c r="A204" s="1359">
        <v>195</v>
      </c>
      <c r="B204" s="1355" t="s">
        <v>97</v>
      </c>
      <c r="C204" s="1355"/>
      <c r="D204" s="1355"/>
      <c r="E204" s="1355"/>
      <c r="F204" s="1355"/>
      <c r="G204" s="1355"/>
      <c r="H204" s="1356" t="s">
        <v>1774</v>
      </c>
      <c r="I204" s="1363" t="s">
        <v>1782</v>
      </c>
      <c r="J204" s="1355" t="s">
        <v>3240</v>
      </c>
      <c r="K204" s="1360" t="s">
        <v>2926</v>
      </c>
      <c r="L204" s="1357"/>
      <c r="M204" s="1357"/>
      <c r="N204" s="1357"/>
      <c r="O204" s="1357"/>
      <c r="P204" s="1357" t="str">
        <f t="shared" ref="P204:P267" si="3">LEFT($O204,3)</f>
        <v/>
      </c>
      <c r="Q204" s="1361" t="str">
        <f>IFERROR(VLOOKUP(Organization!$L204,BUDGETMANAGER,5,FALSE),"No VID")</f>
        <v>No VID</v>
      </c>
      <c r="R204" s="111"/>
    </row>
    <row r="205" spans="1:18" ht="12.75" customHeight="1">
      <c r="A205" s="1359">
        <v>196</v>
      </c>
      <c r="B205" s="1355" t="s">
        <v>97</v>
      </c>
      <c r="C205" s="1355"/>
      <c r="D205" s="1355"/>
      <c r="E205" s="1355"/>
      <c r="F205" s="1355"/>
      <c r="G205" s="1355"/>
      <c r="H205" s="1356" t="s">
        <v>1775</v>
      </c>
      <c r="I205" s="1363" t="s">
        <v>9768</v>
      </c>
      <c r="J205" s="1355" t="s">
        <v>3240</v>
      </c>
      <c r="K205" s="1360" t="s">
        <v>2926</v>
      </c>
      <c r="L205" s="1357"/>
      <c r="M205" s="1357"/>
      <c r="N205" s="1357"/>
      <c r="O205" s="1357"/>
      <c r="P205" s="1357" t="str">
        <f t="shared" si="3"/>
        <v/>
      </c>
      <c r="Q205" s="1361" t="str">
        <f>IFERROR(VLOOKUP(Organization!$L205,BUDGETMANAGER,5,FALSE),"No VID")</f>
        <v>No VID</v>
      </c>
      <c r="R205" s="111"/>
    </row>
    <row r="206" spans="1:18" ht="12.75" customHeight="1">
      <c r="A206" s="1359">
        <v>197</v>
      </c>
      <c r="B206" s="1355" t="s">
        <v>97</v>
      </c>
      <c r="C206" s="1355"/>
      <c r="D206" s="1355"/>
      <c r="E206" s="1355"/>
      <c r="F206" s="1355"/>
      <c r="G206" s="1355"/>
      <c r="H206" s="1356" t="s">
        <v>1776</v>
      </c>
      <c r="I206" s="1363" t="s">
        <v>1783</v>
      </c>
      <c r="J206" s="1355" t="s">
        <v>3240</v>
      </c>
      <c r="K206" s="1360" t="s">
        <v>2926</v>
      </c>
      <c r="L206" s="1357"/>
      <c r="M206" s="1357"/>
      <c r="N206" s="1357"/>
      <c r="O206" s="1357"/>
      <c r="P206" s="1357" t="str">
        <f t="shared" si="3"/>
        <v/>
      </c>
      <c r="Q206" s="1361" t="str">
        <f>IFERROR(VLOOKUP(Organization!$L206,BUDGETMANAGER,5,FALSE),"No VID")</f>
        <v>No VID</v>
      </c>
      <c r="R206" s="111"/>
    </row>
    <row r="207" spans="1:18" ht="12.75" customHeight="1">
      <c r="A207" s="1359">
        <v>198</v>
      </c>
      <c r="B207" s="1355" t="s">
        <v>97</v>
      </c>
      <c r="C207" s="1355"/>
      <c r="D207" s="1355"/>
      <c r="E207" s="1355"/>
      <c r="F207" s="1355"/>
      <c r="G207" s="1355"/>
      <c r="H207" s="1356" t="s">
        <v>1655</v>
      </c>
      <c r="I207" s="1363" t="s">
        <v>9783</v>
      </c>
      <c r="J207" s="1355" t="s">
        <v>3240</v>
      </c>
      <c r="K207" s="1360" t="s">
        <v>2926</v>
      </c>
      <c r="L207" s="1357"/>
      <c r="M207" s="1357"/>
      <c r="N207" s="1357"/>
      <c r="O207" s="1357"/>
      <c r="P207" s="1357" t="str">
        <f t="shared" si="3"/>
        <v/>
      </c>
      <c r="Q207" s="1361" t="str">
        <f>IFERROR(VLOOKUP(Organization!$L207,BUDGETMANAGER,5,FALSE),"No VID")</f>
        <v>No VID</v>
      </c>
      <c r="R207" s="111"/>
    </row>
    <row r="208" spans="1:18" ht="12.75" customHeight="1">
      <c r="A208" s="1359">
        <v>199</v>
      </c>
      <c r="B208" s="1355" t="s">
        <v>97</v>
      </c>
      <c r="C208" s="1355"/>
      <c r="D208" s="1355"/>
      <c r="E208" s="1355"/>
      <c r="F208" s="1355"/>
      <c r="G208" s="1355"/>
      <c r="H208" s="1356" t="s">
        <v>1656</v>
      </c>
      <c r="I208" s="1363" t="s">
        <v>3458</v>
      </c>
      <c r="J208" s="1355" t="s">
        <v>3240</v>
      </c>
      <c r="K208" s="1360" t="s">
        <v>2926</v>
      </c>
      <c r="L208" s="1357"/>
      <c r="M208" s="1357"/>
      <c r="N208" s="1357"/>
      <c r="O208" s="1357"/>
      <c r="P208" s="1357" t="str">
        <f t="shared" si="3"/>
        <v/>
      </c>
      <c r="Q208" s="1361" t="str">
        <f>IFERROR(VLOOKUP(Organization!$L208,BUDGETMANAGER,5,FALSE),"No VID")</f>
        <v>No VID</v>
      </c>
      <c r="R208" s="111"/>
    </row>
    <row r="209" spans="1:18" ht="12.75" customHeight="1">
      <c r="A209" s="1359">
        <v>200</v>
      </c>
      <c r="B209" s="1355" t="s">
        <v>97</v>
      </c>
      <c r="C209" s="1355"/>
      <c r="D209" s="1355"/>
      <c r="E209" s="1355"/>
      <c r="F209" s="1355"/>
      <c r="G209" s="1355"/>
      <c r="H209" s="1356" t="s">
        <v>3459</v>
      </c>
      <c r="I209" s="1363" t="s">
        <v>3460</v>
      </c>
      <c r="J209" s="1355" t="s">
        <v>3240</v>
      </c>
      <c r="K209" s="1360" t="s">
        <v>2926</v>
      </c>
      <c r="L209" s="1357"/>
      <c r="M209" s="1357"/>
      <c r="N209" s="1357"/>
      <c r="O209" s="1357"/>
      <c r="P209" s="1357" t="str">
        <f t="shared" si="3"/>
        <v/>
      </c>
      <c r="Q209" s="1361" t="str">
        <f>IFERROR(VLOOKUP(Organization!$L209,BUDGETMANAGER,5,FALSE),"No VID")</f>
        <v>No VID</v>
      </c>
      <c r="R209" s="111"/>
    </row>
    <row r="210" spans="1:18" ht="12.75" customHeight="1">
      <c r="A210" s="1359">
        <v>201</v>
      </c>
      <c r="B210" s="1355" t="s">
        <v>97</v>
      </c>
      <c r="C210" s="1355"/>
      <c r="D210" s="1355"/>
      <c r="E210" s="1355"/>
      <c r="F210" s="1355"/>
      <c r="G210" s="1355"/>
      <c r="H210" s="1356" t="s">
        <v>3461</v>
      </c>
      <c r="I210" s="1363" t="s">
        <v>6459</v>
      </c>
      <c r="J210" s="1355" t="s">
        <v>3240</v>
      </c>
      <c r="K210" s="1360" t="s">
        <v>2926</v>
      </c>
      <c r="L210" s="1357"/>
      <c r="M210" s="1357"/>
      <c r="N210" s="1357"/>
      <c r="O210" s="1357"/>
      <c r="P210" s="1357" t="str">
        <f t="shared" si="3"/>
        <v/>
      </c>
      <c r="Q210" s="1361" t="str">
        <f>IFERROR(VLOOKUP(Organization!$L210,BUDGETMANAGER,5,FALSE),"No VID")</f>
        <v>No VID</v>
      </c>
      <c r="R210" s="111"/>
    </row>
    <row r="211" spans="1:18" ht="12.75" customHeight="1">
      <c r="A211" s="1359">
        <v>202</v>
      </c>
      <c r="B211" s="1355" t="s">
        <v>97</v>
      </c>
      <c r="C211" s="1355"/>
      <c r="D211" s="1355"/>
      <c r="E211" s="1355"/>
      <c r="F211" s="1355"/>
      <c r="G211" s="1355"/>
      <c r="H211" s="1356" t="s">
        <v>3462</v>
      </c>
      <c r="I211" s="1363" t="s">
        <v>558</v>
      </c>
      <c r="J211" s="1355" t="s">
        <v>3240</v>
      </c>
      <c r="K211" s="1360" t="s">
        <v>2926</v>
      </c>
      <c r="L211" s="1357"/>
      <c r="M211" s="1357"/>
      <c r="N211" s="1357"/>
      <c r="O211" s="1357"/>
      <c r="P211" s="1357" t="str">
        <f t="shared" si="3"/>
        <v/>
      </c>
      <c r="Q211" s="1361" t="str">
        <f>IFERROR(VLOOKUP(Organization!$L211,BUDGETMANAGER,5,FALSE),"No VID")</f>
        <v>No VID</v>
      </c>
      <c r="R211" s="111"/>
    </row>
    <row r="212" spans="1:18" ht="12.75" customHeight="1">
      <c r="A212" s="1359">
        <v>203</v>
      </c>
      <c r="B212" s="1355" t="s">
        <v>97</v>
      </c>
      <c r="C212" s="1355"/>
      <c r="D212" s="1355"/>
      <c r="E212" s="1355"/>
      <c r="F212" s="1355"/>
      <c r="G212" s="1355"/>
      <c r="H212" s="1356" t="s">
        <v>1657</v>
      </c>
      <c r="I212" s="1363" t="s">
        <v>1658</v>
      </c>
      <c r="J212" s="1355" t="s">
        <v>3240</v>
      </c>
      <c r="K212" s="1360" t="s">
        <v>2926</v>
      </c>
      <c r="L212" s="1357"/>
      <c r="M212" s="1357"/>
      <c r="N212" s="1357"/>
      <c r="O212" s="1357"/>
      <c r="P212" s="1357" t="str">
        <f t="shared" si="3"/>
        <v/>
      </c>
      <c r="Q212" s="1361" t="str">
        <f>IFERROR(VLOOKUP(Organization!$L212,BUDGETMANAGER,5,FALSE),"No VID")</f>
        <v>No VID</v>
      </c>
      <c r="R212" s="111"/>
    </row>
    <row r="213" spans="1:18" ht="12.75" customHeight="1">
      <c r="A213" s="1359">
        <v>204</v>
      </c>
      <c r="B213" s="1355" t="s">
        <v>97</v>
      </c>
      <c r="C213" s="1355"/>
      <c r="D213" s="1355"/>
      <c r="E213" s="1355"/>
      <c r="F213" s="1355"/>
      <c r="G213" s="1355"/>
      <c r="H213" s="1356" t="s">
        <v>1659</v>
      </c>
      <c r="I213" s="1363" t="s">
        <v>1660</v>
      </c>
      <c r="J213" s="1355" t="s">
        <v>3240</v>
      </c>
      <c r="K213" s="1360" t="s">
        <v>2926</v>
      </c>
      <c r="L213" s="1357"/>
      <c r="M213" s="1357"/>
      <c r="N213" s="1357"/>
      <c r="O213" s="1357"/>
      <c r="P213" s="1357" t="str">
        <f t="shared" si="3"/>
        <v/>
      </c>
      <c r="Q213" s="1361" t="str">
        <f>IFERROR(VLOOKUP(Organization!$L213,BUDGETMANAGER,5,FALSE),"No VID")</f>
        <v>No VID</v>
      </c>
      <c r="R213" s="111"/>
    </row>
    <row r="214" spans="1:18" ht="12.75" customHeight="1">
      <c r="A214" s="1359">
        <v>205</v>
      </c>
      <c r="B214" s="1355" t="s">
        <v>97</v>
      </c>
      <c r="C214" s="1355"/>
      <c r="D214" s="1355"/>
      <c r="E214" s="1355"/>
      <c r="F214" s="1355"/>
      <c r="G214" s="1355"/>
      <c r="H214" s="1356" t="s">
        <v>1661</v>
      </c>
      <c r="I214" s="1363" t="s">
        <v>1662</v>
      </c>
      <c r="J214" s="1355" t="s">
        <v>3240</v>
      </c>
      <c r="K214" s="1360" t="s">
        <v>2926</v>
      </c>
      <c r="L214" s="1357"/>
      <c r="M214" s="1357"/>
      <c r="N214" s="1357"/>
      <c r="O214" s="1357"/>
      <c r="P214" s="1357" t="str">
        <f t="shared" si="3"/>
        <v/>
      </c>
      <c r="Q214" s="1361" t="str">
        <f>IFERROR(VLOOKUP(Organization!$L214,BUDGETMANAGER,5,FALSE),"No VID")</f>
        <v>No VID</v>
      </c>
      <c r="R214" s="111"/>
    </row>
    <row r="215" spans="1:18" ht="12.75" customHeight="1">
      <c r="A215" s="1359">
        <v>206</v>
      </c>
      <c r="B215" s="1355" t="s">
        <v>97</v>
      </c>
      <c r="C215" s="1355"/>
      <c r="D215" s="1355"/>
      <c r="E215" s="1355"/>
      <c r="F215" s="1355"/>
      <c r="G215" s="1355"/>
      <c r="H215" s="1356" t="s">
        <v>1663</v>
      </c>
      <c r="I215" s="1363" t="s">
        <v>1664</v>
      </c>
      <c r="J215" s="1355" t="s">
        <v>3240</v>
      </c>
      <c r="K215" s="1360" t="s">
        <v>2926</v>
      </c>
      <c r="L215" s="1357"/>
      <c r="M215" s="1357"/>
      <c r="N215" s="1357"/>
      <c r="O215" s="1357"/>
      <c r="P215" s="1357" t="str">
        <f t="shared" si="3"/>
        <v/>
      </c>
      <c r="Q215" s="1361" t="str">
        <f>IFERROR(VLOOKUP(Organization!$L215,BUDGETMANAGER,5,FALSE),"No VID")</f>
        <v>No VID</v>
      </c>
      <c r="R215" s="111"/>
    </row>
    <row r="216" spans="1:18" ht="12.75" customHeight="1">
      <c r="A216" s="1359">
        <v>207</v>
      </c>
      <c r="B216" s="1355" t="s">
        <v>97</v>
      </c>
      <c r="C216" s="1355"/>
      <c r="D216" s="1355"/>
      <c r="E216" s="1355"/>
      <c r="F216" s="1355"/>
      <c r="G216" s="1355"/>
      <c r="H216" s="1356" t="s">
        <v>1665</v>
      </c>
      <c r="I216" s="1363" t="s">
        <v>1666</v>
      </c>
      <c r="J216" s="1355" t="s">
        <v>3240</v>
      </c>
      <c r="K216" s="1360" t="s">
        <v>2926</v>
      </c>
      <c r="L216" s="1357"/>
      <c r="M216" s="1357"/>
      <c r="N216" s="1357"/>
      <c r="O216" s="1357"/>
      <c r="P216" s="1357" t="str">
        <f t="shared" si="3"/>
        <v/>
      </c>
      <c r="Q216" s="1361" t="str">
        <f>IFERROR(VLOOKUP(Organization!$L216,BUDGETMANAGER,5,FALSE),"No VID")</f>
        <v>No VID</v>
      </c>
      <c r="R216" s="111"/>
    </row>
    <row r="217" spans="1:18" ht="12.75" customHeight="1">
      <c r="A217" s="1359">
        <v>208</v>
      </c>
      <c r="B217" s="1355" t="s">
        <v>97</v>
      </c>
      <c r="C217" s="1355"/>
      <c r="D217" s="1355"/>
      <c r="E217" s="1355"/>
      <c r="F217" s="1355"/>
      <c r="G217" s="1355"/>
      <c r="H217" s="1356" t="s">
        <v>1667</v>
      </c>
      <c r="I217" s="1363" t="s">
        <v>1668</v>
      </c>
      <c r="J217" s="1355" t="s">
        <v>3240</v>
      </c>
      <c r="K217" s="1360" t="s">
        <v>2926</v>
      </c>
      <c r="L217" s="1357"/>
      <c r="M217" s="1357"/>
      <c r="N217" s="1357"/>
      <c r="O217" s="1357"/>
      <c r="P217" s="1357" t="str">
        <f t="shared" si="3"/>
        <v/>
      </c>
      <c r="Q217" s="1361" t="str">
        <f>IFERROR(VLOOKUP(Organization!$L217,BUDGETMANAGER,5,FALSE),"No VID")</f>
        <v>No VID</v>
      </c>
      <c r="R217" s="111"/>
    </row>
    <row r="218" spans="1:18" ht="12.75" customHeight="1">
      <c r="A218" s="1359">
        <v>209</v>
      </c>
      <c r="B218" s="1355" t="s">
        <v>97</v>
      </c>
      <c r="C218" s="1355"/>
      <c r="D218" s="1355"/>
      <c r="E218" s="1355"/>
      <c r="F218" s="1355"/>
      <c r="G218" s="1355"/>
      <c r="H218" s="1356" t="s">
        <v>1669</v>
      </c>
      <c r="I218" s="1363" t="s">
        <v>1670</v>
      </c>
      <c r="J218" s="1355" t="s">
        <v>3240</v>
      </c>
      <c r="K218" s="1360" t="s">
        <v>2926</v>
      </c>
      <c r="L218" s="1357"/>
      <c r="M218" s="1357"/>
      <c r="N218" s="1357"/>
      <c r="O218" s="1357"/>
      <c r="P218" s="1357" t="str">
        <f t="shared" si="3"/>
        <v/>
      </c>
      <c r="Q218" s="1361" t="str">
        <f>IFERROR(VLOOKUP(Organization!$L218,BUDGETMANAGER,5,FALSE),"No VID")</f>
        <v>No VID</v>
      </c>
      <c r="R218" s="111"/>
    </row>
    <row r="219" spans="1:18" ht="12.75" customHeight="1">
      <c r="A219" s="1359">
        <v>210</v>
      </c>
      <c r="B219" s="1355" t="s">
        <v>97</v>
      </c>
      <c r="C219" s="1355"/>
      <c r="D219" s="1355"/>
      <c r="E219" s="1355"/>
      <c r="F219" s="1355"/>
      <c r="G219" s="1355"/>
      <c r="H219" s="1356" t="s">
        <v>1671</v>
      </c>
      <c r="I219" s="1363" t="s">
        <v>4866</v>
      </c>
      <c r="J219" s="1355" t="s">
        <v>3240</v>
      </c>
      <c r="K219" s="1360" t="s">
        <v>2926</v>
      </c>
      <c r="L219" s="1357"/>
      <c r="M219" s="1357"/>
      <c r="N219" s="1357"/>
      <c r="O219" s="1357"/>
      <c r="P219" s="1357" t="str">
        <f t="shared" si="3"/>
        <v/>
      </c>
      <c r="Q219" s="1361" t="str">
        <f>IFERROR(VLOOKUP(Organization!$L219,BUDGETMANAGER,5,FALSE),"No VID")</f>
        <v>No VID</v>
      </c>
      <c r="R219" s="111"/>
    </row>
    <row r="220" spans="1:18" ht="12.75" customHeight="1">
      <c r="A220" s="1359">
        <v>211</v>
      </c>
      <c r="B220" s="1355" t="s">
        <v>97</v>
      </c>
      <c r="C220" s="1355"/>
      <c r="D220" s="1355"/>
      <c r="E220" s="1355"/>
      <c r="F220" s="1355"/>
      <c r="G220" s="1355"/>
      <c r="H220" s="1356" t="s">
        <v>1672</v>
      </c>
      <c r="I220" s="1363" t="s">
        <v>1673</v>
      </c>
      <c r="J220" s="1355" t="s">
        <v>3240</v>
      </c>
      <c r="K220" s="1360" t="s">
        <v>2926</v>
      </c>
      <c r="L220" s="1357"/>
      <c r="M220" s="1357"/>
      <c r="N220" s="1357"/>
      <c r="O220" s="1357"/>
      <c r="P220" s="1357" t="str">
        <f t="shared" si="3"/>
        <v/>
      </c>
      <c r="Q220" s="1361" t="str">
        <f>IFERROR(VLOOKUP(Organization!$L220,BUDGETMANAGER,5,FALSE),"No VID")</f>
        <v>No VID</v>
      </c>
      <c r="R220" s="111"/>
    </row>
    <row r="221" spans="1:18" ht="12.75" customHeight="1">
      <c r="A221" s="1359">
        <v>212</v>
      </c>
      <c r="B221" s="1355" t="s">
        <v>97</v>
      </c>
      <c r="C221" s="1355"/>
      <c r="D221" s="1355"/>
      <c r="E221" s="1355"/>
      <c r="F221" s="1355"/>
      <c r="G221" s="1355"/>
      <c r="H221" s="1356" t="s">
        <v>1674</v>
      </c>
      <c r="I221" s="1363" t="s">
        <v>1675</v>
      </c>
      <c r="J221" s="1355" t="s">
        <v>3240</v>
      </c>
      <c r="K221" s="1360" t="s">
        <v>2926</v>
      </c>
      <c r="L221" s="1357"/>
      <c r="M221" s="1357"/>
      <c r="N221" s="1357"/>
      <c r="O221" s="1357"/>
      <c r="P221" s="1357" t="str">
        <f t="shared" si="3"/>
        <v/>
      </c>
      <c r="Q221" s="1361" t="str">
        <f>IFERROR(VLOOKUP(Organization!$L221,BUDGETMANAGER,5,FALSE),"No VID")</f>
        <v>No VID</v>
      </c>
      <c r="R221" s="111"/>
    </row>
    <row r="222" spans="1:18" ht="12.75" customHeight="1">
      <c r="A222" s="1359">
        <v>213</v>
      </c>
      <c r="B222" s="1355" t="s">
        <v>97</v>
      </c>
      <c r="C222" s="1355"/>
      <c r="D222" s="1355"/>
      <c r="E222" s="1355"/>
      <c r="F222" s="1355"/>
      <c r="G222" s="1355"/>
      <c r="H222" s="1356" t="s">
        <v>1676</v>
      </c>
      <c r="I222" s="1363" t="s">
        <v>1677</v>
      </c>
      <c r="J222" s="1355" t="s">
        <v>3240</v>
      </c>
      <c r="K222" s="1360" t="s">
        <v>2926</v>
      </c>
      <c r="L222" s="1357"/>
      <c r="M222" s="1357"/>
      <c r="N222" s="1357"/>
      <c r="O222" s="1357"/>
      <c r="P222" s="1357" t="str">
        <f t="shared" si="3"/>
        <v/>
      </c>
      <c r="Q222" s="1361" t="str">
        <f>IFERROR(VLOOKUP(Organization!$L222,BUDGETMANAGER,5,FALSE),"No VID")</f>
        <v>No VID</v>
      </c>
      <c r="R222" s="111"/>
    </row>
    <row r="223" spans="1:18" ht="12.75" customHeight="1">
      <c r="A223" s="1359">
        <v>214</v>
      </c>
      <c r="B223" s="1355" t="s">
        <v>97</v>
      </c>
      <c r="C223" s="1355"/>
      <c r="D223" s="1355"/>
      <c r="E223" s="1355"/>
      <c r="F223" s="1355"/>
      <c r="G223" s="1355"/>
      <c r="H223" s="1356" t="s">
        <v>1678</v>
      </c>
      <c r="I223" s="1363" t="s">
        <v>1679</v>
      </c>
      <c r="J223" s="1355" t="s">
        <v>3240</v>
      </c>
      <c r="K223" s="1360" t="s">
        <v>2926</v>
      </c>
      <c r="L223" s="1357"/>
      <c r="M223" s="1357"/>
      <c r="N223" s="1357"/>
      <c r="O223" s="1357"/>
      <c r="P223" s="1357" t="str">
        <f t="shared" si="3"/>
        <v/>
      </c>
      <c r="Q223" s="1361" t="str">
        <f>IFERROR(VLOOKUP(Organization!$L223,BUDGETMANAGER,5,FALSE),"No VID")</f>
        <v>No VID</v>
      </c>
      <c r="R223" s="111"/>
    </row>
    <row r="224" spans="1:18" ht="12.75" customHeight="1">
      <c r="A224" s="1359">
        <v>215</v>
      </c>
      <c r="B224" s="1355" t="s">
        <v>97</v>
      </c>
      <c r="C224" s="1355"/>
      <c r="D224" s="1355"/>
      <c r="E224" s="1355"/>
      <c r="F224" s="1355"/>
      <c r="G224" s="1355"/>
      <c r="H224" s="1356" t="s">
        <v>1680</v>
      </c>
      <c r="I224" s="1363" t="s">
        <v>1681</v>
      </c>
      <c r="J224" s="1355" t="s">
        <v>3240</v>
      </c>
      <c r="K224" s="1360" t="s">
        <v>2926</v>
      </c>
      <c r="L224" s="1357"/>
      <c r="M224" s="1357"/>
      <c r="N224" s="1357"/>
      <c r="O224" s="1357"/>
      <c r="P224" s="1357" t="str">
        <f t="shared" si="3"/>
        <v/>
      </c>
      <c r="Q224" s="1361" t="str">
        <f>IFERROR(VLOOKUP(Organization!$L224,BUDGETMANAGER,5,FALSE),"No VID")</f>
        <v>No VID</v>
      </c>
      <c r="R224" s="111"/>
    </row>
    <row r="225" spans="1:18" ht="12.75" customHeight="1">
      <c r="A225" s="1359">
        <v>216</v>
      </c>
      <c r="B225" s="1355" t="s">
        <v>97</v>
      </c>
      <c r="C225" s="1355"/>
      <c r="D225" s="1355"/>
      <c r="E225" s="1355"/>
      <c r="F225" s="1355"/>
      <c r="G225" s="1355"/>
      <c r="H225" s="1356" t="s">
        <v>1682</v>
      </c>
      <c r="I225" s="1363" t="s">
        <v>1683</v>
      </c>
      <c r="J225" s="1355" t="s">
        <v>3240</v>
      </c>
      <c r="K225" s="1360" t="s">
        <v>2926</v>
      </c>
      <c r="L225" s="1357"/>
      <c r="M225" s="1357"/>
      <c r="N225" s="1357"/>
      <c r="O225" s="1357"/>
      <c r="P225" s="1357" t="str">
        <f t="shared" si="3"/>
        <v/>
      </c>
      <c r="Q225" s="1361" t="str">
        <f>IFERROR(VLOOKUP(Organization!$L225,BUDGETMANAGER,5,FALSE),"No VID")</f>
        <v>No VID</v>
      </c>
      <c r="R225" s="111"/>
    </row>
    <row r="226" spans="1:18" ht="12.75" customHeight="1">
      <c r="A226" s="1359">
        <v>217</v>
      </c>
      <c r="B226" s="1355" t="s">
        <v>97</v>
      </c>
      <c r="C226" s="1355"/>
      <c r="D226" s="1355"/>
      <c r="E226" s="1355"/>
      <c r="F226" s="1355"/>
      <c r="G226" s="1355"/>
      <c r="H226" s="1356" t="s">
        <v>1684</v>
      </c>
      <c r="I226" s="1363" t="s">
        <v>1685</v>
      </c>
      <c r="J226" s="1355" t="s">
        <v>3240</v>
      </c>
      <c r="K226" s="1360" t="s">
        <v>2926</v>
      </c>
      <c r="L226" s="1357"/>
      <c r="M226" s="1357"/>
      <c r="N226" s="1357"/>
      <c r="O226" s="1357"/>
      <c r="P226" s="1357" t="str">
        <f t="shared" si="3"/>
        <v/>
      </c>
      <c r="Q226" s="1361" t="str">
        <f>IFERROR(VLOOKUP(Organization!$L226,BUDGETMANAGER,5,FALSE),"No VID")</f>
        <v>No VID</v>
      </c>
      <c r="R226" s="111"/>
    </row>
    <row r="227" spans="1:18" ht="12.75" customHeight="1">
      <c r="A227" s="1359">
        <v>218</v>
      </c>
      <c r="B227" s="1355" t="s">
        <v>97</v>
      </c>
      <c r="C227" s="1355"/>
      <c r="D227" s="1355"/>
      <c r="E227" s="1355"/>
      <c r="F227" s="1355"/>
      <c r="G227" s="1355"/>
      <c r="H227" s="1356" t="s">
        <v>1686</v>
      </c>
      <c r="I227" s="1363" t="s">
        <v>1687</v>
      </c>
      <c r="J227" s="1355" t="s">
        <v>3240</v>
      </c>
      <c r="K227" s="1360" t="s">
        <v>2926</v>
      </c>
      <c r="L227" s="1357"/>
      <c r="M227" s="1357"/>
      <c r="N227" s="1357"/>
      <c r="O227" s="1357"/>
      <c r="P227" s="1357" t="str">
        <f t="shared" si="3"/>
        <v/>
      </c>
      <c r="Q227" s="1361" t="str">
        <f>IFERROR(VLOOKUP(Organization!$L227,BUDGETMANAGER,5,FALSE),"No VID")</f>
        <v>No VID</v>
      </c>
      <c r="R227" s="111"/>
    </row>
    <row r="228" spans="1:18" ht="12.75" customHeight="1">
      <c r="A228" s="1359">
        <v>219</v>
      </c>
      <c r="B228" s="1355" t="s">
        <v>97</v>
      </c>
      <c r="C228" s="1355"/>
      <c r="D228" s="1355"/>
      <c r="E228" s="1355"/>
      <c r="F228" s="1355"/>
      <c r="G228" s="1355"/>
      <c r="H228" s="1356" t="s">
        <v>1688</v>
      </c>
      <c r="I228" s="1363" t="s">
        <v>1689</v>
      </c>
      <c r="J228" s="1355" t="s">
        <v>3240</v>
      </c>
      <c r="K228" s="1360" t="s">
        <v>2926</v>
      </c>
      <c r="L228" s="1357"/>
      <c r="M228" s="1357"/>
      <c r="N228" s="1357"/>
      <c r="O228" s="1357"/>
      <c r="P228" s="1357" t="str">
        <f t="shared" si="3"/>
        <v/>
      </c>
      <c r="Q228" s="1361" t="str">
        <f>IFERROR(VLOOKUP(Organization!$L228,BUDGETMANAGER,5,FALSE),"No VID")</f>
        <v>No VID</v>
      </c>
      <c r="R228" s="111"/>
    </row>
    <row r="229" spans="1:18" ht="12.75" customHeight="1">
      <c r="A229" s="1359">
        <v>220</v>
      </c>
      <c r="B229" s="1355" t="s">
        <v>97</v>
      </c>
      <c r="C229" s="1355"/>
      <c r="D229" s="1355"/>
      <c r="E229" s="1355"/>
      <c r="F229" s="1355"/>
      <c r="G229" s="1355"/>
      <c r="H229" s="1356" t="s">
        <v>1690</v>
      </c>
      <c r="I229" s="1363" t="s">
        <v>1691</v>
      </c>
      <c r="J229" s="1355" t="s">
        <v>3240</v>
      </c>
      <c r="K229" s="1360" t="s">
        <v>2926</v>
      </c>
      <c r="L229" s="1357"/>
      <c r="M229" s="1357"/>
      <c r="N229" s="1357"/>
      <c r="O229" s="1357"/>
      <c r="P229" s="1357" t="str">
        <f t="shared" si="3"/>
        <v/>
      </c>
      <c r="Q229" s="1361" t="str">
        <f>IFERROR(VLOOKUP(Organization!$L229,BUDGETMANAGER,5,FALSE),"No VID")</f>
        <v>No VID</v>
      </c>
      <c r="R229" s="111"/>
    </row>
    <row r="230" spans="1:18" ht="12.75" customHeight="1">
      <c r="A230" s="1359">
        <v>221</v>
      </c>
      <c r="B230" s="1355" t="s">
        <v>97</v>
      </c>
      <c r="C230" s="1355"/>
      <c r="D230" s="1355"/>
      <c r="E230" s="1355"/>
      <c r="F230" s="1355"/>
      <c r="G230" s="1355"/>
      <c r="H230" s="1356" t="s">
        <v>1692</v>
      </c>
      <c r="I230" s="1363" t="s">
        <v>1693</v>
      </c>
      <c r="J230" s="1355" t="s">
        <v>3240</v>
      </c>
      <c r="K230" s="1360" t="s">
        <v>2926</v>
      </c>
      <c r="L230" s="1357"/>
      <c r="M230" s="1357"/>
      <c r="N230" s="1357"/>
      <c r="O230" s="1357"/>
      <c r="P230" s="1357" t="str">
        <f t="shared" si="3"/>
        <v/>
      </c>
      <c r="Q230" s="1361" t="str">
        <f>IFERROR(VLOOKUP(Organization!$L230,BUDGETMANAGER,5,FALSE),"No VID")</f>
        <v>No VID</v>
      </c>
      <c r="R230" s="111"/>
    </row>
    <row r="231" spans="1:18" ht="12.75" customHeight="1">
      <c r="A231" s="1359">
        <v>222</v>
      </c>
      <c r="B231" s="1355" t="s">
        <v>97</v>
      </c>
      <c r="C231" s="1355"/>
      <c r="D231" s="1355"/>
      <c r="E231" s="1355"/>
      <c r="F231" s="1355"/>
      <c r="G231" s="1355"/>
      <c r="H231" s="1356" t="s">
        <v>1694</v>
      </c>
      <c r="I231" s="1363" t="s">
        <v>1695</v>
      </c>
      <c r="J231" s="1355" t="s">
        <v>3240</v>
      </c>
      <c r="K231" s="1360" t="s">
        <v>2926</v>
      </c>
      <c r="L231" s="1357"/>
      <c r="M231" s="1357"/>
      <c r="N231" s="1357"/>
      <c r="O231" s="1357"/>
      <c r="P231" s="1357" t="str">
        <f t="shared" si="3"/>
        <v/>
      </c>
      <c r="Q231" s="1361" t="str">
        <f>IFERROR(VLOOKUP(Organization!$L231,BUDGETMANAGER,5,FALSE),"No VID")</f>
        <v>No VID</v>
      </c>
      <c r="R231" s="111"/>
    </row>
    <row r="232" spans="1:18" ht="12.75" customHeight="1">
      <c r="A232" s="1359">
        <v>223</v>
      </c>
      <c r="B232" s="1355" t="s">
        <v>97</v>
      </c>
      <c r="C232" s="1355"/>
      <c r="D232" s="1355"/>
      <c r="E232" s="1355"/>
      <c r="F232" s="1355"/>
      <c r="G232" s="1355"/>
      <c r="H232" s="1356" t="s">
        <v>1696</v>
      </c>
      <c r="I232" s="1363" t="s">
        <v>1697</v>
      </c>
      <c r="J232" s="1355" t="s">
        <v>3240</v>
      </c>
      <c r="K232" s="1360" t="s">
        <v>2926</v>
      </c>
      <c r="L232" s="1357"/>
      <c r="M232" s="1357"/>
      <c r="N232" s="1357"/>
      <c r="O232" s="1357"/>
      <c r="P232" s="1357" t="str">
        <f t="shared" si="3"/>
        <v/>
      </c>
      <c r="Q232" s="1361" t="str">
        <f>IFERROR(VLOOKUP(Organization!$L232,BUDGETMANAGER,5,FALSE),"No VID")</f>
        <v>No VID</v>
      </c>
      <c r="R232" s="111"/>
    </row>
    <row r="233" spans="1:18" ht="12.75" customHeight="1">
      <c r="A233" s="1359">
        <v>224</v>
      </c>
      <c r="B233" s="1355" t="s">
        <v>97</v>
      </c>
      <c r="C233" s="1355"/>
      <c r="D233" s="1355"/>
      <c r="E233" s="1355"/>
      <c r="F233" s="1355"/>
      <c r="G233" s="1355"/>
      <c r="H233" s="1356" t="s">
        <v>1698</v>
      </c>
      <c r="I233" s="1363" t="s">
        <v>1699</v>
      </c>
      <c r="J233" s="1355" t="s">
        <v>3240</v>
      </c>
      <c r="K233" s="1360" t="s">
        <v>2926</v>
      </c>
      <c r="L233" s="1357"/>
      <c r="M233" s="1357"/>
      <c r="N233" s="1357"/>
      <c r="O233" s="1357"/>
      <c r="P233" s="1357" t="str">
        <f t="shared" si="3"/>
        <v/>
      </c>
      <c r="Q233" s="1361" t="str">
        <f>IFERROR(VLOOKUP(Organization!$L233,BUDGETMANAGER,5,FALSE),"No VID")</f>
        <v>No VID</v>
      </c>
      <c r="R233" s="111"/>
    </row>
    <row r="234" spans="1:18" ht="12.75" customHeight="1">
      <c r="A234" s="1359">
        <v>225</v>
      </c>
      <c r="B234" s="1355" t="s">
        <v>97</v>
      </c>
      <c r="C234" s="1355"/>
      <c r="D234" s="1355"/>
      <c r="E234" s="1355"/>
      <c r="F234" s="1355"/>
      <c r="G234" s="1355"/>
      <c r="H234" s="1356" t="s">
        <v>1700</v>
      </c>
      <c r="I234" s="1363" t="s">
        <v>1701</v>
      </c>
      <c r="J234" s="1355" t="s">
        <v>3240</v>
      </c>
      <c r="K234" s="1360" t="s">
        <v>2926</v>
      </c>
      <c r="L234" s="1357"/>
      <c r="M234" s="1357"/>
      <c r="N234" s="1357"/>
      <c r="O234" s="1357"/>
      <c r="P234" s="1357" t="str">
        <f t="shared" si="3"/>
        <v/>
      </c>
      <c r="Q234" s="1361" t="str">
        <f>IFERROR(VLOOKUP(Organization!$L234,BUDGETMANAGER,5,FALSE),"No VID")</f>
        <v>No VID</v>
      </c>
      <c r="R234" s="111"/>
    </row>
    <row r="235" spans="1:18" ht="12.75" customHeight="1">
      <c r="A235" s="1359">
        <v>226</v>
      </c>
      <c r="B235" s="1355" t="s">
        <v>97</v>
      </c>
      <c r="C235" s="1355"/>
      <c r="D235" s="1355"/>
      <c r="E235" s="1355"/>
      <c r="F235" s="1355"/>
      <c r="G235" s="1355"/>
      <c r="H235" s="1356" t="s">
        <v>1702</v>
      </c>
      <c r="I235" s="1363" t="s">
        <v>1703</v>
      </c>
      <c r="J235" s="1355" t="s">
        <v>3240</v>
      </c>
      <c r="K235" s="1360" t="s">
        <v>2926</v>
      </c>
      <c r="L235" s="1357"/>
      <c r="M235" s="1357"/>
      <c r="N235" s="1357"/>
      <c r="O235" s="1357"/>
      <c r="P235" s="1357" t="str">
        <f t="shared" si="3"/>
        <v/>
      </c>
      <c r="Q235" s="1361" t="str">
        <f>IFERROR(VLOOKUP(Organization!$L235,BUDGETMANAGER,5,FALSE),"No VID")</f>
        <v>No VID</v>
      </c>
      <c r="R235" s="111"/>
    </row>
    <row r="236" spans="1:18" ht="12.75" customHeight="1">
      <c r="A236" s="1359">
        <v>227</v>
      </c>
      <c r="B236" s="1355" t="s">
        <v>97</v>
      </c>
      <c r="C236" s="1355"/>
      <c r="D236" s="1355"/>
      <c r="E236" s="1355"/>
      <c r="F236" s="1355"/>
      <c r="G236" s="1355"/>
      <c r="H236" s="1356" t="s">
        <v>1704</v>
      </c>
      <c r="I236" s="1363" t="s">
        <v>1705</v>
      </c>
      <c r="J236" s="1355" t="s">
        <v>3240</v>
      </c>
      <c r="K236" s="1360" t="s">
        <v>2926</v>
      </c>
      <c r="L236" s="1357"/>
      <c r="M236" s="1357"/>
      <c r="N236" s="1357"/>
      <c r="O236" s="1357"/>
      <c r="P236" s="1357" t="str">
        <f t="shared" si="3"/>
        <v/>
      </c>
      <c r="Q236" s="1361" t="str">
        <f>IFERROR(VLOOKUP(Organization!$L236,BUDGETMANAGER,5,FALSE),"No VID")</f>
        <v>No VID</v>
      </c>
      <c r="R236" s="111"/>
    </row>
    <row r="237" spans="1:18" ht="12.75" customHeight="1">
      <c r="A237" s="1359">
        <v>228</v>
      </c>
      <c r="B237" s="1355" t="s">
        <v>97</v>
      </c>
      <c r="C237" s="1355"/>
      <c r="D237" s="1355"/>
      <c r="E237" s="1355"/>
      <c r="F237" s="1355"/>
      <c r="G237" s="1355"/>
      <c r="H237" s="1356" t="s">
        <v>1706</v>
      </c>
      <c r="I237" s="1363" t="s">
        <v>1707</v>
      </c>
      <c r="J237" s="1355" t="s">
        <v>3240</v>
      </c>
      <c r="K237" s="1360" t="s">
        <v>2926</v>
      </c>
      <c r="L237" s="1357"/>
      <c r="M237" s="1357"/>
      <c r="N237" s="1357"/>
      <c r="O237" s="1357"/>
      <c r="P237" s="1357" t="str">
        <f t="shared" si="3"/>
        <v/>
      </c>
      <c r="Q237" s="1361" t="str">
        <f>IFERROR(VLOOKUP(Organization!$L237,BUDGETMANAGER,5,FALSE),"No VID")</f>
        <v>No VID</v>
      </c>
      <c r="R237" s="111"/>
    </row>
    <row r="238" spans="1:18" ht="12.75" customHeight="1">
      <c r="A238" s="1359">
        <v>229</v>
      </c>
      <c r="B238" s="1355" t="s">
        <v>97</v>
      </c>
      <c r="C238" s="1355"/>
      <c r="D238" s="1355"/>
      <c r="E238" s="1355"/>
      <c r="F238" s="1355"/>
      <c r="G238" s="1355"/>
      <c r="H238" s="1356" t="s">
        <v>1708</v>
      </c>
      <c r="I238" s="1363" t="s">
        <v>1709</v>
      </c>
      <c r="J238" s="1355" t="s">
        <v>3240</v>
      </c>
      <c r="K238" s="1360" t="s">
        <v>2926</v>
      </c>
      <c r="L238" s="1357"/>
      <c r="M238" s="1357"/>
      <c r="N238" s="1357"/>
      <c r="O238" s="1357"/>
      <c r="P238" s="1357" t="str">
        <f t="shared" si="3"/>
        <v/>
      </c>
      <c r="Q238" s="1361" t="str">
        <f>IFERROR(VLOOKUP(Organization!$L238,BUDGETMANAGER,5,FALSE),"No VID")</f>
        <v>No VID</v>
      </c>
      <c r="R238" s="111"/>
    </row>
    <row r="239" spans="1:18" ht="12.75" customHeight="1">
      <c r="A239" s="1359">
        <v>230</v>
      </c>
      <c r="B239" s="1355" t="s">
        <v>97</v>
      </c>
      <c r="C239" s="1355"/>
      <c r="D239" s="1355"/>
      <c r="E239" s="1355"/>
      <c r="F239" s="1355"/>
      <c r="G239" s="1355"/>
      <c r="H239" s="1356" t="s">
        <v>1710</v>
      </c>
      <c r="I239" s="1363" t="s">
        <v>9630</v>
      </c>
      <c r="J239" s="1355" t="s">
        <v>3240</v>
      </c>
      <c r="K239" s="1360" t="s">
        <v>2926</v>
      </c>
      <c r="L239" s="1357"/>
      <c r="M239" s="1357"/>
      <c r="N239" s="1357"/>
      <c r="O239" s="1357"/>
      <c r="P239" s="1357" t="str">
        <f t="shared" si="3"/>
        <v/>
      </c>
      <c r="Q239" s="1361" t="str">
        <f>IFERROR(VLOOKUP(Organization!$L239,BUDGETMANAGER,5,FALSE),"No VID")</f>
        <v>No VID</v>
      </c>
      <c r="R239" s="111"/>
    </row>
    <row r="240" spans="1:18" ht="12.75" customHeight="1">
      <c r="A240" s="1359">
        <v>231</v>
      </c>
      <c r="B240" s="1355" t="s">
        <v>97</v>
      </c>
      <c r="C240" s="1355"/>
      <c r="D240" s="1355"/>
      <c r="E240" s="1355"/>
      <c r="F240" s="1355"/>
      <c r="G240" s="1355"/>
      <c r="H240" s="1356" t="s">
        <v>1711</v>
      </c>
      <c r="I240" s="1363" t="s">
        <v>1712</v>
      </c>
      <c r="J240" s="1355" t="s">
        <v>3240</v>
      </c>
      <c r="K240" s="1360" t="s">
        <v>2926</v>
      </c>
      <c r="L240" s="1357"/>
      <c r="M240" s="1357"/>
      <c r="N240" s="1357"/>
      <c r="O240" s="1357"/>
      <c r="P240" s="1357" t="str">
        <f t="shared" si="3"/>
        <v/>
      </c>
      <c r="Q240" s="1361" t="str">
        <f>IFERROR(VLOOKUP(Organization!$L240,BUDGETMANAGER,5,FALSE),"No VID")</f>
        <v>No VID</v>
      </c>
      <c r="R240" s="111"/>
    </row>
    <row r="241" spans="1:18" ht="12.75" customHeight="1">
      <c r="A241" s="1359">
        <v>232</v>
      </c>
      <c r="B241" s="1355" t="s">
        <v>97</v>
      </c>
      <c r="C241" s="1355"/>
      <c r="D241" s="1355"/>
      <c r="E241" s="1355"/>
      <c r="F241" s="1355"/>
      <c r="G241" s="1355"/>
      <c r="H241" s="1356" t="s">
        <v>1713</v>
      </c>
      <c r="I241" s="1363" t="s">
        <v>1714</v>
      </c>
      <c r="J241" s="1355" t="s">
        <v>3240</v>
      </c>
      <c r="K241" s="1360" t="s">
        <v>2926</v>
      </c>
      <c r="L241" s="1357"/>
      <c r="M241" s="1357"/>
      <c r="N241" s="1357"/>
      <c r="O241" s="1357"/>
      <c r="P241" s="1357" t="str">
        <f t="shared" si="3"/>
        <v/>
      </c>
      <c r="Q241" s="1361" t="str">
        <f>IFERROR(VLOOKUP(Organization!$L241,BUDGETMANAGER,5,FALSE),"No VID")</f>
        <v>No VID</v>
      </c>
      <c r="R241" s="111"/>
    </row>
    <row r="242" spans="1:18" ht="12.75" customHeight="1">
      <c r="A242" s="1359">
        <v>233</v>
      </c>
      <c r="B242" s="1355" t="s">
        <v>97</v>
      </c>
      <c r="C242" s="1355"/>
      <c r="D242" s="1355"/>
      <c r="E242" s="1355"/>
      <c r="F242" s="1355"/>
      <c r="G242" s="1355"/>
      <c r="H242" s="1356" t="s">
        <v>1715</v>
      </c>
      <c r="I242" s="1363" t="s">
        <v>1716</v>
      </c>
      <c r="J242" s="1355" t="s">
        <v>3240</v>
      </c>
      <c r="K242" s="1360" t="s">
        <v>2926</v>
      </c>
      <c r="L242" s="1357"/>
      <c r="M242" s="1357"/>
      <c r="N242" s="1357"/>
      <c r="O242" s="1357"/>
      <c r="P242" s="1357" t="str">
        <f t="shared" si="3"/>
        <v/>
      </c>
      <c r="Q242" s="1361" t="str">
        <f>IFERROR(VLOOKUP(Organization!$L242,BUDGETMANAGER,5,FALSE),"No VID")</f>
        <v>No VID</v>
      </c>
      <c r="R242" s="111"/>
    </row>
    <row r="243" spans="1:18" ht="12.75" customHeight="1">
      <c r="A243" s="1359">
        <v>234</v>
      </c>
      <c r="B243" s="1355" t="s">
        <v>97</v>
      </c>
      <c r="C243" s="1355"/>
      <c r="D243" s="1355"/>
      <c r="E243" s="1355"/>
      <c r="F243" s="1355"/>
      <c r="G243" s="1355"/>
      <c r="H243" s="1356" t="s">
        <v>1717</v>
      </c>
      <c r="I243" s="1363" t="s">
        <v>1822</v>
      </c>
      <c r="J243" s="1355" t="s">
        <v>3240</v>
      </c>
      <c r="K243" s="1360" t="s">
        <v>2926</v>
      </c>
      <c r="L243" s="1357"/>
      <c r="M243" s="1357"/>
      <c r="N243" s="1357"/>
      <c r="O243" s="1357"/>
      <c r="P243" s="1357" t="str">
        <f t="shared" si="3"/>
        <v/>
      </c>
      <c r="Q243" s="1361" t="str">
        <f>IFERROR(VLOOKUP(Organization!$L243,BUDGETMANAGER,5,FALSE),"No VID")</f>
        <v>No VID</v>
      </c>
      <c r="R243" s="111"/>
    </row>
    <row r="244" spans="1:18" ht="12.75" customHeight="1">
      <c r="A244" s="1359">
        <v>235</v>
      </c>
      <c r="B244" s="1355" t="s">
        <v>97</v>
      </c>
      <c r="C244" s="1355"/>
      <c r="D244" s="1355"/>
      <c r="E244" s="1355"/>
      <c r="F244" s="1355"/>
      <c r="G244" s="1355"/>
      <c r="H244" s="1356" t="s">
        <v>1718</v>
      </c>
      <c r="I244" s="1363" t="s">
        <v>1719</v>
      </c>
      <c r="J244" s="1355" t="s">
        <v>3240</v>
      </c>
      <c r="K244" s="1360" t="s">
        <v>2926</v>
      </c>
      <c r="L244" s="1357"/>
      <c r="M244" s="1357"/>
      <c r="N244" s="1357"/>
      <c r="O244" s="1357"/>
      <c r="P244" s="1357" t="str">
        <f t="shared" si="3"/>
        <v/>
      </c>
      <c r="Q244" s="1361" t="str">
        <f>IFERROR(VLOOKUP(Organization!$L244,BUDGETMANAGER,5,FALSE),"No VID")</f>
        <v>No VID</v>
      </c>
      <c r="R244" s="111"/>
    </row>
    <row r="245" spans="1:18" ht="12.75" customHeight="1">
      <c r="A245" s="1359">
        <v>236</v>
      </c>
      <c r="B245" s="1355" t="s">
        <v>97</v>
      </c>
      <c r="C245" s="1355"/>
      <c r="D245" s="1355"/>
      <c r="E245" s="1355"/>
      <c r="F245" s="1355"/>
      <c r="G245" s="1355"/>
      <c r="H245" s="1356" t="s">
        <v>1720</v>
      </c>
      <c r="I245" s="1363" t="s">
        <v>3933</v>
      </c>
      <c r="J245" s="1355" t="s">
        <v>3240</v>
      </c>
      <c r="K245" s="1360" t="s">
        <v>2926</v>
      </c>
      <c r="L245" s="1357"/>
      <c r="M245" s="1357"/>
      <c r="N245" s="1357"/>
      <c r="O245" s="1357"/>
      <c r="P245" s="1357" t="str">
        <f t="shared" si="3"/>
        <v/>
      </c>
      <c r="Q245" s="1361" t="str">
        <f>IFERROR(VLOOKUP(Organization!$L245,BUDGETMANAGER,5,FALSE),"No VID")</f>
        <v>No VID</v>
      </c>
      <c r="R245" s="111"/>
    </row>
    <row r="246" spans="1:18" ht="12.75" customHeight="1">
      <c r="A246" s="1359">
        <v>237</v>
      </c>
      <c r="B246" s="1355" t="s">
        <v>97</v>
      </c>
      <c r="C246" s="1355"/>
      <c r="D246" s="1355"/>
      <c r="E246" s="1355"/>
      <c r="F246" s="1355"/>
      <c r="G246" s="1355"/>
      <c r="H246" s="1356" t="s">
        <v>1721</v>
      </c>
      <c r="I246" s="1363" t="s">
        <v>1722</v>
      </c>
      <c r="J246" s="1355" t="s">
        <v>3240</v>
      </c>
      <c r="K246" s="1360" t="s">
        <v>2926</v>
      </c>
      <c r="L246" s="1357"/>
      <c r="M246" s="1357"/>
      <c r="N246" s="1357"/>
      <c r="O246" s="1357"/>
      <c r="P246" s="1357" t="str">
        <f t="shared" si="3"/>
        <v/>
      </c>
      <c r="Q246" s="1361" t="str">
        <f>IFERROR(VLOOKUP(Organization!$L246,BUDGETMANAGER,5,FALSE),"No VID")</f>
        <v>No VID</v>
      </c>
      <c r="R246" s="111"/>
    </row>
    <row r="247" spans="1:18" ht="12.75" customHeight="1">
      <c r="A247" s="1359">
        <v>238</v>
      </c>
      <c r="B247" s="1355" t="s">
        <v>97</v>
      </c>
      <c r="C247" s="1355"/>
      <c r="D247" s="1355"/>
      <c r="E247" s="1355"/>
      <c r="F247" s="1355"/>
      <c r="G247" s="1355"/>
      <c r="H247" s="1356" t="s">
        <v>1723</v>
      </c>
      <c r="I247" s="1357" t="s">
        <v>5308</v>
      </c>
      <c r="J247" s="1355" t="s">
        <v>3240</v>
      </c>
      <c r="K247" s="1360" t="s">
        <v>2926</v>
      </c>
      <c r="L247" s="1357"/>
      <c r="M247" s="1357"/>
      <c r="N247" s="1357"/>
      <c r="O247" s="1357"/>
      <c r="P247" s="1357" t="str">
        <f t="shared" si="3"/>
        <v/>
      </c>
      <c r="Q247" s="1361" t="str">
        <f>IFERROR(VLOOKUP(Organization!$L247,BUDGETMANAGER,5,FALSE),"No VID")</f>
        <v>No VID</v>
      </c>
      <c r="R247" s="111"/>
    </row>
    <row r="248" spans="1:18" ht="12.75" customHeight="1">
      <c r="A248" s="1359">
        <v>239</v>
      </c>
      <c r="B248" s="1355" t="s">
        <v>97</v>
      </c>
      <c r="C248" s="1355"/>
      <c r="D248" s="1355"/>
      <c r="E248" s="1355"/>
      <c r="F248" s="1355"/>
      <c r="G248" s="1355"/>
      <c r="H248" s="1356" t="s">
        <v>1724</v>
      </c>
      <c r="I248" s="1357" t="s">
        <v>9489</v>
      </c>
      <c r="J248" s="1355" t="s">
        <v>3240</v>
      </c>
      <c r="K248" s="1360" t="s">
        <v>2926</v>
      </c>
      <c r="L248" s="1357"/>
      <c r="M248" s="1357"/>
      <c r="N248" s="1357"/>
      <c r="O248" s="1357"/>
      <c r="P248" s="1357" t="str">
        <f t="shared" si="3"/>
        <v/>
      </c>
      <c r="Q248" s="1361" t="str">
        <f>IFERROR(VLOOKUP(Organization!$L248,BUDGETMANAGER,5,FALSE),"No VID")</f>
        <v>No VID</v>
      </c>
      <c r="R248" s="111"/>
    </row>
    <row r="249" spans="1:18" ht="12.75" customHeight="1">
      <c r="A249" s="1359">
        <v>240</v>
      </c>
      <c r="B249" s="1355" t="s">
        <v>97</v>
      </c>
      <c r="C249" s="1355"/>
      <c r="D249" s="1355"/>
      <c r="E249" s="1355"/>
      <c r="F249" s="1355"/>
      <c r="G249" s="1355"/>
      <c r="H249" s="1356" t="s">
        <v>1725</v>
      </c>
      <c r="I249" s="1357" t="s">
        <v>5883</v>
      </c>
      <c r="J249" s="1355" t="s">
        <v>3240</v>
      </c>
      <c r="K249" s="1360" t="s">
        <v>2926</v>
      </c>
      <c r="L249" s="1357"/>
      <c r="M249" s="1357"/>
      <c r="N249" s="1357"/>
      <c r="O249" s="1357"/>
      <c r="P249" s="1357" t="str">
        <f t="shared" si="3"/>
        <v/>
      </c>
      <c r="Q249" s="1361" t="str">
        <f>IFERROR(VLOOKUP(Organization!$L249,BUDGETMANAGER,5,FALSE),"No VID")</f>
        <v>No VID</v>
      </c>
      <c r="R249" s="111"/>
    </row>
    <row r="250" spans="1:18" ht="12.75" customHeight="1">
      <c r="A250" s="1359">
        <v>241</v>
      </c>
      <c r="B250" s="1355" t="s">
        <v>97</v>
      </c>
      <c r="C250" s="1355"/>
      <c r="D250" s="1355"/>
      <c r="E250" s="1355"/>
      <c r="F250" s="1355"/>
      <c r="G250" s="1355"/>
      <c r="H250" s="1356" t="s">
        <v>1726</v>
      </c>
      <c r="I250" s="1357" t="s">
        <v>1727</v>
      </c>
      <c r="J250" s="1355" t="s">
        <v>3240</v>
      </c>
      <c r="K250" s="1360" t="s">
        <v>2926</v>
      </c>
      <c r="L250" s="1357"/>
      <c r="M250" s="1357"/>
      <c r="N250" s="1357"/>
      <c r="O250" s="1357"/>
      <c r="P250" s="1357" t="str">
        <f t="shared" si="3"/>
        <v/>
      </c>
      <c r="Q250" s="1361" t="str">
        <f>IFERROR(VLOOKUP(Organization!$L250,BUDGETMANAGER,5,FALSE),"No VID")</f>
        <v>No VID</v>
      </c>
      <c r="R250" s="111"/>
    </row>
    <row r="251" spans="1:18" ht="12.75" customHeight="1">
      <c r="A251" s="1359">
        <v>242</v>
      </c>
      <c r="B251" s="1355" t="s">
        <v>97</v>
      </c>
      <c r="C251" s="1355"/>
      <c r="D251" s="1355"/>
      <c r="E251" s="1355"/>
      <c r="F251" s="1355"/>
      <c r="G251" s="1355"/>
      <c r="H251" s="1356" t="s">
        <v>1728</v>
      </c>
      <c r="I251" s="1357" t="s">
        <v>1729</v>
      </c>
      <c r="J251" s="1355" t="s">
        <v>3240</v>
      </c>
      <c r="K251" s="1360" t="s">
        <v>2926</v>
      </c>
      <c r="L251" s="1357"/>
      <c r="M251" s="1357"/>
      <c r="N251" s="1357"/>
      <c r="O251" s="1357"/>
      <c r="P251" s="1357" t="str">
        <f t="shared" si="3"/>
        <v/>
      </c>
      <c r="Q251" s="1361" t="str">
        <f>IFERROR(VLOOKUP(Organization!$L251,BUDGETMANAGER,5,FALSE),"No VID")</f>
        <v>No VID</v>
      </c>
      <c r="R251" s="111"/>
    </row>
    <row r="252" spans="1:18" ht="12.75" customHeight="1">
      <c r="A252" s="1359">
        <v>243</v>
      </c>
      <c r="B252" s="1355" t="s">
        <v>97</v>
      </c>
      <c r="C252" s="1355"/>
      <c r="D252" s="1355"/>
      <c r="E252" s="1355"/>
      <c r="F252" s="1355"/>
      <c r="G252" s="1355"/>
      <c r="H252" s="1356" t="s">
        <v>1730</v>
      </c>
      <c r="I252" s="1357" t="s">
        <v>1731</v>
      </c>
      <c r="J252" s="1355" t="s">
        <v>3240</v>
      </c>
      <c r="K252" s="1360" t="s">
        <v>2926</v>
      </c>
      <c r="L252" s="1357"/>
      <c r="M252" s="1357"/>
      <c r="N252" s="1357"/>
      <c r="O252" s="1357"/>
      <c r="P252" s="1357" t="str">
        <f t="shared" si="3"/>
        <v/>
      </c>
      <c r="Q252" s="1361" t="str">
        <f>IFERROR(VLOOKUP(Organization!$L252,BUDGETMANAGER,5,FALSE),"No VID")</f>
        <v>No VID</v>
      </c>
      <c r="R252" s="111"/>
    </row>
    <row r="253" spans="1:18" ht="12.75" customHeight="1">
      <c r="A253" s="1359">
        <v>244</v>
      </c>
      <c r="B253" s="1355" t="s">
        <v>97</v>
      </c>
      <c r="C253" s="1355"/>
      <c r="D253" s="1355"/>
      <c r="E253" s="1355"/>
      <c r="F253" s="1355"/>
      <c r="G253" s="1355"/>
      <c r="H253" s="1356" t="s">
        <v>1732</v>
      </c>
      <c r="I253" s="1357" t="s">
        <v>1733</v>
      </c>
      <c r="J253" s="1355" t="s">
        <v>3240</v>
      </c>
      <c r="K253" s="1360" t="s">
        <v>2926</v>
      </c>
      <c r="L253" s="1357"/>
      <c r="M253" s="1357"/>
      <c r="N253" s="1357"/>
      <c r="O253" s="1357"/>
      <c r="P253" s="1357" t="str">
        <f t="shared" si="3"/>
        <v/>
      </c>
      <c r="Q253" s="1361" t="str">
        <f>IFERROR(VLOOKUP(Organization!$L253,BUDGETMANAGER,5,FALSE),"No VID")</f>
        <v>No VID</v>
      </c>
      <c r="R253" s="111"/>
    </row>
    <row r="254" spans="1:18" ht="12.75" customHeight="1">
      <c r="A254" s="1359">
        <v>245</v>
      </c>
      <c r="B254" s="1355" t="s">
        <v>97</v>
      </c>
      <c r="C254" s="1355"/>
      <c r="D254" s="1355"/>
      <c r="E254" s="1355"/>
      <c r="F254" s="1355"/>
      <c r="G254" s="1355"/>
      <c r="H254" s="1356" t="s">
        <v>443</v>
      </c>
      <c r="I254" s="1357" t="s">
        <v>440</v>
      </c>
      <c r="J254" s="1355" t="s">
        <v>3240</v>
      </c>
      <c r="K254" s="1360" t="s">
        <v>2926</v>
      </c>
      <c r="L254" s="1357"/>
      <c r="M254" s="1357"/>
      <c r="N254" s="1357"/>
      <c r="O254" s="1357"/>
      <c r="P254" s="1357" t="str">
        <f t="shared" si="3"/>
        <v/>
      </c>
      <c r="Q254" s="1361" t="str">
        <f>IFERROR(VLOOKUP(Organization!$L254,BUDGETMANAGER,5,FALSE),"No VID")</f>
        <v>No VID</v>
      </c>
      <c r="R254" s="111"/>
    </row>
    <row r="255" spans="1:18" ht="12.75" customHeight="1">
      <c r="A255" s="1359">
        <v>246</v>
      </c>
      <c r="B255" s="1355" t="s">
        <v>97</v>
      </c>
      <c r="C255" s="1355"/>
      <c r="D255" s="1355"/>
      <c r="E255" s="1355"/>
      <c r="F255" s="1355"/>
      <c r="G255" s="1355"/>
      <c r="H255" s="1356" t="s">
        <v>444</v>
      </c>
      <c r="I255" s="1357" t="s">
        <v>441</v>
      </c>
      <c r="J255" s="1355" t="s">
        <v>3240</v>
      </c>
      <c r="K255" s="1360" t="s">
        <v>2926</v>
      </c>
      <c r="L255" s="1357"/>
      <c r="M255" s="1357"/>
      <c r="N255" s="1357"/>
      <c r="O255" s="1357"/>
      <c r="P255" s="1357" t="str">
        <f t="shared" si="3"/>
        <v/>
      </c>
      <c r="Q255" s="1361" t="str">
        <f>IFERROR(VLOOKUP(Organization!$L255,BUDGETMANAGER,5,FALSE),"No VID")</f>
        <v>No VID</v>
      </c>
      <c r="R255" s="111"/>
    </row>
    <row r="256" spans="1:18" ht="12.75" customHeight="1">
      <c r="A256" s="1359">
        <v>247</v>
      </c>
      <c r="B256" s="1355" t="s">
        <v>97</v>
      </c>
      <c r="C256" s="1355"/>
      <c r="D256" s="1355"/>
      <c r="E256" s="1355"/>
      <c r="F256" s="1355"/>
      <c r="G256" s="1355"/>
      <c r="H256" s="1356" t="s">
        <v>445</v>
      </c>
      <c r="I256" s="1357" t="s">
        <v>442</v>
      </c>
      <c r="J256" s="1355" t="s">
        <v>3240</v>
      </c>
      <c r="K256" s="1360" t="s">
        <v>2926</v>
      </c>
      <c r="L256" s="1357"/>
      <c r="M256" s="1357"/>
      <c r="N256" s="1357"/>
      <c r="O256" s="1357"/>
      <c r="P256" s="1357" t="str">
        <f t="shared" si="3"/>
        <v/>
      </c>
      <c r="Q256" s="1361" t="str">
        <f>IFERROR(VLOOKUP(Organization!$L256,BUDGETMANAGER,5,FALSE),"No VID")</f>
        <v>No VID</v>
      </c>
      <c r="R256" s="111"/>
    </row>
    <row r="257" spans="1:18" ht="12.75" customHeight="1">
      <c r="A257" s="1359">
        <v>248</v>
      </c>
      <c r="B257" s="1355" t="s">
        <v>97</v>
      </c>
      <c r="C257" s="1355"/>
      <c r="D257" s="1355"/>
      <c r="E257" s="1355"/>
      <c r="F257" s="1355"/>
      <c r="G257" s="1355"/>
      <c r="H257" s="1356" t="s">
        <v>446</v>
      </c>
      <c r="I257" s="1363" t="s">
        <v>448</v>
      </c>
      <c r="J257" s="1355" t="s">
        <v>3240</v>
      </c>
      <c r="K257" s="1360" t="s">
        <v>2926</v>
      </c>
      <c r="L257" s="1357"/>
      <c r="M257" s="1357"/>
      <c r="N257" s="1357"/>
      <c r="O257" s="1357"/>
      <c r="P257" s="1357" t="str">
        <f t="shared" si="3"/>
        <v/>
      </c>
      <c r="Q257" s="1361" t="str">
        <f>IFERROR(VLOOKUP(Organization!$L257,BUDGETMANAGER,5,FALSE),"No VID")</f>
        <v>No VID</v>
      </c>
      <c r="R257" s="111"/>
    </row>
    <row r="258" spans="1:18" ht="12.75" customHeight="1">
      <c r="A258" s="1359">
        <v>249</v>
      </c>
      <c r="B258" s="1355" t="s">
        <v>97</v>
      </c>
      <c r="C258" s="1355"/>
      <c r="D258" s="1355"/>
      <c r="E258" s="1355"/>
      <c r="F258" s="1355"/>
      <c r="G258" s="1355"/>
      <c r="H258" s="1356" t="s">
        <v>449</v>
      </c>
      <c r="I258" s="1363" t="s">
        <v>6458</v>
      </c>
      <c r="J258" s="1355" t="s">
        <v>3240</v>
      </c>
      <c r="K258" s="1360" t="s">
        <v>2926</v>
      </c>
      <c r="L258" s="1357"/>
      <c r="M258" s="1357"/>
      <c r="N258" s="1357"/>
      <c r="O258" s="1357"/>
      <c r="P258" s="1357" t="str">
        <f t="shared" si="3"/>
        <v/>
      </c>
      <c r="Q258" s="1361" t="str">
        <f>IFERROR(VLOOKUP(Organization!$L258,BUDGETMANAGER,5,FALSE),"No VID")</f>
        <v>No VID</v>
      </c>
      <c r="R258" s="111"/>
    </row>
    <row r="259" spans="1:18" ht="12.75" customHeight="1">
      <c r="A259" s="1359">
        <v>250</v>
      </c>
      <c r="B259" s="1355" t="s">
        <v>97</v>
      </c>
      <c r="C259" s="1355"/>
      <c r="D259" s="1355"/>
      <c r="E259" s="1355"/>
      <c r="F259" s="1355"/>
      <c r="G259" s="1355"/>
      <c r="H259" s="1356" t="s">
        <v>450</v>
      </c>
      <c r="I259" s="1363" t="s">
        <v>447</v>
      </c>
      <c r="J259" s="1355" t="s">
        <v>3240</v>
      </c>
      <c r="K259" s="1360" t="s">
        <v>2926</v>
      </c>
      <c r="L259" s="1357"/>
      <c r="M259" s="1357"/>
      <c r="N259" s="1357"/>
      <c r="O259" s="1357"/>
      <c r="P259" s="1357" t="str">
        <f t="shared" si="3"/>
        <v/>
      </c>
      <c r="Q259" s="1361" t="str">
        <f>IFERROR(VLOOKUP(Organization!$L259,BUDGETMANAGER,5,FALSE),"No VID")</f>
        <v>No VID</v>
      </c>
      <c r="R259" s="111"/>
    </row>
    <row r="260" spans="1:18" ht="12.75" customHeight="1">
      <c r="A260" s="1359">
        <v>251</v>
      </c>
      <c r="B260" s="1355" t="s">
        <v>97</v>
      </c>
      <c r="C260" s="1355"/>
      <c r="D260" s="1355"/>
      <c r="E260" s="1355"/>
      <c r="F260" s="1355"/>
      <c r="G260" s="1355"/>
      <c r="H260" s="1356" t="s">
        <v>451</v>
      </c>
      <c r="I260" s="1363" t="s">
        <v>448</v>
      </c>
      <c r="J260" s="1355" t="s">
        <v>3240</v>
      </c>
      <c r="K260" s="1360" t="s">
        <v>2926</v>
      </c>
      <c r="L260" s="1357"/>
      <c r="M260" s="1357"/>
      <c r="N260" s="1357"/>
      <c r="O260" s="1357"/>
      <c r="P260" s="1357" t="str">
        <f t="shared" si="3"/>
        <v/>
      </c>
      <c r="Q260" s="1361" t="str">
        <f>IFERROR(VLOOKUP(Organization!$L260,BUDGETMANAGER,5,FALSE),"No VID")</f>
        <v>No VID</v>
      </c>
      <c r="R260" s="111"/>
    </row>
    <row r="261" spans="1:18" ht="12.75" customHeight="1">
      <c r="A261" s="1359">
        <v>252</v>
      </c>
      <c r="B261" s="1355" t="s">
        <v>97</v>
      </c>
      <c r="C261" s="1355"/>
      <c r="D261" s="1355"/>
      <c r="E261" s="1355"/>
      <c r="F261" s="1355"/>
      <c r="G261" s="1355"/>
      <c r="H261" s="1356" t="s">
        <v>452</v>
      </c>
      <c r="I261" s="1357" t="s">
        <v>464</v>
      </c>
      <c r="J261" s="1355" t="s">
        <v>3240</v>
      </c>
      <c r="K261" s="1360" t="s">
        <v>2926</v>
      </c>
      <c r="L261" s="1357"/>
      <c r="M261" s="1357"/>
      <c r="N261" s="1357"/>
      <c r="O261" s="1357"/>
      <c r="P261" s="1357" t="str">
        <f t="shared" si="3"/>
        <v/>
      </c>
      <c r="Q261" s="1361" t="str">
        <f>IFERROR(VLOOKUP(Organization!$L261,BUDGETMANAGER,5,FALSE),"No VID")</f>
        <v>No VID</v>
      </c>
      <c r="R261" s="111"/>
    </row>
    <row r="262" spans="1:18" ht="12.75" customHeight="1">
      <c r="A262" s="1359">
        <v>253</v>
      </c>
      <c r="B262" s="1355" t="s">
        <v>97</v>
      </c>
      <c r="C262" s="1355"/>
      <c r="D262" s="1355"/>
      <c r="E262" s="1355"/>
      <c r="F262" s="1355"/>
      <c r="G262" s="1355"/>
      <c r="H262" s="1356" t="s">
        <v>453</v>
      </c>
      <c r="I262" s="1357" t="s">
        <v>5444</v>
      </c>
      <c r="J262" s="1355" t="s">
        <v>3240</v>
      </c>
      <c r="K262" s="1360" t="s">
        <v>2926</v>
      </c>
      <c r="L262" s="1357"/>
      <c r="M262" s="1357"/>
      <c r="N262" s="1357"/>
      <c r="O262" s="1357"/>
      <c r="P262" s="1357" t="str">
        <f t="shared" si="3"/>
        <v/>
      </c>
      <c r="Q262" s="1361" t="str">
        <f>IFERROR(VLOOKUP(Organization!$L262,BUDGETMANAGER,5,FALSE),"No VID")</f>
        <v>No VID</v>
      </c>
      <c r="R262" s="111"/>
    </row>
    <row r="263" spans="1:18" ht="12.75" customHeight="1">
      <c r="A263" s="1359">
        <v>254</v>
      </c>
      <c r="B263" s="1355" t="s">
        <v>97</v>
      </c>
      <c r="C263" s="1355"/>
      <c r="D263" s="1355"/>
      <c r="E263" s="1355"/>
      <c r="F263" s="1355"/>
      <c r="G263" s="1355"/>
      <c r="H263" s="1356" t="s">
        <v>454</v>
      </c>
      <c r="I263" s="1357" t="s">
        <v>4539</v>
      </c>
      <c r="J263" s="1355" t="s">
        <v>3240</v>
      </c>
      <c r="K263" s="1360" t="s">
        <v>2926</v>
      </c>
      <c r="L263" s="1357"/>
      <c r="M263" s="1357"/>
      <c r="N263" s="1357"/>
      <c r="O263" s="1357"/>
      <c r="P263" s="1357" t="str">
        <f t="shared" si="3"/>
        <v/>
      </c>
      <c r="Q263" s="1361" t="str">
        <f>IFERROR(VLOOKUP(Organization!$L263,BUDGETMANAGER,5,FALSE),"No VID")</f>
        <v>No VID</v>
      </c>
      <c r="R263" s="111"/>
    </row>
    <row r="264" spans="1:18" ht="12.75" customHeight="1">
      <c r="A264" s="1359">
        <v>255</v>
      </c>
      <c r="B264" s="1355" t="s">
        <v>97</v>
      </c>
      <c r="C264" s="1355"/>
      <c r="D264" s="1355"/>
      <c r="E264" s="1355"/>
      <c r="F264" s="1355"/>
      <c r="G264" s="1355"/>
      <c r="H264" s="1356" t="s">
        <v>455</v>
      </c>
      <c r="I264" s="1357" t="s">
        <v>465</v>
      </c>
      <c r="J264" s="1355" t="s">
        <v>3240</v>
      </c>
      <c r="K264" s="1360" t="s">
        <v>2926</v>
      </c>
      <c r="L264" s="1357"/>
      <c r="M264" s="1357"/>
      <c r="N264" s="1357"/>
      <c r="O264" s="1357"/>
      <c r="P264" s="1357" t="str">
        <f t="shared" si="3"/>
        <v/>
      </c>
      <c r="Q264" s="1361" t="str">
        <f>IFERROR(VLOOKUP(Organization!$L264,BUDGETMANAGER,5,FALSE),"No VID")</f>
        <v>No VID</v>
      </c>
      <c r="R264" s="111"/>
    </row>
    <row r="265" spans="1:18" ht="12.75" customHeight="1">
      <c r="A265" s="1359">
        <v>256</v>
      </c>
      <c r="B265" s="1355" t="s">
        <v>97</v>
      </c>
      <c r="C265" s="1355"/>
      <c r="D265" s="1355"/>
      <c r="E265" s="1355"/>
      <c r="F265" s="1355"/>
      <c r="G265" s="1355"/>
      <c r="H265" s="1356" t="s">
        <v>456</v>
      </c>
      <c r="I265" s="1357" t="s">
        <v>5321</v>
      </c>
      <c r="J265" s="1355" t="s">
        <v>3240</v>
      </c>
      <c r="K265" s="1360" t="s">
        <v>2926</v>
      </c>
      <c r="L265" s="1357"/>
      <c r="M265" s="1357"/>
      <c r="N265" s="1357"/>
      <c r="O265" s="1357"/>
      <c r="P265" s="1357" t="str">
        <f t="shared" si="3"/>
        <v/>
      </c>
      <c r="Q265" s="1361" t="str">
        <f>IFERROR(VLOOKUP(Organization!$L265,BUDGETMANAGER,5,FALSE),"No VID")</f>
        <v>No VID</v>
      </c>
      <c r="R265" s="111"/>
    </row>
    <row r="266" spans="1:18" ht="12.75" customHeight="1">
      <c r="A266" s="1359">
        <v>257</v>
      </c>
      <c r="B266" s="1355" t="s">
        <v>97</v>
      </c>
      <c r="C266" s="1355"/>
      <c r="D266" s="1355"/>
      <c r="E266" s="1355"/>
      <c r="F266" s="1355"/>
      <c r="G266" s="1355"/>
      <c r="H266" s="1356" t="s">
        <v>457</v>
      </c>
      <c r="I266" s="1357" t="s">
        <v>466</v>
      </c>
      <c r="J266" s="1355" t="s">
        <v>3240</v>
      </c>
      <c r="K266" s="1360" t="s">
        <v>2926</v>
      </c>
      <c r="L266" s="1357"/>
      <c r="M266" s="1357"/>
      <c r="N266" s="1357"/>
      <c r="O266" s="1357"/>
      <c r="P266" s="1357" t="str">
        <f t="shared" si="3"/>
        <v/>
      </c>
      <c r="Q266" s="1361" t="str">
        <f>IFERROR(VLOOKUP(Organization!$L266,BUDGETMANAGER,5,FALSE),"No VID")</f>
        <v>No VID</v>
      </c>
      <c r="R266" s="111"/>
    </row>
    <row r="267" spans="1:18" ht="12.75" customHeight="1">
      <c r="A267" s="1359">
        <v>258</v>
      </c>
      <c r="B267" s="1355" t="s">
        <v>97</v>
      </c>
      <c r="C267" s="1355"/>
      <c r="D267" s="1355"/>
      <c r="E267" s="1355"/>
      <c r="F267" s="1355"/>
      <c r="G267" s="1355"/>
      <c r="H267" s="1356" t="s">
        <v>458</v>
      </c>
      <c r="I267" s="1357" t="s">
        <v>5443</v>
      </c>
      <c r="J267" s="1355" t="s">
        <v>3240</v>
      </c>
      <c r="K267" s="1360" t="s">
        <v>2926</v>
      </c>
      <c r="L267" s="1357"/>
      <c r="M267" s="1357"/>
      <c r="N267" s="1357"/>
      <c r="O267" s="1357"/>
      <c r="P267" s="1357" t="str">
        <f t="shared" si="3"/>
        <v/>
      </c>
      <c r="Q267" s="1361" t="str">
        <f>IFERROR(VLOOKUP(Organization!$L267,BUDGETMANAGER,5,FALSE),"No VID")</f>
        <v>No VID</v>
      </c>
      <c r="R267" s="111"/>
    </row>
    <row r="268" spans="1:18" ht="12.75" customHeight="1">
      <c r="A268" s="1359">
        <v>259</v>
      </c>
      <c r="B268" s="1355" t="s">
        <v>97</v>
      </c>
      <c r="C268" s="1355"/>
      <c r="D268" s="1355"/>
      <c r="E268" s="1355"/>
      <c r="F268" s="1355"/>
      <c r="G268" s="1355"/>
      <c r="H268" s="1356" t="s">
        <v>459</v>
      </c>
      <c r="I268" s="1357" t="s">
        <v>467</v>
      </c>
      <c r="J268" s="1355" t="s">
        <v>3240</v>
      </c>
      <c r="K268" s="1360" t="s">
        <v>2926</v>
      </c>
      <c r="L268" s="1357"/>
      <c r="M268" s="1357"/>
      <c r="N268" s="1357"/>
      <c r="O268" s="1357"/>
      <c r="P268" s="1357" t="str">
        <f t="shared" ref="P268:P331" si="4">LEFT($O268,3)</f>
        <v/>
      </c>
      <c r="Q268" s="1361" t="str">
        <f>IFERROR(VLOOKUP(Organization!$L268,BUDGETMANAGER,5,FALSE),"No VID")</f>
        <v>No VID</v>
      </c>
      <c r="R268" s="111"/>
    </row>
    <row r="269" spans="1:18" ht="12.75" customHeight="1">
      <c r="A269" s="1359">
        <v>260</v>
      </c>
      <c r="B269" s="1355" t="s">
        <v>97</v>
      </c>
      <c r="C269" s="1355"/>
      <c r="D269" s="1355"/>
      <c r="E269" s="1355"/>
      <c r="F269" s="1355"/>
      <c r="G269" s="1355"/>
      <c r="H269" s="1356" t="s">
        <v>460</v>
      </c>
      <c r="I269" s="1357" t="s">
        <v>4540</v>
      </c>
      <c r="J269" s="1355" t="s">
        <v>3240</v>
      </c>
      <c r="K269" s="1360" t="s">
        <v>2926</v>
      </c>
      <c r="L269" s="1357"/>
      <c r="M269" s="1357"/>
      <c r="N269" s="1357"/>
      <c r="O269" s="1357"/>
      <c r="P269" s="1357" t="str">
        <f t="shared" si="4"/>
        <v/>
      </c>
      <c r="Q269" s="1361" t="str">
        <f>IFERROR(VLOOKUP(Organization!$L269,BUDGETMANAGER,5,FALSE),"No VID")</f>
        <v>No VID</v>
      </c>
      <c r="R269" s="111"/>
    </row>
    <row r="270" spans="1:18" ht="12.75" customHeight="1">
      <c r="A270" s="1359">
        <v>261</v>
      </c>
      <c r="B270" s="1355" t="s">
        <v>97</v>
      </c>
      <c r="C270" s="1355"/>
      <c r="D270" s="1355"/>
      <c r="E270" s="1355"/>
      <c r="F270" s="1355"/>
      <c r="G270" s="1355"/>
      <c r="H270" s="1356" t="s">
        <v>461</v>
      </c>
      <c r="I270" s="1357" t="s">
        <v>468</v>
      </c>
      <c r="J270" s="1355" t="s">
        <v>3240</v>
      </c>
      <c r="K270" s="1360" t="s">
        <v>2926</v>
      </c>
      <c r="L270" s="1357"/>
      <c r="M270" s="1357"/>
      <c r="N270" s="1357"/>
      <c r="O270" s="1357"/>
      <c r="P270" s="1357" t="str">
        <f t="shared" si="4"/>
        <v/>
      </c>
      <c r="Q270" s="1361" t="str">
        <f>IFERROR(VLOOKUP(Organization!$L270,BUDGETMANAGER,5,FALSE),"No VID")</f>
        <v>No VID</v>
      </c>
      <c r="R270" s="111"/>
    </row>
    <row r="271" spans="1:18" ht="12.75" customHeight="1">
      <c r="A271" s="1359">
        <v>262</v>
      </c>
      <c r="B271" s="1355" t="s">
        <v>97</v>
      </c>
      <c r="C271" s="1355"/>
      <c r="D271" s="1355"/>
      <c r="E271" s="1355"/>
      <c r="F271" s="1355"/>
      <c r="G271" s="1355"/>
      <c r="H271" s="1356" t="s">
        <v>462</v>
      </c>
      <c r="I271" s="1357" t="s">
        <v>5064</v>
      </c>
      <c r="J271" s="1355" t="s">
        <v>3240</v>
      </c>
      <c r="K271" s="1360" t="s">
        <v>2926</v>
      </c>
      <c r="L271" s="1357"/>
      <c r="M271" s="1357"/>
      <c r="N271" s="1357"/>
      <c r="O271" s="1357"/>
      <c r="P271" s="1357" t="str">
        <f t="shared" si="4"/>
        <v/>
      </c>
      <c r="Q271" s="1361" t="str">
        <f>IFERROR(VLOOKUP(Organization!$L271,BUDGETMANAGER,5,FALSE),"No VID")</f>
        <v>No VID</v>
      </c>
      <c r="R271" s="111"/>
    </row>
    <row r="272" spans="1:18" ht="12.75" customHeight="1">
      <c r="A272" s="1359">
        <v>263</v>
      </c>
      <c r="B272" s="1355" t="s">
        <v>97</v>
      </c>
      <c r="C272" s="1355"/>
      <c r="D272" s="1355"/>
      <c r="E272" s="1355"/>
      <c r="F272" s="1355"/>
      <c r="G272" s="1355"/>
      <c r="H272" s="1356" t="s">
        <v>463</v>
      </c>
      <c r="I272" s="1357" t="s">
        <v>4542</v>
      </c>
      <c r="J272" s="1355" t="s">
        <v>3240</v>
      </c>
      <c r="K272" s="1360" t="s">
        <v>2926</v>
      </c>
      <c r="L272" s="1357"/>
      <c r="M272" s="1357"/>
      <c r="N272" s="1357"/>
      <c r="O272" s="1357"/>
      <c r="P272" s="1357" t="str">
        <f t="shared" si="4"/>
        <v/>
      </c>
      <c r="Q272" s="1361" t="str">
        <f>IFERROR(VLOOKUP(Organization!$L272,BUDGETMANAGER,5,FALSE),"No VID")</f>
        <v>No VID</v>
      </c>
      <c r="R272" s="111"/>
    </row>
    <row r="273" spans="1:18" ht="12.75" customHeight="1">
      <c r="A273" s="1359">
        <v>264</v>
      </c>
      <c r="B273" s="1355" t="s">
        <v>97</v>
      </c>
      <c r="C273" s="1355"/>
      <c r="D273" s="1355"/>
      <c r="E273" s="1355"/>
      <c r="F273" s="1355"/>
      <c r="G273" s="1355"/>
      <c r="H273" s="1356" t="s">
        <v>2947</v>
      </c>
      <c r="I273" s="1357" t="s">
        <v>2948</v>
      </c>
      <c r="J273" s="1355" t="s">
        <v>3240</v>
      </c>
      <c r="K273" s="1360" t="s">
        <v>2926</v>
      </c>
      <c r="L273" s="1357"/>
      <c r="M273" s="1357"/>
      <c r="N273" s="1357"/>
      <c r="O273" s="1357"/>
      <c r="P273" s="1357" t="str">
        <f t="shared" si="4"/>
        <v/>
      </c>
      <c r="Q273" s="1361" t="str">
        <f>IFERROR(VLOOKUP(Organization!$L273,BUDGETMANAGER,5,FALSE),"No VID")</f>
        <v>No VID</v>
      </c>
      <c r="R273" s="111"/>
    </row>
    <row r="274" spans="1:18" ht="12.75" customHeight="1">
      <c r="A274" s="1359">
        <v>265</v>
      </c>
      <c r="B274" s="1355" t="s">
        <v>97</v>
      </c>
      <c r="C274" s="1355"/>
      <c r="D274" s="1355"/>
      <c r="E274" s="1355"/>
      <c r="F274" s="1355"/>
      <c r="G274" s="1355"/>
      <c r="H274" s="1356" t="s">
        <v>674</v>
      </c>
      <c r="I274" s="1357" t="s">
        <v>5507</v>
      </c>
      <c r="J274" s="1355" t="s">
        <v>3240</v>
      </c>
      <c r="K274" s="1360" t="s">
        <v>2926</v>
      </c>
      <c r="L274" s="1357"/>
      <c r="M274" s="1357"/>
      <c r="N274" s="1357"/>
      <c r="O274" s="1357"/>
      <c r="P274" s="1357" t="str">
        <f t="shared" si="4"/>
        <v/>
      </c>
      <c r="Q274" s="1361" t="str">
        <f>IFERROR(VLOOKUP(Organization!$L274,BUDGETMANAGER,5,FALSE),"No VID")</f>
        <v>No VID</v>
      </c>
      <c r="R274" s="111"/>
    </row>
    <row r="275" spans="1:18" ht="12.75" customHeight="1">
      <c r="A275" s="1359">
        <v>266</v>
      </c>
      <c r="B275" s="1355" t="s">
        <v>97</v>
      </c>
      <c r="C275" s="1355"/>
      <c r="D275" s="1355"/>
      <c r="E275" s="1355"/>
      <c r="F275" s="1355"/>
      <c r="G275" s="1355"/>
      <c r="H275" s="1356" t="s">
        <v>675</v>
      </c>
      <c r="I275" s="1357" t="s">
        <v>676</v>
      </c>
      <c r="J275" s="1355" t="s">
        <v>3240</v>
      </c>
      <c r="K275" s="1360" t="s">
        <v>2926</v>
      </c>
      <c r="L275" s="1357"/>
      <c r="M275" s="1357"/>
      <c r="N275" s="1357"/>
      <c r="O275" s="1357"/>
      <c r="P275" s="1357" t="str">
        <f t="shared" si="4"/>
        <v/>
      </c>
      <c r="Q275" s="1361" t="str">
        <f>IFERROR(VLOOKUP(Organization!$L275,BUDGETMANAGER,5,FALSE),"No VID")</f>
        <v>No VID</v>
      </c>
      <c r="R275" s="111"/>
    </row>
    <row r="276" spans="1:18" ht="12.75" customHeight="1">
      <c r="A276" s="1359">
        <v>267</v>
      </c>
      <c r="B276" s="1355" t="s">
        <v>97</v>
      </c>
      <c r="C276" s="1355"/>
      <c r="D276" s="1355"/>
      <c r="E276" s="1355"/>
      <c r="F276" s="1355"/>
      <c r="G276" s="1355"/>
      <c r="H276" s="1356" t="s">
        <v>2723</v>
      </c>
      <c r="I276" s="1357" t="s">
        <v>3617</v>
      </c>
      <c r="J276" s="1355" t="s">
        <v>3240</v>
      </c>
      <c r="K276" s="1360" t="s">
        <v>2926</v>
      </c>
      <c r="L276" s="1357"/>
      <c r="M276" s="1357"/>
      <c r="N276" s="1357"/>
      <c r="O276" s="1357"/>
      <c r="P276" s="1357" t="str">
        <f t="shared" si="4"/>
        <v/>
      </c>
      <c r="Q276" s="1361" t="str">
        <f>IFERROR(VLOOKUP(Organization!$L276,BUDGETMANAGER,5,FALSE),"No VID")</f>
        <v>No VID</v>
      </c>
      <c r="R276" s="111"/>
    </row>
    <row r="277" spans="1:18" ht="12.75" customHeight="1">
      <c r="A277" s="1359">
        <v>268</v>
      </c>
      <c r="B277" s="1355" t="s">
        <v>97</v>
      </c>
      <c r="C277" s="1355"/>
      <c r="D277" s="1355"/>
      <c r="E277" s="1355"/>
      <c r="F277" s="1355"/>
      <c r="G277" s="1355"/>
      <c r="H277" s="1356" t="s">
        <v>2724</v>
      </c>
      <c r="I277" s="1357" t="s">
        <v>3618</v>
      </c>
      <c r="J277" s="1355" t="s">
        <v>3240</v>
      </c>
      <c r="K277" s="1360" t="s">
        <v>2926</v>
      </c>
      <c r="L277" s="1357"/>
      <c r="M277" s="1357"/>
      <c r="N277" s="1357"/>
      <c r="O277" s="1357"/>
      <c r="P277" s="1357" t="str">
        <f t="shared" si="4"/>
        <v/>
      </c>
      <c r="Q277" s="1361" t="str">
        <f>IFERROR(VLOOKUP(Organization!$L277,BUDGETMANAGER,5,FALSE),"No VID")</f>
        <v>No VID</v>
      </c>
      <c r="R277" s="111"/>
    </row>
    <row r="278" spans="1:18" ht="12.75" customHeight="1">
      <c r="A278" s="1359">
        <v>269</v>
      </c>
      <c r="B278" s="1355" t="s">
        <v>97</v>
      </c>
      <c r="C278" s="1355"/>
      <c r="D278" s="1355"/>
      <c r="E278" s="1355"/>
      <c r="F278" s="1355"/>
      <c r="G278" s="1355"/>
      <c r="H278" s="1356" t="s">
        <v>2725</v>
      </c>
      <c r="I278" s="1357" t="s">
        <v>3628</v>
      </c>
      <c r="J278" s="1355" t="s">
        <v>3240</v>
      </c>
      <c r="K278" s="1360" t="s">
        <v>2926</v>
      </c>
      <c r="L278" s="1357"/>
      <c r="M278" s="1357"/>
      <c r="N278" s="1357"/>
      <c r="O278" s="1357"/>
      <c r="P278" s="1357" t="str">
        <f t="shared" si="4"/>
        <v/>
      </c>
      <c r="Q278" s="1361" t="str">
        <f>IFERROR(VLOOKUP(Organization!$L278,BUDGETMANAGER,5,FALSE),"No VID")</f>
        <v>No VID</v>
      </c>
      <c r="R278" s="111"/>
    </row>
    <row r="279" spans="1:18" ht="12.75" customHeight="1">
      <c r="A279" s="1359">
        <v>270</v>
      </c>
      <c r="B279" s="1355" t="s">
        <v>97</v>
      </c>
      <c r="C279" s="1355"/>
      <c r="D279" s="1355"/>
      <c r="E279" s="1355"/>
      <c r="F279" s="1355"/>
      <c r="G279" s="1355"/>
      <c r="H279" s="1356" t="s">
        <v>2726</v>
      </c>
      <c r="I279" s="1357" t="s">
        <v>3619</v>
      </c>
      <c r="J279" s="1355" t="s">
        <v>3240</v>
      </c>
      <c r="K279" s="1360" t="s">
        <v>2926</v>
      </c>
      <c r="L279" s="1357"/>
      <c r="M279" s="1357"/>
      <c r="N279" s="1357"/>
      <c r="O279" s="1357"/>
      <c r="P279" s="1357" t="str">
        <f t="shared" si="4"/>
        <v/>
      </c>
      <c r="Q279" s="1361" t="str">
        <f>IFERROR(VLOOKUP(Organization!$L279,BUDGETMANAGER,5,FALSE),"No VID")</f>
        <v>No VID</v>
      </c>
      <c r="R279" s="111"/>
    </row>
    <row r="280" spans="1:18" ht="12.75" customHeight="1">
      <c r="A280" s="1359">
        <v>271</v>
      </c>
      <c r="B280" s="1355" t="s">
        <v>97</v>
      </c>
      <c r="C280" s="1355"/>
      <c r="D280" s="1355"/>
      <c r="E280" s="1355"/>
      <c r="F280" s="1355"/>
      <c r="G280" s="1355"/>
      <c r="H280" s="1356" t="s">
        <v>2727</v>
      </c>
      <c r="I280" s="1357" t="s">
        <v>5445</v>
      </c>
      <c r="J280" s="1355" t="s">
        <v>3240</v>
      </c>
      <c r="K280" s="1360" t="s">
        <v>2926</v>
      </c>
      <c r="L280" s="1357"/>
      <c r="M280" s="1357"/>
      <c r="N280" s="1357"/>
      <c r="O280" s="1357"/>
      <c r="P280" s="1357" t="str">
        <f t="shared" si="4"/>
        <v/>
      </c>
      <c r="Q280" s="1361" t="str">
        <f>IFERROR(VLOOKUP(Organization!$L280,BUDGETMANAGER,5,FALSE),"No VID")</f>
        <v>No VID</v>
      </c>
      <c r="R280" s="111"/>
    </row>
    <row r="281" spans="1:18" ht="12.75" customHeight="1">
      <c r="A281" s="1359">
        <v>272</v>
      </c>
      <c r="B281" s="1355" t="s">
        <v>97</v>
      </c>
      <c r="C281" s="1355"/>
      <c r="D281" s="1355"/>
      <c r="E281" s="1355"/>
      <c r="F281" s="1355"/>
      <c r="G281" s="1355"/>
      <c r="H281" s="1356" t="s">
        <v>2728</v>
      </c>
      <c r="I281" s="1357" t="s">
        <v>3620</v>
      </c>
      <c r="J281" s="1355" t="s">
        <v>3240</v>
      </c>
      <c r="K281" s="1360" t="s">
        <v>2926</v>
      </c>
      <c r="L281" s="1357"/>
      <c r="M281" s="1357"/>
      <c r="N281" s="1357"/>
      <c r="O281" s="1357"/>
      <c r="P281" s="1357" t="str">
        <f t="shared" si="4"/>
        <v/>
      </c>
      <c r="Q281" s="1361" t="str">
        <f>IFERROR(VLOOKUP(Organization!$L281,BUDGETMANAGER,5,FALSE),"No VID")</f>
        <v>No VID</v>
      </c>
      <c r="R281" s="111"/>
    </row>
    <row r="282" spans="1:18" ht="12.75" customHeight="1">
      <c r="A282" s="1359">
        <v>273</v>
      </c>
      <c r="B282" s="1355" t="s">
        <v>97</v>
      </c>
      <c r="C282" s="1355"/>
      <c r="D282" s="1355"/>
      <c r="E282" s="1355"/>
      <c r="F282" s="1355"/>
      <c r="G282" s="1355"/>
      <c r="H282" s="1356" t="s">
        <v>2729</v>
      </c>
      <c r="I282" s="1357" t="s">
        <v>3623</v>
      </c>
      <c r="J282" s="1355" t="s">
        <v>3240</v>
      </c>
      <c r="K282" s="1360" t="s">
        <v>2926</v>
      </c>
      <c r="L282" s="1357"/>
      <c r="M282" s="1357"/>
      <c r="N282" s="1357"/>
      <c r="O282" s="1357"/>
      <c r="P282" s="1357" t="str">
        <f t="shared" si="4"/>
        <v/>
      </c>
      <c r="Q282" s="1361" t="str">
        <f>IFERROR(VLOOKUP(Organization!$L282,BUDGETMANAGER,5,FALSE),"No VID")</f>
        <v>No VID</v>
      </c>
      <c r="R282" s="111"/>
    </row>
    <row r="283" spans="1:18" ht="12.75" customHeight="1">
      <c r="A283" s="1359">
        <v>274</v>
      </c>
      <c r="B283" s="1355" t="s">
        <v>97</v>
      </c>
      <c r="C283" s="1355"/>
      <c r="D283" s="1355"/>
      <c r="E283" s="1355"/>
      <c r="F283" s="1355"/>
      <c r="G283" s="1355"/>
      <c r="H283" s="1356" t="s">
        <v>2730</v>
      </c>
      <c r="I283" s="1357" t="s">
        <v>3621</v>
      </c>
      <c r="J283" s="1355" t="s">
        <v>3240</v>
      </c>
      <c r="K283" s="1360" t="s">
        <v>2926</v>
      </c>
      <c r="L283" s="1357"/>
      <c r="M283" s="1357"/>
      <c r="N283" s="1357"/>
      <c r="O283" s="1357"/>
      <c r="P283" s="1357" t="str">
        <f t="shared" si="4"/>
        <v/>
      </c>
      <c r="Q283" s="1361" t="str">
        <f>IFERROR(VLOOKUP(Organization!$L283,BUDGETMANAGER,5,FALSE),"No VID")</f>
        <v>No VID</v>
      </c>
      <c r="R283" s="111"/>
    </row>
    <row r="284" spans="1:18" ht="12.75" customHeight="1">
      <c r="A284" s="1359">
        <v>275</v>
      </c>
      <c r="B284" s="1355" t="s">
        <v>97</v>
      </c>
      <c r="C284" s="1355"/>
      <c r="D284" s="1355"/>
      <c r="E284" s="1355"/>
      <c r="F284" s="1355"/>
      <c r="G284" s="1355"/>
      <c r="H284" s="1356" t="s">
        <v>2731</v>
      </c>
      <c r="I284" s="1357" t="s">
        <v>3622</v>
      </c>
      <c r="J284" s="1355" t="s">
        <v>3240</v>
      </c>
      <c r="K284" s="1360" t="s">
        <v>2926</v>
      </c>
      <c r="L284" s="1357"/>
      <c r="M284" s="1357"/>
      <c r="N284" s="1357"/>
      <c r="O284" s="1357"/>
      <c r="P284" s="1357" t="str">
        <f t="shared" si="4"/>
        <v/>
      </c>
      <c r="Q284" s="1361" t="str">
        <f>IFERROR(VLOOKUP(Organization!$L284,BUDGETMANAGER,5,FALSE),"No VID")</f>
        <v>No VID</v>
      </c>
      <c r="R284" s="111"/>
    </row>
    <row r="285" spans="1:18" ht="12.75" customHeight="1">
      <c r="A285" s="1359">
        <v>276</v>
      </c>
      <c r="B285" s="1355" t="s">
        <v>97</v>
      </c>
      <c r="C285" s="1355"/>
      <c r="D285" s="1355"/>
      <c r="E285" s="1355"/>
      <c r="F285" s="1355"/>
      <c r="G285" s="1355"/>
      <c r="H285" s="1356" t="s">
        <v>2732</v>
      </c>
      <c r="I285" s="1357" t="s">
        <v>3624</v>
      </c>
      <c r="J285" s="1355" t="s">
        <v>3240</v>
      </c>
      <c r="K285" s="1360" t="s">
        <v>2926</v>
      </c>
      <c r="L285" s="1357"/>
      <c r="M285" s="1357"/>
      <c r="N285" s="1357"/>
      <c r="O285" s="1357"/>
      <c r="P285" s="1357" t="str">
        <f t="shared" si="4"/>
        <v/>
      </c>
      <c r="Q285" s="1361" t="str">
        <f>IFERROR(VLOOKUP(Organization!$L285,BUDGETMANAGER,5,FALSE),"No VID")</f>
        <v>No VID</v>
      </c>
      <c r="R285" s="111"/>
    </row>
    <row r="286" spans="1:18" ht="12.75" customHeight="1">
      <c r="A286" s="1359">
        <v>277</v>
      </c>
      <c r="B286" s="1355" t="s">
        <v>97</v>
      </c>
      <c r="C286" s="1355"/>
      <c r="D286" s="1355"/>
      <c r="E286" s="1355"/>
      <c r="F286" s="1355"/>
      <c r="G286" s="1355"/>
      <c r="H286" s="1356" t="s">
        <v>2733</v>
      </c>
      <c r="I286" s="1357" t="s">
        <v>6459</v>
      </c>
      <c r="J286" s="1355" t="s">
        <v>3240</v>
      </c>
      <c r="K286" s="1360" t="s">
        <v>2926</v>
      </c>
      <c r="L286" s="1357"/>
      <c r="M286" s="1357"/>
      <c r="N286" s="1357"/>
      <c r="O286" s="1357"/>
      <c r="P286" s="1357" t="str">
        <f t="shared" si="4"/>
        <v/>
      </c>
      <c r="Q286" s="1361" t="str">
        <f>IFERROR(VLOOKUP(Organization!$L286,BUDGETMANAGER,5,FALSE),"No VID")</f>
        <v>No VID</v>
      </c>
      <c r="R286" s="111"/>
    </row>
    <row r="287" spans="1:18" ht="12.75" customHeight="1">
      <c r="A287" s="1359">
        <v>278</v>
      </c>
      <c r="B287" s="1355" t="s">
        <v>97</v>
      </c>
      <c r="C287" s="1355"/>
      <c r="D287" s="1357"/>
      <c r="E287" s="1355"/>
      <c r="F287" s="1355"/>
      <c r="G287" s="1355"/>
      <c r="H287" s="1356" t="s">
        <v>2734</v>
      </c>
      <c r="I287" s="1357" t="s">
        <v>5893</v>
      </c>
      <c r="J287" s="1355" t="s">
        <v>3240</v>
      </c>
      <c r="K287" s="1360" t="s">
        <v>2926</v>
      </c>
      <c r="L287" s="1357"/>
      <c r="M287" s="1357"/>
      <c r="N287" s="1357"/>
      <c r="O287" s="1357"/>
      <c r="P287" s="1357" t="str">
        <f t="shared" si="4"/>
        <v/>
      </c>
      <c r="Q287" s="1361" t="str">
        <f>IFERROR(VLOOKUP(Organization!$L287,BUDGETMANAGER,5,FALSE),"No VID")</f>
        <v>No VID</v>
      </c>
      <c r="R287" s="111"/>
    </row>
    <row r="288" spans="1:18" ht="12.75" customHeight="1">
      <c r="A288" s="1359">
        <v>279</v>
      </c>
      <c r="B288" s="1355" t="s">
        <v>97</v>
      </c>
      <c r="C288" s="1355"/>
      <c r="D288" s="1355"/>
      <c r="E288" s="1355"/>
      <c r="F288" s="1355"/>
      <c r="G288" s="1355"/>
      <c r="H288" s="1356" t="s">
        <v>2735</v>
      </c>
      <c r="I288" s="1357" t="s">
        <v>1823</v>
      </c>
      <c r="J288" s="1355" t="s">
        <v>3240</v>
      </c>
      <c r="K288" s="1360" t="s">
        <v>2926</v>
      </c>
      <c r="L288" s="1357"/>
      <c r="M288" s="1357"/>
      <c r="N288" s="1357"/>
      <c r="O288" s="1357"/>
      <c r="P288" s="1357" t="str">
        <f t="shared" si="4"/>
        <v/>
      </c>
      <c r="Q288" s="1361" t="str">
        <f>IFERROR(VLOOKUP(Organization!$L288,BUDGETMANAGER,5,FALSE),"No VID")</f>
        <v>No VID</v>
      </c>
      <c r="R288" s="111"/>
    </row>
    <row r="289" spans="1:18" ht="12.75" customHeight="1">
      <c r="A289" s="1359">
        <v>280</v>
      </c>
      <c r="B289" s="1355" t="s">
        <v>97</v>
      </c>
      <c r="C289" s="1355"/>
      <c r="D289" s="1355"/>
      <c r="E289" s="1355"/>
      <c r="F289" s="1355"/>
      <c r="G289" s="1355"/>
      <c r="H289" s="1356" t="s">
        <v>2736</v>
      </c>
      <c r="I289" s="1357" t="s">
        <v>1824</v>
      </c>
      <c r="J289" s="1355" t="s">
        <v>3240</v>
      </c>
      <c r="K289" s="1360" t="s">
        <v>2926</v>
      </c>
      <c r="L289" s="1357"/>
      <c r="M289" s="1357"/>
      <c r="N289" s="1357"/>
      <c r="O289" s="1357"/>
      <c r="P289" s="1357" t="str">
        <f t="shared" si="4"/>
        <v/>
      </c>
      <c r="Q289" s="1361" t="str">
        <f>IFERROR(VLOOKUP(Organization!$L289,BUDGETMANAGER,5,FALSE),"No VID")</f>
        <v>No VID</v>
      </c>
      <c r="R289" s="111"/>
    </row>
    <row r="290" spans="1:18" ht="12.75" customHeight="1">
      <c r="A290" s="1359">
        <v>281</v>
      </c>
      <c r="B290" s="1355" t="s">
        <v>97</v>
      </c>
      <c r="C290" s="1355"/>
      <c r="D290" s="1355"/>
      <c r="E290" s="1355"/>
      <c r="F290" s="1355"/>
      <c r="G290" s="1355"/>
      <c r="H290" s="1356" t="s">
        <v>2737</v>
      </c>
      <c r="I290" s="1357" t="s">
        <v>3625</v>
      </c>
      <c r="J290" s="1355" t="s">
        <v>3240</v>
      </c>
      <c r="K290" s="1360" t="s">
        <v>2926</v>
      </c>
      <c r="L290" s="1357"/>
      <c r="M290" s="1357"/>
      <c r="N290" s="1357"/>
      <c r="O290" s="1357"/>
      <c r="P290" s="1357" t="str">
        <f t="shared" si="4"/>
        <v/>
      </c>
      <c r="Q290" s="1361" t="str">
        <f>IFERROR(VLOOKUP(Organization!$L290,BUDGETMANAGER,5,FALSE),"No VID")</f>
        <v>No VID</v>
      </c>
      <c r="R290" s="111"/>
    </row>
    <row r="291" spans="1:18" ht="12.75" customHeight="1">
      <c r="A291" s="1359">
        <v>282</v>
      </c>
      <c r="B291" s="1355" t="s">
        <v>97</v>
      </c>
      <c r="C291" s="1355"/>
      <c r="D291" s="1355"/>
      <c r="E291" s="1355"/>
      <c r="F291" s="1355"/>
      <c r="G291" s="1355"/>
      <c r="H291" s="1356" t="s">
        <v>2738</v>
      </c>
      <c r="I291" s="1357" t="s">
        <v>3626</v>
      </c>
      <c r="J291" s="1355" t="s">
        <v>3240</v>
      </c>
      <c r="K291" s="1360" t="s">
        <v>2926</v>
      </c>
      <c r="L291" s="1357"/>
      <c r="M291" s="1357"/>
      <c r="N291" s="1357"/>
      <c r="O291" s="1357"/>
      <c r="P291" s="1357" t="str">
        <f t="shared" si="4"/>
        <v/>
      </c>
      <c r="Q291" s="1361" t="str">
        <f>IFERROR(VLOOKUP(Organization!$L291,BUDGETMANAGER,5,FALSE),"No VID")</f>
        <v>No VID</v>
      </c>
      <c r="R291" s="111"/>
    </row>
    <row r="292" spans="1:18" ht="12.75" customHeight="1">
      <c r="A292" s="1359">
        <v>283</v>
      </c>
      <c r="B292" s="1355" t="s">
        <v>97</v>
      </c>
      <c r="C292" s="1355"/>
      <c r="D292" s="1355"/>
      <c r="E292" s="1355"/>
      <c r="F292" s="1355"/>
      <c r="G292" s="1355"/>
      <c r="H292" s="1356" t="s">
        <v>2739</v>
      </c>
      <c r="I292" s="1357" t="s">
        <v>3627</v>
      </c>
      <c r="J292" s="1355" t="s">
        <v>3240</v>
      </c>
      <c r="K292" s="1360" t="s">
        <v>2926</v>
      </c>
      <c r="L292" s="1357"/>
      <c r="M292" s="1357"/>
      <c r="N292" s="1357"/>
      <c r="O292" s="1357"/>
      <c r="P292" s="1357" t="str">
        <f t="shared" si="4"/>
        <v/>
      </c>
      <c r="Q292" s="1361" t="str">
        <f>IFERROR(VLOOKUP(Organization!$L292,BUDGETMANAGER,5,FALSE),"No VID")</f>
        <v>No VID</v>
      </c>
      <c r="R292" s="111"/>
    </row>
    <row r="293" spans="1:18" ht="12.75" customHeight="1">
      <c r="A293" s="1359">
        <v>284</v>
      </c>
      <c r="B293" s="1355" t="s">
        <v>97</v>
      </c>
      <c r="C293" s="1355"/>
      <c r="D293" s="1355"/>
      <c r="E293" s="1355"/>
      <c r="F293" s="1355"/>
      <c r="G293" s="1355"/>
      <c r="H293" s="1356" t="s">
        <v>2740</v>
      </c>
      <c r="I293" s="1357" t="s">
        <v>1822</v>
      </c>
      <c r="J293" s="1355" t="s">
        <v>3240</v>
      </c>
      <c r="K293" s="1360" t="s">
        <v>2926</v>
      </c>
      <c r="L293" s="1357"/>
      <c r="M293" s="1357"/>
      <c r="N293" s="1357"/>
      <c r="O293" s="1357"/>
      <c r="P293" s="1357" t="str">
        <f t="shared" si="4"/>
        <v/>
      </c>
      <c r="Q293" s="1361" t="str">
        <f>IFERROR(VLOOKUP(Organization!$L293,BUDGETMANAGER,5,FALSE),"No VID")</f>
        <v>No VID</v>
      </c>
      <c r="R293" s="111"/>
    </row>
    <row r="294" spans="1:18" ht="12.75" customHeight="1">
      <c r="A294" s="1359">
        <v>285</v>
      </c>
      <c r="B294" s="1355" t="s">
        <v>97</v>
      </c>
      <c r="C294" s="1355"/>
      <c r="D294" s="1355"/>
      <c r="E294" s="1355"/>
      <c r="F294" s="1355"/>
      <c r="G294" s="1355"/>
      <c r="H294" s="1356" t="s">
        <v>2741</v>
      </c>
      <c r="I294" s="1357" t="s">
        <v>3629</v>
      </c>
      <c r="J294" s="1355" t="s">
        <v>3240</v>
      </c>
      <c r="K294" s="1360" t="s">
        <v>2926</v>
      </c>
      <c r="L294" s="1357"/>
      <c r="M294" s="1357"/>
      <c r="N294" s="1357"/>
      <c r="O294" s="1357"/>
      <c r="P294" s="1357" t="str">
        <f t="shared" si="4"/>
        <v/>
      </c>
      <c r="Q294" s="1361" t="str">
        <f>IFERROR(VLOOKUP(Organization!$L294,BUDGETMANAGER,5,FALSE),"No VID")</f>
        <v>No VID</v>
      </c>
      <c r="R294" s="111"/>
    </row>
    <row r="295" spans="1:18" ht="12.75" customHeight="1">
      <c r="A295" s="1359">
        <v>286</v>
      </c>
      <c r="B295" s="1355" t="s">
        <v>97</v>
      </c>
      <c r="C295" s="1355"/>
      <c r="D295" s="1355"/>
      <c r="E295" s="1355"/>
      <c r="F295" s="1355"/>
      <c r="G295" s="1355"/>
      <c r="H295" s="1356" t="s">
        <v>2742</v>
      </c>
      <c r="I295" s="1357" t="s">
        <v>4123</v>
      </c>
      <c r="J295" s="1355" t="s">
        <v>3240</v>
      </c>
      <c r="K295" s="1360" t="s">
        <v>2926</v>
      </c>
      <c r="L295" s="1357"/>
      <c r="M295" s="1357"/>
      <c r="N295" s="1357"/>
      <c r="O295" s="1357"/>
      <c r="P295" s="1357" t="str">
        <f t="shared" si="4"/>
        <v/>
      </c>
      <c r="Q295" s="1361" t="str">
        <f>IFERROR(VLOOKUP(Organization!$L295,BUDGETMANAGER,5,FALSE),"No VID")</f>
        <v>No VID</v>
      </c>
      <c r="R295" s="111"/>
    </row>
    <row r="296" spans="1:18" ht="12.75" customHeight="1">
      <c r="A296" s="1359">
        <v>287</v>
      </c>
      <c r="B296" s="1355" t="s">
        <v>97</v>
      </c>
      <c r="C296" s="1355"/>
      <c r="D296" s="1355"/>
      <c r="E296" s="1355"/>
      <c r="F296" s="1355"/>
      <c r="G296" s="1355"/>
      <c r="H296" s="1356" t="s">
        <v>2743</v>
      </c>
      <c r="I296" s="1357" t="s">
        <v>1825</v>
      </c>
      <c r="J296" s="1355" t="s">
        <v>3240</v>
      </c>
      <c r="K296" s="1360" t="s">
        <v>2926</v>
      </c>
      <c r="L296" s="1357"/>
      <c r="M296" s="1357"/>
      <c r="N296" s="1357"/>
      <c r="O296" s="1357"/>
      <c r="P296" s="1357" t="str">
        <f t="shared" si="4"/>
        <v/>
      </c>
      <c r="Q296" s="1361" t="str">
        <f>IFERROR(VLOOKUP(Organization!$L296,BUDGETMANAGER,5,FALSE),"No VID")</f>
        <v>No VID</v>
      </c>
      <c r="R296" s="111"/>
    </row>
    <row r="297" spans="1:18" ht="12.75" customHeight="1">
      <c r="A297" s="1359">
        <v>288</v>
      </c>
      <c r="B297" s="1355" t="s">
        <v>97</v>
      </c>
      <c r="C297" s="1355"/>
      <c r="D297" s="1355"/>
      <c r="E297" s="1355"/>
      <c r="F297" s="1355"/>
      <c r="G297" s="1355"/>
      <c r="H297" s="1356" t="s">
        <v>2744</v>
      </c>
      <c r="I297" s="1357" t="s">
        <v>1826</v>
      </c>
      <c r="J297" s="1355" t="s">
        <v>3240</v>
      </c>
      <c r="K297" s="1360" t="s">
        <v>2926</v>
      </c>
      <c r="L297" s="1357"/>
      <c r="M297" s="1357"/>
      <c r="N297" s="1357"/>
      <c r="O297" s="1357"/>
      <c r="P297" s="1357" t="str">
        <f t="shared" si="4"/>
        <v/>
      </c>
      <c r="Q297" s="1361" t="str">
        <f>IFERROR(VLOOKUP(Organization!$L297,BUDGETMANAGER,5,FALSE),"No VID")</f>
        <v>No VID</v>
      </c>
      <c r="R297" s="111"/>
    </row>
    <row r="298" spans="1:18" ht="12.75" customHeight="1">
      <c r="A298" s="1359">
        <v>289</v>
      </c>
      <c r="B298" s="1355" t="s">
        <v>97</v>
      </c>
      <c r="C298" s="1355"/>
      <c r="D298" s="1355"/>
      <c r="E298" s="1355"/>
      <c r="F298" s="1355"/>
      <c r="G298" s="1355"/>
      <c r="H298" s="1356" t="s">
        <v>2745</v>
      </c>
      <c r="I298" s="1357" t="s">
        <v>1828</v>
      </c>
      <c r="J298" s="1355" t="s">
        <v>3240</v>
      </c>
      <c r="K298" s="1360" t="s">
        <v>2926</v>
      </c>
      <c r="L298" s="1357"/>
      <c r="M298" s="1357"/>
      <c r="N298" s="1357"/>
      <c r="O298" s="1357"/>
      <c r="P298" s="1357" t="str">
        <f t="shared" si="4"/>
        <v/>
      </c>
      <c r="Q298" s="1361" t="str">
        <f>IFERROR(VLOOKUP(Organization!$L298,BUDGETMANAGER,5,FALSE),"No VID")</f>
        <v>No VID</v>
      </c>
      <c r="R298" s="111"/>
    </row>
    <row r="299" spans="1:18" ht="12.75" customHeight="1">
      <c r="A299" s="1359">
        <v>290</v>
      </c>
      <c r="B299" s="1355" t="s">
        <v>97</v>
      </c>
      <c r="C299" s="1355"/>
      <c r="D299" s="1355"/>
      <c r="E299" s="1355"/>
      <c r="F299" s="1355"/>
      <c r="G299" s="1355"/>
      <c r="H299" s="1356" t="s">
        <v>2746</v>
      </c>
      <c r="I299" s="1357" t="s">
        <v>1827</v>
      </c>
      <c r="J299" s="1355" t="s">
        <v>3240</v>
      </c>
      <c r="K299" s="1360" t="s">
        <v>2926</v>
      </c>
      <c r="L299" s="1357"/>
      <c r="M299" s="1357"/>
      <c r="N299" s="1357"/>
      <c r="O299" s="1357"/>
      <c r="P299" s="1357" t="str">
        <f t="shared" si="4"/>
        <v/>
      </c>
      <c r="Q299" s="1361" t="str">
        <f>IFERROR(VLOOKUP(Organization!$L299,BUDGETMANAGER,5,FALSE),"No VID")</f>
        <v>No VID</v>
      </c>
      <c r="R299" s="111"/>
    </row>
    <row r="300" spans="1:18" ht="12.75" customHeight="1">
      <c r="A300" s="1359">
        <v>291</v>
      </c>
      <c r="B300" s="1355" t="s">
        <v>97</v>
      </c>
      <c r="C300" s="1355"/>
      <c r="D300" s="1355"/>
      <c r="E300" s="1355"/>
      <c r="F300" s="1355"/>
      <c r="G300" s="1355"/>
      <c r="H300" s="1356" t="s">
        <v>2747</v>
      </c>
      <c r="I300" s="1357" t="s">
        <v>1829</v>
      </c>
      <c r="J300" s="1355" t="s">
        <v>3240</v>
      </c>
      <c r="K300" s="1360" t="s">
        <v>2926</v>
      </c>
      <c r="L300" s="1357"/>
      <c r="M300" s="1357"/>
      <c r="N300" s="1357"/>
      <c r="O300" s="1357"/>
      <c r="P300" s="1357" t="str">
        <f t="shared" si="4"/>
        <v/>
      </c>
      <c r="Q300" s="1361" t="str">
        <f>IFERROR(VLOOKUP(Organization!$L300,BUDGETMANAGER,5,FALSE),"No VID")</f>
        <v>No VID</v>
      </c>
      <c r="R300" s="111"/>
    </row>
    <row r="301" spans="1:18" ht="12.75" customHeight="1">
      <c r="A301" s="1359">
        <v>292</v>
      </c>
      <c r="B301" s="1355" t="s">
        <v>97</v>
      </c>
      <c r="C301" s="1355"/>
      <c r="D301" s="1355"/>
      <c r="E301" s="1355"/>
      <c r="F301" s="1355"/>
      <c r="G301" s="1355"/>
      <c r="H301" s="1356" t="s">
        <v>2748</v>
      </c>
      <c r="I301" s="1357" t="s">
        <v>1830</v>
      </c>
      <c r="J301" s="1355" t="s">
        <v>3240</v>
      </c>
      <c r="K301" s="1360" t="s">
        <v>2926</v>
      </c>
      <c r="L301" s="1357"/>
      <c r="M301" s="1357"/>
      <c r="N301" s="1357"/>
      <c r="O301" s="1357"/>
      <c r="P301" s="1357" t="str">
        <f t="shared" si="4"/>
        <v/>
      </c>
      <c r="Q301" s="1361" t="str">
        <f>IFERROR(VLOOKUP(Organization!$L301,BUDGETMANAGER,5,FALSE),"No VID")</f>
        <v>No VID</v>
      </c>
      <c r="R301" s="111"/>
    </row>
    <row r="302" spans="1:18" ht="12.75" customHeight="1">
      <c r="A302" s="1359">
        <v>293</v>
      </c>
      <c r="B302" s="1355" t="s">
        <v>97</v>
      </c>
      <c r="C302" s="1355"/>
      <c r="D302" s="1355"/>
      <c r="E302" s="1355"/>
      <c r="F302" s="1355"/>
      <c r="G302" s="1355"/>
      <c r="H302" s="1356" t="s">
        <v>2749</v>
      </c>
      <c r="I302" s="1357" t="s">
        <v>1831</v>
      </c>
      <c r="J302" s="1355" t="s">
        <v>3240</v>
      </c>
      <c r="K302" s="1360" t="s">
        <v>2926</v>
      </c>
      <c r="L302" s="1357"/>
      <c r="M302" s="1357"/>
      <c r="N302" s="1357"/>
      <c r="O302" s="1357"/>
      <c r="P302" s="1357" t="str">
        <f t="shared" si="4"/>
        <v/>
      </c>
      <c r="Q302" s="1361" t="str">
        <f>IFERROR(VLOOKUP(Organization!$L302,BUDGETMANAGER,5,FALSE),"No VID")</f>
        <v>No VID</v>
      </c>
      <c r="R302" s="111"/>
    </row>
    <row r="303" spans="1:18" ht="12.75" customHeight="1">
      <c r="A303" s="1359">
        <v>294</v>
      </c>
      <c r="B303" s="1355" t="s">
        <v>97</v>
      </c>
      <c r="C303" s="1355"/>
      <c r="D303" s="1355"/>
      <c r="E303" s="1355"/>
      <c r="F303" s="1355"/>
      <c r="G303" s="1355"/>
      <c r="H303" s="1356" t="s">
        <v>2750</v>
      </c>
      <c r="I303" s="1357" t="s">
        <v>9750</v>
      </c>
      <c r="J303" s="1355" t="s">
        <v>3240</v>
      </c>
      <c r="K303" s="1360" t="s">
        <v>2926</v>
      </c>
      <c r="L303" s="1357"/>
      <c r="M303" s="1357"/>
      <c r="N303" s="1357"/>
      <c r="O303" s="1357"/>
      <c r="P303" s="1357" t="str">
        <f t="shared" si="4"/>
        <v/>
      </c>
      <c r="Q303" s="1361" t="str">
        <f>IFERROR(VLOOKUP(Organization!$L303,BUDGETMANAGER,5,FALSE),"No VID")</f>
        <v>No VID</v>
      </c>
      <c r="R303" s="111"/>
    </row>
    <row r="304" spans="1:18" ht="12.75" customHeight="1">
      <c r="A304" s="1359">
        <v>295</v>
      </c>
      <c r="B304" s="1355" t="s">
        <v>97</v>
      </c>
      <c r="C304" s="1355"/>
      <c r="D304" s="1355"/>
      <c r="E304" s="1355"/>
      <c r="F304" s="1355"/>
      <c r="G304" s="1355"/>
      <c r="H304" s="1356" t="s">
        <v>2751</v>
      </c>
      <c r="I304" s="1357" t="s">
        <v>1832</v>
      </c>
      <c r="J304" s="1355" t="s">
        <v>3240</v>
      </c>
      <c r="K304" s="1360" t="s">
        <v>2926</v>
      </c>
      <c r="L304" s="1357"/>
      <c r="M304" s="1357"/>
      <c r="N304" s="1357"/>
      <c r="O304" s="1357"/>
      <c r="P304" s="1357" t="str">
        <f t="shared" si="4"/>
        <v/>
      </c>
      <c r="Q304" s="1361" t="str">
        <f>IFERROR(VLOOKUP(Organization!$L304,BUDGETMANAGER,5,FALSE),"No VID")</f>
        <v>No VID</v>
      </c>
      <c r="R304" s="111"/>
    </row>
    <row r="305" spans="1:18" ht="12.75" customHeight="1">
      <c r="A305" s="1359">
        <v>296</v>
      </c>
      <c r="B305" s="1355" t="s">
        <v>97</v>
      </c>
      <c r="C305" s="1355"/>
      <c r="D305" s="1355"/>
      <c r="E305" s="1355"/>
      <c r="F305" s="1355"/>
      <c r="G305" s="1355"/>
      <c r="H305" s="1356" t="s">
        <v>2752</v>
      </c>
      <c r="I305" s="1357" t="s">
        <v>1833</v>
      </c>
      <c r="J305" s="1355" t="s">
        <v>3240</v>
      </c>
      <c r="K305" s="1360" t="s">
        <v>2926</v>
      </c>
      <c r="L305" s="1357"/>
      <c r="M305" s="1357"/>
      <c r="N305" s="1357"/>
      <c r="O305" s="1357"/>
      <c r="P305" s="1357" t="str">
        <f t="shared" si="4"/>
        <v/>
      </c>
      <c r="Q305" s="1361" t="str">
        <f>IFERROR(VLOOKUP(Organization!$L305,BUDGETMANAGER,5,FALSE),"No VID")</f>
        <v>No VID</v>
      </c>
      <c r="R305" s="111"/>
    </row>
    <row r="306" spans="1:18" ht="12.75" customHeight="1">
      <c r="A306" s="1359">
        <v>297</v>
      </c>
      <c r="B306" s="1355" t="s">
        <v>97</v>
      </c>
      <c r="C306" s="1355"/>
      <c r="D306" s="1355"/>
      <c r="E306" s="1355"/>
      <c r="F306" s="1355"/>
      <c r="G306" s="1355"/>
      <c r="H306" s="1356" t="s">
        <v>2753</v>
      </c>
      <c r="I306" s="1357" t="s">
        <v>1834</v>
      </c>
      <c r="J306" s="1355" t="s">
        <v>3240</v>
      </c>
      <c r="K306" s="1360" t="s">
        <v>2926</v>
      </c>
      <c r="L306" s="1357"/>
      <c r="M306" s="1357"/>
      <c r="N306" s="1357"/>
      <c r="O306" s="1357"/>
      <c r="P306" s="1357" t="str">
        <f t="shared" si="4"/>
        <v/>
      </c>
      <c r="Q306" s="1361" t="str">
        <f>IFERROR(VLOOKUP(Organization!$L306,BUDGETMANAGER,5,FALSE),"No VID")</f>
        <v>No VID</v>
      </c>
      <c r="R306" s="111"/>
    </row>
    <row r="307" spans="1:18" ht="12.75" customHeight="1">
      <c r="A307" s="1359">
        <v>298</v>
      </c>
      <c r="B307" s="1355" t="s">
        <v>97</v>
      </c>
      <c r="C307" s="1355"/>
      <c r="D307" s="1355"/>
      <c r="E307" s="1355"/>
      <c r="F307" s="1355"/>
      <c r="G307" s="1355"/>
      <c r="H307" s="1356" t="s">
        <v>2754</v>
      </c>
      <c r="I307" s="1357" t="s">
        <v>1835</v>
      </c>
      <c r="J307" s="1355" t="s">
        <v>3240</v>
      </c>
      <c r="K307" s="1360" t="s">
        <v>2926</v>
      </c>
      <c r="L307" s="1357"/>
      <c r="M307" s="1357"/>
      <c r="N307" s="1357"/>
      <c r="O307" s="1357"/>
      <c r="P307" s="1357" t="str">
        <f t="shared" si="4"/>
        <v/>
      </c>
      <c r="Q307" s="1361" t="str">
        <f>IFERROR(VLOOKUP(Organization!$L307,BUDGETMANAGER,5,FALSE),"No VID")</f>
        <v>No VID</v>
      </c>
      <c r="R307" s="111"/>
    </row>
    <row r="308" spans="1:18" ht="12.75" customHeight="1">
      <c r="A308" s="1359">
        <v>299</v>
      </c>
      <c r="B308" s="1355" t="s">
        <v>97</v>
      </c>
      <c r="C308" s="1355"/>
      <c r="D308" s="1355"/>
      <c r="E308" s="1355"/>
      <c r="F308" s="1355"/>
      <c r="G308" s="1355"/>
      <c r="H308" s="1356" t="s">
        <v>2755</v>
      </c>
      <c r="I308" s="1357" t="s">
        <v>1836</v>
      </c>
      <c r="J308" s="1355" t="s">
        <v>3240</v>
      </c>
      <c r="K308" s="1360" t="s">
        <v>2926</v>
      </c>
      <c r="L308" s="1357"/>
      <c r="M308" s="1357"/>
      <c r="N308" s="1357"/>
      <c r="O308" s="1357"/>
      <c r="P308" s="1357" t="str">
        <f t="shared" si="4"/>
        <v/>
      </c>
      <c r="Q308" s="1361" t="str">
        <f>IFERROR(VLOOKUP(Organization!$L308,BUDGETMANAGER,5,FALSE),"No VID")</f>
        <v>No VID</v>
      </c>
      <c r="R308" s="111"/>
    </row>
    <row r="309" spans="1:18" ht="12.75" customHeight="1">
      <c r="A309" s="1359">
        <v>300</v>
      </c>
      <c r="B309" s="1355" t="s">
        <v>97</v>
      </c>
      <c r="C309" s="1355"/>
      <c r="D309" s="1355"/>
      <c r="E309" s="1355"/>
      <c r="F309" s="1355"/>
      <c r="G309" s="1355"/>
      <c r="H309" s="1356" t="s">
        <v>2756</v>
      </c>
      <c r="I309" s="1357" t="s">
        <v>1837</v>
      </c>
      <c r="J309" s="1355" t="s">
        <v>3240</v>
      </c>
      <c r="K309" s="1360" t="s">
        <v>2926</v>
      </c>
      <c r="L309" s="1357"/>
      <c r="M309" s="1357"/>
      <c r="N309" s="1357"/>
      <c r="O309" s="1357"/>
      <c r="P309" s="1357" t="str">
        <f t="shared" si="4"/>
        <v/>
      </c>
      <c r="Q309" s="1361" t="str">
        <f>IFERROR(VLOOKUP(Organization!$L309,BUDGETMANAGER,5,FALSE),"No VID")</f>
        <v>No VID</v>
      </c>
      <c r="R309" s="111"/>
    </row>
    <row r="310" spans="1:18" ht="12.75" customHeight="1">
      <c r="A310" s="1359">
        <v>301</v>
      </c>
      <c r="B310" s="1355" t="s">
        <v>97</v>
      </c>
      <c r="C310" s="1355"/>
      <c r="D310" s="1355"/>
      <c r="E310" s="1355"/>
      <c r="F310" s="1355"/>
      <c r="G310" s="1355"/>
      <c r="H310" s="1356" t="s">
        <v>2757</v>
      </c>
      <c r="I310" s="1357" t="s">
        <v>1838</v>
      </c>
      <c r="J310" s="1355" t="s">
        <v>3240</v>
      </c>
      <c r="K310" s="1360" t="s">
        <v>2926</v>
      </c>
      <c r="L310" s="1357"/>
      <c r="M310" s="1357"/>
      <c r="N310" s="1357"/>
      <c r="O310" s="1357"/>
      <c r="P310" s="1357" t="str">
        <f t="shared" si="4"/>
        <v/>
      </c>
      <c r="Q310" s="1361" t="str">
        <f>IFERROR(VLOOKUP(Organization!$L310,BUDGETMANAGER,5,FALSE),"No VID")</f>
        <v>No VID</v>
      </c>
      <c r="R310" s="111"/>
    </row>
    <row r="311" spans="1:18" ht="12.75" customHeight="1">
      <c r="A311" s="1359">
        <v>302</v>
      </c>
      <c r="B311" s="1355" t="s">
        <v>97</v>
      </c>
      <c r="C311" s="1355"/>
      <c r="D311" s="1355"/>
      <c r="E311" s="1355"/>
      <c r="F311" s="1355"/>
      <c r="G311" s="1355"/>
      <c r="H311" s="1356" t="s">
        <v>2758</v>
      </c>
      <c r="I311" s="1357" t="s">
        <v>1839</v>
      </c>
      <c r="J311" s="1355" t="s">
        <v>3240</v>
      </c>
      <c r="K311" s="1360" t="s">
        <v>2926</v>
      </c>
      <c r="L311" s="1357"/>
      <c r="M311" s="1357"/>
      <c r="N311" s="1357"/>
      <c r="O311" s="1357"/>
      <c r="P311" s="1357" t="str">
        <f t="shared" si="4"/>
        <v/>
      </c>
      <c r="Q311" s="1361" t="str">
        <f>IFERROR(VLOOKUP(Organization!$L311,BUDGETMANAGER,5,FALSE),"No VID")</f>
        <v>No VID</v>
      </c>
      <c r="R311" s="111"/>
    </row>
    <row r="312" spans="1:18" ht="12.75" customHeight="1">
      <c r="A312" s="1359">
        <v>303</v>
      </c>
      <c r="B312" s="1355" t="s">
        <v>97</v>
      </c>
      <c r="C312" s="1355"/>
      <c r="D312" s="1355"/>
      <c r="E312" s="1355"/>
      <c r="F312" s="1355"/>
      <c r="G312" s="1355"/>
      <c r="H312" s="1356" t="s">
        <v>2759</v>
      </c>
      <c r="I312" s="1357" t="s">
        <v>1840</v>
      </c>
      <c r="J312" s="1355" t="s">
        <v>3240</v>
      </c>
      <c r="K312" s="1360" t="s">
        <v>2926</v>
      </c>
      <c r="L312" s="1357"/>
      <c r="M312" s="1357"/>
      <c r="N312" s="1357"/>
      <c r="O312" s="1357"/>
      <c r="P312" s="1357" t="str">
        <f t="shared" si="4"/>
        <v/>
      </c>
      <c r="Q312" s="1361" t="str">
        <f>IFERROR(VLOOKUP(Organization!$L312,BUDGETMANAGER,5,FALSE),"No VID")</f>
        <v>No VID</v>
      </c>
      <c r="R312" s="111"/>
    </row>
    <row r="313" spans="1:18" ht="12.75" customHeight="1">
      <c r="A313" s="1359">
        <v>304</v>
      </c>
      <c r="B313" s="1355" t="s">
        <v>97</v>
      </c>
      <c r="C313" s="1355"/>
      <c r="D313" s="1355"/>
      <c r="E313" s="1355"/>
      <c r="F313" s="1355"/>
      <c r="G313" s="1355"/>
      <c r="H313" s="1356" t="s">
        <v>2760</v>
      </c>
      <c r="I313" s="1357" t="s">
        <v>1841</v>
      </c>
      <c r="J313" s="1355" t="s">
        <v>3240</v>
      </c>
      <c r="K313" s="1360" t="s">
        <v>2926</v>
      </c>
      <c r="L313" s="1357"/>
      <c r="M313" s="1357"/>
      <c r="N313" s="1357"/>
      <c r="O313" s="1357"/>
      <c r="P313" s="1357" t="str">
        <f t="shared" si="4"/>
        <v/>
      </c>
      <c r="Q313" s="1361" t="str">
        <f>IFERROR(VLOOKUP(Organization!$L313,BUDGETMANAGER,5,FALSE),"No VID")</f>
        <v>No VID</v>
      </c>
      <c r="R313" s="111"/>
    </row>
    <row r="314" spans="1:18" ht="12.75" customHeight="1">
      <c r="A314" s="1359">
        <v>305</v>
      </c>
      <c r="B314" s="1355" t="s">
        <v>97</v>
      </c>
      <c r="C314" s="1355"/>
      <c r="D314" s="1355"/>
      <c r="E314" s="1355"/>
      <c r="F314" s="1355"/>
      <c r="G314" s="1355"/>
      <c r="H314" s="1356" t="s">
        <v>2761</v>
      </c>
      <c r="I314" s="1357" t="s">
        <v>1842</v>
      </c>
      <c r="J314" s="1355" t="s">
        <v>3240</v>
      </c>
      <c r="K314" s="1360" t="s">
        <v>2926</v>
      </c>
      <c r="L314" s="1357"/>
      <c r="M314" s="1357"/>
      <c r="N314" s="1357"/>
      <c r="O314" s="1357"/>
      <c r="P314" s="1357" t="str">
        <f t="shared" si="4"/>
        <v/>
      </c>
      <c r="Q314" s="1361" t="str">
        <f>IFERROR(VLOOKUP(Organization!$L314,BUDGETMANAGER,5,FALSE),"No VID")</f>
        <v>No VID</v>
      </c>
      <c r="R314" s="111"/>
    </row>
    <row r="315" spans="1:18" ht="12.75" customHeight="1">
      <c r="A315" s="1359">
        <v>306</v>
      </c>
      <c r="B315" s="1355" t="s">
        <v>97</v>
      </c>
      <c r="C315" s="1355"/>
      <c r="D315" s="1355"/>
      <c r="E315" s="1355"/>
      <c r="F315" s="1355"/>
      <c r="G315" s="1355"/>
      <c r="H315" s="1356" t="s">
        <v>2762</v>
      </c>
      <c r="I315" s="1357" t="s">
        <v>1843</v>
      </c>
      <c r="J315" s="1355" t="s">
        <v>3240</v>
      </c>
      <c r="K315" s="1360" t="s">
        <v>2926</v>
      </c>
      <c r="L315" s="1357"/>
      <c r="M315" s="1357"/>
      <c r="N315" s="1357"/>
      <c r="O315" s="1357"/>
      <c r="P315" s="1357" t="str">
        <f t="shared" si="4"/>
        <v/>
      </c>
      <c r="Q315" s="1361" t="str">
        <f>IFERROR(VLOOKUP(Organization!$L315,BUDGETMANAGER,5,FALSE),"No VID")</f>
        <v>No VID</v>
      </c>
      <c r="R315" s="111"/>
    </row>
    <row r="316" spans="1:18" ht="12.75" customHeight="1">
      <c r="A316" s="1359">
        <v>307</v>
      </c>
      <c r="B316" s="1355" t="s">
        <v>97</v>
      </c>
      <c r="C316" s="1355"/>
      <c r="D316" s="1355"/>
      <c r="E316" s="1355"/>
      <c r="F316" s="1355"/>
      <c r="G316" s="1355"/>
      <c r="H316" s="1356" t="s">
        <v>2763</v>
      </c>
      <c r="I316" s="1357" t="s">
        <v>1844</v>
      </c>
      <c r="J316" s="1355" t="s">
        <v>3240</v>
      </c>
      <c r="K316" s="1360" t="s">
        <v>2926</v>
      </c>
      <c r="L316" s="1357"/>
      <c r="M316" s="1357"/>
      <c r="N316" s="1357"/>
      <c r="O316" s="1357"/>
      <c r="P316" s="1357" t="str">
        <f t="shared" si="4"/>
        <v/>
      </c>
      <c r="Q316" s="1361" t="str">
        <f>IFERROR(VLOOKUP(Organization!$L316,BUDGETMANAGER,5,FALSE),"No VID")</f>
        <v>No VID</v>
      </c>
      <c r="R316" s="111"/>
    </row>
    <row r="317" spans="1:18" ht="12.75" customHeight="1">
      <c r="A317" s="1359">
        <v>308</v>
      </c>
      <c r="B317" s="1355" t="s">
        <v>97</v>
      </c>
      <c r="C317" s="1355"/>
      <c r="D317" s="1355"/>
      <c r="E317" s="1355"/>
      <c r="F317" s="1355"/>
      <c r="G317" s="1355"/>
      <c r="H317" s="1356" t="s">
        <v>2764</v>
      </c>
      <c r="I317" s="1357" t="s">
        <v>1845</v>
      </c>
      <c r="J317" s="1355" t="s">
        <v>3240</v>
      </c>
      <c r="K317" s="1360" t="s">
        <v>2926</v>
      </c>
      <c r="L317" s="1357"/>
      <c r="M317" s="1357"/>
      <c r="N317" s="1357"/>
      <c r="O317" s="1357"/>
      <c r="P317" s="1357" t="str">
        <f t="shared" si="4"/>
        <v/>
      </c>
      <c r="Q317" s="1361" t="str">
        <f>IFERROR(VLOOKUP(Organization!$L317,BUDGETMANAGER,5,FALSE),"No VID")</f>
        <v>No VID</v>
      </c>
      <c r="R317" s="111"/>
    </row>
    <row r="318" spans="1:18" ht="12.75" customHeight="1">
      <c r="A318" s="1359">
        <v>309</v>
      </c>
      <c r="B318" s="1355" t="s">
        <v>97</v>
      </c>
      <c r="C318" s="1355"/>
      <c r="D318" s="1355"/>
      <c r="E318" s="1355"/>
      <c r="F318" s="1355"/>
      <c r="G318" s="1355"/>
      <c r="H318" s="1356" t="s">
        <v>2765</v>
      </c>
      <c r="I318" s="1357" t="s">
        <v>1846</v>
      </c>
      <c r="J318" s="1355" t="s">
        <v>3240</v>
      </c>
      <c r="K318" s="1360" t="s">
        <v>2926</v>
      </c>
      <c r="L318" s="1357"/>
      <c r="M318" s="1357"/>
      <c r="N318" s="1357"/>
      <c r="O318" s="1357"/>
      <c r="P318" s="1357" t="str">
        <f t="shared" si="4"/>
        <v/>
      </c>
      <c r="Q318" s="1361" t="str">
        <f>IFERROR(VLOOKUP(Organization!$L318,BUDGETMANAGER,5,FALSE),"No VID")</f>
        <v>No VID</v>
      </c>
      <c r="R318" s="111"/>
    </row>
    <row r="319" spans="1:18" ht="12.75" customHeight="1">
      <c r="A319" s="1359">
        <v>310</v>
      </c>
      <c r="B319" s="1355" t="s">
        <v>97</v>
      </c>
      <c r="C319" s="1355"/>
      <c r="D319" s="1355"/>
      <c r="E319" s="1355"/>
      <c r="F319" s="1355"/>
      <c r="G319" s="1355"/>
      <c r="H319" s="1356" t="s">
        <v>2766</v>
      </c>
      <c r="I319" s="1357" t="s">
        <v>1847</v>
      </c>
      <c r="J319" s="1355" t="s">
        <v>3240</v>
      </c>
      <c r="K319" s="1360" t="s">
        <v>2926</v>
      </c>
      <c r="L319" s="1357"/>
      <c r="M319" s="1357"/>
      <c r="N319" s="1357"/>
      <c r="O319" s="1357"/>
      <c r="P319" s="1357" t="str">
        <f t="shared" si="4"/>
        <v/>
      </c>
      <c r="Q319" s="1361" t="str">
        <f>IFERROR(VLOOKUP(Organization!$L319,BUDGETMANAGER,5,FALSE),"No VID")</f>
        <v>No VID</v>
      </c>
      <c r="R319" s="111"/>
    </row>
    <row r="320" spans="1:18" ht="12.75" customHeight="1">
      <c r="A320" s="1359">
        <v>311</v>
      </c>
      <c r="B320" s="1355" t="s">
        <v>97</v>
      </c>
      <c r="C320" s="1355"/>
      <c r="D320" s="1355"/>
      <c r="E320" s="1355"/>
      <c r="F320" s="1355"/>
      <c r="G320" s="1355"/>
      <c r="H320" s="1356" t="s">
        <v>2767</v>
      </c>
      <c r="I320" s="1357" t="s">
        <v>1848</v>
      </c>
      <c r="J320" s="1355" t="s">
        <v>3240</v>
      </c>
      <c r="K320" s="1360" t="s">
        <v>2926</v>
      </c>
      <c r="L320" s="1357"/>
      <c r="M320" s="1357"/>
      <c r="N320" s="1357"/>
      <c r="O320" s="1357"/>
      <c r="P320" s="1357" t="str">
        <f t="shared" si="4"/>
        <v/>
      </c>
      <c r="Q320" s="1361" t="str">
        <f>IFERROR(VLOOKUP(Organization!$L320,BUDGETMANAGER,5,FALSE),"No VID")</f>
        <v>No VID</v>
      </c>
      <c r="R320" s="111"/>
    </row>
    <row r="321" spans="1:18" ht="12.75" customHeight="1">
      <c r="A321" s="1359">
        <v>312</v>
      </c>
      <c r="B321" s="1355" t="s">
        <v>97</v>
      </c>
      <c r="C321" s="1355"/>
      <c r="D321" s="1355"/>
      <c r="E321" s="1355"/>
      <c r="F321" s="1355"/>
      <c r="G321" s="1355"/>
      <c r="H321" s="1356" t="s">
        <v>2768</v>
      </c>
      <c r="I321" s="1357" t="s">
        <v>1849</v>
      </c>
      <c r="J321" s="1355" t="s">
        <v>3240</v>
      </c>
      <c r="K321" s="1360" t="s">
        <v>2926</v>
      </c>
      <c r="L321" s="1357"/>
      <c r="M321" s="1357"/>
      <c r="N321" s="1357"/>
      <c r="O321" s="1357"/>
      <c r="P321" s="1357" t="str">
        <f t="shared" si="4"/>
        <v/>
      </c>
      <c r="Q321" s="1361" t="str">
        <f>IFERROR(VLOOKUP(Organization!$L321,BUDGETMANAGER,5,FALSE),"No VID")</f>
        <v>No VID</v>
      </c>
      <c r="R321" s="111"/>
    </row>
    <row r="322" spans="1:18" ht="12.75" customHeight="1">
      <c r="A322" s="1359">
        <v>313</v>
      </c>
      <c r="B322" s="1355" t="s">
        <v>97</v>
      </c>
      <c r="C322" s="1355"/>
      <c r="D322" s="1355"/>
      <c r="E322" s="1355"/>
      <c r="F322" s="1355"/>
      <c r="G322" s="1355"/>
      <c r="H322" s="1356" t="s">
        <v>2769</v>
      </c>
      <c r="I322" s="1357" t="s">
        <v>1850</v>
      </c>
      <c r="J322" s="1355" t="s">
        <v>3240</v>
      </c>
      <c r="K322" s="1360" t="s">
        <v>2926</v>
      </c>
      <c r="L322" s="1357"/>
      <c r="M322" s="1357"/>
      <c r="N322" s="1357"/>
      <c r="O322" s="1357"/>
      <c r="P322" s="1357" t="str">
        <f t="shared" si="4"/>
        <v/>
      </c>
      <c r="Q322" s="1361" t="str">
        <f>IFERROR(VLOOKUP(Organization!$L322,BUDGETMANAGER,5,FALSE),"No VID")</f>
        <v>No VID</v>
      </c>
      <c r="R322" s="111"/>
    </row>
    <row r="323" spans="1:18" ht="12.75" customHeight="1">
      <c r="A323" s="1359">
        <v>314</v>
      </c>
      <c r="B323" s="1355" t="s">
        <v>97</v>
      </c>
      <c r="C323" s="1355"/>
      <c r="D323" s="1355"/>
      <c r="E323" s="1355"/>
      <c r="F323" s="1355"/>
      <c r="G323" s="1355"/>
      <c r="H323" s="1356" t="s">
        <v>2770</v>
      </c>
      <c r="I323" s="1357" t="s">
        <v>1851</v>
      </c>
      <c r="J323" s="1355" t="s">
        <v>3240</v>
      </c>
      <c r="K323" s="1360" t="s">
        <v>2926</v>
      </c>
      <c r="L323" s="1357"/>
      <c r="M323" s="1357"/>
      <c r="N323" s="1357"/>
      <c r="O323" s="1357"/>
      <c r="P323" s="1357" t="str">
        <f t="shared" si="4"/>
        <v/>
      </c>
      <c r="Q323" s="1361" t="str">
        <f>IFERROR(VLOOKUP(Organization!$L323,BUDGETMANAGER,5,FALSE),"No VID")</f>
        <v>No VID</v>
      </c>
      <c r="R323" s="111"/>
    </row>
    <row r="324" spans="1:18" ht="12.75" customHeight="1">
      <c r="A324" s="1359">
        <v>315</v>
      </c>
      <c r="B324" s="1355" t="s">
        <v>97</v>
      </c>
      <c r="C324" s="1355"/>
      <c r="D324" s="1355"/>
      <c r="E324" s="1355"/>
      <c r="F324" s="1355"/>
      <c r="G324" s="1355"/>
      <c r="H324" s="1356" t="s">
        <v>2771</v>
      </c>
      <c r="I324" s="1357" t="s">
        <v>1852</v>
      </c>
      <c r="J324" s="1355" t="s">
        <v>3240</v>
      </c>
      <c r="K324" s="1360" t="s">
        <v>2926</v>
      </c>
      <c r="L324" s="1357"/>
      <c r="M324" s="1357"/>
      <c r="N324" s="1357"/>
      <c r="O324" s="1357"/>
      <c r="P324" s="1357" t="str">
        <f t="shared" si="4"/>
        <v/>
      </c>
      <c r="Q324" s="1361" t="str">
        <f>IFERROR(VLOOKUP(Organization!$L324,BUDGETMANAGER,5,FALSE),"No VID")</f>
        <v>No VID</v>
      </c>
      <c r="R324" s="111"/>
    </row>
    <row r="325" spans="1:18" ht="12.75" customHeight="1">
      <c r="A325" s="1359">
        <v>316</v>
      </c>
      <c r="B325" s="1355" t="s">
        <v>97</v>
      </c>
      <c r="C325" s="1355"/>
      <c r="D325" s="1355"/>
      <c r="E325" s="1355"/>
      <c r="F325" s="1355"/>
      <c r="G325" s="1355"/>
      <c r="H325" s="1356" t="s">
        <v>2772</v>
      </c>
      <c r="I325" s="1357" t="s">
        <v>1853</v>
      </c>
      <c r="J325" s="1355" t="s">
        <v>3240</v>
      </c>
      <c r="K325" s="1360" t="s">
        <v>2926</v>
      </c>
      <c r="L325" s="1357"/>
      <c r="M325" s="1357"/>
      <c r="N325" s="1357"/>
      <c r="O325" s="1357"/>
      <c r="P325" s="1357" t="str">
        <f t="shared" si="4"/>
        <v/>
      </c>
      <c r="Q325" s="1361" t="str">
        <f>IFERROR(VLOOKUP(Organization!$L325,BUDGETMANAGER,5,FALSE),"No VID")</f>
        <v>No VID</v>
      </c>
      <c r="R325" s="111"/>
    </row>
    <row r="326" spans="1:18" ht="12.75" customHeight="1">
      <c r="A326" s="1359">
        <v>317</v>
      </c>
      <c r="B326" s="1355" t="s">
        <v>97</v>
      </c>
      <c r="C326" s="1355"/>
      <c r="D326" s="1355"/>
      <c r="E326" s="1355"/>
      <c r="F326" s="1355"/>
      <c r="G326" s="1355"/>
      <c r="H326" s="1356" t="s">
        <v>2773</v>
      </c>
      <c r="I326" s="1357" t="s">
        <v>1854</v>
      </c>
      <c r="J326" s="1355" t="s">
        <v>3240</v>
      </c>
      <c r="K326" s="1360" t="s">
        <v>2926</v>
      </c>
      <c r="L326" s="1357"/>
      <c r="M326" s="1357"/>
      <c r="N326" s="1357"/>
      <c r="O326" s="1357"/>
      <c r="P326" s="1357" t="str">
        <f t="shared" si="4"/>
        <v/>
      </c>
      <c r="Q326" s="1361" t="str">
        <f>IFERROR(VLOOKUP(Organization!$L326,BUDGETMANAGER,5,FALSE),"No VID")</f>
        <v>No VID</v>
      </c>
      <c r="R326" s="111"/>
    </row>
    <row r="327" spans="1:18" ht="12.75" customHeight="1">
      <c r="A327" s="1359">
        <v>318</v>
      </c>
      <c r="B327" s="1355" t="s">
        <v>97</v>
      </c>
      <c r="C327" s="1355"/>
      <c r="D327" s="1355"/>
      <c r="E327" s="1355"/>
      <c r="F327" s="1355"/>
      <c r="G327" s="1355"/>
      <c r="H327" s="1356" t="s">
        <v>2774</v>
      </c>
      <c r="I327" s="1357" t="s">
        <v>1855</v>
      </c>
      <c r="J327" s="1355" t="s">
        <v>3240</v>
      </c>
      <c r="K327" s="1360" t="s">
        <v>2926</v>
      </c>
      <c r="L327" s="1357"/>
      <c r="M327" s="1357"/>
      <c r="N327" s="1357"/>
      <c r="O327" s="1357"/>
      <c r="P327" s="1357" t="str">
        <f t="shared" si="4"/>
        <v/>
      </c>
      <c r="Q327" s="1361" t="str">
        <f>IFERROR(VLOOKUP(Organization!$L327,BUDGETMANAGER,5,FALSE),"No VID")</f>
        <v>No VID</v>
      </c>
      <c r="R327" s="111"/>
    </row>
    <row r="328" spans="1:18" ht="12.75" customHeight="1">
      <c r="A328" s="1359">
        <v>319</v>
      </c>
      <c r="B328" s="1355" t="s">
        <v>97</v>
      </c>
      <c r="C328" s="1355"/>
      <c r="D328" s="1355"/>
      <c r="E328" s="1355"/>
      <c r="F328" s="1355"/>
      <c r="G328" s="1355"/>
      <c r="H328" s="1356" t="s">
        <v>2775</v>
      </c>
      <c r="I328" s="1357" t="s">
        <v>4438</v>
      </c>
      <c r="J328" s="1355" t="s">
        <v>3240</v>
      </c>
      <c r="K328" s="1360" t="s">
        <v>2926</v>
      </c>
      <c r="L328" s="1357"/>
      <c r="M328" s="1357"/>
      <c r="N328" s="1357"/>
      <c r="O328" s="1357"/>
      <c r="P328" s="1357" t="str">
        <f t="shared" si="4"/>
        <v/>
      </c>
      <c r="Q328" s="1361" t="str">
        <f>IFERROR(VLOOKUP(Organization!$L328,BUDGETMANAGER,5,FALSE),"No VID")</f>
        <v>No VID</v>
      </c>
      <c r="R328" s="111"/>
    </row>
    <row r="329" spans="1:18" ht="12.75" customHeight="1">
      <c r="A329" s="1359">
        <v>320</v>
      </c>
      <c r="B329" s="1355" t="s">
        <v>97</v>
      </c>
      <c r="C329" s="1355"/>
      <c r="D329" s="1355"/>
      <c r="E329" s="1355"/>
      <c r="F329" s="1355"/>
      <c r="G329" s="1355"/>
      <c r="H329" s="1356" t="s">
        <v>3609</v>
      </c>
      <c r="I329" s="1357" t="s">
        <v>1856</v>
      </c>
      <c r="J329" s="1355" t="s">
        <v>3240</v>
      </c>
      <c r="K329" s="1360" t="s">
        <v>2926</v>
      </c>
      <c r="L329" s="1357"/>
      <c r="M329" s="1357"/>
      <c r="N329" s="1357"/>
      <c r="O329" s="1357"/>
      <c r="P329" s="1357" t="str">
        <f t="shared" si="4"/>
        <v/>
      </c>
      <c r="Q329" s="1361" t="str">
        <f>IFERROR(VLOOKUP(Organization!$L329,BUDGETMANAGER,5,FALSE),"No VID")</f>
        <v>No VID</v>
      </c>
      <c r="R329" s="111"/>
    </row>
    <row r="330" spans="1:18" ht="12.75" customHeight="1">
      <c r="A330" s="1359">
        <v>321</v>
      </c>
      <c r="B330" s="1355" t="s">
        <v>97</v>
      </c>
      <c r="C330" s="1355"/>
      <c r="D330" s="1355"/>
      <c r="E330" s="1355"/>
      <c r="F330" s="1355"/>
      <c r="G330" s="1355"/>
      <c r="H330" s="1356" t="s">
        <v>3610</v>
      </c>
      <c r="I330" s="1357" t="s">
        <v>9590</v>
      </c>
      <c r="J330" s="1355" t="s">
        <v>3240</v>
      </c>
      <c r="K330" s="1360" t="s">
        <v>2926</v>
      </c>
      <c r="L330" s="1357"/>
      <c r="M330" s="1357"/>
      <c r="N330" s="1357"/>
      <c r="O330" s="1357"/>
      <c r="P330" s="1357" t="str">
        <f t="shared" si="4"/>
        <v/>
      </c>
      <c r="Q330" s="1361" t="str">
        <f>IFERROR(VLOOKUP(Organization!$L330,BUDGETMANAGER,5,FALSE),"No VID")</f>
        <v>No VID</v>
      </c>
      <c r="R330" s="111"/>
    </row>
    <row r="331" spans="1:18" ht="12.75" customHeight="1">
      <c r="A331" s="1359">
        <v>322</v>
      </c>
      <c r="B331" s="1355" t="s">
        <v>97</v>
      </c>
      <c r="C331" s="1355"/>
      <c r="D331" s="1355"/>
      <c r="E331" s="1355"/>
      <c r="F331" s="1355"/>
      <c r="G331" s="1355"/>
      <c r="H331" s="1356" t="s">
        <v>3611</v>
      </c>
      <c r="I331" s="1357" t="s">
        <v>6987</v>
      </c>
      <c r="J331" s="1355" t="s">
        <v>3240</v>
      </c>
      <c r="K331" s="1360" t="s">
        <v>2926</v>
      </c>
      <c r="L331" s="1357"/>
      <c r="M331" s="1357"/>
      <c r="N331" s="1357"/>
      <c r="O331" s="1357"/>
      <c r="P331" s="1357" t="str">
        <f t="shared" si="4"/>
        <v/>
      </c>
      <c r="Q331" s="1361" t="str">
        <f>IFERROR(VLOOKUP(Organization!$L331,BUDGETMANAGER,5,FALSE),"No VID")</f>
        <v>No VID</v>
      </c>
      <c r="R331" s="111"/>
    </row>
    <row r="332" spans="1:18" ht="12.75" customHeight="1">
      <c r="A332" s="1359">
        <v>323</v>
      </c>
      <c r="B332" s="1355" t="s">
        <v>97</v>
      </c>
      <c r="C332" s="1355"/>
      <c r="D332" s="1355"/>
      <c r="E332" s="1355"/>
      <c r="F332" s="1355"/>
      <c r="G332" s="1355"/>
      <c r="H332" s="1356" t="s">
        <v>3612</v>
      </c>
      <c r="I332" s="1357" t="s">
        <v>5032</v>
      </c>
      <c r="J332" s="1355" t="s">
        <v>3240</v>
      </c>
      <c r="K332" s="1360" t="s">
        <v>2926</v>
      </c>
      <c r="L332" s="1357"/>
      <c r="M332" s="1357"/>
      <c r="N332" s="1357"/>
      <c r="O332" s="1357"/>
      <c r="P332" s="1357" t="str">
        <f t="shared" ref="P332:P395" si="5">LEFT($O332,3)</f>
        <v/>
      </c>
      <c r="Q332" s="1361" t="str">
        <f>IFERROR(VLOOKUP(Organization!$L332,BUDGETMANAGER,5,FALSE),"No VID")</f>
        <v>No VID</v>
      </c>
      <c r="R332" s="111"/>
    </row>
    <row r="333" spans="1:18" ht="12.75" customHeight="1">
      <c r="A333" s="1359">
        <v>324</v>
      </c>
      <c r="B333" s="1355" t="s">
        <v>97</v>
      </c>
      <c r="C333" s="1355"/>
      <c r="D333" s="1355"/>
      <c r="E333" s="1355"/>
      <c r="F333" s="1355"/>
      <c r="G333" s="1355"/>
      <c r="H333" s="1356" t="s">
        <v>3613</v>
      </c>
      <c r="I333" s="1357" t="s">
        <v>1857</v>
      </c>
      <c r="J333" s="1355" t="s">
        <v>3240</v>
      </c>
      <c r="K333" s="1360" t="s">
        <v>2926</v>
      </c>
      <c r="L333" s="1357"/>
      <c r="M333" s="1357"/>
      <c r="N333" s="1357"/>
      <c r="O333" s="1357"/>
      <c r="P333" s="1357" t="str">
        <f t="shared" si="5"/>
        <v/>
      </c>
      <c r="Q333" s="1361" t="str">
        <f>IFERROR(VLOOKUP(Organization!$L333,BUDGETMANAGER,5,FALSE),"No VID")</f>
        <v>No VID</v>
      </c>
      <c r="R333" s="111"/>
    </row>
    <row r="334" spans="1:18" ht="12.75" customHeight="1">
      <c r="A334" s="1359">
        <v>325</v>
      </c>
      <c r="B334" s="1355" t="s">
        <v>97</v>
      </c>
      <c r="C334" s="1355"/>
      <c r="D334" s="1355"/>
      <c r="E334" s="1355"/>
      <c r="F334" s="1355"/>
      <c r="G334" s="1355"/>
      <c r="H334" s="1356" t="s">
        <v>3614</v>
      </c>
      <c r="I334" s="1357" t="s">
        <v>1858</v>
      </c>
      <c r="J334" s="1355" t="s">
        <v>3240</v>
      </c>
      <c r="K334" s="1360" t="s">
        <v>2926</v>
      </c>
      <c r="L334" s="1357"/>
      <c r="M334" s="1357"/>
      <c r="N334" s="1357"/>
      <c r="O334" s="1357"/>
      <c r="P334" s="1357" t="str">
        <f t="shared" si="5"/>
        <v/>
      </c>
      <c r="Q334" s="1361" t="str">
        <f>IFERROR(VLOOKUP(Organization!$L334,BUDGETMANAGER,5,FALSE),"No VID")</f>
        <v>No VID</v>
      </c>
      <c r="R334" s="111"/>
    </row>
    <row r="335" spans="1:18" ht="12.75" customHeight="1">
      <c r="A335" s="1359">
        <v>326</v>
      </c>
      <c r="B335" s="1355" t="s">
        <v>97</v>
      </c>
      <c r="C335" s="1355"/>
      <c r="D335" s="1355"/>
      <c r="E335" s="1355"/>
      <c r="F335" s="1355"/>
      <c r="G335" s="1355"/>
      <c r="H335" s="1356" t="s">
        <v>3615</v>
      </c>
      <c r="I335" s="1357" t="s">
        <v>1859</v>
      </c>
      <c r="J335" s="1355" t="s">
        <v>3240</v>
      </c>
      <c r="K335" s="1360" t="s">
        <v>2926</v>
      </c>
      <c r="L335" s="1357"/>
      <c r="M335" s="1357"/>
      <c r="N335" s="1357"/>
      <c r="O335" s="1357"/>
      <c r="P335" s="1357" t="str">
        <f t="shared" si="5"/>
        <v/>
      </c>
      <c r="Q335" s="1361" t="str">
        <f>IFERROR(VLOOKUP(Organization!$L335,BUDGETMANAGER,5,FALSE),"No VID")</f>
        <v>No VID</v>
      </c>
      <c r="R335" s="111"/>
    </row>
    <row r="336" spans="1:18" ht="12.75" customHeight="1">
      <c r="A336" s="1359">
        <v>327</v>
      </c>
      <c r="B336" s="1355" t="s">
        <v>97</v>
      </c>
      <c r="C336" s="1355"/>
      <c r="D336" s="1355"/>
      <c r="E336" s="1355"/>
      <c r="F336" s="1355"/>
      <c r="G336" s="1355"/>
      <c r="H336" s="1356" t="s">
        <v>3616</v>
      </c>
      <c r="I336" s="1357" t="s">
        <v>1860</v>
      </c>
      <c r="J336" s="1355" t="s">
        <v>3240</v>
      </c>
      <c r="K336" s="1360" t="s">
        <v>2926</v>
      </c>
      <c r="L336" s="1357"/>
      <c r="M336" s="1357"/>
      <c r="N336" s="1357"/>
      <c r="O336" s="1357"/>
      <c r="P336" s="1357" t="str">
        <f t="shared" si="5"/>
        <v/>
      </c>
      <c r="Q336" s="1361" t="str">
        <f>IFERROR(VLOOKUP(Organization!$L336,BUDGETMANAGER,5,FALSE),"No VID")</f>
        <v>No VID</v>
      </c>
      <c r="R336" s="111"/>
    </row>
    <row r="337" spans="1:18" ht="12.75" customHeight="1">
      <c r="A337" s="1359">
        <v>328</v>
      </c>
      <c r="B337" s="1355" t="s">
        <v>97</v>
      </c>
      <c r="C337" s="1355"/>
      <c r="D337" s="1355"/>
      <c r="E337" s="1355"/>
      <c r="F337" s="1355"/>
      <c r="G337" s="1355"/>
      <c r="H337" s="1356" t="s">
        <v>3486</v>
      </c>
      <c r="I337" s="1357" t="s">
        <v>3487</v>
      </c>
      <c r="J337" s="1355" t="s">
        <v>3240</v>
      </c>
      <c r="K337" s="1360" t="s">
        <v>2926</v>
      </c>
      <c r="L337" s="1357"/>
      <c r="M337" s="1357"/>
      <c r="N337" s="1357"/>
      <c r="O337" s="1357"/>
      <c r="P337" s="1357" t="str">
        <f t="shared" si="5"/>
        <v/>
      </c>
      <c r="Q337" s="1361" t="str">
        <f>IFERROR(VLOOKUP(Organization!$L337,BUDGETMANAGER,5,FALSE),"No VID")</f>
        <v>No VID</v>
      </c>
      <c r="R337" s="111"/>
    </row>
    <row r="338" spans="1:18" ht="12.75" customHeight="1">
      <c r="A338" s="1359">
        <v>329</v>
      </c>
      <c r="B338" s="1355" t="s">
        <v>97</v>
      </c>
      <c r="C338" s="1355"/>
      <c r="D338" s="1355"/>
      <c r="E338" s="1355"/>
      <c r="F338" s="1355"/>
      <c r="G338" s="1355"/>
      <c r="H338" s="1356" t="s">
        <v>1538</v>
      </c>
      <c r="I338" s="1357" t="s">
        <v>1539</v>
      </c>
      <c r="J338" s="1355" t="s">
        <v>3240</v>
      </c>
      <c r="K338" s="1360" t="s">
        <v>2926</v>
      </c>
      <c r="L338" s="1357"/>
      <c r="M338" s="1357"/>
      <c r="N338" s="1357"/>
      <c r="O338" s="1357"/>
      <c r="P338" s="1357" t="str">
        <f t="shared" si="5"/>
        <v/>
      </c>
      <c r="Q338" s="1361" t="str">
        <f>IFERROR(VLOOKUP(Organization!$L338,BUDGETMANAGER,5,FALSE),"No VID")</f>
        <v>No VID</v>
      </c>
      <c r="R338" s="111"/>
    </row>
    <row r="339" spans="1:18" ht="12.75" customHeight="1">
      <c r="A339" s="1359">
        <v>330</v>
      </c>
      <c r="B339" s="1355" t="s">
        <v>97</v>
      </c>
      <c r="C339" s="1355"/>
      <c r="D339" s="1355"/>
      <c r="E339" s="1355"/>
      <c r="F339" s="1355"/>
      <c r="G339" s="1355"/>
      <c r="H339" s="1356" t="s">
        <v>3087</v>
      </c>
      <c r="I339" s="1357" t="s">
        <v>3088</v>
      </c>
      <c r="J339" s="1355" t="s">
        <v>3240</v>
      </c>
      <c r="K339" s="1360" t="s">
        <v>2926</v>
      </c>
      <c r="L339" s="1357"/>
      <c r="M339" s="1357"/>
      <c r="N339" s="1357"/>
      <c r="O339" s="1357"/>
      <c r="P339" s="1357" t="str">
        <f t="shared" si="5"/>
        <v/>
      </c>
      <c r="Q339" s="1361" t="str">
        <f>IFERROR(VLOOKUP(Organization!$L339,BUDGETMANAGER,5,FALSE),"No VID")</f>
        <v>No VID</v>
      </c>
      <c r="R339" s="111"/>
    </row>
    <row r="340" spans="1:18" ht="12.75" customHeight="1">
      <c r="A340" s="1359">
        <v>331</v>
      </c>
      <c r="B340" s="1355" t="s">
        <v>97</v>
      </c>
      <c r="C340" s="1355"/>
      <c r="D340" s="1355"/>
      <c r="E340" s="1355"/>
      <c r="F340" s="1355"/>
      <c r="G340" s="1355"/>
      <c r="H340" s="1356" t="s">
        <v>1290</v>
      </c>
      <c r="I340" s="1357" t="s">
        <v>7781</v>
      </c>
      <c r="J340" s="1355" t="s">
        <v>3240</v>
      </c>
      <c r="K340" s="1360" t="s">
        <v>2926</v>
      </c>
      <c r="L340" s="1357"/>
      <c r="M340" s="1357"/>
      <c r="N340" s="1357"/>
      <c r="O340" s="1357"/>
      <c r="P340" s="1357" t="str">
        <f t="shared" si="5"/>
        <v/>
      </c>
      <c r="Q340" s="1361" t="str">
        <f>IFERROR(VLOOKUP(Organization!$L340,BUDGETMANAGER,5,FALSE),"No VID")</f>
        <v>No VID</v>
      </c>
      <c r="R340" s="111"/>
    </row>
    <row r="341" spans="1:18" ht="12.75" customHeight="1">
      <c r="A341" s="1359">
        <v>332</v>
      </c>
      <c r="B341" s="1355" t="s">
        <v>97</v>
      </c>
      <c r="C341" s="1355"/>
      <c r="D341" s="1355"/>
      <c r="E341" s="1355"/>
      <c r="F341" s="1355"/>
      <c r="G341" s="1355"/>
      <c r="H341" s="1356" t="s">
        <v>2100</v>
      </c>
      <c r="I341" s="1357" t="s">
        <v>4755</v>
      </c>
      <c r="J341" s="1355" t="s">
        <v>3240</v>
      </c>
      <c r="K341" s="1360" t="s">
        <v>2926</v>
      </c>
      <c r="L341" s="1357"/>
      <c r="M341" s="1357"/>
      <c r="N341" s="1357"/>
      <c r="O341" s="1357"/>
      <c r="P341" s="1357" t="str">
        <f t="shared" si="5"/>
        <v/>
      </c>
      <c r="Q341" s="1361" t="str">
        <f>IFERROR(VLOOKUP(Organization!$L341,BUDGETMANAGER,5,FALSE),"No VID")</f>
        <v>No VID</v>
      </c>
      <c r="R341" s="111"/>
    </row>
    <row r="342" spans="1:18" ht="12.75" customHeight="1">
      <c r="A342" s="1359">
        <v>333</v>
      </c>
      <c r="B342" s="1355" t="s">
        <v>97</v>
      </c>
      <c r="C342" s="1355"/>
      <c r="D342" s="1355"/>
      <c r="E342" s="1355"/>
      <c r="F342" s="1355"/>
      <c r="G342" s="1355"/>
      <c r="H342" s="1356" t="s">
        <v>1804</v>
      </c>
      <c r="I342" s="1357" t="s">
        <v>1805</v>
      </c>
      <c r="J342" s="1355" t="s">
        <v>3240</v>
      </c>
      <c r="K342" s="1360" t="s">
        <v>2926</v>
      </c>
      <c r="L342" s="1357"/>
      <c r="M342" s="1357"/>
      <c r="N342" s="1357"/>
      <c r="O342" s="1357"/>
      <c r="P342" s="1357" t="str">
        <f t="shared" si="5"/>
        <v/>
      </c>
      <c r="Q342" s="1361" t="str">
        <f>IFERROR(VLOOKUP(Organization!$L342,BUDGETMANAGER,5,FALSE),"No VID")</f>
        <v>No VID</v>
      </c>
      <c r="R342" s="111"/>
    </row>
    <row r="343" spans="1:18" ht="12.75" customHeight="1">
      <c r="A343" s="1359">
        <v>334</v>
      </c>
      <c r="B343" s="1355" t="s">
        <v>97</v>
      </c>
      <c r="C343" s="1355"/>
      <c r="D343" s="1355"/>
      <c r="E343" s="1355"/>
      <c r="F343" s="1355"/>
      <c r="G343" s="1355"/>
      <c r="H343" s="1356" t="s">
        <v>3742</v>
      </c>
      <c r="I343" s="1357" t="s">
        <v>3743</v>
      </c>
      <c r="J343" s="1355" t="s">
        <v>3240</v>
      </c>
      <c r="K343" s="1360" t="s">
        <v>2926</v>
      </c>
      <c r="L343" s="1357"/>
      <c r="M343" s="1357"/>
      <c r="N343" s="1357"/>
      <c r="O343" s="1357"/>
      <c r="P343" s="1357" t="str">
        <f t="shared" si="5"/>
        <v/>
      </c>
      <c r="Q343" s="1361" t="str">
        <f>IFERROR(VLOOKUP(Organization!$L343,BUDGETMANAGER,5,FALSE),"No VID")</f>
        <v>No VID</v>
      </c>
      <c r="R343" s="111"/>
    </row>
    <row r="344" spans="1:18" ht="12.75" customHeight="1">
      <c r="A344" s="1359">
        <v>335</v>
      </c>
      <c r="B344" s="1355" t="s">
        <v>97</v>
      </c>
      <c r="C344" s="1355"/>
      <c r="D344" s="1355"/>
      <c r="E344" s="1355"/>
      <c r="F344" s="1355"/>
      <c r="G344" s="1355"/>
      <c r="H344" s="1356" t="s">
        <v>505</v>
      </c>
      <c r="I344" s="1357" t="s">
        <v>506</v>
      </c>
      <c r="J344" s="1355" t="s">
        <v>3240</v>
      </c>
      <c r="K344" s="1360" t="s">
        <v>2926</v>
      </c>
      <c r="L344" s="1357"/>
      <c r="M344" s="1357"/>
      <c r="N344" s="1357"/>
      <c r="O344" s="1357"/>
      <c r="P344" s="1357" t="str">
        <f t="shared" si="5"/>
        <v/>
      </c>
      <c r="Q344" s="1361" t="str">
        <f>IFERROR(VLOOKUP(Organization!$L344,BUDGETMANAGER,5,FALSE),"No VID")</f>
        <v>No VID</v>
      </c>
      <c r="R344" s="111"/>
    </row>
    <row r="345" spans="1:18" ht="12.75" customHeight="1">
      <c r="A345" s="1359">
        <v>336</v>
      </c>
      <c r="B345" s="1355" t="s">
        <v>97</v>
      </c>
      <c r="C345" s="1355"/>
      <c r="D345" s="1355"/>
      <c r="E345" s="1355"/>
      <c r="F345" s="1355"/>
      <c r="G345" s="1355"/>
      <c r="H345" s="1356" t="s">
        <v>3945</v>
      </c>
      <c r="I345" s="1357" t="s">
        <v>4189</v>
      </c>
      <c r="J345" s="1355" t="s">
        <v>3240</v>
      </c>
      <c r="K345" s="1360" t="s">
        <v>2926</v>
      </c>
      <c r="L345" s="1357"/>
      <c r="M345" s="1357"/>
      <c r="N345" s="1357"/>
      <c r="O345" s="1357"/>
      <c r="P345" s="1357" t="str">
        <f t="shared" si="5"/>
        <v/>
      </c>
      <c r="Q345" s="1361" t="str">
        <f>IFERROR(VLOOKUP(Organization!$L345,BUDGETMANAGER,5,FALSE),"No VID")</f>
        <v>No VID</v>
      </c>
      <c r="R345" s="111"/>
    </row>
    <row r="346" spans="1:18" ht="12.75" customHeight="1">
      <c r="A346" s="1359">
        <v>337</v>
      </c>
      <c r="B346" s="1355" t="s">
        <v>97</v>
      </c>
      <c r="C346" s="1355"/>
      <c r="D346" s="1355"/>
      <c r="E346" s="1355"/>
      <c r="F346" s="1355"/>
      <c r="G346" s="1355"/>
      <c r="H346" s="1356" t="s">
        <v>3977</v>
      </c>
      <c r="I346" s="1357" t="s">
        <v>5678</v>
      </c>
      <c r="J346" s="1355" t="s">
        <v>3240</v>
      </c>
      <c r="K346" s="1360" t="s">
        <v>2926</v>
      </c>
      <c r="L346" s="1357"/>
      <c r="M346" s="1357"/>
      <c r="N346" s="1357"/>
      <c r="O346" s="1357"/>
      <c r="P346" s="1357" t="str">
        <f t="shared" si="5"/>
        <v/>
      </c>
      <c r="Q346" s="1361" t="str">
        <f>IFERROR(VLOOKUP(Organization!$L346,BUDGETMANAGER,5,FALSE),"No VID")</f>
        <v>No VID</v>
      </c>
      <c r="R346" s="111"/>
    </row>
    <row r="347" spans="1:18" ht="12.75" customHeight="1">
      <c r="A347" s="1359">
        <v>338</v>
      </c>
      <c r="B347" s="1355" t="s">
        <v>97</v>
      </c>
      <c r="C347" s="1355"/>
      <c r="D347" s="1355"/>
      <c r="E347" s="1355"/>
      <c r="F347" s="1355"/>
      <c r="G347" s="1355"/>
      <c r="H347" s="1356" t="s">
        <v>4020</v>
      </c>
      <c r="I347" s="1357" t="s">
        <v>4021</v>
      </c>
      <c r="J347" s="1355" t="s">
        <v>3240</v>
      </c>
      <c r="K347" s="1360" t="s">
        <v>2926</v>
      </c>
      <c r="L347" s="1357"/>
      <c r="M347" s="1357"/>
      <c r="N347" s="1357"/>
      <c r="O347" s="1357"/>
      <c r="P347" s="1357" t="str">
        <f t="shared" si="5"/>
        <v/>
      </c>
      <c r="Q347" s="1361" t="str">
        <f>IFERROR(VLOOKUP(Organization!$L347,BUDGETMANAGER,5,FALSE),"No VID")</f>
        <v>No VID</v>
      </c>
      <c r="R347" s="111"/>
    </row>
    <row r="348" spans="1:18" ht="12.75" customHeight="1">
      <c r="A348" s="1359">
        <v>339</v>
      </c>
      <c r="B348" s="1355" t="s">
        <v>97</v>
      </c>
      <c r="C348" s="1355"/>
      <c r="D348" s="1355"/>
      <c r="E348" s="1355"/>
      <c r="F348" s="1355"/>
      <c r="G348" s="1355"/>
      <c r="H348" s="1356" t="s">
        <v>4027</v>
      </c>
      <c r="I348" s="1357" t="s">
        <v>4360</v>
      </c>
      <c r="J348" s="1355" t="s">
        <v>3240</v>
      </c>
      <c r="K348" s="1360" t="s">
        <v>2926</v>
      </c>
      <c r="L348" s="1357"/>
      <c r="M348" s="1357"/>
      <c r="N348" s="1357"/>
      <c r="O348" s="1357"/>
      <c r="P348" s="1357" t="str">
        <f t="shared" si="5"/>
        <v/>
      </c>
      <c r="Q348" s="1361" t="str">
        <f>IFERROR(VLOOKUP(Organization!$L348,BUDGETMANAGER,5,FALSE),"No VID")</f>
        <v>No VID</v>
      </c>
      <c r="R348" s="111"/>
    </row>
    <row r="349" spans="1:18" ht="12.75" customHeight="1">
      <c r="A349" s="1359">
        <v>340</v>
      </c>
      <c r="B349" s="1355" t="s">
        <v>97</v>
      </c>
      <c r="C349" s="1355"/>
      <c r="D349" s="1355"/>
      <c r="E349" s="1355"/>
      <c r="F349" s="1355"/>
      <c r="G349" s="1355"/>
      <c r="H349" s="1356" t="s">
        <v>4039</v>
      </c>
      <c r="I349" s="1357" t="s">
        <v>4041</v>
      </c>
      <c r="J349" s="1355" t="s">
        <v>3240</v>
      </c>
      <c r="K349" s="1360" t="s">
        <v>2926</v>
      </c>
      <c r="L349" s="1357"/>
      <c r="M349" s="1357"/>
      <c r="N349" s="1357"/>
      <c r="O349" s="1357"/>
      <c r="P349" s="1357" t="str">
        <f t="shared" si="5"/>
        <v/>
      </c>
      <c r="Q349" s="1361" t="str">
        <f>IFERROR(VLOOKUP(Organization!$L349,BUDGETMANAGER,5,FALSE),"No VID")</f>
        <v>No VID</v>
      </c>
      <c r="R349" s="111"/>
    </row>
    <row r="350" spans="1:18" ht="12.75" customHeight="1">
      <c r="A350" s="1359">
        <v>341</v>
      </c>
      <c r="B350" s="1355" t="s">
        <v>97</v>
      </c>
      <c r="C350" s="1355"/>
      <c r="D350" s="1355"/>
      <c r="E350" s="1355"/>
      <c r="F350" s="1355"/>
      <c r="G350" s="1355"/>
      <c r="H350" s="1356" t="s">
        <v>4124</v>
      </c>
      <c r="I350" s="1357" t="s">
        <v>4379</v>
      </c>
      <c r="J350" s="1355" t="s">
        <v>3240</v>
      </c>
      <c r="K350" s="1360" t="s">
        <v>2926</v>
      </c>
      <c r="L350" s="1357"/>
      <c r="M350" s="1357"/>
      <c r="N350" s="1357"/>
      <c r="O350" s="1357"/>
      <c r="P350" s="1357" t="str">
        <f t="shared" si="5"/>
        <v/>
      </c>
      <c r="Q350" s="1361" t="str">
        <f>IFERROR(VLOOKUP(Organization!$L350,BUDGETMANAGER,5,FALSE),"No VID")</f>
        <v>No VID</v>
      </c>
      <c r="R350" s="111"/>
    </row>
    <row r="351" spans="1:18" ht="12.75" customHeight="1">
      <c r="A351" s="1359">
        <v>342</v>
      </c>
      <c r="B351" s="1355" t="s">
        <v>97</v>
      </c>
      <c r="C351" s="1355"/>
      <c r="D351" s="1355"/>
      <c r="E351" s="1355"/>
      <c r="F351" s="1355"/>
      <c r="G351" s="1355"/>
      <c r="H351" s="1356" t="s">
        <v>4125</v>
      </c>
      <c r="I351" s="1357" t="s">
        <v>4380</v>
      </c>
      <c r="J351" s="1355" t="s">
        <v>3240</v>
      </c>
      <c r="K351" s="1360" t="s">
        <v>2926</v>
      </c>
      <c r="L351" s="1357"/>
      <c r="M351" s="1357"/>
      <c r="N351" s="1357"/>
      <c r="O351" s="1357"/>
      <c r="P351" s="1357" t="str">
        <f t="shared" si="5"/>
        <v/>
      </c>
      <c r="Q351" s="1361" t="str">
        <f>IFERROR(VLOOKUP(Organization!$L351,BUDGETMANAGER,5,FALSE),"No VID")</f>
        <v>No VID</v>
      </c>
      <c r="R351" s="111"/>
    </row>
    <row r="352" spans="1:18" ht="12.75" customHeight="1">
      <c r="A352" s="1359">
        <v>343</v>
      </c>
      <c r="B352" s="1355" t="s">
        <v>97</v>
      </c>
      <c r="C352" s="1355"/>
      <c r="D352" s="1355"/>
      <c r="E352" s="1355"/>
      <c r="F352" s="1355"/>
      <c r="G352" s="1355"/>
      <c r="H352" s="1356" t="s">
        <v>4126</v>
      </c>
      <c r="I352" s="1357" t="s">
        <v>4127</v>
      </c>
      <c r="J352" s="1355" t="s">
        <v>3240</v>
      </c>
      <c r="K352" s="1360" t="s">
        <v>2926</v>
      </c>
      <c r="L352" s="1357"/>
      <c r="M352" s="1357"/>
      <c r="N352" s="1357"/>
      <c r="O352" s="1357"/>
      <c r="P352" s="1357" t="str">
        <f t="shared" si="5"/>
        <v/>
      </c>
      <c r="Q352" s="1361" t="str">
        <f>IFERROR(VLOOKUP(Organization!$L352,BUDGETMANAGER,5,FALSE),"No VID")</f>
        <v>No VID</v>
      </c>
      <c r="R352" s="111"/>
    </row>
    <row r="353" spans="1:18" ht="12.75" customHeight="1">
      <c r="A353" s="1359">
        <v>344</v>
      </c>
      <c r="B353" s="1355" t="s">
        <v>97</v>
      </c>
      <c r="C353" s="1355"/>
      <c r="D353" s="1355"/>
      <c r="E353" s="1355"/>
      <c r="F353" s="1355"/>
      <c r="G353" s="1355"/>
      <c r="H353" s="1356" t="s">
        <v>4187</v>
      </c>
      <c r="I353" s="1357" t="s">
        <v>4381</v>
      </c>
      <c r="J353" s="1355" t="s">
        <v>3240</v>
      </c>
      <c r="K353" s="1360" t="s">
        <v>2926</v>
      </c>
      <c r="L353" s="1357"/>
      <c r="M353" s="1357"/>
      <c r="N353" s="1357"/>
      <c r="O353" s="1357"/>
      <c r="P353" s="1357" t="str">
        <f t="shared" si="5"/>
        <v/>
      </c>
      <c r="Q353" s="1361" t="str">
        <f>IFERROR(VLOOKUP(Organization!$L353,BUDGETMANAGER,5,FALSE),"No VID")</f>
        <v>No VID</v>
      </c>
      <c r="R353" s="111"/>
    </row>
    <row r="354" spans="1:18" ht="12.75" customHeight="1">
      <c r="A354" s="1359">
        <v>345</v>
      </c>
      <c r="B354" s="1355" t="s">
        <v>97</v>
      </c>
      <c r="C354" s="1355"/>
      <c r="D354" s="1355"/>
      <c r="E354" s="1355"/>
      <c r="F354" s="1355"/>
      <c r="G354" s="1355"/>
      <c r="H354" s="1356" t="s">
        <v>6872</v>
      </c>
      <c r="I354" s="1363" t="s">
        <v>7032</v>
      </c>
      <c r="J354" s="1355" t="s">
        <v>3240</v>
      </c>
      <c r="K354" s="1360" t="s">
        <v>2926</v>
      </c>
      <c r="L354" s="1357"/>
      <c r="M354" s="1357"/>
      <c r="N354" s="1357"/>
      <c r="O354" s="1357"/>
      <c r="P354" s="1357" t="str">
        <f t="shared" si="5"/>
        <v/>
      </c>
      <c r="Q354" s="1361" t="str">
        <f>IFERROR(VLOOKUP(Organization!$L354,BUDGETMANAGER,5,FALSE),"No VID")</f>
        <v>No VID</v>
      </c>
      <c r="R354" s="111"/>
    </row>
    <row r="355" spans="1:18" ht="12.75" customHeight="1">
      <c r="A355" s="1359">
        <v>346</v>
      </c>
      <c r="B355" s="1355" t="s">
        <v>97</v>
      </c>
      <c r="C355" s="1355"/>
      <c r="D355" s="1355"/>
      <c r="E355" s="1355"/>
      <c r="F355" s="1355"/>
      <c r="G355" s="1355"/>
      <c r="H355" s="1356" t="s">
        <v>9082</v>
      </c>
      <c r="I355" s="1363" t="s">
        <v>9083</v>
      </c>
      <c r="J355" s="1355" t="s">
        <v>3240</v>
      </c>
      <c r="K355" s="1360" t="s">
        <v>2926</v>
      </c>
      <c r="L355" s="1357"/>
      <c r="M355" s="1357"/>
      <c r="N355" s="1357"/>
      <c r="O355" s="1357"/>
      <c r="P355" s="1357" t="str">
        <f t="shared" si="5"/>
        <v/>
      </c>
      <c r="Q355" s="1361" t="str">
        <f>IFERROR(VLOOKUP(Organization!$L355,BUDGETMANAGER,5,FALSE),"No VID")</f>
        <v>No VID</v>
      </c>
      <c r="R355" s="111"/>
    </row>
    <row r="356" spans="1:18" ht="12.75" customHeight="1">
      <c r="A356" s="1359">
        <v>347</v>
      </c>
      <c r="B356" s="1355" t="s">
        <v>97</v>
      </c>
      <c r="C356" s="1355"/>
      <c r="D356" s="1355"/>
      <c r="E356" s="1355"/>
      <c r="F356" s="1355"/>
      <c r="G356" s="1355"/>
      <c r="H356" s="1356" t="s">
        <v>4788</v>
      </c>
      <c r="I356" s="1357" t="s">
        <v>5653</v>
      </c>
      <c r="J356" s="1355" t="s">
        <v>3240</v>
      </c>
      <c r="K356" s="1360" t="s">
        <v>2926</v>
      </c>
      <c r="L356" s="1357"/>
      <c r="M356" s="1357"/>
      <c r="N356" s="1357"/>
      <c r="O356" s="1357"/>
      <c r="P356" s="1357" t="str">
        <f t="shared" si="5"/>
        <v/>
      </c>
      <c r="Q356" s="1361" t="str">
        <f>IFERROR(VLOOKUP(Organization!$L356,BUDGETMANAGER,5,FALSE),"No VID")</f>
        <v>No VID</v>
      </c>
      <c r="R356" s="111"/>
    </row>
    <row r="357" spans="1:18" ht="12.75" customHeight="1">
      <c r="A357" s="1359">
        <v>348</v>
      </c>
      <c r="B357" s="1355" t="s">
        <v>97</v>
      </c>
      <c r="C357" s="1355"/>
      <c r="D357" s="1355"/>
      <c r="E357" s="1355"/>
      <c r="F357" s="1355"/>
      <c r="G357" s="1355"/>
      <c r="H357" s="1356" t="s">
        <v>4236</v>
      </c>
      <c r="I357" s="1357" t="s">
        <v>4237</v>
      </c>
      <c r="J357" s="1355" t="s">
        <v>3240</v>
      </c>
      <c r="K357" s="1360" t="s">
        <v>2926</v>
      </c>
      <c r="L357" s="1357"/>
      <c r="M357" s="1357"/>
      <c r="N357" s="1357"/>
      <c r="O357" s="1357"/>
      <c r="P357" s="1357" t="str">
        <f t="shared" si="5"/>
        <v/>
      </c>
      <c r="Q357" s="1361" t="str">
        <f>IFERROR(VLOOKUP(Organization!$L357,BUDGETMANAGER,5,FALSE),"No VID")</f>
        <v>No VID</v>
      </c>
      <c r="R357" s="111"/>
    </row>
    <row r="358" spans="1:18" ht="12.75" customHeight="1">
      <c r="A358" s="1359">
        <v>349</v>
      </c>
      <c r="B358" s="1355" t="s">
        <v>97</v>
      </c>
      <c r="C358" s="1355"/>
      <c r="D358" s="1355"/>
      <c r="E358" s="1355"/>
      <c r="F358" s="1355"/>
      <c r="G358" s="1355"/>
      <c r="H358" s="1356" t="s">
        <v>4242</v>
      </c>
      <c r="I358" s="1357" t="s">
        <v>5309</v>
      </c>
      <c r="J358" s="1355" t="s">
        <v>3240</v>
      </c>
      <c r="K358" s="1360" t="s">
        <v>2926</v>
      </c>
      <c r="L358" s="1357"/>
      <c r="M358" s="1357"/>
      <c r="N358" s="1357"/>
      <c r="O358" s="1357"/>
      <c r="P358" s="1357" t="str">
        <f t="shared" si="5"/>
        <v/>
      </c>
      <c r="Q358" s="1361" t="str">
        <f>IFERROR(VLOOKUP(Organization!$L358,BUDGETMANAGER,5,FALSE),"No VID")</f>
        <v>No VID</v>
      </c>
      <c r="R358" s="111"/>
    </row>
    <row r="359" spans="1:18" ht="12.75" customHeight="1">
      <c r="A359" s="1359">
        <v>350</v>
      </c>
      <c r="B359" s="1355" t="s">
        <v>97</v>
      </c>
      <c r="C359" s="1355"/>
      <c r="D359" s="1355"/>
      <c r="E359" s="1355"/>
      <c r="F359" s="1355"/>
      <c r="G359" s="1355"/>
      <c r="H359" s="1356" t="s">
        <v>4243</v>
      </c>
      <c r="I359" s="1357" t="s">
        <v>4244</v>
      </c>
      <c r="J359" s="1355" t="s">
        <v>3240</v>
      </c>
      <c r="K359" s="1360" t="s">
        <v>2926</v>
      </c>
      <c r="L359" s="1357"/>
      <c r="M359" s="1357"/>
      <c r="N359" s="1357"/>
      <c r="O359" s="1357"/>
      <c r="P359" s="1357" t="str">
        <f t="shared" si="5"/>
        <v/>
      </c>
      <c r="Q359" s="1361" t="str">
        <f>IFERROR(VLOOKUP(Organization!$L359,BUDGETMANAGER,5,FALSE),"No VID")</f>
        <v>No VID</v>
      </c>
      <c r="R359" s="111"/>
    </row>
    <row r="360" spans="1:18" ht="12.75" customHeight="1">
      <c r="A360" s="1359">
        <v>351</v>
      </c>
      <c r="B360" s="1355" t="s">
        <v>97</v>
      </c>
      <c r="C360" s="1355"/>
      <c r="D360" s="1355"/>
      <c r="E360" s="1355"/>
      <c r="F360" s="1355"/>
      <c r="G360" s="1355"/>
      <c r="H360" s="1356" t="s">
        <v>4245</v>
      </c>
      <c r="I360" s="1357" t="s">
        <v>5446</v>
      </c>
      <c r="J360" s="1355" t="s">
        <v>3240</v>
      </c>
      <c r="K360" s="1360" t="s">
        <v>2926</v>
      </c>
      <c r="L360" s="1357"/>
      <c r="M360" s="1357"/>
      <c r="N360" s="1357"/>
      <c r="O360" s="1357"/>
      <c r="P360" s="1357" t="str">
        <f t="shared" si="5"/>
        <v/>
      </c>
      <c r="Q360" s="1361" t="str">
        <f>IFERROR(VLOOKUP(Organization!$L360,BUDGETMANAGER,5,FALSE),"No VID")</f>
        <v>No VID</v>
      </c>
      <c r="R360" s="111"/>
    </row>
    <row r="361" spans="1:18" ht="12.75" customHeight="1">
      <c r="A361" s="1359">
        <v>352</v>
      </c>
      <c r="B361" s="1355" t="s">
        <v>97</v>
      </c>
      <c r="C361" s="1355"/>
      <c r="D361" s="1355"/>
      <c r="E361" s="1355"/>
      <c r="F361" s="1355"/>
      <c r="G361" s="1355"/>
      <c r="H361" s="1356" t="s">
        <v>4246</v>
      </c>
      <c r="I361" s="1357" t="s">
        <v>5447</v>
      </c>
      <c r="J361" s="1355" t="s">
        <v>3240</v>
      </c>
      <c r="K361" s="1360" t="s">
        <v>2926</v>
      </c>
      <c r="L361" s="1357"/>
      <c r="M361" s="1357"/>
      <c r="N361" s="1357"/>
      <c r="O361" s="1357"/>
      <c r="P361" s="1357" t="str">
        <f t="shared" si="5"/>
        <v/>
      </c>
      <c r="Q361" s="1361" t="str">
        <f>IFERROR(VLOOKUP(Organization!$L361,BUDGETMANAGER,5,FALSE),"No VID")</f>
        <v>No VID</v>
      </c>
      <c r="R361" s="111"/>
    </row>
    <row r="362" spans="1:18" ht="12.75" customHeight="1">
      <c r="A362" s="1359">
        <v>353</v>
      </c>
      <c r="B362" s="1355" t="s">
        <v>97</v>
      </c>
      <c r="C362" s="1355"/>
      <c r="D362" s="1355"/>
      <c r="E362" s="1355"/>
      <c r="F362" s="1355"/>
      <c r="G362" s="1355"/>
      <c r="H362" s="1356" t="s">
        <v>4247</v>
      </c>
      <c r="I362" s="1357" t="s">
        <v>5448</v>
      </c>
      <c r="J362" s="1355" t="s">
        <v>3240</v>
      </c>
      <c r="K362" s="1360" t="s">
        <v>2926</v>
      </c>
      <c r="L362" s="1357"/>
      <c r="M362" s="1357"/>
      <c r="N362" s="1357"/>
      <c r="O362" s="1357"/>
      <c r="P362" s="1357" t="str">
        <f t="shared" si="5"/>
        <v/>
      </c>
      <c r="Q362" s="1361" t="str">
        <f>IFERROR(VLOOKUP(Organization!$L362,BUDGETMANAGER,5,FALSE),"No VID")</f>
        <v>No VID</v>
      </c>
      <c r="R362" s="111"/>
    </row>
    <row r="363" spans="1:18" ht="12.75" customHeight="1">
      <c r="A363" s="1359">
        <v>354</v>
      </c>
      <c r="B363" s="1355" t="s">
        <v>97</v>
      </c>
      <c r="C363" s="1355"/>
      <c r="D363" s="1355"/>
      <c r="E363" s="1355"/>
      <c r="F363" s="1355"/>
      <c r="G363" s="1355"/>
      <c r="H363" s="1356" t="s">
        <v>4248</v>
      </c>
      <c r="I363" s="1357" t="s">
        <v>4249</v>
      </c>
      <c r="J363" s="1355" t="s">
        <v>3240</v>
      </c>
      <c r="K363" s="1360" t="s">
        <v>2926</v>
      </c>
      <c r="L363" s="1357"/>
      <c r="M363" s="1357"/>
      <c r="N363" s="1357"/>
      <c r="O363" s="1357"/>
      <c r="P363" s="1357" t="str">
        <f t="shared" si="5"/>
        <v/>
      </c>
      <c r="Q363" s="1361" t="str">
        <f>IFERROR(VLOOKUP(Organization!$L363,BUDGETMANAGER,5,FALSE),"No VID")</f>
        <v>No VID</v>
      </c>
      <c r="R363" s="111"/>
    </row>
    <row r="364" spans="1:18" ht="12.75" customHeight="1">
      <c r="A364" s="1359">
        <v>355</v>
      </c>
      <c r="B364" s="1355" t="s">
        <v>97</v>
      </c>
      <c r="C364" s="1355"/>
      <c r="D364" s="1355"/>
      <c r="E364" s="1355"/>
      <c r="F364" s="1355"/>
      <c r="G364" s="1355"/>
      <c r="H364" s="1356" t="s">
        <v>4267</v>
      </c>
      <c r="I364" s="1357" t="s">
        <v>4268</v>
      </c>
      <c r="J364" s="1355" t="s">
        <v>3240</v>
      </c>
      <c r="K364" s="1360" t="s">
        <v>2926</v>
      </c>
      <c r="L364" s="1357"/>
      <c r="M364" s="1357"/>
      <c r="N364" s="1357"/>
      <c r="O364" s="1357"/>
      <c r="P364" s="1357" t="str">
        <f t="shared" si="5"/>
        <v/>
      </c>
      <c r="Q364" s="1361" t="str">
        <f>IFERROR(VLOOKUP(Organization!$L364,BUDGETMANAGER,5,FALSE),"No VID")</f>
        <v>No VID</v>
      </c>
      <c r="R364" s="111"/>
    </row>
    <row r="365" spans="1:18" ht="12.75" customHeight="1">
      <c r="A365" s="1359">
        <v>356</v>
      </c>
      <c r="B365" s="1355" t="s">
        <v>97</v>
      </c>
      <c r="C365" s="1355"/>
      <c r="D365" s="1355"/>
      <c r="E365" s="1355"/>
      <c r="F365" s="1355"/>
      <c r="G365" s="1355"/>
      <c r="H365" s="1356" t="s">
        <v>4288</v>
      </c>
      <c r="I365" s="1357" t="s">
        <v>4382</v>
      </c>
      <c r="J365" s="1355" t="s">
        <v>3240</v>
      </c>
      <c r="K365" s="1360" t="s">
        <v>2926</v>
      </c>
      <c r="L365" s="1357"/>
      <c r="M365" s="1357"/>
      <c r="N365" s="1357"/>
      <c r="O365" s="1357"/>
      <c r="P365" s="1357" t="str">
        <f t="shared" si="5"/>
        <v/>
      </c>
      <c r="Q365" s="1361" t="str">
        <f>IFERROR(VLOOKUP(Organization!$L365,BUDGETMANAGER,5,FALSE),"No VID")</f>
        <v>No VID</v>
      </c>
      <c r="R365" s="111"/>
    </row>
    <row r="366" spans="1:18" ht="12.75" customHeight="1">
      <c r="A366" s="1359">
        <v>357</v>
      </c>
      <c r="B366" s="1355" t="s">
        <v>97</v>
      </c>
      <c r="C366" s="1355"/>
      <c r="D366" s="1355"/>
      <c r="E366" s="1355"/>
      <c r="F366" s="1355"/>
      <c r="G366" s="1355"/>
      <c r="H366" s="1356" t="s">
        <v>4299</v>
      </c>
      <c r="I366" s="1357" t="s">
        <v>4300</v>
      </c>
      <c r="J366" s="1355" t="s">
        <v>3240</v>
      </c>
      <c r="K366" s="1360" t="s">
        <v>2926</v>
      </c>
      <c r="L366" s="1357"/>
      <c r="M366" s="1357"/>
      <c r="N366" s="1357"/>
      <c r="O366" s="1357"/>
      <c r="P366" s="1357" t="str">
        <f t="shared" si="5"/>
        <v/>
      </c>
      <c r="Q366" s="1361" t="str">
        <f>IFERROR(VLOOKUP(Organization!$L366,BUDGETMANAGER,5,FALSE),"No VID")</f>
        <v>No VID</v>
      </c>
      <c r="R366" s="111"/>
    </row>
    <row r="367" spans="1:18" ht="12.75" customHeight="1">
      <c r="A367" s="1359">
        <v>358</v>
      </c>
      <c r="B367" s="1355" t="s">
        <v>97</v>
      </c>
      <c r="C367" s="1355"/>
      <c r="D367" s="1355"/>
      <c r="E367" s="1355"/>
      <c r="F367" s="1355"/>
      <c r="G367" s="1355"/>
      <c r="H367" s="1356" t="s">
        <v>4307</v>
      </c>
      <c r="I367" s="1357" t="s">
        <v>4308</v>
      </c>
      <c r="J367" s="1355" t="s">
        <v>3240</v>
      </c>
      <c r="K367" s="1360" t="s">
        <v>2926</v>
      </c>
      <c r="L367" s="1357"/>
      <c r="M367" s="1357"/>
      <c r="N367" s="1357"/>
      <c r="O367" s="1357"/>
      <c r="P367" s="1357" t="str">
        <f t="shared" si="5"/>
        <v/>
      </c>
      <c r="Q367" s="1361" t="str">
        <f>IFERROR(VLOOKUP(Organization!$L367,BUDGETMANAGER,5,FALSE),"No VID")</f>
        <v>No VID</v>
      </c>
      <c r="R367" s="111"/>
    </row>
    <row r="368" spans="1:18" ht="12.75" customHeight="1">
      <c r="A368" s="1359">
        <v>359</v>
      </c>
      <c r="B368" s="1355" t="s">
        <v>97</v>
      </c>
      <c r="C368" s="1355"/>
      <c r="D368" s="1355"/>
      <c r="E368" s="1355"/>
      <c r="F368" s="1355"/>
      <c r="G368" s="1355"/>
      <c r="H368" s="1356" t="s">
        <v>4324</v>
      </c>
      <c r="I368" s="1357" t="s">
        <v>4325</v>
      </c>
      <c r="J368" s="1355" t="s">
        <v>3240</v>
      </c>
      <c r="K368" s="1360" t="s">
        <v>2926</v>
      </c>
      <c r="L368" s="1357"/>
      <c r="M368" s="1357"/>
      <c r="N368" s="1357"/>
      <c r="O368" s="1357"/>
      <c r="P368" s="1357" t="str">
        <f t="shared" si="5"/>
        <v/>
      </c>
      <c r="Q368" s="1361" t="str">
        <f>IFERROR(VLOOKUP(Organization!$L368,BUDGETMANAGER,5,FALSE),"No VID")</f>
        <v>No VID</v>
      </c>
      <c r="R368" s="111"/>
    </row>
    <row r="369" spans="1:18" ht="12.75" customHeight="1">
      <c r="A369" s="1359">
        <v>360</v>
      </c>
      <c r="B369" s="1355" t="s">
        <v>97</v>
      </c>
      <c r="C369" s="1355"/>
      <c r="D369" s="1355"/>
      <c r="E369" s="1355"/>
      <c r="F369" s="1355"/>
      <c r="G369" s="1355"/>
      <c r="H369" s="1356" t="s">
        <v>9442</v>
      </c>
      <c r="I369" s="1363" t="s">
        <v>9443</v>
      </c>
      <c r="J369" s="1355" t="s">
        <v>3240</v>
      </c>
      <c r="K369" s="1360" t="s">
        <v>2926</v>
      </c>
      <c r="L369" s="1357"/>
      <c r="M369" s="1357"/>
      <c r="N369" s="1357"/>
      <c r="O369" s="1357"/>
      <c r="P369" s="1357" t="str">
        <f t="shared" si="5"/>
        <v/>
      </c>
      <c r="Q369" s="1361" t="str">
        <f>IFERROR(VLOOKUP(Organization!$L369,BUDGETMANAGER,5,FALSE),"No VID")</f>
        <v>No VID</v>
      </c>
      <c r="R369" s="111"/>
    </row>
    <row r="370" spans="1:18" ht="12.75" customHeight="1">
      <c r="A370" s="1359">
        <v>361</v>
      </c>
      <c r="B370" s="1355" t="s">
        <v>97</v>
      </c>
      <c r="C370" s="1355"/>
      <c r="D370" s="1355"/>
      <c r="E370" s="1355"/>
      <c r="F370" s="1355"/>
      <c r="G370" s="1355"/>
      <c r="H370" s="1356" t="s">
        <v>4340</v>
      </c>
      <c r="I370" s="1357" t="s">
        <v>4343</v>
      </c>
      <c r="J370" s="1355" t="s">
        <v>3240</v>
      </c>
      <c r="K370" s="1360" t="s">
        <v>2926</v>
      </c>
      <c r="L370" s="1357"/>
      <c r="M370" s="1357"/>
      <c r="N370" s="1357"/>
      <c r="O370" s="1357"/>
      <c r="P370" s="1357" t="str">
        <f t="shared" si="5"/>
        <v/>
      </c>
      <c r="Q370" s="1361" t="str">
        <f>IFERROR(VLOOKUP(Organization!$L370,BUDGETMANAGER,5,FALSE),"No VID")</f>
        <v>No VID</v>
      </c>
      <c r="R370" s="111"/>
    </row>
    <row r="371" spans="1:18" ht="12.75" customHeight="1">
      <c r="A371" s="1359">
        <v>362</v>
      </c>
      <c r="B371" s="1355" t="s">
        <v>97</v>
      </c>
      <c r="C371" s="1355"/>
      <c r="D371" s="1355"/>
      <c r="E371" s="1355"/>
      <c r="F371" s="1355"/>
      <c r="G371" s="1355"/>
      <c r="H371" s="1356" t="s">
        <v>6460</v>
      </c>
      <c r="I371" s="1357" t="s">
        <v>6461</v>
      </c>
      <c r="J371" s="1355" t="s">
        <v>3240</v>
      </c>
      <c r="K371" s="1360" t="s">
        <v>2926</v>
      </c>
      <c r="L371" s="1357"/>
      <c r="M371" s="1357"/>
      <c r="N371" s="1357"/>
      <c r="O371" s="1357"/>
      <c r="P371" s="1357" t="str">
        <f t="shared" si="5"/>
        <v/>
      </c>
      <c r="Q371" s="1361" t="str">
        <f>IFERROR(VLOOKUP(Organization!$L371,BUDGETMANAGER,5,FALSE),"No VID")</f>
        <v>No VID</v>
      </c>
      <c r="R371" s="111"/>
    </row>
    <row r="372" spans="1:18" ht="12.75" customHeight="1">
      <c r="A372" s="1359">
        <v>363</v>
      </c>
      <c r="B372" s="1355" t="s">
        <v>97</v>
      </c>
      <c r="C372" s="1355"/>
      <c r="D372" s="1355"/>
      <c r="E372" s="1355"/>
      <c r="F372" s="1355"/>
      <c r="G372" s="1355"/>
      <c r="H372" s="1356" t="s">
        <v>4351</v>
      </c>
      <c r="I372" s="1357" t="s">
        <v>5310</v>
      </c>
      <c r="J372" s="1355" t="s">
        <v>3240</v>
      </c>
      <c r="K372" s="1360" t="s">
        <v>2926</v>
      </c>
      <c r="L372" s="1357"/>
      <c r="M372" s="1357"/>
      <c r="N372" s="1357"/>
      <c r="O372" s="1357"/>
      <c r="P372" s="1357" t="str">
        <f t="shared" si="5"/>
        <v/>
      </c>
      <c r="Q372" s="1361" t="str">
        <f>IFERROR(VLOOKUP(Organization!$L372,BUDGETMANAGER,5,FALSE),"No VID")</f>
        <v>No VID</v>
      </c>
      <c r="R372" s="111"/>
    </row>
    <row r="373" spans="1:18" ht="12.75" customHeight="1">
      <c r="A373" s="1359">
        <v>364</v>
      </c>
      <c r="B373" s="1355" t="s">
        <v>97</v>
      </c>
      <c r="C373" s="1355"/>
      <c r="D373" s="1355"/>
      <c r="E373" s="1355"/>
      <c r="F373" s="1355"/>
      <c r="G373" s="1355"/>
      <c r="H373" s="1356" t="s">
        <v>6429</v>
      </c>
      <c r="I373" s="1357" t="s">
        <v>6430</v>
      </c>
      <c r="J373" s="1355" t="s">
        <v>3240</v>
      </c>
      <c r="K373" s="1360" t="s">
        <v>2926</v>
      </c>
      <c r="L373" s="1357"/>
      <c r="M373" s="1357"/>
      <c r="N373" s="1357"/>
      <c r="O373" s="1357"/>
      <c r="P373" s="1357" t="str">
        <f t="shared" si="5"/>
        <v/>
      </c>
      <c r="Q373" s="1361" t="str">
        <f>IFERROR(VLOOKUP(Organization!$L373,BUDGETMANAGER,5,FALSE),"No VID")</f>
        <v>No VID</v>
      </c>
      <c r="R373" s="111"/>
    </row>
    <row r="374" spans="1:18" ht="12.75" customHeight="1">
      <c r="A374" s="1359">
        <v>365</v>
      </c>
      <c r="B374" s="1355" t="s">
        <v>97</v>
      </c>
      <c r="C374" s="1355"/>
      <c r="D374" s="1355"/>
      <c r="E374" s="1355"/>
      <c r="F374" s="1355"/>
      <c r="G374" s="1355"/>
      <c r="H374" s="1356" t="s">
        <v>6421</v>
      </c>
      <c r="I374" s="1357" t="s">
        <v>6422</v>
      </c>
      <c r="J374" s="1355" t="s">
        <v>3240</v>
      </c>
      <c r="K374" s="1360" t="s">
        <v>2926</v>
      </c>
      <c r="L374" s="1357"/>
      <c r="M374" s="1357"/>
      <c r="N374" s="1357"/>
      <c r="O374" s="1357"/>
      <c r="P374" s="1357" t="str">
        <f t="shared" si="5"/>
        <v/>
      </c>
      <c r="Q374" s="1361" t="str">
        <f>IFERROR(VLOOKUP(Organization!$L374,BUDGETMANAGER,5,FALSE),"No VID")</f>
        <v>No VID</v>
      </c>
      <c r="R374" s="111"/>
    </row>
    <row r="375" spans="1:18" ht="12.75" customHeight="1">
      <c r="A375" s="1359">
        <v>366</v>
      </c>
      <c r="B375" s="1355" t="s">
        <v>97</v>
      </c>
      <c r="C375" s="1355"/>
      <c r="D375" s="1355"/>
      <c r="E375" s="1355"/>
      <c r="F375" s="1355"/>
      <c r="G375" s="1355"/>
      <c r="H375" s="1356" t="s">
        <v>4441</v>
      </c>
      <c r="I375" s="1357" t="s">
        <v>4494</v>
      </c>
      <c r="J375" s="1355" t="s">
        <v>3240</v>
      </c>
      <c r="K375" s="1360" t="s">
        <v>2926</v>
      </c>
      <c r="L375" s="1357"/>
      <c r="M375" s="1357"/>
      <c r="N375" s="1357"/>
      <c r="O375" s="1357"/>
      <c r="P375" s="1357" t="str">
        <f t="shared" si="5"/>
        <v/>
      </c>
      <c r="Q375" s="1361" t="str">
        <f>IFERROR(VLOOKUP(Organization!$L375,BUDGETMANAGER,5,FALSE),"No VID")</f>
        <v>No VID</v>
      </c>
      <c r="R375" s="111"/>
    </row>
    <row r="376" spans="1:18" ht="12.75" customHeight="1">
      <c r="A376" s="1359">
        <v>367</v>
      </c>
      <c r="B376" s="1355" t="s">
        <v>97</v>
      </c>
      <c r="C376" s="1355"/>
      <c r="D376" s="1355"/>
      <c r="E376" s="1355"/>
      <c r="F376" s="1355"/>
      <c r="G376" s="1355"/>
      <c r="H376" s="1356" t="s">
        <v>4765</v>
      </c>
      <c r="I376" s="1357" t="s">
        <v>4766</v>
      </c>
      <c r="J376" s="1355" t="s">
        <v>3240</v>
      </c>
      <c r="K376" s="1360" t="s">
        <v>2926</v>
      </c>
      <c r="L376" s="1357"/>
      <c r="M376" s="1357"/>
      <c r="N376" s="1357"/>
      <c r="O376" s="1357"/>
      <c r="P376" s="1357" t="str">
        <f t="shared" si="5"/>
        <v/>
      </c>
      <c r="Q376" s="1361" t="str">
        <f>IFERROR(VLOOKUP(Organization!$L376,BUDGETMANAGER,5,FALSE),"No VID")</f>
        <v>No VID</v>
      </c>
      <c r="R376" s="111"/>
    </row>
    <row r="377" spans="1:18" ht="12.75" customHeight="1">
      <c r="A377" s="1359">
        <v>368</v>
      </c>
      <c r="B377" s="1355" t="s">
        <v>97</v>
      </c>
      <c r="C377" s="1355"/>
      <c r="D377" s="1355"/>
      <c r="E377" s="1355"/>
      <c r="F377" s="1355"/>
      <c r="G377" s="1355"/>
      <c r="H377" s="1356" t="s">
        <v>5894</v>
      </c>
      <c r="I377" s="1363" t="s">
        <v>9500</v>
      </c>
      <c r="J377" s="1355" t="s">
        <v>3240</v>
      </c>
      <c r="K377" s="1360" t="s">
        <v>2926</v>
      </c>
      <c r="L377" s="1357"/>
      <c r="M377" s="1357"/>
      <c r="N377" s="1357"/>
      <c r="O377" s="1357"/>
      <c r="P377" s="1357" t="str">
        <f t="shared" si="5"/>
        <v/>
      </c>
      <c r="Q377" s="1361" t="str">
        <f>IFERROR(VLOOKUP(Organization!$L377,BUDGETMANAGER,5,FALSE),"No VID")</f>
        <v>No VID</v>
      </c>
      <c r="R377" s="111"/>
    </row>
    <row r="378" spans="1:18" ht="12.75" customHeight="1">
      <c r="A378" s="1359">
        <v>369</v>
      </c>
      <c r="B378" s="1355" t="s">
        <v>97</v>
      </c>
      <c r="C378" s="1355"/>
      <c r="D378" s="1355"/>
      <c r="E378" s="1355"/>
      <c r="F378" s="1355"/>
      <c r="G378" s="1355"/>
      <c r="H378" s="1356" t="s">
        <v>4773</v>
      </c>
      <c r="I378" s="1357" t="s">
        <v>4774</v>
      </c>
      <c r="J378" s="1355" t="s">
        <v>3240</v>
      </c>
      <c r="K378" s="1360" t="s">
        <v>2926</v>
      </c>
      <c r="L378" s="1357"/>
      <c r="M378" s="1357"/>
      <c r="N378" s="1357"/>
      <c r="O378" s="1357"/>
      <c r="P378" s="1357" t="str">
        <f t="shared" si="5"/>
        <v/>
      </c>
      <c r="Q378" s="1361" t="str">
        <f>IFERROR(VLOOKUP(Organization!$L378,BUDGETMANAGER,5,FALSE),"No VID")</f>
        <v>No VID</v>
      </c>
      <c r="R378" s="111"/>
    </row>
    <row r="379" spans="1:18" ht="12.75" customHeight="1">
      <c r="A379" s="1359">
        <v>370</v>
      </c>
      <c r="B379" s="1355" t="s">
        <v>97</v>
      </c>
      <c r="C379" s="1355"/>
      <c r="D379" s="1355"/>
      <c r="E379" s="1355"/>
      <c r="F379" s="1355"/>
      <c r="G379" s="1355"/>
      <c r="H379" s="1356" t="s">
        <v>5906</v>
      </c>
      <c r="I379" s="1357" t="s">
        <v>5907</v>
      </c>
      <c r="J379" s="1355" t="s">
        <v>3240</v>
      </c>
      <c r="K379" s="1360" t="s">
        <v>2926</v>
      </c>
      <c r="L379" s="1357"/>
      <c r="M379" s="1357"/>
      <c r="N379" s="1357"/>
      <c r="O379" s="1357"/>
      <c r="P379" s="1357" t="str">
        <f t="shared" si="5"/>
        <v/>
      </c>
      <c r="Q379" s="1361" t="str">
        <f>IFERROR(VLOOKUP(Organization!$L379,BUDGETMANAGER,5,FALSE),"No VID")</f>
        <v>No VID</v>
      </c>
      <c r="R379" s="111"/>
    </row>
    <row r="380" spans="1:18" ht="12.75" customHeight="1">
      <c r="A380" s="1359">
        <v>371</v>
      </c>
      <c r="B380" s="1355" t="s">
        <v>97</v>
      </c>
      <c r="C380" s="1355"/>
      <c r="D380" s="1355"/>
      <c r="E380" s="1355"/>
      <c r="F380" s="1355"/>
      <c r="G380" s="1355"/>
      <c r="H380" s="1356" t="s">
        <v>6505</v>
      </c>
      <c r="I380" s="1357" t="s">
        <v>6506</v>
      </c>
      <c r="J380" s="1355" t="s">
        <v>3240</v>
      </c>
      <c r="K380" s="1360" t="s">
        <v>2926</v>
      </c>
      <c r="L380" s="1357"/>
      <c r="M380" s="1357"/>
      <c r="N380" s="1357"/>
      <c r="O380" s="1357"/>
      <c r="P380" s="1357" t="str">
        <f t="shared" si="5"/>
        <v/>
      </c>
      <c r="Q380" s="1361" t="str">
        <f>IFERROR(VLOOKUP(Organization!$L380,BUDGETMANAGER,5,FALSE),"No VID")</f>
        <v>No VID</v>
      </c>
      <c r="R380" s="111"/>
    </row>
    <row r="381" spans="1:18" ht="12.75" customHeight="1">
      <c r="A381" s="1359">
        <v>372</v>
      </c>
      <c r="B381" s="1355" t="s">
        <v>97</v>
      </c>
      <c r="C381" s="1355"/>
      <c r="D381" s="1355"/>
      <c r="E381" s="1355"/>
      <c r="F381" s="1355"/>
      <c r="G381" s="1355"/>
      <c r="H381" s="1356" t="s">
        <v>4493</v>
      </c>
      <c r="I381" s="1357" t="s">
        <v>4442</v>
      </c>
      <c r="J381" s="1355" t="s">
        <v>3240</v>
      </c>
      <c r="K381" s="1360" t="s">
        <v>2926</v>
      </c>
      <c r="L381" s="1357"/>
      <c r="M381" s="1357"/>
      <c r="N381" s="1357"/>
      <c r="O381" s="1357"/>
      <c r="P381" s="1357" t="str">
        <f t="shared" si="5"/>
        <v/>
      </c>
      <c r="Q381" s="1361" t="str">
        <f>IFERROR(VLOOKUP(Organization!$L381,BUDGETMANAGER,5,FALSE),"No VID")</f>
        <v>No VID</v>
      </c>
      <c r="R381" s="111"/>
    </row>
    <row r="382" spans="1:18" ht="12.75" customHeight="1">
      <c r="A382" s="1359">
        <v>373</v>
      </c>
      <c r="B382" s="1355" t="s">
        <v>97</v>
      </c>
      <c r="C382" s="1355"/>
      <c r="D382" s="1355"/>
      <c r="E382" s="1355"/>
      <c r="F382" s="1355"/>
      <c r="G382" s="1355"/>
      <c r="H382" s="1356" t="s">
        <v>4492</v>
      </c>
      <c r="I382" s="1357" t="s">
        <v>5242</v>
      </c>
      <c r="J382" s="1355" t="s">
        <v>3240</v>
      </c>
      <c r="K382" s="1360" t="s">
        <v>2926</v>
      </c>
      <c r="L382" s="1357"/>
      <c r="M382" s="1357"/>
      <c r="N382" s="1357"/>
      <c r="O382" s="1357"/>
      <c r="P382" s="1357" t="str">
        <f t="shared" si="5"/>
        <v/>
      </c>
      <c r="Q382" s="1361" t="str">
        <f>IFERROR(VLOOKUP(Organization!$L382,BUDGETMANAGER,5,FALSE),"No VID")</f>
        <v>No VID</v>
      </c>
      <c r="R382" s="111"/>
    </row>
    <row r="383" spans="1:18" ht="12.75" customHeight="1">
      <c r="A383" s="1359">
        <v>374</v>
      </c>
      <c r="B383" s="1355" t="s">
        <v>97</v>
      </c>
      <c r="C383" s="1355"/>
      <c r="D383" s="1355"/>
      <c r="E383" s="1355"/>
      <c r="F383" s="1355"/>
      <c r="G383" s="1355"/>
      <c r="H383" s="1356" t="s">
        <v>4847</v>
      </c>
      <c r="I383" s="1371" t="s">
        <v>4848</v>
      </c>
      <c r="J383" s="1355" t="s">
        <v>3240</v>
      </c>
      <c r="K383" s="1360" t="s">
        <v>2926</v>
      </c>
      <c r="L383" s="1357"/>
      <c r="M383" s="1357"/>
      <c r="N383" s="1357"/>
      <c r="O383" s="1357"/>
      <c r="P383" s="1357" t="str">
        <f t="shared" si="5"/>
        <v/>
      </c>
      <c r="Q383" s="1361" t="str">
        <f>IFERROR(VLOOKUP(Organization!$L383,BUDGETMANAGER,5,FALSE),"No VID")</f>
        <v>No VID</v>
      </c>
      <c r="R383" s="111"/>
    </row>
    <row r="384" spans="1:18" ht="12.75" customHeight="1">
      <c r="A384" s="1359">
        <v>375</v>
      </c>
      <c r="B384" s="1355" t="s">
        <v>97</v>
      </c>
      <c r="C384" s="1355"/>
      <c r="D384" s="1355"/>
      <c r="E384" s="1355"/>
      <c r="F384" s="1355"/>
      <c r="G384" s="1355"/>
      <c r="H384" s="1356" t="s">
        <v>6873</v>
      </c>
      <c r="I384" s="1371" t="s">
        <v>6874</v>
      </c>
      <c r="J384" s="1355" t="s">
        <v>3240</v>
      </c>
      <c r="K384" s="1360" t="s">
        <v>2926</v>
      </c>
      <c r="L384" s="1357"/>
      <c r="M384" s="1357"/>
      <c r="N384" s="1357"/>
      <c r="O384" s="1357"/>
      <c r="P384" s="1357" t="str">
        <f t="shared" si="5"/>
        <v/>
      </c>
      <c r="Q384" s="1361" t="str">
        <f>IFERROR(VLOOKUP(Organization!$L384,BUDGETMANAGER,5,FALSE),"No VID")</f>
        <v>No VID</v>
      </c>
      <c r="R384" s="111"/>
    </row>
    <row r="385" spans="1:18" ht="12.75" customHeight="1">
      <c r="A385" s="1359">
        <v>376</v>
      </c>
      <c r="B385" s="1355" t="s">
        <v>97</v>
      </c>
      <c r="C385" s="1355"/>
      <c r="D385" s="1355"/>
      <c r="E385" s="1355"/>
      <c r="F385" s="1355"/>
      <c r="G385" s="1355"/>
      <c r="H385" s="1356" t="s">
        <v>6329</v>
      </c>
      <c r="I385" s="1371" t="s">
        <v>6330</v>
      </c>
      <c r="J385" s="1355" t="s">
        <v>3240</v>
      </c>
      <c r="K385" s="1360" t="s">
        <v>2926</v>
      </c>
      <c r="L385" s="1357"/>
      <c r="M385" s="1357"/>
      <c r="N385" s="1357"/>
      <c r="O385" s="1357"/>
      <c r="P385" s="1357" t="str">
        <f t="shared" si="5"/>
        <v/>
      </c>
      <c r="Q385" s="1361" t="str">
        <f>IFERROR(VLOOKUP(Organization!$L385,BUDGETMANAGER,5,FALSE),"No VID")</f>
        <v>No VID</v>
      </c>
      <c r="R385" s="111"/>
    </row>
    <row r="386" spans="1:18" ht="12.75" customHeight="1">
      <c r="A386" s="1359">
        <v>377</v>
      </c>
      <c r="B386" s="1355" t="s">
        <v>97</v>
      </c>
      <c r="C386" s="1355"/>
      <c r="D386" s="1355"/>
      <c r="E386" s="1355"/>
      <c r="F386" s="1355"/>
      <c r="G386" s="1355"/>
      <c r="H386" s="1356" t="s">
        <v>5260</v>
      </c>
      <c r="I386" s="1371" t="s">
        <v>5261</v>
      </c>
      <c r="J386" s="1355" t="s">
        <v>3240</v>
      </c>
      <c r="K386" s="1360" t="s">
        <v>2926</v>
      </c>
      <c r="L386" s="1357"/>
      <c r="M386" s="1357"/>
      <c r="N386" s="1357"/>
      <c r="O386" s="1357"/>
      <c r="P386" s="1357" t="str">
        <f t="shared" si="5"/>
        <v/>
      </c>
      <c r="Q386" s="1361" t="str">
        <f>IFERROR(VLOOKUP(Organization!$L386,BUDGETMANAGER,5,FALSE),"No VID")</f>
        <v>No VID</v>
      </c>
      <c r="R386" s="111"/>
    </row>
    <row r="387" spans="1:18" ht="12.75" customHeight="1">
      <c r="A387" s="1359">
        <v>378</v>
      </c>
      <c r="B387" s="1355" t="s">
        <v>97</v>
      </c>
      <c r="C387" s="1355"/>
      <c r="D387" s="1355"/>
      <c r="E387" s="1355"/>
      <c r="F387" s="1355"/>
      <c r="G387" s="1355"/>
      <c r="H387" s="1356" t="s">
        <v>4844</v>
      </c>
      <c r="I387" s="1371" t="s">
        <v>9560</v>
      </c>
      <c r="J387" s="1355" t="s">
        <v>3240</v>
      </c>
      <c r="K387" s="1360" t="s">
        <v>2926</v>
      </c>
      <c r="L387" s="1357"/>
      <c r="M387" s="1357"/>
      <c r="N387" s="1357"/>
      <c r="O387" s="1357"/>
      <c r="P387" s="1357" t="str">
        <f t="shared" si="5"/>
        <v/>
      </c>
      <c r="Q387" s="1361" t="str">
        <f>IFERROR(VLOOKUP(Organization!$L387,BUDGETMANAGER,5,FALSE),"No VID")</f>
        <v>No VID</v>
      </c>
      <c r="R387" s="111"/>
    </row>
    <row r="388" spans="1:18" ht="12.75" customHeight="1">
      <c r="A388" s="1359">
        <v>379</v>
      </c>
      <c r="B388" s="1355" t="s">
        <v>97</v>
      </c>
      <c r="C388" s="1355"/>
      <c r="D388" s="1355"/>
      <c r="E388" s="1355"/>
      <c r="F388" s="1355"/>
      <c r="G388" s="1355"/>
      <c r="H388" s="1356" t="s">
        <v>5256</v>
      </c>
      <c r="I388" s="1371" t="s">
        <v>5257</v>
      </c>
      <c r="J388" s="1355" t="s">
        <v>3240</v>
      </c>
      <c r="K388" s="1360" t="s">
        <v>2926</v>
      </c>
      <c r="L388" s="1357"/>
      <c r="M388" s="1357"/>
      <c r="N388" s="1357"/>
      <c r="O388" s="1357"/>
      <c r="P388" s="1357" t="str">
        <f t="shared" si="5"/>
        <v/>
      </c>
      <c r="Q388" s="1361" t="str">
        <f>IFERROR(VLOOKUP(Organization!$L388,BUDGETMANAGER,5,FALSE),"No VID")</f>
        <v>No VID</v>
      </c>
      <c r="R388" s="111"/>
    </row>
    <row r="389" spans="1:18" ht="12.75" customHeight="1">
      <c r="A389" s="1359">
        <v>380</v>
      </c>
      <c r="B389" s="1355" t="s">
        <v>97</v>
      </c>
      <c r="C389" s="1355"/>
      <c r="D389" s="1355"/>
      <c r="E389" s="1355"/>
      <c r="F389" s="1355"/>
      <c r="G389" s="1355"/>
      <c r="H389" s="1356" t="s">
        <v>5728</v>
      </c>
      <c r="I389" s="1371" t="s">
        <v>5730</v>
      </c>
      <c r="J389" s="1355" t="s">
        <v>3240</v>
      </c>
      <c r="K389" s="1360" t="s">
        <v>2926</v>
      </c>
      <c r="L389" s="1357"/>
      <c r="M389" s="1357"/>
      <c r="N389" s="1357"/>
      <c r="O389" s="1357"/>
      <c r="P389" s="1357" t="str">
        <f t="shared" si="5"/>
        <v/>
      </c>
      <c r="Q389" s="1361" t="str">
        <f>IFERROR(VLOOKUP(Organization!$L389,BUDGETMANAGER,5,FALSE),"No VID")</f>
        <v>No VID</v>
      </c>
      <c r="R389" s="111"/>
    </row>
    <row r="390" spans="1:18" ht="12.75" customHeight="1">
      <c r="A390" s="1359">
        <v>381</v>
      </c>
      <c r="B390" s="1355" t="s">
        <v>97</v>
      </c>
      <c r="C390" s="1355"/>
      <c r="D390" s="1355"/>
      <c r="E390" s="1355"/>
      <c r="F390" s="1355"/>
      <c r="G390" s="1355"/>
      <c r="H390" s="1356" t="s">
        <v>4791</v>
      </c>
      <c r="I390" s="1371" t="s">
        <v>4795</v>
      </c>
      <c r="J390" s="1355" t="s">
        <v>3240</v>
      </c>
      <c r="K390" s="1360" t="s">
        <v>2926</v>
      </c>
      <c r="L390" s="1357"/>
      <c r="M390" s="1357"/>
      <c r="N390" s="1357"/>
      <c r="O390" s="1357"/>
      <c r="P390" s="1357" t="str">
        <f t="shared" si="5"/>
        <v/>
      </c>
      <c r="Q390" s="1361" t="str">
        <f>IFERROR(VLOOKUP(Organization!$L390,BUDGETMANAGER,5,FALSE),"No VID")</f>
        <v>No VID</v>
      </c>
      <c r="R390" s="111"/>
    </row>
    <row r="391" spans="1:18" ht="12.75" customHeight="1">
      <c r="A391" s="1359">
        <v>382</v>
      </c>
      <c r="B391" s="1355" t="s">
        <v>97</v>
      </c>
      <c r="C391" s="1355"/>
      <c r="D391" s="1355"/>
      <c r="E391" s="1355"/>
      <c r="F391" s="1355"/>
      <c r="G391" s="1355"/>
      <c r="H391" s="1356" t="s">
        <v>5297</v>
      </c>
      <c r="I391" s="1371" t="s">
        <v>6462</v>
      </c>
      <c r="J391" s="1355" t="s">
        <v>3240</v>
      </c>
      <c r="K391" s="1360" t="s">
        <v>2926</v>
      </c>
      <c r="L391" s="1357"/>
      <c r="M391" s="1357"/>
      <c r="N391" s="1357"/>
      <c r="O391" s="1357"/>
      <c r="P391" s="1357" t="str">
        <f t="shared" si="5"/>
        <v/>
      </c>
      <c r="Q391" s="1361" t="str">
        <f>IFERROR(VLOOKUP(Organization!$L391,BUDGETMANAGER,5,FALSE),"No VID")</f>
        <v>No VID</v>
      </c>
      <c r="R391" s="111"/>
    </row>
    <row r="392" spans="1:18" ht="12.75" customHeight="1">
      <c r="A392" s="1359">
        <v>383</v>
      </c>
      <c r="B392" s="1355" t="s">
        <v>97</v>
      </c>
      <c r="C392" s="1355"/>
      <c r="D392" s="1355"/>
      <c r="E392" s="1355"/>
      <c r="F392" s="1355"/>
      <c r="G392" s="1355"/>
      <c r="H392" s="1356" t="s">
        <v>5163</v>
      </c>
      <c r="I392" s="1371" t="s">
        <v>5164</v>
      </c>
      <c r="J392" s="1355" t="s">
        <v>3240</v>
      </c>
      <c r="K392" s="1360" t="s">
        <v>2926</v>
      </c>
      <c r="L392" s="1357"/>
      <c r="M392" s="1357"/>
      <c r="N392" s="1357"/>
      <c r="O392" s="1357"/>
      <c r="P392" s="1357" t="str">
        <f t="shared" si="5"/>
        <v/>
      </c>
      <c r="Q392" s="1361" t="str">
        <f>IFERROR(VLOOKUP(Organization!$L392,BUDGETMANAGER,5,FALSE),"No VID")</f>
        <v>No VID</v>
      </c>
      <c r="R392" s="111"/>
    </row>
    <row r="393" spans="1:18" ht="12.75" customHeight="1">
      <c r="A393" s="1359">
        <v>384</v>
      </c>
      <c r="B393" s="1355" t="s">
        <v>97</v>
      </c>
      <c r="C393" s="1355"/>
      <c r="D393" s="1355"/>
      <c r="E393" s="1355"/>
      <c r="F393" s="1355"/>
      <c r="G393" s="1355"/>
      <c r="H393" s="1356" t="s">
        <v>5688</v>
      </c>
      <c r="I393" s="1371" t="s">
        <v>5689</v>
      </c>
      <c r="J393" s="1355" t="s">
        <v>3240</v>
      </c>
      <c r="K393" s="1360" t="s">
        <v>2926</v>
      </c>
      <c r="L393" s="1357"/>
      <c r="M393" s="1357"/>
      <c r="N393" s="1357"/>
      <c r="O393" s="1357"/>
      <c r="P393" s="1357" t="str">
        <f t="shared" si="5"/>
        <v/>
      </c>
      <c r="Q393" s="1361" t="str">
        <f>IFERROR(VLOOKUP(Organization!$L393,BUDGETMANAGER,5,FALSE),"No VID")</f>
        <v>No VID</v>
      </c>
      <c r="R393" s="111"/>
    </row>
    <row r="394" spans="1:18" ht="12.75" customHeight="1">
      <c r="A394" s="1359">
        <v>385</v>
      </c>
      <c r="B394" s="1355" t="s">
        <v>97</v>
      </c>
      <c r="C394" s="1355"/>
      <c r="D394" s="1355"/>
      <c r="E394" s="1355"/>
      <c r="F394" s="1355"/>
      <c r="G394" s="1355"/>
      <c r="H394" s="1356" t="s">
        <v>5258</v>
      </c>
      <c r="I394" s="1371" t="s">
        <v>5259</v>
      </c>
      <c r="J394" s="1355" t="s">
        <v>3240</v>
      </c>
      <c r="K394" s="1360" t="s">
        <v>2926</v>
      </c>
      <c r="L394" s="1357"/>
      <c r="M394" s="1357"/>
      <c r="N394" s="1357"/>
      <c r="O394" s="1357"/>
      <c r="P394" s="1357" t="str">
        <f t="shared" si="5"/>
        <v/>
      </c>
      <c r="Q394" s="1361" t="str">
        <f>IFERROR(VLOOKUP(Organization!$L394,BUDGETMANAGER,5,FALSE),"No VID")</f>
        <v>No VID</v>
      </c>
      <c r="R394" s="111"/>
    </row>
    <row r="395" spans="1:18" ht="12.75" customHeight="1">
      <c r="A395" s="1359">
        <v>386</v>
      </c>
      <c r="B395" s="1355" t="s">
        <v>97</v>
      </c>
      <c r="C395" s="1355"/>
      <c r="D395" s="1355"/>
      <c r="E395" s="1355"/>
      <c r="F395" s="1355"/>
      <c r="G395" s="1355"/>
      <c r="H395" s="1356" t="s">
        <v>5773</v>
      </c>
      <c r="I395" s="1371" t="s">
        <v>5774</v>
      </c>
      <c r="J395" s="1355" t="s">
        <v>3240</v>
      </c>
      <c r="K395" s="1360" t="s">
        <v>2926</v>
      </c>
      <c r="L395" s="1357"/>
      <c r="M395" s="1357"/>
      <c r="N395" s="1357"/>
      <c r="O395" s="1357"/>
      <c r="P395" s="1357" t="str">
        <f t="shared" si="5"/>
        <v/>
      </c>
      <c r="Q395" s="1361" t="str">
        <f>IFERROR(VLOOKUP(Organization!$L395,BUDGETMANAGER,5,FALSE),"No VID")</f>
        <v>No VID</v>
      </c>
      <c r="R395" s="111"/>
    </row>
    <row r="396" spans="1:18" ht="12.75" customHeight="1">
      <c r="A396" s="1359">
        <v>387</v>
      </c>
      <c r="B396" s="1355" t="s">
        <v>97</v>
      </c>
      <c r="C396" s="1355"/>
      <c r="D396" s="1355"/>
      <c r="E396" s="1355"/>
      <c r="F396" s="1355"/>
      <c r="G396" s="1355"/>
      <c r="H396" s="1356" t="s">
        <v>4862</v>
      </c>
      <c r="I396" s="1371" t="s">
        <v>4864</v>
      </c>
      <c r="J396" s="1355" t="s">
        <v>3240</v>
      </c>
      <c r="K396" s="1360" t="s">
        <v>2926</v>
      </c>
      <c r="L396" s="1357"/>
      <c r="M396" s="1357"/>
      <c r="N396" s="1357"/>
      <c r="O396" s="1357"/>
      <c r="P396" s="1357" t="str">
        <f t="shared" ref="P396:P459" si="6">LEFT($O396,3)</f>
        <v/>
      </c>
      <c r="Q396" s="1361" t="str">
        <f>IFERROR(VLOOKUP(Organization!$L396,BUDGETMANAGER,5,FALSE),"No VID")</f>
        <v>No VID</v>
      </c>
      <c r="R396" s="111"/>
    </row>
    <row r="397" spans="1:18" ht="12.75" customHeight="1">
      <c r="A397" s="1359">
        <v>388</v>
      </c>
      <c r="B397" s="1355" t="s">
        <v>97</v>
      </c>
      <c r="C397" s="1355"/>
      <c r="D397" s="1355"/>
      <c r="E397" s="1355"/>
      <c r="F397" s="1355"/>
      <c r="G397" s="1355"/>
      <c r="H397" s="1356" t="s">
        <v>4863</v>
      </c>
      <c r="I397" s="1371" t="s">
        <v>4865</v>
      </c>
      <c r="J397" s="1355" t="s">
        <v>3240</v>
      </c>
      <c r="K397" s="1360" t="s">
        <v>2926</v>
      </c>
      <c r="L397" s="1357"/>
      <c r="M397" s="1357"/>
      <c r="N397" s="1357"/>
      <c r="O397" s="1357"/>
      <c r="P397" s="1357" t="str">
        <f t="shared" si="6"/>
        <v/>
      </c>
      <c r="Q397" s="1361" t="str">
        <f>IFERROR(VLOOKUP(Organization!$L397,BUDGETMANAGER,5,FALSE),"No VID")</f>
        <v>No VID</v>
      </c>
      <c r="R397" s="111"/>
    </row>
    <row r="398" spans="1:18" ht="12.75" customHeight="1">
      <c r="A398" s="1359">
        <v>389</v>
      </c>
      <c r="B398" s="1355" t="s">
        <v>97</v>
      </c>
      <c r="C398" s="1355"/>
      <c r="D398" s="1355"/>
      <c r="E398" s="1355"/>
      <c r="F398" s="1355"/>
      <c r="G398" s="1355"/>
      <c r="H398" s="1356" t="s">
        <v>5838</v>
      </c>
      <c r="I398" s="1371" t="s">
        <v>5839</v>
      </c>
      <c r="J398" s="1355" t="s">
        <v>3240</v>
      </c>
      <c r="K398" s="1360" t="s">
        <v>2926</v>
      </c>
      <c r="L398" s="1357"/>
      <c r="M398" s="1357"/>
      <c r="N398" s="1357"/>
      <c r="O398" s="1357"/>
      <c r="P398" s="1357" t="str">
        <f t="shared" si="6"/>
        <v/>
      </c>
      <c r="Q398" s="1361" t="str">
        <f>IFERROR(VLOOKUP(Organization!$L398,BUDGETMANAGER,5,FALSE),"No VID")</f>
        <v>No VID</v>
      </c>
      <c r="R398" s="111"/>
    </row>
    <row r="399" spans="1:18" ht="12.75" customHeight="1">
      <c r="A399" s="1359">
        <v>390</v>
      </c>
      <c r="B399" s="1355" t="s">
        <v>97</v>
      </c>
      <c r="C399" s="1355"/>
      <c r="D399" s="1355"/>
      <c r="E399" s="1355"/>
      <c r="F399" s="1355"/>
      <c r="G399" s="1355"/>
      <c r="H399" s="1356" t="s">
        <v>5992</v>
      </c>
      <c r="I399" s="1371" t="s">
        <v>5993</v>
      </c>
      <c r="J399" s="1355" t="s">
        <v>3240</v>
      </c>
      <c r="K399" s="1360" t="s">
        <v>2926</v>
      </c>
      <c r="L399" s="1357"/>
      <c r="M399" s="1357"/>
      <c r="N399" s="1357"/>
      <c r="O399" s="1357"/>
      <c r="P399" s="1357" t="str">
        <f t="shared" si="6"/>
        <v/>
      </c>
      <c r="Q399" s="1361" t="str">
        <f>IFERROR(VLOOKUP(Organization!$L399,BUDGETMANAGER,5,FALSE),"No VID")</f>
        <v>No VID</v>
      </c>
      <c r="R399" s="111"/>
    </row>
    <row r="400" spans="1:18" ht="12.75" customHeight="1">
      <c r="A400" s="1359">
        <v>391</v>
      </c>
      <c r="B400" s="1355" t="s">
        <v>97</v>
      </c>
      <c r="C400" s="1355"/>
      <c r="D400" s="1355"/>
      <c r="E400" s="1355"/>
      <c r="F400" s="1355"/>
      <c r="G400" s="1355"/>
      <c r="H400" s="1356" t="s">
        <v>5549</v>
      </c>
      <c r="I400" s="1371" t="s">
        <v>5550</v>
      </c>
      <c r="J400" s="1355" t="s">
        <v>3240</v>
      </c>
      <c r="K400" s="1360" t="s">
        <v>2926</v>
      </c>
      <c r="L400" s="1357"/>
      <c r="M400" s="1357"/>
      <c r="N400" s="1357"/>
      <c r="O400" s="1357"/>
      <c r="P400" s="1357" t="str">
        <f t="shared" si="6"/>
        <v/>
      </c>
      <c r="Q400" s="1361" t="str">
        <f>IFERROR(VLOOKUP(Organization!$L400,BUDGETMANAGER,5,FALSE),"No VID")</f>
        <v>No VID</v>
      </c>
      <c r="R400" s="111"/>
    </row>
    <row r="401" spans="1:18" ht="12.75" customHeight="1">
      <c r="A401" s="1359">
        <v>392</v>
      </c>
      <c r="B401" s="1355" t="s">
        <v>97</v>
      </c>
      <c r="C401" s="1355"/>
      <c r="D401" s="1355"/>
      <c r="E401" s="1355"/>
      <c r="F401" s="1355"/>
      <c r="G401" s="1355"/>
      <c r="H401" s="1356" t="s">
        <v>5704</v>
      </c>
      <c r="I401" s="1371" t="s">
        <v>5705</v>
      </c>
      <c r="J401" s="1355" t="s">
        <v>3240</v>
      </c>
      <c r="K401" s="1360" t="s">
        <v>2926</v>
      </c>
      <c r="L401" s="1357"/>
      <c r="M401" s="1357"/>
      <c r="N401" s="1357"/>
      <c r="O401" s="1357"/>
      <c r="P401" s="1357" t="str">
        <f t="shared" si="6"/>
        <v/>
      </c>
      <c r="Q401" s="1361" t="str">
        <f>IFERROR(VLOOKUP(Organization!$L401,BUDGETMANAGER,5,FALSE),"No VID")</f>
        <v>No VID</v>
      </c>
      <c r="R401" s="111"/>
    </row>
    <row r="402" spans="1:18" ht="12.75" customHeight="1">
      <c r="A402" s="1359">
        <v>393</v>
      </c>
      <c r="B402" s="1355" t="s">
        <v>97</v>
      </c>
      <c r="C402" s="1355"/>
      <c r="D402" s="1355"/>
      <c r="E402" s="1355"/>
      <c r="F402" s="1355"/>
      <c r="G402" s="1355"/>
      <c r="H402" s="1356" t="s">
        <v>4792</v>
      </c>
      <c r="I402" s="1371" t="s">
        <v>9490</v>
      </c>
      <c r="J402" s="1355" t="s">
        <v>3240</v>
      </c>
      <c r="K402" s="1360" t="s">
        <v>2926</v>
      </c>
      <c r="L402" s="1357"/>
      <c r="M402" s="1357"/>
      <c r="N402" s="1357"/>
      <c r="O402" s="1357"/>
      <c r="P402" s="1357" t="str">
        <f t="shared" si="6"/>
        <v/>
      </c>
      <c r="Q402" s="1361" t="str">
        <f>IFERROR(VLOOKUP(Organization!$L402,BUDGETMANAGER,5,FALSE),"No VID")</f>
        <v>No VID</v>
      </c>
      <c r="R402" s="111"/>
    </row>
    <row r="403" spans="1:18" ht="12.75" customHeight="1">
      <c r="A403" s="1359">
        <v>394</v>
      </c>
      <c r="B403" s="1355" t="s">
        <v>97</v>
      </c>
      <c r="C403" s="1355"/>
      <c r="D403" s="1355"/>
      <c r="E403" s="1355"/>
      <c r="F403" s="1355"/>
      <c r="G403" s="1355"/>
      <c r="H403" s="1356" t="s">
        <v>4793</v>
      </c>
      <c r="I403" s="1371" t="s">
        <v>4789</v>
      </c>
      <c r="J403" s="1355" t="s">
        <v>3240</v>
      </c>
      <c r="K403" s="1360" t="s">
        <v>2926</v>
      </c>
      <c r="L403" s="1357"/>
      <c r="M403" s="1357"/>
      <c r="N403" s="1357"/>
      <c r="O403" s="1357"/>
      <c r="P403" s="1357" t="str">
        <f t="shared" si="6"/>
        <v/>
      </c>
      <c r="Q403" s="1361" t="str">
        <f>IFERROR(VLOOKUP(Organization!$L403,BUDGETMANAGER,5,FALSE),"No VID")</f>
        <v>No VID</v>
      </c>
      <c r="R403" s="111"/>
    </row>
    <row r="404" spans="1:18" ht="12.75" customHeight="1">
      <c r="A404" s="1359">
        <v>395</v>
      </c>
      <c r="B404" s="1355" t="s">
        <v>97</v>
      </c>
      <c r="C404" s="1355"/>
      <c r="D404" s="1355"/>
      <c r="E404" s="1355"/>
      <c r="F404" s="1355"/>
      <c r="G404" s="1355"/>
      <c r="H404" s="1356" t="s">
        <v>4794</v>
      </c>
      <c r="I404" s="1371" t="s">
        <v>4790</v>
      </c>
      <c r="J404" s="1355" t="s">
        <v>3240</v>
      </c>
      <c r="K404" s="1360" t="s">
        <v>2926</v>
      </c>
      <c r="L404" s="1357"/>
      <c r="M404" s="1357"/>
      <c r="N404" s="1357"/>
      <c r="O404" s="1357"/>
      <c r="P404" s="1357" t="str">
        <f t="shared" si="6"/>
        <v/>
      </c>
      <c r="Q404" s="1361" t="str">
        <f>IFERROR(VLOOKUP(Organization!$L404,BUDGETMANAGER,5,FALSE),"No VID")</f>
        <v>No VID</v>
      </c>
      <c r="R404" s="111"/>
    </row>
    <row r="405" spans="1:18" ht="12.75" customHeight="1">
      <c r="A405" s="1359">
        <v>396</v>
      </c>
      <c r="B405" s="1355" t="s">
        <v>97</v>
      </c>
      <c r="C405" s="1355"/>
      <c r="D405" s="1355"/>
      <c r="E405" s="1355"/>
      <c r="F405" s="1355"/>
      <c r="G405" s="1355"/>
      <c r="H405" s="1356" t="s">
        <v>4923</v>
      </c>
      <c r="I405" s="1371" t="s">
        <v>4922</v>
      </c>
      <c r="J405" s="1355" t="s">
        <v>3240</v>
      </c>
      <c r="K405" s="1360" t="s">
        <v>2926</v>
      </c>
      <c r="L405" s="1357"/>
      <c r="M405" s="1357"/>
      <c r="N405" s="1357"/>
      <c r="O405" s="1357"/>
      <c r="P405" s="1357" t="str">
        <f t="shared" si="6"/>
        <v/>
      </c>
      <c r="Q405" s="1361" t="str">
        <f>IFERROR(VLOOKUP(Organization!$L405,BUDGETMANAGER,5,FALSE),"No VID")</f>
        <v>No VID</v>
      </c>
      <c r="R405" s="111"/>
    </row>
    <row r="406" spans="1:18" ht="12.75" customHeight="1">
      <c r="A406" s="1359">
        <v>397</v>
      </c>
      <c r="B406" s="1355" t="s">
        <v>97</v>
      </c>
      <c r="C406" s="1355"/>
      <c r="D406" s="1355"/>
      <c r="E406" s="1355"/>
      <c r="F406" s="1355"/>
      <c r="G406" s="1355"/>
      <c r="H406" s="1356" t="s">
        <v>5060</v>
      </c>
      <c r="I406" s="1371" t="s">
        <v>5062</v>
      </c>
      <c r="J406" s="1355" t="s">
        <v>3240</v>
      </c>
      <c r="K406" s="1360" t="s">
        <v>2926</v>
      </c>
      <c r="L406" s="1357"/>
      <c r="M406" s="1357"/>
      <c r="N406" s="1357"/>
      <c r="O406" s="1357"/>
      <c r="P406" s="1357" t="str">
        <f t="shared" si="6"/>
        <v/>
      </c>
      <c r="Q406" s="1361" t="str">
        <f>IFERROR(VLOOKUP(Organization!$L406,BUDGETMANAGER,5,FALSE),"No VID")</f>
        <v>No VID</v>
      </c>
      <c r="R406" s="111"/>
    </row>
    <row r="407" spans="1:18" ht="12.75" customHeight="1">
      <c r="A407" s="1359">
        <v>398</v>
      </c>
      <c r="B407" s="1355" t="s">
        <v>97</v>
      </c>
      <c r="C407" s="1355"/>
      <c r="D407" s="1355"/>
      <c r="E407" s="1355"/>
      <c r="F407" s="1355"/>
      <c r="G407" s="1355"/>
      <c r="H407" s="1356" t="s">
        <v>5061</v>
      </c>
      <c r="I407" s="1371" t="s">
        <v>5063</v>
      </c>
      <c r="J407" s="1355" t="s">
        <v>3240</v>
      </c>
      <c r="K407" s="1360" t="s">
        <v>2926</v>
      </c>
      <c r="L407" s="1357"/>
      <c r="M407" s="1357"/>
      <c r="N407" s="1357"/>
      <c r="O407" s="1357"/>
      <c r="P407" s="1357" t="str">
        <f t="shared" si="6"/>
        <v/>
      </c>
      <c r="Q407" s="1361" t="str">
        <f>IFERROR(VLOOKUP(Organization!$L407,BUDGETMANAGER,5,FALSE),"No VID")</f>
        <v>No VID</v>
      </c>
      <c r="R407" s="111"/>
    </row>
    <row r="408" spans="1:18" ht="12.75" customHeight="1">
      <c r="A408" s="1359">
        <v>399</v>
      </c>
      <c r="B408" s="1355" t="s">
        <v>97</v>
      </c>
      <c r="C408" s="1355"/>
      <c r="D408" s="1355"/>
      <c r="E408" s="1355"/>
      <c r="F408" s="1355"/>
      <c r="G408" s="1355"/>
      <c r="H408" s="1356" t="s">
        <v>5082</v>
      </c>
      <c r="I408" s="1371" t="s">
        <v>5083</v>
      </c>
      <c r="J408" s="1355" t="s">
        <v>3240</v>
      </c>
      <c r="K408" s="1360" t="s">
        <v>2926</v>
      </c>
      <c r="L408" s="1357"/>
      <c r="M408" s="1357"/>
      <c r="N408" s="1357"/>
      <c r="O408" s="1357"/>
      <c r="P408" s="1357" t="str">
        <f t="shared" si="6"/>
        <v/>
      </c>
      <c r="Q408" s="1361" t="str">
        <f>IFERROR(VLOOKUP(Organization!$L408,BUDGETMANAGER,5,FALSE),"No VID")</f>
        <v>No VID</v>
      </c>
      <c r="R408" s="111"/>
    </row>
    <row r="409" spans="1:18" ht="12.75" customHeight="1">
      <c r="A409" s="1359">
        <v>400</v>
      </c>
      <c r="B409" s="1355" t="s">
        <v>97</v>
      </c>
      <c r="C409" s="1355"/>
      <c r="D409" s="1355"/>
      <c r="E409" s="1355"/>
      <c r="F409" s="1355"/>
      <c r="G409" s="1355"/>
      <c r="H409" s="1356" t="s">
        <v>5143</v>
      </c>
      <c r="I409" s="1371" t="s">
        <v>5144</v>
      </c>
      <c r="J409" s="1355" t="s">
        <v>3240</v>
      </c>
      <c r="K409" s="1360" t="s">
        <v>2926</v>
      </c>
      <c r="L409" s="1357"/>
      <c r="M409" s="1357"/>
      <c r="N409" s="1357"/>
      <c r="O409" s="1357"/>
      <c r="P409" s="1357" t="str">
        <f t="shared" si="6"/>
        <v/>
      </c>
      <c r="Q409" s="1361" t="str">
        <f>IFERROR(VLOOKUP(Organization!$L409,BUDGETMANAGER,5,FALSE),"No VID")</f>
        <v>No VID</v>
      </c>
      <c r="R409" s="111"/>
    </row>
    <row r="410" spans="1:18" ht="12.75" customHeight="1">
      <c r="A410" s="1359">
        <v>401</v>
      </c>
      <c r="B410" s="1355" t="s">
        <v>97</v>
      </c>
      <c r="C410" s="1355"/>
      <c r="D410" s="1355"/>
      <c r="E410" s="1355"/>
      <c r="F410" s="1355"/>
      <c r="G410" s="1355"/>
      <c r="H410" s="1356" t="s">
        <v>5148</v>
      </c>
      <c r="I410" s="1371" t="s">
        <v>5151</v>
      </c>
      <c r="J410" s="1355" t="s">
        <v>3240</v>
      </c>
      <c r="K410" s="1360" t="s">
        <v>2926</v>
      </c>
      <c r="L410" s="1357"/>
      <c r="M410" s="1357"/>
      <c r="N410" s="1357"/>
      <c r="O410" s="1357"/>
      <c r="P410" s="1357" t="str">
        <f t="shared" si="6"/>
        <v/>
      </c>
      <c r="Q410" s="1361" t="str">
        <f>IFERROR(VLOOKUP(Organization!$L410,BUDGETMANAGER,5,FALSE),"No VID")</f>
        <v>No VID</v>
      </c>
      <c r="R410" s="111"/>
    </row>
    <row r="411" spans="1:18" ht="12.75" customHeight="1">
      <c r="A411" s="1359">
        <v>402</v>
      </c>
      <c r="B411" s="1355" t="s">
        <v>97</v>
      </c>
      <c r="C411" s="1355"/>
      <c r="D411" s="1355"/>
      <c r="E411" s="1355"/>
      <c r="F411" s="1355"/>
      <c r="G411" s="1355"/>
      <c r="H411" s="1356" t="s">
        <v>5149</v>
      </c>
      <c r="I411" s="1371" t="s">
        <v>5152</v>
      </c>
      <c r="J411" s="1355" t="s">
        <v>3240</v>
      </c>
      <c r="K411" s="1360" t="s">
        <v>2926</v>
      </c>
      <c r="L411" s="1357"/>
      <c r="M411" s="1357"/>
      <c r="N411" s="1357"/>
      <c r="O411" s="1357"/>
      <c r="P411" s="1357" t="str">
        <f t="shared" si="6"/>
        <v/>
      </c>
      <c r="Q411" s="1361" t="str">
        <f>IFERROR(VLOOKUP(Organization!$L411,BUDGETMANAGER,5,FALSE),"No VID")</f>
        <v>No VID</v>
      </c>
      <c r="R411" s="111"/>
    </row>
    <row r="412" spans="1:18" ht="12.75" customHeight="1">
      <c r="A412" s="1359">
        <v>403</v>
      </c>
      <c r="B412" s="1355" t="s">
        <v>97</v>
      </c>
      <c r="C412" s="1355"/>
      <c r="D412" s="1355"/>
      <c r="E412" s="1355"/>
      <c r="F412" s="1355"/>
      <c r="G412" s="1355"/>
      <c r="H412" s="1356" t="s">
        <v>5150</v>
      </c>
      <c r="I412" s="1371" t="s">
        <v>5153</v>
      </c>
      <c r="J412" s="1355" t="s">
        <v>3240</v>
      </c>
      <c r="K412" s="1360" t="s">
        <v>2926</v>
      </c>
      <c r="L412" s="1357"/>
      <c r="M412" s="1357"/>
      <c r="N412" s="1357"/>
      <c r="O412" s="1357"/>
      <c r="P412" s="1357" t="str">
        <f t="shared" si="6"/>
        <v/>
      </c>
      <c r="Q412" s="1361" t="str">
        <f>IFERROR(VLOOKUP(Organization!$L412,BUDGETMANAGER,5,FALSE),"No VID")</f>
        <v>No VID</v>
      </c>
      <c r="R412" s="111"/>
    </row>
    <row r="413" spans="1:18" ht="12.75" customHeight="1">
      <c r="A413" s="1359">
        <v>404</v>
      </c>
      <c r="B413" s="1355" t="s">
        <v>97</v>
      </c>
      <c r="C413" s="1355"/>
      <c r="D413" s="1355"/>
      <c r="E413" s="1355"/>
      <c r="F413" s="1355"/>
      <c r="G413" s="1355"/>
      <c r="H413" s="1356" t="s">
        <v>7400</v>
      </c>
      <c r="I413" s="1357" t="s">
        <v>7398</v>
      </c>
      <c r="J413" s="1355" t="s">
        <v>3240</v>
      </c>
      <c r="K413" s="1360" t="s">
        <v>2926</v>
      </c>
      <c r="L413" s="1357"/>
      <c r="M413" s="1357"/>
      <c r="N413" s="1357"/>
      <c r="O413" s="1357"/>
      <c r="P413" s="1357" t="str">
        <f t="shared" si="6"/>
        <v/>
      </c>
      <c r="Q413" s="1361" t="str">
        <f>IFERROR(VLOOKUP(Organization!$L413,BUDGETMANAGER,5,FALSE),"No VID")</f>
        <v>No VID</v>
      </c>
      <c r="R413" s="111"/>
    </row>
    <row r="414" spans="1:18" ht="12.75" customHeight="1">
      <c r="A414" s="1359">
        <v>405</v>
      </c>
      <c r="B414" s="1355" t="s">
        <v>97</v>
      </c>
      <c r="C414" s="1355"/>
      <c r="D414" s="1355"/>
      <c r="E414" s="1355"/>
      <c r="F414" s="1355"/>
      <c r="G414" s="1355"/>
      <c r="H414" s="1356" t="s">
        <v>5246</v>
      </c>
      <c r="I414" s="1371" t="s">
        <v>5247</v>
      </c>
      <c r="J414" s="1355" t="s">
        <v>3240</v>
      </c>
      <c r="K414" s="1360" t="s">
        <v>2926</v>
      </c>
      <c r="L414" s="1357"/>
      <c r="M414" s="1357"/>
      <c r="N414" s="1357"/>
      <c r="O414" s="1357"/>
      <c r="P414" s="1357" t="str">
        <f t="shared" si="6"/>
        <v/>
      </c>
      <c r="Q414" s="1361" t="str">
        <f>IFERROR(VLOOKUP(Organization!$L414,BUDGETMANAGER,5,FALSE),"No VID")</f>
        <v>No VID</v>
      </c>
      <c r="R414" s="111"/>
    </row>
    <row r="415" spans="1:18" ht="12.75" customHeight="1">
      <c r="A415" s="1359">
        <v>406</v>
      </c>
      <c r="B415" s="1355" t="s">
        <v>97</v>
      </c>
      <c r="C415" s="1355"/>
      <c r="D415" s="1355"/>
      <c r="E415" s="1355"/>
      <c r="F415" s="1355"/>
      <c r="G415" s="1355"/>
      <c r="H415" s="1356" t="s">
        <v>5262</v>
      </c>
      <c r="I415" s="1371" t="s">
        <v>5263</v>
      </c>
      <c r="J415" s="1355" t="s">
        <v>3240</v>
      </c>
      <c r="K415" s="1360" t="s">
        <v>2926</v>
      </c>
      <c r="L415" s="1357"/>
      <c r="M415" s="1357"/>
      <c r="N415" s="1357"/>
      <c r="O415" s="1357"/>
      <c r="P415" s="1357" t="str">
        <f t="shared" si="6"/>
        <v/>
      </c>
      <c r="Q415" s="1361" t="str">
        <f>IFERROR(VLOOKUP(Organization!$L415,BUDGETMANAGER,5,FALSE),"No VID")</f>
        <v>No VID</v>
      </c>
      <c r="R415" s="111"/>
    </row>
    <row r="416" spans="1:18" ht="12.75" customHeight="1">
      <c r="A416" s="1359">
        <v>407</v>
      </c>
      <c r="B416" s="1355" t="s">
        <v>97</v>
      </c>
      <c r="C416" s="1355"/>
      <c r="D416" s="1355"/>
      <c r="E416" s="1355"/>
      <c r="F416" s="1355"/>
      <c r="G416" s="1355"/>
      <c r="H416" s="1356" t="s">
        <v>5273</v>
      </c>
      <c r="I416" s="1371" t="s">
        <v>5274</v>
      </c>
      <c r="J416" s="1355" t="s">
        <v>3240</v>
      </c>
      <c r="K416" s="1360" t="s">
        <v>2926</v>
      </c>
      <c r="L416" s="1357"/>
      <c r="M416" s="1357"/>
      <c r="N416" s="1357"/>
      <c r="O416" s="1357"/>
      <c r="P416" s="1357" t="str">
        <f t="shared" si="6"/>
        <v/>
      </c>
      <c r="Q416" s="1361" t="str">
        <f>IFERROR(VLOOKUP(Organization!$L416,BUDGETMANAGER,5,FALSE),"No VID")</f>
        <v>No VID</v>
      </c>
      <c r="R416" s="111"/>
    </row>
    <row r="417" spans="1:18" ht="12.75" customHeight="1">
      <c r="A417" s="1359">
        <v>408</v>
      </c>
      <c r="B417" s="1355" t="s">
        <v>97</v>
      </c>
      <c r="C417" s="1355"/>
      <c r="D417" s="1355"/>
      <c r="E417" s="1355"/>
      <c r="F417" s="1355"/>
      <c r="G417" s="1355"/>
      <c r="H417" s="1356" t="s">
        <v>5285</v>
      </c>
      <c r="I417" s="1371" t="s">
        <v>5286</v>
      </c>
      <c r="J417" s="1355" t="s">
        <v>3240</v>
      </c>
      <c r="K417" s="1360" t="s">
        <v>2926</v>
      </c>
      <c r="L417" s="1357"/>
      <c r="M417" s="1357"/>
      <c r="N417" s="1357"/>
      <c r="O417" s="1357"/>
      <c r="P417" s="1357" t="str">
        <f t="shared" si="6"/>
        <v/>
      </c>
      <c r="Q417" s="1361" t="str">
        <f>IFERROR(VLOOKUP(Organization!$L417,BUDGETMANAGER,5,FALSE),"No VID")</f>
        <v>No VID</v>
      </c>
      <c r="R417" s="111"/>
    </row>
    <row r="418" spans="1:18" ht="12.75" customHeight="1">
      <c r="A418" s="1359">
        <v>409</v>
      </c>
      <c r="B418" s="1355" t="s">
        <v>97</v>
      </c>
      <c r="C418" s="1355"/>
      <c r="D418" s="1355"/>
      <c r="E418" s="1355"/>
      <c r="F418" s="1355"/>
      <c r="G418" s="1355"/>
      <c r="H418" s="1356" t="s">
        <v>5303</v>
      </c>
      <c r="I418" s="1371" t="s">
        <v>6236</v>
      </c>
      <c r="J418" s="1355" t="s">
        <v>3240</v>
      </c>
      <c r="K418" s="1360" t="s">
        <v>2926</v>
      </c>
      <c r="L418" s="1357"/>
      <c r="M418" s="1357"/>
      <c r="N418" s="1357"/>
      <c r="O418" s="1357"/>
      <c r="P418" s="1357" t="str">
        <f t="shared" si="6"/>
        <v/>
      </c>
      <c r="Q418" s="1361" t="str">
        <f>IFERROR(VLOOKUP(Organization!$L418,BUDGETMANAGER,5,FALSE),"No VID")</f>
        <v>No VID</v>
      </c>
      <c r="R418" s="111"/>
    </row>
    <row r="419" spans="1:18" ht="12.75" customHeight="1">
      <c r="A419" s="1359">
        <v>410</v>
      </c>
      <c r="B419" s="1355" t="s">
        <v>97</v>
      </c>
      <c r="C419" s="1355"/>
      <c r="D419" s="1355"/>
      <c r="E419" s="1355"/>
      <c r="F419" s="1355"/>
      <c r="G419" s="1355"/>
      <c r="H419" s="1356" t="s">
        <v>5317</v>
      </c>
      <c r="I419" s="1371" t="s">
        <v>5318</v>
      </c>
      <c r="J419" s="1355" t="s">
        <v>3240</v>
      </c>
      <c r="K419" s="1360" t="s">
        <v>2926</v>
      </c>
      <c r="L419" s="1357"/>
      <c r="M419" s="1357"/>
      <c r="N419" s="1357"/>
      <c r="O419" s="1357"/>
      <c r="P419" s="1357" t="str">
        <f t="shared" si="6"/>
        <v/>
      </c>
      <c r="Q419" s="1361" t="str">
        <f>IFERROR(VLOOKUP(Organization!$L419,BUDGETMANAGER,5,FALSE),"No VID")</f>
        <v>No VID</v>
      </c>
      <c r="R419" s="111"/>
    </row>
    <row r="420" spans="1:18" ht="12.75" customHeight="1">
      <c r="A420" s="1359">
        <v>411</v>
      </c>
      <c r="B420" s="1355" t="s">
        <v>97</v>
      </c>
      <c r="C420" s="1355"/>
      <c r="D420" s="1355"/>
      <c r="E420" s="1355"/>
      <c r="F420" s="1355"/>
      <c r="G420" s="1355"/>
      <c r="H420" s="1356" t="s">
        <v>5945</v>
      </c>
      <c r="I420" s="1371" t="s">
        <v>1681</v>
      </c>
      <c r="J420" s="1355" t="s">
        <v>3240</v>
      </c>
      <c r="K420" s="1360" t="s">
        <v>2926</v>
      </c>
      <c r="L420" s="1357"/>
      <c r="M420" s="1357"/>
      <c r="N420" s="1357"/>
      <c r="O420" s="1357"/>
      <c r="P420" s="1357" t="str">
        <f t="shared" si="6"/>
        <v/>
      </c>
      <c r="Q420" s="1361" t="str">
        <f>IFERROR(VLOOKUP(Organization!$L420,BUDGETMANAGER,5,FALSE),"No VID")</f>
        <v>No VID</v>
      </c>
      <c r="R420" s="111"/>
    </row>
    <row r="421" spans="1:18" ht="12.75" customHeight="1">
      <c r="A421" s="1359">
        <v>412</v>
      </c>
      <c r="B421" s="1355" t="s">
        <v>97</v>
      </c>
      <c r="C421" s="1355"/>
      <c r="D421" s="1355"/>
      <c r="E421" s="1355"/>
      <c r="F421" s="1355"/>
      <c r="G421" s="1355"/>
      <c r="H421" s="1356" t="s">
        <v>5342</v>
      </c>
      <c r="I421" s="1371" t="s">
        <v>5343</v>
      </c>
      <c r="J421" s="1355" t="s">
        <v>3240</v>
      </c>
      <c r="K421" s="1360" t="s">
        <v>2926</v>
      </c>
      <c r="L421" s="1357"/>
      <c r="M421" s="1357"/>
      <c r="N421" s="1357"/>
      <c r="O421" s="1357"/>
      <c r="P421" s="1357" t="str">
        <f t="shared" si="6"/>
        <v/>
      </c>
      <c r="Q421" s="1361" t="str">
        <f>IFERROR(VLOOKUP(Organization!$L421,BUDGETMANAGER,5,FALSE),"No VID")</f>
        <v>No VID</v>
      </c>
      <c r="R421" s="111"/>
    </row>
    <row r="422" spans="1:18" ht="12.75" customHeight="1">
      <c r="A422" s="1359">
        <v>413</v>
      </c>
      <c r="B422" s="1355" t="s">
        <v>97</v>
      </c>
      <c r="C422" s="1355"/>
      <c r="D422" s="1355"/>
      <c r="E422" s="1355"/>
      <c r="F422" s="1355"/>
      <c r="G422" s="1355"/>
      <c r="H422" s="1356" t="s">
        <v>5409</v>
      </c>
      <c r="I422" s="1371" t="s">
        <v>5411</v>
      </c>
      <c r="J422" s="1355" t="s">
        <v>3240</v>
      </c>
      <c r="K422" s="1360" t="s">
        <v>2926</v>
      </c>
      <c r="L422" s="1357"/>
      <c r="M422" s="1357"/>
      <c r="N422" s="1357"/>
      <c r="O422" s="1357"/>
      <c r="P422" s="1357" t="str">
        <f t="shared" si="6"/>
        <v/>
      </c>
      <c r="Q422" s="1361" t="str">
        <f>IFERROR(VLOOKUP(Organization!$L422,BUDGETMANAGER,5,FALSE),"No VID")</f>
        <v>No VID</v>
      </c>
      <c r="R422" s="111"/>
    </row>
    <row r="423" spans="1:18" ht="12.75" customHeight="1">
      <c r="A423" s="1359">
        <v>414</v>
      </c>
      <c r="B423" s="1355" t="s">
        <v>97</v>
      </c>
      <c r="C423" s="1355"/>
      <c r="D423" s="1355"/>
      <c r="E423" s="1355"/>
      <c r="F423" s="1355"/>
      <c r="G423" s="1355"/>
      <c r="H423" s="1356" t="s">
        <v>6875</v>
      </c>
      <c r="I423" s="1371" t="s">
        <v>5503</v>
      </c>
      <c r="J423" s="1355" t="s">
        <v>3240</v>
      </c>
      <c r="K423" s="1360" t="s">
        <v>2926</v>
      </c>
      <c r="L423" s="1357"/>
      <c r="M423" s="1357"/>
      <c r="N423" s="1357"/>
      <c r="O423" s="1357"/>
      <c r="P423" s="1357" t="str">
        <f t="shared" si="6"/>
        <v/>
      </c>
      <c r="Q423" s="1361" t="str">
        <f>IFERROR(VLOOKUP(Organization!$L423,BUDGETMANAGER,5,FALSE),"No VID")</f>
        <v>No VID</v>
      </c>
      <c r="R423" s="111"/>
    </row>
    <row r="424" spans="1:18" ht="12.75" customHeight="1">
      <c r="A424" s="1359">
        <v>415</v>
      </c>
      <c r="B424" s="1355" t="s">
        <v>97</v>
      </c>
      <c r="C424" s="1355"/>
      <c r="D424" s="1355"/>
      <c r="E424" s="1355"/>
      <c r="F424" s="1355"/>
      <c r="G424" s="1355"/>
      <c r="H424" s="1356" t="s">
        <v>5551</v>
      </c>
      <c r="I424" s="1371" t="s">
        <v>5552</v>
      </c>
      <c r="J424" s="1355" t="s">
        <v>3240</v>
      </c>
      <c r="K424" s="1360" t="s">
        <v>2926</v>
      </c>
      <c r="L424" s="1357"/>
      <c r="M424" s="1357"/>
      <c r="N424" s="1357"/>
      <c r="O424" s="1357"/>
      <c r="P424" s="1357" t="str">
        <f t="shared" si="6"/>
        <v/>
      </c>
      <c r="Q424" s="1361" t="str">
        <f>IFERROR(VLOOKUP(Organization!$L424,BUDGETMANAGER,5,FALSE),"No VID")</f>
        <v>No VID</v>
      </c>
      <c r="R424" s="111"/>
    </row>
    <row r="425" spans="1:18" ht="12.75" customHeight="1">
      <c r="A425" s="1359">
        <v>416</v>
      </c>
      <c r="B425" s="1355" t="s">
        <v>97</v>
      </c>
      <c r="C425" s="1355"/>
      <c r="D425" s="1355"/>
      <c r="E425" s="1355"/>
      <c r="F425" s="1355"/>
      <c r="G425" s="1355"/>
      <c r="H425" s="1356" t="s">
        <v>5555</v>
      </c>
      <c r="I425" s="1371" t="s">
        <v>5553</v>
      </c>
      <c r="J425" s="1355" t="s">
        <v>3240</v>
      </c>
      <c r="K425" s="1360" t="s">
        <v>2926</v>
      </c>
      <c r="L425" s="1357"/>
      <c r="M425" s="1357"/>
      <c r="N425" s="1357"/>
      <c r="O425" s="1357"/>
      <c r="P425" s="1357" t="str">
        <f t="shared" si="6"/>
        <v/>
      </c>
      <c r="Q425" s="1361" t="str">
        <f>IFERROR(VLOOKUP(Organization!$L425,BUDGETMANAGER,5,FALSE),"No VID")</f>
        <v>No VID</v>
      </c>
      <c r="R425" s="111"/>
    </row>
    <row r="426" spans="1:18" ht="12.75" customHeight="1">
      <c r="A426" s="1359">
        <v>417</v>
      </c>
      <c r="B426" s="1355" t="s">
        <v>97</v>
      </c>
      <c r="C426" s="1355"/>
      <c r="D426" s="1355"/>
      <c r="E426" s="1355"/>
      <c r="F426" s="1355"/>
      <c r="G426" s="1355"/>
      <c r="H426" s="1356" t="s">
        <v>5556</v>
      </c>
      <c r="I426" s="1371" t="s">
        <v>5554</v>
      </c>
      <c r="J426" s="1355" t="s">
        <v>3240</v>
      </c>
      <c r="K426" s="1360" t="s">
        <v>2926</v>
      </c>
      <c r="L426" s="1357"/>
      <c r="M426" s="1357"/>
      <c r="N426" s="1357"/>
      <c r="O426" s="1357"/>
      <c r="P426" s="1357" t="str">
        <f t="shared" si="6"/>
        <v/>
      </c>
      <c r="Q426" s="1361" t="str">
        <f>IFERROR(VLOOKUP(Organization!$L426,BUDGETMANAGER,5,FALSE),"No VID")</f>
        <v>No VID</v>
      </c>
      <c r="R426" s="111"/>
    </row>
    <row r="427" spans="1:18" ht="12.75" customHeight="1">
      <c r="A427" s="1359">
        <v>418</v>
      </c>
      <c r="B427" s="1355" t="s">
        <v>97</v>
      </c>
      <c r="C427" s="1355"/>
      <c r="D427" s="1355"/>
      <c r="E427" s="1355"/>
      <c r="F427" s="1355"/>
      <c r="G427" s="1355"/>
      <c r="H427" s="1356" t="s">
        <v>5557</v>
      </c>
      <c r="I427" s="1371" t="s">
        <v>5560</v>
      </c>
      <c r="J427" s="1355" t="s">
        <v>3240</v>
      </c>
      <c r="K427" s="1360" t="s">
        <v>2926</v>
      </c>
      <c r="L427" s="1357"/>
      <c r="M427" s="1357"/>
      <c r="N427" s="1357"/>
      <c r="O427" s="1357"/>
      <c r="P427" s="1357" t="str">
        <f t="shared" si="6"/>
        <v/>
      </c>
      <c r="Q427" s="1361" t="str">
        <f>IFERROR(VLOOKUP(Organization!$L427,BUDGETMANAGER,5,FALSE),"No VID")</f>
        <v>No VID</v>
      </c>
      <c r="R427" s="111"/>
    </row>
    <row r="428" spans="1:18" ht="12.75" customHeight="1">
      <c r="A428" s="1359">
        <v>419</v>
      </c>
      <c r="B428" s="1355" t="s">
        <v>97</v>
      </c>
      <c r="C428" s="1355"/>
      <c r="D428" s="1355"/>
      <c r="E428" s="1355"/>
      <c r="F428" s="1355"/>
      <c r="G428" s="1355"/>
      <c r="H428" s="1356" t="s">
        <v>5558</v>
      </c>
      <c r="I428" s="1371" t="s">
        <v>7808</v>
      </c>
      <c r="J428" s="1355" t="s">
        <v>3240</v>
      </c>
      <c r="K428" s="1360" t="s">
        <v>2926</v>
      </c>
      <c r="L428" s="1357"/>
      <c r="M428" s="1357"/>
      <c r="N428" s="1357"/>
      <c r="O428" s="1357"/>
      <c r="P428" s="1357" t="str">
        <f t="shared" si="6"/>
        <v/>
      </c>
      <c r="Q428" s="1361" t="str">
        <f>IFERROR(VLOOKUP(Organization!$L428,BUDGETMANAGER,5,FALSE),"No VID")</f>
        <v>No VID</v>
      </c>
      <c r="R428" s="111"/>
    </row>
    <row r="429" spans="1:18" ht="12.75" customHeight="1">
      <c r="A429" s="1359">
        <v>420</v>
      </c>
      <c r="B429" s="1355" t="s">
        <v>97</v>
      </c>
      <c r="C429" s="1355"/>
      <c r="D429" s="1355"/>
      <c r="E429" s="1355"/>
      <c r="F429" s="1355"/>
      <c r="G429" s="1355"/>
      <c r="H429" s="1356" t="s">
        <v>5559</v>
      </c>
      <c r="I429" s="1371" t="s">
        <v>7399</v>
      </c>
      <c r="J429" s="1355" t="s">
        <v>3240</v>
      </c>
      <c r="K429" s="1360" t="s">
        <v>2926</v>
      </c>
      <c r="L429" s="1357"/>
      <c r="M429" s="1357"/>
      <c r="N429" s="1357"/>
      <c r="O429" s="1357"/>
      <c r="P429" s="1357" t="str">
        <f t="shared" si="6"/>
        <v/>
      </c>
      <c r="Q429" s="1361" t="str">
        <f>IFERROR(VLOOKUP(Organization!$L429,BUDGETMANAGER,5,FALSE),"No VID")</f>
        <v>No VID</v>
      </c>
      <c r="R429" s="111"/>
    </row>
    <row r="430" spans="1:18" ht="12.75" customHeight="1">
      <c r="A430" s="1359">
        <v>421</v>
      </c>
      <c r="B430" s="1355" t="s">
        <v>97</v>
      </c>
      <c r="C430" s="1355"/>
      <c r="D430" s="1355"/>
      <c r="E430" s="1355"/>
      <c r="F430" s="1355"/>
      <c r="G430" s="1355"/>
      <c r="H430" s="1356" t="s">
        <v>5561</v>
      </c>
      <c r="I430" s="1371" t="s">
        <v>6644</v>
      </c>
      <c r="J430" s="1355" t="s">
        <v>3240</v>
      </c>
      <c r="K430" s="1360" t="s">
        <v>2926</v>
      </c>
      <c r="L430" s="1357"/>
      <c r="M430" s="1357"/>
      <c r="N430" s="1357"/>
      <c r="O430" s="1357"/>
      <c r="P430" s="1357" t="str">
        <f t="shared" si="6"/>
        <v/>
      </c>
      <c r="Q430" s="1361" t="str">
        <f>IFERROR(VLOOKUP(Organization!$L430,BUDGETMANAGER,5,FALSE),"No VID")</f>
        <v>No VID</v>
      </c>
      <c r="R430" s="111"/>
    </row>
    <row r="431" spans="1:18" ht="12.75" customHeight="1">
      <c r="A431" s="1359">
        <v>422</v>
      </c>
      <c r="B431" s="1355" t="s">
        <v>97</v>
      </c>
      <c r="C431" s="1355"/>
      <c r="D431" s="1355"/>
      <c r="E431" s="1355"/>
      <c r="F431" s="1355"/>
      <c r="G431" s="1355"/>
      <c r="H431" s="1356" t="s">
        <v>5581</v>
      </c>
      <c r="I431" s="1371" t="s">
        <v>5582</v>
      </c>
      <c r="J431" s="1355" t="s">
        <v>3240</v>
      </c>
      <c r="K431" s="1360" t="s">
        <v>2926</v>
      </c>
      <c r="L431" s="1357"/>
      <c r="M431" s="1357"/>
      <c r="N431" s="1357"/>
      <c r="O431" s="1357"/>
      <c r="P431" s="1357" t="str">
        <f t="shared" si="6"/>
        <v/>
      </c>
      <c r="Q431" s="1361" t="str">
        <f>IFERROR(VLOOKUP(Organization!$L431,BUDGETMANAGER,5,FALSE),"No VID")</f>
        <v>No VID</v>
      </c>
      <c r="R431" s="111"/>
    </row>
    <row r="432" spans="1:18" ht="12.75" customHeight="1">
      <c r="A432" s="1359">
        <v>423</v>
      </c>
      <c r="B432" s="1355" t="s">
        <v>97</v>
      </c>
      <c r="C432" s="1355"/>
      <c r="D432" s="1355"/>
      <c r="E432" s="1355"/>
      <c r="F432" s="1355"/>
      <c r="G432" s="1355"/>
      <c r="H432" s="1356" t="s">
        <v>5942</v>
      </c>
      <c r="I432" s="1371" t="s">
        <v>5943</v>
      </c>
      <c r="J432" s="1355" t="s">
        <v>3240</v>
      </c>
      <c r="K432" s="1360" t="s">
        <v>2926</v>
      </c>
      <c r="L432" s="1357"/>
      <c r="M432" s="1357"/>
      <c r="N432" s="1357"/>
      <c r="O432" s="1357"/>
      <c r="P432" s="1357" t="str">
        <f t="shared" si="6"/>
        <v/>
      </c>
      <c r="Q432" s="1361" t="str">
        <f>IFERROR(VLOOKUP(Organization!$L432,BUDGETMANAGER,5,FALSE),"No VID")</f>
        <v>No VID</v>
      </c>
      <c r="R432" s="111"/>
    </row>
    <row r="433" spans="1:18" ht="12.75" customHeight="1">
      <c r="A433" s="1359">
        <v>424</v>
      </c>
      <c r="B433" s="1355" t="s">
        <v>97</v>
      </c>
      <c r="C433" s="1355"/>
      <c r="D433" s="1355"/>
      <c r="E433" s="1355"/>
      <c r="F433" s="1355"/>
      <c r="G433" s="1355"/>
      <c r="H433" s="1356" t="s">
        <v>5684</v>
      </c>
      <c r="I433" s="1371" t="s">
        <v>5685</v>
      </c>
      <c r="J433" s="1355" t="s">
        <v>3240</v>
      </c>
      <c r="K433" s="1360" t="s">
        <v>2926</v>
      </c>
      <c r="L433" s="1357"/>
      <c r="M433" s="1357"/>
      <c r="N433" s="1357"/>
      <c r="O433" s="1357"/>
      <c r="P433" s="1357" t="str">
        <f t="shared" si="6"/>
        <v/>
      </c>
      <c r="Q433" s="1361" t="str">
        <f>IFERROR(VLOOKUP(Organization!$L433,BUDGETMANAGER,5,FALSE),"No VID")</f>
        <v>No VID</v>
      </c>
      <c r="R433" s="111"/>
    </row>
    <row r="434" spans="1:18" ht="12.75" customHeight="1">
      <c r="A434" s="1359">
        <v>425</v>
      </c>
      <c r="B434" s="1355" t="s">
        <v>97</v>
      </c>
      <c r="C434" s="1355"/>
      <c r="D434" s="1355"/>
      <c r="E434" s="1355"/>
      <c r="F434" s="1355"/>
      <c r="G434" s="1355"/>
      <c r="H434" s="1356" t="s">
        <v>5708</v>
      </c>
      <c r="I434" s="1371" t="s">
        <v>5709</v>
      </c>
      <c r="J434" s="1355" t="s">
        <v>3240</v>
      </c>
      <c r="K434" s="1360" t="s">
        <v>2926</v>
      </c>
      <c r="L434" s="1357"/>
      <c r="M434" s="1357"/>
      <c r="N434" s="1357"/>
      <c r="O434" s="1357"/>
      <c r="P434" s="1357" t="str">
        <f t="shared" si="6"/>
        <v/>
      </c>
      <c r="Q434" s="1361" t="str">
        <f>IFERROR(VLOOKUP(Organization!$L434,BUDGETMANAGER,5,FALSE),"No VID")</f>
        <v>No VID</v>
      </c>
      <c r="R434" s="111"/>
    </row>
    <row r="435" spans="1:18" ht="12.75" customHeight="1">
      <c r="A435" s="1359">
        <v>426</v>
      </c>
      <c r="B435" s="1355" t="s">
        <v>97</v>
      </c>
      <c r="C435" s="1355"/>
      <c r="D435" s="1355"/>
      <c r="E435" s="1355"/>
      <c r="F435" s="1355"/>
      <c r="G435" s="1355"/>
      <c r="H435" s="1356" t="s">
        <v>5776</v>
      </c>
      <c r="I435" s="1371" t="s">
        <v>5777</v>
      </c>
      <c r="J435" s="1355" t="s">
        <v>3240</v>
      </c>
      <c r="K435" s="1360" t="s">
        <v>2926</v>
      </c>
      <c r="L435" s="1357"/>
      <c r="M435" s="1357"/>
      <c r="N435" s="1357"/>
      <c r="O435" s="1357"/>
      <c r="P435" s="1357" t="str">
        <f t="shared" si="6"/>
        <v/>
      </c>
      <c r="Q435" s="1361" t="str">
        <f>IFERROR(VLOOKUP(Organization!$L435,BUDGETMANAGER,5,FALSE),"No VID")</f>
        <v>No VID</v>
      </c>
      <c r="R435" s="111"/>
    </row>
    <row r="436" spans="1:18" ht="12.75" customHeight="1">
      <c r="A436" s="1359">
        <v>427</v>
      </c>
      <c r="B436" s="1355" t="s">
        <v>97</v>
      </c>
      <c r="C436" s="1355"/>
      <c r="D436" s="1355"/>
      <c r="E436" s="1355"/>
      <c r="F436" s="1355"/>
      <c r="G436" s="1355"/>
      <c r="H436" s="1356" t="s">
        <v>5778</v>
      </c>
      <c r="I436" s="1371" t="s">
        <v>5780</v>
      </c>
      <c r="J436" s="1355" t="s">
        <v>3240</v>
      </c>
      <c r="K436" s="1360" t="s">
        <v>2926</v>
      </c>
      <c r="L436" s="1357"/>
      <c r="M436" s="1357"/>
      <c r="N436" s="1357"/>
      <c r="O436" s="1357"/>
      <c r="P436" s="1357" t="str">
        <f t="shared" si="6"/>
        <v/>
      </c>
      <c r="Q436" s="1361" t="str">
        <f>IFERROR(VLOOKUP(Organization!$L436,BUDGETMANAGER,5,FALSE),"No VID")</f>
        <v>No VID</v>
      </c>
      <c r="R436" s="111"/>
    </row>
    <row r="437" spans="1:18" ht="12.75" customHeight="1">
      <c r="A437" s="1359">
        <v>428</v>
      </c>
      <c r="B437" s="1355" t="s">
        <v>97</v>
      </c>
      <c r="C437" s="1355"/>
      <c r="D437" s="1355"/>
      <c r="E437" s="1355"/>
      <c r="F437" s="1355"/>
      <c r="G437" s="1355"/>
      <c r="H437" s="1356" t="s">
        <v>5779</v>
      </c>
      <c r="I437" s="1371" t="s">
        <v>5781</v>
      </c>
      <c r="J437" s="1355" t="s">
        <v>3240</v>
      </c>
      <c r="K437" s="1360" t="s">
        <v>2926</v>
      </c>
      <c r="L437" s="1357"/>
      <c r="M437" s="1357"/>
      <c r="N437" s="1357"/>
      <c r="O437" s="1357"/>
      <c r="P437" s="1357" t="str">
        <f t="shared" si="6"/>
        <v/>
      </c>
      <c r="Q437" s="1361" t="str">
        <f>IFERROR(VLOOKUP(Organization!$L437,BUDGETMANAGER,5,FALSE),"No VID")</f>
        <v>No VID</v>
      </c>
      <c r="R437" s="111"/>
    </row>
    <row r="438" spans="1:18" ht="12.75" customHeight="1">
      <c r="A438" s="1359">
        <v>429</v>
      </c>
      <c r="B438" s="1355" t="s">
        <v>97</v>
      </c>
      <c r="C438" s="1355"/>
      <c r="D438" s="1355"/>
      <c r="E438" s="1355"/>
      <c r="F438" s="1355"/>
      <c r="G438" s="1355"/>
      <c r="H438" s="1356" t="s">
        <v>5987</v>
      </c>
      <c r="I438" s="1363" t="s">
        <v>5986</v>
      </c>
      <c r="J438" s="1355" t="s">
        <v>3240</v>
      </c>
      <c r="K438" s="1360" t="s">
        <v>2926</v>
      </c>
      <c r="L438" s="1357"/>
      <c r="M438" s="1357"/>
      <c r="N438" s="1357"/>
      <c r="O438" s="1357"/>
      <c r="P438" s="1357" t="str">
        <f t="shared" si="6"/>
        <v/>
      </c>
      <c r="Q438" s="1361" t="str">
        <f>IFERROR(VLOOKUP(Organization!$L438,BUDGETMANAGER,5,FALSE),"No VID")</f>
        <v>No VID</v>
      </c>
      <c r="R438" s="111"/>
    </row>
    <row r="439" spans="1:18" ht="12.75" customHeight="1">
      <c r="A439" s="1359">
        <v>430</v>
      </c>
      <c r="B439" s="1355" t="s">
        <v>97</v>
      </c>
      <c r="C439" s="1355"/>
      <c r="D439" s="1355"/>
      <c r="E439" s="1355"/>
      <c r="F439" s="1355"/>
      <c r="G439" s="1355"/>
      <c r="H439" s="1356" t="s">
        <v>6026</v>
      </c>
      <c r="I439" s="1363" t="s">
        <v>6022</v>
      </c>
      <c r="J439" s="1355" t="s">
        <v>3240</v>
      </c>
      <c r="K439" s="1360" t="s">
        <v>2926</v>
      </c>
      <c r="L439" s="1357"/>
      <c r="M439" s="1357"/>
      <c r="N439" s="1357"/>
      <c r="O439" s="1357"/>
      <c r="P439" s="1357" t="str">
        <f t="shared" si="6"/>
        <v/>
      </c>
      <c r="Q439" s="1361" t="str">
        <f>IFERROR(VLOOKUP(Organization!$L439,BUDGETMANAGER,5,FALSE),"No VID")</f>
        <v>No VID</v>
      </c>
      <c r="R439" s="111"/>
    </row>
    <row r="440" spans="1:18" ht="12.75" customHeight="1">
      <c r="A440" s="1359">
        <v>431</v>
      </c>
      <c r="B440" s="1355" t="s">
        <v>97</v>
      </c>
      <c r="C440" s="1355"/>
      <c r="D440" s="1355"/>
      <c r="E440" s="1355"/>
      <c r="F440" s="1355"/>
      <c r="G440" s="1355"/>
      <c r="H440" s="1356" t="s">
        <v>6027</v>
      </c>
      <c r="I440" s="1363" t="s">
        <v>6023</v>
      </c>
      <c r="J440" s="1355" t="s">
        <v>3240</v>
      </c>
      <c r="K440" s="1360" t="s">
        <v>2926</v>
      </c>
      <c r="L440" s="1357"/>
      <c r="M440" s="1357"/>
      <c r="N440" s="1357"/>
      <c r="O440" s="1357"/>
      <c r="P440" s="1357" t="str">
        <f t="shared" si="6"/>
        <v/>
      </c>
      <c r="Q440" s="1361" t="str">
        <f>IFERROR(VLOOKUP(Organization!$L440,BUDGETMANAGER,5,FALSE),"No VID")</f>
        <v>No VID</v>
      </c>
      <c r="R440" s="111"/>
    </row>
    <row r="441" spans="1:18" ht="12.75" customHeight="1">
      <c r="A441" s="1359">
        <v>432</v>
      </c>
      <c r="B441" s="1355" t="s">
        <v>97</v>
      </c>
      <c r="C441" s="1355"/>
      <c r="D441" s="1355"/>
      <c r="E441" s="1355"/>
      <c r="F441" s="1355"/>
      <c r="G441" s="1355"/>
      <c r="H441" s="1356" t="s">
        <v>6028</v>
      </c>
      <c r="I441" s="1363" t="s">
        <v>6024</v>
      </c>
      <c r="J441" s="1355" t="s">
        <v>3240</v>
      </c>
      <c r="K441" s="1360" t="s">
        <v>2926</v>
      </c>
      <c r="L441" s="1357"/>
      <c r="M441" s="1357"/>
      <c r="N441" s="1357"/>
      <c r="O441" s="1357"/>
      <c r="P441" s="1357" t="str">
        <f t="shared" si="6"/>
        <v/>
      </c>
      <c r="Q441" s="1361" t="str">
        <f>IFERROR(VLOOKUP(Organization!$L441,BUDGETMANAGER,5,FALSE),"No VID")</f>
        <v>No VID</v>
      </c>
      <c r="R441" s="111"/>
    </row>
    <row r="442" spans="1:18" ht="12.75" customHeight="1">
      <c r="A442" s="1359">
        <v>433</v>
      </c>
      <c r="B442" s="1355" t="s">
        <v>97</v>
      </c>
      <c r="C442" s="1355"/>
      <c r="D442" s="1355"/>
      <c r="E442" s="1355"/>
      <c r="F442" s="1355"/>
      <c r="G442" s="1355"/>
      <c r="H442" s="1356" t="s">
        <v>6029</v>
      </c>
      <c r="I442" s="1363" t="s">
        <v>6025</v>
      </c>
      <c r="J442" s="1355" t="s">
        <v>3240</v>
      </c>
      <c r="K442" s="1360" t="s">
        <v>2926</v>
      </c>
      <c r="L442" s="1357"/>
      <c r="M442" s="1357"/>
      <c r="N442" s="1357"/>
      <c r="O442" s="1357"/>
      <c r="P442" s="1357" t="str">
        <f t="shared" si="6"/>
        <v/>
      </c>
      <c r="Q442" s="1361" t="str">
        <f>IFERROR(VLOOKUP(Organization!$L442,BUDGETMANAGER,5,FALSE),"No VID")</f>
        <v>No VID</v>
      </c>
      <c r="R442" s="111"/>
    </row>
    <row r="443" spans="1:18" ht="12.75" customHeight="1">
      <c r="A443" s="1359">
        <v>434</v>
      </c>
      <c r="B443" s="1355" t="s">
        <v>97</v>
      </c>
      <c r="C443" s="1355"/>
      <c r="D443" s="1355"/>
      <c r="E443" s="1355"/>
      <c r="F443" s="1355"/>
      <c r="G443" s="1355"/>
      <c r="H443" s="1356" t="s">
        <v>6059</v>
      </c>
      <c r="I443" s="1363" t="s">
        <v>6060</v>
      </c>
      <c r="J443" s="1355" t="s">
        <v>3240</v>
      </c>
      <c r="K443" s="1360" t="s">
        <v>2926</v>
      </c>
      <c r="L443" s="1357"/>
      <c r="M443" s="1357"/>
      <c r="N443" s="1357"/>
      <c r="O443" s="1357"/>
      <c r="P443" s="1357" t="str">
        <f t="shared" si="6"/>
        <v/>
      </c>
      <c r="Q443" s="1361" t="str">
        <f>IFERROR(VLOOKUP(Organization!$L443,BUDGETMANAGER,5,FALSE),"No VID")</f>
        <v>No VID</v>
      </c>
      <c r="R443" s="111"/>
    </row>
    <row r="444" spans="1:18" ht="12.75" customHeight="1">
      <c r="A444" s="1359">
        <v>435</v>
      </c>
      <c r="B444" s="1355" t="s">
        <v>97</v>
      </c>
      <c r="C444" s="1355"/>
      <c r="D444" s="1355"/>
      <c r="E444" s="1355"/>
      <c r="F444" s="1355"/>
      <c r="G444" s="1355"/>
      <c r="H444" s="1356" t="s">
        <v>6062</v>
      </c>
      <c r="I444" s="1363" t="s">
        <v>6061</v>
      </c>
      <c r="J444" s="1355" t="s">
        <v>3240</v>
      </c>
      <c r="K444" s="1360" t="s">
        <v>2926</v>
      </c>
      <c r="L444" s="1357"/>
      <c r="M444" s="1357"/>
      <c r="N444" s="1357"/>
      <c r="O444" s="1357"/>
      <c r="P444" s="1357" t="str">
        <f t="shared" si="6"/>
        <v/>
      </c>
      <c r="Q444" s="1361" t="str">
        <f>IFERROR(VLOOKUP(Organization!$L444,BUDGETMANAGER,5,FALSE),"No VID")</f>
        <v>No VID</v>
      </c>
      <c r="R444" s="111"/>
    </row>
    <row r="445" spans="1:18" ht="12.75" customHeight="1">
      <c r="A445" s="1359">
        <v>436</v>
      </c>
      <c r="B445" s="1355" t="s">
        <v>97</v>
      </c>
      <c r="C445" s="1355"/>
      <c r="D445" s="1355"/>
      <c r="E445" s="1355"/>
      <c r="F445" s="1355"/>
      <c r="G445" s="1355"/>
      <c r="H445" s="1356" t="s">
        <v>6094</v>
      </c>
      <c r="I445" s="1363" t="s">
        <v>6234</v>
      </c>
      <c r="J445" s="1355" t="s">
        <v>3240</v>
      </c>
      <c r="K445" s="1360" t="s">
        <v>2926</v>
      </c>
      <c r="L445" s="1357"/>
      <c r="M445" s="1357"/>
      <c r="N445" s="1357"/>
      <c r="O445" s="1357"/>
      <c r="P445" s="1357" t="str">
        <f t="shared" si="6"/>
        <v/>
      </c>
      <c r="Q445" s="1361" t="str">
        <f>IFERROR(VLOOKUP(Organization!$L445,BUDGETMANAGER,5,FALSE),"No VID")</f>
        <v>No VID</v>
      </c>
      <c r="R445" s="111"/>
    </row>
    <row r="446" spans="1:18" ht="12.75" customHeight="1">
      <c r="A446" s="1359">
        <v>437</v>
      </c>
      <c r="B446" s="1355" t="s">
        <v>97</v>
      </c>
      <c r="C446" s="1355"/>
      <c r="D446" s="1355"/>
      <c r="E446" s="1355"/>
      <c r="F446" s="1355"/>
      <c r="G446" s="1355"/>
      <c r="H446" s="1356" t="s">
        <v>6097</v>
      </c>
      <c r="I446" s="1363" t="s">
        <v>6098</v>
      </c>
      <c r="J446" s="1355" t="s">
        <v>3240</v>
      </c>
      <c r="K446" s="1360" t="s">
        <v>2926</v>
      </c>
      <c r="L446" s="1357"/>
      <c r="M446" s="1357"/>
      <c r="N446" s="1357"/>
      <c r="O446" s="1357"/>
      <c r="P446" s="1357" t="str">
        <f t="shared" si="6"/>
        <v/>
      </c>
      <c r="Q446" s="1361" t="str">
        <f>IFERROR(VLOOKUP(Organization!$L446,BUDGETMANAGER,5,FALSE),"No VID")</f>
        <v>No VID</v>
      </c>
      <c r="R446" s="111"/>
    </row>
    <row r="447" spans="1:18" ht="12.75" customHeight="1">
      <c r="A447" s="1359">
        <v>438</v>
      </c>
      <c r="B447" s="1355" t="s">
        <v>97</v>
      </c>
      <c r="C447" s="1355"/>
      <c r="D447" s="1355"/>
      <c r="E447" s="1355"/>
      <c r="F447" s="1355"/>
      <c r="G447" s="1355"/>
      <c r="H447" s="1356" t="s">
        <v>6117</v>
      </c>
      <c r="I447" s="1363" t="s">
        <v>6118</v>
      </c>
      <c r="J447" s="1355" t="s">
        <v>3240</v>
      </c>
      <c r="K447" s="1360" t="s">
        <v>2926</v>
      </c>
      <c r="L447" s="1357"/>
      <c r="M447" s="1357"/>
      <c r="N447" s="1357"/>
      <c r="O447" s="1357"/>
      <c r="P447" s="1357" t="str">
        <f t="shared" si="6"/>
        <v/>
      </c>
      <c r="Q447" s="1361" t="str">
        <f>IFERROR(VLOOKUP(Organization!$L447,BUDGETMANAGER,5,FALSE),"No VID")</f>
        <v>No VID</v>
      </c>
      <c r="R447" s="111"/>
    </row>
    <row r="448" spans="1:18" ht="12.75" customHeight="1">
      <c r="A448" s="1359">
        <v>439</v>
      </c>
      <c r="B448" s="1355" t="s">
        <v>97</v>
      </c>
      <c r="C448" s="1355"/>
      <c r="D448" s="1355"/>
      <c r="E448" s="1355"/>
      <c r="F448" s="1355"/>
      <c r="G448" s="1355"/>
      <c r="H448" s="1356" t="s">
        <v>6155</v>
      </c>
      <c r="I448" s="1363" t="s">
        <v>6156</v>
      </c>
      <c r="J448" s="1355" t="s">
        <v>3240</v>
      </c>
      <c r="K448" s="1360" t="s">
        <v>2926</v>
      </c>
      <c r="L448" s="1357"/>
      <c r="M448" s="1357"/>
      <c r="N448" s="1357"/>
      <c r="O448" s="1357"/>
      <c r="P448" s="1357" t="str">
        <f t="shared" si="6"/>
        <v/>
      </c>
      <c r="Q448" s="1361" t="str">
        <f>IFERROR(VLOOKUP(Organization!$L448,BUDGETMANAGER,5,FALSE),"No VID")</f>
        <v>No VID</v>
      </c>
      <c r="R448" s="111"/>
    </row>
    <row r="449" spans="1:18" ht="12.75" customHeight="1">
      <c r="A449" s="1359">
        <v>440</v>
      </c>
      <c r="B449" s="1355" t="s">
        <v>97</v>
      </c>
      <c r="C449" s="1355"/>
      <c r="D449" s="1355"/>
      <c r="E449" s="1355"/>
      <c r="F449" s="1355"/>
      <c r="G449" s="1355"/>
      <c r="H449" s="1356" t="s">
        <v>6192</v>
      </c>
      <c r="I449" s="1363" t="s">
        <v>6193</v>
      </c>
      <c r="J449" s="1355" t="s">
        <v>3240</v>
      </c>
      <c r="K449" s="1360" t="s">
        <v>2926</v>
      </c>
      <c r="L449" s="1357"/>
      <c r="M449" s="1357"/>
      <c r="N449" s="1357"/>
      <c r="O449" s="1357"/>
      <c r="P449" s="1357" t="str">
        <f t="shared" si="6"/>
        <v/>
      </c>
      <c r="Q449" s="1361" t="str">
        <f>IFERROR(VLOOKUP(Organization!$L449,BUDGETMANAGER,5,FALSE),"No VID")</f>
        <v>No VID</v>
      </c>
      <c r="R449" s="111"/>
    </row>
    <row r="450" spans="1:18" ht="12.75" customHeight="1">
      <c r="A450" s="1359">
        <v>441</v>
      </c>
      <c r="B450" s="1355" t="s">
        <v>97</v>
      </c>
      <c r="C450" s="1355"/>
      <c r="D450" s="1355"/>
      <c r="E450" s="1355"/>
      <c r="F450" s="1355"/>
      <c r="G450" s="1355"/>
      <c r="H450" s="1356" t="s">
        <v>6229</v>
      </c>
      <c r="I450" s="1357" t="s">
        <v>6231</v>
      </c>
      <c r="J450" s="1355" t="s">
        <v>3240</v>
      </c>
      <c r="K450" s="1360" t="s">
        <v>2926</v>
      </c>
      <c r="L450" s="1357"/>
      <c r="M450" s="1357"/>
      <c r="N450" s="1357"/>
      <c r="O450" s="1357"/>
      <c r="P450" s="1357" t="str">
        <f t="shared" si="6"/>
        <v/>
      </c>
      <c r="Q450" s="1361" t="str">
        <f>IFERROR(VLOOKUP(Organization!$L450,BUDGETMANAGER,5,FALSE),"No VID")</f>
        <v>No VID</v>
      </c>
      <c r="R450" s="111"/>
    </row>
    <row r="451" spans="1:18" ht="12.75" customHeight="1">
      <c r="A451" s="1359">
        <v>442</v>
      </c>
      <c r="B451" s="1355" t="s">
        <v>97</v>
      </c>
      <c r="C451" s="1355"/>
      <c r="D451" s="1355"/>
      <c r="E451" s="1355"/>
      <c r="F451" s="1355"/>
      <c r="G451" s="1355"/>
      <c r="H451" s="1356" t="s">
        <v>6433</v>
      </c>
      <c r="I451" s="1357" t="s">
        <v>6434</v>
      </c>
      <c r="J451" s="1355" t="s">
        <v>3240</v>
      </c>
      <c r="K451" s="1360" t="s">
        <v>2926</v>
      </c>
      <c r="L451" s="1357"/>
      <c r="M451" s="1357"/>
      <c r="N451" s="1357"/>
      <c r="O451" s="1357"/>
      <c r="P451" s="1357" t="str">
        <f t="shared" si="6"/>
        <v/>
      </c>
      <c r="Q451" s="1361" t="str">
        <f>IFERROR(VLOOKUP(Organization!$L451,BUDGETMANAGER,5,FALSE),"No VID")</f>
        <v>No VID</v>
      </c>
      <c r="R451" s="111"/>
    </row>
    <row r="452" spans="1:18" ht="12.75" customHeight="1">
      <c r="A452" s="1359">
        <v>443</v>
      </c>
      <c r="B452" s="1355" t="s">
        <v>97</v>
      </c>
      <c r="C452" s="1355"/>
      <c r="D452" s="1355"/>
      <c r="E452" s="1355"/>
      <c r="F452" s="1355"/>
      <c r="G452" s="1355"/>
      <c r="H452" s="1356" t="s">
        <v>6560</v>
      </c>
      <c r="I452" s="1357" t="s">
        <v>9491</v>
      </c>
      <c r="J452" s="1355" t="s">
        <v>3240</v>
      </c>
      <c r="K452" s="1360" t="s">
        <v>2926</v>
      </c>
      <c r="L452" s="1357"/>
      <c r="M452" s="1357"/>
      <c r="N452" s="1357"/>
      <c r="O452" s="1357"/>
      <c r="P452" s="1357" t="str">
        <f t="shared" si="6"/>
        <v/>
      </c>
      <c r="Q452" s="1361" t="str">
        <f>IFERROR(VLOOKUP(Organization!$L452,BUDGETMANAGER,5,FALSE),"No VID")</f>
        <v>No VID</v>
      </c>
      <c r="R452" s="111"/>
    </row>
    <row r="453" spans="1:18" ht="12.75" customHeight="1">
      <c r="A453" s="1359">
        <v>444</v>
      </c>
      <c r="B453" s="1355" t="s">
        <v>97</v>
      </c>
      <c r="C453" s="1355"/>
      <c r="D453" s="1355"/>
      <c r="E453" s="1355"/>
      <c r="F453" s="1355"/>
      <c r="G453" s="1355"/>
      <c r="H453" s="1356" t="s">
        <v>6599</v>
      </c>
      <c r="I453" s="1357" t="s">
        <v>9571</v>
      </c>
      <c r="J453" s="1355" t="s">
        <v>3240</v>
      </c>
      <c r="K453" s="1360" t="s">
        <v>2926</v>
      </c>
      <c r="L453" s="1357"/>
      <c r="M453" s="1357"/>
      <c r="N453" s="1357"/>
      <c r="O453" s="1357"/>
      <c r="P453" s="1357" t="str">
        <f t="shared" si="6"/>
        <v/>
      </c>
      <c r="Q453" s="1361" t="str">
        <f>IFERROR(VLOOKUP(Organization!$L453,BUDGETMANAGER,5,FALSE),"No VID")</f>
        <v>No VID</v>
      </c>
      <c r="R453" s="111"/>
    </row>
    <row r="454" spans="1:18" ht="12.75" customHeight="1">
      <c r="A454" s="1359">
        <v>445</v>
      </c>
      <c r="B454" s="1355" t="s">
        <v>97</v>
      </c>
      <c r="C454" s="1355"/>
      <c r="D454" s="1355"/>
      <c r="E454" s="1355"/>
      <c r="F454" s="1355"/>
      <c r="G454" s="1355"/>
      <c r="H454" s="1356" t="s">
        <v>6600</v>
      </c>
      <c r="I454" s="1357" t="s">
        <v>6603</v>
      </c>
      <c r="J454" s="1355" t="s">
        <v>3240</v>
      </c>
      <c r="K454" s="1360" t="s">
        <v>2926</v>
      </c>
      <c r="L454" s="1357"/>
      <c r="M454" s="1357"/>
      <c r="N454" s="1357"/>
      <c r="O454" s="1357"/>
      <c r="P454" s="1357" t="str">
        <f t="shared" si="6"/>
        <v/>
      </c>
      <c r="Q454" s="1361" t="str">
        <f>IFERROR(VLOOKUP(Organization!$L454,BUDGETMANAGER,5,FALSE),"No VID")</f>
        <v>No VID</v>
      </c>
      <c r="R454" s="111"/>
    </row>
    <row r="455" spans="1:18" ht="12.75" customHeight="1">
      <c r="A455" s="1359">
        <v>446</v>
      </c>
      <c r="B455" s="1355" t="s">
        <v>97</v>
      </c>
      <c r="C455" s="1355"/>
      <c r="D455" s="1355"/>
      <c r="E455" s="1355"/>
      <c r="F455" s="1355"/>
      <c r="G455" s="1355"/>
      <c r="H455" s="1356" t="s">
        <v>6601</v>
      </c>
      <c r="I455" s="1357" t="s">
        <v>6604</v>
      </c>
      <c r="J455" s="1355" t="s">
        <v>3240</v>
      </c>
      <c r="K455" s="1360" t="s">
        <v>2926</v>
      </c>
      <c r="L455" s="1357"/>
      <c r="M455" s="1357"/>
      <c r="N455" s="1357"/>
      <c r="O455" s="1357"/>
      <c r="P455" s="1357" t="str">
        <f t="shared" si="6"/>
        <v/>
      </c>
      <c r="Q455" s="1361" t="str">
        <f>IFERROR(VLOOKUP(Organization!$L455,BUDGETMANAGER,5,FALSE),"No VID")</f>
        <v>No VID</v>
      </c>
      <c r="R455" s="111"/>
    </row>
    <row r="456" spans="1:18" ht="12.75" customHeight="1">
      <c r="A456" s="1359">
        <v>447</v>
      </c>
      <c r="B456" s="1355" t="s">
        <v>97</v>
      </c>
      <c r="C456" s="1355"/>
      <c r="D456" s="1355"/>
      <c r="E456" s="1355"/>
      <c r="F456" s="1355"/>
      <c r="G456" s="1355"/>
      <c r="H456" s="1356" t="s">
        <v>6602</v>
      </c>
      <c r="I456" s="1357" t="s">
        <v>6605</v>
      </c>
      <c r="J456" s="1355" t="s">
        <v>3240</v>
      </c>
      <c r="K456" s="1360" t="s">
        <v>2926</v>
      </c>
      <c r="L456" s="1357"/>
      <c r="M456" s="1357"/>
      <c r="N456" s="1357"/>
      <c r="O456" s="1357"/>
      <c r="P456" s="1357" t="str">
        <f t="shared" si="6"/>
        <v/>
      </c>
      <c r="Q456" s="1361" t="str">
        <f>IFERROR(VLOOKUP(Organization!$L456,BUDGETMANAGER,5,FALSE),"No VID")</f>
        <v>No VID</v>
      </c>
      <c r="R456" s="111"/>
    </row>
    <row r="457" spans="1:18" ht="12.75" customHeight="1">
      <c r="A457" s="1359">
        <v>448</v>
      </c>
      <c r="B457" s="1355" t="s">
        <v>97</v>
      </c>
      <c r="C457" s="1355"/>
      <c r="D457" s="1355"/>
      <c r="E457" s="1355"/>
      <c r="F457" s="1355"/>
      <c r="G457" s="1355"/>
      <c r="H457" s="1356" t="s">
        <v>6628</v>
      </c>
      <c r="I457" s="1357" t="s">
        <v>6627</v>
      </c>
      <c r="J457" s="1355" t="s">
        <v>3240</v>
      </c>
      <c r="K457" s="1360" t="s">
        <v>2926</v>
      </c>
      <c r="L457" s="1357"/>
      <c r="M457" s="1357"/>
      <c r="N457" s="1357"/>
      <c r="O457" s="1357"/>
      <c r="P457" s="1357" t="str">
        <f t="shared" si="6"/>
        <v/>
      </c>
      <c r="Q457" s="1361" t="str">
        <f>IFERROR(VLOOKUP(Organization!$L457,BUDGETMANAGER,5,FALSE),"No VID")</f>
        <v>No VID</v>
      </c>
      <c r="R457" s="111"/>
    </row>
    <row r="458" spans="1:18" ht="12.75" customHeight="1">
      <c r="A458" s="1359">
        <v>449</v>
      </c>
      <c r="B458" s="1355" t="s">
        <v>97</v>
      </c>
      <c r="C458" s="1355"/>
      <c r="D458" s="1355"/>
      <c r="E458" s="1355"/>
      <c r="F458" s="1355"/>
      <c r="G458" s="1355"/>
      <c r="H458" s="1356" t="s">
        <v>6665</v>
      </c>
      <c r="I458" s="1357" t="s">
        <v>6666</v>
      </c>
      <c r="J458" s="1355" t="s">
        <v>3240</v>
      </c>
      <c r="K458" s="1360" t="s">
        <v>2926</v>
      </c>
      <c r="L458" s="1357"/>
      <c r="M458" s="1357"/>
      <c r="N458" s="1357"/>
      <c r="O458" s="1357"/>
      <c r="P458" s="1357" t="str">
        <f t="shared" si="6"/>
        <v/>
      </c>
      <c r="Q458" s="1361" t="str">
        <f>IFERROR(VLOOKUP(Organization!$L458,BUDGETMANAGER,5,FALSE),"No VID")</f>
        <v>No VID</v>
      </c>
      <c r="R458" s="111"/>
    </row>
    <row r="459" spans="1:18" ht="12.75" customHeight="1">
      <c r="A459" s="1359">
        <v>450</v>
      </c>
      <c r="B459" s="1355" t="s">
        <v>97</v>
      </c>
      <c r="C459" s="1355"/>
      <c r="D459" s="1355"/>
      <c r="E459" s="1355"/>
      <c r="F459" s="1355"/>
      <c r="G459" s="1355"/>
      <c r="H459" s="1356" t="s">
        <v>6716</v>
      </c>
      <c r="I459" s="1357" t="s">
        <v>6717</v>
      </c>
      <c r="J459" s="1355" t="s">
        <v>3240</v>
      </c>
      <c r="K459" s="1360" t="s">
        <v>2926</v>
      </c>
      <c r="L459" s="1357"/>
      <c r="M459" s="1357"/>
      <c r="N459" s="1357"/>
      <c r="O459" s="1357"/>
      <c r="P459" s="1357" t="str">
        <f t="shared" si="6"/>
        <v/>
      </c>
      <c r="Q459" s="1361" t="str">
        <f>IFERROR(VLOOKUP(Organization!$L459,BUDGETMANAGER,5,FALSE),"No VID")</f>
        <v>No VID</v>
      </c>
      <c r="R459" s="111"/>
    </row>
    <row r="460" spans="1:18" ht="12.75" customHeight="1">
      <c r="A460" s="1359">
        <v>451</v>
      </c>
      <c r="B460" s="1355" t="s">
        <v>97</v>
      </c>
      <c r="C460" s="1355"/>
      <c r="D460" s="1355"/>
      <c r="E460" s="1355"/>
      <c r="F460" s="1355"/>
      <c r="G460" s="1355"/>
      <c r="H460" s="1356" t="s">
        <v>6760</v>
      </c>
      <c r="I460" s="1357" t="s">
        <v>6761</v>
      </c>
      <c r="J460" s="1355" t="s">
        <v>3240</v>
      </c>
      <c r="K460" s="1360" t="s">
        <v>2926</v>
      </c>
      <c r="L460" s="1357"/>
      <c r="M460" s="1357"/>
      <c r="N460" s="1357"/>
      <c r="O460" s="1357"/>
      <c r="P460" s="1357" t="str">
        <f t="shared" ref="P460:P523" si="7">LEFT($O460,3)</f>
        <v/>
      </c>
      <c r="Q460" s="1361" t="str">
        <f>IFERROR(VLOOKUP(Organization!$L460,BUDGETMANAGER,5,FALSE),"No VID")</f>
        <v>No VID</v>
      </c>
      <c r="R460" s="111"/>
    </row>
    <row r="461" spans="1:18" ht="12.75" customHeight="1">
      <c r="A461" s="1359">
        <v>452</v>
      </c>
      <c r="B461" s="1355" t="s">
        <v>97</v>
      </c>
      <c r="C461" s="1355"/>
      <c r="D461" s="1355"/>
      <c r="E461" s="1355"/>
      <c r="F461" s="1355"/>
      <c r="G461" s="1355"/>
      <c r="H461" s="1356" t="s">
        <v>6934</v>
      </c>
      <c r="I461" s="1357" t="s">
        <v>6935</v>
      </c>
      <c r="J461" s="1355" t="s">
        <v>3240</v>
      </c>
      <c r="K461" s="1360" t="s">
        <v>2926</v>
      </c>
      <c r="L461" s="1357"/>
      <c r="M461" s="1357"/>
      <c r="N461" s="1357"/>
      <c r="O461" s="1357"/>
      <c r="P461" s="1357" t="str">
        <f t="shared" si="7"/>
        <v/>
      </c>
      <c r="Q461" s="1361" t="str">
        <f>IFERROR(VLOOKUP(Organization!$L461,BUDGETMANAGER,5,FALSE),"No VID")</f>
        <v>No VID</v>
      </c>
      <c r="R461" s="111"/>
    </row>
    <row r="462" spans="1:18" ht="12.75" customHeight="1">
      <c r="A462" s="1359">
        <v>453</v>
      </c>
      <c r="B462" s="1355" t="s">
        <v>97</v>
      </c>
      <c r="C462" s="1355"/>
      <c r="D462" s="1355"/>
      <c r="E462" s="1355"/>
      <c r="F462" s="1355"/>
      <c r="G462" s="1355"/>
      <c r="H462" s="1356" t="s">
        <v>6953</v>
      </c>
      <c r="I462" s="1357" t="s">
        <v>6954</v>
      </c>
      <c r="J462" s="1355" t="s">
        <v>3240</v>
      </c>
      <c r="K462" s="1360" t="s">
        <v>2926</v>
      </c>
      <c r="L462" s="1357"/>
      <c r="M462" s="1357"/>
      <c r="N462" s="1357"/>
      <c r="O462" s="1357"/>
      <c r="P462" s="1357" t="str">
        <f t="shared" si="7"/>
        <v/>
      </c>
      <c r="Q462" s="1361" t="str">
        <f>IFERROR(VLOOKUP(Organization!$L462,BUDGETMANAGER,5,FALSE),"No VID")</f>
        <v>No VID</v>
      </c>
      <c r="R462" s="111"/>
    </row>
    <row r="463" spans="1:18" ht="12.75" customHeight="1">
      <c r="A463" s="1359">
        <v>454</v>
      </c>
      <c r="B463" s="1355" t="s">
        <v>97</v>
      </c>
      <c r="C463" s="1355"/>
      <c r="D463" s="1355"/>
      <c r="E463" s="1355"/>
      <c r="F463" s="1355"/>
      <c r="G463" s="1355"/>
      <c r="H463" s="1356" t="s">
        <v>6964</v>
      </c>
      <c r="I463" s="1357" t="s">
        <v>6965</v>
      </c>
      <c r="J463" s="1355" t="s">
        <v>3240</v>
      </c>
      <c r="K463" s="1360" t="s">
        <v>2926</v>
      </c>
      <c r="L463" s="1357"/>
      <c r="M463" s="1357"/>
      <c r="N463" s="1357"/>
      <c r="O463" s="1357"/>
      <c r="P463" s="1357" t="str">
        <f t="shared" si="7"/>
        <v/>
      </c>
      <c r="Q463" s="1361" t="str">
        <f>IFERROR(VLOOKUP(Organization!$L463,BUDGETMANAGER,5,FALSE),"No VID")</f>
        <v>No VID</v>
      </c>
      <c r="R463" s="111"/>
    </row>
    <row r="464" spans="1:18" ht="12.75" customHeight="1">
      <c r="A464" s="1359">
        <v>455</v>
      </c>
      <c r="B464" s="1355" t="s">
        <v>97</v>
      </c>
      <c r="C464" s="1355"/>
      <c r="D464" s="1355"/>
      <c r="E464" s="1355"/>
      <c r="F464" s="1355"/>
      <c r="G464" s="1355"/>
      <c r="H464" s="1356" t="s">
        <v>6978</v>
      </c>
      <c r="I464" s="1357" t="s">
        <v>6979</v>
      </c>
      <c r="J464" s="1355" t="s">
        <v>3240</v>
      </c>
      <c r="K464" s="1360" t="s">
        <v>2926</v>
      </c>
      <c r="L464" s="1357"/>
      <c r="M464" s="1357"/>
      <c r="N464" s="1357"/>
      <c r="O464" s="1357"/>
      <c r="P464" s="1357" t="str">
        <f t="shared" si="7"/>
        <v/>
      </c>
      <c r="Q464" s="1361" t="str">
        <f>IFERROR(VLOOKUP(Organization!$L464,BUDGETMANAGER,5,FALSE),"No VID")</f>
        <v>No VID</v>
      </c>
      <c r="R464" s="111"/>
    </row>
    <row r="465" spans="1:18" ht="12.75" customHeight="1">
      <c r="A465" s="1359">
        <v>456</v>
      </c>
      <c r="B465" s="1355" t="s">
        <v>97</v>
      </c>
      <c r="C465" s="1355"/>
      <c r="D465" s="1355"/>
      <c r="E465" s="1355"/>
      <c r="F465" s="1355"/>
      <c r="G465" s="1355"/>
      <c r="H465" s="1356" t="s">
        <v>7030</v>
      </c>
      <c r="I465" s="1357" t="s">
        <v>7031</v>
      </c>
      <c r="J465" s="1355" t="s">
        <v>3240</v>
      </c>
      <c r="K465" s="1360" t="s">
        <v>2926</v>
      </c>
      <c r="L465" s="1357"/>
      <c r="M465" s="1357"/>
      <c r="N465" s="1357"/>
      <c r="O465" s="1357"/>
      <c r="P465" s="1357" t="str">
        <f t="shared" si="7"/>
        <v/>
      </c>
      <c r="Q465" s="1361" t="str">
        <f>IFERROR(VLOOKUP(Organization!$L465,BUDGETMANAGER,5,FALSE),"No VID")</f>
        <v>No VID</v>
      </c>
      <c r="R465" s="111"/>
    </row>
    <row r="466" spans="1:18" ht="12.75" customHeight="1">
      <c r="A466" s="1359">
        <v>457</v>
      </c>
      <c r="B466" s="1355" t="s">
        <v>97</v>
      </c>
      <c r="C466" s="1355"/>
      <c r="D466" s="1355"/>
      <c r="E466" s="1355"/>
      <c r="F466" s="1355"/>
      <c r="G466" s="1355"/>
      <c r="H466" s="1356" t="s">
        <v>7432</v>
      </c>
      <c r="I466" s="1357" t="s">
        <v>7433</v>
      </c>
      <c r="J466" s="1355" t="s">
        <v>3240</v>
      </c>
      <c r="K466" s="1360" t="s">
        <v>2926</v>
      </c>
      <c r="L466" s="1357"/>
      <c r="M466" s="1357"/>
      <c r="N466" s="1357"/>
      <c r="O466" s="1357"/>
      <c r="P466" s="1357" t="str">
        <f t="shared" si="7"/>
        <v/>
      </c>
      <c r="Q466" s="1361" t="str">
        <f>IFERROR(VLOOKUP(Organization!$L466,BUDGETMANAGER,5,FALSE),"No VID")</f>
        <v>No VID</v>
      </c>
      <c r="R466" s="111"/>
    </row>
    <row r="467" spans="1:18" ht="12.75" customHeight="1">
      <c r="A467" s="1359">
        <v>458</v>
      </c>
      <c r="B467" s="1355" t="s">
        <v>97</v>
      </c>
      <c r="C467" s="1355"/>
      <c r="D467" s="1355"/>
      <c r="E467" s="1355"/>
      <c r="F467" s="1355"/>
      <c r="G467" s="1355"/>
      <c r="H467" s="1356" t="s">
        <v>7606</v>
      </c>
      <c r="I467" s="1357" t="s">
        <v>7607</v>
      </c>
      <c r="J467" s="1355" t="s">
        <v>3240</v>
      </c>
      <c r="K467" s="1360" t="s">
        <v>2926</v>
      </c>
      <c r="L467" s="1357"/>
      <c r="M467" s="1357"/>
      <c r="N467" s="1357"/>
      <c r="O467" s="1357"/>
      <c r="P467" s="1357" t="str">
        <f t="shared" si="7"/>
        <v/>
      </c>
      <c r="Q467" s="1361" t="str">
        <f>IFERROR(VLOOKUP(Organization!$L467,BUDGETMANAGER,5,FALSE),"No VID")</f>
        <v>No VID</v>
      </c>
      <c r="R467" s="111"/>
    </row>
    <row r="468" spans="1:18" ht="12.75" customHeight="1">
      <c r="A468" s="1359">
        <v>459</v>
      </c>
      <c r="B468" s="1355" t="s">
        <v>97</v>
      </c>
      <c r="C468" s="1355"/>
      <c r="D468" s="1355"/>
      <c r="E468" s="1355"/>
      <c r="F468" s="1355"/>
      <c r="G468" s="1355"/>
      <c r="H468" s="1356" t="s">
        <v>7668</v>
      </c>
      <c r="I468" s="1357" t="s">
        <v>9493</v>
      </c>
      <c r="J468" s="1355" t="s">
        <v>3240</v>
      </c>
      <c r="K468" s="1360" t="s">
        <v>2926</v>
      </c>
      <c r="L468" s="1357"/>
      <c r="M468" s="1357"/>
      <c r="N468" s="1357"/>
      <c r="O468" s="1357"/>
      <c r="P468" s="1357" t="str">
        <f t="shared" si="7"/>
        <v/>
      </c>
      <c r="Q468" s="1361" t="str">
        <f>IFERROR(VLOOKUP(Organization!$L468,BUDGETMANAGER,5,FALSE),"No VID")</f>
        <v>No VID</v>
      </c>
      <c r="R468" s="111"/>
    </row>
    <row r="469" spans="1:18" ht="12.75" customHeight="1">
      <c r="A469" s="1359">
        <v>460</v>
      </c>
      <c r="B469" s="1355" t="s">
        <v>97</v>
      </c>
      <c r="C469" s="1355"/>
      <c r="D469" s="1355"/>
      <c r="E469" s="1355"/>
      <c r="F469" s="1355"/>
      <c r="G469" s="1355"/>
      <c r="H469" s="1356" t="s">
        <v>7685</v>
      </c>
      <c r="I469" s="1357" t="s">
        <v>7686</v>
      </c>
      <c r="J469" s="1355" t="s">
        <v>3240</v>
      </c>
      <c r="K469" s="1360" t="s">
        <v>2926</v>
      </c>
      <c r="L469" s="1357"/>
      <c r="M469" s="1357"/>
      <c r="N469" s="1357"/>
      <c r="O469" s="1357"/>
      <c r="P469" s="1357" t="str">
        <f t="shared" si="7"/>
        <v/>
      </c>
      <c r="Q469" s="1361" t="str">
        <f>IFERROR(VLOOKUP(Organization!$L469,BUDGETMANAGER,5,FALSE),"No VID")</f>
        <v>No VID</v>
      </c>
      <c r="R469" s="111"/>
    </row>
    <row r="470" spans="1:18" ht="12.75" customHeight="1">
      <c r="A470" s="1359">
        <v>461</v>
      </c>
      <c r="B470" s="1355" t="s">
        <v>97</v>
      </c>
      <c r="C470" s="1355"/>
      <c r="D470" s="1355"/>
      <c r="E470" s="1355"/>
      <c r="F470" s="1355"/>
      <c r="G470" s="1355"/>
      <c r="H470" s="1356" t="s">
        <v>7705</v>
      </c>
      <c r="I470" s="1357" t="s">
        <v>7706</v>
      </c>
      <c r="J470" s="1355" t="s">
        <v>3240</v>
      </c>
      <c r="K470" s="1360" t="s">
        <v>2926</v>
      </c>
      <c r="L470" s="1357"/>
      <c r="M470" s="1357"/>
      <c r="N470" s="1357"/>
      <c r="O470" s="1357"/>
      <c r="P470" s="1357" t="str">
        <f t="shared" si="7"/>
        <v/>
      </c>
      <c r="Q470" s="1361" t="str">
        <f>IFERROR(VLOOKUP(Organization!$L470,BUDGETMANAGER,5,FALSE),"No VID")</f>
        <v>No VID</v>
      </c>
      <c r="R470" s="111"/>
    </row>
    <row r="471" spans="1:18" ht="12.75" customHeight="1">
      <c r="A471" s="1359">
        <v>462</v>
      </c>
      <c r="B471" s="1355" t="s">
        <v>97</v>
      </c>
      <c r="C471" s="1355"/>
      <c r="D471" s="1355"/>
      <c r="E471" s="1355"/>
      <c r="F471" s="1355"/>
      <c r="G471" s="1355"/>
      <c r="H471" s="1356" t="s">
        <v>7751</v>
      </c>
      <c r="I471" s="1357" t="s">
        <v>7750</v>
      </c>
      <c r="J471" s="1355" t="s">
        <v>3240</v>
      </c>
      <c r="K471" s="1360" t="s">
        <v>2926</v>
      </c>
      <c r="L471" s="1357"/>
      <c r="M471" s="1357"/>
      <c r="N471" s="1357"/>
      <c r="O471" s="1357"/>
      <c r="P471" s="1357" t="str">
        <f t="shared" si="7"/>
        <v/>
      </c>
      <c r="Q471" s="1361" t="str">
        <f>IFERROR(VLOOKUP(Organization!$L471,BUDGETMANAGER,5,FALSE),"No VID")</f>
        <v>No VID</v>
      </c>
      <c r="R471" s="111"/>
    </row>
    <row r="472" spans="1:18" ht="12.75" customHeight="1">
      <c r="A472" s="1359">
        <v>463</v>
      </c>
      <c r="B472" s="1355" t="s">
        <v>97</v>
      </c>
      <c r="C472" s="1355"/>
      <c r="D472" s="1355"/>
      <c r="E472" s="1355"/>
      <c r="F472" s="1355"/>
      <c r="G472" s="1355"/>
      <c r="H472" s="1356" t="s">
        <v>7754</v>
      </c>
      <c r="I472" s="1357" t="s">
        <v>5895</v>
      </c>
      <c r="J472" s="1355" t="s">
        <v>3240</v>
      </c>
      <c r="K472" s="1360" t="s">
        <v>2926</v>
      </c>
      <c r="L472" s="1357"/>
      <c r="M472" s="1357"/>
      <c r="N472" s="1357"/>
      <c r="O472" s="1357"/>
      <c r="P472" s="1357" t="str">
        <f t="shared" si="7"/>
        <v/>
      </c>
      <c r="Q472" s="1361" t="str">
        <f>IFERROR(VLOOKUP(Organization!$L472,BUDGETMANAGER,5,FALSE),"No VID")</f>
        <v>No VID</v>
      </c>
      <c r="R472" s="111"/>
    </row>
    <row r="473" spans="1:18" ht="12.75" customHeight="1">
      <c r="A473" s="1359">
        <v>464</v>
      </c>
      <c r="B473" s="1355" t="s">
        <v>97</v>
      </c>
      <c r="C473" s="1355"/>
      <c r="D473" s="1355"/>
      <c r="E473" s="1355"/>
      <c r="F473" s="1355"/>
      <c r="G473" s="1355"/>
      <c r="H473" s="1356" t="s">
        <v>7759</v>
      </c>
      <c r="I473" s="1357" t="s">
        <v>7760</v>
      </c>
      <c r="J473" s="1355" t="s">
        <v>3240</v>
      </c>
      <c r="K473" s="1360" t="s">
        <v>2926</v>
      </c>
      <c r="L473" s="1357"/>
      <c r="M473" s="1357"/>
      <c r="N473" s="1357"/>
      <c r="O473" s="1357"/>
      <c r="P473" s="1357" t="str">
        <f t="shared" si="7"/>
        <v/>
      </c>
      <c r="Q473" s="1361" t="str">
        <f>IFERROR(VLOOKUP(Organization!$L473,BUDGETMANAGER,5,FALSE),"No VID")</f>
        <v>No VID</v>
      </c>
      <c r="R473" s="111"/>
    </row>
    <row r="474" spans="1:18" ht="12.75" customHeight="1">
      <c r="A474" s="1359">
        <v>465</v>
      </c>
      <c r="B474" s="1355" t="s">
        <v>97</v>
      </c>
      <c r="C474" s="1355"/>
      <c r="D474" s="1355"/>
      <c r="E474" s="1355"/>
      <c r="F474" s="1355"/>
      <c r="G474" s="1355"/>
      <c r="H474" s="1356" t="s">
        <v>7765</v>
      </c>
      <c r="I474" s="1357" t="s">
        <v>7766</v>
      </c>
      <c r="J474" s="1355" t="s">
        <v>3240</v>
      </c>
      <c r="K474" s="1360" t="s">
        <v>2926</v>
      </c>
      <c r="L474" s="1357"/>
      <c r="M474" s="1357"/>
      <c r="N474" s="1357"/>
      <c r="O474" s="1357"/>
      <c r="P474" s="1357" t="str">
        <f t="shared" si="7"/>
        <v/>
      </c>
      <c r="Q474" s="1361" t="str">
        <f>IFERROR(VLOOKUP(Organization!$L474,BUDGETMANAGER,5,FALSE),"No VID")</f>
        <v>No VID</v>
      </c>
      <c r="R474" s="111"/>
    </row>
    <row r="475" spans="1:18" ht="12.75" customHeight="1">
      <c r="A475" s="1359">
        <v>466</v>
      </c>
      <c r="B475" s="1355" t="s">
        <v>97</v>
      </c>
      <c r="C475" s="1355"/>
      <c r="D475" s="1355"/>
      <c r="E475" s="1355"/>
      <c r="F475" s="1355"/>
      <c r="G475" s="1355"/>
      <c r="H475" s="1356" t="s">
        <v>7817</v>
      </c>
      <c r="I475" s="1357" t="s">
        <v>7818</v>
      </c>
      <c r="J475" s="1355" t="s">
        <v>3240</v>
      </c>
      <c r="K475" s="1360" t="s">
        <v>2926</v>
      </c>
      <c r="L475" s="1357"/>
      <c r="M475" s="1357"/>
      <c r="N475" s="1357"/>
      <c r="O475" s="1357"/>
      <c r="P475" s="1357" t="str">
        <f t="shared" si="7"/>
        <v/>
      </c>
      <c r="Q475" s="1361" t="str">
        <f>IFERROR(VLOOKUP(Organization!$L475,BUDGETMANAGER,5,FALSE),"No VID")</f>
        <v>No VID</v>
      </c>
      <c r="R475" s="111"/>
    </row>
    <row r="476" spans="1:18" ht="12.75" customHeight="1">
      <c r="A476" s="1359">
        <v>467</v>
      </c>
      <c r="B476" s="1355" t="s">
        <v>97</v>
      </c>
      <c r="C476" s="1355"/>
      <c r="D476" s="1355"/>
      <c r="E476" s="1355"/>
      <c r="F476" s="1355"/>
      <c r="G476" s="1355"/>
      <c r="H476" s="1356" t="s">
        <v>7857</v>
      </c>
      <c r="I476" s="1357" t="s">
        <v>7858</v>
      </c>
      <c r="J476" s="1355" t="s">
        <v>3240</v>
      </c>
      <c r="K476" s="1360" t="s">
        <v>2926</v>
      </c>
      <c r="L476" s="1357"/>
      <c r="M476" s="1357"/>
      <c r="N476" s="1357"/>
      <c r="O476" s="1357"/>
      <c r="P476" s="1357" t="str">
        <f t="shared" si="7"/>
        <v/>
      </c>
      <c r="Q476" s="1361" t="str">
        <f>IFERROR(VLOOKUP(Organization!$L476,BUDGETMANAGER,5,FALSE),"No VID")</f>
        <v>No VID</v>
      </c>
      <c r="R476" s="111"/>
    </row>
    <row r="477" spans="1:18" ht="12.75" customHeight="1">
      <c r="A477" s="1359">
        <v>468</v>
      </c>
      <c r="B477" s="1355" t="s">
        <v>97</v>
      </c>
      <c r="C477" s="1355"/>
      <c r="D477" s="1355"/>
      <c r="E477" s="1355"/>
      <c r="F477" s="1355"/>
      <c r="G477" s="1355"/>
      <c r="H477" s="1356" t="s">
        <v>8159</v>
      </c>
      <c r="I477" s="1357" t="s">
        <v>8160</v>
      </c>
      <c r="J477" s="1355" t="s">
        <v>3240</v>
      </c>
      <c r="K477" s="1360" t="s">
        <v>2926</v>
      </c>
      <c r="L477" s="1357"/>
      <c r="M477" s="1357"/>
      <c r="N477" s="1357"/>
      <c r="O477" s="1357"/>
      <c r="P477" s="1357" t="str">
        <f t="shared" si="7"/>
        <v/>
      </c>
      <c r="Q477" s="1361" t="str">
        <f>IFERROR(VLOOKUP(Organization!$L477,BUDGETMANAGER,5,FALSE),"No VID")</f>
        <v>No VID</v>
      </c>
      <c r="R477" s="111"/>
    </row>
    <row r="478" spans="1:18" ht="12.75" customHeight="1">
      <c r="A478" s="1359">
        <v>469</v>
      </c>
      <c r="B478" s="1355" t="s">
        <v>97</v>
      </c>
      <c r="C478" s="1355"/>
      <c r="D478" s="1355"/>
      <c r="E478" s="1355"/>
      <c r="F478" s="1355"/>
      <c r="G478" s="1355"/>
      <c r="H478" s="1356" t="s">
        <v>8267</v>
      </c>
      <c r="I478" s="1363" t="s">
        <v>9448</v>
      </c>
      <c r="J478" s="1355" t="s">
        <v>3240</v>
      </c>
      <c r="K478" s="1360" t="s">
        <v>2926</v>
      </c>
      <c r="L478" s="1357"/>
      <c r="M478" s="1357"/>
      <c r="N478" s="1357"/>
      <c r="O478" s="1357"/>
      <c r="P478" s="1357" t="str">
        <f t="shared" si="7"/>
        <v/>
      </c>
      <c r="Q478" s="1361" t="str">
        <f>IFERROR(VLOOKUP(Organization!$L478,BUDGETMANAGER,5,FALSE),"No VID")</f>
        <v>No VID</v>
      </c>
      <c r="R478" s="111"/>
    </row>
    <row r="479" spans="1:18" ht="12.75" customHeight="1">
      <c r="A479" s="1359">
        <v>470</v>
      </c>
      <c r="B479" s="1355" t="s">
        <v>97</v>
      </c>
      <c r="C479" s="1355"/>
      <c r="D479" s="1355"/>
      <c r="E479" s="1355"/>
      <c r="F479" s="1355"/>
      <c r="G479" s="1355"/>
      <c r="H479" s="1356" t="s">
        <v>8301</v>
      </c>
      <c r="I479" s="1363" t="s">
        <v>8306</v>
      </c>
      <c r="J479" s="1355" t="s">
        <v>3240</v>
      </c>
      <c r="K479" s="1360" t="s">
        <v>2926</v>
      </c>
      <c r="L479" s="1357"/>
      <c r="M479" s="1357"/>
      <c r="N479" s="1357"/>
      <c r="O479" s="1357"/>
      <c r="P479" s="1357" t="str">
        <f t="shared" si="7"/>
        <v/>
      </c>
      <c r="Q479" s="1361" t="str">
        <f>IFERROR(VLOOKUP(Organization!$L479,BUDGETMANAGER,5,FALSE),"No VID")</f>
        <v>No VID</v>
      </c>
      <c r="R479" s="111"/>
    </row>
    <row r="480" spans="1:18" ht="12.75" customHeight="1">
      <c r="A480" s="1359">
        <v>471</v>
      </c>
      <c r="B480" s="1355" t="s">
        <v>97</v>
      </c>
      <c r="C480" s="1355"/>
      <c r="D480" s="1355"/>
      <c r="E480" s="1355"/>
      <c r="F480" s="1355"/>
      <c r="G480" s="1355"/>
      <c r="H480" s="1356" t="s">
        <v>8302</v>
      </c>
      <c r="I480" s="1363" t="s">
        <v>8307</v>
      </c>
      <c r="J480" s="1355" t="s">
        <v>3240</v>
      </c>
      <c r="K480" s="1360" t="s">
        <v>2926</v>
      </c>
      <c r="L480" s="1357"/>
      <c r="M480" s="1357"/>
      <c r="N480" s="1357"/>
      <c r="O480" s="1357"/>
      <c r="P480" s="1357" t="str">
        <f t="shared" si="7"/>
        <v/>
      </c>
      <c r="Q480" s="1361" t="str">
        <f>IFERROR(VLOOKUP(Organization!$L480,BUDGETMANAGER,5,FALSE),"No VID")</f>
        <v>No VID</v>
      </c>
      <c r="R480" s="111"/>
    </row>
    <row r="481" spans="1:18" ht="12.75" customHeight="1">
      <c r="A481" s="1359">
        <v>472</v>
      </c>
      <c r="B481" s="1355" t="s">
        <v>97</v>
      </c>
      <c r="C481" s="1355"/>
      <c r="D481" s="1355"/>
      <c r="E481" s="1355"/>
      <c r="F481" s="1355"/>
      <c r="G481" s="1355"/>
      <c r="H481" s="1356" t="s">
        <v>8303</v>
      </c>
      <c r="I481" s="1363" t="s">
        <v>8308</v>
      </c>
      <c r="J481" s="1355" t="s">
        <v>3240</v>
      </c>
      <c r="K481" s="1360" t="s">
        <v>2926</v>
      </c>
      <c r="L481" s="1357"/>
      <c r="M481" s="1357"/>
      <c r="N481" s="1357"/>
      <c r="O481" s="1357"/>
      <c r="P481" s="1357" t="str">
        <f t="shared" si="7"/>
        <v/>
      </c>
      <c r="Q481" s="1361" t="str">
        <f>IFERROR(VLOOKUP(Organization!$L481,BUDGETMANAGER,5,FALSE),"No VID")</f>
        <v>No VID</v>
      </c>
      <c r="R481" s="111"/>
    </row>
    <row r="482" spans="1:18" ht="12.75" customHeight="1">
      <c r="A482" s="1359">
        <v>473</v>
      </c>
      <c r="B482" s="1355" t="s">
        <v>97</v>
      </c>
      <c r="C482" s="1355"/>
      <c r="D482" s="1355"/>
      <c r="E482" s="1355"/>
      <c r="F482" s="1355"/>
      <c r="G482" s="1355"/>
      <c r="H482" s="1356" t="s">
        <v>8304</v>
      </c>
      <c r="I482" s="1363" t="s">
        <v>8309</v>
      </c>
      <c r="J482" s="1355" t="s">
        <v>3240</v>
      </c>
      <c r="K482" s="1360" t="s">
        <v>2926</v>
      </c>
      <c r="L482" s="1357"/>
      <c r="M482" s="1357"/>
      <c r="N482" s="1357"/>
      <c r="O482" s="1357"/>
      <c r="P482" s="1357" t="str">
        <f t="shared" si="7"/>
        <v/>
      </c>
      <c r="Q482" s="1361" t="str">
        <f>IFERROR(VLOOKUP(Organization!$L482,BUDGETMANAGER,5,FALSE),"No VID")</f>
        <v>No VID</v>
      </c>
      <c r="R482" s="111"/>
    </row>
    <row r="483" spans="1:18" ht="12.75" customHeight="1">
      <c r="A483" s="1359">
        <v>474</v>
      </c>
      <c r="B483" s="1355" t="s">
        <v>97</v>
      </c>
      <c r="C483" s="1355"/>
      <c r="D483" s="1355"/>
      <c r="E483" s="1355"/>
      <c r="F483" s="1355"/>
      <c r="G483" s="1355"/>
      <c r="H483" s="1356" t="s">
        <v>8305</v>
      </c>
      <c r="I483" s="1363" t="s">
        <v>8310</v>
      </c>
      <c r="J483" s="1355" t="s">
        <v>3240</v>
      </c>
      <c r="K483" s="1360" t="s">
        <v>2926</v>
      </c>
      <c r="L483" s="1357"/>
      <c r="M483" s="1357"/>
      <c r="N483" s="1357"/>
      <c r="O483" s="1357"/>
      <c r="P483" s="1357" t="str">
        <f t="shared" si="7"/>
        <v/>
      </c>
      <c r="Q483" s="1361" t="str">
        <f>IFERROR(VLOOKUP(Organization!$L483,BUDGETMANAGER,5,FALSE),"No VID")</f>
        <v>No VID</v>
      </c>
      <c r="R483" s="111"/>
    </row>
    <row r="484" spans="1:18" ht="12.75" customHeight="1">
      <c r="A484" s="1359">
        <v>475</v>
      </c>
      <c r="B484" s="1355" t="s">
        <v>97</v>
      </c>
      <c r="C484" s="1355"/>
      <c r="D484" s="1355"/>
      <c r="E484" s="1355"/>
      <c r="F484" s="1355"/>
      <c r="G484" s="1355"/>
      <c r="H484" s="1356" t="s">
        <v>8367</v>
      </c>
      <c r="I484" s="1363" t="s">
        <v>8368</v>
      </c>
      <c r="J484" s="1355" t="s">
        <v>3240</v>
      </c>
      <c r="K484" s="1360" t="s">
        <v>2926</v>
      </c>
      <c r="L484" s="1357"/>
      <c r="M484" s="1357"/>
      <c r="N484" s="1357"/>
      <c r="O484" s="1357"/>
      <c r="P484" s="1357" t="str">
        <f t="shared" si="7"/>
        <v/>
      </c>
      <c r="Q484" s="1361" t="str">
        <f>IFERROR(VLOOKUP(Organization!$L484,BUDGETMANAGER,5,FALSE),"No VID")</f>
        <v>No VID</v>
      </c>
      <c r="R484" s="111"/>
    </row>
    <row r="485" spans="1:18" ht="12.75" customHeight="1">
      <c r="A485" s="1359">
        <v>476</v>
      </c>
      <c r="B485" s="1355" t="s">
        <v>97</v>
      </c>
      <c r="C485" s="1355"/>
      <c r="D485" s="1355"/>
      <c r="E485" s="1355"/>
      <c r="F485" s="1355"/>
      <c r="G485" s="1355"/>
      <c r="H485" s="1356" t="s">
        <v>8386</v>
      </c>
      <c r="I485" s="1363" t="s">
        <v>8387</v>
      </c>
      <c r="J485" s="1355" t="s">
        <v>3240</v>
      </c>
      <c r="K485" s="1360" t="s">
        <v>2926</v>
      </c>
      <c r="L485" s="1357"/>
      <c r="M485" s="1357"/>
      <c r="N485" s="1357"/>
      <c r="O485" s="1357"/>
      <c r="P485" s="1357" t="str">
        <f t="shared" si="7"/>
        <v/>
      </c>
      <c r="Q485" s="1361" t="str">
        <f>IFERROR(VLOOKUP(Organization!$L485,BUDGETMANAGER,5,FALSE),"No VID")</f>
        <v>No VID</v>
      </c>
      <c r="R485" s="111"/>
    </row>
    <row r="486" spans="1:18" ht="12.75" customHeight="1">
      <c r="A486" s="1359">
        <v>477</v>
      </c>
      <c r="B486" s="1355" t="s">
        <v>97</v>
      </c>
      <c r="C486" s="1355"/>
      <c r="D486" s="1355"/>
      <c r="E486" s="1355"/>
      <c r="F486" s="1355"/>
      <c r="G486" s="1355"/>
      <c r="H486" s="1356" t="s">
        <v>8408</v>
      </c>
      <c r="I486" s="1363" t="s">
        <v>8411</v>
      </c>
      <c r="J486" s="1355" t="s">
        <v>3240</v>
      </c>
      <c r="K486" s="1360" t="s">
        <v>2926</v>
      </c>
      <c r="L486" s="1357"/>
      <c r="M486" s="1357"/>
      <c r="N486" s="1357"/>
      <c r="O486" s="1357"/>
      <c r="P486" s="1357" t="str">
        <f t="shared" si="7"/>
        <v/>
      </c>
      <c r="Q486" s="1361" t="str">
        <f>IFERROR(VLOOKUP(Organization!$L486,BUDGETMANAGER,5,FALSE),"No VID")</f>
        <v>No VID</v>
      </c>
      <c r="R486" s="111"/>
    </row>
    <row r="487" spans="1:18" ht="12.75" customHeight="1">
      <c r="A487" s="1359">
        <v>478</v>
      </c>
      <c r="B487" s="1355" t="s">
        <v>97</v>
      </c>
      <c r="C487" s="1355"/>
      <c r="D487" s="1355"/>
      <c r="E487" s="1355"/>
      <c r="F487" s="1355"/>
      <c r="G487" s="1355"/>
      <c r="H487" s="1356" t="s">
        <v>8412</v>
      </c>
      <c r="I487" s="1363" t="s">
        <v>8413</v>
      </c>
      <c r="J487" s="1355" t="s">
        <v>3240</v>
      </c>
      <c r="K487" s="1360" t="s">
        <v>2926</v>
      </c>
      <c r="L487" s="1357"/>
      <c r="M487" s="1357"/>
      <c r="N487" s="1357"/>
      <c r="O487" s="1357"/>
      <c r="P487" s="1357" t="str">
        <f t="shared" si="7"/>
        <v/>
      </c>
      <c r="Q487" s="1361" t="str">
        <f>IFERROR(VLOOKUP(Organization!$L487,BUDGETMANAGER,5,FALSE),"No VID")</f>
        <v>No VID</v>
      </c>
      <c r="R487" s="111"/>
    </row>
    <row r="488" spans="1:18" ht="12.75" customHeight="1">
      <c r="A488" s="1359">
        <v>479</v>
      </c>
      <c r="B488" s="1355" t="s">
        <v>97</v>
      </c>
      <c r="C488" s="1355"/>
      <c r="D488" s="1355"/>
      <c r="E488" s="1355"/>
      <c r="F488" s="1355"/>
      <c r="G488" s="1355"/>
      <c r="H488" s="1356" t="s">
        <v>8486</v>
      </c>
      <c r="I488" s="1363" t="s">
        <v>8487</v>
      </c>
      <c r="J488" s="1355" t="s">
        <v>3240</v>
      </c>
      <c r="K488" s="1360" t="s">
        <v>2926</v>
      </c>
      <c r="L488" s="1357"/>
      <c r="M488" s="1357"/>
      <c r="N488" s="1357"/>
      <c r="O488" s="1357"/>
      <c r="P488" s="1357" t="str">
        <f t="shared" si="7"/>
        <v/>
      </c>
      <c r="Q488" s="1361" t="str">
        <f>IFERROR(VLOOKUP(Organization!$L488,BUDGETMANAGER,5,FALSE),"No VID")</f>
        <v>No VID</v>
      </c>
      <c r="R488" s="111"/>
    </row>
    <row r="489" spans="1:18" ht="12.75" customHeight="1">
      <c r="A489" s="1359">
        <v>480</v>
      </c>
      <c r="B489" s="1355" t="s">
        <v>97</v>
      </c>
      <c r="C489" s="1355"/>
      <c r="D489" s="1355"/>
      <c r="E489" s="1355"/>
      <c r="F489" s="1355"/>
      <c r="G489" s="1355"/>
      <c r="H489" s="1356" t="s">
        <v>8488</v>
      </c>
      <c r="I489" s="1363" t="s">
        <v>8489</v>
      </c>
      <c r="J489" s="1355" t="s">
        <v>3240</v>
      </c>
      <c r="K489" s="1360" t="s">
        <v>2926</v>
      </c>
      <c r="L489" s="1357"/>
      <c r="M489" s="1357"/>
      <c r="N489" s="1357"/>
      <c r="O489" s="1357"/>
      <c r="P489" s="1357" t="str">
        <f t="shared" si="7"/>
        <v/>
      </c>
      <c r="Q489" s="1361" t="str">
        <f>IFERROR(VLOOKUP(Organization!$L489,BUDGETMANAGER,5,FALSE),"No VID")</f>
        <v>No VID</v>
      </c>
      <c r="R489" s="111"/>
    </row>
    <row r="490" spans="1:18" ht="12.75" customHeight="1">
      <c r="A490" s="1359">
        <v>481</v>
      </c>
      <c r="B490" s="1355" t="s">
        <v>97</v>
      </c>
      <c r="C490" s="1355"/>
      <c r="D490" s="1355"/>
      <c r="E490" s="1355"/>
      <c r="F490" s="1355"/>
      <c r="G490" s="1355"/>
      <c r="H490" s="1356" t="s">
        <v>8494</v>
      </c>
      <c r="I490" s="1363" t="s">
        <v>8495</v>
      </c>
      <c r="J490" s="1355" t="s">
        <v>3240</v>
      </c>
      <c r="K490" s="1360" t="s">
        <v>2926</v>
      </c>
      <c r="L490" s="1357"/>
      <c r="M490" s="1357"/>
      <c r="N490" s="1357"/>
      <c r="O490" s="1357"/>
      <c r="P490" s="1357" t="str">
        <f t="shared" si="7"/>
        <v/>
      </c>
      <c r="Q490" s="1361" t="str">
        <f>IFERROR(VLOOKUP(Organization!$L490,BUDGETMANAGER,5,FALSE),"No VID")</f>
        <v>No VID</v>
      </c>
      <c r="R490" s="111"/>
    </row>
    <row r="491" spans="1:18" ht="12.75" customHeight="1">
      <c r="A491" s="1359">
        <v>482</v>
      </c>
      <c r="B491" s="1355" t="s">
        <v>97</v>
      </c>
      <c r="C491" s="1355"/>
      <c r="D491" s="1355"/>
      <c r="E491" s="1355"/>
      <c r="F491" s="1355"/>
      <c r="G491" s="1355"/>
      <c r="H491" s="1356" t="s">
        <v>8649</v>
      </c>
      <c r="I491" s="1363" t="s">
        <v>8650</v>
      </c>
      <c r="J491" s="1355" t="s">
        <v>3240</v>
      </c>
      <c r="K491" s="1360" t="s">
        <v>2926</v>
      </c>
      <c r="L491" s="1357"/>
      <c r="M491" s="1357"/>
      <c r="N491" s="1357"/>
      <c r="O491" s="1357"/>
      <c r="P491" s="1357" t="str">
        <f t="shared" si="7"/>
        <v/>
      </c>
      <c r="Q491" s="1361" t="str">
        <f>IFERROR(VLOOKUP(Organization!$L491,BUDGETMANAGER,5,FALSE),"No VID")</f>
        <v>No VID</v>
      </c>
      <c r="R491" s="111"/>
    </row>
    <row r="492" spans="1:18" ht="12.75" customHeight="1">
      <c r="A492" s="1359">
        <v>483</v>
      </c>
      <c r="B492" s="1355" t="s">
        <v>97</v>
      </c>
      <c r="C492" s="1355"/>
      <c r="D492" s="1355"/>
      <c r="E492" s="1355"/>
      <c r="F492" s="1355"/>
      <c r="G492" s="1355"/>
      <c r="H492" s="1356" t="s">
        <v>8679</v>
      </c>
      <c r="I492" s="1363" t="s">
        <v>8678</v>
      </c>
      <c r="J492" s="1355" t="s">
        <v>3240</v>
      </c>
      <c r="K492" s="1360" t="s">
        <v>2926</v>
      </c>
      <c r="L492" s="1357"/>
      <c r="M492" s="1357"/>
      <c r="N492" s="1357"/>
      <c r="O492" s="1357"/>
      <c r="P492" s="1357" t="str">
        <f t="shared" si="7"/>
        <v/>
      </c>
      <c r="Q492" s="1361" t="str">
        <f>IFERROR(VLOOKUP(Organization!$L492,BUDGETMANAGER,5,FALSE),"No VID")</f>
        <v>No VID</v>
      </c>
      <c r="R492" s="111"/>
    </row>
    <row r="493" spans="1:18" ht="12.75" customHeight="1">
      <c r="A493" s="1359">
        <v>484</v>
      </c>
      <c r="B493" s="1355" t="s">
        <v>97</v>
      </c>
      <c r="C493" s="1355"/>
      <c r="D493" s="1355"/>
      <c r="E493" s="1355"/>
      <c r="F493" s="1355"/>
      <c r="G493" s="1355"/>
      <c r="H493" s="1356" t="s">
        <v>9102</v>
      </c>
      <c r="I493" s="1363" t="s">
        <v>9103</v>
      </c>
      <c r="J493" s="1355" t="s">
        <v>3240</v>
      </c>
      <c r="K493" s="1360" t="s">
        <v>2926</v>
      </c>
      <c r="L493" s="1357"/>
      <c r="M493" s="1357"/>
      <c r="N493" s="1357"/>
      <c r="O493" s="1357"/>
      <c r="P493" s="1357" t="str">
        <f t="shared" si="7"/>
        <v/>
      </c>
      <c r="Q493" s="1361" t="str">
        <f>IFERROR(VLOOKUP(Organization!$L493,BUDGETMANAGER,5,FALSE),"No VID")</f>
        <v>No VID</v>
      </c>
      <c r="R493" s="111"/>
    </row>
    <row r="494" spans="1:18" ht="12.75" customHeight="1">
      <c r="A494" s="1359">
        <v>485</v>
      </c>
      <c r="B494" s="1355" t="s">
        <v>97</v>
      </c>
      <c r="C494" s="1355"/>
      <c r="D494" s="1355"/>
      <c r="E494" s="1355"/>
      <c r="F494" s="1355"/>
      <c r="G494" s="1355"/>
      <c r="H494" s="1356" t="s">
        <v>9131</v>
      </c>
      <c r="I494" s="1363" t="s">
        <v>9132</v>
      </c>
      <c r="J494" s="1355" t="s">
        <v>3240</v>
      </c>
      <c r="K494" s="1360" t="s">
        <v>2926</v>
      </c>
      <c r="L494" s="1357"/>
      <c r="M494" s="1357"/>
      <c r="N494" s="1357"/>
      <c r="O494" s="1357"/>
      <c r="P494" s="1357" t="str">
        <f t="shared" si="7"/>
        <v/>
      </c>
      <c r="Q494" s="1361" t="str">
        <f>IFERROR(VLOOKUP(Organization!$L494,BUDGETMANAGER,5,FALSE),"No VID")</f>
        <v>No VID</v>
      </c>
      <c r="R494" s="111"/>
    </row>
    <row r="495" spans="1:18" ht="12.75" customHeight="1">
      <c r="A495" s="1359">
        <v>486</v>
      </c>
      <c r="B495" s="1355" t="s">
        <v>97</v>
      </c>
      <c r="C495" s="1355"/>
      <c r="D495" s="1355"/>
      <c r="E495" s="1355"/>
      <c r="F495" s="1355"/>
      <c r="G495" s="1355"/>
      <c r="H495" s="1356" t="s">
        <v>9276</v>
      </c>
      <c r="I495" s="1363" t="s">
        <v>9277</v>
      </c>
      <c r="J495" s="1355" t="s">
        <v>3240</v>
      </c>
      <c r="K495" s="1360" t="s">
        <v>2926</v>
      </c>
      <c r="L495" s="1357"/>
      <c r="M495" s="1357"/>
      <c r="N495" s="1357"/>
      <c r="O495" s="1357"/>
      <c r="P495" s="1357" t="str">
        <f t="shared" si="7"/>
        <v/>
      </c>
      <c r="Q495" s="1361" t="str">
        <f>IFERROR(VLOOKUP(Organization!$L495,BUDGETMANAGER,5,FALSE),"No VID")</f>
        <v>No VID</v>
      </c>
      <c r="R495" s="111"/>
    </row>
    <row r="496" spans="1:18" ht="12.75" customHeight="1">
      <c r="A496" s="1359">
        <v>487</v>
      </c>
      <c r="B496" s="1355" t="s">
        <v>97</v>
      </c>
      <c r="C496" s="1355"/>
      <c r="D496" s="1355"/>
      <c r="E496" s="1355"/>
      <c r="F496" s="1355"/>
      <c r="G496" s="1355"/>
      <c r="H496" s="1356" t="s">
        <v>9451</v>
      </c>
      <c r="I496" s="1363" t="s">
        <v>9450</v>
      </c>
      <c r="J496" s="1355" t="s">
        <v>3240</v>
      </c>
      <c r="K496" s="1360" t="s">
        <v>2926</v>
      </c>
      <c r="L496" s="1357"/>
      <c r="M496" s="1357"/>
      <c r="N496" s="1357"/>
      <c r="O496" s="1357"/>
      <c r="P496" s="1357" t="str">
        <f t="shared" si="7"/>
        <v/>
      </c>
      <c r="Q496" s="1361" t="str">
        <f>IFERROR(VLOOKUP(Organization!$L496,BUDGETMANAGER,5,FALSE),"No VID")</f>
        <v>No VID</v>
      </c>
      <c r="R496" s="111"/>
    </row>
    <row r="497" spans="1:18" ht="12.75" customHeight="1">
      <c r="A497" s="1359">
        <v>488</v>
      </c>
      <c r="B497" s="1355" t="s">
        <v>97</v>
      </c>
      <c r="C497" s="1355"/>
      <c r="D497" s="1355"/>
      <c r="E497" s="1355"/>
      <c r="F497" s="1355"/>
      <c r="G497" s="1355"/>
      <c r="H497" s="1356" t="s">
        <v>4036</v>
      </c>
      <c r="I497" s="1363" t="s">
        <v>4037</v>
      </c>
      <c r="J497" s="1355" t="s">
        <v>3240</v>
      </c>
      <c r="K497" s="1360" t="s">
        <v>2926</v>
      </c>
      <c r="L497" s="1357"/>
      <c r="M497" s="1357"/>
      <c r="N497" s="1357"/>
      <c r="O497" s="1357"/>
      <c r="P497" s="1357" t="str">
        <f t="shared" si="7"/>
        <v/>
      </c>
      <c r="Q497" s="1361" t="str">
        <f>IFERROR(VLOOKUP(Organization!$L497,BUDGETMANAGER,5,FALSE),"No VID")</f>
        <v>No VID</v>
      </c>
      <c r="R497" s="111"/>
    </row>
    <row r="498" spans="1:18" ht="12.75" customHeight="1">
      <c r="A498" s="1359">
        <v>489</v>
      </c>
      <c r="B498" s="1355" t="s">
        <v>97</v>
      </c>
      <c r="C498" s="1355"/>
      <c r="D498" s="1355"/>
      <c r="E498" s="1355"/>
      <c r="F498" s="1355"/>
      <c r="G498" s="1355"/>
      <c r="H498" s="1356" t="s">
        <v>4038</v>
      </c>
      <c r="I498" s="1363" t="s">
        <v>4040</v>
      </c>
      <c r="J498" s="1355" t="s">
        <v>3240</v>
      </c>
      <c r="K498" s="1360" t="s">
        <v>2926</v>
      </c>
      <c r="L498" s="1357"/>
      <c r="M498" s="1357"/>
      <c r="N498" s="1357"/>
      <c r="O498" s="1357"/>
      <c r="P498" s="1357" t="str">
        <f t="shared" si="7"/>
        <v/>
      </c>
      <c r="Q498" s="1361" t="str">
        <f>IFERROR(VLOOKUP(Organization!$L498,BUDGETMANAGER,5,FALSE),"No VID")</f>
        <v>No VID</v>
      </c>
      <c r="R498" s="111"/>
    </row>
    <row r="499" spans="1:18" ht="12.75" customHeight="1">
      <c r="A499" s="1359">
        <v>490</v>
      </c>
      <c r="B499" s="1355" t="s">
        <v>97</v>
      </c>
      <c r="C499" s="1355"/>
      <c r="D499" s="1355"/>
      <c r="E499" s="1355"/>
      <c r="F499" s="1355"/>
      <c r="G499" s="1355"/>
      <c r="H499" s="1356" t="s">
        <v>4203</v>
      </c>
      <c r="I499" s="1363" t="s">
        <v>4200</v>
      </c>
      <c r="J499" s="1355" t="s">
        <v>3240</v>
      </c>
      <c r="K499" s="1360" t="s">
        <v>2926</v>
      </c>
      <c r="L499" s="1357"/>
      <c r="M499" s="1357"/>
      <c r="N499" s="1357"/>
      <c r="O499" s="1357"/>
      <c r="P499" s="1357" t="str">
        <f t="shared" si="7"/>
        <v/>
      </c>
      <c r="Q499" s="1361" t="str">
        <f>IFERROR(VLOOKUP(Organization!$L499,BUDGETMANAGER,5,FALSE),"No VID")</f>
        <v>No VID</v>
      </c>
      <c r="R499" s="111"/>
    </row>
    <row r="500" spans="1:18" ht="12.75" customHeight="1">
      <c r="A500" s="1359">
        <v>491</v>
      </c>
      <c r="B500" s="1355" t="s">
        <v>97</v>
      </c>
      <c r="C500" s="1355"/>
      <c r="D500" s="1355"/>
      <c r="E500" s="1355"/>
      <c r="F500" s="1355"/>
      <c r="G500" s="1355"/>
      <c r="H500" s="1356" t="s">
        <v>4204</v>
      </c>
      <c r="I500" s="1363" t="s">
        <v>4201</v>
      </c>
      <c r="J500" s="1355" t="s">
        <v>3240</v>
      </c>
      <c r="K500" s="1360" t="s">
        <v>2926</v>
      </c>
      <c r="L500" s="1357"/>
      <c r="M500" s="1357"/>
      <c r="N500" s="1357"/>
      <c r="O500" s="1357"/>
      <c r="P500" s="1357" t="str">
        <f t="shared" si="7"/>
        <v/>
      </c>
      <c r="Q500" s="1361" t="str">
        <f>IFERROR(VLOOKUP(Organization!$L500,BUDGETMANAGER,5,FALSE),"No VID")</f>
        <v>No VID</v>
      </c>
      <c r="R500" s="111"/>
    </row>
    <row r="501" spans="1:18" ht="12.75" customHeight="1">
      <c r="A501" s="1359">
        <v>492</v>
      </c>
      <c r="B501" s="1355" t="s">
        <v>97</v>
      </c>
      <c r="C501" s="1355"/>
      <c r="D501" s="1355"/>
      <c r="E501" s="1355"/>
      <c r="F501" s="1355"/>
      <c r="G501" s="1355"/>
      <c r="H501" s="1356" t="s">
        <v>4205</v>
      </c>
      <c r="I501" s="1363" t="s">
        <v>4202</v>
      </c>
      <c r="J501" s="1355" t="s">
        <v>3240</v>
      </c>
      <c r="K501" s="1360" t="s">
        <v>2926</v>
      </c>
      <c r="L501" s="1357"/>
      <c r="M501" s="1357"/>
      <c r="N501" s="1357"/>
      <c r="O501" s="1357"/>
      <c r="P501" s="1357" t="str">
        <f t="shared" si="7"/>
        <v/>
      </c>
      <c r="Q501" s="1361" t="str">
        <f>IFERROR(VLOOKUP(Organization!$L501,BUDGETMANAGER,5,FALSE),"No VID")</f>
        <v>No VID</v>
      </c>
      <c r="R501" s="111"/>
    </row>
    <row r="502" spans="1:18" ht="12.75" customHeight="1">
      <c r="A502" s="1359">
        <v>493</v>
      </c>
      <c r="B502" s="1355" t="s">
        <v>97</v>
      </c>
      <c r="C502" s="1355"/>
      <c r="D502" s="1355"/>
      <c r="E502" s="1355"/>
      <c r="F502" s="1355"/>
      <c r="G502" s="1355"/>
      <c r="H502" s="1356" t="s">
        <v>4226</v>
      </c>
      <c r="I502" s="1363" t="s">
        <v>4227</v>
      </c>
      <c r="J502" s="1355" t="s">
        <v>3240</v>
      </c>
      <c r="K502" s="1360" t="s">
        <v>2926</v>
      </c>
      <c r="L502" s="1357"/>
      <c r="M502" s="1357"/>
      <c r="N502" s="1357"/>
      <c r="O502" s="1357"/>
      <c r="P502" s="1357" t="str">
        <f t="shared" si="7"/>
        <v/>
      </c>
      <c r="Q502" s="1361" t="str">
        <f>IFERROR(VLOOKUP(Organization!$L502,BUDGETMANAGER,5,FALSE),"No VID")</f>
        <v>No VID</v>
      </c>
      <c r="R502" s="111"/>
    </row>
    <row r="503" spans="1:18" ht="12.75" customHeight="1">
      <c r="A503" s="1359">
        <v>494</v>
      </c>
      <c r="B503" s="1355" t="s">
        <v>97</v>
      </c>
      <c r="C503" s="1355"/>
      <c r="D503" s="1355"/>
      <c r="E503" s="1355"/>
      <c r="F503" s="1355"/>
      <c r="G503" s="1355"/>
      <c r="H503" s="1356" t="s">
        <v>4495</v>
      </c>
      <c r="I503" s="1363" t="s">
        <v>4496</v>
      </c>
      <c r="J503" s="1355" t="s">
        <v>3240</v>
      </c>
      <c r="K503" s="1360" t="s">
        <v>2926</v>
      </c>
      <c r="L503" s="1357"/>
      <c r="M503" s="1357"/>
      <c r="N503" s="1357"/>
      <c r="O503" s="1357"/>
      <c r="P503" s="1357" t="str">
        <f t="shared" si="7"/>
        <v/>
      </c>
      <c r="Q503" s="1361" t="str">
        <f>IFERROR(VLOOKUP(Organization!$L503,BUDGETMANAGER,5,FALSE),"No VID")</f>
        <v>No VID</v>
      </c>
      <c r="R503" s="111"/>
    </row>
    <row r="504" spans="1:18" ht="12.75" customHeight="1">
      <c r="A504" s="1359">
        <v>495</v>
      </c>
      <c r="B504" s="1355" t="s">
        <v>97</v>
      </c>
      <c r="C504" s="1355"/>
      <c r="D504" s="1355"/>
      <c r="E504" s="1355"/>
      <c r="F504" s="1355"/>
      <c r="G504" s="1355"/>
      <c r="H504" s="1356" t="s">
        <v>4222</v>
      </c>
      <c r="I504" s="1363" t="s">
        <v>4223</v>
      </c>
      <c r="J504" s="1355" t="s">
        <v>3240</v>
      </c>
      <c r="K504" s="1360" t="s">
        <v>2926</v>
      </c>
      <c r="L504" s="1357"/>
      <c r="M504" s="1357"/>
      <c r="N504" s="1357"/>
      <c r="O504" s="1357"/>
      <c r="P504" s="1357" t="str">
        <f t="shared" si="7"/>
        <v/>
      </c>
      <c r="Q504" s="1361" t="str">
        <f>IFERROR(VLOOKUP(Organization!$L504,BUDGETMANAGER,5,FALSE),"No VID")</f>
        <v>No VID</v>
      </c>
      <c r="R504" s="111"/>
    </row>
    <row r="505" spans="1:18" ht="12.75" customHeight="1">
      <c r="A505" s="1359">
        <v>496</v>
      </c>
      <c r="B505" s="1355" t="s">
        <v>97</v>
      </c>
      <c r="C505" s="1355"/>
      <c r="D505" s="1355"/>
      <c r="E505" s="1355"/>
      <c r="F505" s="1355"/>
      <c r="G505" s="1355"/>
      <c r="H505" s="1356" t="s">
        <v>4497</v>
      </c>
      <c r="I505" s="1363" t="s">
        <v>4498</v>
      </c>
      <c r="J505" s="1355" t="s">
        <v>3240</v>
      </c>
      <c r="K505" s="1360" t="s">
        <v>2926</v>
      </c>
      <c r="L505" s="1357"/>
      <c r="M505" s="1357"/>
      <c r="N505" s="1357"/>
      <c r="O505" s="1357"/>
      <c r="P505" s="1357" t="str">
        <f t="shared" si="7"/>
        <v/>
      </c>
      <c r="Q505" s="1361" t="str">
        <f>IFERROR(VLOOKUP(Organization!$L505,BUDGETMANAGER,5,FALSE),"No VID")</f>
        <v>No VID</v>
      </c>
      <c r="R505" s="111"/>
    </row>
    <row r="506" spans="1:18" ht="12.75" customHeight="1">
      <c r="A506" s="1359">
        <v>497</v>
      </c>
      <c r="B506" s="1355" t="s">
        <v>97</v>
      </c>
      <c r="C506" s="1355"/>
      <c r="D506" s="1355"/>
      <c r="E506" s="1355"/>
      <c r="F506" s="1355"/>
      <c r="G506" s="1355"/>
      <c r="H506" s="1356" t="s">
        <v>4622</v>
      </c>
      <c r="I506" s="1363" t="s">
        <v>4623</v>
      </c>
      <c r="J506" s="1355" t="s">
        <v>3240</v>
      </c>
      <c r="K506" s="1360" t="s">
        <v>2926</v>
      </c>
      <c r="L506" s="1357"/>
      <c r="M506" s="1357"/>
      <c r="N506" s="1357"/>
      <c r="O506" s="1357"/>
      <c r="P506" s="1357" t="str">
        <f t="shared" si="7"/>
        <v/>
      </c>
      <c r="Q506" s="1361" t="str">
        <f>IFERROR(VLOOKUP(Organization!$L506,BUDGETMANAGER,5,FALSE),"No VID")</f>
        <v>No VID</v>
      </c>
      <c r="R506" s="111"/>
    </row>
    <row r="507" spans="1:18" ht="12.75" customHeight="1">
      <c r="A507" s="1359">
        <v>498</v>
      </c>
      <c r="B507" s="1355" t="s">
        <v>97</v>
      </c>
      <c r="C507" s="1355"/>
      <c r="D507" s="1355"/>
      <c r="E507" s="1355"/>
      <c r="F507" s="1355"/>
      <c r="G507" s="1355"/>
      <c r="H507" s="1356" t="s">
        <v>4407</v>
      </c>
      <c r="I507" s="1363" t="s">
        <v>4418</v>
      </c>
      <c r="J507" s="1355" t="s">
        <v>3240</v>
      </c>
      <c r="K507" s="1360" t="s">
        <v>2926</v>
      </c>
      <c r="L507" s="1357"/>
      <c r="M507" s="1357"/>
      <c r="N507" s="1357"/>
      <c r="O507" s="1357"/>
      <c r="P507" s="1357" t="str">
        <f t="shared" si="7"/>
        <v/>
      </c>
      <c r="Q507" s="1361" t="str">
        <f>IFERROR(VLOOKUP(Organization!$L507,BUDGETMANAGER,5,FALSE),"No VID")</f>
        <v>No VID</v>
      </c>
      <c r="R507" s="111"/>
    </row>
    <row r="508" spans="1:18" ht="12.75" customHeight="1">
      <c r="A508" s="1359">
        <v>499</v>
      </c>
      <c r="B508" s="1355" t="s">
        <v>97</v>
      </c>
      <c r="C508" s="1355"/>
      <c r="D508" s="1355"/>
      <c r="E508" s="1355"/>
      <c r="F508" s="1355"/>
      <c r="G508" s="1355"/>
      <c r="H508" s="1356" t="s">
        <v>4440</v>
      </c>
      <c r="I508" s="1363" t="s">
        <v>4439</v>
      </c>
      <c r="J508" s="1355" t="s">
        <v>3240</v>
      </c>
      <c r="K508" s="1360" t="s">
        <v>2926</v>
      </c>
      <c r="L508" s="1357"/>
      <c r="M508" s="1357"/>
      <c r="N508" s="1357"/>
      <c r="O508" s="1357"/>
      <c r="P508" s="1357" t="str">
        <f t="shared" si="7"/>
        <v/>
      </c>
      <c r="Q508" s="1361" t="str">
        <f>IFERROR(VLOOKUP(Organization!$L508,BUDGETMANAGER,5,FALSE),"No VID")</f>
        <v>No VID</v>
      </c>
      <c r="R508" s="111"/>
    </row>
    <row r="509" spans="1:18" ht="12.75" customHeight="1">
      <c r="A509" s="1359">
        <v>500</v>
      </c>
      <c r="B509" s="1355" t="s">
        <v>97</v>
      </c>
      <c r="C509" s="1355"/>
      <c r="D509" s="1355"/>
      <c r="E509" s="1355"/>
      <c r="F509" s="1355"/>
      <c r="G509" s="1355"/>
      <c r="H509" s="1356" t="s">
        <v>4408</v>
      </c>
      <c r="I509" s="1363" t="s">
        <v>4419</v>
      </c>
      <c r="J509" s="1355" t="s">
        <v>3240</v>
      </c>
      <c r="K509" s="1360" t="s">
        <v>2926</v>
      </c>
      <c r="L509" s="1357"/>
      <c r="M509" s="1357"/>
      <c r="N509" s="1357"/>
      <c r="O509" s="1357"/>
      <c r="P509" s="1357" t="str">
        <f t="shared" si="7"/>
        <v/>
      </c>
      <c r="Q509" s="1361" t="str">
        <f>IFERROR(VLOOKUP(Organization!$L509,BUDGETMANAGER,5,FALSE),"No VID")</f>
        <v>No VID</v>
      </c>
      <c r="R509" s="111"/>
    </row>
    <row r="510" spans="1:18" ht="12.75" customHeight="1">
      <c r="A510" s="1359">
        <v>501</v>
      </c>
      <c r="B510" s="1355" t="s">
        <v>97</v>
      </c>
      <c r="C510" s="1355"/>
      <c r="D510" s="1355"/>
      <c r="E510" s="1355"/>
      <c r="F510" s="1355"/>
      <c r="G510" s="1355"/>
      <c r="H510" s="1356" t="s">
        <v>5449</v>
      </c>
      <c r="I510" s="1363" t="s">
        <v>5450</v>
      </c>
      <c r="J510" s="1355" t="s">
        <v>3240</v>
      </c>
      <c r="K510" s="1360" t="s">
        <v>2926</v>
      </c>
      <c r="L510" s="1357"/>
      <c r="M510" s="1357"/>
      <c r="N510" s="1357"/>
      <c r="O510" s="1357"/>
      <c r="P510" s="1357" t="str">
        <f t="shared" si="7"/>
        <v/>
      </c>
      <c r="Q510" s="1361" t="str">
        <f>IFERROR(VLOOKUP(Organization!$L510,BUDGETMANAGER,5,FALSE),"No VID")</f>
        <v>No VID</v>
      </c>
      <c r="R510" s="111"/>
    </row>
    <row r="511" spans="1:18" ht="12.75" customHeight="1">
      <c r="A511" s="1359">
        <v>502</v>
      </c>
      <c r="B511" s="1355" t="s">
        <v>97</v>
      </c>
      <c r="C511" s="1355"/>
      <c r="D511" s="1355"/>
      <c r="E511" s="1355"/>
      <c r="F511" s="1355"/>
      <c r="G511" s="1355"/>
      <c r="H511" s="1356" t="s">
        <v>6109</v>
      </c>
      <c r="I511" s="1363" t="s">
        <v>6114</v>
      </c>
      <c r="J511" s="1355" t="s">
        <v>3240</v>
      </c>
      <c r="K511" s="1360" t="s">
        <v>2926</v>
      </c>
      <c r="L511" s="1357"/>
      <c r="M511" s="1357"/>
      <c r="N511" s="1357"/>
      <c r="O511" s="1357"/>
      <c r="P511" s="1357" t="str">
        <f t="shared" si="7"/>
        <v/>
      </c>
      <c r="Q511" s="1361" t="str">
        <f>IFERROR(VLOOKUP(Organization!$L511,BUDGETMANAGER,5,FALSE),"No VID")</f>
        <v>No VID</v>
      </c>
      <c r="R511" s="111"/>
    </row>
    <row r="512" spans="1:18" ht="12.75" customHeight="1">
      <c r="A512" s="1359">
        <v>503</v>
      </c>
      <c r="B512" s="1355" t="s">
        <v>97</v>
      </c>
      <c r="C512" s="1355"/>
      <c r="D512" s="1355"/>
      <c r="E512" s="1355"/>
      <c r="F512" s="1355"/>
      <c r="G512" s="1355"/>
      <c r="H512" s="1356" t="s">
        <v>4409</v>
      </c>
      <c r="I512" s="1363" t="s">
        <v>6463</v>
      </c>
      <c r="J512" s="1355" t="s">
        <v>3240</v>
      </c>
      <c r="K512" s="1360" t="s">
        <v>2926</v>
      </c>
      <c r="L512" s="1357"/>
      <c r="M512" s="1357"/>
      <c r="N512" s="1357"/>
      <c r="O512" s="1357"/>
      <c r="P512" s="1357" t="str">
        <f t="shared" si="7"/>
        <v/>
      </c>
      <c r="Q512" s="1361" t="str">
        <f>IFERROR(VLOOKUP(Organization!$L512,BUDGETMANAGER,5,FALSE),"No VID")</f>
        <v>No VID</v>
      </c>
      <c r="R512" s="111"/>
    </row>
    <row r="513" spans="1:18" ht="12.75" customHeight="1">
      <c r="A513" s="1359">
        <v>504</v>
      </c>
      <c r="B513" s="1355" t="s">
        <v>97</v>
      </c>
      <c r="C513" s="1355"/>
      <c r="D513" s="1355"/>
      <c r="E513" s="1355"/>
      <c r="F513" s="1355"/>
      <c r="G513" s="1355"/>
      <c r="H513" s="1356" t="s">
        <v>4410</v>
      </c>
      <c r="I513" s="1363" t="s">
        <v>4420</v>
      </c>
      <c r="J513" s="1355" t="s">
        <v>3240</v>
      </c>
      <c r="K513" s="1360" t="s">
        <v>2926</v>
      </c>
      <c r="L513" s="1357"/>
      <c r="M513" s="1357"/>
      <c r="N513" s="1357"/>
      <c r="O513" s="1357"/>
      <c r="P513" s="1357" t="str">
        <f t="shared" si="7"/>
        <v/>
      </c>
      <c r="Q513" s="1361" t="str">
        <f>IFERROR(VLOOKUP(Organization!$L513,BUDGETMANAGER,5,FALSE),"No VID")</f>
        <v>No VID</v>
      </c>
      <c r="R513" s="111"/>
    </row>
    <row r="514" spans="1:18" ht="12.75" customHeight="1">
      <c r="A514" s="1359">
        <v>505</v>
      </c>
      <c r="B514" s="1355" t="s">
        <v>97</v>
      </c>
      <c r="C514" s="1355"/>
      <c r="D514" s="1355"/>
      <c r="E514" s="1355"/>
      <c r="F514" s="1355"/>
      <c r="G514" s="1355"/>
      <c r="H514" s="1356" t="s">
        <v>4411</v>
      </c>
      <c r="I514" s="1363" t="s">
        <v>4421</v>
      </c>
      <c r="J514" s="1355" t="s">
        <v>3240</v>
      </c>
      <c r="K514" s="1360" t="s">
        <v>2926</v>
      </c>
      <c r="L514" s="1357"/>
      <c r="M514" s="1357"/>
      <c r="N514" s="1357"/>
      <c r="O514" s="1357"/>
      <c r="P514" s="1357" t="str">
        <f t="shared" si="7"/>
        <v/>
      </c>
      <c r="Q514" s="1361" t="str">
        <f>IFERROR(VLOOKUP(Organization!$L514,BUDGETMANAGER,5,FALSE),"No VID")</f>
        <v>No VID</v>
      </c>
      <c r="R514" s="111"/>
    </row>
    <row r="515" spans="1:18" ht="12.75" customHeight="1">
      <c r="A515" s="1359">
        <v>506</v>
      </c>
      <c r="B515" s="1355" t="s">
        <v>97</v>
      </c>
      <c r="C515" s="1355"/>
      <c r="D515" s="1355"/>
      <c r="E515" s="1355"/>
      <c r="F515" s="1355"/>
      <c r="G515" s="1355"/>
      <c r="H515" s="1356" t="s">
        <v>4412</v>
      </c>
      <c r="I515" s="1363" t="s">
        <v>4422</v>
      </c>
      <c r="J515" s="1355" t="s">
        <v>3240</v>
      </c>
      <c r="K515" s="1360" t="s">
        <v>2926</v>
      </c>
      <c r="L515" s="1357"/>
      <c r="M515" s="1357"/>
      <c r="N515" s="1357"/>
      <c r="O515" s="1357"/>
      <c r="P515" s="1357" t="str">
        <f t="shared" si="7"/>
        <v/>
      </c>
      <c r="Q515" s="1361" t="str">
        <f>IFERROR(VLOOKUP(Organization!$L515,BUDGETMANAGER,5,FALSE),"No VID")</f>
        <v>No VID</v>
      </c>
      <c r="R515" s="111"/>
    </row>
    <row r="516" spans="1:18" ht="12.75" customHeight="1">
      <c r="A516" s="1359">
        <v>507</v>
      </c>
      <c r="B516" s="1355" t="s">
        <v>97</v>
      </c>
      <c r="C516" s="1355"/>
      <c r="D516" s="1355"/>
      <c r="E516" s="1355"/>
      <c r="F516" s="1355"/>
      <c r="G516" s="1355"/>
      <c r="H516" s="1356" t="s">
        <v>4413</v>
      </c>
      <c r="I516" s="1363" t="s">
        <v>4423</v>
      </c>
      <c r="J516" s="1355" t="s">
        <v>3240</v>
      </c>
      <c r="K516" s="1360" t="s">
        <v>2926</v>
      </c>
      <c r="L516" s="1357"/>
      <c r="M516" s="1357"/>
      <c r="N516" s="1357"/>
      <c r="O516" s="1357"/>
      <c r="P516" s="1357" t="str">
        <f t="shared" si="7"/>
        <v/>
      </c>
      <c r="Q516" s="1361" t="str">
        <f>IFERROR(VLOOKUP(Organization!$L516,BUDGETMANAGER,5,FALSE),"No VID")</f>
        <v>No VID</v>
      </c>
      <c r="R516" s="111"/>
    </row>
    <row r="517" spans="1:18" ht="12.75" customHeight="1">
      <c r="A517" s="1359">
        <v>508</v>
      </c>
      <c r="B517" s="1355" t="s">
        <v>97</v>
      </c>
      <c r="C517" s="1355"/>
      <c r="D517" s="1355"/>
      <c r="E517" s="1355"/>
      <c r="F517" s="1355"/>
      <c r="G517" s="1355"/>
      <c r="H517" s="1356" t="s">
        <v>4414</v>
      </c>
      <c r="I517" s="1363" t="s">
        <v>4424</v>
      </c>
      <c r="J517" s="1355" t="s">
        <v>3240</v>
      </c>
      <c r="K517" s="1360" t="s">
        <v>2926</v>
      </c>
      <c r="L517" s="1357"/>
      <c r="M517" s="1357"/>
      <c r="N517" s="1357"/>
      <c r="O517" s="1357"/>
      <c r="P517" s="1357" t="str">
        <f t="shared" si="7"/>
        <v/>
      </c>
      <c r="Q517" s="1361" t="str">
        <f>IFERROR(VLOOKUP(Organization!$L517,BUDGETMANAGER,5,FALSE),"No VID")</f>
        <v>No VID</v>
      </c>
      <c r="R517" s="111"/>
    </row>
    <row r="518" spans="1:18" ht="12.75" customHeight="1">
      <c r="A518" s="1359">
        <v>509</v>
      </c>
      <c r="B518" s="1355" t="s">
        <v>97</v>
      </c>
      <c r="C518" s="1355"/>
      <c r="D518" s="1355"/>
      <c r="E518" s="1355"/>
      <c r="F518" s="1355"/>
      <c r="G518" s="1355"/>
      <c r="H518" s="1356" t="s">
        <v>4415</v>
      </c>
      <c r="I518" s="1363" t="s">
        <v>4425</v>
      </c>
      <c r="J518" s="1355" t="s">
        <v>3240</v>
      </c>
      <c r="K518" s="1360" t="s">
        <v>2926</v>
      </c>
      <c r="L518" s="1357"/>
      <c r="M518" s="1357"/>
      <c r="N518" s="1357"/>
      <c r="O518" s="1357"/>
      <c r="P518" s="1357" t="str">
        <f t="shared" si="7"/>
        <v/>
      </c>
      <c r="Q518" s="1361" t="str">
        <f>IFERROR(VLOOKUP(Organization!$L518,BUDGETMANAGER,5,FALSE),"No VID")</f>
        <v>No VID</v>
      </c>
      <c r="R518" s="111"/>
    </row>
    <row r="519" spans="1:18" ht="12.75" customHeight="1">
      <c r="A519" s="1359">
        <v>510</v>
      </c>
      <c r="B519" s="1355" t="s">
        <v>97</v>
      </c>
      <c r="C519" s="1355"/>
      <c r="D519" s="1355"/>
      <c r="E519" s="1355"/>
      <c r="F519" s="1355"/>
      <c r="G519" s="1355"/>
      <c r="H519" s="1356" t="s">
        <v>4608</v>
      </c>
      <c r="I519" s="1363" t="s">
        <v>4609</v>
      </c>
      <c r="J519" s="1355" t="s">
        <v>3240</v>
      </c>
      <c r="K519" s="1360" t="s">
        <v>2926</v>
      </c>
      <c r="L519" s="1357"/>
      <c r="M519" s="1357"/>
      <c r="N519" s="1357"/>
      <c r="O519" s="1357"/>
      <c r="P519" s="1357" t="str">
        <f t="shared" si="7"/>
        <v/>
      </c>
      <c r="Q519" s="1361" t="str">
        <f>IFERROR(VLOOKUP(Organization!$L519,BUDGETMANAGER,5,FALSE),"No VID")</f>
        <v>No VID</v>
      </c>
      <c r="R519" s="111"/>
    </row>
    <row r="520" spans="1:18" ht="12.75" customHeight="1">
      <c r="A520" s="1359">
        <v>511</v>
      </c>
      <c r="B520" s="1355" t="s">
        <v>97</v>
      </c>
      <c r="C520" s="1355"/>
      <c r="D520" s="1355"/>
      <c r="E520" s="1355"/>
      <c r="F520" s="1355"/>
      <c r="G520" s="1355"/>
      <c r="H520" s="1356" t="s">
        <v>4416</v>
      </c>
      <c r="I520" s="1363" t="s">
        <v>4426</v>
      </c>
      <c r="J520" s="1355" t="s">
        <v>3240</v>
      </c>
      <c r="K520" s="1360" t="s">
        <v>2926</v>
      </c>
      <c r="L520" s="1357"/>
      <c r="M520" s="1357"/>
      <c r="N520" s="1357"/>
      <c r="O520" s="1357"/>
      <c r="P520" s="1357" t="str">
        <f t="shared" si="7"/>
        <v/>
      </c>
      <c r="Q520" s="1361" t="str">
        <f>IFERROR(VLOOKUP(Organization!$L520,BUDGETMANAGER,5,FALSE),"No VID")</f>
        <v>No VID</v>
      </c>
      <c r="R520" s="111"/>
    </row>
    <row r="521" spans="1:18" ht="12.75" customHeight="1">
      <c r="A521" s="1359">
        <v>512</v>
      </c>
      <c r="B521" s="1355" t="s">
        <v>97</v>
      </c>
      <c r="C521" s="1355"/>
      <c r="D521" s="1355"/>
      <c r="E521" s="1355"/>
      <c r="F521" s="1355"/>
      <c r="G521" s="1355"/>
      <c r="H521" s="1356" t="s">
        <v>5451</v>
      </c>
      <c r="I521" s="1363" t="s">
        <v>5452</v>
      </c>
      <c r="J521" s="1355" t="s">
        <v>3240</v>
      </c>
      <c r="K521" s="1360" t="s">
        <v>2926</v>
      </c>
      <c r="L521" s="1357"/>
      <c r="M521" s="1357"/>
      <c r="N521" s="1357"/>
      <c r="O521" s="1357"/>
      <c r="P521" s="1357" t="str">
        <f t="shared" si="7"/>
        <v/>
      </c>
      <c r="Q521" s="1361" t="str">
        <f>IFERROR(VLOOKUP(Organization!$L521,BUDGETMANAGER,5,FALSE),"No VID")</f>
        <v>No VID</v>
      </c>
      <c r="R521" s="111"/>
    </row>
    <row r="522" spans="1:18" ht="12.75" customHeight="1">
      <c r="A522" s="1359">
        <v>513</v>
      </c>
      <c r="B522" s="1355" t="s">
        <v>97</v>
      </c>
      <c r="C522" s="1355"/>
      <c r="D522" s="1355"/>
      <c r="E522" s="1355"/>
      <c r="F522" s="1355"/>
      <c r="G522" s="1355"/>
      <c r="H522" s="1356" t="s">
        <v>4417</v>
      </c>
      <c r="I522" s="1363" t="s">
        <v>4427</v>
      </c>
      <c r="J522" s="1355" t="s">
        <v>3240</v>
      </c>
      <c r="K522" s="1360" t="s">
        <v>2926</v>
      </c>
      <c r="L522" s="1357"/>
      <c r="M522" s="1357"/>
      <c r="N522" s="1357"/>
      <c r="O522" s="1357"/>
      <c r="P522" s="1357" t="str">
        <f t="shared" si="7"/>
        <v/>
      </c>
      <c r="Q522" s="1361" t="str">
        <f>IFERROR(VLOOKUP(Organization!$L522,BUDGETMANAGER,5,FALSE),"No VID")</f>
        <v>No VID</v>
      </c>
      <c r="R522" s="111"/>
    </row>
    <row r="523" spans="1:18" ht="12.75" customHeight="1">
      <c r="A523" s="1359">
        <v>514</v>
      </c>
      <c r="B523" s="1355" t="s">
        <v>97</v>
      </c>
      <c r="C523" s="1355"/>
      <c r="D523" s="1355"/>
      <c r="E523" s="1355"/>
      <c r="F523" s="1355"/>
      <c r="G523" s="1355"/>
      <c r="H523" s="1356" t="s">
        <v>4779</v>
      </c>
      <c r="I523" s="1363" t="s">
        <v>5679</v>
      </c>
      <c r="J523" s="1355" t="s">
        <v>3240</v>
      </c>
      <c r="K523" s="1360" t="s">
        <v>2926</v>
      </c>
      <c r="L523" s="1357"/>
      <c r="M523" s="1357"/>
      <c r="N523" s="1357"/>
      <c r="O523" s="1357"/>
      <c r="P523" s="1357" t="str">
        <f t="shared" si="7"/>
        <v/>
      </c>
      <c r="Q523" s="1361" t="str">
        <f>IFERROR(VLOOKUP(Organization!$L523,BUDGETMANAGER,5,FALSE),"No VID")</f>
        <v>No VID</v>
      </c>
      <c r="R523" s="111"/>
    </row>
    <row r="524" spans="1:18" ht="12.75" customHeight="1">
      <c r="A524" s="1359">
        <v>515</v>
      </c>
      <c r="B524" s="1355" t="s">
        <v>97</v>
      </c>
      <c r="C524" s="1355"/>
      <c r="D524" s="1355"/>
      <c r="E524" s="1355"/>
      <c r="F524" s="1355"/>
      <c r="G524" s="1355"/>
      <c r="H524" s="1356" t="s">
        <v>4428</v>
      </c>
      <c r="I524" s="1363" t="s">
        <v>6232</v>
      </c>
      <c r="J524" s="1355" t="s">
        <v>3240</v>
      </c>
      <c r="K524" s="1360" t="s">
        <v>2926</v>
      </c>
      <c r="L524" s="1357"/>
      <c r="M524" s="1357"/>
      <c r="N524" s="1357"/>
      <c r="O524" s="1357"/>
      <c r="P524" s="1357" t="str">
        <f t="shared" ref="P524:P587" si="8">LEFT($O524,3)</f>
        <v/>
      </c>
      <c r="Q524" s="1361" t="str">
        <f>IFERROR(VLOOKUP(Organization!$L524,BUDGETMANAGER,5,FALSE),"No VID")</f>
        <v>No VID</v>
      </c>
      <c r="R524" s="111"/>
    </row>
    <row r="525" spans="1:18" ht="12.75" customHeight="1">
      <c r="A525" s="1359">
        <v>516</v>
      </c>
      <c r="B525" s="1355" t="s">
        <v>97</v>
      </c>
      <c r="C525" s="1355"/>
      <c r="D525" s="1355"/>
      <c r="E525" s="1355"/>
      <c r="F525" s="1355"/>
      <c r="G525" s="1355"/>
      <c r="H525" s="1356" t="s">
        <v>4352</v>
      </c>
      <c r="I525" s="1363" t="s">
        <v>5311</v>
      </c>
      <c r="J525" s="1355" t="s">
        <v>3240</v>
      </c>
      <c r="K525" s="1360" t="s">
        <v>2926</v>
      </c>
      <c r="L525" s="1357"/>
      <c r="M525" s="1357"/>
      <c r="N525" s="1357"/>
      <c r="O525" s="1357"/>
      <c r="P525" s="1357" t="str">
        <f t="shared" si="8"/>
        <v/>
      </c>
      <c r="Q525" s="1361" t="str">
        <f>IFERROR(VLOOKUP(Organization!$L525,BUDGETMANAGER,5,FALSE),"No VID")</f>
        <v>No VID</v>
      </c>
      <c r="R525" s="111"/>
    </row>
    <row r="526" spans="1:18" ht="12.75" customHeight="1">
      <c r="A526" s="1359">
        <v>517</v>
      </c>
      <c r="B526" s="1355" t="s">
        <v>97</v>
      </c>
      <c r="C526" s="1355"/>
      <c r="D526" s="1355"/>
      <c r="E526" s="1355"/>
      <c r="F526" s="1355"/>
      <c r="G526" s="1355"/>
      <c r="H526" s="1356" t="s">
        <v>4349</v>
      </c>
      <c r="I526" s="1363" t="s">
        <v>5312</v>
      </c>
      <c r="J526" s="1355" t="s">
        <v>3240</v>
      </c>
      <c r="K526" s="1360" t="s">
        <v>2926</v>
      </c>
      <c r="L526" s="1357"/>
      <c r="M526" s="1357"/>
      <c r="N526" s="1357"/>
      <c r="O526" s="1357"/>
      <c r="P526" s="1357" t="str">
        <f t="shared" si="8"/>
        <v/>
      </c>
      <c r="Q526" s="1361" t="str">
        <f>IFERROR(VLOOKUP(Organization!$L526,BUDGETMANAGER,5,FALSE),"No VID")</f>
        <v>No VID</v>
      </c>
      <c r="R526" s="111"/>
    </row>
    <row r="527" spans="1:18" ht="12.75" customHeight="1">
      <c r="A527" s="1359">
        <v>518</v>
      </c>
      <c r="B527" s="1355" t="s">
        <v>97</v>
      </c>
      <c r="C527" s="1355"/>
      <c r="D527" s="1355"/>
      <c r="E527" s="1355"/>
      <c r="F527" s="1355"/>
      <c r="G527" s="1355"/>
      <c r="H527" s="1356" t="s">
        <v>4353</v>
      </c>
      <c r="I527" s="1363" t="s">
        <v>5313</v>
      </c>
      <c r="J527" s="1355" t="s">
        <v>3240</v>
      </c>
      <c r="K527" s="1360" t="s">
        <v>2926</v>
      </c>
      <c r="L527" s="1357"/>
      <c r="M527" s="1357"/>
      <c r="N527" s="1357"/>
      <c r="O527" s="1357"/>
      <c r="P527" s="1357" t="str">
        <f t="shared" si="8"/>
        <v/>
      </c>
      <c r="Q527" s="1361" t="str">
        <f>IFERROR(VLOOKUP(Organization!$L527,BUDGETMANAGER,5,FALSE),"No VID")</f>
        <v>No VID</v>
      </c>
      <c r="R527" s="111"/>
    </row>
    <row r="528" spans="1:18" ht="12.75" customHeight="1">
      <c r="A528" s="1359">
        <v>519</v>
      </c>
      <c r="B528" s="1355" t="s">
        <v>97</v>
      </c>
      <c r="C528" s="1355"/>
      <c r="D528" s="1355"/>
      <c r="E528" s="1355"/>
      <c r="F528" s="1355"/>
      <c r="G528" s="1355"/>
      <c r="H528" s="1356" t="s">
        <v>4328</v>
      </c>
      <c r="I528" s="1363" t="s">
        <v>4329</v>
      </c>
      <c r="J528" s="1355" t="s">
        <v>3240</v>
      </c>
      <c r="K528" s="1360" t="s">
        <v>2926</v>
      </c>
      <c r="L528" s="1357"/>
      <c r="M528" s="1357"/>
      <c r="N528" s="1357"/>
      <c r="O528" s="1357"/>
      <c r="P528" s="1357" t="str">
        <f t="shared" si="8"/>
        <v/>
      </c>
      <c r="Q528" s="1361" t="str">
        <f>IFERROR(VLOOKUP(Organization!$L528,BUDGETMANAGER,5,FALSE),"No VID")</f>
        <v>No VID</v>
      </c>
      <c r="R528" s="111"/>
    </row>
    <row r="529" spans="1:18" ht="12.75" customHeight="1">
      <c r="A529" s="1359">
        <v>520</v>
      </c>
      <c r="B529" s="1355" t="s">
        <v>97</v>
      </c>
      <c r="C529" s="1355"/>
      <c r="D529" s="1355"/>
      <c r="E529" s="1355"/>
      <c r="F529" s="1355"/>
      <c r="G529" s="1355"/>
      <c r="H529" s="1356" t="s">
        <v>4332</v>
      </c>
      <c r="I529" s="1363" t="s">
        <v>4333</v>
      </c>
      <c r="J529" s="1355" t="s">
        <v>3240</v>
      </c>
      <c r="K529" s="1360" t="s">
        <v>2926</v>
      </c>
      <c r="L529" s="1357"/>
      <c r="M529" s="1357"/>
      <c r="N529" s="1357"/>
      <c r="O529" s="1357"/>
      <c r="P529" s="1357" t="str">
        <f t="shared" si="8"/>
        <v/>
      </c>
      <c r="Q529" s="1361" t="str">
        <f>IFERROR(VLOOKUP(Organization!$L529,BUDGETMANAGER,5,FALSE),"No VID")</f>
        <v>No VID</v>
      </c>
      <c r="R529" s="111"/>
    </row>
    <row r="530" spans="1:18" ht="12.75" customHeight="1">
      <c r="A530" s="1359">
        <v>521</v>
      </c>
      <c r="B530" s="1355" t="s">
        <v>97</v>
      </c>
      <c r="C530" s="1355"/>
      <c r="D530" s="1355"/>
      <c r="E530" s="1355"/>
      <c r="F530" s="1355"/>
      <c r="G530" s="1355"/>
      <c r="H530" s="1356" t="s">
        <v>4320</v>
      </c>
      <c r="I530" s="1363" t="s">
        <v>4321</v>
      </c>
      <c r="J530" s="1355" t="s">
        <v>3240</v>
      </c>
      <c r="K530" s="1360" t="s">
        <v>2926</v>
      </c>
      <c r="L530" s="1357"/>
      <c r="M530" s="1357"/>
      <c r="N530" s="1357"/>
      <c r="O530" s="1357"/>
      <c r="P530" s="1357" t="str">
        <f t="shared" si="8"/>
        <v/>
      </c>
      <c r="Q530" s="1361" t="str">
        <f>IFERROR(VLOOKUP(Organization!$L530,BUDGETMANAGER,5,FALSE),"No VID")</f>
        <v>No VID</v>
      </c>
      <c r="R530" s="111"/>
    </row>
    <row r="531" spans="1:18" ht="12.75" customHeight="1">
      <c r="A531" s="1359">
        <v>522</v>
      </c>
      <c r="B531" s="1355" t="s">
        <v>97</v>
      </c>
      <c r="C531" s="1355"/>
      <c r="D531" s="1355"/>
      <c r="E531" s="1355"/>
      <c r="F531" s="1355"/>
      <c r="G531" s="1355"/>
      <c r="H531" s="1356" t="s">
        <v>4663</v>
      </c>
      <c r="I531" s="1371" t="s">
        <v>4664</v>
      </c>
      <c r="J531" s="1355" t="s">
        <v>3240</v>
      </c>
      <c r="K531" s="1360" t="s">
        <v>2926</v>
      </c>
      <c r="L531" s="1357"/>
      <c r="M531" s="1357"/>
      <c r="N531" s="1357"/>
      <c r="O531" s="1357"/>
      <c r="P531" s="1357" t="str">
        <f t="shared" si="8"/>
        <v/>
      </c>
      <c r="Q531" s="1361" t="str">
        <f>IFERROR(VLOOKUP(Organization!$L531,BUDGETMANAGER,5,FALSE),"No VID")</f>
        <v>No VID</v>
      </c>
      <c r="R531" s="111"/>
    </row>
    <row r="532" spans="1:18" ht="12.75" customHeight="1">
      <c r="A532" s="1359">
        <v>523</v>
      </c>
      <c r="B532" s="1355" t="s">
        <v>97</v>
      </c>
      <c r="C532" s="1355"/>
      <c r="D532" s="1355"/>
      <c r="E532" s="1355"/>
      <c r="F532" s="1355"/>
      <c r="G532" s="1355"/>
      <c r="H532" s="1356" t="s">
        <v>4322</v>
      </c>
      <c r="I532" s="1363" t="s">
        <v>4323</v>
      </c>
      <c r="J532" s="1355" t="s">
        <v>3240</v>
      </c>
      <c r="K532" s="1360" t="s">
        <v>2926</v>
      </c>
      <c r="L532" s="1357"/>
      <c r="M532" s="1357"/>
      <c r="N532" s="1357"/>
      <c r="O532" s="1357"/>
      <c r="P532" s="1357" t="str">
        <f t="shared" si="8"/>
        <v/>
      </c>
      <c r="Q532" s="1361" t="str">
        <f>IFERROR(VLOOKUP(Organization!$L532,BUDGETMANAGER,5,FALSE),"No VID")</f>
        <v>No VID</v>
      </c>
      <c r="R532" s="111"/>
    </row>
    <row r="533" spans="1:18" ht="12.75" customHeight="1">
      <c r="A533" s="1359">
        <v>524</v>
      </c>
      <c r="B533" s="1355" t="s">
        <v>97</v>
      </c>
      <c r="C533" s="1355"/>
      <c r="D533" s="1355"/>
      <c r="E533" s="1355"/>
      <c r="F533" s="1355"/>
      <c r="G533" s="1355"/>
      <c r="H533" s="1356" t="s">
        <v>4334</v>
      </c>
      <c r="I533" s="1363" t="s">
        <v>4335</v>
      </c>
      <c r="J533" s="1355" t="s">
        <v>3240</v>
      </c>
      <c r="K533" s="1360" t="s">
        <v>2926</v>
      </c>
      <c r="L533" s="1357"/>
      <c r="M533" s="1357"/>
      <c r="N533" s="1357"/>
      <c r="O533" s="1357"/>
      <c r="P533" s="1357" t="str">
        <f t="shared" si="8"/>
        <v/>
      </c>
      <c r="Q533" s="1361" t="str">
        <f>IFERROR(VLOOKUP(Organization!$L533,BUDGETMANAGER,5,FALSE),"No VID")</f>
        <v>No VID</v>
      </c>
      <c r="R533" s="111"/>
    </row>
    <row r="534" spans="1:18" ht="12.75" customHeight="1">
      <c r="A534" s="1359">
        <v>525</v>
      </c>
      <c r="B534" s="1355" t="s">
        <v>97</v>
      </c>
      <c r="C534" s="1355"/>
      <c r="D534" s="1355"/>
      <c r="E534" s="1355"/>
      <c r="F534" s="1355"/>
      <c r="G534" s="1355"/>
      <c r="H534" s="1356" t="s">
        <v>4499</v>
      </c>
      <c r="I534" s="1363" t="s">
        <v>4501</v>
      </c>
      <c r="J534" s="1355" t="s">
        <v>3240</v>
      </c>
      <c r="K534" s="1360" t="s">
        <v>2926</v>
      </c>
      <c r="L534" s="1357"/>
      <c r="M534" s="1357"/>
      <c r="N534" s="1357"/>
      <c r="O534" s="1357"/>
      <c r="P534" s="1357" t="str">
        <f t="shared" si="8"/>
        <v/>
      </c>
      <c r="Q534" s="1361" t="str">
        <f>IFERROR(VLOOKUP(Organization!$L534,BUDGETMANAGER,5,FALSE),"No VID")</f>
        <v>No VID</v>
      </c>
      <c r="R534" s="111"/>
    </row>
    <row r="535" spans="1:18" ht="12.75" customHeight="1">
      <c r="A535" s="1359">
        <v>526</v>
      </c>
      <c r="B535" s="1355" t="s">
        <v>97</v>
      </c>
      <c r="C535" s="1355"/>
      <c r="D535" s="1355"/>
      <c r="E535" s="1355"/>
      <c r="F535" s="1355"/>
      <c r="G535" s="1355"/>
      <c r="H535" s="1356" t="s">
        <v>4500</v>
      </c>
      <c r="I535" s="1363" t="s">
        <v>4502</v>
      </c>
      <c r="J535" s="1355" t="s">
        <v>3240</v>
      </c>
      <c r="K535" s="1360" t="s">
        <v>2926</v>
      </c>
      <c r="L535" s="1357"/>
      <c r="M535" s="1357"/>
      <c r="N535" s="1357"/>
      <c r="O535" s="1357"/>
      <c r="P535" s="1357" t="str">
        <f t="shared" si="8"/>
        <v/>
      </c>
      <c r="Q535" s="1361" t="str">
        <f>IFERROR(VLOOKUP(Organization!$L535,BUDGETMANAGER,5,FALSE),"No VID")</f>
        <v>No VID</v>
      </c>
      <c r="R535" s="111"/>
    </row>
    <row r="536" spans="1:18" ht="12.75" customHeight="1">
      <c r="A536" s="1359">
        <v>527</v>
      </c>
      <c r="B536" s="1355" t="s">
        <v>97</v>
      </c>
      <c r="C536" s="1355"/>
      <c r="D536" s="1355"/>
      <c r="E536" s="1355"/>
      <c r="F536" s="1355"/>
      <c r="G536" s="1355"/>
      <c r="H536" s="1356" t="s">
        <v>4577</v>
      </c>
      <c r="I536" s="1371" t="s">
        <v>4562</v>
      </c>
      <c r="J536" s="1355" t="s">
        <v>3240</v>
      </c>
      <c r="K536" s="1360" t="s">
        <v>2926</v>
      </c>
      <c r="L536" s="1357"/>
      <c r="M536" s="1357"/>
      <c r="N536" s="1357"/>
      <c r="O536" s="1357"/>
      <c r="P536" s="1357" t="str">
        <f t="shared" si="8"/>
        <v/>
      </c>
      <c r="Q536" s="1361" t="str">
        <f>IFERROR(VLOOKUP(Organization!$L536,BUDGETMANAGER,5,FALSE),"No VID")</f>
        <v>No VID</v>
      </c>
      <c r="R536" s="111"/>
    </row>
    <row r="537" spans="1:18" ht="12.75" customHeight="1">
      <c r="A537" s="1359">
        <v>528</v>
      </c>
      <c r="B537" s="1355" t="s">
        <v>97</v>
      </c>
      <c r="C537" s="1355"/>
      <c r="D537" s="1371"/>
      <c r="E537" s="1371"/>
      <c r="F537" s="1355"/>
      <c r="G537" s="1355"/>
      <c r="H537" s="1356" t="s">
        <v>4503</v>
      </c>
      <c r="I537" s="1363" t="s">
        <v>4516</v>
      </c>
      <c r="J537" s="1355" t="s">
        <v>3240</v>
      </c>
      <c r="K537" s="1360" t="s">
        <v>2926</v>
      </c>
      <c r="L537" s="1357"/>
      <c r="M537" s="1357"/>
      <c r="N537" s="1357"/>
      <c r="O537" s="1357"/>
      <c r="P537" s="1357" t="str">
        <f t="shared" si="8"/>
        <v/>
      </c>
      <c r="Q537" s="1361" t="str">
        <f>IFERROR(VLOOKUP(Organization!$L537,BUDGETMANAGER,5,FALSE),"No VID")</f>
        <v>No VID</v>
      </c>
      <c r="R537" s="111"/>
    </row>
    <row r="538" spans="1:18" ht="12.75" customHeight="1">
      <c r="A538" s="1359">
        <v>529</v>
      </c>
      <c r="B538" s="1355" t="s">
        <v>97</v>
      </c>
      <c r="C538" s="1355"/>
      <c r="D538" s="1355"/>
      <c r="E538" s="1355"/>
      <c r="F538" s="1355"/>
      <c r="G538" s="1355"/>
      <c r="H538" s="1356" t="s">
        <v>4504</v>
      </c>
      <c r="I538" s="1363" t="s">
        <v>4517</v>
      </c>
      <c r="J538" s="1355" t="s">
        <v>3240</v>
      </c>
      <c r="K538" s="1360" t="s">
        <v>2926</v>
      </c>
      <c r="L538" s="1357"/>
      <c r="M538" s="1357"/>
      <c r="N538" s="1357"/>
      <c r="O538" s="1357"/>
      <c r="P538" s="1357" t="str">
        <f t="shared" si="8"/>
        <v/>
      </c>
      <c r="Q538" s="1361" t="str">
        <f>IFERROR(VLOOKUP(Organization!$L538,BUDGETMANAGER,5,FALSE),"No VID")</f>
        <v>No VID</v>
      </c>
      <c r="R538" s="111"/>
    </row>
    <row r="539" spans="1:18" ht="12.75" customHeight="1">
      <c r="A539" s="1359">
        <v>530</v>
      </c>
      <c r="B539" s="1355" t="s">
        <v>97</v>
      </c>
      <c r="C539" s="1355"/>
      <c r="D539" s="1355"/>
      <c r="E539" s="1355"/>
      <c r="F539" s="1355"/>
      <c r="G539" s="1355"/>
      <c r="H539" s="1356" t="s">
        <v>4505</v>
      </c>
      <c r="I539" s="1363" t="s">
        <v>4518</v>
      </c>
      <c r="J539" s="1355" t="s">
        <v>3240</v>
      </c>
      <c r="K539" s="1360" t="s">
        <v>2926</v>
      </c>
      <c r="L539" s="1357"/>
      <c r="M539" s="1357"/>
      <c r="N539" s="1357"/>
      <c r="O539" s="1357"/>
      <c r="P539" s="1357" t="str">
        <f t="shared" si="8"/>
        <v/>
      </c>
      <c r="Q539" s="1361" t="str">
        <f>IFERROR(VLOOKUP(Organization!$L539,BUDGETMANAGER,5,FALSE),"No VID")</f>
        <v>No VID</v>
      </c>
      <c r="R539" s="111"/>
    </row>
    <row r="540" spans="1:18" ht="12.75" customHeight="1">
      <c r="A540" s="1359">
        <v>531</v>
      </c>
      <c r="B540" s="1355" t="s">
        <v>97</v>
      </c>
      <c r="C540" s="1355"/>
      <c r="D540" s="1355"/>
      <c r="E540" s="1355"/>
      <c r="F540" s="1355"/>
      <c r="G540" s="1355"/>
      <c r="H540" s="1356" t="s">
        <v>4506</v>
      </c>
      <c r="I540" s="1363" t="s">
        <v>4519</v>
      </c>
      <c r="J540" s="1355" t="s">
        <v>3240</v>
      </c>
      <c r="K540" s="1360" t="s">
        <v>2926</v>
      </c>
      <c r="L540" s="1357"/>
      <c r="M540" s="1357"/>
      <c r="N540" s="1357"/>
      <c r="O540" s="1357"/>
      <c r="P540" s="1357" t="str">
        <f t="shared" si="8"/>
        <v/>
      </c>
      <c r="Q540" s="1361" t="str">
        <f>IFERROR(VLOOKUP(Organization!$L540,BUDGETMANAGER,5,FALSE),"No VID")</f>
        <v>No VID</v>
      </c>
      <c r="R540" s="111"/>
    </row>
    <row r="541" spans="1:18" ht="12.75" customHeight="1">
      <c r="A541" s="1359">
        <v>532</v>
      </c>
      <c r="B541" s="1355" t="s">
        <v>97</v>
      </c>
      <c r="C541" s="1355"/>
      <c r="D541" s="1355"/>
      <c r="E541" s="1355"/>
      <c r="F541" s="1355"/>
      <c r="G541" s="1355"/>
      <c r="H541" s="1356" t="s">
        <v>4867</v>
      </c>
      <c r="I541" s="1363" t="s">
        <v>4868</v>
      </c>
      <c r="J541" s="1355" t="s">
        <v>3240</v>
      </c>
      <c r="K541" s="1360" t="s">
        <v>2926</v>
      </c>
      <c r="L541" s="1357"/>
      <c r="M541" s="1357"/>
      <c r="N541" s="1357"/>
      <c r="O541" s="1357"/>
      <c r="P541" s="1357" t="str">
        <f t="shared" si="8"/>
        <v/>
      </c>
      <c r="Q541" s="1361" t="str">
        <f>IFERROR(VLOOKUP(Organization!$L541,BUDGETMANAGER,5,FALSE),"No VID")</f>
        <v>No VID</v>
      </c>
      <c r="R541" s="111"/>
    </row>
    <row r="542" spans="1:18" ht="12.75" customHeight="1">
      <c r="A542" s="1359">
        <v>533</v>
      </c>
      <c r="B542" s="1355" t="s">
        <v>97</v>
      </c>
      <c r="C542" s="1355"/>
      <c r="D542" s="1355"/>
      <c r="E542" s="1355"/>
      <c r="F542" s="1355"/>
      <c r="G542" s="1355"/>
      <c r="H542" s="1356" t="s">
        <v>5510</v>
      </c>
      <c r="I542" s="1363" t="s">
        <v>5511</v>
      </c>
      <c r="J542" s="1355" t="s">
        <v>3240</v>
      </c>
      <c r="K542" s="1360" t="s">
        <v>2926</v>
      </c>
      <c r="L542" s="1357"/>
      <c r="M542" s="1357"/>
      <c r="N542" s="1357"/>
      <c r="O542" s="1357"/>
      <c r="P542" s="1357" t="str">
        <f t="shared" si="8"/>
        <v/>
      </c>
      <c r="Q542" s="1361" t="str">
        <f>IFERROR(VLOOKUP(Organization!$L542,BUDGETMANAGER,5,FALSE),"No VID")</f>
        <v>No VID</v>
      </c>
      <c r="R542" s="111"/>
    </row>
    <row r="543" spans="1:18" ht="12.75" customHeight="1">
      <c r="A543" s="1359">
        <v>534</v>
      </c>
      <c r="B543" s="1355" t="s">
        <v>97</v>
      </c>
      <c r="C543" s="1355"/>
      <c r="D543" s="1355"/>
      <c r="E543" s="1355"/>
      <c r="F543" s="1355"/>
      <c r="G543" s="1355"/>
      <c r="H543" s="1356" t="s">
        <v>4581</v>
      </c>
      <c r="I543" s="1363" t="s">
        <v>4582</v>
      </c>
      <c r="J543" s="1355" t="s">
        <v>3240</v>
      </c>
      <c r="K543" s="1360" t="s">
        <v>2926</v>
      </c>
      <c r="L543" s="1357"/>
      <c r="M543" s="1357"/>
      <c r="N543" s="1357"/>
      <c r="O543" s="1357"/>
      <c r="P543" s="1357" t="str">
        <f t="shared" si="8"/>
        <v/>
      </c>
      <c r="Q543" s="1361" t="str">
        <f>IFERROR(VLOOKUP(Organization!$L543,BUDGETMANAGER,5,FALSE),"No VID")</f>
        <v>No VID</v>
      </c>
      <c r="R543" s="111"/>
    </row>
    <row r="544" spans="1:18" ht="12.75" customHeight="1">
      <c r="A544" s="1359">
        <v>535</v>
      </c>
      <c r="B544" s="1355" t="s">
        <v>97</v>
      </c>
      <c r="C544" s="1355"/>
      <c r="D544" s="1355"/>
      <c r="E544" s="1355"/>
      <c r="F544" s="1355"/>
      <c r="G544" s="1355"/>
      <c r="H544" s="1356" t="s">
        <v>4507</v>
      </c>
      <c r="I544" s="1363" t="s">
        <v>4520</v>
      </c>
      <c r="J544" s="1355" t="s">
        <v>3240</v>
      </c>
      <c r="K544" s="1360" t="s">
        <v>2926</v>
      </c>
      <c r="L544" s="1357"/>
      <c r="M544" s="1357"/>
      <c r="N544" s="1357"/>
      <c r="O544" s="1357"/>
      <c r="P544" s="1357" t="str">
        <f t="shared" si="8"/>
        <v/>
      </c>
      <c r="Q544" s="1361" t="str">
        <f>IFERROR(VLOOKUP(Organization!$L544,BUDGETMANAGER,5,FALSE),"No VID")</f>
        <v>No VID</v>
      </c>
      <c r="R544" s="111"/>
    </row>
    <row r="545" spans="1:18" ht="12.75" customHeight="1">
      <c r="A545" s="1359">
        <v>536</v>
      </c>
      <c r="B545" s="1355" t="s">
        <v>97</v>
      </c>
      <c r="C545" s="1355"/>
      <c r="D545" s="1355"/>
      <c r="E545" s="1355"/>
      <c r="F545" s="1355"/>
      <c r="G545" s="1355"/>
      <c r="H545" s="1356" t="s">
        <v>5065</v>
      </c>
      <c r="I545" s="1363" t="s">
        <v>5066</v>
      </c>
      <c r="J545" s="1355" t="s">
        <v>3240</v>
      </c>
      <c r="K545" s="1360" t="s">
        <v>2926</v>
      </c>
      <c r="L545" s="1357"/>
      <c r="M545" s="1357"/>
      <c r="N545" s="1357"/>
      <c r="O545" s="1357"/>
      <c r="P545" s="1357" t="str">
        <f t="shared" si="8"/>
        <v/>
      </c>
      <c r="Q545" s="1361" t="str">
        <f>IFERROR(VLOOKUP(Organization!$L545,BUDGETMANAGER,5,FALSE),"No VID")</f>
        <v>No VID</v>
      </c>
      <c r="R545" s="111"/>
    </row>
    <row r="546" spans="1:18" ht="12.75" customHeight="1">
      <c r="A546" s="1359">
        <v>537</v>
      </c>
      <c r="B546" s="1355" t="s">
        <v>97</v>
      </c>
      <c r="C546" s="1355"/>
      <c r="D546" s="1355"/>
      <c r="E546" s="1355"/>
      <c r="F546" s="1355"/>
      <c r="G546" s="1355"/>
      <c r="H546" s="1356" t="s">
        <v>4508</v>
      </c>
      <c r="I546" s="1363" t="s">
        <v>4521</v>
      </c>
      <c r="J546" s="1355" t="s">
        <v>3240</v>
      </c>
      <c r="K546" s="1360" t="s">
        <v>2926</v>
      </c>
      <c r="L546" s="1357"/>
      <c r="M546" s="1357"/>
      <c r="N546" s="1357"/>
      <c r="O546" s="1357"/>
      <c r="P546" s="1357" t="str">
        <f t="shared" si="8"/>
        <v/>
      </c>
      <c r="Q546" s="1361" t="str">
        <f>IFERROR(VLOOKUP(Organization!$L546,BUDGETMANAGER,5,FALSE),"No VID")</f>
        <v>No VID</v>
      </c>
      <c r="R546" s="111"/>
    </row>
    <row r="547" spans="1:18" ht="12.75" customHeight="1">
      <c r="A547" s="1359">
        <v>538</v>
      </c>
      <c r="B547" s="1355" t="s">
        <v>97</v>
      </c>
      <c r="C547" s="1355"/>
      <c r="D547" s="1355"/>
      <c r="E547" s="1355"/>
      <c r="F547" s="1355"/>
      <c r="G547" s="1355"/>
      <c r="H547" s="1356" t="s">
        <v>4665</v>
      </c>
      <c r="I547" s="1363" t="s">
        <v>4806</v>
      </c>
      <c r="J547" s="1355" t="s">
        <v>3240</v>
      </c>
      <c r="K547" s="1360" t="s">
        <v>2926</v>
      </c>
      <c r="L547" s="1357"/>
      <c r="M547" s="1357"/>
      <c r="N547" s="1357"/>
      <c r="O547" s="1357"/>
      <c r="P547" s="1357" t="str">
        <f t="shared" si="8"/>
        <v/>
      </c>
      <c r="Q547" s="1361" t="str">
        <f>IFERROR(VLOOKUP(Organization!$L547,BUDGETMANAGER,5,FALSE),"No VID")</f>
        <v>No VID</v>
      </c>
      <c r="R547" s="111"/>
    </row>
    <row r="548" spans="1:18" ht="12.75" customHeight="1">
      <c r="A548" s="1359">
        <v>539</v>
      </c>
      <c r="B548" s="1355" t="s">
        <v>97</v>
      </c>
      <c r="C548" s="1355"/>
      <c r="D548" s="1355"/>
      <c r="E548" s="1355"/>
      <c r="F548" s="1355"/>
      <c r="G548" s="1355"/>
      <c r="H548" s="1356" t="s">
        <v>4509</v>
      </c>
      <c r="I548" s="1363" t="s">
        <v>4522</v>
      </c>
      <c r="J548" s="1355" t="s">
        <v>3240</v>
      </c>
      <c r="K548" s="1360" t="s">
        <v>2926</v>
      </c>
      <c r="L548" s="1357"/>
      <c r="M548" s="1357"/>
      <c r="N548" s="1357"/>
      <c r="O548" s="1357"/>
      <c r="P548" s="1357" t="str">
        <f t="shared" si="8"/>
        <v/>
      </c>
      <c r="Q548" s="1361" t="str">
        <f>IFERROR(VLOOKUP(Organization!$L548,BUDGETMANAGER,5,FALSE),"No VID")</f>
        <v>No VID</v>
      </c>
      <c r="R548" s="111"/>
    </row>
    <row r="549" spans="1:18" ht="12.75" customHeight="1">
      <c r="A549" s="1359">
        <v>540</v>
      </c>
      <c r="B549" s="1355" t="s">
        <v>97</v>
      </c>
      <c r="C549" s="1355"/>
      <c r="D549" s="1355"/>
      <c r="E549" s="1355"/>
      <c r="F549" s="1355"/>
      <c r="G549" s="1355"/>
      <c r="H549" s="1356" t="s">
        <v>4510</v>
      </c>
      <c r="I549" s="1363" t="s">
        <v>4523</v>
      </c>
      <c r="J549" s="1355" t="s">
        <v>3240</v>
      </c>
      <c r="K549" s="1360" t="s">
        <v>2926</v>
      </c>
      <c r="L549" s="1357"/>
      <c r="M549" s="1357"/>
      <c r="N549" s="1357"/>
      <c r="O549" s="1357"/>
      <c r="P549" s="1357" t="str">
        <f t="shared" si="8"/>
        <v/>
      </c>
      <c r="Q549" s="1361" t="str">
        <f>IFERROR(VLOOKUP(Organization!$L549,BUDGETMANAGER,5,FALSE),"No VID")</f>
        <v>No VID</v>
      </c>
      <c r="R549" s="111"/>
    </row>
    <row r="550" spans="1:18" ht="12.75" customHeight="1">
      <c r="A550" s="1359">
        <v>541</v>
      </c>
      <c r="B550" s="1355" t="s">
        <v>97</v>
      </c>
      <c r="C550" s="1355"/>
      <c r="D550" s="1355"/>
      <c r="E550" s="1355"/>
      <c r="F550" s="1355"/>
      <c r="G550" s="1355"/>
      <c r="H550" s="1356" t="s">
        <v>4511</v>
      </c>
      <c r="I550" s="1363" t="s">
        <v>4524</v>
      </c>
      <c r="J550" s="1355" t="s">
        <v>3240</v>
      </c>
      <c r="K550" s="1360" t="s">
        <v>2926</v>
      </c>
      <c r="L550" s="1357"/>
      <c r="M550" s="1357"/>
      <c r="N550" s="1357"/>
      <c r="O550" s="1357"/>
      <c r="P550" s="1357" t="str">
        <f t="shared" si="8"/>
        <v/>
      </c>
      <c r="Q550" s="1361" t="str">
        <f>IFERROR(VLOOKUP(Organization!$L550,BUDGETMANAGER,5,FALSE),"No VID")</f>
        <v>No VID</v>
      </c>
      <c r="R550" s="111"/>
    </row>
    <row r="551" spans="1:18" ht="12.75" customHeight="1">
      <c r="A551" s="1359">
        <v>542</v>
      </c>
      <c r="B551" s="1355" t="s">
        <v>97</v>
      </c>
      <c r="C551" s="1355"/>
      <c r="D551" s="1355"/>
      <c r="E551" s="1355"/>
      <c r="F551" s="1355"/>
      <c r="G551" s="1355"/>
      <c r="H551" s="1356" t="s">
        <v>4512</v>
      </c>
      <c r="I551" s="1363" t="s">
        <v>4525</v>
      </c>
      <c r="J551" s="1355" t="s">
        <v>3240</v>
      </c>
      <c r="K551" s="1360" t="s">
        <v>2926</v>
      </c>
      <c r="L551" s="1357"/>
      <c r="M551" s="1357"/>
      <c r="N551" s="1357"/>
      <c r="O551" s="1357"/>
      <c r="P551" s="1357" t="str">
        <f t="shared" si="8"/>
        <v/>
      </c>
      <c r="Q551" s="1361" t="str">
        <f>IFERROR(VLOOKUP(Organization!$L551,BUDGETMANAGER,5,FALSE),"No VID")</f>
        <v>No VID</v>
      </c>
      <c r="R551" s="111"/>
    </row>
    <row r="552" spans="1:18" ht="12.75" customHeight="1">
      <c r="A552" s="1359">
        <v>543</v>
      </c>
      <c r="B552" s="1355" t="s">
        <v>97</v>
      </c>
      <c r="C552" s="1355"/>
      <c r="D552" s="1355"/>
      <c r="E552" s="1355"/>
      <c r="F552" s="1355"/>
      <c r="G552" s="1355"/>
      <c r="H552" s="1356" t="s">
        <v>4513</v>
      </c>
      <c r="I552" s="1363" t="s">
        <v>4526</v>
      </c>
      <c r="J552" s="1355" t="s">
        <v>3240</v>
      </c>
      <c r="K552" s="1360" t="s">
        <v>2926</v>
      </c>
      <c r="L552" s="1357"/>
      <c r="M552" s="1357"/>
      <c r="N552" s="1357"/>
      <c r="O552" s="1357"/>
      <c r="P552" s="1357" t="str">
        <f t="shared" si="8"/>
        <v/>
      </c>
      <c r="Q552" s="1361" t="str">
        <f>IFERROR(VLOOKUP(Organization!$L552,BUDGETMANAGER,5,FALSE),"No VID")</f>
        <v>No VID</v>
      </c>
      <c r="R552" s="111"/>
    </row>
    <row r="553" spans="1:18" ht="12.75" customHeight="1">
      <c r="A553" s="1359">
        <v>544</v>
      </c>
      <c r="B553" s="1355" t="s">
        <v>97</v>
      </c>
      <c r="C553" s="1355"/>
      <c r="D553" s="1355"/>
      <c r="E553" s="1355"/>
      <c r="F553" s="1355"/>
      <c r="G553" s="1355"/>
      <c r="H553" s="1356" t="s">
        <v>4224</v>
      </c>
      <c r="I553" s="1363" t="s">
        <v>4225</v>
      </c>
      <c r="J553" s="1355" t="s">
        <v>3240</v>
      </c>
      <c r="K553" s="1360" t="s">
        <v>2926</v>
      </c>
      <c r="L553" s="1357"/>
      <c r="M553" s="1357"/>
      <c r="N553" s="1357"/>
      <c r="O553" s="1357"/>
      <c r="P553" s="1357" t="str">
        <f t="shared" si="8"/>
        <v/>
      </c>
      <c r="Q553" s="1361" t="str">
        <f>IFERROR(VLOOKUP(Organization!$L553,BUDGETMANAGER,5,FALSE),"No VID")</f>
        <v>No VID</v>
      </c>
      <c r="R553" s="111"/>
    </row>
    <row r="554" spans="1:18" ht="12.75" customHeight="1">
      <c r="A554" s="1359">
        <v>545</v>
      </c>
      <c r="B554" s="1355" t="s">
        <v>97</v>
      </c>
      <c r="C554" s="1355"/>
      <c r="D554" s="1355"/>
      <c r="E554" s="1355"/>
      <c r="F554" s="1355"/>
      <c r="G554" s="1355"/>
      <c r="H554" s="1356" t="s">
        <v>4514</v>
      </c>
      <c r="I554" s="1363" t="s">
        <v>4527</v>
      </c>
      <c r="J554" s="1355" t="s">
        <v>3240</v>
      </c>
      <c r="K554" s="1360" t="s">
        <v>2926</v>
      </c>
      <c r="L554" s="1357"/>
      <c r="M554" s="1357"/>
      <c r="N554" s="1357"/>
      <c r="O554" s="1357"/>
      <c r="P554" s="1357" t="str">
        <f t="shared" si="8"/>
        <v/>
      </c>
      <c r="Q554" s="1361" t="str">
        <f>IFERROR(VLOOKUP(Organization!$L554,BUDGETMANAGER,5,FALSE),"No VID")</f>
        <v>No VID</v>
      </c>
      <c r="R554" s="111"/>
    </row>
    <row r="555" spans="1:18" ht="12.75" customHeight="1">
      <c r="A555" s="1359">
        <v>546</v>
      </c>
      <c r="B555" s="1355" t="s">
        <v>97</v>
      </c>
      <c r="C555" s="1355"/>
      <c r="D555" s="1355"/>
      <c r="E555" s="1355"/>
      <c r="F555" s="1355"/>
      <c r="G555" s="1355"/>
      <c r="H555" s="1356" t="s">
        <v>4781</v>
      </c>
      <c r="I555" s="1357" t="s">
        <v>5314</v>
      </c>
      <c r="J555" s="1355" t="s">
        <v>3240</v>
      </c>
      <c r="K555" s="1360" t="s">
        <v>2926</v>
      </c>
      <c r="L555" s="1357"/>
      <c r="M555" s="1357"/>
      <c r="N555" s="1357"/>
      <c r="O555" s="1357"/>
      <c r="P555" s="1357" t="str">
        <f t="shared" si="8"/>
        <v/>
      </c>
      <c r="Q555" s="1361" t="str">
        <f>IFERROR(VLOOKUP(Organization!$L555,BUDGETMANAGER,5,FALSE),"No VID")</f>
        <v>No VID</v>
      </c>
      <c r="R555" s="111"/>
    </row>
    <row r="556" spans="1:18" ht="12.75" customHeight="1">
      <c r="A556" s="1359">
        <v>547</v>
      </c>
      <c r="B556" s="1355" t="s">
        <v>97</v>
      </c>
      <c r="C556" s="1355"/>
      <c r="D556" s="1355"/>
      <c r="E556" s="1355"/>
      <c r="F556" s="1355"/>
      <c r="G556" s="1355"/>
      <c r="H556" s="1356" t="s">
        <v>4805</v>
      </c>
      <c r="I556" s="1357" t="s">
        <v>4804</v>
      </c>
      <c r="J556" s="1355" t="s">
        <v>3240</v>
      </c>
      <c r="K556" s="1360" t="s">
        <v>2926</v>
      </c>
      <c r="L556" s="1357"/>
      <c r="M556" s="1357"/>
      <c r="N556" s="1357"/>
      <c r="O556" s="1357"/>
      <c r="P556" s="1357" t="str">
        <f t="shared" si="8"/>
        <v/>
      </c>
      <c r="Q556" s="1361" t="str">
        <f>IFERROR(VLOOKUP(Organization!$L556,BUDGETMANAGER,5,FALSE),"No VID")</f>
        <v>No VID</v>
      </c>
      <c r="R556" s="111"/>
    </row>
    <row r="557" spans="1:18" ht="12.75" customHeight="1">
      <c r="A557" s="1359">
        <v>548</v>
      </c>
      <c r="B557" s="1355" t="s">
        <v>97</v>
      </c>
      <c r="C557" s="1355"/>
      <c r="D557" s="1355"/>
      <c r="E557" s="1355"/>
      <c r="F557" s="1355"/>
      <c r="G557" s="1355"/>
      <c r="H557" s="1356" t="s">
        <v>4515</v>
      </c>
      <c r="I557" s="1357" t="s">
        <v>4528</v>
      </c>
      <c r="J557" s="1355" t="s">
        <v>3240</v>
      </c>
      <c r="K557" s="1360" t="s">
        <v>2926</v>
      </c>
      <c r="L557" s="1357"/>
      <c r="M557" s="1357"/>
      <c r="N557" s="1357"/>
      <c r="O557" s="1357"/>
      <c r="P557" s="1357" t="str">
        <f t="shared" si="8"/>
        <v/>
      </c>
      <c r="Q557" s="1361" t="str">
        <f>IFERROR(VLOOKUP(Organization!$L557,BUDGETMANAGER,5,FALSE),"No VID")</f>
        <v>No VID</v>
      </c>
      <c r="R557" s="111"/>
    </row>
    <row r="558" spans="1:18" ht="12.75" customHeight="1">
      <c r="A558" s="1359">
        <v>549</v>
      </c>
      <c r="B558" s="1355" t="s">
        <v>97</v>
      </c>
      <c r="C558" s="1355"/>
      <c r="D558" s="1355"/>
      <c r="E558" s="1355"/>
      <c r="F558" s="1355"/>
      <c r="G558" s="1355"/>
      <c r="H558" s="1356" t="s">
        <v>4331</v>
      </c>
      <c r="I558" s="1357" t="s">
        <v>4330</v>
      </c>
      <c r="J558" s="1355" t="s">
        <v>3240</v>
      </c>
      <c r="K558" s="1360" t="s">
        <v>2926</v>
      </c>
      <c r="L558" s="1357"/>
      <c r="M558" s="1357"/>
      <c r="N558" s="1357"/>
      <c r="O558" s="1357"/>
      <c r="P558" s="1357" t="str">
        <f t="shared" si="8"/>
        <v/>
      </c>
      <c r="Q558" s="1361" t="str">
        <f>IFERROR(VLOOKUP(Organization!$L558,BUDGETMANAGER,5,FALSE),"No VID")</f>
        <v>No VID</v>
      </c>
      <c r="R558" s="111"/>
    </row>
    <row r="559" spans="1:18" ht="12.75" customHeight="1">
      <c r="A559" s="1359">
        <v>550</v>
      </c>
      <c r="B559" s="1355" t="s">
        <v>97</v>
      </c>
      <c r="C559" s="1355"/>
      <c r="D559" s="1355"/>
      <c r="E559" s="1355"/>
      <c r="F559" s="1355"/>
      <c r="G559" s="1355"/>
      <c r="H559" s="1356" t="s">
        <v>4530</v>
      </c>
      <c r="I559" s="1357" t="s">
        <v>4535</v>
      </c>
      <c r="J559" s="1355" t="s">
        <v>3240</v>
      </c>
      <c r="K559" s="1360" t="s">
        <v>2926</v>
      </c>
      <c r="L559" s="1357"/>
      <c r="M559" s="1357"/>
      <c r="N559" s="1357"/>
      <c r="O559" s="1357"/>
      <c r="P559" s="1357" t="str">
        <f t="shared" si="8"/>
        <v/>
      </c>
      <c r="Q559" s="1361" t="str">
        <f>IFERROR(VLOOKUP(Organization!$L559,BUDGETMANAGER,5,FALSE),"No VID")</f>
        <v>No VID</v>
      </c>
      <c r="R559" s="111"/>
    </row>
    <row r="560" spans="1:18" ht="12.75" customHeight="1">
      <c r="A560" s="1359">
        <v>551</v>
      </c>
      <c r="B560" s="1355" t="s">
        <v>97</v>
      </c>
      <c r="C560" s="1355"/>
      <c r="D560" s="1355"/>
      <c r="E560" s="1355"/>
      <c r="F560" s="1355"/>
      <c r="G560" s="1355"/>
      <c r="H560" s="1356" t="s">
        <v>4529</v>
      </c>
      <c r="I560" s="1363" t="s">
        <v>6464</v>
      </c>
      <c r="J560" s="1355" t="s">
        <v>3240</v>
      </c>
      <c r="K560" s="1360" t="s">
        <v>2926</v>
      </c>
      <c r="L560" s="1357"/>
      <c r="M560" s="1357"/>
      <c r="N560" s="1357"/>
      <c r="O560" s="1357"/>
      <c r="P560" s="1357" t="str">
        <f t="shared" si="8"/>
        <v/>
      </c>
      <c r="Q560" s="1361" t="str">
        <f>IFERROR(VLOOKUP(Organization!$L560,BUDGETMANAGER,5,FALSE),"No VID")</f>
        <v>No VID</v>
      </c>
      <c r="R560" s="111"/>
    </row>
    <row r="561" spans="1:18" ht="12.75" customHeight="1">
      <c r="A561" s="1359">
        <v>552</v>
      </c>
      <c r="B561" s="1355" t="s">
        <v>97</v>
      </c>
      <c r="C561" s="1355"/>
      <c r="D561" s="1355"/>
      <c r="E561" s="1355"/>
      <c r="F561" s="1355"/>
      <c r="G561" s="1355"/>
      <c r="H561" s="1356" t="s">
        <v>4531</v>
      </c>
      <c r="I561" s="1363" t="s">
        <v>4536</v>
      </c>
      <c r="J561" s="1355" t="s">
        <v>3240</v>
      </c>
      <c r="K561" s="1360" t="s">
        <v>2926</v>
      </c>
      <c r="L561" s="1357"/>
      <c r="M561" s="1357"/>
      <c r="N561" s="1357"/>
      <c r="O561" s="1357"/>
      <c r="P561" s="1357" t="str">
        <f t="shared" si="8"/>
        <v/>
      </c>
      <c r="Q561" s="1361" t="str">
        <f>IFERROR(VLOOKUP(Organization!$L561,BUDGETMANAGER,5,FALSE),"No VID")</f>
        <v>No VID</v>
      </c>
      <c r="R561" s="111"/>
    </row>
    <row r="562" spans="1:18" ht="12.75" customHeight="1">
      <c r="A562" s="1359">
        <v>553</v>
      </c>
      <c r="B562" s="1355" t="s">
        <v>97</v>
      </c>
      <c r="C562" s="1355"/>
      <c r="D562" s="1355"/>
      <c r="E562" s="1355"/>
      <c r="F562" s="1355"/>
      <c r="G562" s="1355"/>
      <c r="H562" s="1356" t="s">
        <v>4578</v>
      </c>
      <c r="I562" s="1371" t="s">
        <v>4565</v>
      </c>
      <c r="J562" s="1355" t="s">
        <v>3240</v>
      </c>
      <c r="K562" s="1360" t="s">
        <v>2926</v>
      </c>
      <c r="L562" s="1357"/>
      <c r="M562" s="1357"/>
      <c r="N562" s="1357"/>
      <c r="O562" s="1357"/>
      <c r="P562" s="1357" t="str">
        <f t="shared" si="8"/>
        <v/>
      </c>
      <c r="Q562" s="1361" t="str">
        <f>IFERROR(VLOOKUP(Organization!$L562,BUDGETMANAGER,5,FALSE),"No VID")</f>
        <v>No VID</v>
      </c>
      <c r="R562" s="111"/>
    </row>
    <row r="563" spans="1:18" ht="12.75" customHeight="1">
      <c r="A563" s="1359">
        <v>554</v>
      </c>
      <c r="B563" s="1355" t="s">
        <v>97</v>
      </c>
      <c r="C563" s="1355"/>
      <c r="D563" s="1355"/>
      <c r="E563" s="1355"/>
      <c r="F563" s="1355"/>
      <c r="G563" s="1355"/>
      <c r="H563" s="1356" t="s">
        <v>5453</v>
      </c>
      <c r="I563" s="1371" t="s">
        <v>5454</v>
      </c>
      <c r="J563" s="1355" t="s">
        <v>3240</v>
      </c>
      <c r="K563" s="1360" t="s">
        <v>2926</v>
      </c>
      <c r="L563" s="1357"/>
      <c r="M563" s="1357"/>
      <c r="N563" s="1357"/>
      <c r="O563" s="1357"/>
      <c r="P563" s="1357" t="str">
        <f t="shared" si="8"/>
        <v/>
      </c>
      <c r="Q563" s="1361" t="str">
        <f>IFERROR(VLOOKUP(Organization!$L563,BUDGETMANAGER,5,FALSE),"No VID")</f>
        <v>No VID</v>
      </c>
      <c r="R563" s="111"/>
    </row>
    <row r="564" spans="1:18" ht="12.75" customHeight="1">
      <c r="A564" s="1359">
        <v>555</v>
      </c>
      <c r="B564" s="1355" t="s">
        <v>97</v>
      </c>
      <c r="C564" s="1355"/>
      <c r="D564" s="1355"/>
      <c r="E564" s="1355"/>
      <c r="F564" s="1355"/>
      <c r="G564" s="1355"/>
      <c r="H564" s="1356" t="s">
        <v>4666</v>
      </c>
      <c r="I564" s="1371" t="s">
        <v>6465</v>
      </c>
      <c r="J564" s="1355" t="s">
        <v>3240</v>
      </c>
      <c r="K564" s="1360" t="s">
        <v>2926</v>
      </c>
      <c r="L564" s="1357"/>
      <c r="M564" s="1357"/>
      <c r="N564" s="1357"/>
      <c r="O564" s="1357"/>
      <c r="P564" s="1357" t="str">
        <f t="shared" si="8"/>
        <v/>
      </c>
      <c r="Q564" s="1361" t="str">
        <f>IFERROR(VLOOKUP(Organization!$L564,BUDGETMANAGER,5,FALSE),"No VID")</f>
        <v>No VID</v>
      </c>
      <c r="R564" s="111"/>
    </row>
    <row r="565" spans="1:18" ht="12.75" customHeight="1">
      <c r="A565" s="1359">
        <v>556</v>
      </c>
      <c r="B565" s="1355" t="s">
        <v>97</v>
      </c>
      <c r="C565" s="1355"/>
      <c r="D565" s="1355"/>
      <c r="E565" s="1355"/>
      <c r="F565" s="1355"/>
      <c r="G565" s="1355"/>
      <c r="H565" s="1356" t="s">
        <v>4532</v>
      </c>
      <c r="I565" s="1357" t="s">
        <v>4537</v>
      </c>
      <c r="J565" s="1355" t="s">
        <v>3240</v>
      </c>
      <c r="K565" s="1360" t="s">
        <v>2926</v>
      </c>
      <c r="L565" s="1357"/>
      <c r="M565" s="1357"/>
      <c r="N565" s="1357"/>
      <c r="O565" s="1357"/>
      <c r="P565" s="1357" t="str">
        <f t="shared" si="8"/>
        <v/>
      </c>
      <c r="Q565" s="1361" t="str">
        <f>IFERROR(VLOOKUP(Organization!$L565,BUDGETMANAGER,5,FALSE),"No VID")</f>
        <v>No VID</v>
      </c>
      <c r="R565" s="111"/>
    </row>
    <row r="566" spans="1:18" ht="12.75" customHeight="1">
      <c r="A566" s="1359">
        <v>557</v>
      </c>
      <c r="B566" s="1355" t="s">
        <v>97</v>
      </c>
      <c r="C566" s="1355"/>
      <c r="D566" s="1355"/>
      <c r="E566" s="1355"/>
      <c r="F566" s="1355"/>
      <c r="G566" s="1355"/>
      <c r="H566" s="1356" t="s">
        <v>5458</v>
      </c>
      <c r="I566" s="1357" t="s">
        <v>5460</v>
      </c>
      <c r="J566" s="1355" t="s">
        <v>3240</v>
      </c>
      <c r="K566" s="1360" t="s">
        <v>2926</v>
      </c>
      <c r="L566" s="1357"/>
      <c r="M566" s="1357"/>
      <c r="N566" s="1357"/>
      <c r="O566" s="1357"/>
      <c r="P566" s="1357" t="str">
        <f t="shared" si="8"/>
        <v/>
      </c>
      <c r="Q566" s="1361" t="str">
        <f>IFERROR(VLOOKUP(Organization!$L566,BUDGETMANAGER,5,FALSE),"No VID")</f>
        <v>No VID</v>
      </c>
      <c r="R566" s="111"/>
    </row>
    <row r="567" spans="1:18" ht="12.75" customHeight="1">
      <c r="A567" s="1359">
        <v>558</v>
      </c>
      <c r="B567" s="1355" t="s">
        <v>97</v>
      </c>
      <c r="C567" s="1355"/>
      <c r="D567" s="1355"/>
      <c r="E567" s="1355"/>
      <c r="F567" s="1355"/>
      <c r="G567" s="1355"/>
      <c r="H567" s="1356" t="s">
        <v>4533</v>
      </c>
      <c r="I567" s="1357" t="s">
        <v>4540</v>
      </c>
      <c r="J567" s="1355" t="s">
        <v>3240</v>
      </c>
      <c r="K567" s="1360" t="s">
        <v>2926</v>
      </c>
      <c r="L567" s="1357"/>
      <c r="M567" s="1357"/>
      <c r="N567" s="1357"/>
      <c r="O567" s="1357"/>
      <c r="P567" s="1357" t="str">
        <f t="shared" si="8"/>
        <v/>
      </c>
      <c r="Q567" s="1361" t="str">
        <f>IFERROR(VLOOKUP(Organization!$L567,BUDGETMANAGER,5,FALSE),"No VID")</f>
        <v>No VID</v>
      </c>
      <c r="R567" s="111"/>
    </row>
    <row r="568" spans="1:18" ht="12.75" customHeight="1">
      <c r="A568" s="1359">
        <v>559</v>
      </c>
      <c r="B568" s="1355" t="s">
        <v>97</v>
      </c>
      <c r="C568" s="1355"/>
      <c r="D568" s="1355"/>
      <c r="E568" s="1355"/>
      <c r="F568" s="1355"/>
      <c r="G568" s="1355"/>
      <c r="H568" s="1356" t="s">
        <v>4534</v>
      </c>
      <c r="I568" s="1357" t="s">
        <v>4541</v>
      </c>
      <c r="J568" s="1355" t="s">
        <v>3240</v>
      </c>
      <c r="K568" s="1360" t="s">
        <v>2926</v>
      </c>
      <c r="L568" s="1357"/>
      <c r="M568" s="1357"/>
      <c r="N568" s="1357"/>
      <c r="O568" s="1357"/>
      <c r="P568" s="1357" t="str">
        <f t="shared" si="8"/>
        <v/>
      </c>
      <c r="Q568" s="1361" t="str">
        <f>IFERROR(VLOOKUP(Organization!$L568,BUDGETMANAGER,5,FALSE),"No VID")</f>
        <v>No VID</v>
      </c>
      <c r="R568" s="111"/>
    </row>
    <row r="569" spans="1:18" ht="12.75" customHeight="1">
      <c r="A569" s="1359">
        <v>560</v>
      </c>
      <c r="B569" s="1355" t="s">
        <v>97</v>
      </c>
      <c r="C569" s="1355"/>
      <c r="D569" s="1355"/>
      <c r="E569" s="1355"/>
      <c r="F569" s="1355"/>
      <c r="G569" s="1355"/>
      <c r="H569" s="1356" t="s">
        <v>5508</v>
      </c>
      <c r="I569" s="1357" t="s">
        <v>5509</v>
      </c>
      <c r="J569" s="1355" t="s">
        <v>3240</v>
      </c>
      <c r="K569" s="1360" t="s">
        <v>2926</v>
      </c>
      <c r="L569" s="1357"/>
      <c r="M569" s="1357"/>
      <c r="N569" s="1357"/>
      <c r="O569" s="1357"/>
      <c r="P569" s="1357" t="str">
        <f t="shared" si="8"/>
        <v/>
      </c>
      <c r="Q569" s="1361" t="str">
        <f>IFERROR(VLOOKUP(Organization!$L569,BUDGETMANAGER,5,FALSE),"No VID")</f>
        <v>No VID</v>
      </c>
      <c r="R569" s="111"/>
    </row>
    <row r="570" spans="1:18" ht="12.75" customHeight="1">
      <c r="A570" s="1359">
        <v>561</v>
      </c>
      <c r="B570" s="1355" t="s">
        <v>97</v>
      </c>
      <c r="C570" s="1355"/>
      <c r="D570" s="1355"/>
      <c r="E570" s="1355"/>
      <c r="F570" s="1355"/>
      <c r="G570" s="1355"/>
      <c r="H570" s="1356" t="s">
        <v>6876</v>
      </c>
      <c r="I570" s="1357" t="s">
        <v>4664</v>
      </c>
      <c r="J570" s="1355" t="s">
        <v>3240</v>
      </c>
      <c r="K570" s="1360" t="s">
        <v>2926</v>
      </c>
      <c r="L570" s="1357"/>
      <c r="M570" s="1357"/>
      <c r="N570" s="1357"/>
      <c r="O570" s="1357"/>
      <c r="P570" s="1357" t="str">
        <f t="shared" si="8"/>
        <v/>
      </c>
      <c r="Q570" s="1361" t="str">
        <f>IFERROR(VLOOKUP(Organization!$L570,BUDGETMANAGER,5,FALSE),"No VID")</f>
        <v>No VID</v>
      </c>
      <c r="R570" s="111"/>
    </row>
    <row r="571" spans="1:18" ht="12.75" customHeight="1">
      <c r="A571" s="1359">
        <v>562</v>
      </c>
      <c r="B571" s="1355" t="s">
        <v>97</v>
      </c>
      <c r="C571" s="1355"/>
      <c r="D571" s="1355"/>
      <c r="E571" s="1355"/>
      <c r="F571" s="1355"/>
      <c r="G571" s="1355"/>
      <c r="H571" s="1356" t="s">
        <v>4614</v>
      </c>
      <c r="I571" s="1357" t="s">
        <v>4615</v>
      </c>
      <c r="J571" s="1355" t="s">
        <v>3240</v>
      </c>
      <c r="K571" s="1360" t="s">
        <v>2926</v>
      </c>
      <c r="L571" s="1357"/>
      <c r="M571" s="1357"/>
      <c r="N571" s="1357"/>
      <c r="O571" s="1357"/>
      <c r="P571" s="1357" t="str">
        <f t="shared" si="8"/>
        <v/>
      </c>
      <c r="Q571" s="1361" t="str">
        <f>IFERROR(VLOOKUP(Organization!$L571,BUDGETMANAGER,5,FALSE),"No VID")</f>
        <v>No VID</v>
      </c>
      <c r="R571" s="111"/>
    </row>
    <row r="572" spans="1:18" ht="12.75" customHeight="1">
      <c r="A572" s="1359">
        <v>563</v>
      </c>
      <c r="B572" s="1355" t="s">
        <v>97</v>
      </c>
      <c r="C572" s="1355"/>
      <c r="D572" s="1355"/>
      <c r="E572" s="1355"/>
      <c r="F572" s="1355"/>
      <c r="G572" s="1355"/>
      <c r="H572" s="1356" t="s">
        <v>5459</v>
      </c>
      <c r="I572" s="1357" t="s">
        <v>5461</v>
      </c>
      <c r="J572" s="1355" t="s">
        <v>3240</v>
      </c>
      <c r="K572" s="1360" t="s">
        <v>2926</v>
      </c>
      <c r="L572" s="1357"/>
      <c r="M572" s="1357"/>
      <c r="N572" s="1357"/>
      <c r="O572" s="1357"/>
      <c r="P572" s="1357" t="str">
        <f t="shared" si="8"/>
        <v/>
      </c>
      <c r="Q572" s="1361" t="str">
        <f>IFERROR(VLOOKUP(Organization!$L572,BUDGETMANAGER,5,FALSE),"No VID")</f>
        <v>No VID</v>
      </c>
      <c r="R572" s="111"/>
    </row>
    <row r="573" spans="1:18" ht="12.75" customHeight="1">
      <c r="A573" s="1359">
        <v>564</v>
      </c>
      <c r="B573" s="1355" t="s">
        <v>97</v>
      </c>
      <c r="C573" s="1355"/>
      <c r="D573" s="1355"/>
      <c r="E573" s="1355"/>
      <c r="F573" s="1355"/>
      <c r="G573" s="1355"/>
      <c r="H573" s="1356" t="s">
        <v>4726</v>
      </c>
      <c r="I573" s="1357" t="s">
        <v>4727</v>
      </c>
      <c r="J573" s="1355" t="s">
        <v>3240</v>
      </c>
      <c r="K573" s="1360" t="s">
        <v>2926</v>
      </c>
      <c r="L573" s="1357"/>
      <c r="M573" s="1357"/>
      <c r="N573" s="1357"/>
      <c r="O573" s="1357"/>
      <c r="P573" s="1357" t="str">
        <f t="shared" si="8"/>
        <v/>
      </c>
      <c r="Q573" s="1361" t="str">
        <f>IFERROR(VLOOKUP(Organization!$L573,BUDGETMANAGER,5,FALSE),"No VID")</f>
        <v>No VID</v>
      </c>
      <c r="R573" s="111"/>
    </row>
    <row r="574" spans="1:18" ht="12.75" customHeight="1">
      <c r="A574" s="1359">
        <v>565</v>
      </c>
      <c r="B574" s="1355" t="s">
        <v>97</v>
      </c>
      <c r="C574" s="1355"/>
      <c r="D574" s="1355"/>
      <c r="E574" s="1355"/>
      <c r="F574" s="1355"/>
      <c r="G574" s="1355"/>
      <c r="H574" s="1356" t="s">
        <v>4728</v>
      </c>
      <c r="I574" s="1357" t="s">
        <v>4729</v>
      </c>
      <c r="J574" s="1355" t="s">
        <v>3240</v>
      </c>
      <c r="K574" s="1360" t="s">
        <v>2926</v>
      </c>
      <c r="L574" s="1357"/>
      <c r="M574" s="1357"/>
      <c r="N574" s="1357"/>
      <c r="O574" s="1357"/>
      <c r="P574" s="1357" t="str">
        <f t="shared" si="8"/>
        <v/>
      </c>
      <c r="Q574" s="1361" t="str">
        <f>IFERROR(VLOOKUP(Organization!$L574,BUDGETMANAGER,5,FALSE),"No VID")</f>
        <v>No VID</v>
      </c>
      <c r="R574" s="111"/>
    </row>
    <row r="575" spans="1:18" ht="12.75" customHeight="1">
      <c r="A575" s="1359">
        <v>566</v>
      </c>
      <c r="B575" s="1355" t="s">
        <v>97</v>
      </c>
      <c r="C575" s="1355"/>
      <c r="D575" s="1355"/>
      <c r="E575" s="1355"/>
      <c r="F575" s="1355"/>
      <c r="G575" s="1355"/>
      <c r="H575" s="1356" t="s">
        <v>4354</v>
      </c>
      <c r="I575" s="1357" t="s">
        <v>6466</v>
      </c>
      <c r="J575" s="1355" t="s">
        <v>3240</v>
      </c>
      <c r="K575" s="1360" t="s">
        <v>2926</v>
      </c>
      <c r="L575" s="1357"/>
      <c r="M575" s="1357"/>
      <c r="N575" s="1357"/>
      <c r="O575" s="1357"/>
      <c r="P575" s="1357" t="str">
        <f t="shared" si="8"/>
        <v/>
      </c>
      <c r="Q575" s="1361" t="str">
        <f>IFERROR(VLOOKUP(Organization!$L575,BUDGETMANAGER,5,FALSE),"No VID")</f>
        <v>No VID</v>
      </c>
      <c r="R575" s="111"/>
    </row>
    <row r="576" spans="1:18" ht="12.75" customHeight="1">
      <c r="A576" s="1359">
        <v>567</v>
      </c>
      <c r="B576" s="1355" t="s">
        <v>97</v>
      </c>
      <c r="C576" s="1355"/>
      <c r="D576" s="1355"/>
      <c r="E576" s="1355"/>
      <c r="F576" s="1355"/>
      <c r="G576" s="1355"/>
      <c r="H576" s="1356" t="s">
        <v>4612</v>
      </c>
      <c r="I576" s="1357" t="s">
        <v>5892</v>
      </c>
      <c r="J576" s="1355" t="s">
        <v>3240</v>
      </c>
      <c r="K576" s="1360" t="s">
        <v>2926</v>
      </c>
      <c r="L576" s="1357"/>
      <c r="M576" s="1357"/>
      <c r="N576" s="1357"/>
      <c r="O576" s="1357"/>
      <c r="P576" s="1357" t="str">
        <f t="shared" si="8"/>
        <v/>
      </c>
      <c r="Q576" s="1361" t="str">
        <f>IFERROR(VLOOKUP(Organization!$L576,BUDGETMANAGER,5,FALSE),"No VID")</f>
        <v>No VID</v>
      </c>
      <c r="R576" s="111"/>
    </row>
    <row r="577" spans="1:18" ht="12.75" customHeight="1">
      <c r="A577" s="1359">
        <v>568</v>
      </c>
      <c r="B577" s="1355" t="s">
        <v>97</v>
      </c>
      <c r="C577" s="1355"/>
      <c r="D577" s="1355"/>
      <c r="E577" s="1355"/>
      <c r="F577" s="1355"/>
      <c r="G577" s="1355"/>
      <c r="H577" s="1356" t="s">
        <v>4662</v>
      </c>
      <c r="I577" s="1357" t="s">
        <v>4613</v>
      </c>
      <c r="J577" s="1355" t="s">
        <v>3240</v>
      </c>
      <c r="K577" s="1360" t="s">
        <v>2926</v>
      </c>
      <c r="L577" s="1357"/>
      <c r="M577" s="1357"/>
      <c r="N577" s="1357"/>
      <c r="O577" s="1357"/>
      <c r="P577" s="1357" t="str">
        <f t="shared" si="8"/>
        <v/>
      </c>
      <c r="Q577" s="1361" t="str">
        <f>IFERROR(VLOOKUP(Organization!$L577,BUDGETMANAGER,5,FALSE),"No VID")</f>
        <v>No VID</v>
      </c>
      <c r="R577" s="111"/>
    </row>
    <row r="578" spans="1:18" ht="12.75" customHeight="1">
      <c r="A578" s="1359">
        <v>569</v>
      </c>
      <c r="B578" s="1355" t="s">
        <v>97</v>
      </c>
      <c r="C578" s="1355"/>
      <c r="D578" s="1355"/>
      <c r="E578" s="1355"/>
      <c r="F578" s="1355"/>
      <c r="G578" s="1355"/>
      <c r="H578" s="1356" t="s">
        <v>4802</v>
      </c>
      <c r="I578" s="1357" t="s">
        <v>4803</v>
      </c>
      <c r="J578" s="1355" t="s">
        <v>3240</v>
      </c>
      <c r="K578" s="1360" t="s">
        <v>2926</v>
      </c>
      <c r="L578" s="1357"/>
      <c r="M578" s="1357"/>
      <c r="N578" s="1357"/>
      <c r="O578" s="1357"/>
      <c r="P578" s="1357" t="str">
        <f t="shared" si="8"/>
        <v/>
      </c>
      <c r="Q578" s="1361" t="str">
        <f>IFERROR(VLOOKUP(Organization!$L578,BUDGETMANAGER,5,FALSE),"No VID")</f>
        <v>No VID</v>
      </c>
      <c r="R578" s="111"/>
    </row>
    <row r="579" spans="1:18" ht="12.75" customHeight="1">
      <c r="A579" s="1359">
        <v>570</v>
      </c>
      <c r="B579" s="1355" t="s">
        <v>97</v>
      </c>
      <c r="C579" s="1355"/>
      <c r="D579" s="1355"/>
      <c r="E579" s="1355"/>
      <c r="F579" s="1355"/>
      <c r="G579" s="1355"/>
      <c r="H579" s="1356" t="s">
        <v>4668</v>
      </c>
      <c r="I579" s="1357" t="s">
        <v>4669</v>
      </c>
      <c r="J579" s="1355" t="s">
        <v>3240</v>
      </c>
      <c r="K579" s="1360" t="s">
        <v>2926</v>
      </c>
      <c r="L579" s="1357"/>
      <c r="M579" s="1357"/>
      <c r="N579" s="1357"/>
      <c r="O579" s="1357"/>
      <c r="P579" s="1357" t="str">
        <f t="shared" si="8"/>
        <v/>
      </c>
      <c r="Q579" s="1361" t="str">
        <f>IFERROR(VLOOKUP(Organization!$L579,BUDGETMANAGER,5,FALSE),"No VID")</f>
        <v>No VID</v>
      </c>
      <c r="R579" s="111"/>
    </row>
    <row r="580" spans="1:18" ht="12.75" customHeight="1">
      <c r="A580" s="1359">
        <v>571</v>
      </c>
      <c r="B580" s="1355" t="s">
        <v>97</v>
      </c>
      <c r="C580" s="1355"/>
      <c r="D580" s="1355"/>
      <c r="E580" s="1355"/>
      <c r="F580" s="1355"/>
      <c r="G580" s="1355"/>
      <c r="H580" s="1356" t="s">
        <v>4635</v>
      </c>
      <c r="I580" s="1357" t="s">
        <v>4634</v>
      </c>
      <c r="J580" s="1355" t="s">
        <v>3240</v>
      </c>
      <c r="K580" s="1360" t="s">
        <v>2926</v>
      </c>
      <c r="L580" s="1357"/>
      <c r="M580" s="1357"/>
      <c r="N580" s="1357"/>
      <c r="O580" s="1357"/>
      <c r="P580" s="1357" t="str">
        <f t="shared" si="8"/>
        <v/>
      </c>
      <c r="Q580" s="1361" t="str">
        <f>IFERROR(VLOOKUP(Organization!$L580,BUDGETMANAGER,5,FALSE),"No VID")</f>
        <v>No VID</v>
      </c>
      <c r="R580" s="111"/>
    </row>
    <row r="581" spans="1:18" ht="12.75" customHeight="1">
      <c r="A581" s="1359">
        <v>572</v>
      </c>
      <c r="B581" s="1355" t="s">
        <v>97</v>
      </c>
      <c r="C581" s="1355"/>
      <c r="D581" s="1355"/>
      <c r="E581" s="1355"/>
      <c r="F581" s="1355"/>
      <c r="G581" s="1355"/>
      <c r="H581" s="1356" t="s">
        <v>4616</v>
      </c>
      <c r="I581" s="1357" t="s">
        <v>4617</v>
      </c>
      <c r="J581" s="1355" t="s">
        <v>3240</v>
      </c>
      <c r="K581" s="1360" t="s">
        <v>2926</v>
      </c>
      <c r="L581" s="1357"/>
      <c r="M581" s="1357"/>
      <c r="N581" s="1357"/>
      <c r="O581" s="1357"/>
      <c r="P581" s="1357" t="str">
        <f t="shared" si="8"/>
        <v/>
      </c>
      <c r="Q581" s="1361" t="str">
        <f>IFERROR(VLOOKUP(Organization!$L581,BUDGETMANAGER,5,FALSE),"No VID")</f>
        <v>No VID</v>
      </c>
      <c r="R581" s="111"/>
    </row>
    <row r="582" spans="1:18" ht="12.75" customHeight="1">
      <c r="A582" s="1359">
        <v>573</v>
      </c>
      <c r="B582" s="1355" t="s">
        <v>97</v>
      </c>
      <c r="C582" s="1355"/>
      <c r="D582" s="1355"/>
      <c r="E582" s="1355"/>
      <c r="F582" s="1355"/>
      <c r="G582" s="1355"/>
      <c r="H582" s="1356" t="s">
        <v>4649</v>
      </c>
      <c r="I582" s="1357" t="s">
        <v>4650</v>
      </c>
      <c r="J582" s="1355" t="s">
        <v>3240</v>
      </c>
      <c r="K582" s="1360" t="s">
        <v>2926</v>
      </c>
      <c r="L582" s="1357"/>
      <c r="M582" s="1357"/>
      <c r="N582" s="1357"/>
      <c r="O582" s="1357"/>
      <c r="P582" s="1357" t="str">
        <f t="shared" si="8"/>
        <v/>
      </c>
      <c r="Q582" s="1361" t="str">
        <f>IFERROR(VLOOKUP(Organization!$L582,BUDGETMANAGER,5,FALSE),"No VID")</f>
        <v>No VID</v>
      </c>
      <c r="R582" s="111"/>
    </row>
    <row r="583" spans="1:18" ht="12.75" customHeight="1">
      <c r="A583" s="1359">
        <v>574</v>
      </c>
      <c r="B583" s="1355" t="s">
        <v>97</v>
      </c>
      <c r="C583" s="1355"/>
      <c r="D583" s="1355"/>
      <c r="E583" s="1355"/>
      <c r="F583" s="1355"/>
      <c r="G583" s="1355"/>
      <c r="H583" s="1356" t="s">
        <v>4670</v>
      </c>
      <c r="I583" s="1357" t="s">
        <v>4671</v>
      </c>
      <c r="J583" s="1355" t="s">
        <v>3240</v>
      </c>
      <c r="K583" s="1360" t="s">
        <v>2926</v>
      </c>
      <c r="L583" s="1357"/>
      <c r="M583" s="1357"/>
      <c r="N583" s="1357"/>
      <c r="O583" s="1357"/>
      <c r="P583" s="1357" t="str">
        <f t="shared" si="8"/>
        <v/>
      </c>
      <c r="Q583" s="1361" t="str">
        <f>IFERROR(VLOOKUP(Organization!$L583,BUDGETMANAGER,5,FALSE),"No VID")</f>
        <v>No VID</v>
      </c>
      <c r="R583" s="111"/>
    </row>
    <row r="584" spans="1:18" ht="12.75" customHeight="1">
      <c r="A584" s="1359">
        <v>575</v>
      </c>
      <c r="B584" s="1355" t="s">
        <v>97</v>
      </c>
      <c r="C584" s="1355"/>
      <c r="D584" s="1355"/>
      <c r="E584" s="1355"/>
      <c r="F584" s="1355"/>
      <c r="G584" s="1355"/>
      <c r="H584" s="1356" t="s">
        <v>4672</v>
      </c>
      <c r="I584" s="1357" t="s">
        <v>4673</v>
      </c>
      <c r="J584" s="1355" t="s">
        <v>3240</v>
      </c>
      <c r="K584" s="1360" t="s">
        <v>2926</v>
      </c>
      <c r="L584" s="1357"/>
      <c r="M584" s="1357"/>
      <c r="N584" s="1357"/>
      <c r="O584" s="1357"/>
      <c r="P584" s="1357" t="str">
        <f t="shared" si="8"/>
        <v/>
      </c>
      <c r="Q584" s="1361" t="str">
        <f>IFERROR(VLOOKUP(Organization!$L584,BUDGETMANAGER,5,FALSE),"No VID")</f>
        <v>No VID</v>
      </c>
      <c r="R584" s="111"/>
    </row>
    <row r="585" spans="1:18" ht="12.75" customHeight="1">
      <c r="A585" s="1359">
        <v>576</v>
      </c>
      <c r="B585" s="1355" t="s">
        <v>97</v>
      </c>
      <c r="C585" s="1355"/>
      <c r="D585" s="1355"/>
      <c r="E585" s="1355"/>
      <c r="F585" s="1355"/>
      <c r="G585" s="1355"/>
      <c r="H585" s="1356" t="s">
        <v>4674</v>
      </c>
      <c r="I585" s="1357" t="s">
        <v>4675</v>
      </c>
      <c r="J585" s="1355" t="s">
        <v>3240</v>
      </c>
      <c r="K585" s="1360" t="s">
        <v>2926</v>
      </c>
      <c r="L585" s="1357"/>
      <c r="M585" s="1357"/>
      <c r="N585" s="1357"/>
      <c r="O585" s="1357"/>
      <c r="P585" s="1357" t="str">
        <f t="shared" si="8"/>
        <v/>
      </c>
      <c r="Q585" s="1361" t="str">
        <f>IFERROR(VLOOKUP(Organization!$L585,BUDGETMANAGER,5,FALSE),"No VID")</f>
        <v>No VID</v>
      </c>
      <c r="R585" s="111"/>
    </row>
    <row r="586" spans="1:18" ht="12.75" customHeight="1">
      <c r="A586" s="1359">
        <v>577</v>
      </c>
      <c r="B586" s="1355" t="s">
        <v>97</v>
      </c>
      <c r="C586" s="1355"/>
      <c r="D586" s="1355"/>
      <c r="E586" s="1355"/>
      <c r="F586" s="1355"/>
      <c r="G586" s="1355"/>
      <c r="H586" s="1356" t="s">
        <v>4618</v>
      </c>
      <c r="I586" s="1357" t="s">
        <v>4620</v>
      </c>
      <c r="J586" s="1355" t="s">
        <v>3240</v>
      </c>
      <c r="K586" s="1360" t="s">
        <v>2926</v>
      </c>
      <c r="L586" s="1357"/>
      <c r="M586" s="1357"/>
      <c r="N586" s="1357"/>
      <c r="O586" s="1357"/>
      <c r="P586" s="1357" t="str">
        <f t="shared" si="8"/>
        <v/>
      </c>
      <c r="Q586" s="1361" t="str">
        <f>IFERROR(VLOOKUP(Organization!$L586,BUDGETMANAGER,5,FALSE),"No VID")</f>
        <v>No VID</v>
      </c>
      <c r="R586" s="111"/>
    </row>
    <row r="587" spans="1:18" ht="12.75" customHeight="1">
      <c r="A587" s="1359">
        <v>578</v>
      </c>
      <c r="B587" s="1355" t="s">
        <v>97</v>
      </c>
      <c r="C587" s="1355"/>
      <c r="D587" s="1355"/>
      <c r="E587" s="1355"/>
      <c r="F587" s="1355"/>
      <c r="G587" s="1355"/>
      <c r="H587" s="1356" t="s">
        <v>4676</v>
      </c>
      <c r="I587" s="1357" t="s">
        <v>4677</v>
      </c>
      <c r="J587" s="1355" t="s">
        <v>3240</v>
      </c>
      <c r="K587" s="1360" t="s">
        <v>2926</v>
      </c>
      <c r="L587" s="1357"/>
      <c r="M587" s="1357"/>
      <c r="N587" s="1357"/>
      <c r="O587" s="1357"/>
      <c r="P587" s="1357" t="str">
        <f t="shared" si="8"/>
        <v/>
      </c>
      <c r="Q587" s="1361" t="str">
        <f>IFERROR(VLOOKUP(Organization!$L587,BUDGETMANAGER,5,FALSE),"No VID")</f>
        <v>No VID</v>
      </c>
      <c r="R587" s="111"/>
    </row>
    <row r="588" spans="1:18" ht="12.75" customHeight="1">
      <c r="A588" s="1359">
        <v>579</v>
      </c>
      <c r="B588" s="1355" t="s">
        <v>97</v>
      </c>
      <c r="C588" s="1355"/>
      <c r="D588" s="1355"/>
      <c r="E588" s="1355"/>
      <c r="F588" s="1355"/>
      <c r="G588" s="1355"/>
      <c r="H588" s="1356" t="s">
        <v>4625</v>
      </c>
      <c r="I588" s="1357" t="s">
        <v>4626</v>
      </c>
      <c r="J588" s="1355" t="s">
        <v>3240</v>
      </c>
      <c r="K588" s="1360" t="s">
        <v>2926</v>
      </c>
      <c r="L588" s="1357"/>
      <c r="M588" s="1357"/>
      <c r="N588" s="1357"/>
      <c r="O588" s="1357"/>
      <c r="P588" s="1357" t="str">
        <f t="shared" ref="P588:P651" si="9">LEFT($O588,3)</f>
        <v/>
      </c>
      <c r="Q588" s="1361" t="str">
        <f>IFERROR(VLOOKUP(Organization!$L588,BUDGETMANAGER,5,FALSE),"No VID")</f>
        <v>No VID</v>
      </c>
      <c r="R588" s="111"/>
    </row>
    <row r="589" spans="1:18" ht="12.75" customHeight="1">
      <c r="A589" s="1359">
        <v>580</v>
      </c>
      <c r="B589" s="1355" t="s">
        <v>97</v>
      </c>
      <c r="C589" s="1355"/>
      <c r="D589" s="1355"/>
      <c r="E589" s="1355"/>
      <c r="F589" s="1355"/>
      <c r="G589" s="1355"/>
      <c r="H589" s="1356" t="s">
        <v>4627</v>
      </c>
      <c r="I589" s="1357" t="s">
        <v>4628</v>
      </c>
      <c r="J589" s="1355" t="s">
        <v>3240</v>
      </c>
      <c r="K589" s="1360" t="s">
        <v>2926</v>
      </c>
      <c r="L589" s="1357"/>
      <c r="M589" s="1357"/>
      <c r="N589" s="1357"/>
      <c r="O589" s="1357"/>
      <c r="P589" s="1357" t="str">
        <f t="shared" si="9"/>
        <v/>
      </c>
      <c r="Q589" s="1361" t="str">
        <f>IFERROR(VLOOKUP(Organization!$L589,BUDGETMANAGER,5,FALSE),"No VID")</f>
        <v>No VID</v>
      </c>
      <c r="R589" s="111"/>
    </row>
    <row r="590" spans="1:18" ht="12.75" customHeight="1">
      <c r="A590" s="1359">
        <v>581</v>
      </c>
      <c r="B590" s="1355" t="s">
        <v>97</v>
      </c>
      <c r="C590" s="1355"/>
      <c r="D590" s="1355"/>
      <c r="E590" s="1355"/>
      <c r="F590" s="1355"/>
      <c r="G590" s="1355"/>
      <c r="H590" s="1356" t="s">
        <v>4619</v>
      </c>
      <c r="I590" s="1357" t="s">
        <v>4621</v>
      </c>
      <c r="J590" s="1355" t="s">
        <v>3240</v>
      </c>
      <c r="K590" s="1360" t="s">
        <v>2926</v>
      </c>
      <c r="L590" s="1357"/>
      <c r="M590" s="1357"/>
      <c r="N590" s="1357"/>
      <c r="O590" s="1357"/>
      <c r="P590" s="1357" t="str">
        <f t="shared" si="9"/>
        <v/>
      </c>
      <c r="Q590" s="1361" t="str">
        <f>IFERROR(VLOOKUP(Organization!$L590,BUDGETMANAGER,5,FALSE),"No VID")</f>
        <v>No VID</v>
      </c>
      <c r="R590" s="111"/>
    </row>
    <row r="591" spans="1:18" ht="12.75" customHeight="1">
      <c r="A591" s="1359">
        <v>582</v>
      </c>
      <c r="B591" s="1355" t="s">
        <v>97</v>
      </c>
      <c r="C591" s="1355"/>
      <c r="D591" s="1355"/>
      <c r="E591" s="1355"/>
      <c r="F591" s="1355"/>
      <c r="G591" s="1355"/>
      <c r="H591" s="1356" t="s">
        <v>4629</v>
      </c>
      <c r="I591" s="1357" t="s">
        <v>4632</v>
      </c>
      <c r="J591" s="1355" t="s">
        <v>3240</v>
      </c>
      <c r="K591" s="1360" t="s">
        <v>2926</v>
      </c>
      <c r="L591" s="1357"/>
      <c r="M591" s="1357"/>
      <c r="N591" s="1357"/>
      <c r="O591" s="1357"/>
      <c r="P591" s="1357" t="str">
        <f t="shared" si="9"/>
        <v/>
      </c>
      <c r="Q591" s="1361" t="str">
        <f>IFERROR(VLOOKUP(Organization!$L591,BUDGETMANAGER,5,FALSE),"No VID")</f>
        <v>No VID</v>
      </c>
      <c r="R591" s="111"/>
    </row>
    <row r="592" spans="1:18" ht="12.75" customHeight="1">
      <c r="A592" s="1359">
        <v>583</v>
      </c>
      <c r="B592" s="1355" t="s">
        <v>97</v>
      </c>
      <c r="C592" s="1355"/>
      <c r="D592" s="1355"/>
      <c r="E592" s="1355"/>
      <c r="F592" s="1355"/>
      <c r="G592" s="1355"/>
      <c r="H592" s="1356" t="s">
        <v>4722</v>
      </c>
      <c r="I592" s="1357" t="s">
        <v>4723</v>
      </c>
      <c r="J592" s="1355" t="s">
        <v>3240</v>
      </c>
      <c r="K592" s="1360" t="s">
        <v>2926</v>
      </c>
      <c r="L592" s="1357"/>
      <c r="M592" s="1357"/>
      <c r="N592" s="1357"/>
      <c r="O592" s="1357"/>
      <c r="P592" s="1357" t="str">
        <f t="shared" si="9"/>
        <v/>
      </c>
      <c r="Q592" s="1361" t="str">
        <f>IFERROR(VLOOKUP(Organization!$L592,BUDGETMANAGER,5,FALSE),"No VID")</f>
        <v>No VID</v>
      </c>
      <c r="R592" s="111"/>
    </row>
    <row r="593" spans="1:18" ht="12.75" customHeight="1">
      <c r="A593" s="1359">
        <v>584</v>
      </c>
      <c r="B593" s="1355" t="s">
        <v>97</v>
      </c>
      <c r="C593" s="1355"/>
      <c r="D593" s="1355"/>
      <c r="E593" s="1355"/>
      <c r="F593" s="1355"/>
      <c r="G593" s="1355"/>
      <c r="H593" s="1356" t="s">
        <v>4678</v>
      </c>
      <c r="I593" s="1357" t="s">
        <v>4681</v>
      </c>
      <c r="J593" s="1355" t="s">
        <v>3240</v>
      </c>
      <c r="K593" s="1360" t="s">
        <v>2926</v>
      </c>
      <c r="L593" s="1357"/>
      <c r="M593" s="1357"/>
      <c r="N593" s="1357"/>
      <c r="O593" s="1357"/>
      <c r="P593" s="1357" t="str">
        <f t="shared" si="9"/>
        <v/>
      </c>
      <c r="Q593" s="1361" t="str">
        <f>IFERROR(VLOOKUP(Organization!$L593,BUDGETMANAGER,5,FALSE),"No VID")</f>
        <v>No VID</v>
      </c>
      <c r="R593" s="111"/>
    </row>
    <row r="594" spans="1:18" ht="12.75" customHeight="1">
      <c r="A594" s="1359">
        <v>585</v>
      </c>
      <c r="B594" s="1355" t="s">
        <v>97</v>
      </c>
      <c r="C594" s="1355"/>
      <c r="D594" s="1355"/>
      <c r="E594" s="1355"/>
      <c r="F594" s="1355"/>
      <c r="G594" s="1355"/>
      <c r="H594" s="1356" t="s">
        <v>4679</v>
      </c>
      <c r="I594" s="1357" t="s">
        <v>4682</v>
      </c>
      <c r="J594" s="1355" t="s">
        <v>3240</v>
      </c>
      <c r="K594" s="1360" t="s">
        <v>2926</v>
      </c>
      <c r="L594" s="1357"/>
      <c r="M594" s="1357"/>
      <c r="N594" s="1357"/>
      <c r="O594" s="1357"/>
      <c r="P594" s="1357" t="str">
        <f t="shared" si="9"/>
        <v/>
      </c>
      <c r="Q594" s="1361" t="str">
        <f>IFERROR(VLOOKUP(Organization!$L594,BUDGETMANAGER,5,FALSE),"No VID")</f>
        <v>No VID</v>
      </c>
      <c r="R594" s="111"/>
    </row>
    <row r="595" spans="1:18" ht="12.75" customHeight="1">
      <c r="A595" s="1359">
        <v>586</v>
      </c>
      <c r="B595" s="1355" t="s">
        <v>97</v>
      </c>
      <c r="C595" s="1355"/>
      <c r="D595" s="1355"/>
      <c r="E595" s="1355"/>
      <c r="F595" s="1355"/>
      <c r="G595" s="1355"/>
      <c r="H595" s="1356" t="s">
        <v>4630</v>
      </c>
      <c r="I595" s="1357" t="s">
        <v>4631</v>
      </c>
      <c r="J595" s="1355" t="s">
        <v>3240</v>
      </c>
      <c r="K595" s="1360" t="s">
        <v>2926</v>
      </c>
      <c r="L595" s="1357"/>
      <c r="M595" s="1357"/>
      <c r="N595" s="1357"/>
      <c r="O595" s="1357"/>
      <c r="P595" s="1357" t="str">
        <f t="shared" si="9"/>
        <v/>
      </c>
      <c r="Q595" s="1361" t="str">
        <f>IFERROR(VLOOKUP(Organization!$L595,BUDGETMANAGER,5,FALSE),"No VID")</f>
        <v>No VID</v>
      </c>
      <c r="R595" s="111"/>
    </row>
    <row r="596" spans="1:18" ht="12.75" customHeight="1">
      <c r="A596" s="1359">
        <v>587</v>
      </c>
      <c r="B596" s="1355" t="s">
        <v>97</v>
      </c>
      <c r="C596" s="1355"/>
      <c r="D596" s="1355"/>
      <c r="E596" s="1355"/>
      <c r="F596" s="1355"/>
      <c r="G596" s="1355"/>
      <c r="H596" s="1356" t="s">
        <v>4680</v>
      </c>
      <c r="I596" s="1357" t="s">
        <v>4683</v>
      </c>
      <c r="J596" s="1355" t="s">
        <v>3240</v>
      </c>
      <c r="K596" s="1360" t="s">
        <v>2926</v>
      </c>
      <c r="L596" s="1357"/>
      <c r="M596" s="1357"/>
      <c r="N596" s="1357"/>
      <c r="O596" s="1357"/>
      <c r="P596" s="1357" t="str">
        <f t="shared" si="9"/>
        <v/>
      </c>
      <c r="Q596" s="1361" t="str">
        <f>IFERROR(VLOOKUP(Organization!$L596,BUDGETMANAGER,5,FALSE),"No VID")</f>
        <v>No VID</v>
      </c>
      <c r="R596" s="111"/>
    </row>
    <row r="597" spans="1:18" ht="12.75" customHeight="1">
      <c r="A597" s="1359">
        <v>588</v>
      </c>
      <c r="B597" s="1355" t="s">
        <v>97</v>
      </c>
      <c r="C597" s="1355"/>
      <c r="D597" s="1355"/>
      <c r="E597" s="1355"/>
      <c r="F597" s="1355"/>
      <c r="G597" s="1355"/>
      <c r="H597" s="1356" t="s">
        <v>4653</v>
      </c>
      <c r="I597" s="1357" t="s">
        <v>4654</v>
      </c>
      <c r="J597" s="1355" t="s">
        <v>3240</v>
      </c>
      <c r="K597" s="1360" t="s">
        <v>2926</v>
      </c>
      <c r="L597" s="1357"/>
      <c r="M597" s="1357"/>
      <c r="N597" s="1357"/>
      <c r="O597" s="1357"/>
      <c r="P597" s="1357" t="str">
        <f t="shared" si="9"/>
        <v/>
      </c>
      <c r="Q597" s="1361" t="str">
        <f>IFERROR(VLOOKUP(Organization!$L597,BUDGETMANAGER,5,FALSE),"No VID")</f>
        <v>No VID</v>
      </c>
      <c r="R597" s="111"/>
    </row>
    <row r="598" spans="1:18" ht="12.75" customHeight="1">
      <c r="A598" s="1359">
        <v>589</v>
      </c>
      <c r="B598" s="1355" t="s">
        <v>97</v>
      </c>
      <c r="C598" s="1355"/>
      <c r="D598" s="1355"/>
      <c r="E598" s="1355"/>
      <c r="F598" s="1355"/>
      <c r="G598" s="1355"/>
      <c r="H598" s="1356" t="s">
        <v>4647</v>
      </c>
      <c r="I598" s="1357" t="s">
        <v>4648</v>
      </c>
      <c r="J598" s="1355" t="s">
        <v>3240</v>
      </c>
      <c r="K598" s="1360" t="s">
        <v>2926</v>
      </c>
      <c r="L598" s="1357"/>
      <c r="M598" s="1357"/>
      <c r="N598" s="1357"/>
      <c r="O598" s="1357"/>
      <c r="P598" s="1357" t="str">
        <f t="shared" si="9"/>
        <v/>
      </c>
      <c r="Q598" s="1361" t="str">
        <f>IFERROR(VLOOKUP(Organization!$L598,BUDGETMANAGER,5,FALSE),"No VID")</f>
        <v>No VID</v>
      </c>
      <c r="R598" s="111"/>
    </row>
    <row r="599" spans="1:18" ht="12.75" customHeight="1">
      <c r="A599" s="1359">
        <v>590</v>
      </c>
      <c r="B599" s="1355" t="s">
        <v>97</v>
      </c>
      <c r="C599" s="1355"/>
      <c r="D599" s="1355"/>
      <c r="E599" s="1355"/>
      <c r="F599" s="1355"/>
      <c r="G599" s="1355"/>
      <c r="H599" s="1356" t="s">
        <v>4684</v>
      </c>
      <c r="I599" s="1357" t="s">
        <v>4686</v>
      </c>
      <c r="J599" s="1355" t="s">
        <v>3240</v>
      </c>
      <c r="K599" s="1360" t="s">
        <v>2926</v>
      </c>
      <c r="L599" s="1357"/>
      <c r="M599" s="1357"/>
      <c r="N599" s="1357"/>
      <c r="O599" s="1357"/>
      <c r="P599" s="1357" t="str">
        <f t="shared" si="9"/>
        <v/>
      </c>
      <c r="Q599" s="1361" t="str">
        <f>IFERROR(VLOOKUP(Organization!$L599,BUDGETMANAGER,5,FALSE),"No VID")</f>
        <v>No VID</v>
      </c>
      <c r="R599" s="111"/>
    </row>
    <row r="600" spans="1:18" ht="12.75" customHeight="1">
      <c r="A600" s="1359">
        <v>591</v>
      </c>
      <c r="B600" s="1355" t="s">
        <v>97</v>
      </c>
      <c r="C600" s="1355"/>
      <c r="D600" s="1355"/>
      <c r="E600" s="1355"/>
      <c r="F600" s="1355"/>
      <c r="G600" s="1355"/>
      <c r="H600" s="1356" t="s">
        <v>4436</v>
      </c>
      <c r="I600" s="1357" t="s">
        <v>4437</v>
      </c>
      <c r="J600" s="1355" t="s">
        <v>3240</v>
      </c>
      <c r="K600" s="1360" t="s">
        <v>2926</v>
      </c>
      <c r="L600" s="1357"/>
      <c r="M600" s="1357"/>
      <c r="N600" s="1357"/>
      <c r="O600" s="1357"/>
      <c r="P600" s="1357" t="str">
        <f t="shared" si="9"/>
        <v/>
      </c>
      <c r="Q600" s="1361" t="str">
        <f>IFERROR(VLOOKUP(Organization!$L600,BUDGETMANAGER,5,FALSE),"No VID")</f>
        <v>No VID</v>
      </c>
      <c r="R600" s="111"/>
    </row>
    <row r="601" spans="1:18" ht="12.75" customHeight="1">
      <c r="A601" s="1359">
        <v>592</v>
      </c>
      <c r="B601" s="1355" t="s">
        <v>97</v>
      </c>
      <c r="C601" s="1355"/>
      <c r="D601" s="1355"/>
      <c r="E601" s="1355"/>
      <c r="F601" s="1355"/>
      <c r="G601" s="1355"/>
      <c r="H601" s="1356" t="s">
        <v>4640</v>
      </c>
      <c r="I601" s="1357" t="s">
        <v>4641</v>
      </c>
      <c r="J601" s="1355" t="s">
        <v>3240</v>
      </c>
      <c r="K601" s="1360" t="s">
        <v>2926</v>
      </c>
      <c r="L601" s="1357"/>
      <c r="M601" s="1357"/>
      <c r="N601" s="1357"/>
      <c r="O601" s="1357"/>
      <c r="P601" s="1357" t="str">
        <f t="shared" si="9"/>
        <v/>
      </c>
      <c r="Q601" s="1361" t="str">
        <f>IFERROR(VLOOKUP(Organization!$L601,BUDGETMANAGER,5,FALSE),"No VID")</f>
        <v>No VID</v>
      </c>
      <c r="R601" s="111"/>
    </row>
    <row r="602" spans="1:18" ht="12.75" customHeight="1">
      <c r="A602" s="1359">
        <v>593</v>
      </c>
      <c r="B602" s="1355" t="s">
        <v>97</v>
      </c>
      <c r="C602" s="1355"/>
      <c r="D602" s="1355"/>
      <c r="E602" s="1355"/>
      <c r="F602" s="1355"/>
      <c r="G602" s="1355"/>
      <c r="H602" s="1356" t="s">
        <v>4651</v>
      </c>
      <c r="I602" s="1357" t="s">
        <v>4652</v>
      </c>
      <c r="J602" s="1355" t="s">
        <v>3240</v>
      </c>
      <c r="K602" s="1360" t="s">
        <v>2926</v>
      </c>
      <c r="L602" s="1357"/>
      <c r="M602" s="1357"/>
      <c r="N602" s="1357"/>
      <c r="O602" s="1357"/>
      <c r="P602" s="1357" t="str">
        <f t="shared" si="9"/>
        <v/>
      </c>
      <c r="Q602" s="1361" t="str">
        <f>IFERROR(VLOOKUP(Organization!$L602,BUDGETMANAGER,5,FALSE),"No VID")</f>
        <v>No VID</v>
      </c>
      <c r="R602" s="111"/>
    </row>
    <row r="603" spans="1:18" ht="12.75" customHeight="1">
      <c r="A603" s="1359">
        <v>594</v>
      </c>
      <c r="B603" s="1355" t="s">
        <v>97</v>
      </c>
      <c r="C603" s="1355"/>
      <c r="D603" s="1355"/>
      <c r="E603" s="1355"/>
      <c r="F603" s="1355"/>
      <c r="G603" s="1355"/>
      <c r="H603" s="1356" t="s">
        <v>5033</v>
      </c>
      <c r="I603" s="1357" t="s">
        <v>5034</v>
      </c>
      <c r="J603" s="1355" t="s">
        <v>3240</v>
      </c>
      <c r="K603" s="1360" t="s">
        <v>2926</v>
      </c>
      <c r="L603" s="1357"/>
      <c r="M603" s="1357"/>
      <c r="N603" s="1357"/>
      <c r="O603" s="1357"/>
      <c r="P603" s="1357" t="str">
        <f t="shared" si="9"/>
        <v/>
      </c>
      <c r="Q603" s="1361" t="str">
        <f>IFERROR(VLOOKUP(Organization!$L603,BUDGETMANAGER,5,FALSE),"No VID")</f>
        <v>No VID</v>
      </c>
      <c r="R603" s="111"/>
    </row>
    <row r="604" spans="1:18" ht="12.75" customHeight="1">
      <c r="A604" s="1359">
        <v>595</v>
      </c>
      <c r="B604" s="1355" t="s">
        <v>97</v>
      </c>
      <c r="C604" s="1355"/>
      <c r="D604" s="1355"/>
      <c r="E604" s="1355"/>
      <c r="F604" s="1355"/>
      <c r="G604" s="1355"/>
      <c r="H604" s="1356" t="s">
        <v>4636</v>
      </c>
      <c r="I604" s="1357" t="s">
        <v>4639</v>
      </c>
      <c r="J604" s="1355" t="s">
        <v>3240</v>
      </c>
      <c r="K604" s="1360" t="s">
        <v>2926</v>
      </c>
      <c r="L604" s="1357"/>
      <c r="M604" s="1357"/>
      <c r="N604" s="1357"/>
      <c r="O604" s="1357"/>
      <c r="P604" s="1357" t="str">
        <f t="shared" si="9"/>
        <v/>
      </c>
      <c r="Q604" s="1361" t="str">
        <f>IFERROR(VLOOKUP(Organization!$L604,BUDGETMANAGER,5,FALSE),"No VID")</f>
        <v>No VID</v>
      </c>
      <c r="R604" s="111"/>
    </row>
    <row r="605" spans="1:18" ht="12.75" customHeight="1">
      <c r="A605" s="1359">
        <v>596</v>
      </c>
      <c r="B605" s="1355" t="s">
        <v>97</v>
      </c>
      <c r="C605" s="1355"/>
      <c r="D605" s="1355"/>
      <c r="E605" s="1355"/>
      <c r="F605" s="1355"/>
      <c r="G605" s="1355"/>
      <c r="H605" s="1356" t="s">
        <v>4685</v>
      </c>
      <c r="I605" s="1357" t="s">
        <v>4687</v>
      </c>
      <c r="J605" s="1355" t="s">
        <v>3240</v>
      </c>
      <c r="K605" s="1360" t="s">
        <v>2926</v>
      </c>
      <c r="L605" s="1357"/>
      <c r="M605" s="1357"/>
      <c r="N605" s="1357"/>
      <c r="O605" s="1357"/>
      <c r="P605" s="1357" t="str">
        <f t="shared" si="9"/>
        <v/>
      </c>
      <c r="Q605" s="1361" t="str">
        <f>IFERROR(VLOOKUP(Organization!$L605,BUDGETMANAGER,5,FALSE),"No VID")</f>
        <v>No VID</v>
      </c>
      <c r="R605" s="111"/>
    </row>
    <row r="606" spans="1:18" ht="12.75" customHeight="1">
      <c r="A606" s="1359">
        <v>597</v>
      </c>
      <c r="B606" s="1355" t="s">
        <v>97</v>
      </c>
      <c r="C606" s="1355"/>
      <c r="D606" s="1355"/>
      <c r="E606" s="1355"/>
      <c r="F606" s="1355"/>
      <c r="G606" s="1355"/>
      <c r="H606" s="1356" t="s">
        <v>4637</v>
      </c>
      <c r="I606" s="1357" t="s">
        <v>4638</v>
      </c>
      <c r="J606" s="1355" t="s">
        <v>3240</v>
      </c>
      <c r="K606" s="1360" t="s">
        <v>2926</v>
      </c>
      <c r="L606" s="1357"/>
      <c r="M606" s="1357"/>
      <c r="N606" s="1357"/>
      <c r="O606" s="1357"/>
      <c r="P606" s="1357" t="str">
        <f t="shared" si="9"/>
        <v/>
      </c>
      <c r="Q606" s="1361" t="str">
        <f>IFERROR(VLOOKUP(Organization!$L606,BUDGETMANAGER,5,FALSE),"No VID")</f>
        <v>No VID</v>
      </c>
      <c r="R606" s="111"/>
    </row>
    <row r="607" spans="1:18" ht="12.75" customHeight="1">
      <c r="A607" s="1359">
        <v>598</v>
      </c>
      <c r="B607" s="1355" t="s">
        <v>97</v>
      </c>
      <c r="C607" s="1355"/>
      <c r="D607" s="1355"/>
      <c r="E607" s="1355"/>
      <c r="F607" s="1355"/>
      <c r="G607" s="1355"/>
      <c r="H607" s="1356" t="s">
        <v>4724</v>
      </c>
      <c r="I607" s="1357" t="s">
        <v>4725</v>
      </c>
      <c r="J607" s="1355" t="s">
        <v>3240</v>
      </c>
      <c r="K607" s="1360" t="s">
        <v>2926</v>
      </c>
      <c r="L607" s="1357"/>
      <c r="M607" s="1357"/>
      <c r="N607" s="1357"/>
      <c r="O607" s="1357"/>
      <c r="P607" s="1357" t="str">
        <f t="shared" si="9"/>
        <v/>
      </c>
      <c r="Q607" s="1361" t="str">
        <f>IFERROR(VLOOKUP(Organization!$L607,BUDGETMANAGER,5,FALSE),"No VID")</f>
        <v>No VID</v>
      </c>
      <c r="R607" s="111"/>
    </row>
    <row r="608" spans="1:18" ht="12.75" customHeight="1">
      <c r="A608" s="1359">
        <v>599</v>
      </c>
      <c r="B608" s="1355" t="s">
        <v>97</v>
      </c>
      <c r="C608" s="1355"/>
      <c r="D608" s="1355"/>
      <c r="E608" s="1355"/>
      <c r="F608" s="1355"/>
      <c r="G608" s="1355"/>
      <c r="H608" s="1356" t="s">
        <v>4624</v>
      </c>
      <c r="I608" s="1357" t="s">
        <v>4754</v>
      </c>
      <c r="J608" s="1355" t="s">
        <v>3240</v>
      </c>
      <c r="K608" s="1360" t="s">
        <v>2926</v>
      </c>
      <c r="L608" s="1357"/>
      <c r="M608" s="1357"/>
      <c r="N608" s="1357"/>
      <c r="O608" s="1357"/>
      <c r="P608" s="1357" t="str">
        <f t="shared" si="9"/>
        <v/>
      </c>
      <c r="Q608" s="1361" t="str">
        <f>IFERROR(VLOOKUP(Organization!$L608,BUDGETMANAGER,5,FALSE),"No VID")</f>
        <v>No VID</v>
      </c>
      <c r="R608" s="111"/>
    </row>
    <row r="609" spans="1:18" ht="12.75" customHeight="1">
      <c r="A609" s="1359">
        <v>600</v>
      </c>
      <c r="B609" s="1355" t="s">
        <v>97</v>
      </c>
      <c r="C609" s="1355"/>
      <c r="D609" s="1355"/>
      <c r="E609" s="1355"/>
      <c r="F609" s="1355"/>
      <c r="G609" s="1355"/>
      <c r="H609" s="1356" t="s">
        <v>4736</v>
      </c>
      <c r="I609" s="1357" t="s">
        <v>4737</v>
      </c>
      <c r="J609" s="1355" t="s">
        <v>3240</v>
      </c>
      <c r="K609" s="1360" t="s">
        <v>2926</v>
      </c>
      <c r="L609" s="1357"/>
      <c r="M609" s="1357"/>
      <c r="N609" s="1357"/>
      <c r="O609" s="1357"/>
      <c r="P609" s="1357" t="str">
        <f t="shared" si="9"/>
        <v/>
      </c>
      <c r="Q609" s="1361" t="str">
        <f>IFERROR(VLOOKUP(Organization!$L609,BUDGETMANAGER,5,FALSE),"No VID")</f>
        <v>No VID</v>
      </c>
      <c r="R609" s="111"/>
    </row>
    <row r="610" spans="1:18" ht="12.75" customHeight="1">
      <c r="A610" s="1359">
        <v>601</v>
      </c>
      <c r="B610" s="1355" t="s">
        <v>97</v>
      </c>
      <c r="C610" s="1355"/>
      <c r="D610" s="1355"/>
      <c r="E610" s="1355"/>
      <c r="F610" s="1355"/>
      <c r="G610" s="1355"/>
      <c r="H610" s="1356" t="s">
        <v>4406</v>
      </c>
      <c r="I610" s="1357" t="s">
        <v>4644</v>
      </c>
      <c r="J610" s="1355" t="s">
        <v>3240</v>
      </c>
      <c r="K610" s="1360" t="s">
        <v>2926</v>
      </c>
      <c r="L610" s="1357"/>
      <c r="M610" s="1357"/>
      <c r="N610" s="1357"/>
      <c r="O610" s="1357"/>
      <c r="P610" s="1357" t="str">
        <f t="shared" si="9"/>
        <v/>
      </c>
      <c r="Q610" s="1361" t="str">
        <f>IFERROR(VLOOKUP(Organization!$L610,BUDGETMANAGER,5,FALSE),"No VID")</f>
        <v>No VID</v>
      </c>
      <c r="R610" s="111"/>
    </row>
    <row r="611" spans="1:18" ht="12.75" customHeight="1">
      <c r="A611" s="1359">
        <v>602</v>
      </c>
      <c r="B611" s="1355" t="s">
        <v>97</v>
      </c>
      <c r="C611" s="1355"/>
      <c r="D611" s="1355"/>
      <c r="E611" s="1355"/>
      <c r="F611" s="1355"/>
      <c r="G611" s="1355"/>
      <c r="H611" s="1356" t="s">
        <v>4642</v>
      </c>
      <c r="I611" s="1357" t="s">
        <v>4645</v>
      </c>
      <c r="J611" s="1355" t="s">
        <v>3240</v>
      </c>
      <c r="K611" s="1360" t="s">
        <v>2926</v>
      </c>
      <c r="L611" s="1357"/>
      <c r="M611" s="1357"/>
      <c r="N611" s="1357"/>
      <c r="O611" s="1357"/>
      <c r="P611" s="1357" t="str">
        <f t="shared" si="9"/>
        <v/>
      </c>
      <c r="Q611" s="1361" t="str">
        <f>IFERROR(VLOOKUP(Organization!$L611,BUDGETMANAGER,5,FALSE),"No VID")</f>
        <v>No VID</v>
      </c>
      <c r="R611" s="111"/>
    </row>
    <row r="612" spans="1:18" ht="12.75" customHeight="1">
      <c r="A612" s="1359">
        <v>603</v>
      </c>
      <c r="B612" s="1355" t="s">
        <v>97</v>
      </c>
      <c r="C612" s="1355"/>
      <c r="D612" s="1355"/>
      <c r="E612" s="1355"/>
      <c r="F612" s="1355"/>
      <c r="G612" s="1355"/>
      <c r="H612" s="1356" t="s">
        <v>4042</v>
      </c>
      <c r="I612" s="1357" t="s">
        <v>4043</v>
      </c>
      <c r="J612" s="1355" t="s">
        <v>3240</v>
      </c>
      <c r="K612" s="1360" t="s">
        <v>2926</v>
      </c>
      <c r="L612" s="1357"/>
      <c r="M612" s="1357"/>
      <c r="N612" s="1357"/>
      <c r="O612" s="1357"/>
      <c r="P612" s="1357" t="str">
        <f t="shared" si="9"/>
        <v/>
      </c>
      <c r="Q612" s="1361" t="str">
        <f>IFERROR(VLOOKUP(Organization!$L612,BUDGETMANAGER,5,FALSE),"No VID")</f>
        <v>No VID</v>
      </c>
      <c r="R612" s="111"/>
    </row>
    <row r="613" spans="1:18" ht="12.75" customHeight="1">
      <c r="A613" s="1359">
        <v>604</v>
      </c>
      <c r="B613" s="1355" t="s">
        <v>97</v>
      </c>
      <c r="C613" s="1355"/>
      <c r="D613" s="1355"/>
      <c r="E613" s="1355"/>
      <c r="F613" s="1355"/>
      <c r="G613" s="1355"/>
      <c r="H613" s="1356" t="s">
        <v>4777</v>
      </c>
      <c r="I613" s="1357" t="s">
        <v>4778</v>
      </c>
      <c r="J613" s="1355" t="s">
        <v>3240</v>
      </c>
      <c r="K613" s="1360" t="s">
        <v>2926</v>
      </c>
      <c r="L613" s="1357"/>
      <c r="M613" s="1357"/>
      <c r="N613" s="1357"/>
      <c r="O613" s="1357"/>
      <c r="P613" s="1357" t="str">
        <f t="shared" si="9"/>
        <v/>
      </c>
      <c r="Q613" s="1361" t="str">
        <f>IFERROR(VLOOKUP(Organization!$L613,BUDGETMANAGER,5,FALSE),"No VID")</f>
        <v>No VID</v>
      </c>
      <c r="R613" s="111"/>
    </row>
    <row r="614" spans="1:18" ht="12.75" customHeight="1">
      <c r="A614" s="1359">
        <v>605</v>
      </c>
      <c r="B614" s="1355" t="s">
        <v>97</v>
      </c>
      <c r="C614" s="1355"/>
      <c r="D614" s="1355"/>
      <c r="E614" s="1355"/>
      <c r="F614" s="1355"/>
      <c r="G614" s="1355"/>
      <c r="H614" s="1356" t="s">
        <v>6479</v>
      </c>
      <c r="I614" s="1357" t="s">
        <v>6480</v>
      </c>
      <c r="J614" s="1355" t="s">
        <v>3240</v>
      </c>
      <c r="K614" s="1360" t="s">
        <v>2926</v>
      </c>
      <c r="L614" s="1357"/>
      <c r="M614" s="1357"/>
      <c r="N614" s="1357"/>
      <c r="O614" s="1357"/>
      <c r="P614" s="1357" t="str">
        <f t="shared" si="9"/>
        <v/>
      </c>
      <c r="Q614" s="1361" t="str">
        <f>IFERROR(VLOOKUP(Organization!$L614,BUDGETMANAGER,5,FALSE),"No VID")</f>
        <v>No VID</v>
      </c>
      <c r="R614" s="111"/>
    </row>
    <row r="615" spans="1:18" ht="12.75" customHeight="1">
      <c r="A615" s="1359">
        <v>606</v>
      </c>
      <c r="B615" s="1355" t="s">
        <v>97</v>
      </c>
      <c r="C615" s="1355"/>
      <c r="D615" s="1355"/>
      <c r="E615" s="1355"/>
      <c r="F615" s="1355"/>
      <c r="G615" s="1355"/>
      <c r="H615" s="1356" t="s">
        <v>4643</v>
      </c>
      <c r="I615" s="1357" t="s">
        <v>4646</v>
      </c>
      <c r="J615" s="1355" t="s">
        <v>3240</v>
      </c>
      <c r="K615" s="1360" t="s">
        <v>2926</v>
      </c>
      <c r="L615" s="1357"/>
      <c r="M615" s="1357"/>
      <c r="N615" s="1357"/>
      <c r="O615" s="1357"/>
      <c r="P615" s="1357" t="str">
        <f t="shared" si="9"/>
        <v/>
      </c>
      <c r="Q615" s="1361" t="str">
        <f>IFERROR(VLOOKUP(Organization!$L615,BUDGETMANAGER,5,FALSE),"No VID")</f>
        <v>No VID</v>
      </c>
      <c r="R615" s="111"/>
    </row>
    <row r="616" spans="1:18" ht="12.75" customHeight="1">
      <c r="A616" s="1359">
        <v>607</v>
      </c>
      <c r="B616" s="1355" t="s">
        <v>97</v>
      </c>
      <c r="C616" s="1355"/>
      <c r="D616" s="1355"/>
      <c r="E616" s="1355"/>
      <c r="F616" s="1355"/>
      <c r="G616" s="1355"/>
      <c r="H616" s="1356" t="s">
        <v>5240</v>
      </c>
      <c r="I616" s="1357" t="s">
        <v>5241</v>
      </c>
      <c r="J616" s="1355" t="s">
        <v>3240</v>
      </c>
      <c r="K616" s="1360" t="s">
        <v>2926</v>
      </c>
      <c r="L616" s="1357"/>
      <c r="M616" s="1357"/>
      <c r="N616" s="1357"/>
      <c r="O616" s="1357"/>
      <c r="P616" s="1357" t="str">
        <f t="shared" si="9"/>
        <v/>
      </c>
      <c r="Q616" s="1361" t="str">
        <f>IFERROR(VLOOKUP(Organization!$L616,BUDGETMANAGER,5,FALSE),"No VID")</f>
        <v>No VID</v>
      </c>
      <c r="R616" s="111"/>
    </row>
    <row r="617" spans="1:18" ht="12.75" customHeight="1">
      <c r="A617" s="1359">
        <v>608</v>
      </c>
      <c r="B617" s="1355" t="s">
        <v>97</v>
      </c>
      <c r="C617" s="1355"/>
      <c r="D617" s="1355"/>
      <c r="E617" s="1355"/>
      <c r="F617" s="1355"/>
      <c r="G617" s="1355"/>
      <c r="H617" s="1356" t="s">
        <v>4210</v>
      </c>
      <c r="I617" s="1357" t="s">
        <v>4211</v>
      </c>
      <c r="J617" s="1355" t="s">
        <v>3240</v>
      </c>
      <c r="K617" s="1360" t="s">
        <v>2926</v>
      </c>
      <c r="L617" s="1357"/>
      <c r="M617" s="1357"/>
      <c r="N617" s="1357"/>
      <c r="O617" s="1357"/>
      <c r="P617" s="1357" t="str">
        <f t="shared" si="9"/>
        <v/>
      </c>
      <c r="Q617" s="1361" t="str">
        <f>IFERROR(VLOOKUP(Organization!$L617,BUDGETMANAGER,5,FALSE),"No VID")</f>
        <v>No VID</v>
      </c>
      <c r="R617" s="111"/>
    </row>
    <row r="618" spans="1:18" ht="12.75" customHeight="1">
      <c r="A618" s="1359">
        <v>609</v>
      </c>
      <c r="B618" s="1355" t="s">
        <v>97</v>
      </c>
      <c r="C618" s="1355"/>
      <c r="D618" s="1355"/>
      <c r="E618" s="1355"/>
      <c r="F618" s="1355"/>
      <c r="G618" s="1355"/>
      <c r="H618" s="1356" t="s">
        <v>4228</v>
      </c>
      <c r="I618" s="1357" t="s">
        <v>4229</v>
      </c>
      <c r="J618" s="1355" t="s">
        <v>3240</v>
      </c>
      <c r="K618" s="1360" t="s">
        <v>2926</v>
      </c>
      <c r="L618" s="1357"/>
      <c r="M618" s="1357"/>
      <c r="N618" s="1357"/>
      <c r="O618" s="1357"/>
      <c r="P618" s="1357" t="str">
        <f t="shared" si="9"/>
        <v/>
      </c>
      <c r="Q618" s="1361" t="str">
        <f>IFERROR(VLOOKUP(Organization!$L618,BUDGETMANAGER,5,FALSE),"No VID")</f>
        <v>No VID</v>
      </c>
      <c r="R618" s="111"/>
    </row>
    <row r="619" spans="1:18" ht="12.75" customHeight="1">
      <c r="A619" s="1359">
        <v>610</v>
      </c>
      <c r="B619" s="1355" t="s">
        <v>97</v>
      </c>
      <c r="C619" s="1355"/>
      <c r="D619" s="1355"/>
      <c r="E619" s="1355"/>
      <c r="F619" s="1355"/>
      <c r="G619" s="1355"/>
      <c r="H619" s="1356" t="s">
        <v>4231</v>
      </c>
      <c r="I619" s="1357" t="s">
        <v>5653</v>
      </c>
      <c r="J619" s="1355" t="s">
        <v>3240</v>
      </c>
      <c r="K619" s="1360" t="s">
        <v>2926</v>
      </c>
      <c r="L619" s="1357"/>
      <c r="M619" s="1357"/>
      <c r="N619" s="1357"/>
      <c r="O619" s="1357"/>
      <c r="P619" s="1357" t="str">
        <f t="shared" si="9"/>
        <v/>
      </c>
      <c r="Q619" s="1361" t="str">
        <f>IFERROR(VLOOKUP(Organization!$L619,BUDGETMANAGER,5,FALSE),"No VID")</f>
        <v>No VID</v>
      </c>
      <c r="R619" s="111"/>
    </row>
    <row r="620" spans="1:18" ht="12.75" customHeight="1">
      <c r="A620" s="1359">
        <v>611</v>
      </c>
      <c r="B620" s="1355" t="s">
        <v>97</v>
      </c>
      <c r="C620" s="1355"/>
      <c r="D620" s="1355"/>
      <c r="E620" s="1355"/>
      <c r="F620" s="1355"/>
      <c r="G620" s="1355"/>
      <c r="H620" s="1356" t="s">
        <v>4403</v>
      </c>
      <c r="I620" s="1357" t="s">
        <v>4405</v>
      </c>
      <c r="J620" s="1355" t="s">
        <v>3240</v>
      </c>
      <c r="K620" s="1360" t="s">
        <v>2926</v>
      </c>
      <c r="L620" s="1357"/>
      <c r="M620" s="1357"/>
      <c r="N620" s="1357"/>
      <c r="O620" s="1357"/>
      <c r="P620" s="1357" t="str">
        <f t="shared" si="9"/>
        <v/>
      </c>
      <c r="Q620" s="1361" t="str">
        <f>IFERROR(VLOOKUP(Organization!$L620,BUDGETMANAGER,5,FALSE),"No VID")</f>
        <v>No VID</v>
      </c>
      <c r="R620" s="111"/>
    </row>
    <row r="621" spans="1:18" ht="12.75" customHeight="1">
      <c r="A621" s="1359">
        <v>612</v>
      </c>
      <c r="B621" s="1355" t="s">
        <v>97</v>
      </c>
      <c r="C621" s="1355"/>
      <c r="D621" s="1355"/>
      <c r="E621" s="1355"/>
      <c r="F621" s="1355"/>
      <c r="G621" s="1355"/>
      <c r="H621" s="1356" t="s">
        <v>5455</v>
      </c>
      <c r="I621" s="1357" t="s">
        <v>5462</v>
      </c>
      <c r="J621" s="1355" t="s">
        <v>3240</v>
      </c>
      <c r="K621" s="1360" t="s">
        <v>2926</v>
      </c>
      <c r="L621" s="1357"/>
      <c r="M621" s="1357"/>
      <c r="N621" s="1357"/>
      <c r="O621" s="1357"/>
      <c r="P621" s="1357" t="str">
        <f t="shared" si="9"/>
        <v/>
      </c>
      <c r="Q621" s="1361" t="str">
        <f>IFERROR(VLOOKUP(Organization!$L621,BUDGETMANAGER,5,FALSE),"No VID")</f>
        <v>No VID</v>
      </c>
      <c r="R621" s="111"/>
    </row>
    <row r="622" spans="1:18" ht="12.75" customHeight="1">
      <c r="A622" s="1359">
        <v>613</v>
      </c>
      <c r="B622" s="1355" t="s">
        <v>97</v>
      </c>
      <c r="C622" s="1355"/>
      <c r="D622" s="1355"/>
      <c r="E622" s="1355"/>
      <c r="F622" s="1355"/>
      <c r="G622" s="1355"/>
      <c r="H622" s="1356" t="s">
        <v>5456</v>
      </c>
      <c r="I622" s="1357" t="s">
        <v>5463</v>
      </c>
      <c r="J622" s="1355" t="s">
        <v>3240</v>
      </c>
      <c r="K622" s="1360" t="s">
        <v>2926</v>
      </c>
      <c r="L622" s="1357"/>
      <c r="M622" s="1357"/>
      <c r="N622" s="1357"/>
      <c r="O622" s="1357"/>
      <c r="P622" s="1357" t="str">
        <f t="shared" si="9"/>
        <v/>
      </c>
      <c r="Q622" s="1361" t="str">
        <f>IFERROR(VLOOKUP(Organization!$L622,BUDGETMANAGER,5,FALSE),"No VID")</f>
        <v>No VID</v>
      </c>
      <c r="R622" s="111"/>
    </row>
    <row r="623" spans="1:18" ht="12.75" customHeight="1">
      <c r="A623" s="1359">
        <v>614</v>
      </c>
      <c r="B623" s="1355" t="s">
        <v>97</v>
      </c>
      <c r="C623" s="1355"/>
      <c r="D623" s="1355"/>
      <c r="E623" s="1355"/>
      <c r="F623" s="1355"/>
      <c r="G623" s="1355"/>
      <c r="H623" s="1356" t="s">
        <v>4404</v>
      </c>
      <c r="I623" s="1357" t="s">
        <v>5464</v>
      </c>
      <c r="J623" s="1355" t="s">
        <v>3240</v>
      </c>
      <c r="K623" s="1360" t="s">
        <v>2926</v>
      </c>
      <c r="L623" s="1357"/>
      <c r="M623" s="1357"/>
      <c r="N623" s="1357"/>
      <c r="O623" s="1357"/>
      <c r="P623" s="1357" t="str">
        <f t="shared" si="9"/>
        <v/>
      </c>
      <c r="Q623" s="1361" t="str">
        <f>IFERROR(VLOOKUP(Organization!$L623,BUDGETMANAGER,5,FALSE),"No VID")</f>
        <v>No VID</v>
      </c>
      <c r="R623" s="111"/>
    </row>
    <row r="624" spans="1:18" ht="12.75" customHeight="1">
      <c r="A624" s="1359">
        <v>615</v>
      </c>
      <c r="B624" s="1355" t="s">
        <v>97</v>
      </c>
      <c r="C624" s="1355"/>
      <c r="D624" s="1355"/>
      <c r="E624" s="1355"/>
      <c r="F624" s="1355"/>
      <c r="G624" s="1355"/>
      <c r="H624" s="1356" t="s">
        <v>4583</v>
      </c>
      <c r="I624" s="1357" t="s">
        <v>4584</v>
      </c>
      <c r="J624" s="1355" t="s">
        <v>3240</v>
      </c>
      <c r="K624" s="1360" t="s">
        <v>2926</v>
      </c>
      <c r="L624" s="1357"/>
      <c r="M624" s="1357"/>
      <c r="N624" s="1357"/>
      <c r="O624" s="1357"/>
      <c r="P624" s="1357" t="str">
        <f t="shared" si="9"/>
        <v/>
      </c>
      <c r="Q624" s="1361" t="str">
        <f>IFERROR(VLOOKUP(Organization!$L624,BUDGETMANAGER,5,FALSE),"No VID")</f>
        <v>No VID</v>
      </c>
      <c r="R624" s="111"/>
    </row>
    <row r="625" spans="1:18" ht="12.75" customHeight="1">
      <c r="A625" s="1359">
        <v>616</v>
      </c>
      <c r="B625" s="1355" t="s">
        <v>97</v>
      </c>
      <c r="C625" s="1355"/>
      <c r="D625" s="1355"/>
      <c r="E625" s="1355"/>
      <c r="F625" s="1355"/>
      <c r="G625" s="1355"/>
      <c r="H625" s="1356" t="s">
        <v>4655</v>
      </c>
      <c r="I625" s="1357" t="s">
        <v>5457</v>
      </c>
      <c r="J625" s="1355" t="s">
        <v>3240</v>
      </c>
      <c r="K625" s="1360" t="s">
        <v>2926</v>
      </c>
      <c r="L625" s="1357"/>
      <c r="M625" s="1357"/>
      <c r="N625" s="1357"/>
      <c r="O625" s="1357"/>
      <c r="P625" s="1357" t="str">
        <f t="shared" si="9"/>
        <v/>
      </c>
      <c r="Q625" s="1361" t="str">
        <f>IFERROR(VLOOKUP(Organization!$L625,BUDGETMANAGER,5,FALSE),"No VID")</f>
        <v>No VID</v>
      </c>
      <c r="R625" s="111"/>
    </row>
    <row r="626" spans="1:18" ht="12.75" customHeight="1">
      <c r="A626" s="1359">
        <v>617</v>
      </c>
      <c r="B626" s="1355" t="s">
        <v>97</v>
      </c>
      <c r="C626" s="1355"/>
      <c r="D626" s="1355"/>
      <c r="E626" s="1355"/>
      <c r="F626" s="1355"/>
      <c r="G626" s="1355"/>
      <c r="H626" s="1356" t="s">
        <v>5050</v>
      </c>
      <c r="I626" s="1357" t="s">
        <v>5051</v>
      </c>
      <c r="J626" s="1355" t="s">
        <v>3240</v>
      </c>
      <c r="K626" s="1360" t="s">
        <v>2926</v>
      </c>
      <c r="L626" s="1357"/>
      <c r="M626" s="1357"/>
      <c r="N626" s="1357"/>
      <c r="O626" s="1357"/>
      <c r="P626" s="1357" t="str">
        <f t="shared" si="9"/>
        <v/>
      </c>
      <c r="Q626" s="1361" t="str">
        <f>IFERROR(VLOOKUP(Organization!$L626,BUDGETMANAGER,5,FALSE),"No VID")</f>
        <v>No VID</v>
      </c>
      <c r="R626" s="111"/>
    </row>
    <row r="627" spans="1:18" ht="12.75" customHeight="1">
      <c r="A627" s="1359">
        <v>618</v>
      </c>
      <c r="B627" s="1355" t="s">
        <v>97</v>
      </c>
      <c r="C627" s="1355"/>
      <c r="D627" s="1355"/>
      <c r="E627" s="1355"/>
      <c r="F627" s="1355"/>
      <c r="G627" s="1355"/>
      <c r="H627" s="1356" t="s">
        <v>4326</v>
      </c>
      <c r="I627" s="1357" t="s">
        <v>4327</v>
      </c>
      <c r="J627" s="1355" t="s">
        <v>3240</v>
      </c>
      <c r="K627" s="1360" t="s">
        <v>2926</v>
      </c>
      <c r="L627" s="1357"/>
      <c r="M627" s="1357"/>
      <c r="N627" s="1357"/>
      <c r="O627" s="1357"/>
      <c r="P627" s="1357" t="str">
        <f t="shared" si="9"/>
        <v/>
      </c>
      <c r="Q627" s="1361" t="str">
        <f>IFERROR(VLOOKUP(Organization!$L627,BUDGETMANAGER,5,FALSE),"No VID")</f>
        <v>No VID</v>
      </c>
      <c r="R627" s="111"/>
    </row>
    <row r="628" spans="1:18" ht="12.75" customHeight="1">
      <c r="A628" s="1359">
        <v>619</v>
      </c>
      <c r="B628" s="1355" t="s">
        <v>97</v>
      </c>
      <c r="C628" s="1355"/>
      <c r="D628" s="1355"/>
      <c r="E628" s="1355"/>
      <c r="F628" s="1355"/>
      <c r="G628" s="1355"/>
      <c r="H628" s="1356" t="s">
        <v>4336</v>
      </c>
      <c r="I628" s="1357" t="s">
        <v>4337</v>
      </c>
      <c r="J628" s="1355" t="s">
        <v>3240</v>
      </c>
      <c r="K628" s="1360" t="s">
        <v>2926</v>
      </c>
      <c r="L628" s="1357"/>
      <c r="M628" s="1357"/>
      <c r="N628" s="1357"/>
      <c r="O628" s="1357"/>
      <c r="P628" s="1357" t="str">
        <f t="shared" si="9"/>
        <v/>
      </c>
      <c r="Q628" s="1361" t="str">
        <f>IFERROR(VLOOKUP(Organization!$L628,BUDGETMANAGER,5,FALSE),"No VID")</f>
        <v>No VID</v>
      </c>
      <c r="R628" s="111"/>
    </row>
    <row r="629" spans="1:18" ht="12.75" customHeight="1">
      <c r="A629" s="1359">
        <v>620</v>
      </c>
      <c r="B629" s="1355" t="s">
        <v>97</v>
      </c>
      <c r="C629" s="1355"/>
      <c r="D629" s="1355"/>
      <c r="E629" s="1355"/>
      <c r="F629" s="1355"/>
      <c r="G629" s="1355"/>
      <c r="H629" s="1356" t="s">
        <v>4338</v>
      </c>
      <c r="I629" s="1357" t="s">
        <v>4339</v>
      </c>
      <c r="J629" s="1355" t="s">
        <v>3240</v>
      </c>
      <c r="K629" s="1360" t="s">
        <v>2926</v>
      </c>
      <c r="L629" s="1357"/>
      <c r="M629" s="1357"/>
      <c r="N629" s="1357"/>
      <c r="O629" s="1357"/>
      <c r="P629" s="1357" t="str">
        <f t="shared" si="9"/>
        <v/>
      </c>
      <c r="Q629" s="1361" t="str">
        <f>IFERROR(VLOOKUP(Organization!$L629,BUDGETMANAGER,5,FALSE),"No VID")</f>
        <v>No VID</v>
      </c>
      <c r="R629" s="111"/>
    </row>
    <row r="630" spans="1:18" ht="12.75" customHeight="1">
      <c r="A630" s="1359">
        <v>621</v>
      </c>
      <c r="B630" s="1355" t="s">
        <v>97</v>
      </c>
      <c r="C630" s="1355"/>
      <c r="D630" s="1355"/>
      <c r="E630" s="1355"/>
      <c r="F630" s="1355"/>
      <c r="G630" s="1355"/>
      <c r="H630" s="1356" t="s">
        <v>4341</v>
      </c>
      <c r="I630" s="1357" t="s">
        <v>4342</v>
      </c>
      <c r="J630" s="1355" t="s">
        <v>3240</v>
      </c>
      <c r="K630" s="1360" t="s">
        <v>2926</v>
      </c>
      <c r="L630" s="1357"/>
      <c r="M630" s="1357"/>
      <c r="N630" s="1357"/>
      <c r="O630" s="1357"/>
      <c r="P630" s="1357" t="str">
        <f t="shared" si="9"/>
        <v/>
      </c>
      <c r="Q630" s="1361" t="str">
        <f>IFERROR(VLOOKUP(Organization!$L630,BUDGETMANAGER,5,FALSE),"No VID")</f>
        <v>No VID</v>
      </c>
      <c r="R630" s="111"/>
    </row>
    <row r="631" spans="1:18" ht="12.75" customHeight="1">
      <c r="A631" s="1359">
        <v>622</v>
      </c>
      <c r="B631" s="1355" t="s">
        <v>97</v>
      </c>
      <c r="C631" s="1355"/>
      <c r="D631" s="1355"/>
      <c r="E631" s="1355"/>
      <c r="F631" s="1355"/>
      <c r="G631" s="1355"/>
      <c r="H631" s="1356" t="s">
        <v>4344</v>
      </c>
      <c r="I631" s="1357" t="s">
        <v>4345</v>
      </c>
      <c r="J631" s="1355" t="s">
        <v>3240</v>
      </c>
      <c r="K631" s="1360" t="s">
        <v>2926</v>
      </c>
      <c r="L631" s="1357"/>
      <c r="M631" s="1357"/>
      <c r="N631" s="1357"/>
      <c r="O631" s="1357"/>
      <c r="P631" s="1357" t="str">
        <f t="shared" si="9"/>
        <v/>
      </c>
      <c r="Q631" s="1361" t="str">
        <f>IFERROR(VLOOKUP(Organization!$L631,BUDGETMANAGER,5,FALSE),"No VID")</f>
        <v>No VID</v>
      </c>
      <c r="R631" s="111"/>
    </row>
    <row r="632" spans="1:18" ht="12.75" customHeight="1">
      <c r="A632" s="1359">
        <v>623</v>
      </c>
      <c r="B632" s="1355" t="s">
        <v>97</v>
      </c>
      <c r="C632" s="1355"/>
      <c r="D632" s="1355"/>
      <c r="E632" s="1355"/>
      <c r="F632" s="1355"/>
      <c r="G632" s="1355"/>
      <c r="H632" s="1356" t="s">
        <v>4346</v>
      </c>
      <c r="I632" s="1357" t="s">
        <v>4347</v>
      </c>
      <c r="J632" s="1355" t="s">
        <v>3240</v>
      </c>
      <c r="K632" s="1360" t="s">
        <v>2926</v>
      </c>
      <c r="L632" s="1357"/>
      <c r="M632" s="1357"/>
      <c r="N632" s="1357"/>
      <c r="O632" s="1357"/>
      <c r="P632" s="1357" t="str">
        <f t="shared" si="9"/>
        <v/>
      </c>
      <c r="Q632" s="1361" t="str">
        <f>IFERROR(VLOOKUP(Organization!$L632,BUDGETMANAGER,5,FALSE),"No VID")</f>
        <v>No VID</v>
      </c>
      <c r="R632" s="111"/>
    </row>
    <row r="633" spans="1:18" ht="12.75" customHeight="1">
      <c r="A633" s="1359">
        <v>624</v>
      </c>
      <c r="B633" s="1355" t="s">
        <v>97</v>
      </c>
      <c r="C633" s="1355"/>
      <c r="D633" s="1355"/>
      <c r="E633" s="1355"/>
      <c r="F633" s="1355"/>
      <c r="G633" s="1355"/>
      <c r="H633" s="1356" t="s">
        <v>4348</v>
      </c>
      <c r="I633" s="1357" t="s">
        <v>6467</v>
      </c>
      <c r="J633" s="1355" t="s">
        <v>3240</v>
      </c>
      <c r="K633" s="1360" t="s">
        <v>2926</v>
      </c>
      <c r="L633" s="1357"/>
      <c r="M633" s="1357"/>
      <c r="N633" s="1357"/>
      <c r="O633" s="1357"/>
      <c r="P633" s="1357" t="str">
        <f t="shared" si="9"/>
        <v/>
      </c>
      <c r="Q633" s="1361" t="str">
        <f>IFERROR(VLOOKUP(Organization!$L633,BUDGETMANAGER,5,FALSE),"No VID")</f>
        <v>No VID</v>
      </c>
      <c r="R633" s="111"/>
    </row>
    <row r="634" spans="1:18" ht="12.75" customHeight="1">
      <c r="A634" s="1359">
        <v>625</v>
      </c>
      <c r="B634" s="1355" t="s">
        <v>97</v>
      </c>
      <c r="C634" s="1355"/>
      <c r="D634" s="1355"/>
      <c r="E634" s="1355"/>
      <c r="F634" s="1355"/>
      <c r="G634" s="1355"/>
      <c r="H634" s="1356" t="s">
        <v>4350</v>
      </c>
      <c r="I634" s="1357" t="s">
        <v>5315</v>
      </c>
      <c r="J634" s="1355" t="s">
        <v>3240</v>
      </c>
      <c r="K634" s="1360" t="s">
        <v>2926</v>
      </c>
      <c r="L634" s="1357"/>
      <c r="M634" s="1357"/>
      <c r="N634" s="1357"/>
      <c r="O634" s="1357"/>
      <c r="P634" s="1357" t="str">
        <f t="shared" si="9"/>
        <v/>
      </c>
      <c r="Q634" s="1361" t="str">
        <f>IFERROR(VLOOKUP(Organization!$L634,BUDGETMANAGER,5,FALSE),"No VID")</f>
        <v>No VID</v>
      </c>
      <c r="R634" s="111"/>
    </row>
    <row r="635" spans="1:18" ht="12.75" customHeight="1">
      <c r="A635" s="1359">
        <v>626</v>
      </c>
      <c r="B635" s="1355" t="s">
        <v>97</v>
      </c>
      <c r="C635" s="1355"/>
      <c r="D635" s="1355"/>
      <c r="E635" s="1357"/>
      <c r="F635" s="1355"/>
      <c r="G635" s="1355"/>
      <c r="H635" s="1356" t="s">
        <v>4355</v>
      </c>
      <c r="I635" s="1357" t="s">
        <v>5316</v>
      </c>
      <c r="J635" s="1355" t="s">
        <v>3240</v>
      </c>
      <c r="K635" s="1360" t="s">
        <v>2926</v>
      </c>
      <c r="L635" s="1357"/>
      <c r="M635" s="1357"/>
      <c r="N635" s="1357"/>
      <c r="O635" s="1357"/>
      <c r="P635" s="1357" t="str">
        <f t="shared" si="9"/>
        <v/>
      </c>
      <c r="Q635" s="1361" t="str">
        <f>IFERROR(VLOOKUP(Organization!$L635,BUDGETMANAGER,5,FALSE),"No VID")</f>
        <v>No VID</v>
      </c>
      <c r="R635" s="111"/>
    </row>
    <row r="636" spans="1:18" ht="12.75" customHeight="1">
      <c r="A636" s="1359">
        <v>627</v>
      </c>
      <c r="B636" s="1355" t="s">
        <v>97</v>
      </c>
      <c r="C636" s="1355"/>
      <c r="D636" s="1355"/>
      <c r="E636" s="1355"/>
      <c r="F636" s="1355"/>
      <c r="G636" s="1355"/>
      <c r="H636" s="1356" t="s">
        <v>4429</v>
      </c>
      <c r="I636" s="1357" t="s">
        <v>4433</v>
      </c>
      <c r="J636" s="1355" t="s">
        <v>3240</v>
      </c>
      <c r="K636" s="1360" t="s">
        <v>2926</v>
      </c>
      <c r="L636" s="1357"/>
      <c r="M636" s="1357"/>
      <c r="N636" s="1357"/>
      <c r="O636" s="1357"/>
      <c r="P636" s="1357" t="str">
        <f t="shared" si="9"/>
        <v/>
      </c>
      <c r="Q636" s="1361" t="str">
        <f>IFERROR(VLOOKUP(Organization!$L636,BUDGETMANAGER,5,FALSE),"No VID")</f>
        <v>No VID</v>
      </c>
      <c r="R636" s="111"/>
    </row>
    <row r="637" spans="1:18" ht="12.75" customHeight="1">
      <c r="A637" s="1359">
        <v>628</v>
      </c>
      <c r="B637" s="1355" t="s">
        <v>97</v>
      </c>
      <c r="C637" s="1355"/>
      <c r="D637" s="1355"/>
      <c r="E637" s="1355"/>
      <c r="F637" s="1355"/>
      <c r="G637" s="1355"/>
      <c r="H637" s="1356" t="s">
        <v>4430</v>
      </c>
      <c r="I637" s="1357" t="s">
        <v>4434</v>
      </c>
      <c r="J637" s="1355" t="s">
        <v>3240</v>
      </c>
      <c r="K637" s="1360" t="s">
        <v>2926</v>
      </c>
      <c r="L637" s="1357"/>
      <c r="M637" s="1357"/>
      <c r="N637" s="1357"/>
      <c r="O637" s="1357"/>
      <c r="P637" s="1357" t="str">
        <f t="shared" si="9"/>
        <v/>
      </c>
      <c r="Q637" s="1361" t="str">
        <f>IFERROR(VLOOKUP(Organization!$L637,BUDGETMANAGER,5,FALSE),"No VID")</f>
        <v>No VID</v>
      </c>
      <c r="R637" s="111"/>
    </row>
    <row r="638" spans="1:18" ht="12.75" customHeight="1">
      <c r="A638" s="1359">
        <v>629</v>
      </c>
      <c r="B638" s="1355" t="s">
        <v>97</v>
      </c>
      <c r="C638" s="1355"/>
      <c r="D638" s="1355"/>
      <c r="E638" s="1355"/>
      <c r="F638" s="1355"/>
      <c r="G638" s="1355"/>
      <c r="H638" s="1356" t="s">
        <v>4431</v>
      </c>
      <c r="I638" s="1357" t="s">
        <v>4432</v>
      </c>
      <c r="J638" s="1355" t="s">
        <v>3240</v>
      </c>
      <c r="K638" s="1360" t="s">
        <v>2926</v>
      </c>
      <c r="L638" s="1357"/>
      <c r="M638" s="1357"/>
      <c r="N638" s="1357"/>
      <c r="O638" s="1357"/>
      <c r="P638" s="1357" t="str">
        <f t="shared" si="9"/>
        <v/>
      </c>
      <c r="Q638" s="1361" t="str">
        <f>IFERROR(VLOOKUP(Organization!$L638,BUDGETMANAGER,5,FALSE),"No VID")</f>
        <v>No VID</v>
      </c>
      <c r="R638" s="111"/>
    </row>
    <row r="639" spans="1:18" ht="12.75" customHeight="1">
      <c r="A639" s="1359">
        <v>630</v>
      </c>
      <c r="B639" s="1355" t="s">
        <v>97</v>
      </c>
      <c r="C639" s="1355"/>
      <c r="D639" s="1355"/>
      <c r="E639" s="1355"/>
      <c r="F639" s="1355"/>
      <c r="G639" s="1355"/>
      <c r="H639" s="1356" t="s">
        <v>4444</v>
      </c>
      <c r="I639" s="1357" t="s">
        <v>4462</v>
      </c>
      <c r="J639" s="1355" t="s">
        <v>3240</v>
      </c>
      <c r="K639" s="1360" t="s">
        <v>2926</v>
      </c>
      <c r="L639" s="1357"/>
      <c r="M639" s="1357"/>
      <c r="N639" s="1357"/>
      <c r="O639" s="1357"/>
      <c r="P639" s="1357" t="str">
        <f t="shared" si="9"/>
        <v/>
      </c>
      <c r="Q639" s="1361" t="str">
        <f>IFERROR(VLOOKUP(Organization!$L639,BUDGETMANAGER,5,FALSE),"No VID")</f>
        <v>No VID</v>
      </c>
      <c r="R639" s="111"/>
    </row>
    <row r="640" spans="1:18" ht="12.75" customHeight="1">
      <c r="A640" s="1359">
        <v>631</v>
      </c>
      <c r="B640" s="1355" t="s">
        <v>97</v>
      </c>
      <c r="C640" s="1355"/>
      <c r="D640" s="1355"/>
      <c r="E640" s="1355"/>
      <c r="F640" s="1355"/>
      <c r="G640" s="1355"/>
      <c r="H640" s="1356" t="s">
        <v>4445</v>
      </c>
      <c r="I640" s="1357" t="s">
        <v>4463</v>
      </c>
      <c r="J640" s="1355" t="s">
        <v>3240</v>
      </c>
      <c r="K640" s="1360" t="s">
        <v>2926</v>
      </c>
      <c r="L640" s="1357"/>
      <c r="M640" s="1357"/>
      <c r="N640" s="1357"/>
      <c r="O640" s="1357"/>
      <c r="P640" s="1357" t="str">
        <f t="shared" si="9"/>
        <v/>
      </c>
      <c r="Q640" s="1361" t="str">
        <f>IFERROR(VLOOKUP(Organization!$L640,BUDGETMANAGER,5,FALSE),"No VID")</f>
        <v>No VID</v>
      </c>
      <c r="R640" s="111"/>
    </row>
    <row r="641" spans="1:18" ht="12.75" customHeight="1">
      <c r="A641" s="1359">
        <v>632</v>
      </c>
      <c r="B641" s="1355" t="s">
        <v>97</v>
      </c>
      <c r="C641" s="1355"/>
      <c r="D641" s="1355"/>
      <c r="E641" s="1355"/>
      <c r="F641" s="1355"/>
      <c r="G641" s="1355"/>
      <c r="H641" s="1356" t="s">
        <v>4446</v>
      </c>
      <c r="I641" s="1357" t="s">
        <v>5680</v>
      </c>
      <c r="J641" s="1355" t="s">
        <v>3240</v>
      </c>
      <c r="K641" s="1360" t="s">
        <v>2926</v>
      </c>
      <c r="L641" s="1357"/>
      <c r="M641" s="1357"/>
      <c r="N641" s="1357"/>
      <c r="O641" s="1357"/>
      <c r="P641" s="1357" t="str">
        <f t="shared" si="9"/>
        <v/>
      </c>
      <c r="Q641" s="1361" t="str">
        <f>IFERROR(VLOOKUP(Organization!$L641,BUDGETMANAGER,5,FALSE),"No VID")</f>
        <v>No VID</v>
      </c>
      <c r="R641" s="111"/>
    </row>
    <row r="642" spans="1:18" ht="12.75" customHeight="1">
      <c r="A642" s="1359">
        <v>633</v>
      </c>
      <c r="B642" s="1355" t="s">
        <v>97</v>
      </c>
      <c r="C642" s="1355"/>
      <c r="D642" s="1355"/>
      <c r="E642" s="1355"/>
      <c r="F642" s="1355"/>
      <c r="G642" s="1355"/>
      <c r="H642" s="1356" t="s">
        <v>4447</v>
      </c>
      <c r="I642" s="1357" t="s">
        <v>4464</v>
      </c>
      <c r="J642" s="1355" t="s">
        <v>3240</v>
      </c>
      <c r="K642" s="1360" t="s">
        <v>2926</v>
      </c>
      <c r="L642" s="1357"/>
      <c r="M642" s="1357"/>
      <c r="N642" s="1357"/>
      <c r="O642" s="1357"/>
      <c r="P642" s="1357" t="str">
        <f t="shared" si="9"/>
        <v/>
      </c>
      <c r="Q642" s="1361" t="str">
        <f>IFERROR(VLOOKUP(Organization!$L642,BUDGETMANAGER,5,FALSE),"No VID")</f>
        <v>No VID</v>
      </c>
      <c r="R642" s="111"/>
    </row>
    <row r="643" spans="1:18" ht="12.75" customHeight="1">
      <c r="A643" s="1359">
        <v>634</v>
      </c>
      <c r="B643" s="1355" t="s">
        <v>97</v>
      </c>
      <c r="C643" s="1355"/>
      <c r="D643" s="1355"/>
      <c r="E643" s="1355"/>
      <c r="F643" s="1355"/>
      <c r="G643" s="1355"/>
      <c r="H643" s="1356" t="s">
        <v>4448</v>
      </c>
      <c r="I643" s="1357" t="s">
        <v>4465</v>
      </c>
      <c r="J643" s="1355" t="s">
        <v>3240</v>
      </c>
      <c r="K643" s="1360" t="s">
        <v>2926</v>
      </c>
      <c r="L643" s="1357"/>
      <c r="M643" s="1357"/>
      <c r="N643" s="1357"/>
      <c r="O643" s="1357"/>
      <c r="P643" s="1357" t="str">
        <f t="shared" si="9"/>
        <v/>
      </c>
      <c r="Q643" s="1361" t="str">
        <f>IFERROR(VLOOKUP(Organization!$L643,BUDGETMANAGER,5,FALSE),"No VID")</f>
        <v>No VID</v>
      </c>
      <c r="R643" s="111"/>
    </row>
    <row r="644" spans="1:18" ht="12.75" customHeight="1">
      <c r="A644" s="1359">
        <v>635</v>
      </c>
      <c r="B644" s="1355" t="s">
        <v>97</v>
      </c>
      <c r="C644" s="1355"/>
      <c r="D644" s="1355"/>
      <c r="E644" s="1355"/>
      <c r="F644" s="1355"/>
      <c r="G644" s="1355"/>
      <c r="H644" s="1356" t="s">
        <v>4449</v>
      </c>
      <c r="I644" s="1357" t="s">
        <v>4466</v>
      </c>
      <c r="J644" s="1355" t="s">
        <v>3240</v>
      </c>
      <c r="K644" s="1360" t="s">
        <v>2926</v>
      </c>
      <c r="L644" s="1357"/>
      <c r="M644" s="1357"/>
      <c r="N644" s="1357"/>
      <c r="O644" s="1357"/>
      <c r="P644" s="1357" t="str">
        <f t="shared" si="9"/>
        <v/>
      </c>
      <c r="Q644" s="1361" t="str">
        <f>IFERROR(VLOOKUP(Organization!$L644,BUDGETMANAGER,5,FALSE),"No VID")</f>
        <v>No VID</v>
      </c>
      <c r="R644" s="111"/>
    </row>
    <row r="645" spans="1:18" ht="12.75" customHeight="1">
      <c r="A645" s="1359">
        <v>636</v>
      </c>
      <c r="B645" s="1355" t="s">
        <v>97</v>
      </c>
      <c r="C645" s="1355"/>
      <c r="D645" s="1355"/>
      <c r="E645" s="1355"/>
      <c r="F645" s="1355"/>
      <c r="G645" s="1355"/>
      <c r="H645" s="1356" t="s">
        <v>4450</v>
      </c>
      <c r="I645" s="1357" t="s">
        <v>4467</v>
      </c>
      <c r="J645" s="1355" t="s">
        <v>3240</v>
      </c>
      <c r="K645" s="1360" t="s">
        <v>2926</v>
      </c>
      <c r="L645" s="1357"/>
      <c r="M645" s="1357"/>
      <c r="N645" s="1357"/>
      <c r="O645" s="1357"/>
      <c r="P645" s="1357" t="str">
        <f t="shared" si="9"/>
        <v/>
      </c>
      <c r="Q645" s="1361" t="str">
        <f>IFERROR(VLOOKUP(Organization!$L645,BUDGETMANAGER,5,FALSE),"No VID")</f>
        <v>No VID</v>
      </c>
      <c r="R645" s="111"/>
    </row>
    <row r="646" spans="1:18" ht="12.75" customHeight="1">
      <c r="A646" s="1359">
        <v>637</v>
      </c>
      <c r="B646" s="1355" t="s">
        <v>97</v>
      </c>
      <c r="C646" s="1355"/>
      <c r="D646" s="1355"/>
      <c r="E646" s="1355"/>
      <c r="F646" s="1355"/>
      <c r="G646" s="1355"/>
      <c r="H646" s="1356" t="s">
        <v>4451</v>
      </c>
      <c r="I646" s="1357" t="s">
        <v>4468</v>
      </c>
      <c r="J646" s="1355" t="s">
        <v>3240</v>
      </c>
      <c r="K646" s="1360" t="s">
        <v>2926</v>
      </c>
      <c r="L646" s="1357"/>
      <c r="M646" s="1357"/>
      <c r="N646" s="1357"/>
      <c r="O646" s="1357"/>
      <c r="P646" s="1357" t="str">
        <f t="shared" si="9"/>
        <v/>
      </c>
      <c r="Q646" s="1361" t="str">
        <f>IFERROR(VLOOKUP(Organization!$L646,BUDGETMANAGER,5,FALSE),"No VID")</f>
        <v>No VID</v>
      </c>
      <c r="R646" s="111"/>
    </row>
    <row r="647" spans="1:18" ht="12.75" customHeight="1">
      <c r="A647" s="1359">
        <v>638</v>
      </c>
      <c r="B647" s="1355" t="s">
        <v>97</v>
      </c>
      <c r="C647" s="1355"/>
      <c r="D647" s="1355"/>
      <c r="E647" s="1355"/>
      <c r="F647" s="1355"/>
      <c r="G647" s="1355"/>
      <c r="H647" s="1356" t="s">
        <v>4452</v>
      </c>
      <c r="I647" s="1357" t="s">
        <v>4469</v>
      </c>
      <c r="J647" s="1355" t="s">
        <v>3240</v>
      </c>
      <c r="K647" s="1360" t="s">
        <v>2926</v>
      </c>
      <c r="L647" s="1357"/>
      <c r="M647" s="1357"/>
      <c r="N647" s="1357"/>
      <c r="O647" s="1357"/>
      <c r="P647" s="1357" t="str">
        <f t="shared" si="9"/>
        <v/>
      </c>
      <c r="Q647" s="1361" t="str">
        <f>IFERROR(VLOOKUP(Organization!$L647,BUDGETMANAGER,5,FALSE),"No VID")</f>
        <v>No VID</v>
      </c>
      <c r="R647" s="111"/>
    </row>
    <row r="648" spans="1:18" ht="12.75" customHeight="1">
      <c r="A648" s="1359">
        <v>639</v>
      </c>
      <c r="B648" s="1355" t="s">
        <v>97</v>
      </c>
      <c r="C648" s="1355"/>
      <c r="D648" s="1355"/>
      <c r="E648" s="1355"/>
      <c r="F648" s="1355"/>
      <c r="G648" s="1355"/>
      <c r="H648" s="1356" t="s">
        <v>4453</v>
      </c>
      <c r="I648" s="1357" t="s">
        <v>4470</v>
      </c>
      <c r="J648" s="1355" t="s">
        <v>3240</v>
      </c>
      <c r="K648" s="1360" t="s">
        <v>2926</v>
      </c>
      <c r="L648" s="1357"/>
      <c r="M648" s="1357"/>
      <c r="N648" s="1357"/>
      <c r="O648" s="1357"/>
      <c r="P648" s="1357" t="str">
        <f t="shared" si="9"/>
        <v/>
      </c>
      <c r="Q648" s="1361" t="str">
        <f>IFERROR(VLOOKUP(Organization!$L648,BUDGETMANAGER,5,FALSE),"No VID")</f>
        <v>No VID</v>
      </c>
      <c r="R648" s="111"/>
    </row>
    <row r="649" spans="1:18" ht="12.75" customHeight="1">
      <c r="A649" s="1359">
        <v>640</v>
      </c>
      <c r="B649" s="1355" t="s">
        <v>97</v>
      </c>
      <c r="C649" s="1355"/>
      <c r="D649" s="1355"/>
      <c r="E649" s="1355"/>
      <c r="F649" s="1355"/>
      <c r="G649" s="1355"/>
      <c r="H649" s="1356" t="s">
        <v>4454</v>
      </c>
      <c r="I649" s="1357" t="s">
        <v>4471</v>
      </c>
      <c r="J649" s="1355" t="s">
        <v>3240</v>
      </c>
      <c r="K649" s="1360" t="s">
        <v>2926</v>
      </c>
      <c r="L649" s="1357"/>
      <c r="M649" s="1357"/>
      <c r="N649" s="1357"/>
      <c r="O649" s="1357"/>
      <c r="P649" s="1357" t="str">
        <f t="shared" si="9"/>
        <v/>
      </c>
      <c r="Q649" s="1361" t="str">
        <f>IFERROR(VLOOKUP(Organization!$L649,BUDGETMANAGER,5,FALSE),"No VID")</f>
        <v>No VID</v>
      </c>
      <c r="R649" s="111"/>
    </row>
    <row r="650" spans="1:18" ht="12.75" customHeight="1">
      <c r="A650" s="1359">
        <v>641</v>
      </c>
      <c r="B650" s="1355" t="s">
        <v>97</v>
      </c>
      <c r="C650" s="1355"/>
      <c r="D650" s="1355"/>
      <c r="E650" s="1355"/>
      <c r="F650" s="1355"/>
      <c r="G650" s="1355"/>
      <c r="H650" s="1356" t="s">
        <v>4455</v>
      </c>
      <c r="I650" s="1357" t="s">
        <v>4472</v>
      </c>
      <c r="J650" s="1355" t="s">
        <v>3240</v>
      </c>
      <c r="K650" s="1360" t="s">
        <v>2926</v>
      </c>
      <c r="L650" s="1357"/>
      <c r="M650" s="1357"/>
      <c r="N650" s="1357"/>
      <c r="O650" s="1357"/>
      <c r="P650" s="1357" t="str">
        <f t="shared" si="9"/>
        <v/>
      </c>
      <c r="Q650" s="1361" t="str">
        <f>IFERROR(VLOOKUP(Organization!$L650,BUDGETMANAGER,5,FALSE),"No VID")</f>
        <v>No VID</v>
      </c>
      <c r="R650" s="111"/>
    </row>
    <row r="651" spans="1:18" ht="12.75" customHeight="1">
      <c r="A651" s="1359">
        <v>642</v>
      </c>
      <c r="B651" s="1355" t="s">
        <v>97</v>
      </c>
      <c r="C651" s="1355"/>
      <c r="D651" s="1355"/>
      <c r="E651" s="1355"/>
      <c r="F651" s="1355"/>
      <c r="G651" s="1355"/>
      <c r="H651" s="1356" t="s">
        <v>4456</v>
      </c>
      <c r="I651" s="1357" t="s">
        <v>4473</v>
      </c>
      <c r="J651" s="1355" t="s">
        <v>3240</v>
      </c>
      <c r="K651" s="1360" t="s">
        <v>2926</v>
      </c>
      <c r="L651" s="1357"/>
      <c r="M651" s="1357"/>
      <c r="N651" s="1357"/>
      <c r="O651" s="1357"/>
      <c r="P651" s="1357" t="str">
        <f t="shared" si="9"/>
        <v/>
      </c>
      <c r="Q651" s="1361" t="str">
        <f>IFERROR(VLOOKUP(Organization!$L651,BUDGETMANAGER,5,FALSE),"No VID")</f>
        <v>No VID</v>
      </c>
      <c r="R651" s="111"/>
    </row>
    <row r="652" spans="1:18" ht="12.75" customHeight="1">
      <c r="A652" s="1359">
        <v>643</v>
      </c>
      <c r="B652" s="1355" t="s">
        <v>97</v>
      </c>
      <c r="C652" s="1355"/>
      <c r="D652" s="1355"/>
      <c r="E652" s="1355"/>
      <c r="F652" s="1355"/>
      <c r="G652" s="1355"/>
      <c r="H652" s="1356" t="s">
        <v>4457</v>
      </c>
      <c r="I652" s="1357" t="s">
        <v>4474</v>
      </c>
      <c r="J652" s="1355" t="s">
        <v>3240</v>
      </c>
      <c r="K652" s="1360" t="s">
        <v>2926</v>
      </c>
      <c r="L652" s="1357"/>
      <c r="M652" s="1357"/>
      <c r="N652" s="1357"/>
      <c r="O652" s="1357"/>
      <c r="P652" s="1357" t="str">
        <f t="shared" ref="P652:P715" si="10">LEFT($O652,3)</f>
        <v/>
      </c>
      <c r="Q652" s="1361" t="str">
        <f>IFERROR(VLOOKUP(Organization!$L652,BUDGETMANAGER,5,FALSE),"No VID")</f>
        <v>No VID</v>
      </c>
      <c r="R652" s="111"/>
    </row>
    <row r="653" spans="1:18" ht="12.75" customHeight="1">
      <c r="A653" s="1359">
        <v>644</v>
      </c>
      <c r="B653" s="1355" t="s">
        <v>97</v>
      </c>
      <c r="C653" s="1355"/>
      <c r="D653" s="1355"/>
      <c r="E653" s="1355"/>
      <c r="F653" s="1355"/>
      <c r="G653" s="1355"/>
      <c r="H653" s="1356" t="s">
        <v>4458</v>
      </c>
      <c r="I653" s="1357" t="s">
        <v>4475</v>
      </c>
      <c r="J653" s="1355" t="s">
        <v>3240</v>
      </c>
      <c r="K653" s="1360" t="s">
        <v>2926</v>
      </c>
      <c r="L653" s="1357"/>
      <c r="M653" s="1357"/>
      <c r="N653" s="1357"/>
      <c r="O653" s="1357"/>
      <c r="P653" s="1357" t="str">
        <f t="shared" si="10"/>
        <v/>
      </c>
      <c r="Q653" s="1361" t="str">
        <f>IFERROR(VLOOKUP(Organization!$L653,BUDGETMANAGER,5,FALSE),"No VID")</f>
        <v>No VID</v>
      </c>
      <c r="R653" s="111"/>
    </row>
    <row r="654" spans="1:18" ht="12.75" customHeight="1">
      <c r="A654" s="1359">
        <v>645</v>
      </c>
      <c r="B654" s="1355" t="s">
        <v>97</v>
      </c>
      <c r="C654" s="1355"/>
      <c r="D654" s="1355"/>
      <c r="E654" s="1355"/>
      <c r="F654" s="1355"/>
      <c r="G654" s="1355"/>
      <c r="H654" s="1356" t="s">
        <v>4459</v>
      </c>
      <c r="I654" s="1357" t="s">
        <v>4478</v>
      </c>
      <c r="J654" s="1355" t="s">
        <v>3240</v>
      </c>
      <c r="K654" s="1360" t="s">
        <v>2926</v>
      </c>
      <c r="L654" s="1357"/>
      <c r="M654" s="1357"/>
      <c r="N654" s="1357"/>
      <c r="O654" s="1357"/>
      <c r="P654" s="1357" t="str">
        <f t="shared" si="10"/>
        <v/>
      </c>
      <c r="Q654" s="1361" t="str">
        <f>IFERROR(VLOOKUP(Organization!$L654,BUDGETMANAGER,5,FALSE),"No VID")</f>
        <v>No VID</v>
      </c>
      <c r="R654" s="111"/>
    </row>
    <row r="655" spans="1:18" ht="12.75" customHeight="1">
      <c r="A655" s="1359">
        <v>646</v>
      </c>
      <c r="B655" s="1355" t="s">
        <v>97</v>
      </c>
      <c r="C655" s="1355"/>
      <c r="D655" s="1355"/>
      <c r="E655" s="1355"/>
      <c r="F655" s="1355"/>
      <c r="G655" s="1355"/>
      <c r="H655" s="1356" t="s">
        <v>4460</v>
      </c>
      <c r="I655" s="1357" t="s">
        <v>4476</v>
      </c>
      <c r="J655" s="1355" t="s">
        <v>3240</v>
      </c>
      <c r="K655" s="1360" t="s">
        <v>2926</v>
      </c>
      <c r="L655" s="1357"/>
      <c r="M655" s="1357"/>
      <c r="N655" s="1357"/>
      <c r="O655" s="1357"/>
      <c r="P655" s="1357" t="str">
        <f t="shared" si="10"/>
        <v/>
      </c>
      <c r="Q655" s="1361" t="str">
        <f>IFERROR(VLOOKUP(Organization!$L655,BUDGETMANAGER,5,FALSE),"No VID")</f>
        <v>No VID</v>
      </c>
      <c r="R655" s="111"/>
    </row>
    <row r="656" spans="1:18" ht="12.75" customHeight="1">
      <c r="A656" s="1359">
        <v>647</v>
      </c>
      <c r="B656" s="1355" t="s">
        <v>97</v>
      </c>
      <c r="C656" s="1355"/>
      <c r="D656" s="1355"/>
      <c r="E656" s="1355"/>
      <c r="F656" s="1355"/>
      <c r="G656" s="1355"/>
      <c r="H656" s="1356" t="s">
        <v>4461</v>
      </c>
      <c r="I656" s="1357" t="s">
        <v>4477</v>
      </c>
      <c r="J656" s="1355" t="s">
        <v>3240</v>
      </c>
      <c r="K656" s="1360" t="s">
        <v>2926</v>
      </c>
      <c r="L656" s="1357"/>
      <c r="M656" s="1357"/>
      <c r="N656" s="1357"/>
      <c r="O656" s="1357"/>
      <c r="P656" s="1357" t="str">
        <f t="shared" si="10"/>
        <v/>
      </c>
      <c r="Q656" s="1361" t="str">
        <f>IFERROR(VLOOKUP(Organization!$L656,BUDGETMANAGER,5,FALSE),"No VID")</f>
        <v>No VID</v>
      </c>
      <c r="R656" s="111"/>
    </row>
    <row r="657" spans="1:18" ht="12.75" customHeight="1">
      <c r="A657" s="1359">
        <v>648</v>
      </c>
      <c r="B657" s="1355" t="s">
        <v>97</v>
      </c>
      <c r="C657" s="1355"/>
      <c r="D657" s="1355"/>
      <c r="E657" s="1355"/>
      <c r="F657" s="1355"/>
      <c r="G657" s="1355"/>
      <c r="H657" s="1356" t="s">
        <v>4488</v>
      </c>
      <c r="I657" s="1357" t="s">
        <v>4489</v>
      </c>
      <c r="J657" s="1355" t="s">
        <v>3240</v>
      </c>
      <c r="K657" s="1360" t="s">
        <v>2926</v>
      </c>
      <c r="L657" s="1357"/>
      <c r="M657" s="1357"/>
      <c r="N657" s="1357"/>
      <c r="O657" s="1357"/>
      <c r="P657" s="1357" t="str">
        <f t="shared" si="10"/>
        <v/>
      </c>
      <c r="Q657" s="1361" t="str">
        <f>IFERROR(VLOOKUP(Organization!$L657,BUDGETMANAGER,5,FALSE),"No VID")</f>
        <v>No VID</v>
      </c>
      <c r="R657" s="111"/>
    </row>
    <row r="658" spans="1:18" ht="12.75" customHeight="1">
      <c r="A658" s="1359">
        <v>649</v>
      </c>
      <c r="B658" s="1355" t="s">
        <v>97</v>
      </c>
      <c r="C658" s="1355"/>
      <c r="D658" s="1355"/>
      <c r="E658" s="1355"/>
      <c r="F658" s="1355"/>
      <c r="G658" s="1355"/>
      <c r="H658" s="1356" t="s">
        <v>4543</v>
      </c>
      <c r="I658" s="1357" t="s">
        <v>4633</v>
      </c>
      <c r="J658" s="1355" t="s">
        <v>3240</v>
      </c>
      <c r="K658" s="1360" t="s">
        <v>2926</v>
      </c>
      <c r="L658" s="1357"/>
      <c r="M658" s="1357"/>
      <c r="N658" s="1357"/>
      <c r="O658" s="1357"/>
      <c r="P658" s="1357" t="str">
        <f t="shared" si="10"/>
        <v/>
      </c>
      <c r="Q658" s="1361" t="str">
        <f>IFERROR(VLOOKUP(Organization!$L658,BUDGETMANAGER,5,FALSE),"No VID")</f>
        <v>No VID</v>
      </c>
      <c r="R658" s="111"/>
    </row>
    <row r="659" spans="1:18" ht="12.75" customHeight="1">
      <c r="A659" s="1359">
        <v>650</v>
      </c>
      <c r="B659" s="1355" t="s">
        <v>97</v>
      </c>
      <c r="C659" s="1355"/>
      <c r="D659" s="1355"/>
      <c r="E659" s="1355"/>
      <c r="F659" s="1355"/>
      <c r="G659" s="1355"/>
      <c r="H659" s="1356" t="s">
        <v>4544</v>
      </c>
      <c r="I659" s="1371" t="s">
        <v>5243</v>
      </c>
      <c r="J659" s="1355" t="s">
        <v>3240</v>
      </c>
      <c r="K659" s="1360" t="s">
        <v>2926</v>
      </c>
      <c r="L659" s="1357"/>
      <c r="M659" s="1357"/>
      <c r="N659" s="1357"/>
      <c r="O659" s="1357"/>
      <c r="P659" s="1357" t="str">
        <f t="shared" si="10"/>
        <v/>
      </c>
      <c r="Q659" s="1361" t="str">
        <f>IFERROR(VLOOKUP(Organization!$L659,BUDGETMANAGER,5,FALSE),"No VID")</f>
        <v>No VID</v>
      </c>
      <c r="R659" s="111"/>
    </row>
    <row r="660" spans="1:18" ht="12.75" customHeight="1">
      <c r="A660" s="1359">
        <v>651</v>
      </c>
      <c r="B660" s="1355" t="s">
        <v>97</v>
      </c>
      <c r="C660" s="1355"/>
      <c r="D660" s="1355"/>
      <c r="E660" s="1355"/>
      <c r="F660" s="1355"/>
      <c r="G660" s="1355"/>
      <c r="H660" s="1356" t="s">
        <v>4545</v>
      </c>
      <c r="I660" s="1371" t="s">
        <v>4564</v>
      </c>
      <c r="J660" s="1355" t="s">
        <v>3240</v>
      </c>
      <c r="K660" s="1360" t="s">
        <v>2926</v>
      </c>
      <c r="L660" s="1357"/>
      <c r="M660" s="1357"/>
      <c r="N660" s="1357"/>
      <c r="O660" s="1357"/>
      <c r="P660" s="1357" t="str">
        <f t="shared" si="10"/>
        <v/>
      </c>
      <c r="Q660" s="1361" t="str">
        <f>IFERROR(VLOOKUP(Organization!$L660,BUDGETMANAGER,5,FALSE),"No VID")</f>
        <v>No VID</v>
      </c>
      <c r="R660" s="111"/>
    </row>
    <row r="661" spans="1:18" ht="12.75" customHeight="1">
      <c r="A661" s="1359">
        <v>652</v>
      </c>
      <c r="B661" s="1355" t="s">
        <v>97</v>
      </c>
      <c r="C661" s="1355"/>
      <c r="D661" s="1355"/>
      <c r="E661" s="1355"/>
      <c r="F661" s="1355"/>
      <c r="G661" s="1355"/>
      <c r="H661" s="1356" t="s">
        <v>4546</v>
      </c>
      <c r="I661" s="1371" t="s">
        <v>6468</v>
      </c>
      <c r="J661" s="1355" t="s">
        <v>3240</v>
      </c>
      <c r="K661" s="1360" t="s">
        <v>2926</v>
      </c>
      <c r="L661" s="1357"/>
      <c r="M661" s="1357"/>
      <c r="N661" s="1357"/>
      <c r="O661" s="1357"/>
      <c r="P661" s="1357" t="str">
        <f t="shared" si="10"/>
        <v/>
      </c>
      <c r="Q661" s="1361" t="str">
        <f>IFERROR(VLOOKUP(Organization!$L661,BUDGETMANAGER,5,FALSE),"No VID")</f>
        <v>No VID</v>
      </c>
      <c r="R661" s="111"/>
    </row>
    <row r="662" spans="1:18" ht="12.75" customHeight="1">
      <c r="A662" s="1359">
        <v>653</v>
      </c>
      <c r="B662" s="1355" t="s">
        <v>97</v>
      </c>
      <c r="C662" s="1355"/>
      <c r="D662" s="1355"/>
      <c r="E662" s="1355"/>
      <c r="F662" s="1355"/>
      <c r="G662" s="1355"/>
      <c r="H662" s="1356" t="s">
        <v>4547</v>
      </c>
      <c r="I662" s="1371" t="s">
        <v>4566</v>
      </c>
      <c r="J662" s="1355" t="s">
        <v>3240</v>
      </c>
      <c r="K662" s="1360" t="s">
        <v>2926</v>
      </c>
      <c r="L662" s="1357"/>
      <c r="M662" s="1357"/>
      <c r="N662" s="1357"/>
      <c r="O662" s="1357"/>
      <c r="P662" s="1357" t="str">
        <f t="shared" si="10"/>
        <v/>
      </c>
      <c r="Q662" s="1361" t="str">
        <f>IFERROR(VLOOKUP(Organization!$L662,BUDGETMANAGER,5,FALSE),"No VID")</f>
        <v>No VID</v>
      </c>
      <c r="R662" s="111"/>
    </row>
    <row r="663" spans="1:18" ht="12.75" customHeight="1">
      <c r="A663" s="1359">
        <v>654</v>
      </c>
      <c r="B663" s="1355" t="s">
        <v>97</v>
      </c>
      <c r="C663" s="1355"/>
      <c r="D663" s="1355"/>
      <c r="E663" s="1355"/>
      <c r="F663" s="1355"/>
      <c r="G663" s="1355"/>
      <c r="H663" s="1356" t="s">
        <v>4548</v>
      </c>
      <c r="I663" s="1371" t="s">
        <v>4567</v>
      </c>
      <c r="J663" s="1355" t="s">
        <v>3240</v>
      </c>
      <c r="K663" s="1360" t="s">
        <v>2926</v>
      </c>
      <c r="L663" s="1357"/>
      <c r="M663" s="1357"/>
      <c r="N663" s="1357"/>
      <c r="O663" s="1357"/>
      <c r="P663" s="1357" t="str">
        <f t="shared" si="10"/>
        <v/>
      </c>
      <c r="Q663" s="1361" t="str">
        <f>IFERROR(VLOOKUP(Organization!$L663,BUDGETMANAGER,5,FALSE),"No VID")</f>
        <v>No VID</v>
      </c>
      <c r="R663" s="111"/>
    </row>
    <row r="664" spans="1:18" ht="12.75" customHeight="1">
      <c r="A664" s="1359">
        <v>655</v>
      </c>
      <c r="B664" s="1355" t="s">
        <v>97</v>
      </c>
      <c r="C664" s="1355"/>
      <c r="D664" s="1355"/>
      <c r="E664" s="1355"/>
      <c r="F664" s="1355"/>
      <c r="G664" s="1355"/>
      <c r="H664" s="1356" t="s">
        <v>4549</v>
      </c>
      <c r="I664" s="1371" t="s">
        <v>4568</v>
      </c>
      <c r="J664" s="1355" t="s">
        <v>3240</v>
      </c>
      <c r="K664" s="1360" t="s">
        <v>2926</v>
      </c>
      <c r="L664" s="1357"/>
      <c r="M664" s="1357"/>
      <c r="N664" s="1357"/>
      <c r="O664" s="1357"/>
      <c r="P664" s="1357" t="str">
        <f t="shared" si="10"/>
        <v/>
      </c>
      <c r="Q664" s="1361" t="str">
        <f>IFERROR(VLOOKUP(Organization!$L664,BUDGETMANAGER,5,FALSE),"No VID")</f>
        <v>No VID</v>
      </c>
      <c r="R664" s="111"/>
    </row>
    <row r="665" spans="1:18" ht="12.75" customHeight="1">
      <c r="A665" s="1359">
        <v>656</v>
      </c>
      <c r="B665" s="1355" t="s">
        <v>97</v>
      </c>
      <c r="C665" s="1355"/>
      <c r="D665" s="1355"/>
      <c r="E665" s="1355"/>
      <c r="F665" s="1355"/>
      <c r="G665" s="1355"/>
      <c r="H665" s="1356" t="s">
        <v>4550</v>
      </c>
      <c r="I665" s="1371" t="s">
        <v>4569</v>
      </c>
      <c r="J665" s="1355" t="s">
        <v>3240</v>
      </c>
      <c r="K665" s="1360" t="s">
        <v>2926</v>
      </c>
      <c r="L665" s="1357"/>
      <c r="M665" s="1357"/>
      <c r="N665" s="1357"/>
      <c r="O665" s="1357"/>
      <c r="P665" s="1357" t="str">
        <f t="shared" si="10"/>
        <v/>
      </c>
      <c r="Q665" s="1361" t="str">
        <f>IFERROR(VLOOKUP(Organization!$L665,BUDGETMANAGER,5,FALSE),"No VID")</f>
        <v>No VID</v>
      </c>
      <c r="R665" s="111"/>
    </row>
    <row r="666" spans="1:18" ht="12.75" customHeight="1">
      <c r="A666" s="1359">
        <v>657</v>
      </c>
      <c r="B666" s="1355" t="s">
        <v>97</v>
      </c>
      <c r="C666" s="1355"/>
      <c r="D666" s="1355"/>
      <c r="E666" s="1355"/>
      <c r="F666" s="1355"/>
      <c r="G666" s="1355"/>
      <c r="H666" s="1356" t="s">
        <v>4551</v>
      </c>
      <c r="I666" s="1371" t="s">
        <v>4570</v>
      </c>
      <c r="J666" s="1355" t="s">
        <v>3240</v>
      </c>
      <c r="K666" s="1360" t="s">
        <v>2926</v>
      </c>
      <c r="L666" s="1357"/>
      <c r="M666" s="1357"/>
      <c r="N666" s="1357"/>
      <c r="O666" s="1357"/>
      <c r="P666" s="1357" t="str">
        <f t="shared" si="10"/>
        <v/>
      </c>
      <c r="Q666" s="1361" t="str">
        <f>IFERROR(VLOOKUP(Organization!$L666,BUDGETMANAGER,5,FALSE),"No VID")</f>
        <v>No VID</v>
      </c>
      <c r="R666" s="111"/>
    </row>
    <row r="667" spans="1:18" ht="12.75" customHeight="1">
      <c r="A667" s="1359">
        <v>658</v>
      </c>
      <c r="B667" s="1355" t="s">
        <v>97</v>
      </c>
      <c r="C667" s="1355"/>
      <c r="D667" s="1355"/>
      <c r="E667" s="1355"/>
      <c r="F667" s="1355"/>
      <c r="G667" s="1355"/>
      <c r="H667" s="1356" t="s">
        <v>4552</v>
      </c>
      <c r="I667" s="1371" t="s">
        <v>4571</v>
      </c>
      <c r="J667" s="1355" t="s">
        <v>3240</v>
      </c>
      <c r="K667" s="1360" t="s">
        <v>2926</v>
      </c>
      <c r="L667" s="1357"/>
      <c r="M667" s="1357"/>
      <c r="N667" s="1357"/>
      <c r="O667" s="1357"/>
      <c r="P667" s="1357" t="str">
        <f t="shared" si="10"/>
        <v/>
      </c>
      <c r="Q667" s="1361" t="str">
        <f>IFERROR(VLOOKUP(Organization!$L667,BUDGETMANAGER,5,FALSE),"No VID")</f>
        <v>No VID</v>
      </c>
      <c r="R667" s="111"/>
    </row>
    <row r="668" spans="1:18" ht="12.75" customHeight="1">
      <c r="A668" s="1359">
        <v>659</v>
      </c>
      <c r="B668" s="1355" t="s">
        <v>97</v>
      </c>
      <c r="C668" s="1355"/>
      <c r="D668" s="1355"/>
      <c r="E668" s="1355"/>
      <c r="F668" s="1355"/>
      <c r="G668" s="1355"/>
      <c r="H668" s="1356" t="s">
        <v>4553</v>
      </c>
      <c r="I668" s="1371" t="s">
        <v>4572</v>
      </c>
      <c r="J668" s="1355" t="s">
        <v>3240</v>
      </c>
      <c r="K668" s="1360" t="s">
        <v>2926</v>
      </c>
      <c r="L668" s="1357"/>
      <c r="M668" s="1357"/>
      <c r="N668" s="1357"/>
      <c r="O668" s="1357"/>
      <c r="P668" s="1357" t="str">
        <f t="shared" si="10"/>
        <v/>
      </c>
      <c r="Q668" s="1361" t="str">
        <f>IFERROR(VLOOKUP(Organization!$L668,BUDGETMANAGER,5,FALSE),"No VID")</f>
        <v>No VID</v>
      </c>
      <c r="R668" s="111"/>
    </row>
    <row r="669" spans="1:18" ht="12.75" customHeight="1">
      <c r="A669" s="1359">
        <v>660</v>
      </c>
      <c r="B669" s="1355" t="s">
        <v>97</v>
      </c>
      <c r="C669" s="1355"/>
      <c r="D669" s="1355"/>
      <c r="E669" s="1355"/>
      <c r="F669" s="1355"/>
      <c r="G669" s="1355"/>
      <c r="H669" s="1356" t="s">
        <v>4554</v>
      </c>
      <c r="I669" s="1371" t="s">
        <v>4579</v>
      </c>
      <c r="J669" s="1355" t="s">
        <v>3240</v>
      </c>
      <c r="K669" s="1360" t="s">
        <v>2926</v>
      </c>
      <c r="L669" s="1357"/>
      <c r="M669" s="1357"/>
      <c r="N669" s="1357"/>
      <c r="O669" s="1357"/>
      <c r="P669" s="1357" t="str">
        <f t="shared" si="10"/>
        <v/>
      </c>
      <c r="Q669" s="1361" t="str">
        <f>IFERROR(VLOOKUP(Organization!$L669,BUDGETMANAGER,5,FALSE),"No VID")</f>
        <v>No VID</v>
      </c>
      <c r="R669" s="111"/>
    </row>
    <row r="670" spans="1:18" ht="12.75" customHeight="1">
      <c r="A670" s="1359">
        <v>661</v>
      </c>
      <c r="B670" s="1355" t="s">
        <v>97</v>
      </c>
      <c r="C670" s="1355"/>
      <c r="D670" s="1355"/>
      <c r="E670" s="1355"/>
      <c r="F670" s="1355"/>
      <c r="G670" s="1355"/>
      <c r="H670" s="1356" t="s">
        <v>4555</v>
      </c>
      <c r="I670" s="1371" t="s">
        <v>4573</v>
      </c>
      <c r="J670" s="1355" t="s">
        <v>3240</v>
      </c>
      <c r="K670" s="1360" t="s">
        <v>2926</v>
      </c>
      <c r="L670" s="1357"/>
      <c r="M670" s="1357"/>
      <c r="N670" s="1357"/>
      <c r="O670" s="1357"/>
      <c r="P670" s="1357" t="str">
        <f t="shared" si="10"/>
        <v/>
      </c>
      <c r="Q670" s="1361" t="str">
        <f>IFERROR(VLOOKUP(Organization!$L670,BUDGETMANAGER,5,FALSE),"No VID")</f>
        <v>No VID</v>
      </c>
      <c r="R670" s="111"/>
    </row>
    <row r="671" spans="1:18" ht="12.75" customHeight="1">
      <c r="A671" s="1359">
        <v>662</v>
      </c>
      <c r="B671" s="1355" t="s">
        <v>97</v>
      </c>
      <c r="C671" s="1355"/>
      <c r="D671" s="1355"/>
      <c r="E671" s="1355"/>
      <c r="F671" s="1355"/>
      <c r="G671" s="1355"/>
      <c r="H671" s="1356" t="s">
        <v>4556</v>
      </c>
      <c r="I671" s="1371" t="s">
        <v>4574</v>
      </c>
      <c r="J671" s="1355" t="s">
        <v>3240</v>
      </c>
      <c r="K671" s="1360" t="s">
        <v>2926</v>
      </c>
      <c r="L671" s="1357"/>
      <c r="M671" s="1357"/>
      <c r="N671" s="1357"/>
      <c r="O671" s="1357"/>
      <c r="P671" s="1357" t="str">
        <f t="shared" si="10"/>
        <v/>
      </c>
      <c r="Q671" s="1361" t="str">
        <f>IFERROR(VLOOKUP(Organization!$L671,BUDGETMANAGER,5,FALSE),"No VID")</f>
        <v>No VID</v>
      </c>
      <c r="R671" s="111"/>
    </row>
    <row r="672" spans="1:18" ht="12.75" customHeight="1">
      <c r="A672" s="1359">
        <v>663</v>
      </c>
      <c r="B672" s="1355" t="s">
        <v>97</v>
      </c>
      <c r="C672" s="1355"/>
      <c r="D672" s="1355"/>
      <c r="E672" s="1355"/>
      <c r="F672" s="1355"/>
      <c r="G672" s="1355"/>
      <c r="H672" s="1356" t="s">
        <v>4557</v>
      </c>
      <c r="I672" s="1371" t="s">
        <v>4575</v>
      </c>
      <c r="J672" s="1355" t="s">
        <v>3240</v>
      </c>
      <c r="K672" s="1360" t="s">
        <v>2926</v>
      </c>
      <c r="L672" s="1357"/>
      <c r="M672" s="1357"/>
      <c r="N672" s="1357"/>
      <c r="O672" s="1357"/>
      <c r="P672" s="1357" t="str">
        <f t="shared" si="10"/>
        <v/>
      </c>
      <c r="Q672" s="1361" t="str">
        <f>IFERROR(VLOOKUP(Organization!$L672,BUDGETMANAGER,5,FALSE),"No VID")</f>
        <v>No VID</v>
      </c>
      <c r="R672" s="111"/>
    </row>
    <row r="673" spans="1:18" ht="12.75" customHeight="1">
      <c r="A673" s="1359">
        <v>664</v>
      </c>
      <c r="B673" s="1355" t="s">
        <v>97</v>
      </c>
      <c r="C673" s="1355"/>
      <c r="D673" s="1355"/>
      <c r="E673" s="1355"/>
      <c r="F673" s="1355"/>
      <c r="G673" s="1355"/>
      <c r="H673" s="1356" t="s">
        <v>4558</v>
      </c>
      <c r="I673" s="1371" t="s">
        <v>4538</v>
      </c>
      <c r="J673" s="1355" t="s">
        <v>3240</v>
      </c>
      <c r="K673" s="1360" t="s">
        <v>2926</v>
      </c>
      <c r="L673" s="1357"/>
      <c r="M673" s="1357"/>
      <c r="N673" s="1357"/>
      <c r="O673" s="1357"/>
      <c r="P673" s="1357" t="str">
        <f t="shared" si="10"/>
        <v/>
      </c>
      <c r="Q673" s="1361" t="str">
        <f>IFERROR(VLOOKUP(Organization!$L673,BUDGETMANAGER,5,FALSE),"No VID")</f>
        <v>No VID</v>
      </c>
      <c r="R673" s="111"/>
    </row>
    <row r="674" spans="1:18" ht="12.75" customHeight="1">
      <c r="A674" s="1359">
        <v>665</v>
      </c>
      <c r="B674" s="1355" t="s">
        <v>97</v>
      </c>
      <c r="C674" s="1355"/>
      <c r="D674" s="1355"/>
      <c r="E674" s="1355"/>
      <c r="F674" s="1355"/>
      <c r="G674" s="1355"/>
      <c r="H674" s="1356" t="s">
        <v>4559</v>
      </c>
      <c r="I674" s="1371" t="s">
        <v>4576</v>
      </c>
      <c r="J674" s="1355" t="s">
        <v>3240</v>
      </c>
      <c r="K674" s="1360" t="s">
        <v>2926</v>
      </c>
      <c r="L674" s="1357"/>
      <c r="M674" s="1357"/>
      <c r="N674" s="1357"/>
      <c r="O674" s="1357"/>
      <c r="P674" s="1357" t="str">
        <f t="shared" si="10"/>
        <v/>
      </c>
      <c r="Q674" s="1361" t="str">
        <f>IFERROR(VLOOKUP(Organization!$L674,BUDGETMANAGER,5,FALSE),"No VID")</f>
        <v>No VID</v>
      </c>
      <c r="R674" s="111"/>
    </row>
    <row r="675" spans="1:18" ht="12.75" customHeight="1">
      <c r="A675" s="1359">
        <v>666</v>
      </c>
      <c r="B675" s="1355" t="s">
        <v>97</v>
      </c>
      <c r="C675" s="1355"/>
      <c r="D675" s="1355"/>
      <c r="E675" s="1355"/>
      <c r="F675" s="1355"/>
      <c r="G675" s="1355"/>
      <c r="H675" s="1356" t="s">
        <v>4560</v>
      </c>
      <c r="I675" s="1371" t="s">
        <v>4580</v>
      </c>
      <c r="J675" s="1355" t="s">
        <v>3240</v>
      </c>
      <c r="K675" s="1360" t="s">
        <v>2926</v>
      </c>
      <c r="L675" s="1357"/>
      <c r="M675" s="1357"/>
      <c r="N675" s="1357"/>
      <c r="O675" s="1357"/>
      <c r="P675" s="1357" t="str">
        <f t="shared" si="10"/>
        <v/>
      </c>
      <c r="Q675" s="1361" t="str">
        <f>IFERROR(VLOOKUP(Organization!$L675,BUDGETMANAGER,5,FALSE),"No VID")</f>
        <v>No VID</v>
      </c>
      <c r="R675" s="111"/>
    </row>
    <row r="676" spans="1:18" ht="12.75" customHeight="1">
      <c r="A676" s="1359">
        <v>667</v>
      </c>
      <c r="B676" s="1355" t="s">
        <v>97</v>
      </c>
      <c r="C676" s="1355"/>
      <c r="D676" s="1355"/>
      <c r="E676" s="1355"/>
      <c r="F676" s="1355"/>
      <c r="G676" s="1355"/>
      <c r="H676" s="1356" t="s">
        <v>4590</v>
      </c>
      <c r="I676" s="1371" t="s">
        <v>4592</v>
      </c>
      <c r="J676" s="1355" t="s">
        <v>3240</v>
      </c>
      <c r="K676" s="1360" t="s">
        <v>2926</v>
      </c>
      <c r="L676" s="1357"/>
      <c r="M676" s="1357"/>
      <c r="N676" s="1357"/>
      <c r="O676" s="1357"/>
      <c r="P676" s="1357" t="str">
        <f t="shared" si="10"/>
        <v/>
      </c>
      <c r="Q676" s="1361" t="str">
        <f>IFERROR(VLOOKUP(Organization!$L676,BUDGETMANAGER,5,FALSE),"No VID")</f>
        <v>No VID</v>
      </c>
      <c r="R676" s="111"/>
    </row>
    <row r="677" spans="1:18" ht="12.75" customHeight="1">
      <c r="A677" s="1359">
        <v>668</v>
      </c>
      <c r="B677" s="1355" t="s">
        <v>97</v>
      </c>
      <c r="C677" s="1355"/>
      <c r="D677" s="1355"/>
      <c r="E677" s="1355"/>
      <c r="F677" s="1355"/>
      <c r="G677" s="1355"/>
      <c r="H677" s="1356" t="s">
        <v>4591</v>
      </c>
      <c r="I677" s="1371" t="s">
        <v>4593</v>
      </c>
      <c r="J677" s="1355" t="s">
        <v>3240</v>
      </c>
      <c r="K677" s="1360" t="s">
        <v>2926</v>
      </c>
      <c r="L677" s="1357"/>
      <c r="M677" s="1357"/>
      <c r="N677" s="1357"/>
      <c r="O677" s="1357"/>
      <c r="P677" s="1357" t="str">
        <f t="shared" si="10"/>
        <v/>
      </c>
      <c r="Q677" s="1361" t="str">
        <f>IFERROR(VLOOKUP(Organization!$L677,BUDGETMANAGER,5,FALSE),"No VID")</f>
        <v>No VID</v>
      </c>
      <c r="R677" s="111"/>
    </row>
    <row r="678" spans="1:18" ht="12.75" customHeight="1">
      <c r="A678" s="1359">
        <v>669</v>
      </c>
      <c r="B678" s="1355" t="s">
        <v>97</v>
      </c>
      <c r="C678" s="1355"/>
      <c r="D678" s="1355"/>
      <c r="E678" s="1355"/>
      <c r="F678" s="1355"/>
      <c r="G678" s="1355"/>
      <c r="H678" s="1356" t="s">
        <v>4594</v>
      </c>
      <c r="I678" s="1371" t="s">
        <v>5729</v>
      </c>
      <c r="J678" s="1355" t="s">
        <v>3240</v>
      </c>
      <c r="K678" s="1360" t="s">
        <v>2926</v>
      </c>
      <c r="L678" s="1357"/>
      <c r="M678" s="1357"/>
      <c r="N678" s="1357"/>
      <c r="O678" s="1357"/>
      <c r="P678" s="1357" t="str">
        <f t="shared" si="10"/>
        <v/>
      </c>
      <c r="Q678" s="1361" t="str">
        <f>IFERROR(VLOOKUP(Organization!$L678,BUDGETMANAGER,5,FALSE),"No VID")</f>
        <v>No VID</v>
      </c>
      <c r="R678" s="111"/>
    </row>
    <row r="679" spans="1:18" ht="12.75" customHeight="1">
      <c r="A679" s="1359">
        <v>670</v>
      </c>
      <c r="B679" s="1355" t="s">
        <v>97</v>
      </c>
      <c r="C679" s="1355"/>
      <c r="D679" s="1355"/>
      <c r="E679" s="1355"/>
      <c r="F679" s="1355"/>
      <c r="G679" s="1355"/>
      <c r="H679" s="1356" t="s">
        <v>4595</v>
      </c>
      <c r="I679" s="1371" t="s">
        <v>4561</v>
      </c>
      <c r="J679" s="1355" t="s">
        <v>3240</v>
      </c>
      <c r="K679" s="1360" t="s">
        <v>2926</v>
      </c>
      <c r="L679" s="1357"/>
      <c r="M679" s="1357"/>
      <c r="N679" s="1357"/>
      <c r="O679" s="1357"/>
      <c r="P679" s="1357" t="str">
        <f t="shared" si="10"/>
        <v/>
      </c>
      <c r="Q679" s="1361" t="str">
        <f>IFERROR(VLOOKUP(Organization!$L679,BUDGETMANAGER,5,FALSE),"No VID")</f>
        <v>No VID</v>
      </c>
      <c r="R679" s="111"/>
    </row>
    <row r="680" spans="1:18" ht="12.75" customHeight="1">
      <c r="A680" s="1359">
        <v>671</v>
      </c>
      <c r="B680" s="1355" t="s">
        <v>97</v>
      </c>
      <c r="C680" s="1355"/>
      <c r="D680" s="1355"/>
      <c r="E680" s="1355"/>
      <c r="F680" s="1355"/>
      <c r="G680" s="1355"/>
      <c r="H680" s="1356" t="s">
        <v>4596</v>
      </c>
      <c r="I680" s="1371" t="s">
        <v>4563</v>
      </c>
      <c r="J680" s="1355" t="s">
        <v>3240</v>
      </c>
      <c r="K680" s="1360" t="s">
        <v>2926</v>
      </c>
      <c r="L680" s="1357"/>
      <c r="M680" s="1357"/>
      <c r="N680" s="1357"/>
      <c r="O680" s="1357"/>
      <c r="P680" s="1357" t="str">
        <f t="shared" si="10"/>
        <v/>
      </c>
      <c r="Q680" s="1361" t="str">
        <f>IFERROR(VLOOKUP(Organization!$L680,BUDGETMANAGER,5,FALSE),"No VID")</f>
        <v>No VID</v>
      </c>
      <c r="R680" s="111"/>
    </row>
    <row r="681" spans="1:18" ht="12.75" customHeight="1">
      <c r="A681" s="1359">
        <v>672</v>
      </c>
      <c r="B681" s="1355" t="s">
        <v>97</v>
      </c>
      <c r="C681" s="1355"/>
      <c r="D681" s="1355"/>
      <c r="E681" s="1355"/>
      <c r="F681" s="1355"/>
      <c r="G681" s="1355"/>
      <c r="H681" s="1356" t="s">
        <v>4610</v>
      </c>
      <c r="I681" s="1371" t="s">
        <v>4611</v>
      </c>
      <c r="J681" s="1355" t="s">
        <v>3240</v>
      </c>
      <c r="K681" s="1360" t="s">
        <v>2926</v>
      </c>
      <c r="L681" s="1357"/>
      <c r="M681" s="1357"/>
      <c r="N681" s="1357"/>
      <c r="O681" s="1357"/>
      <c r="P681" s="1357" t="str">
        <f t="shared" si="10"/>
        <v/>
      </c>
      <c r="Q681" s="1361" t="str">
        <f>IFERROR(VLOOKUP(Organization!$L681,BUDGETMANAGER,5,FALSE),"No VID")</f>
        <v>No VID</v>
      </c>
      <c r="R681" s="111"/>
    </row>
    <row r="682" spans="1:18" ht="12.75" customHeight="1">
      <c r="A682" s="1359">
        <v>673</v>
      </c>
      <c r="B682" s="1355" t="s">
        <v>97</v>
      </c>
      <c r="C682" s="1355"/>
      <c r="D682" s="1355"/>
      <c r="E682" s="1355"/>
      <c r="F682" s="1355"/>
      <c r="G682" s="1355"/>
      <c r="H682" s="1356" t="s">
        <v>4656</v>
      </c>
      <c r="I682" s="1371" t="s">
        <v>4780</v>
      </c>
      <c r="J682" s="1355" t="s">
        <v>3240</v>
      </c>
      <c r="K682" s="1360" t="s">
        <v>2926</v>
      </c>
      <c r="L682" s="1357"/>
      <c r="M682" s="1357"/>
      <c r="N682" s="1357"/>
      <c r="O682" s="1357"/>
      <c r="P682" s="1357" t="str">
        <f t="shared" si="10"/>
        <v/>
      </c>
      <c r="Q682" s="1361" t="str">
        <f>IFERROR(VLOOKUP(Organization!$L682,BUDGETMANAGER,5,FALSE),"No VID")</f>
        <v>No VID</v>
      </c>
      <c r="R682" s="111"/>
    </row>
    <row r="683" spans="1:18" ht="12.75" customHeight="1">
      <c r="A683" s="1359">
        <v>674</v>
      </c>
      <c r="B683" s="1355" t="s">
        <v>97</v>
      </c>
      <c r="C683" s="1355"/>
      <c r="D683" s="1355"/>
      <c r="E683" s="1355"/>
      <c r="F683" s="1355"/>
      <c r="G683" s="1355"/>
      <c r="H683" s="1356" t="s">
        <v>4657</v>
      </c>
      <c r="I683" s="1371" t="s">
        <v>4660</v>
      </c>
      <c r="J683" s="1355" t="s">
        <v>3240</v>
      </c>
      <c r="K683" s="1360" t="s">
        <v>2926</v>
      </c>
      <c r="L683" s="1357"/>
      <c r="M683" s="1357"/>
      <c r="N683" s="1357"/>
      <c r="O683" s="1357"/>
      <c r="P683" s="1357" t="str">
        <f t="shared" si="10"/>
        <v/>
      </c>
      <c r="Q683" s="1361" t="str">
        <f>IFERROR(VLOOKUP(Organization!$L683,BUDGETMANAGER,5,FALSE),"No VID")</f>
        <v>No VID</v>
      </c>
      <c r="R683" s="111"/>
    </row>
    <row r="684" spans="1:18" s="103" customFormat="1" ht="12.75" customHeight="1">
      <c r="A684" s="1359">
        <v>675</v>
      </c>
      <c r="B684" s="1355" t="s">
        <v>97</v>
      </c>
      <c r="C684" s="1355"/>
      <c r="D684" s="1355"/>
      <c r="E684" s="1355"/>
      <c r="F684" s="1355"/>
      <c r="G684" s="1355"/>
      <c r="H684" s="1356" t="s">
        <v>4658</v>
      </c>
      <c r="I684" s="1357" t="s">
        <v>4995</v>
      </c>
      <c r="J684" s="1355" t="s">
        <v>3240</v>
      </c>
      <c r="K684" s="1360" t="s">
        <v>2926</v>
      </c>
      <c r="L684" s="1357"/>
      <c r="M684" s="1357"/>
      <c r="N684" s="1357"/>
      <c r="O684" s="1357"/>
      <c r="P684" s="1357" t="str">
        <f t="shared" si="10"/>
        <v/>
      </c>
      <c r="Q684" s="1361" t="str">
        <f>IFERROR(VLOOKUP(Organization!$L684,BUDGETMANAGER,5,FALSE),"No VID")</f>
        <v>No VID</v>
      </c>
      <c r="R684" s="111"/>
    </row>
    <row r="685" spans="1:18" s="103" customFormat="1" ht="12.75" customHeight="1">
      <c r="A685" s="1359">
        <v>676</v>
      </c>
      <c r="B685" s="1355" t="s">
        <v>97</v>
      </c>
      <c r="C685" s="1355"/>
      <c r="D685" s="1355"/>
      <c r="E685" s="1355"/>
      <c r="F685" s="1355"/>
      <c r="G685" s="1355"/>
      <c r="H685" s="1356" t="s">
        <v>4659</v>
      </c>
      <c r="I685" s="1371" t="s">
        <v>4661</v>
      </c>
      <c r="J685" s="1355" t="s">
        <v>3240</v>
      </c>
      <c r="K685" s="1360" t="s">
        <v>2926</v>
      </c>
      <c r="L685" s="1357"/>
      <c r="M685" s="1357"/>
      <c r="N685" s="1357"/>
      <c r="O685" s="1357"/>
      <c r="P685" s="1357" t="str">
        <f t="shared" si="10"/>
        <v/>
      </c>
      <c r="Q685" s="1361" t="str">
        <f>IFERROR(VLOOKUP(Organization!$L685,BUDGETMANAGER,5,FALSE),"No VID")</f>
        <v>No VID</v>
      </c>
      <c r="R685" s="111"/>
    </row>
    <row r="686" spans="1:18" s="103" customFormat="1" ht="12.75" customHeight="1">
      <c r="A686" s="1359">
        <v>677</v>
      </c>
      <c r="B686" s="1355" t="s">
        <v>97</v>
      </c>
      <c r="C686" s="1355"/>
      <c r="D686" s="1355"/>
      <c r="E686" s="1355"/>
      <c r="F686" s="1355"/>
      <c r="G686" s="1355"/>
      <c r="H686" s="1356" t="s">
        <v>4688</v>
      </c>
      <c r="I686" s="1371" t="s">
        <v>6469</v>
      </c>
      <c r="J686" s="1355" t="s">
        <v>3240</v>
      </c>
      <c r="K686" s="1360" t="s">
        <v>2926</v>
      </c>
      <c r="L686" s="1357"/>
      <c r="M686" s="1357"/>
      <c r="N686" s="1357"/>
      <c r="O686" s="1357"/>
      <c r="P686" s="1357" t="str">
        <f t="shared" si="10"/>
        <v/>
      </c>
      <c r="Q686" s="1361" t="str">
        <f>IFERROR(VLOOKUP(Organization!$L686,BUDGETMANAGER,5,FALSE),"No VID")</f>
        <v>No VID</v>
      </c>
      <c r="R686" s="111"/>
    </row>
    <row r="687" spans="1:18" s="103" customFormat="1" ht="12.75" customHeight="1">
      <c r="A687" s="1359">
        <v>678</v>
      </c>
      <c r="B687" s="1355" t="s">
        <v>97</v>
      </c>
      <c r="C687" s="1355"/>
      <c r="D687" s="1355"/>
      <c r="E687" s="1355"/>
      <c r="F687" s="1355"/>
      <c r="G687" s="1355"/>
      <c r="H687" s="1356" t="s">
        <v>4689</v>
      </c>
      <c r="I687" s="1371" t="s">
        <v>6470</v>
      </c>
      <c r="J687" s="1355" t="s">
        <v>3240</v>
      </c>
      <c r="K687" s="1360" t="s">
        <v>2926</v>
      </c>
      <c r="L687" s="1357"/>
      <c r="M687" s="1357"/>
      <c r="N687" s="1357"/>
      <c r="O687" s="1357"/>
      <c r="P687" s="1357" t="str">
        <f t="shared" si="10"/>
        <v/>
      </c>
      <c r="Q687" s="1361" t="str">
        <f>IFERROR(VLOOKUP(Organization!$L687,BUDGETMANAGER,5,FALSE),"No VID")</f>
        <v>No VID</v>
      </c>
      <c r="R687" s="111"/>
    </row>
    <row r="688" spans="1:18" s="103" customFormat="1" ht="12.75" customHeight="1">
      <c r="A688" s="1359">
        <v>679</v>
      </c>
      <c r="B688" s="1355" t="s">
        <v>97</v>
      </c>
      <c r="C688" s="1355"/>
      <c r="D688" s="1355"/>
      <c r="E688" s="1355"/>
      <c r="F688" s="1355"/>
      <c r="G688" s="1355"/>
      <c r="H688" s="1356" t="s">
        <v>4690</v>
      </c>
      <c r="I688" s="1371" t="s">
        <v>6471</v>
      </c>
      <c r="J688" s="1355" t="s">
        <v>3240</v>
      </c>
      <c r="K688" s="1360" t="s">
        <v>2926</v>
      </c>
      <c r="L688" s="1357"/>
      <c r="M688" s="1357"/>
      <c r="N688" s="1357"/>
      <c r="O688" s="1357"/>
      <c r="P688" s="1357" t="str">
        <f t="shared" si="10"/>
        <v/>
      </c>
      <c r="Q688" s="1361" t="str">
        <f>IFERROR(VLOOKUP(Organization!$L688,BUDGETMANAGER,5,FALSE),"No VID")</f>
        <v>No VID</v>
      </c>
      <c r="R688" s="111"/>
    </row>
    <row r="689" spans="1:18" s="103" customFormat="1" ht="12.75" customHeight="1">
      <c r="A689" s="1359">
        <v>680</v>
      </c>
      <c r="B689" s="1355" t="s">
        <v>97</v>
      </c>
      <c r="C689" s="1355"/>
      <c r="D689" s="1355"/>
      <c r="E689" s="1355"/>
      <c r="F689" s="1355"/>
      <c r="G689" s="1355"/>
      <c r="H689" s="1356" t="s">
        <v>4691</v>
      </c>
      <c r="I689" s="1371" t="s">
        <v>4916</v>
      </c>
      <c r="J689" s="1355" t="s">
        <v>3240</v>
      </c>
      <c r="K689" s="1360" t="s">
        <v>2926</v>
      </c>
      <c r="L689" s="1357"/>
      <c r="M689" s="1357"/>
      <c r="N689" s="1357"/>
      <c r="O689" s="1357"/>
      <c r="P689" s="1357" t="str">
        <f t="shared" si="10"/>
        <v/>
      </c>
      <c r="Q689" s="1361" t="str">
        <f>IFERROR(VLOOKUP(Organization!$L689,BUDGETMANAGER,5,FALSE),"No VID")</f>
        <v>No VID</v>
      </c>
      <c r="R689" s="111"/>
    </row>
    <row r="690" spans="1:18" s="103" customFormat="1" ht="12.75" customHeight="1">
      <c r="A690" s="1359">
        <v>681</v>
      </c>
      <c r="B690" s="1355" t="s">
        <v>97</v>
      </c>
      <c r="C690" s="1355"/>
      <c r="D690" s="1355"/>
      <c r="E690" s="1355"/>
      <c r="F690" s="1355"/>
      <c r="G690" s="1355"/>
      <c r="H690" s="1356" t="s">
        <v>4692</v>
      </c>
      <c r="I690" s="1371" t="s">
        <v>4707</v>
      </c>
      <c r="J690" s="1355" t="s">
        <v>3240</v>
      </c>
      <c r="K690" s="1360" t="s">
        <v>2926</v>
      </c>
      <c r="L690" s="1357"/>
      <c r="M690" s="1357"/>
      <c r="N690" s="1357"/>
      <c r="O690" s="1357"/>
      <c r="P690" s="1357" t="str">
        <f t="shared" si="10"/>
        <v/>
      </c>
      <c r="Q690" s="1361" t="str">
        <f>IFERROR(VLOOKUP(Organization!$L690,BUDGETMANAGER,5,FALSE),"No VID")</f>
        <v>No VID</v>
      </c>
      <c r="R690" s="111"/>
    </row>
    <row r="691" spans="1:18" s="103" customFormat="1" ht="12.75" customHeight="1">
      <c r="A691" s="1359">
        <v>682</v>
      </c>
      <c r="B691" s="1355" t="s">
        <v>97</v>
      </c>
      <c r="C691" s="1355"/>
      <c r="D691" s="1355"/>
      <c r="E691" s="1355"/>
      <c r="F691" s="1355"/>
      <c r="G691" s="1355"/>
      <c r="H691" s="1356" t="s">
        <v>4693</v>
      </c>
      <c r="I691" s="1371" t="s">
        <v>4708</v>
      </c>
      <c r="J691" s="1355" t="s">
        <v>3240</v>
      </c>
      <c r="K691" s="1360" t="s">
        <v>2926</v>
      </c>
      <c r="L691" s="1357"/>
      <c r="M691" s="1357"/>
      <c r="N691" s="1357"/>
      <c r="O691" s="1357"/>
      <c r="P691" s="1357" t="str">
        <f t="shared" si="10"/>
        <v/>
      </c>
      <c r="Q691" s="1361" t="str">
        <f>IFERROR(VLOOKUP(Organization!$L691,BUDGETMANAGER,5,FALSE),"No VID")</f>
        <v>No VID</v>
      </c>
      <c r="R691" s="111"/>
    </row>
    <row r="692" spans="1:18" s="103" customFormat="1" ht="12.75" customHeight="1">
      <c r="A692" s="1359">
        <v>683</v>
      </c>
      <c r="B692" s="1355" t="s">
        <v>97</v>
      </c>
      <c r="C692" s="1355"/>
      <c r="D692" s="1355"/>
      <c r="E692" s="1355"/>
      <c r="F692" s="1355"/>
      <c r="G692" s="1355"/>
      <c r="H692" s="1356" t="s">
        <v>4694</v>
      </c>
      <c r="I692" s="1371" t="s">
        <v>4709</v>
      </c>
      <c r="J692" s="1355" t="s">
        <v>3240</v>
      </c>
      <c r="K692" s="1360" t="s">
        <v>2926</v>
      </c>
      <c r="L692" s="1357"/>
      <c r="M692" s="1357"/>
      <c r="N692" s="1357"/>
      <c r="O692" s="1357"/>
      <c r="P692" s="1357" t="str">
        <f t="shared" si="10"/>
        <v/>
      </c>
      <c r="Q692" s="1361" t="str">
        <f>IFERROR(VLOOKUP(Organization!$L692,BUDGETMANAGER,5,FALSE),"No VID")</f>
        <v>No VID</v>
      </c>
      <c r="R692" s="111"/>
    </row>
    <row r="693" spans="1:18" s="103" customFormat="1" ht="12.75" customHeight="1">
      <c r="A693" s="1359">
        <v>684</v>
      </c>
      <c r="B693" s="1355" t="s">
        <v>97</v>
      </c>
      <c r="C693" s="1355"/>
      <c r="D693" s="1355"/>
      <c r="E693" s="1355"/>
      <c r="F693" s="1355"/>
      <c r="G693" s="1355"/>
      <c r="H693" s="1356" t="s">
        <v>4695</v>
      </c>
      <c r="I693" s="1371" t="s">
        <v>4710</v>
      </c>
      <c r="J693" s="1355" t="s">
        <v>3240</v>
      </c>
      <c r="K693" s="1360" t="s">
        <v>2926</v>
      </c>
      <c r="L693" s="1357"/>
      <c r="M693" s="1357"/>
      <c r="N693" s="1357"/>
      <c r="O693" s="1357"/>
      <c r="P693" s="1357" t="str">
        <f t="shared" si="10"/>
        <v/>
      </c>
      <c r="Q693" s="1361" t="str">
        <f>IFERROR(VLOOKUP(Organization!$L693,BUDGETMANAGER,5,FALSE),"No VID")</f>
        <v>No VID</v>
      </c>
      <c r="R693" s="111"/>
    </row>
    <row r="694" spans="1:18" s="103" customFormat="1" ht="12.75" customHeight="1">
      <c r="A694" s="1359">
        <v>685</v>
      </c>
      <c r="B694" s="1355" t="s">
        <v>97</v>
      </c>
      <c r="C694" s="1355"/>
      <c r="D694" s="1355"/>
      <c r="E694" s="1355"/>
      <c r="F694" s="1355"/>
      <c r="G694" s="1355"/>
      <c r="H694" s="1356" t="s">
        <v>4696</v>
      </c>
      <c r="I694" s="1371" t="s">
        <v>4711</v>
      </c>
      <c r="J694" s="1355" t="s">
        <v>3240</v>
      </c>
      <c r="K694" s="1360" t="s">
        <v>2926</v>
      </c>
      <c r="L694" s="1357"/>
      <c r="M694" s="1357"/>
      <c r="N694" s="1357"/>
      <c r="O694" s="1357"/>
      <c r="P694" s="1357" t="str">
        <f t="shared" si="10"/>
        <v/>
      </c>
      <c r="Q694" s="1361" t="str">
        <f>IFERROR(VLOOKUP(Organization!$L694,BUDGETMANAGER,5,FALSE),"No VID")</f>
        <v>No VID</v>
      </c>
      <c r="R694" s="111"/>
    </row>
    <row r="695" spans="1:18" s="103" customFormat="1" ht="12.75" customHeight="1">
      <c r="A695" s="1359">
        <v>686</v>
      </c>
      <c r="B695" s="1355" t="s">
        <v>97</v>
      </c>
      <c r="C695" s="1355"/>
      <c r="D695" s="1355"/>
      <c r="E695" s="1355"/>
      <c r="F695" s="1355"/>
      <c r="G695" s="1355"/>
      <c r="H695" s="1356" t="s">
        <v>4697</v>
      </c>
      <c r="I695" s="1371" t="s">
        <v>4712</v>
      </c>
      <c r="J695" s="1355" t="s">
        <v>3240</v>
      </c>
      <c r="K695" s="1360" t="s">
        <v>2926</v>
      </c>
      <c r="L695" s="1357"/>
      <c r="M695" s="1357"/>
      <c r="N695" s="1357"/>
      <c r="O695" s="1357"/>
      <c r="P695" s="1357" t="str">
        <f t="shared" si="10"/>
        <v/>
      </c>
      <c r="Q695" s="1361" t="str">
        <f>IFERROR(VLOOKUP(Organization!$L695,BUDGETMANAGER,5,FALSE),"No VID")</f>
        <v>No VID</v>
      </c>
      <c r="R695" s="111"/>
    </row>
    <row r="696" spans="1:18" s="103" customFormat="1" ht="12.75" customHeight="1">
      <c r="A696" s="1359">
        <v>687</v>
      </c>
      <c r="B696" s="1355" t="s">
        <v>97</v>
      </c>
      <c r="C696" s="1355"/>
      <c r="D696" s="1355"/>
      <c r="E696" s="1355"/>
      <c r="F696" s="1355"/>
      <c r="G696" s="1355"/>
      <c r="H696" s="1356" t="s">
        <v>4698</v>
      </c>
      <c r="I696" s="1371" t="s">
        <v>4713</v>
      </c>
      <c r="J696" s="1355" t="s">
        <v>3240</v>
      </c>
      <c r="K696" s="1360" t="s">
        <v>2926</v>
      </c>
      <c r="L696" s="1357"/>
      <c r="M696" s="1357"/>
      <c r="N696" s="1357"/>
      <c r="O696" s="1357"/>
      <c r="P696" s="1357" t="str">
        <f t="shared" si="10"/>
        <v/>
      </c>
      <c r="Q696" s="1361" t="str">
        <f>IFERROR(VLOOKUP(Organization!$L696,BUDGETMANAGER,5,FALSE),"No VID")</f>
        <v>No VID</v>
      </c>
      <c r="R696" s="111"/>
    </row>
    <row r="697" spans="1:18" s="103" customFormat="1" ht="12.75" customHeight="1">
      <c r="A697" s="1359">
        <v>688</v>
      </c>
      <c r="B697" s="1355" t="s">
        <v>97</v>
      </c>
      <c r="C697" s="1355"/>
      <c r="D697" s="1355"/>
      <c r="E697" s="1355"/>
      <c r="F697" s="1355"/>
      <c r="G697" s="1355"/>
      <c r="H697" s="1356" t="s">
        <v>4699</v>
      </c>
      <c r="I697" s="1371" t="s">
        <v>4714</v>
      </c>
      <c r="J697" s="1355" t="s">
        <v>3240</v>
      </c>
      <c r="K697" s="1360" t="s">
        <v>2926</v>
      </c>
      <c r="L697" s="1357"/>
      <c r="M697" s="1357"/>
      <c r="N697" s="1357"/>
      <c r="O697" s="1357"/>
      <c r="P697" s="1357" t="str">
        <f t="shared" si="10"/>
        <v/>
      </c>
      <c r="Q697" s="1361" t="str">
        <f>IFERROR(VLOOKUP(Organization!$L697,BUDGETMANAGER,5,FALSE),"No VID")</f>
        <v>No VID</v>
      </c>
      <c r="R697" s="111"/>
    </row>
    <row r="698" spans="1:18" s="103" customFormat="1" ht="12.75" customHeight="1">
      <c r="A698" s="1359">
        <v>689</v>
      </c>
      <c r="B698" s="1355" t="s">
        <v>97</v>
      </c>
      <c r="C698" s="1355"/>
      <c r="D698" s="1355"/>
      <c r="E698" s="1355"/>
      <c r="F698" s="1355"/>
      <c r="G698" s="1355"/>
      <c r="H698" s="1356" t="s">
        <v>4700</v>
      </c>
      <c r="I698" s="1371" t="s">
        <v>4715</v>
      </c>
      <c r="J698" s="1355" t="s">
        <v>3240</v>
      </c>
      <c r="K698" s="1360" t="s">
        <v>2926</v>
      </c>
      <c r="L698" s="1357"/>
      <c r="M698" s="1357"/>
      <c r="N698" s="1357"/>
      <c r="O698" s="1357"/>
      <c r="P698" s="1357" t="str">
        <f t="shared" si="10"/>
        <v/>
      </c>
      <c r="Q698" s="1361" t="str">
        <f>IFERROR(VLOOKUP(Organization!$L698,BUDGETMANAGER,5,FALSE),"No VID")</f>
        <v>No VID</v>
      </c>
      <c r="R698" s="111"/>
    </row>
    <row r="699" spans="1:18" s="103" customFormat="1" ht="12.75" customHeight="1">
      <c r="A699" s="1359">
        <v>690</v>
      </c>
      <c r="B699" s="1355" t="s">
        <v>97</v>
      </c>
      <c r="C699" s="1355"/>
      <c r="D699" s="1355"/>
      <c r="E699" s="1355"/>
      <c r="F699" s="1355"/>
      <c r="G699" s="1355"/>
      <c r="H699" s="1356" t="s">
        <v>4701</v>
      </c>
      <c r="I699" s="1371" t="s">
        <v>4716</v>
      </c>
      <c r="J699" s="1355" t="s">
        <v>3240</v>
      </c>
      <c r="K699" s="1360" t="s">
        <v>2926</v>
      </c>
      <c r="L699" s="1357"/>
      <c r="M699" s="1357"/>
      <c r="N699" s="1357"/>
      <c r="O699" s="1357"/>
      <c r="P699" s="1357" t="str">
        <f t="shared" si="10"/>
        <v/>
      </c>
      <c r="Q699" s="1361" t="str">
        <f>IFERROR(VLOOKUP(Organization!$L699,BUDGETMANAGER,5,FALSE),"No VID")</f>
        <v>No VID</v>
      </c>
      <c r="R699" s="111"/>
    </row>
    <row r="700" spans="1:18" ht="12.75" customHeight="1">
      <c r="A700" s="1359">
        <v>691</v>
      </c>
      <c r="B700" s="1355" t="s">
        <v>97</v>
      </c>
      <c r="C700" s="1355"/>
      <c r="D700" s="1355"/>
      <c r="E700" s="1355"/>
      <c r="F700" s="1355"/>
      <c r="G700" s="1355"/>
      <c r="H700" s="1356" t="s">
        <v>4702</v>
      </c>
      <c r="I700" s="1371" t="s">
        <v>4717</v>
      </c>
      <c r="J700" s="1355" t="s">
        <v>3240</v>
      </c>
      <c r="K700" s="1360" t="s">
        <v>2926</v>
      </c>
      <c r="L700" s="1357"/>
      <c r="M700" s="1357"/>
      <c r="N700" s="1357"/>
      <c r="O700" s="1357"/>
      <c r="P700" s="1357" t="str">
        <f t="shared" si="10"/>
        <v/>
      </c>
      <c r="Q700" s="1361" t="str">
        <f>IFERROR(VLOOKUP(Organization!$L700,BUDGETMANAGER,5,FALSE),"No VID")</f>
        <v>No VID</v>
      </c>
      <c r="R700" s="111"/>
    </row>
    <row r="701" spans="1:18" ht="12.75" customHeight="1">
      <c r="A701" s="1359">
        <v>692</v>
      </c>
      <c r="B701" s="1355" t="s">
        <v>97</v>
      </c>
      <c r="C701" s="1355"/>
      <c r="D701" s="1355"/>
      <c r="E701" s="1355"/>
      <c r="F701" s="1355"/>
      <c r="G701" s="1355"/>
      <c r="H701" s="1356" t="s">
        <v>4703</v>
      </c>
      <c r="I701" s="1371" t="s">
        <v>4718</v>
      </c>
      <c r="J701" s="1355" t="s">
        <v>3240</v>
      </c>
      <c r="K701" s="1360" t="s">
        <v>2926</v>
      </c>
      <c r="L701" s="1357"/>
      <c r="M701" s="1357"/>
      <c r="N701" s="1357"/>
      <c r="O701" s="1357"/>
      <c r="P701" s="1357" t="str">
        <f t="shared" si="10"/>
        <v/>
      </c>
      <c r="Q701" s="1361" t="str">
        <f>IFERROR(VLOOKUP(Organization!$L701,BUDGETMANAGER,5,FALSE),"No VID")</f>
        <v>No VID</v>
      </c>
      <c r="R701" s="111"/>
    </row>
    <row r="702" spans="1:18" ht="12.75" customHeight="1">
      <c r="A702" s="1359">
        <v>693</v>
      </c>
      <c r="B702" s="1355" t="s">
        <v>97</v>
      </c>
      <c r="C702" s="1355"/>
      <c r="D702" s="1355"/>
      <c r="E702" s="1355"/>
      <c r="F702" s="1355"/>
      <c r="G702" s="1355"/>
      <c r="H702" s="1356" t="s">
        <v>4704</v>
      </c>
      <c r="I702" s="1371" t="s">
        <v>4910</v>
      </c>
      <c r="J702" s="1355" t="s">
        <v>3240</v>
      </c>
      <c r="K702" s="1360" t="s">
        <v>2926</v>
      </c>
      <c r="L702" s="1357"/>
      <c r="M702" s="1357"/>
      <c r="N702" s="1357"/>
      <c r="O702" s="1357"/>
      <c r="P702" s="1357" t="str">
        <f t="shared" si="10"/>
        <v/>
      </c>
      <c r="Q702" s="1361" t="str">
        <f>IFERROR(VLOOKUP(Organization!$L702,BUDGETMANAGER,5,FALSE),"No VID")</f>
        <v>No VID</v>
      </c>
      <c r="R702" s="111"/>
    </row>
    <row r="703" spans="1:18" ht="12.75" customHeight="1">
      <c r="A703" s="1359">
        <v>694</v>
      </c>
      <c r="B703" s="1355" t="s">
        <v>97</v>
      </c>
      <c r="C703" s="1355"/>
      <c r="D703" s="1355"/>
      <c r="E703" s="1355"/>
      <c r="F703" s="1355"/>
      <c r="G703" s="1355"/>
      <c r="H703" s="1356" t="s">
        <v>4705</v>
      </c>
      <c r="I703" s="1371" t="s">
        <v>4719</v>
      </c>
      <c r="J703" s="1355" t="s">
        <v>3240</v>
      </c>
      <c r="K703" s="1360" t="s">
        <v>2926</v>
      </c>
      <c r="L703" s="1357"/>
      <c r="M703" s="1357"/>
      <c r="N703" s="1357"/>
      <c r="O703" s="1357"/>
      <c r="P703" s="1357" t="str">
        <f t="shared" si="10"/>
        <v/>
      </c>
      <c r="Q703" s="1361" t="str">
        <f>IFERROR(VLOOKUP(Organization!$L703,BUDGETMANAGER,5,FALSE),"No VID")</f>
        <v>No VID</v>
      </c>
      <c r="R703" s="111"/>
    </row>
    <row r="704" spans="1:18" ht="12.75" customHeight="1">
      <c r="A704" s="1359">
        <v>695</v>
      </c>
      <c r="B704" s="1355" t="s">
        <v>97</v>
      </c>
      <c r="C704" s="1355"/>
      <c r="D704" s="1355"/>
      <c r="E704" s="1355"/>
      <c r="F704" s="1355"/>
      <c r="G704" s="1355"/>
      <c r="H704" s="1356" t="s">
        <v>4706</v>
      </c>
      <c r="I704" s="1371" t="s">
        <v>4720</v>
      </c>
      <c r="J704" s="1355" t="s">
        <v>3240</v>
      </c>
      <c r="K704" s="1360" t="s">
        <v>2926</v>
      </c>
      <c r="L704" s="1357"/>
      <c r="M704" s="1357"/>
      <c r="N704" s="1357"/>
      <c r="O704" s="1357"/>
      <c r="P704" s="1357" t="str">
        <f t="shared" si="10"/>
        <v/>
      </c>
      <c r="Q704" s="1361" t="str">
        <f>IFERROR(VLOOKUP(Organization!$L704,BUDGETMANAGER,5,FALSE),"No VID")</f>
        <v>No VID</v>
      </c>
      <c r="R704" s="111"/>
    </row>
    <row r="705" spans="1:18" ht="12.75" customHeight="1">
      <c r="A705" s="1359">
        <v>696</v>
      </c>
      <c r="B705" s="1355" t="s">
        <v>97</v>
      </c>
      <c r="C705" s="1355"/>
      <c r="D705" s="1355"/>
      <c r="E705" s="1355"/>
      <c r="F705" s="1355"/>
      <c r="G705" s="1355"/>
      <c r="H705" s="1356" t="s">
        <v>4730</v>
      </c>
      <c r="I705" s="1371" t="s">
        <v>4732</v>
      </c>
      <c r="J705" s="1355" t="s">
        <v>3240</v>
      </c>
      <c r="K705" s="1360" t="s">
        <v>2926</v>
      </c>
      <c r="L705" s="1357"/>
      <c r="M705" s="1357"/>
      <c r="N705" s="1357"/>
      <c r="O705" s="1357"/>
      <c r="P705" s="1357" t="str">
        <f t="shared" si="10"/>
        <v/>
      </c>
      <c r="Q705" s="1361" t="str">
        <f>IFERROR(VLOOKUP(Organization!$L705,BUDGETMANAGER,5,FALSE),"No VID")</f>
        <v>No VID</v>
      </c>
      <c r="R705" s="111"/>
    </row>
    <row r="706" spans="1:18" ht="12.75" customHeight="1">
      <c r="A706" s="1359">
        <v>697</v>
      </c>
      <c r="B706" s="1355" t="s">
        <v>97</v>
      </c>
      <c r="C706" s="1355"/>
      <c r="D706" s="1355"/>
      <c r="E706" s="1355"/>
      <c r="F706" s="1355"/>
      <c r="G706" s="1355"/>
      <c r="H706" s="1356" t="s">
        <v>4731</v>
      </c>
      <c r="I706" s="1371" t="s">
        <v>4733</v>
      </c>
      <c r="J706" s="1355" t="s">
        <v>3240</v>
      </c>
      <c r="K706" s="1360" t="s">
        <v>2926</v>
      </c>
      <c r="L706" s="1357"/>
      <c r="M706" s="1357"/>
      <c r="N706" s="1357"/>
      <c r="O706" s="1357"/>
      <c r="P706" s="1357" t="str">
        <f t="shared" si="10"/>
        <v/>
      </c>
      <c r="Q706" s="1361" t="str">
        <f>IFERROR(VLOOKUP(Organization!$L706,BUDGETMANAGER,5,FALSE),"No VID")</f>
        <v>No VID</v>
      </c>
      <c r="R706" s="111"/>
    </row>
    <row r="707" spans="1:18" ht="12.75" customHeight="1">
      <c r="A707" s="1359">
        <v>698</v>
      </c>
      <c r="B707" s="1355" t="s">
        <v>97</v>
      </c>
      <c r="C707" s="1355"/>
      <c r="D707" s="1355"/>
      <c r="E707" s="1355"/>
      <c r="F707" s="1355"/>
      <c r="G707" s="1355"/>
      <c r="H707" s="1356" t="s">
        <v>4734</v>
      </c>
      <c r="I707" s="1371" t="s">
        <v>4735</v>
      </c>
      <c r="J707" s="1355" t="s">
        <v>3240</v>
      </c>
      <c r="K707" s="1360" t="s">
        <v>2926</v>
      </c>
      <c r="L707" s="1357"/>
      <c r="M707" s="1357"/>
      <c r="N707" s="1357"/>
      <c r="O707" s="1357"/>
      <c r="P707" s="1357" t="str">
        <f t="shared" si="10"/>
        <v/>
      </c>
      <c r="Q707" s="1361" t="str">
        <f>IFERROR(VLOOKUP(Organization!$L707,BUDGETMANAGER,5,FALSE),"No VID")</f>
        <v>No VID</v>
      </c>
      <c r="R707" s="111"/>
    </row>
    <row r="708" spans="1:18" ht="12.75" customHeight="1">
      <c r="A708" s="1359">
        <v>699</v>
      </c>
      <c r="B708" s="1355" t="s">
        <v>97</v>
      </c>
      <c r="C708" s="1355"/>
      <c r="D708" s="1355"/>
      <c r="E708" s="1355"/>
      <c r="F708" s="1355"/>
      <c r="G708" s="1355"/>
      <c r="H708" s="1356" t="s">
        <v>4741</v>
      </c>
      <c r="I708" s="1371" t="s">
        <v>4742</v>
      </c>
      <c r="J708" s="1355" t="s">
        <v>3240</v>
      </c>
      <c r="K708" s="1360" t="s">
        <v>2926</v>
      </c>
      <c r="L708" s="1357"/>
      <c r="M708" s="1357"/>
      <c r="N708" s="1357"/>
      <c r="O708" s="1357"/>
      <c r="P708" s="1357" t="str">
        <f t="shared" si="10"/>
        <v/>
      </c>
      <c r="Q708" s="1361" t="str">
        <f>IFERROR(VLOOKUP(Organization!$L708,BUDGETMANAGER,5,FALSE),"No VID")</f>
        <v>No VID</v>
      </c>
      <c r="R708" s="111"/>
    </row>
    <row r="709" spans="1:18" ht="12.75" customHeight="1">
      <c r="A709" s="1359">
        <v>700</v>
      </c>
      <c r="B709" s="1355" t="s">
        <v>97</v>
      </c>
      <c r="C709" s="1355"/>
      <c r="D709" s="1355"/>
      <c r="E709" s="1355"/>
      <c r="F709" s="1355"/>
      <c r="G709" s="1355"/>
      <c r="H709" s="1356" t="s">
        <v>4743</v>
      </c>
      <c r="I709" s="1371" t="s">
        <v>4744</v>
      </c>
      <c r="J709" s="1355" t="s">
        <v>3240</v>
      </c>
      <c r="K709" s="1360" t="s">
        <v>2926</v>
      </c>
      <c r="L709" s="1357"/>
      <c r="M709" s="1357"/>
      <c r="N709" s="1357"/>
      <c r="O709" s="1357"/>
      <c r="P709" s="1357" t="str">
        <f t="shared" si="10"/>
        <v/>
      </c>
      <c r="Q709" s="1361" t="str">
        <f>IFERROR(VLOOKUP(Organization!$L709,BUDGETMANAGER,5,FALSE),"No VID")</f>
        <v>No VID</v>
      </c>
      <c r="R709" s="111"/>
    </row>
    <row r="710" spans="1:18" ht="12.75" customHeight="1">
      <c r="A710" s="1359">
        <v>701</v>
      </c>
      <c r="B710" s="1355" t="s">
        <v>97</v>
      </c>
      <c r="C710" s="1355"/>
      <c r="D710" s="1355"/>
      <c r="E710" s="1355"/>
      <c r="F710" s="1355"/>
      <c r="G710" s="1355"/>
      <c r="H710" s="1356" t="s">
        <v>4750</v>
      </c>
      <c r="I710" s="1371" t="s">
        <v>4751</v>
      </c>
      <c r="J710" s="1355" t="s">
        <v>3240</v>
      </c>
      <c r="K710" s="1360" t="s">
        <v>2926</v>
      </c>
      <c r="L710" s="1357"/>
      <c r="M710" s="1357"/>
      <c r="N710" s="1357"/>
      <c r="O710" s="1357"/>
      <c r="P710" s="1357" t="str">
        <f t="shared" si="10"/>
        <v/>
      </c>
      <c r="Q710" s="1361" t="str">
        <f>IFERROR(VLOOKUP(Organization!$L710,BUDGETMANAGER,5,FALSE),"No VID")</f>
        <v>No VID</v>
      </c>
      <c r="R710" s="111"/>
    </row>
    <row r="711" spans="1:18" ht="12.75" customHeight="1">
      <c r="A711" s="1359">
        <v>702</v>
      </c>
      <c r="B711" s="1355" t="s">
        <v>97</v>
      </c>
      <c r="C711" s="1355"/>
      <c r="D711" s="1355"/>
      <c r="E711" s="1355"/>
      <c r="F711" s="1355"/>
      <c r="G711" s="1355"/>
      <c r="H711" s="1356" t="s">
        <v>4756</v>
      </c>
      <c r="I711" s="1371" t="s">
        <v>4739</v>
      </c>
      <c r="J711" s="1355" t="s">
        <v>3240</v>
      </c>
      <c r="K711" s="1360" t="s">
        <v>2926</v>
      </c>
      <c r="L711" s="1357"/>
      <c r="M711" s="1357"/>
      <c r="N711" s="1357"/>
      <c r="O711" s="1357"/>
      <c r="P711" s="1357" t="str">
        <f t="shared" si="10"/>
        <v/>
      </c>
      <c r="Q711" s="1361" t="str">
        <f>IFERROR(VLOOKUP(Organization!$L711,BUDGETMANAGER,5,FALSE),"No VID")</f>
        <v>No VID</v>
      </c>
      <c r="R711" s="111"/>
    </row>
    <row r="712" spans="1:18" ht="12.75" customHeight="1">
      <c r="A712" s="1359">
        <v>703</v>
      </c>
      <c r="B712" s="1355" t="s">
        <v>97</v>
      </c>
      <c r="C712" s="1355"/>
      <c r="D712" s="1355"/>
      <c r="E712" s="1355"/>
      <c r="F712" s="1355"/>
      <c r="G712" s="1355"/>
      <c r="H712" s="1356" t="s">
        <v>4757</v>
      </c>
      <c r="I712" s="1371" t="s">
        <v>5706</v>
      </c>
      <c r="J712" s="1355" t="s">
        <v>3240</v>
      </c>
      <c r="K712" s="1360" t="s">
        <v>2926</v>
      </c>
      <c r="L712" s="1357"/>
      <c r="M712" s="1357"/>
      <c r="N712" s="1357"/>
      <c r="O712" s="1357"/>
      <c r="P712" s="1357" t="str">
        <f t="shared" si="10"/>
        <v/>
      </c>
      <c r="Q712" s="1361" t="str">
        <f>IFERROR(VLOOKUP(Organization!$L712,BUDGETMANAGER,5,FALSE),"No VID")</f>
        <v>No VID</v>
      </c>
      <c r="R712" s="111"/>
    </row>
    <row r="713" spans="1:18" ht="12.75" customHeight="1">
      <c r="A713" s="1359">
        <v>704</v>
      </c>
      <c r="B713" s="1355" t="s">
        <v>97</v>
      </c>
      <c r="C713" s="1355"/>
      <c r="D713" s="1355"/>
      <c r="E713" s="1355"/>
      <c r="F713" s="1355"/>
      <c r="G713" s="1355"/>
      <c r="H713" s="1356" t="s">
        <v>4782</v>
      </c>
      <c r="I713" s="1371" t="s">
        <v>4785</v>
      </c>
      <c r="J713" s="1355" t="s">
        <v>3240</v>
      </c>
      <c r="K713" s="1360" t="s">
        <v>2926</v>
      </c>
      <c r="L713" s="1357"/>
      <c r="M713" s="1357"/>
      <c r="N713" s="1357"/>
      <c r="O713" s="1357"/>
      <c r="P713" s="1357" t="str">
        <f t="shared" si="10"/>
        <v/>
      </c>
      <c r="Q713" s="1361" t="str">
        <f>IFERROR(VLOOKUP(Organization!$L713,BUDGETMANAGER,5,FALSE),"No VID")</f>
        <v>No VID</v>
      </c>
      <c r="R713" s="111"/>
    </row>
    <row r="714" spans="1:18" ht="12.75" customHeight="1">
      <c r="A714" s="1359">
        <v>705</v>
      </c>
      <c r="B714" s="1355" t="s">
        <v>97</v>
      </c>
      <c r="C714" s="1355"/>
      <c r="D714" s="1355"/>
      <c r="E714" s="1355"/>
      <c r="F714" s="1355"/>
      <c r="G714" s="1355"/>
      <c r="H714" s="1356" t="s">
        <v>4783</v>
      </c>
      <c r="I714" s="1371" t="s">
        <v>4786</v>
      </c>
      <c r="J714" s="1355" t="s">
        <v>3240</v>
      </c>
      <c r="K714" s="1360" t="s">
        <v>2926</v>
      </c>
      <c r="L714" s="1357"/>
      <c r="M714" s="1357"/>
      <c r="N714" s="1357"/>
      <c r="O714" s="1357"/>
      <c r="P714" s="1357" t="str">
        <f t="shared" si="10"/>
        <v/>
      </c>
      <c r="Q714" s="1361" t="str">
        <f>IFERROR(VLOOKUP(Organization!$L714,BUDGETMANAGER,5,FALSE),"No VID")</f>
        <v>No VID</v>
      </c>
      <c r="R714" s="111"/>
    </row>
    <row r="715" spans="1:18" ht="12.75" customHeight="1">
      <c r="A715" s="1359">
        <v>706</v>
      </c>
      <c r="B715" s="1355" t="s">
        <v>97</v>
      </c>
      <c r="C715" s="1355"/>
      <c r="D715" s="1355"/>
      <c r="E715" s="1355"/>
      <c r="F715" s="1355"/>
      <c r="G715" s="1355"/>
      <c r="H715" s="1356" t="s">
        <v>4784</v>
      </c>
      <c r="I715" s="1371" t="s">
        <v>4787</v>
      </c>
      <c r="J715" s="1355" t="s">
        <v>3240</v>
      </c>
      <c r="K715" s="1360" t="s">
        <v>2926</v>
      </c>
      <c r="L715" s="1357"/>
      <c r="M715" s="1357"/>
      <c r="N715" s="1357"/>
      <c r="O715" s="1357"/>
      <c r="P715" s="1357" t="str">
        <f t="shared" si="10"/>
        <v/>
      </c>
      <c r="Q715" s="1361" t="str">
        <f>IFERROR(VLOOKUP(Organization!$L715,BUDGETMANAGER,5,FALSE),"No VID")</f>
        <v>No VID</v>
      </c>
      <c r="R715" s="111"/>
    </row>
    <row r="716" spans="1:18" ht="12.75" customHeight="1">
      <c r="A716" s="1359">
        <v>707</v>
      </c>
      <c r="B716" s="1355" t="s">
        <v>97</v>
      </c>
      <c r="C716" s="1355"/>
      <c r="D716" s="1355"/>
      <c r="E716" s="1355"/>
      <c r="F716" s="1355"/>
      <c r="G716" s="1355"/>
      <c r="H716" s="1356" t="s">
        <v>5084</v>
      </c>
      <c r="I716" s="1371" t="s">
        <v>5085</v>
      </c>
      <c r="J716" s="1355" t="s">
        <v>3240</v>
      </c>
      <c r="K716" s="1360" t="s">
        <v>2926</v>
      </c>
      <c r="L716" s="1357"/>
      <c r="M716" s="1357"/>
      <c r="N716" s="1357"/>
      <c r="O716" s="1357"/>
      <c r="P716" s="1357" t="str">
        <f t="shared" ref="P716:P778" si="11">LEFT($O716,3)</f>
        <v/>
      </c>
      <c r="Q716" s="1361" t="str">
        <f>IFERROR(VLOOKUP(Organization!$L716,BUDGETMANAGER,5,FALSE),"No VID")</f>
        <v>No VID</v>
      </c>
      <c r="R716" s="111"/>
    </row>
    <row r="717" spans="1:18" ht="12.75" customHeight="1">
      <c r="A717" s="1359">
        <v>708</v>
      </c>
      <c r="B717" s="1355" t="s">
        <v>97</v>
      </c>
      <c r="C717" s="1355"/>
      <c r="D717" s="1355"/>
      <c r="E717" s="1355"/>
      <c r="F717" s="1355"/>
      <c r="G717" s="1355"/>
      <c r="H717" s="1356" t="s">
        <v>5121</v>
      </c>
      <c r="I717" s="1371" t="s">
        <v>5122</v>
      </c>
      <c r="J717" s="1355" t="s">
        <v>3240</v>
      </c>
      <c r="K717" s="1360" t="s">
        <v>2926</v>
      </c>
      <c r="L717" s="1357"/>
      <c r="M717" s="1357"/>
      <c r="N717" s="1357"/>
      <c r="O717" s="1357"/>
      <c r="P717" s="1357" t="str">
        <f t="shared" si="11"/>
        <v/>
      </c>
      <c r="Q717" s="1361" t="str">
        <f>IFERROR(VLOOKUP(Organization!$L717,BUDGETMANAGER,5,FALSE),"No VID")</f>
        <v>No VID</v>
      </c>
      <c r="R717" s="111"/>
    </row>
    <row r="718" spans="1:18" ht="12.75" customHeight="1">
      <c r="A718" s="1359">
        <v>709</v>
      </c>
      <c r="B718" s="1355" t="s">
        <v>97</v>
      </c>
      <c r="C718" s="1355"/>
      <c r="D718" s="1355"/>
      <c r="E718" s="1355"/>
      <c r="F718" s="1355"/>
      <c r="G718" s="1355"/>
      <c r="H718" s="1356" t="s">
        <v>5154</v>
      </c>
      <c r="I718" s="1371" t="s">
        <v>5157</v>
      </c>
      <c r="J718" s="1355" t="s">
        <v>3240</v>
      </c>
      <c r="K718" s="1360" t="s">
        <v>2926</v>
      </c>
      <c r="L718" s="1357"/>
      <c r="M718" s="1357"/>
      <c r="N718" s="1357"/>
      <c r="O718" s="1357"/>
      <c r="P718" s="1357" t="str">
        <f t="shared" si="11"/>
        <v/>
      </c>
      <c r="Q718" s="1361" t="str">
        <f>IFERROR(VLOOKUP(Organization!$L718,BUDGETMANAGER,5,FALSE),"No VID")</f>
        <v>No VID</v>
      </c>
      <c r="R718" s="111"/>
    </row>
    <row r="719" spans="1:18" ht="12.75" customHeight="1">
      <c r="A719" s="1359">
        <v>710</v>
      </c>
      <c r="B719" s="1355" t="s">
        <v>97</v>
      </c>
      <c r="C719" s="1355"/>
      <c r="D719" s="1355"/>
      <c r="E719" s="1355"/>
      <c r="F719" s="1355"/>
      <c r="G719" s="1355"/>
      <c r="H719" s="1356" t="s">
        <v>5155</v>
      </c>
      <c r="I719" s="1371" t="s">
        <v>5158</v>
      </c>
      <c r="J719" s="1355" t="s">
        <v>3240</v>
      </c>
      <c r="K719" s="1360" t="s">
        <v>2926</v>
      </c>
      <c r="L719" s="1357"/>
      <c r="M719" s="1357"/>
      <c r="N719" s="1357"/>
      <c r="O719" s="1357"/>
      <c r="P719" s="1357" t="str">
        <f t="shared" si="11"/>
        <v/>
      </c>
      <c r="Q719" s="1361" t="str">
        <f>IFERROR(VLOOKUP(Organization!$L719,BUDGETMANAGER,5,FALSE),"No VID")</f>
        <v>No VID</v>
      </c>
      <c r="R719" s="111"/>
    </row>
    <row r="720" spans="1:18" ht="12.75" customHeight="1">
      <c r="A720" s="1359">
        <v>711</v>
      </c>
      <c r="B720" s="1355" t="s">
        <v>97</v>
      </c>
      <c r="C720" s="1355"/>
      <c r="D720" s="1355"/>
      <c r="E720" s="1355"/>
      <c r="F720" s="1355"/>
      <c r="G720" s="1355"/>
      <c r="H720" s="1356" t="s">
        <v>5156</v>
      </c>
      <c r="I720" s="1371" t="s">
        <v>5159</v>
      </c>
      <c r="J720" s="1355" t="s">
        <v>3240</v>
      </c>
      <c r="K720" s="1360" t="s">
        <v>2926</v>
      </c>
      <c r="L720" s="1357"/>
      <c r="M720" s="1357"/>
      <c r="N720" s="1357"/>
      <c r="O720" s="1357"/>
      <c r="P720" s="1357" t="str">
        <f t="shared" si="11"/>
        <v/>
      </c>
      <c r="Q720" s="1361" t="str">
        <f>IFERROR(VLOOKUP(Organization!$L720,BUDGETMANAGER,5,FALSE),"No VID")</f>
        <v>No VID</v>
      </c>
      <c r="R720" s="111"/>
    </row>
    <row r="721" spans="1:18" ht="12.75" customHeight="1">
      <c r="A721" s="1359">
        <v>712</v>
      </c>
      <c r="B721" s="1355" t="s">
        <v>97</v>
      </c>
      <c r="C721" s="1355"/>
      <c r="D721" s="1355"/>
      <c r="E721" s="1355"/>
      <c r="F721" s="1355"/>
      <c r="G721" s="1355"/>
      <c r="H721" s="1356" t="s">
        <v>5181</v>
      </c>
      <c r="I721" s="1371" t="s">
        <v>5182</v>
      </c>
      <c r="J721" s="1355" t="s">
        <v>3240</v>
      </c>
      <c r="K721" s="1360" t="s">
        <v>2926</v>
      </c>
      <c r="L721" s="1357"/>
      <c r="M721" s="1357"/>
      <c r="N721" s="1357"/>
      <c r="O721" s="1357"/>
      <c r="P721" s="1357" t="str">
        <f t="shared" si="11"/>
        <v/>
      </c>
      <c r="Q721" s="1361" t="str">
        <f>IFERROR(VLOOKUP(Organization!$L721,BUDGETMANAGER,5,FALSE),"No VID")</f>
        <v>No VID</v>
      </c>
      <c r="R721" s="111"/>
    </row>
    <row r="722" spans="1:18" ht="12.75" customHeight="1">
      <c r="A722" s="1359">
        <v>713</v>
      </c>
      <c r="B722" s="1355" t="s">
        <v>97</v>
      </c>
      <c r="C722" s="1355"/>
      <c r="D722" s="1355"/>
      <c r="E722" s="1355"/>
      <c r="F722" s="1355"/>
      <c r="G722" s="1355"/>
      <c r="H722" s="1356" t="s">
        <v>5187</v>
      </c>
      <c r="I722" s="1371" t="s">
        <v>4667</v>
      </c>
      <c r="J722" s="1355" t="s">
        <v>3240</v>
      </c>
      <c r="K722" s="1360" t="s">
        <v>2926</v>
      </c>
      <c r="L722" s="1357"/>
      <c r="M722" s="1357"/>
      <c r="N722" s="1357"/>
      <c r="O722" s="1357"/>
      <c r="P722" s="1357" t="str">
        <f t="shared" si="11"/>
        <v/>
      </c>
      <c r="Q722" s="1361" t="str">
        <f>IFERROR(VLOOKUP(Organization!$L722,BUDGETMANAGER,5,FALSE),"No VID")</f>
        <v>No VID</v>
      </c>
      <c r="R722" s="111"/>
    </row>
    <row r="723" spans="1:18" ht="12.75" customHeight="1">
      <c r="A723" s="1359">
        <v>714</v>
      </c>
      <c r="B723" s="1355" t="s">
        <v>97</v>
      </c>
      <c r="C723" s="1355"/>
      <c r="D723" s="1355"/>
      <c r="E723" s="1355"/>
      <c r="F723" s="1355"/>
      <c r="G723" s="1355"/>
      <c r="H723" s="1356" t="s">
        <v>5204</v>
      </c>
      <c r="I723" s="1371" t="s">
        <v>5205</v>
      </c>
      <c r="J723" s="1355" t="s">
        <v>3240</v>
      </c>
      <c r="K723" s="1360" t="s">
        <v>2926</v>
      </c>
      <c r="L723" s="1357"/>
      <c r="M723" s="1357"/>
      <c r="N723" s="1357"/>
      <c r="O723" s="1357"/>
      <c r="P723" s="1357" t="str">
        <f t="shared" si="11"/>
        <v/>
      </c>
      <c r="Q723" s="1361" t="str">
        <f>IFERROR(VLOOKUP(Organization!$L723,BUDGETMANAGER,5,FALSE),"No VID")</f>
        <v>No VID</v>
      </c>
      <c r="R723" s="111"/>
    </row>
    <row r="724" spans="1:18" ht="12.75" customHeight="1">
      <c r="A724" s="1359">
        <v>715</v>
      </c>
      <c r="B724" s="1355" t="s">
        <v>97</v>
      </c>
      <c r="C724" s="1355"/>
      <c r="D724" s="1355"/>
      <c r="E724" s="1355"/>
      <c r="F724" s="1355"/>
      <c r="G724" s="1355"/>
      <c r="H724" s="1356" t="s">
        <v>5244</v>
      </c>
      <c r="I724" s="1371" t="s">
        <v>5245</v>
      </c>
      <c r="J724" s="1355" t="s">
        <v>3240</v>
      </c>
      <c r="K724" s="1360" t="s">
        <v>2926</v>
      </c>
      <c r="L724" s="1357"/>
      <c r="M724" s="1357"/>
      <c r="N724" s="1357"/>
      <c r="O724" s="1357"/>
      <c r="P724" s="1357" t="str">
        <f t="shared" si="11"/>
        <v/>
      </c>
      <c r="Q724" s="1361" t="str">
        <f>IFERROR(VLOOKUP(Organization!$L724,BUDGETMANAGER,5,FALSE),"No VID")</f>
        <v>No VID</v>
      </c>
      <c r="R724" s="111"/>
    </row>
    <row r="725" spans="1:18" ht="12.75" customHeight="1">
      <c r="A725" s="1359">
        <v>716</v>
      </c>
      <c r="B725" s="1355" t="s">
        <v>97</v>
      </c>
      <c r="C725" s="1355"/>
      <c r="D725" s="1355"/>
      <c r="E725" s="1355"/>
      <c r="F725" s="1355"/>
      <c r="G725" s="1355"/>
      <c r="H725" s="1356" t="s">
        <v>5277</v>
      </c>
      <c r="I725" s="1371" t="s">
        <v>5278</v>
      </c>
      <c r="J725" s="1355" t="s">
        <v>3240</v>
      </c>
      <c r="K725" s="1360" t="s">
        <v>2926</v>
      </c>
      <c r="L725" s="1357"/>
      <c r="M725" s="1357"/>
      <c r="N725" s="1357"/>
      <c r="O725" s="1357"/>
      <c r="P725" s="1357" t="str">
        <f t="shared" si="11"/>
        <v/>
      </c>
      <c r="Q725" s="1361" t="str">
        <f>IFERROR(VLOOKUP(Organization!$L725,BUDGETMANAGER,5,FALSE),"No VID")</f>
        <v>No VID</v>
      </c>
      <c r="R725" s="111"/>
    </row>
    <row r="726" spans="1:18" ht="12.75" customHeight="1">
      <c r="A726" s="1359">
        <v>717</v>
      </c>
      <c r="B726" s="1355" t="s">
        <v>97</v>
      </c>
      <c r="C726" s="1355"/>
      <c r="D726" s="1355"/>
      <c r="E726" s="1355"/>
      <c r="F726" s="1355"/>
      <c r="G726" s="1355"/>
      <c r="H726" s="1356" t="s">
        <v>5319</v>
      </c>
      <c r="I726" s="1371" t="s">
        <v>6237</v>
      </c>
      <c r="J726" s="1355" t="s">
        <v>3240</v>
      </c>
      <c r="K726" s="1360" t="s">
        <v>2926</v>
      </c>
      <c r="L726" s="1357"/>
      <c r="M726" s="1357"/>
      <c r="N726" s="1357"/>
      <c r="O726" s="1357"/>
      <c r="P726" s="1357" t="str">
        <f t="shared" si="11"/>
        <v/>
      </c>
      <c r="Q726" s="1361" t="str">
        <f>IFERROR(VLOOKUP(Organization!$L726,BUDGETMANAGER,5,FALSE),"No VID")</f>
        <v>No VID</v>
      </c>
      <c r="R726" s="111"/>
    </row>
    <row r="727" spans="1:18" ht="12.75" customHeight="1">
      <c r="A727" s="1359">
        <v>718</v>
      </c>
      <c r="B727" s="1355" t="s">
        <v>97</v>
      </c>
      <c r="C727" s="1355"/>
      <c r="D727" s="1355"/>
      <c r="E727" s="1355"/>
      <c r="F727" s="1355"/>
      <c r="G727" s="1355"/>
      <c r="H727" s="1356" t="s">
        <v>6075</v>
      </c>
      <c r="I727" s="1371" t="s">
        <v>6076</v>
      </c>
      <c r="J727" s="1355" t="s">
        <v>3240</v>
      </c>
      <c r="K727" s="1360" t="s">
        <v>2926</v>
      </c>
      <c r="L727" s="1357"/>
      <c r="M727" s="1357"/>
      <c r="N727" s="1357"/>
      <c r="O727" s="1357"/>
      <c r="P727" s="1357" t="str">
        <f t="shared" si="11"/>
        <v/>
      </c>
      <c r="Q727" s="1361" t="str">
        <f>IFERROR(VLOOKUP(Organization!$L727,BUDGETMANAGER,5,FALSE),"No VID")</f>
        <v>No VID</v>
      </c>
      <c r="R727" s="111"/>
    </row>
    <row r="728" spans="1:18" ht="12.75" customHeight="1">
      <c r="A728" s="1359">
        <v>719</v>
      </c>
      <c r="B728" s="1355" t="s">
        <v>97</v>
      </c>
      <c r="C728" s="1355"/>
      <c r="D728" s="1355"/>
      <c r="E728" s="1355"/>
      <c r="F728" s="1355"/>
      <c r="G728" s="1355"/>
      <c r="H728" s="1356" t="s">
        <v>5320</v>
      </c>
      <c r="I728" s="1371" t="s">
        <v>6238</v>
      </c>
      <c r="J728" s="1355" t="s">
        <v>3240</v>
      </c>
      <c r="K728" s="1360" t="s">
        <v>2926</v>
      </c>
      <c r="L728" s="1357"/>
      <c r="M728" s="1357"/>
      <c r="N728" s="1357"/>
      <c r="O728" s="1357"/>
      <c r="P728" s="1357" t="str">
        <f t="shared" si="11"/>
        <v/>
      </c>
      <c r="Q728" s="1361" t="str">
        <f>IFERROR(VLOOKUP(Organization!$L728,BUDGETMANAGER,5,FALSE),"No VID")</f>
        <v>No VID</v>
      </c>
      <c r="R728" s="111"/>
    </row>
    <row r="729" spans="1:18" ht="12.75" customHeight="1">
      <c r="A729" s="1359">
        <v>720</v>
      </c>
      <c r="B729" s="1355" t="s">
        <v>97</v>
      </c>
      <c r="C729" s="1355"/>
      <c r="D729" s="1355"/>
      <c r="E729" s="1355"/>
      <c r="F729" s="1355"/>
      <c r="G729" s="1355"/>
      <c r="H729" s="1356" t="s">
        <v>5352</v>
      </c>
      <c r="I729" s="1371" t="s">
        <v>5351</v>
      </c>
      <c r="J729" s="1355" t="s">
        <v>3240</v>
      </c>
      <c r="K729" s="1360" t="s">
        <v>2926</v>
      </c>
      <c r="L729" s="1357"/>
      <c r="M729" s="1357"/>
      <c r="N729" s="1357"/>
      <c r="O729" s="1357"/>
      <c r="P729" s="1357" t="str">
        <f t="shared" si="11"/>
        <v/>
      </c>
      <c r="Q729" s="1361" t="str">
        <f>IFERROR(VLOOKUP(Organization!$L729,BUDGETMANAGER,5,FALSE),"No VID")</f>
        <v>No VID</v>
      </c>
      <c r="R729" s="111"/>
    </row>
    <row r="730" spans="1:18" ht="12.75" customHeight="1">
      <c r="A730" s="1359">
        <v>721</v>
      </c>
      <c r="B730" s="1355" t="s">
        <v>97</v>
      </c>
      <c r="C730" s="1355"/>
      <c r="D730" s="1355"/>
      <c r="E730" s="1355"/>
      <c r="F730" s="1355"/>
      <c r="G730" s="1355"/>
      <c r="H730" s="1356" t="s">
        <v>5410</v>
      </c>
      <c r="I730" s="1371" t="s">
        <v>5412</v>
      </c>
      <c r="J730" s="1355" t="s">
        <v>3240</v>
      </c>
      <c r="K730" s="1360" t="s">
        <v>2926</v>
      </c>
      <c r="L730" s="1357"/>
      <c r="M730" s="1357"/>
      <c r="N730" s="1357"/>
      <c r="O730" s="1357"/>
      <c r="P730" s="1357" t="str">
        <f t="shared" si="11"/>
        <v/>
      </c>
      <c r="Q730" s="1361" t="str">
        <f>IFERROR(VLOOKUP(Organization!$L730,BUDGETMANAGER,5,FALSE),"No VID")</f>
        <v>No VID</v>
      </c>
      <c r="R730" s="111"/>
    </row>
    <row r="731" spans="1:18" ht="12.75" customHeight="1">
      <c r="A731" s="1359">
        <v>722</v>
      </c>
      <c r="B731" s="1355" t="s">
        <v>97</v>
      </c>
      <c r="C731" s="1355"/>
      <c r="D731" s="1355"/>
      <c r="E731" s="1355"/>
      <c r="F731" s="1355"/>
      <c r="G731" s="1355"/>
      <c r="H731" s="1356" t="s">
        <v>5430</v>
      </c>
      <c r="I731" s="1371" t="s">
        <v>5431</v>
      </c>
      <c r="J731" s="1355" t="s">
        <v>3240</v>
      </c>
      <c r="K731" s="1360" t="s">
        <v>2926</v>
      </c>
      <c r="L731" s="1357"/>
      <c r="M731" s="1357"/>
      <c r="N731" s="1357"/>
      <c r="O731" s="1357"/>
      <c r="P731" s="1357" t="str">
        <f t="shared" si="11"/>
        <v/>
      </c>
      <c r="Q731" s="1361" t="str">
        <f>IFERROR(VLOOKUP(Organization!$L731,BUDGETMANAGER,5,FALSE),"No VID")</f>
        <v>No VID</v>
      </c>
      <c r="R731" s="111"/>
    </row>
    <row r="732" spans="1:18" ht="12.75" customHeight="1">
      <c r="A732" s="1359">
        <v>723</v>
      </c>
      <c r="B732" s="1355" t="s">
        <v>97</v>
      </c>
      <c r="C732" s="1355"/>
      <c r="D732" s="1355"/>
      <c r="E732" s="1355"/>
      <c r="F732" s="1355"/>
      <c r="G732" s="1355"/>
      <c r="H732" s="1356" t="s">
        <v>5504</v>
      </c>
      <c r="I732" s="1371" t="s">
        <v>5503</v>
      </c>
      <c r="J732" s="1355" t="s">
        <v>3240</v>
      </c>
      <c r="K732" s="1360" t="s">
        <v>2926</v>
      </c>
      <c r="L732" s="1357"/>
      <c r="M732" s="1357"/>
      <c r="N732" s="1357"/>
      <c r="O732" s="1357"/>
      <c r="P732" s="1357" t="str">
        <f t="shared" si="11"/>
        <v/>
      </c>
      <c r="Q732" s="1361" t="str">
        <f>IFERROR(VLOOKUP(Organization!$L732,BUDGETMANAGER,5,FALSE),"No VID")</f>
        <v>No VID</v>
      </c>
      <c r="R732" s="111"/>
    </row>
    <row r="733" spans="1:18" ht="12.75" customHeight="1">
      <c r="A733" s="1359">
        <v>724</v>
      </c>
      <c r="B733" s="1355" t="s">
        <v>97</v>
      </c>
      <c r="C733" s="1355"/>
      <c r="D733" s="1355"/>
      <c r="E733" s="1355"/>
      <c r="F733" s="1355"/>
      <c r="G733" s="1355"/>
      <c r="H733" s="1356" t="s">
        <v>5645</v>
      </c>
      <c r="I733" s="1371" t="s">
        <v>5680</v>
      </c>
      <c r="J733" s="1355" t="s">
        <v>3240</v>
      </c>
      <c r="K733" s="1360" t="s">
        <v>2926</v>
      </c>
      <c r="L733" s="1357"/>
      <c r="M733" s="1357"/>
      <c r="N733" s="1357"/>
      <c r="O733" s="1357"/>
      <c r="P733" s="1357" t="str">
        <f t="shared" si="11"/>
        <v/>
      </c>
      <c r="Q733" s="1361" t="str">
        <f>IFERROR(VLOOKUP(Organization!$L733,BUDGETMANAGER,5,FALSE),"No VID")</f>
        <v>No VID</v>
      </c>
      <c r="R733" s="111"/>
    </row>
    <row r="734" spans="1:18" ht="12.75" customHeight="1">
      <c r="A734" s="1359">
        <v>725</v>
      </c>
      <c r="B734" s="1355" t="s">
        <v>97</v>
      </c>
      <c r="C734" s="1355"/>
      <c r="D734" s="1355"/>
      <c r="E734" s="1355"/>
      <c r="F734" s="1355"/>
      <c r="G734" s="1355"/>
      <c r="H734" s="1356" t="s">
        <v>5665</v>
      </c>
      <c r="I734" s="1371" t="s">
        <v>5915</v>
      </c>
      <c r="J734" s="1355" t="s">
        <v>3240</v>
      </c>
      <c r="K734" s="1360" t="s">
        <v>2926</v>
      </c>
      <c r="L734" s="1357"/>
      <c r="M734" s="1357"/>
      <c r="N734" s="1357"/>
      <c r="O734" s="1357"/>
      <c r="P734" s="1357" t="str">
        <f t="shared" si="11"/>
        <v/>
      </c>
      <c r="Q734" s="1361" t="str">
        <f>IFERROR(VLOOKUP(Organization!$L734,BUDGETMANAGER,5,FALSE),"No VID")</f>
        <v>No VID</v>
      </c>
      <c r="R734" s="111"/>
    </row>
    <row r="735" spans="1:18" ht="12.75" customHeight="1">
      <c r="A735" s="1359">
        <v>726</v>
      </c>
      <c r="B735" s="1355" t="s">
        <v>97</v>
      </c>
      <c r="C735" s="1355"/>
      <c r="D735" s="1355"/>
      <c r="E735" s="1355"/>
      <c r="F735" s="1355"/>
      <c r="G735" s="1355"/>
      <c r="H735" s="1356" t="s">
        <v>5790</v>
      </c>
      <c r="I735" s="1371" t="s">
        <v>5916</v>
      </c>
      <c r="J735" s="1355" t="s">
        <v>3240</v>
      </c>
      <c r="K735" s="1360" t="s">
        <v>2926</v>
      </c>
      <c r="L735" s="1357"/>
      <c r="M735" s="1357"/>
      <c r="N735" s="1357"/>
      <c r="O735" s="1357"/>
      <c r="P735" s="1357" t="str">
        <f t="shared" si="11"/>
        <v/>
      </c>
      <c r="Q735" s="1361" t="str">
        <f>IFERROR(VLOOKUP(Organization!$L735,BUDGETMANAGER,5,FALSE),"No VID")</f>
        <v>No VID</v>
      </c>
      <c r="R735" s="111"/>
    </row>
    <row r="736" spans="1:18" ht="12.75" customHeight="1">
      <c r="A736" s="1359">
        <v>727</v>
      </c>
      <c r="B736" s="1355" t="s">
        <v>97</v>
      </c>
      <c r="C736" s="1355"/>
      <c r="D736" s="1355"/>
      <c r="E736" s="1355"/>
      <c r="F736" s="1355"/>
      <c r="G736" s="1355"/>
      <c r="H736" s="1356" t="s">
        <v>5912</v>
      </c>
      <c r="I736" s="1371" t="s">
        <v>6542</v>
      </c>
      <c r="J736" s="1355" t="s">
        <v>3240</v>
      </c>
      <c r="K736" s="1360" t="s">
        <v>2926</v>
      </c>
      <c r="L736" s="1357"/>
      <c r="M736" s="1357"/>
      <c r="N736" s="1357"/>
      <c r="O736" s="1357"/>
      <c r="P736" s="1357" t="str">
        <f t="shared" si="11"/>
        <v/>
      </c>
      <c r="Q736" s="1361" t="str">
        <f>IFERROR(VLOOKUP(Organization!$L736,BUDGETMANAGER,5,FALSE),"No VID")</f>
        <v>No VID</v>
      </c>
      <c r="R736" s="111"/>
    </row>
    <row r="737" spans="1:18" ht="12.75" customHeight="1">
      <c r="A737" s="1359">
        <v>728</v>
      </c>
      <c r="B737" s="1355" t="s">
        <v>97</v>
      </c>
      <c r="C737" s="1355"/>
      <c r="D737" s="1355"/>
      <c r="E737" s="1355"/>
      <c r="F737" s="1355"/>
      <c r="G737" s="1355"/>
      <c r="H737" s="1356" t="s">
        <v>5914</v>
      </c>
      <c r="I737" s="1371" t="s">
        <v>5917</v>
      </c>
      <c r="J737" s="1355" t="s">
        <v>3240</v>
      </c>
      <c r="K737" s="1360" t="s">
        <v>2926</v>
      </c>
      <c r="L737" s="1357"/>
      <c r="M737" s="1357"/>
      <c r="N737" s="1357"/>
      <c r="O737" s="1357"/>
      <c r="P737" s="1357" t="str">
        <f t="shared" si="11"/>
        <v/>
      </c>
      <c r="Q737" s="1361" t="str">
        <f>IFERROR(VLOOKUP(Organization!$L737,BUDGETMANAGER,5,FALSE),"No VID")</f>
        <v>No VID</v>
      </c>
      <c r="R737" s="111"/>
    </row>
    <row r="738" spans="1:18" ht="12.75" customHeight="1">
      <c r="A738" s="1359">
        <v>729</v>
      </c>
      <c r="B738" s="1355" t="s">
        <v>97</v>
      </c>
      <c r="C738" s="1355"/>
      <c r="D738" s="1355"/>
      <c r="E738" s="1355"/>
      <c r="F738" s="1355"/>
      <c r="G738" s="1355"/>
      <c r="H738" s="1356" t="s">
        <v>6030</v>
      </c>
      <c r="I738" s="1371" t="s">
        <v>6031</v>
      </c>
      <c r="J738" s="1355" t="s">
        <v>3240</v>
      </c>
      <c r="K738" s="1360" t="s">
        <v>2926</v>
      </c>
      <c r="L738" s="1357"/>
      <c r="M738" s="1357"/>
      <c r="N738" s="1357"/>
      <c r="O738" s="1357"/>
      <c r="P738" s="1357" t="str">
        <f t="shared" si="11"/>
        <v/>
      </c>
      <c r="Q738" s="1361" t="str">
        <f>IFERROR(VLOOKUP(Organization!$L738,BUDGETMANAGER,5,FALSE),"No VID")</f>
        <v>No VID</v>
      </c>
      <c r="R738" s="111"/>
    </row>
    <row r="739" spans="1:18" ht="12.75" customHeight="1">
      <c r="A739" s="1359">
        <v>730</v>
      </c>
      <c r="B739" s="1355" t="s">
        <v>97</v>
      </c>
      <c r="C739" s="1355"/>
      <c r="D739" s="1355"/>
      <c r="E739" s="1355"/>
      <c r="F739" s="1355"/>
      <c r="G739" s="1355"/>
      <c r="H739" s="1356" t="s">
        <v>6225</v>
      </c>
      <c r="I739" s="1363" t="s">
        <v>6233</v>
      </c>
      <c r="J739" s="1355" t="s">
        <v>3240</v>
      </c>
      <c r="K739" s="1360" t="s">
        <v>2926</v>
      </c>
      <c r="L739" s="1357"/>
      <c r="M739" s="1357"/>
      <c r="N739" s="1357"/>
      <c r="O739" s="1357"/>
      <c r="P739" s="1357" t="str">
        <f t="shared" si="11"/>
        <v/>
      </c>
      <c r="Q739" s="1361" t="str">
        <f>IFERROR(VLOOKUP(Organization!$L739,BUDGETMANAGER,5,FALSE),"No VID")</f>
        <v>No VID</v>
      </c>
      <c r="R739" s="111"/>
    </row>
    <row r="740" spans="1:18" ht="12.75" customHeight="1">
      <c r="A740" s="1359">
        <v>731</v>
      </c>
      <c r="B740" s="1355" t="s">
        <v>97</v>
      </c>
      <c r="C740" s="1355"/>
      <c r="D740" s="1355"/>
      <c r="E740" s="1355"/>
      <c r="F740" s="1355"/>
      <c r="G740" s="1355"/>
      <c r="H740" s="1356" t="s">
        <v>6099</v>
      </c>
      <c r="I740" s="1371" t="s">
        <v>6100</v>
      </c>
      <c r="J740" s="1355" t="s">
        <v>3240</v>
      </c>
      <c r="K740" s="1360" t="s">
        <v>2926</v>
      </c>
      <c r="L740" s="1357"/>
      <c r="M740" s="1357"/>
      <c r="N740" s="1357"/>
      <c r="O740" s="1357"/>
      <c r="P740" s="1357" t="str">
        <f t="shared" si="11"/>
        <v/>
      </c>
      <c r="Q740" s="1361" t="str">
        <f>IFERROR(VLOOKUP(Organization!$L740,BUDGETMANAGER,5,FALSE),"No VID")</f>
        <v>No VID</v>
      </c>
      <c r="R740" s="111"/>
    </row>
    <row r="741" spans="1:18" ht="12.75" customHeight="1">
      <c r="A741" s="1359">
        <v>732</v>
      </c>
      <c r="B741" s="1355" t="s">
        <v>97</v>
      </c>
      <c r="C741" s="1355"/>
      <c r="D741" s="1355"/>
      <c r="E741" s="1355"/>
      <c r="F741" s="1355"/>
      <c r="G741" s="1355"/>
      <c r="H741" s="1356" t="s">
        <v>6115</v>
      </c>
      <c r="I741" s="1371" t="s">
        <v>6116</v>
      </c>
      <c r="J741" s="1355" t="s">
        <v>3240</v>
      </c>
      <c r="K741" s="1360" t="s">
        <v>2926</v>
      </c>
      <c r="L741" s="1357"/>
      <c r="M741" s="1357"/>
      <c r="N741" s="1357"/>
      <c r="O741" s="1357"/>
      <c r="P741" s="1357" t="str">
        <f t="shared" si="11"/>
        <v/>
      </c>
      <c r="Q741" s="1361" t="str">
        <f>IFERROR(VLOOKUP(Organization!$L741,BUDGETMANAGER,5,FALSE),"No VID")</f>
        <v>No VID</v>
      </c>
      <c r="R741" s="111"/>
    </row>
    <row r="742" spans="1:18" ht="12.75" customHeight="1">
      <c r="A742" s="1359">
        <v>733</v>
      </c>
      <c r="B742" s="1355" t="s">
        <v>97</v>
      </c>
      <c r="C742" s="1355"/>
      <c r="D742" s="1355"/>
      <c r="E742" s="1355"/>
      <c r="F742" s="1355"/>
      <c r="G742" s="1355"/>
      <c r="H742" s="1356" t="s">
        <v>6228</v>
      </c>
      <c r="I742" s="1357" t="s">
        <v>6230</v>
      </c>
      <c r="J742" s="1355" t="s">
        <v>3240</v>
      </c>
      <c r="K742" s="1360" t="s">
        <v>2926</v>
      </c>
      <c r="L742" s="1357"/>
      <c r="M742" s="1357"/>
      <c r="N742" s="1357"/>
      <c r="O742" s="1357"/>
      <c r="P742" s="1357" t="str">
        <f t="shared" si="11"/>
        <v/>
      </c>
      <c r="Q742" s="1361" t="str">
        <f>IFERROR(VLOOKUP(Organization!$L742,BUDGETMANAGER,5,FALSE),"No VID")</f>
        <v>No VID</v>
      </c>
      <c r="R742" s="111"/>
    </row>
    <row r="743" spans="1:18" ht="12.75" customHeight="1">
      <c r="A743" s="1359">
        <v>734</v>
      </c>
      <c r="B743" s="1355" t="s">
        <v>97</v>
      </c>
      <c r="C743" s="1355"/>
      <c r="D743" s="1355"/>
      <c r="E743" s="1355"/>
      <c r="F743" s="1355"/>
      <c r="G743" s="1355"/>
      <c r="H743" s="1356" t="s">
        <v>6427</v>
      </c>
      <c r="I743" s="1357" t="s">
        <v>6426</v>
      </c>
      <c r="J743" s="1355" t="s">
        <v>3240</v>
      </c>
      <c r="K743" s="1360" t="s">
        <v>2926</v>
      </c>
      <c r="L743" s="1357"/>
      <c r="M743" s="1357"/>
      <c r="N743" s="1357"/>
      <c r="O743" s="1357"/>
      <c r="P743" s="1357" t="str">
        <f t="shared" si="11"/>
        <v/>
      </c>
      <c r="Q743" s="1361" t="str">
        <f>IFERROR(VLOOKUP(Organization!$L743,BUDGETMANAGER,5,FALSE),"No VID")</f>
        <v>No VID</v>
      </c>
      <c r="R743" s="111"/>
    </row>
    <row r="744" spans="1:18" ht="12.75" customHeight="1">
      <c r="A744" s="1359">
        <v>735</v>
      </c>
      <c r="B744" s="1355" t="s">
        <v>97</v>
      </c>
      <c r="C744" s="1355"/>
      <c r="D744" s="1355"/>
      <c r="E744" s="1355"/>
      <c r="F744" s="1355"/>
      <c r="G744" s="1355"/>
      <c r="H744" s="1356" t="s">
        <v>6431</v>
      </c>
      <c r="I744" s="1357" t="s">
        <v>6432</v>
      </c>
      <c r="J744" s="1355" t="s">
        <v>3240</v>
      </c>
      <c r="K744" s="1360" t="s">
        <v>2926</v>
      </c>
      <c r="L744" s="1357"/>
      <c r="M744" s="1357"/>
      <c r="N744" s="1357"/>
      <c r="O744" s="1357"/>
      <c r="P744" s="1357" t="str">
        <f t="shared" si="11"/>
        <v/>
      </c>
      <c r="Q744" s="1361" t="str">
        <f>IFERROR(VLOOKUP(Organization!$L744,BUDGETMANAGER,5,FALSE),"No VID")</f>
        <v>No VID</v>
      </c>
      <c r="R744" s="111"/>
    </row>
    <row r="745" spans="1:18" ht="12.75" customHeight="1">
      <c r="A745" s="1359">
        <v>736</v>
      </c>
      <c r="B745" s="1355" t="s">
        <v>97</v>
      </c>
      <c r="C745" s="1355"/>
      <c r="D745" s="1355"/>
      <c r="E745" s="1355"/>
      <c r="F745" s="1355"/>
      <c r="G745" s="1355"/>
      <c r="H745" s="1356" t="s">
        <v>6522</v>
      </c>
      <c r="I745" s="1357" t="s">
        <v>6523</v>
      </c>
      <c r="J745" s="1355" t="s">
        <v>3240</v>
      </c>
      <c r="K745" s="1360" t="s">
        <v>2926</v>
      </c>
      <c r="L745" s="1357"/>
      <c r="M745" s="1357"/>
      <c r="N745" s="1357"/>
      <c r="O745" s="1357"/>
      <c r="P745" s="1357" t="str">
        <f t="shared" si="11"/>
        <v/>
      </c>
      <c r="Q745" s="1361" t="str">
        <f>IFERROR(VLOOKUP(Organization!$L745,BUDGETMANAGER,5,FALSE),"No VID")</f>
        <v>No VID</v>
      </c>
      <c r="R745" s="111"/>
    </row>
    <row r="746" spans="1:18" ht="12.75" customHeight="1">
      <c r="A746" s="1359">
        <v>737</v>
      </c>
      <c r="B746" s="1355" t="s">
        <v>97</v>
      </c>
      <c r="C746" s="1355"/>
      <c r="D746" s="1355"/>
      <c r="E746" s="1355"/>
      <c r="F746" s="1355"/>
      <c r="G746" s="1355"/>
      <c r="H746" s="1356" t="s">
        <v>6531</v>
      </c>
      <c r="I746" s="1357" t="s">
        <v>6532</v>
      </c>
      <c r="J746" s="1355" t="s">
        <v>3240</v>
      </c>
      <c r="K746" s="1360" t="s">
        <v>2926</v>
      </c>
      <c r="L746" s="1357"/>
      <c r="M746" s="1357"/>
      <c r="N746" s="1357"/>
      <c r="O746" s="1357"/>
      <c r="P746" s="1357" t="str">
        <f t="shared" si="11"/>
        <v/>
      </c>
      <c r="Q746" s="1361" t="str">
        <f>IFERROR(VLOOKUP(Organization!$L746,BUDGETMANAGER,5,FALSE),"No VID")</f>
        <v>No VID</v>
      </c>
      <c r="R746" s="111"/>
    </row>
    <row r="747" spans="1:18" ht="12.75" customHeight="1">
      <c r="A747" s="1359">
        <v>738</v>
      </c>
      <c r="B747" s="1355" t="s">
        <v>97</v>
      </c>
      <c r="C747" s="1355"/>
      <c r="D747" s="1355"/>
      <c r="E747" s="1355"/>
      <c r="F747" s="1355"/>
      <c r="G747" s="1355"/>
      <c r="H747" s="1356" t="s">
        <v>6543</v>
      </c>
      <c r="I747" s="1357" t="s">
        <v>6544</v>
      </c>
      <c r="J747" s="1355" t="s">
        <v>3240</v>
      </c>
      <c r="K747" s="1360" t="s">
        <v>2926</v>
      </c>
      <c r="L747" s="1357"/>
      <c r="M747" s="1357"/>
      <c r="N747" s="1357"/>
      <c r="O747" s="1357"/>
      <c r="P747" s="1357" t="str">
        <f t="shared" si="11"/>
        <v/>
      </c>
      <c r="Q747" s="1361" t="str">
        <f>IFERROR(VLOOKUP(Organization!$L747,BUDGETMANAGER,5,FALSE),"No VID")</f>
        <v>No VID</v>
      </c>
      <c r="R747" s="111"/>
    </row>
    <row r="748" spans="1:18" ht="12.75" customHeight="1">
      <c r="A748" s="1359">
        <v>739</v>
      </c>
      <c r="B748" s="1355" t="s">
        <v>97</v>
      </c>
      <c r="C748" s="1355"/>
      <c r="D748" s="1355"/>
      <c r="E748" s="1355"/>
      <c r="F748" s="1355">
        <v>1042</v>
      </c>
      <c r="G748" s="1355"/>
      <c r="H748" s="1356"/>
      <c r="I748" s="1363" t="s">
        <v>2047</v>
      </c>
      <c r="J748" s="1355" t="s">
        <v>3240</v>
      </c>
      <c r="K748" s="1360">
        <v>104</v>
      </c>
      <c r="L748" s="1357" t="s">
        <v>8585</v>
      </c>
      <c r="M748" s="1357" t="str">
        <f>IFERROR(INDEX('Budget Manager'!C:C,MATCH(L748,'Budget Manager'!A:A,0))&amp;", "&amp;INDEX('Budget Manager'!D:D,MATCH(L748,'Budget Manager'!A:A,0)),"No Budget Manager")</f>
        <v>McKnight, Carla</v>
      </c>
      <c r="N748" s="1357">
        <f>IFERROR(INDEX('Budget Manager'!B:B,MATCH(L748,'Budget Manager'!A:A,0)),"No PIDM")</f>
        <v>3545332</v>
      </c>
      <c r="O748" s="1357"/>
      <c r="P748" s="1357" t="str">
        <f t="shared" si="11"/>
        <v/>
      </c>
      <c r="Q748" s="1361" t="str">
        <f>IFERROR(VLOOKUP(Organization!$L748,BUDGETMANAGER,5,FALSE),"No VID")</f>
        <v>A</v>
      </c>
      <c r="R748" s="111"/>
    </row>
    <row r="749" spans="1:18" ht="12.75" customHeight="1">
      <c r="A749" s="1359">
        <v>740</v>
      </c>
      <c r="B749" s="1355" t="s">
        <v>97</v>
      </c>
      <c r="C749" s="1355"/>
      <c r="D749" s="1355"/>
      <c r="E749" s="1355"/>
      <c r="F749" s="1355"/>
      <c r="G749" s="1355">
        <v>10420</v>
      </c>
      <c r="H749" s="1356"/>
      <c r="I749" s="1363" t="s">
        <v>2047</v>
      </c>
      <c r="J749" s="1355" t="s">
        <v>3240</v>
      </c>
      <c r="K749" s="1360">
        <v>1042</v>
      </c>
      <c r="L749" s="1357" t="s">
        <v>8585</v>
      </c>
      <c r="M749" s="1357" t="str">
        <f>IFERROR(INDEX('Budget Manager'!C:C,MATCH(L749,'Budget Manager'!A:A,0))&amp;", "&amp;INDEX('Budget Manager'!D:D,MATCH(L749,'Budget Manager'!A:A,0)),"No Budget Manager")</f>
        <v>McKnight, Carla</v>
      </c>
      <c r="N749" s="1357">
        <f>IFERROR(INDEX('Budget Manager'!B:B,MATCH(L749,'Budget Manager'!A:A,0)),"No PIDM")</f>
        <v>3545332</v>
      </c>
      <c r="O749" s="1357"/>
      <c r="P749" s="1357" t="str">
        <f t="shared" si="11"/>
        <v/>
      </c>
      <c r="Q749" s="1361" t="str">
        <f>IFERROR(VLOOKUP(Organization!$L749,BUDGETMANAGER,5,FALSE),"No VID")</f>
        <v>A</v>
      </c>
      <c r="R749" s="111"/>
    </row>
    <row r="750" spans="1:18" ht="12.75" customHeight="1">
      <c r="A750" s="1359">
        <v>741</v>
      </c>
      <c r="B750" s="1355" t="s">
        <v>97</v>
      </c>
      <c r="C750" s="1355"/>
      <c r="D750" s="1355"/>
      <c r="E750" s="1355"/>
      <c r="F750" s="1355"/>
      <c r="G750" s="1355"/>
      <c r="H750" s="1356">
        <v>122600</v>
      </c>
      <c r="I750" s="1363" t="s">
        <v>6881</v>
      </c>
      <c r="J750" s="1355" t="s">
        <v>3245</v>
      </c>
      <c r="K750" s="1360">
        <v>10420</v>
      </c>
      <c r="L750" s="1357" t="s">
        <v>8585</v>
      </c>
      <c r="M750" s="1357" t="str">
        <f>IFERROR(INDEX('Budget Manager'!C:C,MATCH(L750,'Budget Manager'!A:A,0))&amp;", "&amp;INDEX('Budget Manager'!D:D,MATCH(L750,'Budget Manager'!A:A,0)),"No Budget Manager")</f>
        <v>McKnight, Carla</v>
      </c>
      <c r="N750" s="1357">
        <f>IFERROR(INDEX('Budget Manager'!B:B,MATCH(L750,'Budget Manager'!A:A,0)),"No PIDM")</f>
        <v>3545332</v>
      </c>
      <c r="O750" s="1357"/>
      <c r="P750" s="1357" t="str">
        <f t="shared" si="11"/>
        <v/>
      </c>
      <c r="Q750" s="1361" t="str">
        <f>IFERROR(VLOOKUP(Organization!$L750,BUDGETMANAGER,5,FALSE),"No VID")</f>
        <v>A</v>
      </c>
      <c r="R750" s="111">
        <f>COUNTIF($P$12:P749,"End")</f>
        <v>50</v>
      </c>
    </row>
    <row r="751" spans="1:18" ht="12.75" customHeight="1">
      <c r="A751" s="1359">
        <v>742</v>
      </c>
      <c r="B751" s="1355" t="s">
        <v>97</v>
      </c>
      <c r="C751" s="1355"/>
      <c r="D751" s="1355"/>
      <c r="E751" s="1355"/>
      <c r="F751" s="1355"/>
      <c r="G751" s="1355"/>
      <c r="H751" s="1356">
        <v>125500</v>
      </c>
      <c r="I751" s="1357" t="s">
        <v>6626</v>
      </c>
      <c r="J751" s="1355" t="s">
        <v>3245</v>
      </c>
      <c r="K751" s="1360">
        <v>10420</v>
      </c>
      <c r="L751" s="1357" t="s">
        <v>8585</v>
      </c>
      <c r="M751" s="1357" t="str">
        <f>IFERROR(INDEX('Budget Manager'!C:C,MATCH(L751,'Budget Manager'!A:A,0))&amp;", "&amp;INDEX('Budget Manager'!D:D,MATCH(L751,'Budget Manager'!A:A,0)),"No Budget Manager")</f>
        <v>McKnight, Carla</v>
      </c>
      <c r="N751" s="1357">
        <f>IFERROR(INDEX('Budget Manager'!B:B,MATCH(L751,'Budget Manager'!A:A,0)),"No PIDM")</f>
        <v>3545332</v>
      </c>
      <c r="O751" s="1357"/>
      <c r="P751" s="1357" t="str">
        <f t="shared" si="11"/>
        <v/>
      </c>
      <c r="Q751" s="1361" t="str">
        <f>IFERROR(VLOOKUP(Organization!$L751,BUDGETMANAGER,5,FALSE),"No VID")</f>
        <v>A</v>
      </c>
      <c r="R751" s="111"/>
    </row>
    <row r="752" spans="1:18" ht="12.75" customHeight="1">
      <c r="A752" s="1359">
        <v>743</v>
      </c>
      <c r="B752" s="1355" t="s">
        <v>97</v>
      </c>
      <c r="C752" s="1355"/>
      <c r="D752" s="1355"/>
      <c r="E752" s="1355"/>
      <c r="F752" s="1355"/>
      <c r="G752" s="1355"/>
      <c r="H752" s="1356">
        <v>163600</v>
      </c>
      <c r="I752" s="1363" t="s">
        <v>6046</v>
      </c>
      <c r="J752" s="1355" t="s">
        <v>3245</v>
      </c>
      <c r="K752" s="1360">
        <v>10420</v>
      </c>
      <c r="L752" s="1357" t="s">
        <v>8585</v>
      </c>
      <c r="M752" s="1357" t="str">
        <f>IFERROR(INDEX('Budget Manager'!C:C,MATCH(L752,'Budget Manager'!A:A,0))&amp;", "&amp;INDEX('Budget Manager'!D:D,MATCH(L752,'Budget Manager'!A:A,0)),"No Budget Manager")</f>
        <v>McKnight, Carla</v>
      </c>
      <c r="N752" s="1357">
        <f>IFERROR(INDEX('Budget Manager'!B:B,MATCH(L752,'Budget Manager'!A:A,0)),"No PIDM")</f>
        <v>3545332</v>
      </c>
      <c r="O752" s="1357"/>
      <c r="P752" s="1357" t="str">
        <f t="shared" si="11"/>
        <v/>
      </c>
      <c r="Q752" s="1361" t="str">
        <f>IFERROR(VLOOKUP(Organization!$L752,BUDGETMANAGER,5,FALSE),"No VID")</f>
        <v>A</v>
      </c>
      <c r="R752" s="111"/>
    </row>
    <row r="753" spans="1:18" ht="12.75" customHeight="1">
      <c r="A753" s="1359">
        <v>744</v>
      </c>
      <c r="B753" s="1355" t="s">
        <v>97</v>
      </c>
      <c r="C753" s="1355"/>
      <c r="D753" s="1355"/>
      <c r="E753" s="1355"/>
      <c r="F753" s="1355"/>
      <c r="G753" s="1355"/>
      <c r="H753" s="1356">
        <v>165000</v>
      </c>
      <c r="I753" s="1357" t="s">
        <v>9593</v>
      </c>
      <c r="J753" s="1355" t="s">
        <v>3245</v>
      </c>
      <c r="K753" s="1360">
        <v>10420</v>
      </c>
      <c r="L753" s="1357" t="s">
        <v>9591</v>
      </c>
      <c r="M753" s="1357" t="str">
        <f>IFERROR(INDEX('Budget Manager'!C:C,MATCH(L753,'Budget Manager'!A:A,0))&amp;", "&amp;INDEX('Budget Manager'!D:D,MATCH(L753,'Budget Manager'!A:A,0)),"No Budget Manager")</f>
        <v>McGee, Pamela</v>
      </c>
      <c r="N753" s="1357">
        <f>IFERROR(INDEX('Budget Manager'!B:B,MATCH(L753,'Budget Manager'!A:A,0)),"No PIDM")</f>
        <v>4131606</v>
      </c>
      <c r="O753" s="1357"/>
      <c r="P753" s="1357" t="str">
        <f t="shared" si="11"/>
        <v/>
      </c>
      <c r="Q753" s="1361" t="str">
        <f>IFERROR(VLOOKUP(Organization!$L753,BUDGETMANAGER,5,FALSE),"No VID")</f>
        <v>A</v>
      </c>
      <c r="R753" s="111"/>
    </row>
    <row r="754" spans="1:18" ht="12.75" customHeight="1">
      <c r="A754" s="1359">
        <v>745</v>
      </c>
      <c r="B754" s="1355" t="s">
        <v>97</v>
      </c>
      <c r="C754" s="1355"/>
      <c r="D754" s="1355"/>
      <c r="E754" s="1355"/>
      <c r="F754" s="1355"/>
      <c r="G754" s="1355">
        <v>10401</v>
      </c>
      <c r="H754" s="1356"/>
      <c r="I754" s="1363" t="s">
        <v>2047</v>
      </c>
      <c r="J754" s="1355" t="s">
        <v>3240</v>
      </c>
      <c r="K754" s="1360">
        <v>1040</v>
      </c>
      <c r="L754" s="1357" t="s">
        <v>919</v>
      </c>
      <c r="M754" s="1357" t="str">
        <f>IFERROR(INDEX('Budget Manager'!C:C,MATCH(L754,'Budget Manager'!A:A,0))&amp;", "&amp;INDEX('Budget Manager'!D:D,MATCH(L754,'Budget Manager'!A:A,0)),"No Budget Manager")</f>
        <v>Livingston, Joe</v>
      </c>
      <c r="N754" s="1357">
        <f>IFERROR(INDEX('Budget Manager'!B:B,MATCH(L754,'Budget Manager'!A:A,0)),"No PIDM")</f>
        <v>1000756</v>
      </c>
      <c r="O754" s="1357" t="s">
        <v>6884</v>
      </c>
      <c r="P754" s="1357" t="str">
        <f t="shared" si="11"/>
        <v>End</v>
      </c>
      <c r="Q754" s="1361" t="str">
        <f>IFERROR(VLOOKUP(Organization!$L754,BUDGETMANAGER,5,FALSE),"No VID")</f>
        <v>I</v>
      </c>
      <c r="R754" s="111"/>
    </row>
    <row r="755" spans="1:18" ht="12.75" customHeight="1">
      <c r="A755" s="1359">
        <v>746</v>
      </c>
      <c r="B755" s="1355" t="s">
        <v>97</v>
      </c>
      <c r="C755" s="1355"/>
      <c r="D755" s="1355"/>
      <c r="E755" s="1355"/>
      <c r="F755" s="1355"/>
      <c r="G755" s="1355"/>
      <c r="H755" s="1356">
        <v>163200</v>
      </c>
      <c r="I755" s="1363" t="s">
        <v>5355</v>
      </c>
      <c r="J755" s="1355" t="s">
        <v>3245</v>
      </c>
      <c r="K755" s="1360">
        <v>10401</v>
      </c>
      <c r="L755" s="1357" t="s">
        <v>919</v>
      </c>
      <c r="M755" s="1357" t="str">
        <f>IFERROR(INDEX('Budget Manager'!C:C,MATCH(L755,'Budget Manager'!A:A,0))&amp;", "&amp;INDEX('Budget Manager'!D:D,MATCH(L755,'Budget Manager'!A:A,0)),"No Budget Manager")</f>
        <v>Livingston, Joe</v>
      </c>
      <c r="N755" s="1357">
        <f>IFERROR(INDEX('Budget Manager'!B:B,MATCH(L755,'Budget Manager'!A:A,0)),"No PIDM")</f>
        <v>1000756</v>
      </c>
      <c r="O755" s="1357" t="s">
        <v>8530</v>
      </c>
      <c r="P755" s="1357" t="str">
        <f t="shared" si="11"/>
        <v>End</v>
      </c>
      <c r="Q755" s="1361" t="str">
        <f>IFERROR(VLOOKUP(Organization!$L755,BUDGETMANAGER,5,FALSE),"No VID")</f>
        <v>I</v>
      </c>
      <c r="R755" s="111"/>
    </row>
    <row r="756" spans="1:18" ht="12.75" customHeight="1">
      <c r="A756" s="1359">
        <v>747</v>
      </c>
      <c r="B756" s="1355" t="s">
        <v>97</v>
      </c>
      <c r="C756" s="1355"/>
      <c r="D756" s="1355"/>
      <c r="E756" s="1355"/>
      <c r="F756" s="1355"/>
      <c r="G756" s="1355">
        <v>10403</v>
      </c>
      <c r="H756" s="1356"/>
      <c r="I756" s="1363" t="s">
        <v>4192</v>
      </c>
      <c r="J756" s="1355" t="s">
        <v>3240</v>
      </c>
      <c r="K756" s="1360">
        <v>1040</v>
      </c>
      <c r="L756" s="1357" t="s">
        <v>4193</v>
      </c>
      <c r="M756" s="1357" t="str">
        <f>IFERROR(INDEX('Budget Manager'!C:C,MATCH(L756,'Budget Manager'!A:A,0))&amp;", "&amp;INDEX('Budget Manager'!D:D,MATCH(L756,'Budget Manager'!A:A,0)),"No Budget Manager")</f>
        <v>Bosley, Amy</v>
      </c>
      <c r="N756" s="1357">
        <f>IFERROR(INDEX('Budget Manager'!B:B,MATCH(L756,'Budget Manager'!A:A,0)),"No PIDM")</f>
        <v>1001391</v>
      </c>
      <c r="O756" s="1357" t="s">
        <v>5841</v>
      </c>
      <c r="P756" s="1357" t="str">
        <f t="shared" si="11"/>
        <v>End</v>
      </c>
      <c r="Q756" s="1361" t="str">
        <f>IFERROR(VLOOKUP(Organization!$L756,BUDGETMANAGER,5,FALSE),"No VID")</f>
        <v>I</v>
      </c>
      <c r="R756" s="111">
        <f>COUNTIF($P$12:P755,"End")</f>
        <v>52</v>
      </c>
    </row>
    <row r="757" spans="1:18" ht="12.75" customHeight="1">
      <c r="A757" s="1359">
        <v>748</v>
      </c>
      <c r="B757" s="1355" t="s">
        <v>97</v>
      </c>
      <c r="C757" s="1355"/>
      <c r="D757" s="1355"/>
      <c r="E757" s="1355"/>
      <c r="F757" s="1355"/>
      <c r="G757" s="1355">
        <v>10404</v>
      </c>
      <c r="H757" s="1356"/>
      <c r="I757" s="1363" t="s">
        <v>2047</v>
      </c>
      <c r="J757" s="1355" t="s">
        <v>3240</v>
      </c>
      <c r="K757" s="1360">
        <v>1040</v>
      </c>
      <c r="L757" s="1357" t="s">
        <v>4193</v>
      </c>
      <c r="M757" s="1357" t="str">
        <f>IFERROR(INDEX('Budget Manager'!C:C,MATCH(L757,'Budget Manager'!A:A,0))&amp;", "&amp;INDEX('Budget Manager'!D:D,MATCH(L757,'Budget Manager'!A:A,0)),"No Budget Manager")</f>
        <v>Bosley, Amy</v>
      </c>
      <c r="N757" s="1357">
        <f>IFERROR(INDEX('Budget Manager'!B:B,MATCH(L757,'Budget Manager'!A:A,0)),"No PIDM")</f>
        <v>1001391</v>
      </c>
      <c r="O757" s="1357" t="s">
        <v>6936</v>
      </c>
      <c r="P757" s="1357" t="str">
        <f t="shared" si="11"/>
        <v>End</v>
      </c>
      <c r="Q757" s="1361" t="str">
        <f>IFERROR(VLOOKUP(Organization!$L757,BUDGETMANAGER,5,FALSE),"No VID")</f>
        <v>I</v>
      </c>
      <c r="R757" s="111"/>
    </row>
    <row r="758" spans="1:18" ht="12.75" customHeight="1">
      <c r="A758" s="1359">
        <v>749</v>
      </c>
      <c r="B758" s="1355" t="s">
        <v>97</v>
      </c>
      <c r="C758" s="1355"/>
      <c r="D758" s="1355"/>
      <c r="E758" s="1355"/>
      <c r="F758" s="1355"/>
      <c r="G758" s="1355"/>
      <c r="H758" s="1356">
        <v>123100</v>
      </c>
      <c r="I758" s="1357" t="s">
        <v>2925</v>
      </c>
      <c r="J758" s="1355" t="s">
        <v>3245</v>
      </c>
      <c r="K758" s="1360">
        <v>10404</v>
      </c>
      <c r="L758" s="1357" t="s">
        <v>4193</v>
      </c>
      <c r="M758" s="1357" t="str">
        <f>IFERROR(INDEX('Budget Manager'!C:C,MATCH(L758,'Budget Manager'!A:A,0))&amp;", "&amp;INDEX('Budget Manager'!D:D,MATCH(L758,'Budget Manager'!A:A,0)),"No Budget Manager")</f>
        <v>Bosley, Amy</v>
      </c>
      <c r="N758" s="1357">
        <f>IFERROR(INDEX('Budget Manager'!B:B,MATCH(L758,'Budget Manager'!A:A,0)),"No PIDM")</f>
        <v>1001391</v>
      </c>
      <c r="O758" s="1357" t="s">
        <v>5872</v>
      </c>
      <c r="P758" s="1357" t="str">
        <f t="shared" si="11"/>
        <v>End</v>
      </c>
      <c r="Q758" s="1361" t="str">
        <f>IFERROR(VLOOKUP(Organization!$L758,BUDGETMANAGER,5,FALSE),"No VID")</f>
        <v>I</v>
      </c>
      <c r="R758" s="111">
        <f>COUNTIF($P$12:P757,"End")</f>
        <v>54</v>
      </c>
    </row>
    <row r="759" spans="1:18" ht="12.75" customHeight="1">
      <c r="A759" s="1359">
        <v>750</v>
      </c>
      <c r="B759" s="1355" t="s">
        <v>97</v>
      </c>
      <c r="C759" s="1355"/>
      <c r="D759" s="1355"/>
      <c r="E759" s="1355"/>
      <c r="F759" s="1355"/>
      <c r="G759" s="1355">
        <v>10333</v>
      </c>
      <c r="H759" s="1356"/>
      <c r="I759" s="1363" t="s">
        <v>663</v>
      </c>
      <c r="J759" s="1355" t="s">
        <v>3240</v>
      </c>
      <c r="K759" s="1360">
        <v>1033</v>
      </c>
      <c r="L759" s="1357" t="s">
        <v>5359</v>
      </c>
      <c r="M759" s="1357" t="str">
        <f>IFERROR(INDEX('Budget Manager'!C:C,MATCH(L759,'Budget Manager'!A:A,0))&amp;", "&amp;INDEX('Budget Manager'!D:D,MATCH(L759,'Budget Manager'!A:A,0)),"No Budget Manager")</f>
        <v>Young, Chara</v>
      </c>
      <c r="N759" s="1357">
        <f>IFERROR(INDEX('Budget Manager'!B:B,MATCH(L759,'Budget Manager'!A:A,0)),"No PIDM")</f>
        <v>623703</v>
      </c>
      <c r="O759" s="1357" t="s">
        <v>5365</v>
      </c>
      <c r="P759" s="1357" t="str">
        <f t="shared" si="11"/>
        <v>End</v>
      </c>
      <c r="Q759" s="1361" t="str">
        <f>IFERROR(VLOOKUP(Organization!$L759,BUDGETMANAGER,5,FALSE),"No VID")</f>
        <v>A</v>
      </c>
      <c r="R759" s="111">
        <f>COUNTIF($P$12:P758,"End")</f>
        <v>55</v>
      </c>
    </row>
    <row r="760" spans="1:18" ht="12.75" customHeight="1">
      <c r="A760" s="1359">
        <v>751</v>
      </c>
      <c r="B760" s="1355" t="s">
        <v>97</v>
      </c>
      <c r="C760" s="1355"/>
      <c r="D760" s="1355"/>
      <c r="E760" s="1355"/>
      <c r="F760" s="1355"/>
      <c r="G760" s="1355">
        <v>10334</v>
      </c>
      <c r="H760" s="1356"/>
      <c r="I760" s="1363" t="s">
        <v>663</v>
      </c>
      <c r="J760" s="1355" t="s">
        <v>3240</v>
      </c>
      <c r="K760" s="1360">
        <v>1033</v>
      </c>
      <c r="L760" s="1357" t="s">
        <v>4193</v>
      </c>
      <c r="M760" s="1357" t="str">
        <f>IFERROR(INDEX('Budget Manager'!C:C,MATCH(L760,'Budget Manager'!A:A,0))&amp;", "&amp;INDEX('Budget Manager'!D:D,MATCH(L760,'Budget Manager'!A:A,0)),"No Budget Manager")</f>
        <v>Bosley, Amy</v>
      </c>
      <c r="N760" s="1357">
        <f>IFERROR(INDEX('Budget Manager'!B:B,MATCH(L760,'Budget Manager'!A:A,0)),"No PIDM")</f>
        <v>1001391</v>
      </c>
      <c r="O760" s="1357" t="s">
        <v>5365</v>
      </c>
      <c r="P760" s="1357" t="str">
        <f t="shared" si="11"/>
        <v>End</v>
      </c>
      <c r="Q760" s="1361" t="str">
        <f>IFERROR(VLOOKUP(Organization!$L760,BUDGETMANAGER,5,FALSE),"No VID")</f>
        <v>I</v>
      </c>
      <c r="R760" s="111"/>
    </row>
    <row r="761" spans="1:18" ht="12.75" customHeight="1">
      <c r="A761" s="1359">
        <v>752</v>
      </c>
      <c r="B761" s="1355" t="s">
        <v>97</v>
      </c>
      <c r="C761" s="1355"/>
      <c r="D761" s="1355"/>
      <c r="E761" s="1355">
        <v>105</v>
      </c>
      <c r="F761" s="1355"/>
      <c r="G761" s="1355"/>
      <c r="H761" s="1356"/>
      <c r="I761" s="1363" t="s">
        <v>3795</v>
      </c>
      <c r="J761" s="1355" t="s">
        <v>3240</v>
      </c>
      <c r="K761" s="1360">
        <v>10</v>
      </c>
      <c r="L761" s="1357" t="s">
        <v>923</v>
      </c>
      <c r="M761" s="1357" t="str">
        <f>IFERROR(INDEX('Budget Manager'!C:C,MATCH(L761,'Budget Manager'!A:A,0))&amp;", "&amp;INDEX('Budget Manager'!D:D,MATCH(L761,'Budget Manager'!A:A,0)),"No Budget Manager")</f>
        <v>Battista, Joseph</v>
      </c>
      <c r="N761" s="1357">
        <f>IFERROR(INDEX('Budget Manager'!B:B,MATCH(L761,'Budget Manager'!A:A,0)),"No PIDM")</f>
        <v>3150698</v>
      </c>
      <c r="O761" s="1357"/>
      <c r="P761" s="1357" t="str">
        <f t="shared" si="11"/>
        <v/>
      </c>
      <c r="Q761" s="1361" t="str">
        <f>IFERROR(VLOOKUP(Organization!$L761,BUDGETMANAGER,5,FALSE),"No VID")</f>
        <v>A</v>
      </c>
      <c r="R761" s="111"/>
    </row>
    <row r="762" spans="1:18" ht="12.75" customHeight="1">
      <c r="A762" s="1359">
        <v>753</v>
      </c>
      <c r="B762" s="1355" t="s">
        <v>97</v>
      </c>
      <c r="C762" s="1355"/>
      <c r="D762" s="1355"/>
      <c r="E762" s="1355"/>
      <c r="F762" s="1355">
        <v>1050</v>
      </c>
      <c r="G762" s="1355"/>
      <c r="H762" s="1356"/>
      <c r="I762" s="1363" t="s">
        <v>3795</v>
      </c>
      <c r="J762" s="1355" t="s">
        <v>3240</v>
      </c>
      <c r="K762" s="1360">
        <v>105</v>
      </c>
      <c r="L762" s="1357" t="s">
        <v>923</v>
      </c>
      <c r="M762" s="1357" t="str">
        <f>IFERROR(INDEX('Budget Manager'!C:C,MATCH(L762,'Budget Manager'!A:A,0))&amp;", "&amp;INDEX('Budget Manager'!D:D,MATCH(L762,'Budget Manager'!A:A,0)),"No Budget Manager")</f>
        <v>Battista, Joseph</v>
      </c>
      <c r="N762" s="1357">
        <f>IFERROR(INDEX('Budget Manager'!B:B,MATCH(L762,'Budget Manager'!A:A,0)),"No PIDM")</f>
        <v>3150698</v>
      </c>
      <c r="O762" s="1357"/>
      <c r="P762" s="1357" t="str">
        <f t="shared" si="11"/>
        <v/>
      </c>
      <c r="Q762" s="1361" t="str">
        <f>IFERROR(VLOOKUP(Organization!$L762,BUDGETMANAGER,5,FALSE),"No VID")</f>
        <v>A</v>
      </c>
      <c r="R762" s="111"/>
    </row>
    <row r="763" spans="1:18" ht="12.75" customHeight="1">
      <c r="A763" s="1359">
        <v>754</v>
      </c>
      <c r="B763" s="1355" t="s">
        <v>97</v>
      </c>
      <c r="C763" s="1355"/>
      <c r="D763" s="1355"/>
      <c r="E763" s="1355"/>
      <c r="F763" s="1355"/>
      <c r="G763" s="1355">
        <v>10500</v>
      </c>
      <c r="H763" s="1356"/>
      <c r="I763" s="1363" t="s">
        <v>3795</v>
      </c>
      <c r="J763" s="1355" t="s">
        <v>3240</v>
      </c>
      <c r="K763" s="1360">
        <v>1050</v>
      </c>
      <c r="L763" s="1357" t="s">
        <v>923</v>
      </c>
      <c r="M763" s="1357" t="str">
        <f>IFERROR(INDEX('Budget Manager'!C:C,MATCH(L763,'Budget Manager'!A:A,0))&amp;", "&amp;INDEX('Budget Manager'!D:D,MATCH(L763,'Budget Manager'!A:A,0)),"No Budget Manager")</f>
        <v>Battista, Joseph</v>
      </c>
      <c r="N763" s="1357">
        <f>IFERROR(INDEX('Budget Manager'!B:B,MATCH(L763,'Budget Manager'!A:A,0)),"No PIDM")</f>
        <v>3150698</v>
      </c>
      <c r="O763" s="1357"/>
      <c r="P763" s="1357" t="str">
        <f t="shared" si="11"/>
        <v/>
      </c>
      <c r="Q763" s="1361" t="str">
        <f>IFERROR(VLOOKUP(Organization!$L763,BUDGETMANAGER,5,FALSE),"No VID")</f>
        <v>A</v>
      </c>
      <c r="R763" s="111">
        <f>COUNTIF($P$12:P762,"End")</f>
        <v>57</v>
      </c>
    </row>
    <row r="764" spans="1:18" ht="12.75" customHeight="1">
      <c r="A764" s="1359">
        <v>755</v>
      </c>
      <c r="B764" s="1355" t="s">
        <v>97</v>
      </c>
      <c r="C764" s="1355"/>
      <c r="D764" s="1355"/>
      <c r="E764" s="1355"/>
      <c r="F764" s="1357"/>
      <c r="G764" s="1355"/>
      <c r="H764" s="1356">
        <v>122200</v>
      </c>
      <c r="I764" s="1363" t="s">
        <v>6042</v>
      </c>
      <c r="J764" s="1355" t="s">
        <v>3245</v>
      </c>
      <c r="K764" s="1360">
        <v>10500</v>
      </c>
      <c r="L764" s="1357" t="s">
        <v>923</v>
      </c>
      <c r="M764" s="1357" t="str">
        <f>IFERROR(INDEX('Budget Manager'!C:C,MATCH(L764,'Budget Manager'!A:A,0))&amp;", "&amp;INDEX('Budget Manager'!D:D,MATCH(L764,'Budget Manager'!A:A,0)),"No Budget Manager")</f>
        <v>Battista, Joseph</v>
      </c>
      <c r="N764" s="1357">
        <f>IFERROR(INDEX('Budget Manager'!B:B,MATCH(L764,'Budget Manager'!A:A,0)),"No PIDM")</f>
        <v>3150698</v>
      </c>
      <c r="O764" s="1357"/>
      <c r="P764" s="1357" t="str">
        <f t="shared" si="11"/>
        <v/>
      </c>
      <c r="Q764" s="1361" t="str">
        <f>IFERROR(VLOOKUP(Organization!$L764,BUDGETMANAGER,5,FALSE),"No VID")</f>
        <v>A</v>
      </c>
      <c r="R764" s="111"/>
    </row>
    <row r="765" spans="1:18" ht="12.75" customHeight="1">
      <c r="A765" s="1359">
        <v>756</v>
      </c>
      <c r="B765" s="1355" t="s">
        <v>97</v>
      </c>
      <c r="C765" s="1355"/>
      <c r="D765" s="1355"/>
      <c r="E765" s="1355"/>
      <c r="F765" s="1355"/>
      <c r="G765" s="1355"/>
      <c r="H765" s="1356">
        <v>130008</v>
      </c>
      <c r="I765" s="1363" t="s">
        <v>4930</v>
      </c>
      <c r="J765" s="1355" t="s">
        <v>3245</v>
      </c>
      <c r="K765" s="1360">
        <v>10500</v>
      </c>
      <c r="L765" s="1357" t="s">
        <v>923</v>
      </c>
      <c r="M765" s="1357" t="str">
        <f>IFERROR(INDEX('Budget Manager'!C:C,MATCH(L765,'Budget Manager'!A:A,0))&amp;", "&amp;INDEX('Budget Manager'!D:D,MATCH(L765,'Budget Manager'!A:A,0)),"No Budget Manager")</f>
        <v>Battista, Joseph</v>
      </c>
      <c r="N765" s="1357">
        <f>IFERROR(INDEX('Budget Manager'!B:B,MATCH(L765,'Budget Manager'!A:A,0)),"No PIDM")</f>
        <v>3150698</v>
      </c>
      <c r="O765" s="1357"/>
      <c r="P765" s="1357" t="str">
        <f t="shared" si="11"/>
        <v/>
      </c>
      <c r="Q765" s="1361" t="str">
        <f>IFERROR(VLOOKUP(Organization!$L765,BUDGETMANAGER,5,FALSE),"No VID")</f>
        <v>A</v>
      </c>
      <c r="R765" s="111"/>
    </row>
    <row r="766" spans="1:18" ht="12.75" customHeight="1">
      <c r="A766" s="1359">
        <v>757</v>
      </c>
      <c r="B766" s="1355" t="s">
        <v>97</v>
      </c>
      <c r="C766" s="1355"/>
      <c r="D766" s="1355"/>
      <c r="E766" s="1355"/>
      <c r="F766" s="1355"/>
      <c r="G766" s="1355"/>
      <c r="H766" s="1356">
        <v>130013</v>
      </c>
      <c r="I766" s="1357" t="s">
        <v>7828</v>
      </c>
      <c r="J766" s="1355" t="s">
        <v>3245</v>
      </c>
      <c r="K766" s="1360">
        <v>10500</v>
      </c>
      <c r="L766" s="1357" t="s">
        <v>923</v>
      </c>
      <c r="M766" s="1357" t="str">
        <f>IFERROR(INDEX('Budget Manager'!C:C,MATCH(L766,'Budget Manager'!A:A,0))&amp;", "&amp;INDEX('Budget Manager'!D:D,MATCH(L766,'Budget Manager'!A:A,0)),"No Budget Manager")</f>
        <v>Battista, Joseph</v>
      </c>
      <c r="N766" s="1357">
        <f>IFERROR(INDEX('Budget Manager'!B:B,MATCH(L766,'Budget Manager'!A:A,0)),"No PIDM")</f>
        <v>3150698</v>
      </c>
      <c r="O766" s="1357"/>
      <c r="P766" s="1357" t="str">
        <f t="shared" si="11"/>
        <v/>
      </c>
      <c r="Q766" s="1361" t="str">
        <f>IFERROR(VLOOKUP(Organization!$L766,BUDGETMANAGER,5,FALSE),"No VID")</f>
        <v>A</v>
      </c>
      <c r="R766" s="111"/>
    </row>
    <row r="767" spans="1:18" ht="12.75" customHeight="1">
      <c r="A767" s="1359">
        <v>758</v>
      </c>
      <c r="B767" s="1355" t="s">
        <v>97</v>
      </c>
      <c r="C767" s="1355"/>
      <c r="D767" s="1355"/>
      <c r="E767" s="1355"/>
      <c r="F767" s="1355"/>
      <c r="G767" s="1355"/>
      <c r="H767" s="1356">
        <v>130014</v>
      </c>
      <c r="I767" s="1357" t="s">
        <v>9035</v>
      </c>
      <c r="J767" s="1355" t="s">
        <v>3245</v>
      </c>
      <c r="K767" s="1360">
        <v>10500</v>
      </c>
      <c r="L767" s="1357" t="s">
        <v>923</v>
      </c>
      <c r="M767" s="1357" t="str">
        <f>IFERROR(INDEX('Budget Manager'!C:C,MATCH(L767,'Budget Manager'!A:A,0))&amp;", "&amp;INDEX('Budget Manager'!D:D,MATCH(L767,'Budget Manager'!A:A,0)),"No Budget Manager")</f>
        <v>Battista, Joseph</v>
      </c>
      <c r="N767" s="1357">
        <f>IFERROR(INDEX('Budget Manager'!B:B,MATCH(L767,'Budget Manager'!A:A,0)),"No PIDM")</f>
        <v>3150698</v>
      </c>
      <c r="O767" s="1357"/>
      <c r="P767" s="1357" t="str">
        <f t="shared" si="11"/>
        <v/>
      </c>
      <c r="Q767" s="1361" t="str">
        <f>IFERROR(VLOOKUP(Organization!$L767,BUDGETMANAGER,5,FALSE),"No VID")</f>
        <v>A</v>
      </c>
      <c r="R767" s="111"/>
    </row>
    <row r="768" spans="1:18" ht="12.75" customHeight="1">
      <c r="A768" s="1359">
        <v>759</v>
      </c>
      <c r="B768" s="1355" t="s">
        <v>97</v>
      </c>
      <c r="C768" s="1355"/>
      <c r="D768" s="1355"/>
      <c r="E768" s="1355"/>
      <c r="F768" s="1355"/>
      <c r="G768" s="1355"/>
      <c r="H768" s="1356">
        <v>130114</v>
      </c>
      <c r="I768" s="1357" t="s">
        <v>9036</v>
      </c>
      <c r="J768" s="1355" t="s">
        <v>3245</v>
      </c>
      <c r="K768" s="1360">
        <v>10500</v>
      </c>
      <c r="L768" s="1357" t="s">
        <v>923</v>
      </c>
      <c r="M768" s="1357" t="str">
        <f>IFERROR(INDEX('Budget Manager'!C:C,MATCH(L768,'Budget Manager'!A:A,0))&amp;", "&amp;INDEX('Budget Manager'!D:D,MATCH(L768,'Budget Manager'!A:A,0)),"No Budget Manager")</f>
        <v>Battista, Joseph</v>
      </c>
      <c r="N768" s="1357">
        <f>IFERROR(INDEX('Budget Manager'!B:B,MATCH(L768,'Budget Manager'!A:A,0)),"No PIDM")</f>
        <v>3150698</v>
      </c>
      <c r="O768" s="1357"/>
      <c r="P768" s="1357" t="str">
        <f t="shared" si="11"/>
        <v/>
      </c>
      <c r="Q768" s="1361" t="str">
        <f>IFERROR(VLOOKUP(Organization!$L768,BUDGETMANAGER,5,FALSE),"No VID")</f>
        <v>A</v>
      </c>
      <c r="R768" s="111"/>
    </row>
    <row r="769" spans="1:18" ht="12.75" customHeight="1">
      <c r="A769" s="1359">
        <v>760</v>
      </c>
      <c r="B769" s="1355" t="s">
        <v>97</v>
      </c>
      <c r="C769" s="1355"/>
      <c r="D769" s="1355"/>
      <c r="E769" s="1355"/>
      <c r="F769" s="1355"/>
      <c r="G769" s="1355"/>
      <c r="H769" s="1356">
        <v>130214</v>
      </c>
      <c r="I769" s="1357" t="s">
        <v>9037</v>
      </c>
      <c r="J769" s="1355" t="s">
        <v>3245</v>
      </c>
      <c r="K769" s="1360">
        <v>10500</v>
      </c>
      <c r="L769" s="1357" t="s">
        <v>923</v>
      </c>
      <c r="M769" s="1357" t="str">
        <f>IFERROR(INDEX('Budget Manager'!C:C,MATCH(L769,'Budget Manager'!A:A,0))&amp;", "&amp;INDEX('Budget Manager'!D:D,MATCH(L769,'Budget Manager'!A:A,0)),"No Budget Manager")</f>
        <v>Battista, Joseph</v>
      </c>
      <c r="N769" s="1357">
        <f>IFERROR(INDEX('Budget Manager'!B:B,MATCH(L769,'Budget Manager'!A:A,0)),"No PIDM")</f>
        <v>3150698</v>
      </c>
      <c r="O769" s="1357"/>
      <c r="P769" s="1357" t="str">
        <f t="shared" si="11"/>
        <v/>
      </c>
      <c r="Q769" s="1361" t="str">
        <f>IFERROR(VLOOKUP(Organization!$L769,BUDGETMANAGER,5,FALSE),"No VID")</f>
        <v>A</v>
      </c>
      <c r="R769" s="111"/>
    </row>
    <row r="770" spans="1:18" ht="12.75" customHeight="1">
      <c r="A770" s="1359">
        <v>761</v>
      </c>
      <c r="B770" s="1355" t="s">
        <v>97</v>
      </c>
      <c r="C770" s="1355"/>
      <c r="D770" s="1355"/>
      <c r="E770" s="1355"/>
      <c r="F770" s="1355"/>
      <c r="G770" s="1355"/>
      <c r="H770" s="1356">
        <v>130414</v>
      </c>
      <c r="I770" s="1357" t="s">
        <v>9280</v>
      </c>
      <c r="J770" s="1355" t="s">
        <v>3245</v>
      </c>
      <c r="K770" s="1360">
        <v>10500</v>
      </c>
      <c r="L770" s="1357" t="s">
        <v>923</v>
      </c>
      <c r="M770" s="1357" t="str">
        <f>IFERROR(INDEX('Budget Manager'!C:C,MATCH(L770,'Budget Manager'!A:A,0))&amp;", "&amp;INDEX('Budget Manager'!D:D,MATCH(L770,'Budget Manager'!A:A,0)),"No Budget Manager")</f>
        <v>Battista, Joseph</v>
      </c>
      <c r="N770" s="1357">
        <f>IFERROR(INDEX('Budget Manager'!B:B,MATCH(L770,'Budget Manager'!A:A,0)),"No PIDM")</f>
        <v>3150698</v>
      </c>
      <c r="O770" s="1357"/>
      <c r="P770" s="1357" t="str">
        <f t="shared" si="11"/>
        <v/>
      </c>
      <c r="Q770" s="1361" t="str">
        <f>IFERROR(VLOOKUP(Organization!$L770,BUDGETMANAGER,5,FALSE),"No VID")</f>
        <v>A</v>
      </c>
      <c r="R770" s="111"/>
    </row>
    <row r="771" spans="1:18" ht="12.75" customHeight="1">
      <c r="A771" s="1359">
        <v>762</v>
      </c>
      <c r="B771" s="1355" t="s">
        <v>97</v>
      </c>
      <c r="C771" s="1355"/>
      <c r="D771" s="1355"/>
      <c r="E771" s="1355"/>
      <c r="F771" s="1355"/>
      <c r="G771" s="1355"/>
      <c r="H771" s="1356">
        <v>131008</v>
      </c>
      <c r="I771" s="1363" t="s">
        <v>4931</v>
      </c>
      <c r="J771" s="1355" t="s">
        <v>3245</v>
      </c>
      <c r="K771" s="1360">
        <v>10500</v>
      </c>
      <c r="L771" s="1357" t="s">
        <v>923</v>
      </c>
      <c r="M771" s="1357" t="str">
        <f>IFERROR(INDEX('Budget Manager'!C:C,MATCH(L771,'Budget Manager'!A:A,0))&amp;", "&amp;INDEX('Budget Manager'!D:D,MATCH(L771,'Budget Manager'!A:A,0)),"No Budget Manager")</f>
        <v>Battista, Joseph</v>
      </c>
      <c r="N771" s="1357">
        <f>IFERROR(INDEX('Budget Manager'!B:B,MATCH(L771,'Budget Manager'!A:A,0)),"No PIDM")</f>
        <v>3150698</v>
      </c>
      <c r="O771" s="1357" t="s">
        <v>6050</v>
      </c>
      <c r="P771" s="1357" t="str">
        <f t="shared" si="11"/>
        <v>End</v>
      </c>
      <c r="Q771" s="1361" t="str">
        <f>IFERROR(VLOOKUP(Organization!$L771,BUDGETMANAGER,5,FALSE),"No VID")</f>
        <v>A</v>
      </c>
      <c r="R771" s="111"/>
    </row>
    <row r="772" spans="1:18" ht="12.75" customHeight="1">
      <c r="A772" s="1359">
        <v>763</v>
      </c>
      <c r="B772" s="1355" t="s">
        <v>97</v>
      </c>
      <c r="C772" s="1355"/>
      <c r="D772" s="1355"/>
      <c r="E772" s="1355"/>
      <c r="F772" s="1355"/>
      <c r="G772" s="1355"/>
      <c r="H772" s="1356">
        <v>132808</v>
      </c>
      <c r="I772" s="1357" t="s">
        <v>4963</v>
      </c>
      <c r="J772" s="1355" t="s">
        <v>3245</v>
      </c>
      <c r="K772" s="1360">
        <v>10500</v>
      </c>
      <c r="L772" s="1357" t="s">
        <v>923</v>
      </c>
      <c r="M772" s="1357" t="str">
        <f>IFERROR(INDEX('Budget Manager'!C:C,MATCH(L772,'Budget Manager'!A:A,0))&amp;", "&amp;INDEX('Budget Manager'!D:D,MATCH(L772,'Budget Manager'!A:A,0)),"No Budget Manager")</f>
        <v>Battista, Joseph</v>
      </c>
      <c r="N772" s="1357">
        <f>IFERROR(INDEX('Budget Manager'!B:B,MATCH(L772,'Budget Manager'!A:A,0)),"No PIDM")</f>
        <v>3150698</v>
      </c>
      <c r="O772" s="1357"/>
      <c r="P772" s="1357" t="str">
        <f t="shared" si="11"/>
        <v/>
      </c>
      <c r="Q772" s="1361" t="str">
        <f>IFERROR(VLOOKUP(Organization!$L772,BUDGETMANAGER,5,FALSE),"No VID")</f>
        <v>A</v>
      </c>
      <c r="R772" s="111"/>
    </row>
    <row r="773" spans="1:18" ht="12.75" customHeight="1">
      <c r="A773" s="1359">
        <v>764</v>
      </c>
      <c r="B773" s="1355" t="s">
        <v>97</v>
      </c>
      <c r="C773" s="1355"/>
      <c r="D773" s="1355"/>
      <c r="E773" s="1355"/>
      <c r="F773" s="1355"/>
      <c r="G773" s="1355"/>
      <c r="H773" s="1356">
        <v>132908</v>
      </c>
      <c r="I773" s="1357" t="s">
        <v>4959</v>
      </c>
      <c r="J773" s="1355" t="s">
        <v>3245</v>
      </c>
      <c r="K773" s="1360">
        <v>10500</v>
      </c>
      <c r="L773" s="1357" t="s">
        <v>923</v>
      </c>
      <c r="M773" s="1357" t="str">
        <f>IFERROR(INDEX('Budget Manager'!C:C,MATCH(L773,'Budget Manager'!A:A,0))&amp;", "&amp;INDEX('Budget Manager'!D:D,MATCH(L773,'Budget Manager'!A:A,0)),"No Budget Manager")</f>
        <v>Battista, Joseph</v>
      </c>
      <c r="N773" s="1357">
        <f>IFERROR(INDEX('Budget Manager'!B:B,MATCH(L773,'Budget Manager'!A:A,0)),"No PIDM")</f>
        <v>3150698</v>
      </c>
      <c r="O773" s="1357"/>
      <c r="P773" s="1357" t="str">
        <f t="shared" si="11"/>
        <v/>
      </c>
      <c r="Q773" s="1361" t="str">
        <f>IFERROR(VLOOKUP(Organization!$L773,BUDGETMANAGER,5,FALSE),"No VID")</f>
        <v>A</v>
      </c>
      <c r="R773" s="111"/>
    </row>
    <row r="774" spans="1:18" ht="12.75" customHeight="1">
      <c r="A774" s="1359">
        <v>765</v>
      </c>
      <c r="B774" s="1355" t="s">
        <v>97</v>
      </c>
      <c r="C774" s="1355"/>
      <c r="D774" s="1355"/>
      <c r="E774" s="1355"/>
      <c r="F774" s="1355"/>
      <c r="G774" s="1355"/>
      <c r="H774" s="1356">
        <v>133008</v>
      </c>
      <c r="I774" s="1357" t="s">
        <v>6039</v>
      </c>
      <c r="J774" s="1355" t="s">
        <v>3245</v>
      </c>
      <c r="K774" s="1360">
        <v>10500</v>
      </c>
      <c r="L774" s="1357" t="s">
        <v>923</v>
      </c>
      <c r="M774" s="1357" t="str">
        <f>IFERROR(INDEX('Budget Manager'!C:C,MATCH(L774,'Budget Manager'!A:A,0))&amp;", "&amp;INDEX('Budget Manager'!D:D,MATCH(L774,'Budget Manager'!A:A,0)),"No Budget Manager")</f>
        <v>Battista, Joseph</v>
      </c>
      <c r="N774" s="1357">
        <f>IFERROR(INDEX('Budget Manager'!B:B,MATCH(L774,'Budget Manager'!A:A,0)),"No PIDM")</f>
        <v>3150698</v>
      </c>
      <c r="O774" s="1357"/>
      <c r="P774" s="1357" t="str">
        <f t="shared" si="11"/>
        <v/>
      </c>
      <c r="Q774" s="1361" t="str">
        <f>IFERROR(VLOOKUP(Organization!$L774,BUDGETMANAGER,5,FALSE),"No VID")</f>
        <v>A</v>
      </c>
      <c r="R774" s="111"/>
    </row>
    <row r="775" spans="1:18" ht="12.75" customHeight="1">
      <c r="A775" s="1359">
        <v>766</v>
      </c>
      <c r="B775" s="1355" t="s">
        <v>97</v>
      </c>
      <c r="C775" s="1355"/>
      <c r="D775" s="1355"/>
      <c r="E775" s="1355"/>
      <c r="F775" s="1355"/>
      <c r="G775" s="1355"/>
      <c r="H775" s="1356">
        <v>133108</v>
      </c>
      <c r="I775" s="1357" t="s">
        <v>6040</v>
      </c>
      <c r="J775" s="1355" t="s">
        <v>3245</v>
      </c>
      <c r="K775" s="1360">
        <v>10500</v>
      </c>
      <c r="L775" s="1357" t="s">
        <v>923</v>
      </c>
      <c r="M775" s="1357" t="str">
        <f>IFERROR(INDEX('Budget Manager'!C:C,MATCH(L775,'Budget Manager'!A:A,0))&amp;", "&amp;INDEX('Budget Manager'!D:D,MATCH(L775,'Budget Manager'!A:A,0)),"No Budget Manager")</f>
        <v>Battista, Joseph</v>
      </c>
      <c r="N775" s="1357">
        <f>IFERROR(INDEX('Budget Manager'!B:B,MATCH(L775,'Budget Manager'!A:A,0)),"No PIDM")</f>
        <v>3150698</v>
      </c>
      <c r="O775" s="1357"/>
      <c r="P775" s="1357" t="str">
        <f t="shared" si="11"/>
        <v/>
      </c>
      <c r="Q775" s="1361" t="str">
        <f>IFERROR(VLOOKUP(Organization!$L775,BUDGETMANAGER,5,FALSE),"No VID")</f>
        <v>A</v>
      </c>
      <c r="R775" s="111"/>
    </row>
    <row r="776" spans="1:18" ht="12.75" customHeight="1">
      <c r="A776" s="1359">
        <v>767</v>
      </c>
      <c r="B776" s="1355" t="s">
        <v>97</v>
      </c>
      <c r="C776" s="1355"/>
      <c r="D776" s="1355"/>
      <c r="E776" s="1355"/>
      <c r="F776" s="1355"/>
      <c r="G776" s="1355"/>
      <c r="H776" s="1356">
        <v>134308</v>
      </c>
      <c r="I776" s="1366" t="s">
        <v>8684</v>
      </c>
      <c r="J776" s="1355" t="s">
        <v>3245</v>
      </c>
      <c r="K776" s="1360">
        <v>10500</v>
      </c>
      <c r="L776" s="1357" t="s">
        <v>923</v>
      </c>
      <c r="M776" s="1357" t="str">
        <f>IFERROR(INDEX('Budget Manager'!C:C,MATCH(L776,'Budget Manager'!A:A,0))&amp;", "&amp;INDEX('Budget Manager'!D:D,MATCH(L776,'Budget Manager'!A:A,0)),"No Budget Manager")</f>
        <v>Battista, Joseph</v>
      </c>
      <c r="N776" s="1357">
        <f>IFERROR(INDEX('Budget Manager'!B:B,MATCH(L776,'Budget Manager'!A:A,0)),"No PIDM")</f>
        <v>3150698</v>
      </c>
      <c r="O776" s="1357" t="s">
        <v>9155</v>
      </c>
      <c r="P776" s="1357" t="str">
        <f t="shared" si="11"/>
        <v>End</v>
      </c>
      <c r="Q776" s="1361" t="str">
        <f>IFERROR(VLOOKUP(Organization!$L776,BUDGETMANAGER,5,FALSE),"No VID")</f>
        <v>A</v>
      </c>
      <c r="R776" s="111"/>
    </row>
    <row r="777" spans="1:18" ht="12.75" customHeight="1">
      <c r="A777" s="1359">
        <v>768</v>
      </c>
      <c r="B777" s="1355" t="s">
        <v>97</v>
      </c>
      <c r="C777" s="1355"/>
      <c r="D777" s="1355"/>
      <c r="E777" s="1355"/>
      <c r="F777" s="1355"/>
      <c r="G777" s="1355"/>
      <c r="H777" s="1356">
        <v>151105</v>
      </c>
      <c r="I777" s="1357" t="s">
        <v>6763</v>
      </c>
      <c r="J777" s="1355" t="s">
        <v>3245</v>
      </c>
      <c r="K777" s="1360">
        <v>10500</v>
      </c>
      <c r="L777" s="1357" t="s">
        <v>923</v>
      </c>
      <c r="M777" s="1357" t="str">
        <f>IFERROR(INDEX('Budget Manager'!C:C,MATCH(L777,'Budget Manager'!A:A,0))&amp;", "&amp;INDEX('Budget Manager'!D:D,MATCH(L777,'Budget Manager'!A:A,0)),"No Budget Manager")</f>
        <v>Battista, Joseph</v>
      </c>
      <c r="N777" s="1357">
        <f>IFERROR(INDEX('Budget Manager'!B:B,MATCH(L777,'Budget Manager'!A:A,0)),"No PIDM")</f>
        <v>3150698</v>
      </c>
      <c r="O777" s="1357"/>
      <c r="P777" s="1357" t="str">
        <f t="shared" si="11"/>
        <v/>
      </c>
      <c r="Q777" s="1361" t="str">
        <f>IFERROR(VLOOKUP(Organization!$L777,BUDGETMANAGER,5,FALSE),"No VID")</f>
        <v>A</v>
      </c>
      <c r="R777" s="111"/>
    </row>
    <row r="778" spans="1:18" ht="12.75" customHeight="1">
      <c r="A778" s="1359">
        <v>769</v>
      </c>
      <c r="B778" s="1355" t="s">
        <v>97</v>
      </c>
      <c r="C778" s="1355"/>
      <c r="D778" s="1355"/>
      <c r="E778" s="1355"/>
      <c r="F778" s="1355"/>
      <c r="G778" s="1355"/>
      <c r="H778" s="1356">
        <v>160113</v>
      </c>
      <c r="I778" s="1363" t="s">
        <v>7828</v>
      </c>
      <c r="J778" s="1355" t="s">
        <v>3245</v>
      </c>
      <c r="K778" s="1360">
        <v>10500</v>
      </c>
      <c r="L778" s="1357" t="s">
        <v>923</v>
      </c>
      <c r="M778" s="1357" t="str">
        <f>IFERROR(INDEX('Budget Manager'!C:C,MATCH(L778,'Budget Manager'!A:A,0))&amp;", "&amp;INDEX('Budget Manager'!D:D,MATCH(L778,'Budget Manager'!A:A,0)),"No Budget Manager")</f>
        <v>Battista, Joseph</v>
      </c>
      <c r="N778" s="1357">
        <f>IFERROR(INDEX('Budget Manager'!B:B,MATCH(L778,'Budget Manager'!A:A,0)),"No PIDM")</f>
        <v>3150698</v>
      </c>
      <c r="O778" s="1357" t="s">
        <v>8313</v>
      </c>
      <c r="P778" s="1357" t="str">
        <f t="shared" si="11"/>
        <v>End</v>
      </c>
      <c r="Q778" s="1361" t="str">
        <f>IFERROR(VLOOKUP(Organization!$L778,BUDGETMANAGER,5,FALSE),"No VID")</f>
        <v>A</v>
      </c>
      <c r="R778" s="111"/>
    </row>
    <row r="779" spans="1:18" ht="12.75" customHeight="1">
      <c r="A779" s="1359">
        <v>770</v>
      </c>
      <c r="B779" s="1355" t="s">
        <v>97</v>
      </c>
      <c r="C779" s="1355"/>
      <c r="D779" s="1355"/>
      <c r="E779" s="1355"/>
      <c r="F779" s="1355"/>
      <c r="G779" s="1355"/>
      <c r="H779" s="1356">
        <v>166600</v>
      </c>
      <c r="I779" s="1363" t="s">
        <v>6044</v>
      </c>
      <c r="J779" s="1355" t="s">
        <v>3245</v>
      </c>
      <c r="K779" s="1360">
        <v>10500</v>
      </c>
      <c r="L779" s="1357" t="s">
        <v>923</v>
      </c>
      <c r="M779" s="1357" t="str">
        <f>IFERROR(INDEX('Budget Manager'!C:C,MATCH(L779,'Budget Manager'!A:A,0))&amp;", "&amp;INDEX('Budget Manager'!D:D,MATCH(L779,'Budget Manager'!A:A,0)),"No Budget Manager")</f>
        <v>Battista, Joseph</v>
      </c>
      <c r="N779" s="1357">
        <f>IFERROR(INDEX('Budget Manager'!B:B,MATCH(L779,'Budget Manager'!A:A,0)),"No PIDM")</f>
        <v>3150698</v>
      </c>
      <c r="O779" s="1357"/>
      <c r="P779" s="1357" t="str">
        <f t="shared" ref="P779:P850" si="12">LEFT($O779,3)</f>
        <v/>
      </c>
      <c r="Q779" s="1361" t="str">
        <f>IFERROR(VLOOKUP(Organization!$L779,BUDGETMANAGER,5,FALSE),"No VID")</f>
        <v>A</v>
      </c>
      <c r="R779" s="111"/>
    </row>
    <row r="780" spans="1:18" ht="12.75" customHeight="1">
      <c r="A780" s="1359">
        <v>771</v>
      </c>
      <c r="B780" s="1355" t="s">
        <v>97</v>
      </c>
      <c r="C780" s="1355"/>
      <c r="D780" s="1355"/>
      <c r="E780" s="1355"/>
      <c r="F780" s="1355"/>
      <c r="G780" s="1355"/>
      <c r="H780" s="1356">
        <v>169000</v>
      </c>
      <c r="I780" s="1363" t="s">
        <v>9770</v>
      </c>
      <c r="J780" s="1355" t="s">
        <v>3245</v>
      </c>
      <c r="K780" s="1360">
        <v>10500</v>
      </c>
      <c r="L780" s="1357" t="s">
        <v>9370</v>
      </c>
      <c r="M780" s="1357" t="str">
        <f>IFERROR(INDEX('Budget Manager'!C:C,MATCH(L780,'Budget Manager'!A:A,0))&amp;", "&amp;INDEX('Budget Manager'!D:D,MATCH(L780,'Budget Manager'!A:A,0)),"No Budget Manager")</f>
        <v>Giordano, David</v>
      </c>
      <c r="N780" s="1357">
        <f>IFERROR(INDEX('Budget Manager'!B:B,MATCH(L780,'Budget Manager'!A:A,0)),"No PIDM")</f>
        <v>3938346</v>
      </c>
      <c r="O780" s="1357"/>
      <c r="P780" s="1357" t="str">
        <f t="shared" si="12"/>
        <v/>
      </c>
      <c r="Q780" s="1361" t="str">
        <f>IFERROR(VLOOKUP(Organization!$L780,BUDGETMANAGER,5,FALSE),"No VID")</f>
        <v>A</v>
      </c>
      <c r="R780" s="111"/>
    </row>
    <row r="781" spans="1:18" ht="12.75" customHeight="1">
      <c r="A781" s="1359">
        <v>772</v>
      </c>
      <c r="B781" s="1355" t="s">
        <v>97</v>
      </c>
      <c r="C781" s="1355"/>
      <c r="D781" s="1355"/>
      <c r="E781" s="1355"/>
      <c r="F781" s="1355"/>
      <c r="G781" s="1355"/>
      <c r="H781" s="1356">
        <v>210012</v>
      </c>
      <c r="I781" s="1357" t="s">
        <v>8985</v>
      </c>
      <c r="J781" s="1355" t="s">
        <v>3245</v>
      </c>
      <c r="K781" s="1360">
        <v>10500</v>
      </c>
      <c r="L781" s="1357" t="s">
        <v>923</v>
      </c>
      <c r="M781" s="1357" t="str">
        <f>IFERROR(INDEX('Budget Manager'!C:C,MATCH(L781,'Budget Manager'!A:A,0))&amp;", "&amp;INDEX('Budget Manager'!D:D,MATCH(L781,'Budget Manager'!A:A,0)),"No Budget Manager")</f>
        <v>Battista, Joseph</v>
      </c>
      <c r="N781" s="1357">
        <f>IFERROR(INDEX('Budget Manager'!B:B,MATCH(L781,'Budget Manager'!A:A,0)),"No PIDM")</f>
        <v>3150698</v>
      </c>
      <c r="O781" s="1357"/>
      <c r="P781" s="1357" t="str">
        <f t="shared" si="12"/>
        <v/>
      </c>
      <c r="Q781" s="1361" t="str">
        <f>IFERROR(VLOOKUP(Organization!$L781,BUDGETMANAGER,5,FALSE),"No VID")</f>
        <v>A</v>
      </c>
      <c r="R781" s="111"/>
    </row>
    <row r="782" spans="1:18" ht="12.75" customHeight="1">
      <c r="A782" s="1359">
        <v>773</v>
      </c>
      <c r="B782" s="1355" t="s">
        <v>97</v>
      </c>
      <c r="C782" s="1355"/>
      <c r="D782" s="1355"/>
      <c r="E782" s="1355"/>
      <c r="F782" s="1355"/>
      <c r="G782" s="1355"/>
      <c r="H782" s="1356">
        <v>210105</v>
      </c>
      <c r="I782" s="1372" t="s">
        <v>9157</v>
      </c>
      <c r="J782" s="1355" t="s">
        <v>3245</v>
      </c>
      <c r="K782" s="1360">
        <v>10500</v>
      </c>
      <c r="L782" s="1357" t="s">
        <v>923</v>
      </c>
      <c r="M782" s="1357" t="str">
        <f>IFERROR(INDEX('Budget Manager'!C:C,MATCH(L782,'Budget Manager'!A:A,0))&amp;", "&amp;INDEX('Budget Manager'!D:D,MATCH(L782,'Budget Manager'!A:A,0)),"No Budget Manager")</f>
        <v>Battista, Joseph</v>
      </c>
      <c r="N782" s="1357">
        <f>IFERROR(INDEX('Budget Manager'!B:B,MATCH(L782,'Budget Manager'!A:A,0)),"No PIDM")</f>
        <v>3150698</v>
      </c>
      <c r="O782" s="1357"/>
      <c r="P782" s="1357" t="str">
        <f t="shared" si="12"/>
        <v/>
      </c>
      <c r="Q782" s="1361" t="str">
        <f>IFERROR(VLOOKUP(Organization!$L782,BUDGETMANAGER,5,FALSE),"No VID")</f>
        <v>A</v>
      </c>
      <c r="R782" s="111"/>
    </row>
    <row r="783" spans="1:18" ht="12.75" customHeight="1">
      <c r="A783" s="1359">
        <v>774</v>
      </c>
      <c r="B783" s="1355" t="s">
        <v>97</v>
      </c>
      <c r="C783" s="1355"/>
      <c r="D783" s="1355"/>
      <c r="E783" s="1355"/>
      <c r="F783" s="1355"/>
      <c r="G783" s="1355"/>
      <c r="H783" s="1356">
        <v>210112</v>
      </c>
      <c r="I783" s="1363" t="s">
        <v>9444</v>
      </c>
      <c r="J783" s="1355" t="s">
        <v>3245</v>
      </c>
      <c r="K783" s="1360">
        <v>10500</v>
      </c>
      <c r="L783" s="1357" t="s">
        <v>923</v>
      </c>
      <c r="M783" s="1357" t="str">
        <f>IFERROR(INDEX('Budget Manager'!C:C,MATCH(L783,'Budget Manager'!A:A,0))&amp;", "&amp;INDEX('Budget Manager'!D:D,MATCH(L783,'Budget Manager'!A:A,0)),"No Budget Manager")</f>
        <v>Battista, Joseph</v>
      </c>
      <c r="N783" s="1357">
        <f>IFERROR(INDEX('Budget Manager'!B:B,MATCH(L783,'Budget Manager'!A:A,0)),"No PIDM")</f>
        <v>3150698</v>
      </c>
      <c r="O783" s="1357"/>
      <c r="P783" s="1357" t="str">
        <f t="shared" si="12"/>
        <v/>
      </c>
      <c r="Q783" s="1361" t="str">
        <f>IFERROR(VLOOKUP(Organization!$L783,BUDGETMANAGER,5,FALSE),"No VID")</f>
        <v>A</v>
      </c>
      <c r="R783" s="111"/>
    </row>
    <row r="784" spans="1:18" ht="12.75" customHeight="1">
      <c r="A784" s="1359">
        <v>775</v>
      </c>
      <c r="B784" s="1355" t="s">
        <v>97</v>
      </c>
      <c r="C784" s="1355"/>
      <c r="D784" s="1355"/>
      <c r="E784" s="1355"/>
      <c r="F784" s="1355"/>
      <c r="G784" s="1355"/>
      <c r="H784" s="1356">
        <v>210505</v>
      </c>
      <c r="I784" s="1357" t="s">
        <v>6551</v>
      </c>
      <c r="J784" s="1355" t="s">
        <v>3245</v>
      </c>
      <c r="K784" s="1360">
        <v>10500</v>
      </c>
      <c r="L784" s="1357" t="s">
        <v>923</v>
      </c>
      <c r="M784" s="1357" t="str">
        <f>IFERROR(INDEX('Budget Manager'!C:C,MATCH(L784,'Budget Manager'!A:A,0))&amp;", "&amp;INDEX('Budget Manager'!D:D,MATCH(L784,'Budget Manager'!A:A,0)),"No Budget Manager")</f>
        <v>Battista, Joseph</v>
      </c>
      <c r="N784" s="1357">
        <f>IFERROR(INDEX('Budget Manager'!B:B,MATCH(L784,'Budget Manager'!A:A,0)),"No PIDM")</f>
        <v>3150698</v>
      </c>
      <c r="O784" s="1357"/>
      <c r="P784" s="1357" t="str">
        <f t="shared" si="12"/>
        <v/>
      </c>
      <c r="Q784" s="1361" t="str">
        <f>IFERROR(VLOOKUP(Organization!$L784,BUDGETMANAGER,5,FALSE),"No VID")</f>
        <v>A</v>
      </c>
      <c r="R784" s="111"/>
    </row>
    <row r="785" spans="1:18" ht="12.75" customHeight="1">
      <c r="A785" s="1359">
        <v>776</v>
      </c>
      <c r="B785" s="1355" t="s">
        <v>97</v>
      </c>
      <c r="C785" s="1355"/>
      <c r="D785" s="1355"/>
      <c r="E785" s="1355"/>
      <c r="F785" s="1355"/>
      <c r="G785" s="1355"/>
      <c r="H785" s="1356">
        <v>210905</v>
      </c>
      <c r="I785" s="1357" t="s">
        <v>6711</v>
      </c>
      <c r="J785" s="1355" t="s">
        <v>3245</v>
      </c>
      <c r="K785" s="1360">
        <v>10500</v>
      </c>
      <c r="L785" s="1357" t="s">
        <v>923</v>
      </c>
      <c r="M785" s="1357" t="str">
        <f>IFERROR(INDEX('Budget Manager'!C:C,MATCH(L785,'Budget Manager'!A:A,0))&amp;", "&amp;INDEX('Budget Manager'!D:D,MATCH(L785,'Budget Manager'!A:A,0)),"No Budget Manager")</f>
        <v>Battista, Joseph</v>
      </c>
      <c r="N785" s="1357">
        <f>IFERROR(INDEX('Budget Manager'!B:B,MATCH(L785,'Budget Manager'!A:A,0)),"No PIDM")</f>
        <v>3150698</v>
      </c>
      <c r="O785" s="1357"/>
      <c r="P785" s="1357" t="str">
        <f t="shared" si="12"/>
        <v/>
      </c>
      <c r="Q785" s="1361" t="str">
        <f>IFERROR(VLOOKUP(Organization!$L785,BUDGETMANAGER,5,FALSE),"No VID")</f>
        <v>A</v>
      </c>
      <c r="R785" s="111"/>
    </row>
    <row r="786" spans="1:18" ht="12.75" customHeight="1">
      <c r="A786" s="1359">
        <v>777</v>
      </c>
      <c r="B786" s="1355" t="s">
        <v>97</v>
      </c>
      <c r="C786" s="1355"/>
      <c r="D786" s="1355"/>
      <c r="E786" s="1355"/>
      <c r="F786" s="1355"/>
      <c r="G786" s="1355"/>
      <c r="H786" s="1356">
        <v>211005</v>
      </c>
      <c r="I786" s="1357" t="s">
        <v>6710</v>
      </c>
      <c r="J786" s="1355" t="s">
        <v>3245</v>
      </c>
      <c r="K786" s="1360">
        <v>10500</v>
      </c>
      <c r="L786" s="1357" t="s">
        <v>923</v>
      </c>
      <c r="M786" s="1357" t="str">
        <f>IFERROR(INDEX('Budget Manager'!C:C,MATCH(L786,'Budget Manager'!A:A,0))&amp;", "&amp;INDEX('Budget Manager'!D:D,MATCH(L786,'Budget Manager'!A:A,0)),"No Budget Manager")</f>
        <v>Battista, Joseph</v>
      </c>
      <c r="N786" s="1357">
        <f>IFERROR(INDEX('Budget Manager'!B:B,MATCH(L786,'Budget Manager'!A:A,0)),"No PIDM")</f>
        <v>3150698</v>
      </c>
      <c r="O786" s="1357"/>
      <c r="P786" s="1357" t="str">
        <f t="shared" si="12"/>
        <v/>
      </c>
      <c r="Q786" s="1361" t="str">
        <f>IFERROR(VLOOKUP(Organization!$L786,BUDGETMANAGER,5,FALSE),"No VID")</f>
        <v>A</v>
      </c>
      <c r="R786" s="111"/>
    </row>
    <row r="787" spans="1:18" ht="12.75" customHeight="1">
      <c r="A787" s="1359">
        <v>778</v>
      </c>
      <c r="B787" s="1355" t="s">
        <v>97</v>
      </c>
      <c r="C787" s="1355"/>
      <c r="D787" s="1355"/>
      <c r="E787" s="1355"/>
      <c r="F787" s="1355"/>
      <c r="G787" s="1355"/>
      <c r="H787" s="1356">
        <v>211105</v>
      </c>
      <c r="I787" s="1357" t="s">
        <v>6712</v>
      </c>
      <c r="J787" s="1355" t="s">
        <v>3245</v>
      </c>
      <c r="K787" s="1360">
        <v>10500</v>
      </c>
      <c r="L787" s="1357" t="s">
        <v>923</v>
      </c>
      <c r="M787" s="1357" t="str">
        <f>IFERROR(INDEX('Budget Manager'!C:C,MATCH(L787,'Budget Manager'!A:A,0))&amp;", "&amp;INDEX('Budget Manager'!D:D,MATCH(L787,'Budget Manager'!A:A,0)),"No Budget Manager")</f>
        <v>Battista, Joseph</v>
      </c>
      <c r="N787" s="1357">
        <f>IFERROR(INDEX('Budget Manager'!B:B,MATCH(L787,'Budget Manager'!A:A,0)),"No PIDM")</f>
        <v>3150698</v>
      </c>
      <c r="O787" s="1357"/>
      <c r="P787" s="1357" t="str">
        <f t="shared" si="12"/>
        <v/>
      </c>
      <c r="Q787" s="1361" t="str">
        <f>IFERROR(VLOOKUP(Organization!$L787,BUDGETMANAGER,5,FALSE),"No VID")</f>
        <v>A</v>
      </c>
      <c r="R787" s="111"/>
    </row>
    <row r="788" spans="1:18" ht="12.75" customHeight="1">
      <c r="A788" s="1359">
        <v>779</v>
      </c>
      <c r="B788" s="1355" t="s">
        <v>97</v>
      </c>
      <c r="C788" s="1355"/>
      <c r="D788" s="1355"/>
      <c r="E788" s="1355"/>
      <c r="F788" s="1355"/>
      <c r="G788" s="1355"/>
      <c r="H788" s="1356">
        <v>211405</v>
      </c>
      <c r="I788" s="1357" t="s">
        <v>7042</v>
      </c>
      <c r="J788" s="1355" t="s">
        <v>3245</v>
      </c>
      <c r="K788" s="1360">
        <v>10500</v>
      </c>
      <c r="L788" s="1357" t="s">
        <v>923</v>
      </c>
      <c r="M788" s="1357" t="str">
        <f>IFERROR(INDEX('Budget Manager'!C:C,MATCH(L788,'Budget Manager'!A:A,0))&amp;", "&amp;INDEX('Budget Manager'!D:D,MATCH(L788,'Budget Manager'!A:A,0)),"No Budget Manager")</f>
        <v>Battista, Joseph</v>
      </c>
      <c r="N788" s="1357">
        <f>IFERROR(INDEX('Budget Manager'!B:B,MATCH(L788,'Budget Manager'!A:A,0)),"No PIDM")</f>
        <v>3150698</v>
      </c>
      <c r="O788" s="1357" t="s">
        <v>8423</v>
      </c>
      <c r="P788" s="1357" t="str">
        <f t="shared" si="12"/>
        <v>End</v>
      </c>
      <c r="Q788" s="1361" t="str">
        <f>IFERROR(VLOOKUP(Organization!$L788,BUDGETMANAGER,5,FALSE),"No VID")</f>
        <v>A</v>
      </c>
      <c r="R788" s="111"/>
    </row>
    <row r="789" spans="1:18" ht="12.75" customHeight="1">
      <c r="A789" s="1359">
        <v>780</v>
      </c>
      <c r="B789" s="1355" t="s">
        <v>97</v>
      </c>
      <c r="C789" s="1355"/>
      <c r="D789" s="1355"/>
      <c r="E789" s="1355"/>
      <c r="F789" s="1355"/>
      <c r="G789" s="1355"/>
      <c r="H789" s="1356">
        <v>211505</v>
      </c>
      <c r="I789" s="1357" t="s">
        <v>7077</v>
      </c>
      <c r="J789" s="1355" t="s">
        <v>3245</v>
      </c>
      <c r="K789" s="1360">
        <v>10500</v>
      </c>
      <c r="L789" s="1357" t="s">
        <v>923</v>
      </c>
      <c r="M789" s="1357" t="str">
        <f>IFERROR(INDEX('Budget Manager'!C:C,MATCH(L789,'Budget Manager'!A:A,0))&amp;", "&amp;INDEX('Budget Manager'!D:D,MATCH(L789,'Budget Manager'!A:A,0)),"No Budget Manager")</f>
        <v>Battista, Joseph</v>
      </c>
      <c r="N789" s="1357">
        <f>IFERROR(INDEX('Budget Manager'!B:B,MATCH(L789,'Budget Manager'!A:A,0)),"No PIDM")</f>
        <v>3150698</v>
      </c>
      <c r="O789" s="1357"/>
      <c r="P789" s="1357" t="str">
        <f t="shared" si="12"/>
        <v/>
      </c>
      <c r="Q789" s="1361" t="str">
        <f>IFERROR(VLOOKUP(Organization!$L789,BUDGETMANAGER,5,FALSE),"No VID")</f>
        <v>A</v>
      </c>
      <c r="R789" s="111"/>
    </row>
    <row r="790" spans="1:18" ht="12.75" customHeight="1">
      <c r="A790" s="1359">
        <v>781</v>
      </c>
      <c r="B790" s="1355" t="s">
        <v>97</v>
      </c>
      <c r="C790" s="1355"/>
      <c r="D790" s="1355"/>
      <c r="E790" s="1355"/>
      <c r="F790" s="1355"/>
      <c r="G790" s="1355"/>
      <c r="H790" s="1356">
        <v>211905</v>
      </c>
      <c r="I790" s="1357" t="s">
        <v>7771</v>
      </c>
      <c r="J790" s="1355" t="s">
        <v>3245</v>
      </c>
      <c r="K790" s="1360">
        <v>10500</v>
      </c>
      <c r="L790" s="1357" t="s">
        <v>923</v>
      </c>
      <c r="M790" s="1357" t="str">
        <f>IFERROR(INDEX('Budget Manager'!C:C,MATCH(L790,'Budget Manager'!A:A,0))&amp;", "&amp;INDEX('Budget Manager'!D:D,MATCH(L790,'Budget Manager'!A:A,0)),"No Budget Manager")</f>
        <v>Battista, Joseph</v>
      </c>
      <c r="N790" s="1357">
        <f>IFERROR(INDEX('Budget Manager'!B:B,MATCH(L790,'Budget Manager'!A:A,0)),"No PIDM")</f>
        <v>3150698</v>
      </c>
      <c r="O790" s="1357"/>
      <c r="P790" s="1357" t="str">
        <f t="shared" si="12"/>
        <v/>
      </c>
      <c r="Q790" s="1361" t="str">
        <f>IFERROR(VLOOKUP(Organization!$L790,BUDGETMANAGER,5,FALSE),"No VID")</f>
        <v>A</v>
      </c>
      <c r="R790" s="111"/>
    </row>
    <row r="791" spans="1:18" ht="12.75" customHeight="1">
      <c r="A791" s="1359">
        <v>782</v>
      </c>
      <c r="B791" s="1355" t="s">
        <v>97</v>
      </c>
      <c r="C791" s="1355"/>
      <c r="D791" s="1355"/>
      <c r="E791" s="1355"/>
      <c r="F791" s="1355"/>
      <c r="G791" s="1355"/>
      <c r="H791" s="1356">
        <v>212005</v>
      </c>
      <c r="I791" s="1357" t="s">
        <v>8178</v>
      </c>
      <c r="J791" s="1355" t="s">
        <v>3245</v>
      </c>
      <c r="K791" s="1360">
        <v>10500</v>
      </c>
      <c r="L791" s="1357" t="s">
        <v>923</v>
      </c>
      <c r="M791" s="1357" t="str">
        <f>IFERROR(INDEX('Budget Manager'!C:C,MATCH(L791,'Budget Manager'!A:A,0))&amp;", "&amp;INDEX('Budget Manager'!D:D,MATCH(L791,'Budget Manager'!A:A,0)),"No Budget Manager")</f>
        <v>Battista, Joseph</v>
      </c>
      <c r="N791" s="1357">
        <f>IFERROR(INDEX('Budget Manager'!B:B,MATCH(L791,'Budget Manager'!A:A,0)),"No PIDM")</f>
        <v>3150698</v>
      </c>
      <c r="O791" s="1357"/>
      <c r="P791" s="1357" t="str">
        <f t="shared" si="12"/>
        <v/>
      </c>
      <c r="Q791" s="1361" t="str">
        <f>IFERROR(VLOOKUP(Organization!$L791,BUDGETMANAGER,5,FALSE),"No VID")</f>
        <v>A</v>
      </c>
      <c r="R791" s="111"/>
    </row>
    <row r="792" spans="1:18" ht="12.75" customHeight="1">
      <c r="A792" s="1359">
        <v>783</v>
      </c>
      <c r="B792" s="1355" t="s">
        <v>97</v>
      </c>
      <c r="C792" s="1355"/>
      <c r="D792" s="1355"/>
      <c r="E792" s="1355"/>
      <c r="F792" s="1355"/>
      <c r="G792" s="1355"/>
      <c r="H792" s="1356">
        <v>212105</v>
      </c>
      <c r="I792" s="1363" t="s">
        <v>8255</v>
      </c>
      <c r="J792" s="1355" t="s">
        <v>3245</v>
      </c>
      <c r="K792" s="1360">
        <v>10500</v>
      </c>
      <c r="L792" s="1357" t="s">
        <v>923</v>
      </c>
      <c r="M792" s="1357" t="str">
        <f>IFERROR(INDEX('Budget Manager'!C:C,MATCH(L792,'Budget Manager'!A:A,0))&amp;", "&amp;INDEX('Budget Manager'!D:D,MATCH(L792,'Budget Manager'!A:A,0)),"No Budget Manager")</f>
        <v>Battista, Joseph</v>
      </c>
      <c r="N792" s="1357">
        <f>IFERROR(INDEX('Budget Manager'!B:B,MATCH(L792,'Budget Manager'!A:A,0)),"No PIDM")</f>
        <v>3150698</v>
      </c>
      <c r="O792" s="1357"/>
      <c r="P792" s="1357" t="str">
        <f t="shared" si="12"/>
        <v/>
      </c>
      <c r="Q792" s="1361" t="str">
        <f>IFERROR(VLOOKUP(Organization!$L792,BUDGETMANAGER,5,FALSE),"No VID")</f>
        <v>A</v>
      </c>
      <c r="R792" s="111"/>
    </row>
    <row r="793" spans="1:18" ht="12.75" customHeight="1">
      <c r="A793" s="1359">
        <v>784</v>
      </c>
      <c r="B793" s="1355" t="s">
        <v>97</v>
      </c>
      <c r="C793" s="1355"/>
      <c r="D793" s="1355"/>
      <c r="E793" s="1355"/>
      <c r="F793" s="1355"/>
      <c r="G793" s="1355"/>
      <c r="H793" s="1356">
        <v>212205</v>
      </c>
      <c r="I793" s="1373" t="s">
        <v>8256</v>
      </c>
      <c r="J793" s="1355" t="s">
        <v>3245</v>
      </c>
      <c r="K793" s="1360">
        <v>10500</v>
      </c>
      <c r="L793" s="1357" t="s">
        <v>923</v>
      </c>
      <c r="M793" s="1357" t="str">
        <f>IFERROR(INDEX('Budget Manager'!C:C,MATCH(L793,'Budget Manager'!A:A,0))&amp;", "&amp;INDEX('Budget Manager'!D:D,MATCH(L793,'Budget Manager'!A:A,0)),"No Budget Manager")</f>
        <v>Battista, Joseph</v>
      </c>
      <c r="N793" s="1357">
        <f>IFERROR(INDEX('Budget Manager'!B:B,MATCH(L793,'Budget Manager'!A:A,0)),"No PIDM")</f>
        <v>3150698</v>
      </c>
      <c r="O793" s="1357"/>
      <c r="P793" s="1357" t="str">
        <f t="shared" si="12"/>
        <v/>
      </c>
      <c r="Q793" s="1361" t="str">
        <f>IFERROR(VLOOKUP(Organization!$L793,BUDGETMANAGER,5,FALSE),"No VID")</f>
        <v>A</v>
      </c>
      <c r="R793" s="111"/>
    </row>
    <row r="794" spans="1:18" ht="12.75" customHeight="1">
      <c r="A794" s="1359">
        <v>785</v>
      </c>
      <c r="B794" s="1355" t="s">
        <v>97</v>
      </c>
      <c r="C794" s="1355"/>
      <c r="D794" s="1355"/>
      <c r="E794" s="1355"/>
      <c r="F794" s="1355"/>
      <c r="G794" s="1355"/>
      <c r="H794" s="1356">
        <v>212305</v>
      </c>
      <c r="I794" s="1373" t="s">
        <v>8257</v>
      </c>
      <c r="J794" s="1355" t="s">
        <v>3245</v>
      </c>
      <c r="K794" s="1360">
        <v>10500</v>
      </c>
      <c r="L794" s="1357" t="s">
        <v>923</v>
      </c>
      <c r="M794" s="1357" t="str">
        <f>IFERROR(INDEX('Budget Manager'!C:C,MATCH(L794,'Budget Manager'!A:A,0))&amp;", "&amp;INDEX('Budget Manager'!D:D,MATCH(L794,'Budget Manager'!A:A,0)),"No Budget Manager")</f>
        <v>Battista, Joseph</v>
      </c>
      <c r="N794" s="1357">
        <f>IFERROR(INDEX('Budget Manager'!B:B,MATCH(L794,'Budget Manager'!A:A,0)),"No PIDM")</f>
        <v>3150698</v>
      </c>
      <c r="O794" s="1357"/>
      <c r="P794" s="1357" t="str">
        <f t="shared" si="12"/>
        <v/>
      </c>
      <c r="Q794" s="1361" t="str">
        <f>IFERROR(VLOOKUP(Organization!$L794,BUDGETMANAGER,5,FALSE),"No VID")</f>
        <v>A</v>
      </c>
      <c r="R794" s="111"/>
    </row>
    <row r="795" spans="1:18" ht="12.75" customHeight="1">
      <c r="A795" s="1359">
        <v>786</v>
      </c>
      <c r="B795" s="1355" t="s">
        <v>97</v>
      </c>
      <c r="C795" s="1355"/>
      <c r="D795" s="1355"/>
      <c r="E795" s="1355"/>
      <c r="F795" s="1355"/>
      <c r="G795" s="1355"/>
      <c r="H795" s="1356">
        <v>212405</v>
      </c>
      <c r="I795" s="1373" t="s">
        <v>8258</v>
      </c>
      <c r="J795" s="1355" t="s">
        <v>3245</v>
      </c>
      <c r="K795" s="1360">
        <v>10500</v>
      </c>
      <c r="L795" s="1357" t="s">
        <v>923</v>
      </c>
      <c r="M795" s="1357" t="str">
        <f>IFERROR(INDEX('Budget Manager'!C:C,MATCH(L795,'Budget Manager'!A:A,0))&amp;", "&amp;INDEX('Budget Manager'!D:D,MATCH(L795,'Budget Manager'!A:A,0)),"No Budget Manager")</f>
        <v>Battista, Joseph</v>
      </c>
      <c r="N795" s="1357">
        <f>IFERROR(INDEX('Budget Manager'!B:B,MATCH(L795,'Budget Manager'!A:A,0)),"No PIDM")</f>
        <v>3150698</v>
      </c>
      <c r="O795" s="1357"/>
      <c r="P795" s="1357" t="str">
        <f t="shared" si="12"/>
        <v/>
      </c>
      <c r="Q795" s="1361" t="str">
        <f>IFERROR(VLOOKUP(Organization!$L795,BUDGETMANAGER,5,FALSE),"No VID")</f>
        <v>A</v>
      </c>
      <c r="R795" s="111"/>
    </row>
    <row r="796" spans="1:18" ht="12.75" customHeight="1">
      <c r="A796" s="1359">
        <v>787</v>
      </c>
      <c r="B796" s="1355" t="s">
        <v>97</v>
      </c>
      <c r="C796" s="1355"/>
      <c r="D796" s="1355"/>
      <c r="E796" s="1355"/>
      <c r="F796" s="1355"/>
      <c r="G796" s="1355"/>
      <c r="H796" s="1356">
        <v>212705</v>
      </c>
      <c r="I796" s="1373" t="s">
        <v>8651</v>
      </c>
      <c r="J796" s="1355" t="s">
        <v>3245</v>
      </c>
      <c r="K796" s="1360">
        <v>10500</v>
      </c>
      <c r="L796" s="1357" t="s">
        <v>923</v>
      </c>
      <c r="M796" s="1357" t="str">
        <f>IFERROR(INDEX('Budget Manager'!C:C,MATCH(L796,'Budget Manager'!A:A,0))&amp;", "&amp;INDEX('Budget Manager'!D:D,MATCH(L796,'Budget Manager'!A:A,0)),"No Budget Manager")</f>
        <v>Battista, Joseph</v>
      </c>
      <c r="N796" s="1357">
        <f>IFERROR(INDEX('Budget Manager'!B:B,MATCH(L796,'Budget Manager'!A:A,0)),"No PIDM")</f>
        <v>3150698</v>
      </c>
      <c r="O796" s="1357"/>
      <c r="P796" s="1357" t="str">
        <f t="shared" si="12"/>
        <v/>
      </c>
      <c r="Q796" s="1361" t="str">
        <f>IFERROR(VLOOKUP(Organization!$L796,BUDGETMANAGER,5,FALSE),"No VID")</f>
        <v>A</v>
      </c>
      <c r="R796" s="111"/>
    </row>
    <row r="797" spans="1:18" ht="12.75" customHeight="1">
      <c r="A797" s="1359">
        <v>788</v>
      </c>
      <c r="B797" s="1355" t="s">
        <v>97</v>
      </c>
      <c r="C797" s="1355"/>
      <c r="D797" s="1355"/>
      <c r="E797" s="1355"/>
      <c r="F797" s="1355"/>
      <c r="G797" s="1355"/>
      <c r="H797" s="1356">
        <v>212805</v>
      </c>
      <c r="I797" s="1373" t="s">
        <v>9099</v>
      </c>
      <c r="J797" s="1355" t="s">
        <v>3245</v>
      </c>
      <c r="K797" s="1360">
        <v>10500</v>
      </c>
      <c r="L797" s="1357" t="s">
        <v>923</v>
      </c>
      <c r="M797" s="1357" t="str">
        <f>IFERROR(INDEX('Budget Manager'!C:C,MATCH(L797,'Budget Manager'!A:A,0))&amp;", "&amp;INDEX('Budget Manager'!D:D,MATCH(L797,'Budget Manager'!A:A,0)),"No Budget Manager")</f>
        <v>Battista, Joseph</v>
      </c>
      <c r="N797" s="1357">
        <f>IFERROR(INDEX('Budget Manager'!B:B,MATCH(L797,'Budget Manager'!A:A,0)),"No PIDM")</f>
        <v>3150698</v>
      </c>
      <c r="O797" s="1357"/>
      <c r="P797" s="1357" t="str">
        <f t="shared" si="12"/>
        <v/>
      </c>
      <c r="Q797" s="1361" t="str">
        <f>IFERROR(VLOOKUP(Organization!$L797,BUDGETMANAGER,5,FALSE),"No VID")</f>
        <v>A</v>
      </c>
      <c r="R797" s="111"/>
    </row>
    <row r="798" spans="1:18" ht="12.75" customHeight="1">
      <c r="A798" s="1359">
        <v>789</v>
      </c>
      <c r="B798" s="1355" t="s">
        <v>97</v>
      </c>
      <c r="C798" s="1355"/>
      <c r="D798" s="1355"/>
      <c r="E798" s="1355"/>
      <c r="F798" s="1355"/>
      <c r="G798" s="1355"/>
      <c r="H798" s="1356">
        <v>212905</v>
      </c>
      <c r="I798" s="1373" t="s">
        <v>9214</v>
      </c>
      <c r="J798" s="1355" t="s">
        <v>3245</v>
      </c>
      <c r="K798" s="1360">
        <v>10500</v>
      </c>
      <c r="L798" s="1357" t="s">
        <v>923</v>
      </c>
      <c r="M798" s="1357" t="str">
        <f>IFERROR(INDEX('Budget Manager'!C:C,MATCH(L798,'Budget Manager'!A:A,0))&amp;", "&amp;INDEX('Budget Manager'!D:D,MATCH(L798,'Budget Manager'!A:A,0)),"No Budget Manager")</f>
        <v>Battista, Joseph</v>
      </c>
      <c r="N798" s="1357">
        <f>IFERROR(INDEX('Budget Manager'!B:B,MATCH(L798,'Budget Manager'!A:A,0)),"No PIDM")</f>
        <v>3150698</v>
      </c>
      <c r="O798" s="1357"/>
      <c r="P798" s="1357" t="str">
        <f t="shared" si="12"/>
        <v/>
      </c>
      <c r="Q798" s="1361" t="str">
        <f>IFERROR(VLOOKUP(Organization!$L798,BUDGETMANAGER,5,FALSE),"No VID")</f>
        <v>A</v>
      </c>
      <c r="R798" s="111"/>
    </row>
    <row r="799" spans="1:18" ht="12.75" customHeight="1">
      <c r="A799" s="1359">
        <v>790</v>
      </c>
      <c r="B799" s="1355" t="s">
        <v>97</v>
      </c>
      <c r="C799" s="1355"/>
      <c r="D799" s="1355"/>
      <c r="E799" s="1355"/>
      <c r="F799" s="1355"/>
      <c r="G799" s="1355"/>
      <c r="H799" s="1356">
        <v>213005</v>
      </c>
      <c r="I799" s="1373" t="s">
        <v>9225</v>
      </c>
      <c r="J799" s="1355" t="s">
        <v>3245</v>
      </c>
      <c r="K799" s="1360">
        <v>10500</v>
      </c>
      <c r="L799" s="1357" t="s">
        <v>923</v>
      </c>
      <c r="M799" s="1357" t="str">
        <f>IFERROR(INDEX('Budget Manager'!C:C,MATCH(L799,'Budget Manager'!A:A,0))&amp;", "&amp;INDEX('Budget Manager'!D:D,MATCH(L799,'Budget Manager'!A:A,0)),"No Budget Manager")</f>
        <v>Battista, Joseph</v>
      </c>
      <c r="N799" s="1357">
        <f>IFERROR(INDEX('Budget Manager'!B:B,MATCH(L799,'Budget Manager'!A:A,0)),"No PIDM")</f>
        <v>3150698</v>
      </c>
      <c r="O799" s="1357"/>
      <c r="P799" s="1357" t="str">
        <f t="shared" si="12"/>
        <v/>
      </c>
      <c r="Q799" s="1361" t="str">
        <f>IFERROR(VLOOKUP(Organization!$L799,BUDGETMANAGER,5,FALSE),"No VID")</f>
        <v>A</v>
      </c>
      <c r="R799" s="111"/>
    </row>
    <row r="800" spans="1:18" ht="12.75" customHeight="1">
      <c r="A800" s="1359">
        <v>791</v>
      </c>
      <c r="B800" s="1355" t="s">
        <v>97</v>
      </c>
      <c r="C800" s="1355"/>
      <c r="D800" s="1355"/>
      <c r="E800" s="1355"/>
      <c r="F800" s="1355"/>
      <c r="G800" s="1355"/>
      <c r="H800" s="1356">
        <v>213105</v>
      </c>
      <c r="I800" s="1373" t="s">
        <v>9226</v>
      </c>
      <c r="J800" s="1355" t="s">
        <v>3245</v>
      </c>
      <c r="K800" s="1360">
        <v>10500</v>
      </c>
      <c r="L800" s="1357" t="s">
        <v>923</v>
      </c>
      <c r="M800" s="1357" t="str">
        <f>IFERROR(INDEX('Budget Manager'!C:C,MATCH(L800,'Budget Manager'!A:A,0))&amp;", "&amp;INDEX('Budget Manager'!D:D,MATCH(L800,'Budget Manager'!A:A,0)),"No Budget Manager")</f>
        <v>Battista, Joseph</v>
      </c>
      <c r="N800" s="1357">
        <f>IFERROR(INDEX('Budget Manager'!B:B,MATCH(L800,'Budget Manager'!A:A,0)),"No PIDM")</f>
        <v>3150698</v>
      </c>
      <c r="O800" s="1357"/>
      <c r="P800" s="1357" t="str">
        <f t="shared" si="12"/>
        <v/>
      </c>
      <c r="Q800" s="1361" t="str">
        <f>IFERROR(VLOOKUP(Organization!$L800,BUDGETMANAGER,5,FALSE),"No VID")</f>
        <v>A</v>
      </c>
      <c r="R800" s="111"/>
    </row>
    <row r="801" spans="1:18" ht="12.75" customHeight="1">
      <c r="A801" s="1359">
        <v>792</v>
      </c>
      <c r="B801" s="1355" t="s">
        <v>97</v>
      </c>
      <c r="C801" s="1355"/>
      <c r="D801" s="1355"/>
      <c r="E801" s="1355"/>
      <c r="F801" s="1355"/>
      <c r="G801" s="1355"/>
      <c r="H801" s="1356">
        <v>213200</v>
      </c>
      <c r="I801" s="1357" t="s">
        <v>7723</v>
      </c>
      <c r="J801" s="1355" t="s">
        <v>3245</v>
      </c>
      <c r="K801" s="1360">
        <v>10500</v>
      </c>
      <c r="L801" s="1357" t="s">
        <v>923</v>
      </c>
      <c r="M801" s="1357" t="str">
        <f>IFERROR(INDEX('Budget Manager'!C:C,MATCH(L801,'Budget Manager'!A:A,0))&amp;", "&amp;INDEX('Budget Manager'!D:D,MATCH(L801,'Budget Manager'!A:A,0)),"No Budget Manager")</f>
        <v>Battista, Joseph</v>
      </c>
      <c r="N801" s="1357">
        <f>IFERROR(INDEX('Budget Manager'!B:B,MATCH(L801,'Budget Manager'!A:A,0)),"No PIDM")</f>
        <v>3150698</v>
      </c>
      <c r="O801" s="1357"/>
      <c r="P801" s="1357" t="str">
        <f t="shared" si="12"/>
        <v/>
      </c>
      <c r="Q801" s="1361" t="str">
        <f>IFERROR(VLOOKUP(Organization!$L801,BUDGETMANAGER,5,FALSE),"No VID")</f>
        <v>A</v>
      </c>
      <c r="R801" s="111"/>
    </row>
    <row r="802" spans="1:18" ht="12.75" customHeight="1">
      <c r="A802" s="1359">
        <v>793</v>
      </c>
      <c r="B802" s="1355" t="s">
        <v>97</v>
      </c>
      <c r="C802" s="1355"/>
      <c r="D802" s="1355"/>
      <c r="E802" s="1355"/>
      <c r="F802" s="1355"/>
      <c r="G802" s="1355"/>
      <c r="H802" s="1356">
        <v>213405</v>
      </c>
      <c r="I802" s="1357" t="s">
        <v>9411</v>
      </c>
      <c r="J802" s="1355" t="s">
        <v>3245</v>
      </c>
      <c r="K802" s="1360">
        <v>10500</v>
      </c>
      <c r="L802" s="1357" t="s">
        <v>923</v>
      </c>
      <c r="M802" s="1357" t="str">
        <f>IFERROR(INDEX('Budget Manager'!C:C,MATCH(L802,'Budget Manager'!A:A,0))&amp;", "&amp;INDEX('Budget Manager'!D:D,MATCH(L802,'Budget Manager'!A:A,0)),"No Budget Manager")</f>
        <v>Battista, Joseph</v>
      </c>
      <c r="N802" s="1357">
        <f>IFERROR(INDEX('Budget Manager'!B:B,MATCH(L802,'Budget Manager'!A:A,0)),"No PIDM")</f>
        <v>3150698</v>
      </c>
      <c r="O802" s="1357"/>
      <c r="P802" s="1357" t="str">
        <f t="shared" si="12"/>
        <v/>
      </c>
      <c r="Q802" s="1361" t="str">
        <f>IFERROR(VLOOKUP(Organization!$L802,BUDGETMANAGER,5,FALSE),"No VID")</f>
        <v>A</v>
      </c>
      <c r="R802" s="111"/>
    </row>
    <row r="803" spans="1:18" ht="12.75" customHeight="1">
      <c r="A803" s="1359">
        <v>794</v>
      </c>
      <c r="B803" s="1355" t="s">
        <v>97</v>
      </c>
      <c r="C803" s="1355"/>
      <c r="D803" s="1355"/>
      <c r="E803" s="1355"/>
      <c r="F803" s="1355"/>
      <c r="G803" s="1355"/>
      <c r="H803" s="1356">
        <v>213605</v>
      </c>
      <c r="I803" s="1363" t="s">
        <v>9711</v>
      </c>
      <c r="J803" s="1355" t="s">
        <v>3245</v>
      </c>
      <c r="K803" s="1360">
        <v>10500</v>
      </c>
      <c r="L803" s="1357" t="s">
        <v>923</v>
      </c>
      <c r="M803" s="1357" t="str">
        <f>IFERROR(INDEX('Budget Manager'!C:C,MATCH(L803,'Budget Manager'!A:A,0))&amp;", "&amp;INDEX('Budget Manager'!D:D,MATCH(L803,'Budget Manager'!A:A,0)),"No Budget Manager")</f>
        <v>Battista, Joseph</v>
      </c>
      <c r="N803" s="1357">
        <f>IFERROR(INDEX('Budget Manager'!B:B,MATCH(L803,'Budget Manager'!A:A,0)),"No PIDM")</f>
        <v>3150698</v>
      </c>
      <c r="O803" s="1357"/>
      <c r="P803" s="1357" t="str">
        <f t="shared" si="12"/>
        <v/>
      </c>
      <c r="Q803" s="1361" t="str">
        <f>IFERROR(VLOOKUP(Organization!$L803,BUDGETMANAGER,5,FALSE),"No VID")</f>
        <v>A</v>
      </c>
      <c r="R803" s="111"/>
    </row>
    <row r="804" spans="1:18" ht="12.75" customHeight="1">
      <c r="A804" s="1359">
        <v>795</v>
      </c>
      <c r="B804" s="1355" t="s">
        <v>97</v>
      </c>
      <c r="C804" s="1355"/>
      <c r="D804" s="1355"/>
      <c r="E804" s="1355"/>
      <c r="F804" s="1355"/>
      <c r="G804" s="1355"/>
      <c r="H804" s="1356">
        <v>213705</v>
      </c>
      <c r="I804" s="1363" t="s">
        <v>9749</v>
      </c>
      <c r="J804" s="1355" t="s">
        <v>3245</v>
      </c>
      <c r="K804" s="1360">
        <v>10500</v>
      </c>
      <c r="L804" s="1357" t="s">
        <v>923</v>
      </c>
      <c r="M804" s="1357" t="str">
        <f>IFERROR(INDEX('Budget Manager'!C:C,MATCH(L804,'Budget Manager'!A:A,0))&amp;", "&amp;INDEX('Budget Manager'!D:D,MATCH(L804,'Budget Manager'!A:A,0)),"No Budget Manager")</f>
        <v>Battista, Joseph</v>
      </c>
      <c r="N804" s="1357">
        <f>IFERROR(INDEX('Budget Manager'!B:B,MATCH(L804,'Budget Manager'!A:A,0)),"No PIDM")</f>
        <v>3150698</v>
      </c>
      <c r="O804" s="1357"/>
      <c r="P804" s="1357" t="str">
        <f t="shared" si="12"/>
        <v/>
      </c>
      <c r="Q804" s="1361" t="str">
        <f>IFERROR(VLOOKUP(Organization!$L804,BUDGETMANAGER,5,FALSE),"No VID")</f>
        <v>A</v>
      </c>
      <c r="R804" s="111"/>
    </row>
    <row r="805" spans="1:18" ht="12.75" customHeight="1">
      <c r="A805" s="1359">
        <v>796</v>
      </c>
      <c r="B805" s="1355" t="s">
        <v>97</v>
      </c>
      <c r="C805" s="1355"/>
      <c r="D805" s="1355"/>
      <c r="E805" s="1355"/>
      <c r="F805" s="1355"/>
      <c r="G805" s="1355"/>
      <c r="H805" s="1356">
        <v>213805</v>
      </c>
      <c r="I805" s="1363" t="s">
        <v>9836</v>
      </c>
      <c r="J805" s="1355" t="s">
        <v>3245</v>
      </c>
      <c r="K805" s="1360">
        <v>10500</v>
      </c>
      <c r="L805" s="1357" t="s">
        <v>923</v>
      </c>
      <c r="M805" s="1357" t="str">
        <f>IFERROR(INDEX('Budget Manager'!C:C,MATCH(L805,'Budget Manager'!A:A,0))&amp;", "&amp;INDEX('Budget Manager'!D:D,MATCH(L805,'Budget Manager'!A:A,0)),"No Budget Manager")</f>
        <v>Battista, Joseph</v>
      </c>
      <c r="N805" s="1357">
        <f>IFERROR(INDEX('Budget Manager'!B:B,MATCH(L805,'Budget Manager'!A:A,0)),"No PIDM")</f>
        <v>3150698</v>
      </c>
      <c r="O805" s="1357"/>
      <c r="P805" s="1357" t="str">
        <f t="shared" si="12"/>
        <v/>
      </c>
      <c r="Q805" s="1361" t="str">
        <f>IFERROR(VLOOKUP(Organization!$L805,BUDGETMANAGER,5,FALSE),"No VID")</f>
        <v>A</v>
      </c>
      <c r="R805" s="111"/>
    </row>
    <row r="806" spans="1:18" ht="12.75" customHeight="1">
      <c r="A806" s="1359">
        <v>797</v>
      </c>
      <c r="B806" s="1355" t="s">
        <v>97</v>
      </c>
      <c r="C806" s="1355"/>
      <c r="D806" s="1355"/>
      <c r="E806" s="1355"/>
      <c r="F806" s="1355"/>
      <c r="G806" s="1355"/>
      <c r="H806" s="1356">
        <v>213955</v>
      </c>
      <c r="I806" s="1363" t="s">
        <v>9836</v>
      </c>
      <c r="J806" s="1355" t="s">
        <v>3245</v>
      </c>
      <c r="K806" s="1360">
        <v>10500</v>
      </c>
      <c r="L806" s="1357" t="s">
        <v>923</v>
      </c>
      <c r="M806" s="1357" t="str">
        <f>IFERROR(INDEX('Budget Manager'!C:C,MATCH(L806,'Budget Manager'!A:A,0))&amp;", "&amp;INDEX('Budget Manager'!D:D,MATCH(L806,'Budget Manager'!A:A,0)),"No Budget Manager")</f>
        <v>Battista, Joseph</v>
      </c>
      <c r="N806" s="1357">
        <f>IFERROR(INDEX('Budget Manager'!B:B,MATCH(L806,'Budget Manager'!A:A,0)),"No PIDM")</f>
        <v>3150698</v>
      </c>
      <c r="O806" s="1357"/>
      <c r="P806" s="1357" t="str">
        <f t="shared" si="12"/>
        <v/>
      </c>
      <c r="Q806" s="1361" t="str">
        <f>IFERROR(VLOOKUP(Organization!$L806,BUDGETMANAGER,5,FALSE),"No VID")</f>
        <v>A</v>
      </c>
      <c r="R806" s="111"/>
    </row>
    <row r="807" spans="1:18" ht="12.75" customHeight="1">
      <c r="A807" s="1359">
        <v>798</v>
      </c>
      <c r="B807" s="1355" t="s">
        <v>97</v>
      </c>
      <c r="C807" s="1355"/>
      <c r="D807" s="1355"/>
      <c r="E807" s="1355"/>
      <c r="F807" s="1355"/>
      <c r="G807" s="1355"/>
      <c r="H807" s="1356">
        <v>214085</v>
      </c>
      <c r="I807" s="1363" t="s">
        <v>9836</v>
      </c>
      <c r="J807" s="1355" t="s">
        <v>3245</v>
      </c>
      <c r="K807" s="1360">
        <v>10500</v>
      </c>
      <c r="L807" s="1357" t="s">
        <v>923</v>
      </c>
      <c r="M807" s="1357" t="str">
        <f>IFERROR(INDEX('Budget Manager'!C:C,MATCH(L807,'Budget Manager'!A:A,0))&amp;", "&amp;INDEX('Budget Manager'!D:D,MATCH(L807,'Budget Manager'!A:A,0)),"No Budget Manager")</f>
        <v>Battista, Joseph</v>
      </c>
      <c r="N807" s="1357">
        <f>IFERROR(INDEX('Budget Manager'!B:B,MATCH(L807,'Budget Manager'!A:A,0)),"No PIDM")</f>
        <v>3150698</v>
      </c>
      <c r="O807" s="1357"/>
      <c r="P807" s="1357" t="str">
        <f t="shared" si="12"/>
        <v/>
      </c>
      <c r="Q807" s="1361" t="str">
        <f>IFERROR(VLOOKUP(Organization!$L807,BUDGETMANAGER,5,FALSE),"No VID")</f>
        <v>A</v>
      </c>
      <c r="R807" s="111"/>
    </row>
    <row r="808" spans="1:18" ht="12.75" customHeight="1">
      <c r="A808" s="1359">
        <v>799</v>
      </c>
      <c r="B808" s="1355" t="s">
        <v>97</v>
      </c>
      <c r="C808" s="1355"/>
      <c r="D808" s="1355"/>
      <c r="E808" s="1355"/>
      <c r="F808" s="1355"/>
      <c r="G808" s="1355"/>
      <c r="H808" s="1356">
        <v>214105</v>
      </c>
      <c r="I808" s="1363" t="s">
        <v>9851</v>
      </c>
      <c r="J808" s="1355" t="s">
        <v>3245</v>
      </c>
      <c r="K808" s="1360">
        <v>10500</v>
      </c>
      <c r="L808" s="1357" t="s">
        <v>923</v>
      </c>
      <c r="M808" s="1357" t="str">
        <f>IFERROR(INDEX('Budget Manager'!C:C,MATCH(L808,'Budget Manager'!A:A,0))&amp;", "&amp;INDEX('Budget Manager'!D:D,MATCH(L808,'Budget Manager'!A:A,0)),"No Budget Manager")</f>
        <v>Battista, Joseph</v>
      </c>
      <c r="N808" s="1357">
        <f>IFERROR(INDEX('Budget Manager'!B:B,MATCH(L808,'Budget Manager'!A:A,0)),"No PIDM")</f>
        <v>3150698</v>
      </c>
      <c r="O808" s="1357"/>
      <c r="P808" s="1357" t="str">
        <f t="shared" si="12"/>
        <v/>
      </c>
      <c r="Q808" s="1361" t="str">
        <f>IFERROR(VLOOKUP(Organization!$L808,BUDGETMANAGER,5,FALSE),"No VID")</f>
        <v>A</v>
      </c>
      <c r="R808" s="111"/>
    </row>
    <row r="809" spans="1:18" ht="12.75" customHeight="1">
      <c r="A809" s="1359">
        <v>800</v>
      </c>
      <c r="B809" s="1355" t="s">
        <v>97</v>
      </c>
      <c r="C809" s="1355"/>
      <c r="D809" s="1355"/>
      <c r="E809" s="1355"/>
      <c r="F809" s="1355"/>
      <c r="G809" s="1355"/>
      <c r="H809" s="1356">
        <v>215200</v>
      </c>
      <c r="I809" s="1357" t="s">
        <v>8523</v>
      </c>
      <c r="J809" s="1355" t="s">
        <v>3245</v>
      </c>
      <c r="K809" s="1360">
        <v>10500</v>
      </c>
      <c r="L809" s="1357" t="s">
        <v>923</v>
      </c>
      <c r="M809" s="1357" t="str">
        <f>IFERROR(INDEX('Budget Manager'!C:C,MATCH(L809,'Budget Manager'!A:A,0))&amp;", "&amp;INDEX('Budget Manager'!D:D,MATCH(L809,'Budget Manager'!A:A,0)),"No Budget Manager")</f>
        <v>Battista, Joseph</v>
      </c>
      <c r="N809" s="1357">
        <f>IFERROR(INDEX('Budget Manager'!B:B,MATCH(L809,'Budget Manager'!A:A,0)),"No PIDM")</f>
        <v>3150698</v>
      </c>
      <c r="O809" s="1357"/>
      <c r="P809" s="1357" t="str">
        <f t="shared" si="12"/>
        <v/>
      </c>
      <c r="Q809" s="1361" t="str">
        <f>IFERROR(VLOOKUP(Organization!$L809,BUDGETMANAGER,5,FALSE),"No VID")</f>
        <v>A</v>
      </c>
      <c r="R809" s="111"/>
    </row>
    <row r="810" spans="1:18" ht="12.75" customHeight="1">
      <c r="A810" s="1359">
        <v>801</v>
      </c>
      <c r="B810" s="1355" t="s">
        <v>97</v>
      </c>
      <c r="C810" s="1355"/>
      <c r="D810" s="1355"/>
      <c r="E810" s="1355"/>
      <c r="F810" s="1355"/>
      <c r="G810" s="1355"/>
      <c r="H810" s="1356">
        <v>215400</v>
      </c>
      <c r="I810" s="1357" t="s">
        <v>8622</v>
      </c>
      <c r="J810" s="1355" t="s">
        <v>3245</v>
      </c>
      <c r="K810" s="1360">
        <v>10500</v>
      </c>
      <c r="L810" s="1357" t="s">
        <v>923</v>
      </c>
      <c r="M810" s="1357" t="str">
        <f>IFERROR(INDEX('Budget Manager'!C:C,MATCH(L810,'Budget Manager'!A:A,0))&amp;", "&amp;INDEX('Budget Manager'!D:D,MATCH(L810,'Budget Manager'!A:A,0)),"No Budget Manager")</f>
        <v>Battista, Joseph</v>
      </c>
      <c r="N810" s="1357">
        <f>IFERROR(INDEX('Budget Manager'!B:B,MATCH(L810,'Budget Manager'!A:A,0)),"No PIDM")</f>
        <v>3150698</v>
      </c>
      <c r="O810" s="1357"/>
      <c r="P810" s="1357" t="str">
        <f t="shared" si="12"/>
        <v/>
      </c>
      <c r="Q810" s="1361" t="str">
        <f>IFERROR(VLOOKUP(Organization!$L810,BUDGETMANAGER,5,FALSE),"No VID")</f>
        <v>A</v>
      </c>
      <c r="R810" s="111"/>
    </row>
    <row r="811" spans="1:18" ht="12.75" customHeight="1">
      <c r="A811" s="1359">
        <v>802</v>
      </c>
      <c r="B811" s="1355" t="s">
        <v>97</v>
      </c>
      <c r="C811" s="1355"/>
      <c r="D811" s="1355"/>
      <c r="E811" s="1355"/>
      <c r="F811" s="1355"/>
      <c r="G811" s="1355"/>
      <c r="H811" s="1356">
        <v>215800</v>
      </c>
      <c r="I811" s="1357" t="s">
        <v>8622</v>
      </c>
      <c r="J811" s="1355" t="s">
        <v>3245</v>
      </c>
      <c r="K811" s="1360">
        <v>10500</v>
      </c>
      <c r="L811" s="1357" t="s">
        <v>923</v>
      </c>
      <c r="M811" s="1357" t="str">
        <f>IFERROR(INDEX('Budget Manager'!C:C,MATCH(L811,'Budget Manager'!A:A,0))&amp;", "&amp;INDEX('Budget Manager'!D:D,MATCH(L811,'Budget Manager'!A:A,0)),"No Budget Manager")</f>
        <v>Battista, Joseph</v>
      </c>
      <c r="N811" s="1357">
        <f>IFERROR(INDEX('Budget Manager'!B:B,MATCH(L811,'Budget Manager'!A:A,0)),"No PIDM")</f>
        <v>3150698</v>
      </c>
      <c r="O811" s="1357"/>
      <c r="P811" s="1357" t="str">
        <f t="shared" si="12"/>
        <v/>
      </c>
      <c r="Q811" s="1361" t="str">
        <f>IFERROR(VLOOKUP(Organization!$L811,BUDGETMANAGER,5,FALSE),"No VID")</f>
        <v>A</v>
      </c>
      <c r="R811" s="111"/>
    </row>
    <row r="812" spans="1:18" ht="12.75" customHeight="1">
      <c r="A812" s="1359">
        <v>803</v>
      </c>
      <c r="B812" s="1355" t="s">
        <v>97</v>
      </c>
      <c r="C812" s="1355"/>
      <c r="D812" s="1355"/>
      <c r="E812" s="1355"/>
      <c r="F812" s="1355"/>
      <c r="G812" s="1355"/>
      <c r="H812" s="1356">
        <v>216300</v>
      </c>
      <c r="I812" s="1357" t="s">
        <v>8987</v>
      </c>
      <c r="J812" s="1355" t="s">
        <v>3245</v>
      </c>
      <c r="K812" s="1360">
        <v>10500</v>
      </c>
      <c r="L812" s="1357" t="s">
        <v>923</v>
      </c>
      <c r="M812" s="1357" t="str">
        <f>IFERROR(INDEX('Budget Manager'!C:C,MATCH(L812,'Budget Manager'!A:A,0))&amp;", "&amp;INDEX('Budget Manager'!D:D,MATCH(L812,'Budget Manager'!A:A,0)),"No Budget Manager")</f>
        <v>Battista, Joseph</v>
      </c>
      <c r="N812" s="1357">
        <f>IFERROR(INDEX('Budget Manager'!B:B,MATCH(L812,'Budget Manager'!A:A,0)),"No PIDM")</f>
        <v>3150698</v>
      </c>
      <c r="O812" s="1357"/>
      <c r="P812" s="1357" t="str">
        <f t="shared" si="12"/>
        <v/>
      </c>
      <c r="Q812" s="1361" t="str">
        <f>IFERROR(VLOOKUP(Organization!$L812,BUDGETMANAGER,5,FALSE),"No VID")</f>
        <v>A</v>
      </c>
      <c r="R812" s="111"/>
    </row>
    <row r="813" spans="1:18" ht="12.75" customHeight="1">
      <c r="A813" s="1359">
        <v>804</v>
      </c>
      <c r="B813" s="1355" t="s">
        <v>97</v>
      </c>
      <c r="C813" s="1355"/>
      <c r="D813" s="1355"/>
      <c r="E813" s="1355"/>
      <c r="F813" s="1355"/>
      <c r="G813" s="1355"/>
      <c r="H813" s="1356">
        <v>216500</v>
      </c>
      <c r="I813" s="1357" t="s">
        <v>9114</v>
      </c>
      <c r="J813" s="1355" t="s">
        <v>3245</v>
      </c>
      <c r="K813" s="1360">
        <v>10500</v>
      </c>
      <c r="L813" s="1357" t="s">
        <v>923</v>
      </c>
      <c r="M813" s="1357" t="str">
        <f>IFERROR(INDEX('Budget Manager'!C:C,MATCH(L813,'Budget Manager'!A:A,0))&amp;", "&amp;INDEX('Budget Manager'!D:D,MATCH(L813,'Budget Manager'!A:A,0)),"No Budget Manager")</f>
        <v>Battista, Joseph</v>
      </c>
      <c r="N813" s="1357">
        <f>IFERROR(INDEX('Budget Manager'!B:B,MATCH(L813,'Budget Manager'!A:A,0)),"No PIDM")</f>
        <v>3150698</v>
      </c>
      <c r="O813" s="1357"/>
      <c r="P813" s="1357" t="str">
        <f t="shared" si="12"/>
        <v/>
      </c>
      <c r="Q813" s="1361" t="str">
        <f>IFERROR(VLOOKUP(Organization!$L813,BUDGETMANAGER,5,FALSE),"No VID")</f>
        <v>A</v>
      </c>
      <c r="R813" s="111"/>
    </row>
    <row r="814" spans="1:18" ht="12.75" customHeight="1">
      <c r="A814" s="1359">
        <v>805</v>
      </c>
      <c r="B814" s="1355" t="s">
        <v>97</v>
      </c>
      <c r="C814" s="1355"/>
      <c r="D814" s="1355"/>
      <c r="E814" s="1355"/>
      <c r="F814" s="1355"/>
      <c r="G814" s="1355"/>
      <c r="H814" s="1356">
        <v>217100</v>
      </c>
      <c r="I814" s="1357" t="s">
        <v>9220</v>
      </c>
      <c r="J814" s="1355" t="s">
        <v>3245</v>
      </c>
      <c r="K814" s="1360">
        <v>10500</v>
      </c>
      <c r="L814" s="1357" t="s">
        <v>923</v>
      </c>
      <c r="M814" s="1357" t="str">
        <f>IFERROR(INDEX('Budget Manager'!C:C,MATCH(L814,'Budget Manager'!A:A,0))&amp;", "&amp;INDEX('Budget Manager'!D:D,MATCH(L814,'Budget Manager'!A:A,0)),"No Budget Manager")</f>
        <v>Battista, Joseph</v>
      </c>
      <c r="N814" s="1357">
        <f>IFERROR(INDEX('Budget Manager'!B:B,MATCH(L814,'Budget Manager'!A:A,0)),"No PIDM")</f>
        <v>3150698</v>
      </c>
      <c r="O814" s="1357"/>
      <c r="P814" s="1357" t="str">
        <f t="shared" si="12"/>
        <v/>
      </c>
      <c r="Q814" s="1361" t="str">
        <f>IFERROR(VLOOKUP(Organization!$L814,BUDGETMANAGER,5,FALSE),"No VID")</f>
        <v>A</v>
      </c>
      <c r="R814" s="111"/>
    </row>
    <row r="815" spans="1:18" ht="12.75" customHeight="1">
      <c r="A815" s="1359">
        <v>806</v>
      </c>
      <c r="B815" s="1355" t="s">
        <v>97</v>
      </c>
      <c r="C815" s="1355"/>
      <c r="D815" s="1355"/>
      <c r="E815" s="1355"/>
      <c r="F815" s="1355"/>
      <c r="G815" s="1355"/>
      <c r="H815" s="1356">
        <v>217500</v>
      </c>
      <c r="I815" s="1357" t="s">
        <v>9232</v>
      </c>
      <c r="J815" s="1355" t="s">
        <v>3245</v>
      </c>
      <c r="K815" s="1360">
        <v>10500</v>
      </c>
      <c r="L815" s="1357" t="s">
        <v>923</v>
      </c>
      <c r="M815" s="1357" t="str">
        <f>IFERROR(INDEX('Budget Manager'!C:C,MATCH(L815,'Budget Manager'!A:A,0))&amp;", "&amp;INDEX('Budget Manager'!D:D,MATCH(L815,'Budget Manager'!A:A,0)),"No Budget Manager")</f>
        <v>Battista, Joseph</v>
      </c>
      <c r="N815" s="1357">
        <f>IFERROR(INDEX('Budget Manager'!B:B,MATCH(L815,'Budget Manager'!A:A,0)),"No PIDM")</f>
        <v>3150698</v>
      </c>
      <c r="O815" s="1357"/>
      <c r="P815" s="1357" t="str">
        <f t="shared" si="12"/>
        <v/>
      </c>
      <c r="Q815" s="1361" t="str">
        <f>IFERROR(VLOOKUP(Organization!$L815,BUDGETMANAGER,5,FALSE),"No VID")</f>
        <v>A</v>
      </c>
      <c r="R815" s="111"/>
    </row>
    <row r="816" spans="1:18" ht="12.75" customHeight="1">
      <c r="A816" s="1359">
        <v>807</v>
      </c>
      <c r="B816" s="1355" t="s">
        <v>97</v>
      </c>
      <c r="C816" s="1355"/>
      <c r="D816" s="1355"/>
      <c r="E816" s="1355"/>
      <c r="F816" s="1355"/>
      <c r="G816" s="1355"/>
      <c r="H816" s="1356">
        <v>218100</v>
      </c>
      <c r="I816" s="1357" t="s">
        <v>9261</v>
      </c>
      <c r="J816" s="1355" t="s">
        <v>3245</v>
      </c>
      <c r="K816" s="1360">
        <v>10500</v>
      </c>
      <c r="L816" s="1357" t="s">
        <v>923</v>
      </c>
      <c r="M816" s="1357" t="str">
        <f>IFERROR(INDEX('Budget Manager'!C:C,MATCH(L816,'Budget Manager'!A:A,0))&amp;", "&amp;INDEX('Budget Manager'!D:D,MATCH(L816,'Budget Manager'!A:A,0)),"No Budget Manager")</f>
        <v>Battista, Joseph</v>
      </c>
      <c r="N816" s="1357">
        <f>IFERROR(INDEX('Budget Manager'!B:B,MATCH(L816,'Budget Manager'!A:A,0)),"No PIDM")</f>
        <v>3150698</v>
      </c>
      <c r="O816" s="1357"/>
      <c r="P816" s="1357" t="str">
        <f t="shared" si="12"/>
        <v/>
      </c>
      <c r="Q816" s="1361" t="str">
        <f>IFERROR(VLOOKUP(Organization!$L816,BUDGETMANAGER,5,FALSE),"No VID")</f>
        <v>A</v>
      </c>
      <c r="R816" s="111"/>
    </row>
    <row r="817" spans="1:18" ht="12.75" customHeight="1">
      <c r="A817" s="1359">
        <v>808</v>
      </c>
      <c r="B817" s="1355" t="s">
        <v>97</v>
      </c>
      <c r="C817" s="1355"/>
      <c r="D817" s="1355"/>
      <c r="E817" s="1355"/>
      <c r="F817" s="1355"/>
      <c r="G817" s="1355"/>
      <c r="H817" s="1356">
        <v>218200</v>
      </c>
      <c r="I817" s="1357" t="s">
        <v>9294</v>
      </c>
      <c r="J817" s="1355" t="s">
        <v>3245</v>
      </c>
      <c r="K817" s="1360">
        <v>10500</v>
      </c>
      <c r="L817" s="1357" t="s">
        <v>923</v>
      </c>
      <c r="M817" s="1357" t="str">
        <f>IFERROR(INDEX('Budget Manager'!C:C,MATCH(L817,'Budget Manager'!A:A,0))&amp;", "&amp;INDEX('Budget Manager'!D:D,MATCH(L817,'Budget Manager'!A:A,0)),"No Budget Manager")</f>
        <v>Battista, Joseph</v>
      </c>
      <c r="N817" s="1357">
        <f>IFERROR(INDEX('Budget Manager'!B:B,MATCH(L817,'Budget Manager'!A:A,0)),"No PIDM")</f>
        <v>3150698</v>
      </c>
      <c r="O817" s="1357"/>
      <c r="P817" s="1357" t="str">
        <f t="shared" si="12"/>
        <v/>
      </c>
      <c r="Q817" s="1361" t="str">
        <f>IFERROR(VLOOKUP(Organization!$L817,BUDGETMANAGER,5,FALSE),"No VID")</f>
        <v>A</v>
      </c>
      <c r="R817" s="111"/>
    </row>
    <row r="818" spans="1:18" ht="12.75" customHeight="1">
      <c r="A818" s="1359">
        <v>809</v>
      </c>
      <c r="B818" s="1355" t="s">
        <v>97</v>
      </c>
      <c r="C818" s="1355"/>
      <c r="D818" s="1355"/>
      <c r="E818" s="1355"/>
      <c r="F818" s="1355"/>
      <c r="G818" s="1355"/>
      <c r="H818" s="1356">
        <v>218700</v>
      </c>
      <c r="I818" s="1363" t="s">
        <v>9477</v>
      </c>
      <c r="J818" s="1355" t="s">
        <v>3245</v>
      </c>
      <c r="K818" s="1360">
        <v>10500</v>
      </c>
      <c r="L818" s="1357" t="s">
        <v>923</v>
      </c>
      <c r="M818" s="1357" t="str">
        <f>IFERROR(INDEX('Budget Manager'!C:C,MATCH(L818,'Budget Manager'!A:A,0))&amp;", "&amp;INDEX('Budget Manager'!D:D,MATCH(L818,'Budget Manager'!A:A,0)),"No Budget Manager")</f>
        <v>Battista, Joseph</v>
      </c>
      <c r="N818" s="1357">
        <f>IFERROR(INDEX('Budget Manager'!B:B,MATCH(L818,'Budget Manager'!A:A,0)),"No PIDM")</f>
        <v>3150698</v>
      </c>
      <c r="O818" s="1357"/>
      <c r="P818" s="1357" t="str">
        <f t="shared" si="12"/>
        <v/>
      </c>
      <c r="Q818" s="1361" t="str">
        <f>IFERROR(VLOOKUP(Organization!$L818,BUDGETMANAGER,5,FALSE),"No VID")</f>
        <v>A</v>
      </c>
      <c r="R818" s="111"/>
    </row>
    <row r="819" spans="1:18" ht="12.75" customHeight="1">
      <c r="A819" s="1359">
        <v>810</v>
      </c>
      <c r="B819" s="1355" t="s">
        <v>97</v>
      </c>
      <c r="C819" s="1355"/>
      <c r="D819" s="1355"/>
      <c r="E819" s="1355"/>
      <c r="F819" s="1355"/>
      <c r="G819" s="1355"/>
      <c r="H819" s="1356">
        <v>219400</v>
      </c>
      <c r="I819" s="1363" t="s">
        <v>9567</v>
      </c>
      <c r="J819" s="1355" t="s">
        <v>3245</v>
      </c>
      <c r="K819" s="1360">
        <v>10500</v>
      </c>
      <c r="L819" s="1357" t="s">
        <v>923</v>
      </c>
      <c r="M819" s="1357" t="str">
        <f>IFERROR(INDEX('Budget Manager'!C:C,MATCH(L819,'Budget Manager'!A:A,0))&amp;", "&amp;INDEX('Budget Manager'!D:D,MATCH(L819,'Budget Manager'!A:A,0)),"No Budget Manager")</f>
        <v>Battista, Joseph</v>
      </c>
      <c r="N819" s="1357">
        <f>IFERROR(INDEX('Budget Manager'!B:B,MATCH(L819,'Budget Manager'!A:A,0)),"No PIDM")</f>
        <v>3150698</v>
      </c>
      <c r="O819" s="1357"/>
      <c r="P819" s="1357" t="str">
        <f t="shared" si="12"/>
        <v/>
      </c>
      <c r="Q819" s="1361" t="str">
        <f>IFERROR(VLOOKUP(Organization!$L819,BUDGETMANAGER,5,FALSE),"No VID")</f>
        <v>A</v>
      </c>
      <c r="R819" s="111"/>
    </row>
    <row r="820" spans="1:18" ht="12.75" customHeight="1">
      <c r="A820" s="1359">
        <v>811</v>
      </c>
      <c r="B820" s="1355" t="s">
        <v>97</v>
      </c>
      <c r="C820" s="1355"/>
      <c r="D820" s="1355"/>
      <c r="E820" s="1355"/>
      <c r="F820" s="1355"/>
      <c r="G820" s="1355"/>
      <c r="H820" s="1356">
        <v>219700</v>
      </c>
      <c r="I820" s="1363" t="s">
        <v>9728</v>
      </c>
      <c r="J820" s="1355" t="s">
        <v>3245</v>
      </c>
      <c r="K820" s="1360">
        <v>10500</v>
      </c>
      <c r="L820" s="1357" t="s">
        <v>923</v>
      </c>
      <c r="M820" s="1357" t="str">
        <f>IFERROR(INDEX('Budget Manager'!C:C,MATCH(L820,'Budget Manager'!A:A,0))&amp;", "&amp;INDEX('Budget Manager'!D:D,MATCH(L820,'Budget Manager'!A:A,0)),"No Budget Manager")</f>
        <v>Battista, Joseph</v>
      </c>
      <c r="N820" s="1357">
        <f>IFERROR(INDEX('Budget Manager'!B:B,MATCH(L820,'Budget Manager'!A:A,0)),"No PIDM")</f>
        <v>3150698</v>
      </c>
      <c r="O820" s="1357"/>
      <c r="P820" s="1357" t="str">
        <f t="shared" si="12"/>
        <v/>
      </c>
      <c r="Q820" s="1361" t="str">
        <f>IFERROR(VLOOKUP(Organization!$L820,BUDGETMANAGER,5,FALSE),"No VID")</f>
        <v>A</v>
      </c>
      <c r="R820" s="111"/>
    </row>
    <row r="821" spans="1:18" ht="12.75" customHeight="1">
      <c r="A821" s="1359">
        <v>812</v>
      </c>
      <c r="B821" s="1355" t="s">
        <v>97</v>
      </c>
      <c r="C821" s="1355"/>
      <c r="D821" s="1355"/>
      <c r="E821" s="1355"/>
      <c r="F821" s="1355"/>
      <c r="G821" s="1355"/>
      <c r="H821" s="1356" t="s">
        <v>9850</v>
      </c>
      <c r="I821" s="1363" t="s">
        <v>9849</v>
      </c>
      <c r="J821" s="1355" t="s">
        <v>3245</v>
      </c>
      <c r="K821" s="1360">
        <v>10500</v>
      </c>
      <c r="L821" s="1357" t="s">
        <v>923</v>
      </c>
      <c r="M821" s="1357" t="str">
        <f>IFERROR(INDEX('Budget Manager'!C:C,MATCH(L821,'Budget Manager'!A:A,0))&amp;", "&amp;INDEX('Budget Manager'!D:D,MATCH(L821,'Budget Manager'!A:A,0)),"No Budget Manager")</f>
        <v>Battista, Joseph</v>
      </c>
      <c r="N821" s="1357">
        <f>IFERROR(INDEX('Budget Manager'!B:B,MATCH(L821,'Budget Manager'!A:A,0)),"No PIDM")</f>
        <v>3150698</v>
      </c>
      <c r="O821" s="1357"/>
      <c r="P821" s="1357" t="str">
        <f t="shared" si="12"/>
        <v/>
      </c>
      <c r="Q821" s="1361" t="str">
        <f>IFERROR(VLOOKUP(Organization!$L821,BUDGETMANAGER,5,FALSE),"No VID")</f>
        <v>A</v>
      </c>
      <c r="R821" s="111"/>
    </row>
    <row r="822" spans="1:18" ht="12.75" customHeight="1">
      <c r="A822" s="1359">
        <v>813</v>
      </c>
      <c r="B822" s="1355" t="s">
        <v>97</v>
      </c>
      <c r="C822" s="1355"/>
      <c r="D822" s="1355"/>
      <c r="E822" s="1355"/>
      <c r="F822" s="1355"/>
      <c r="G822" s="1355"/>
      <c r="H822" s="1356" t="s">
        <v>9863</v>
      </c>
      <c r="I822" s="1363" t="s">
        <v>9864</v>
      </c>
      <c r="J822" s="1355" t="s">
        <v>3245</v>
      </c>
      <c r="K822" s="1360">
        <v>10500</v>
      </c>
      <c r="L822" s="1357" t="s">
        <v>923</v>
      </c>
      <c r="M822" s="1357" t="str">
        <f>IFERROR(INDEX('Budget Manager'!C:C,MATCH(L822,'Budget Manager'!A:A,0))&amp;", "&amp;INDEX('Budget Manager'!D:D,MATCH(L822,'Budget Manager'!A:A,0)),"No Budget Manager")</f>
        <v>Battista, Joseph</v>
      </c>
      <c r="N822" s="1357">
        <f>IFERROR(INDEX('Budget Manager'!B:B,MATCH(L822,'Budget Manager'!A:A,0)),"No PIDM")</f>
        <v>3150698</v>
      </c>
      <c r="O822" s="1357"/>
      <c r="P822" s="1357" t="str">
        <f t="shared" si="12"/>
        <v/>
      </c>
      <c r="Q822" s="1361" t="str">
        <f>IFERROR(VLOOKUP(Organization!$L822,BUDGETMANAGER,5,FALSE),"No VID")</f>
        <v>A</v>
      </c>
      <c r="R822" s="111"/>
    </row>
    <row r="823" spans="1:18" ht="12.75" customHeight="1">
      <c r="A823" s="1359">
        <v>814</v>
      </c>
      <c r="B823" s="1355" t="s">
        <v>97</v>
      </c>
      <c r="C823" s="1355"/>
      <c r="D823" s="1355"/>
      <c r="E823" s="1355"/>
      <c r="F823" s="1355"/>
      <c r="G823" s="1355"/>
      <c r="H823" s="1356" t="s">
        <v>9874</v>
      </c>
      <c r="I823" s="1363" t="s">
        <v>9875</v>
      </c>
      <c r="J823" s="1355" t="s">
        <v>3245</v>
      </c>
      <c r="K823" s="1360">
        <v>10500</v>
      </c>
      <c r="L823" s="1357" t="s">
        <v>923</v>
      </c>
      <c r="M823" s="1357" t="str">
        <f>IFERROR(INDEX('Budget Manager'!C:C,MATCH(L823,'Budget Manager'!A:A,0))&amp;", "&amp;INDEX('Budget Manager'!D:D,MATCH(L823,'Budget Manager'!A:A,0)),"No Budget Manager")</f>
        <v>Battista, Joseph</v>
      </c>
      <c r="N823" s="1357">
        <f>IFERROR(INDEX('Budget Manager'!B:B,MATCH(L823,'Budget Manager'!A:A,0)),"No PIDM")</f>
        <v>3150698</v>
      </c>
      <c r="O823" s="1357"/>
      <c r="P823" s="1357" t="str">
        <f t="shared" si="12"/>
        <v/>
      </c>
      <c r="Q823" s="1361" t="str">
        <f>IFERROR(VLOOKUP(Organization!$L823,BUDGETMANAGER,5,FALSE),"No VID")</f>
        <v>A</v>
      </c>
      <c r="R823" s="111"/>
    </row>
    <row r="824" spans="1:18" ht="12.75" customHeight="1">
      <c r="A824" s="1359">
        <v>815</v>
      </c>
      <c r="B824" s="1355" t="s">
        <v>97</v>
      </c>
      <c r="C824" s="1355"/>
      <c r="D824" s="1355"/>
      <c r="E824" s="1355"/>
      <c r="F824" s="1355"/>
      <c r="G824" s="1355"/>
      <c r="H824" s="1356" t="s">
        <v>9893</v>
      </c>
      <c r="I824" s="1363" t="s">
        <v>9894</v>
      </c>
      <c r="J824" s="1355" t="s">
        <v>3245</v>
      </c>
      <c r="K824" s="1360">
        <v>10500</v>
      </c>
      <c r="L824" s="1357" t="s">
        <v>923</v>
      </c>
      <c r="M824" s="1357" t="str">
        <f>IFERROR(INDEX('Budget Manager'!C:C,MATCH(L824,'Budget Manager'!A:A,0))&amp;", "&amp;INDEX('Budget Manager'!D:D,MATCH(L824,'Budget Manager'!A:A,0)),"No Budget Manager")</f>
        <v>Battista, Joseph</v>
      </c>
      <c r="N824" s="1357">
        <f>IFERROR(INDEX('Budget Manager'!B:B,MATCH(L824,'Budget Manager'!A:A,0)),"No PIDM")</f>
        <v>3150698</v>
      </c>
      <c r="O824" s="1357"/>
      <c r="P824" s="1357" t="str">
        <f t="shared" si="12"/>
        <v/>
      </c>
      <c r="Q824" s="1361" t="str">
        <f>IFERROR(VLOOKUP(Organization!$L824,BUDGETMANAGER,5,FALSE),"No VID")</f>
        <v>A</v>
      </c>
      <c r="R824" s="111"/>
    </row>
    <row r="825" spans="1:18" ht="12.75" customHeight="1">
      <c r="A825" s="1359">
        <v>816</v>
      </c>
      <c r="B825" s="1355" t="s">
        <v>97</v>
      </c>
      <c r="C825" s="1355"/>
      <c r="D825" s="1355"/>
      <c r="E825" s="1355"/>
      <c r="F825" s="1355"/>
      <c r="G825" s="1355"/>
      <c r="H825" s="1356">
        <v>230004</v>
      </c>
      <c r="I825" s="1363" t="s">
        <v>5738</v>
      </c>
      <c r="J825" s="1355" t="s">
        <v>3245</v>
      </c>
      <c r="K825" s="1360">
        <v>10500</v>
      </c>
      <c r="L825" s="1357" t="s">
        <v>923</v>
      </c>
      <c r="M825" s="1357" t="str">
        <f>IFERROR(INDEX('Budget Manager'!C:C,MATCH(L825,'Budget Manager'!A:A,0))&amp;", "&amp;INDEX('Budget Manager'!D:D,MATCH(L825,'Budget Manager'!A:A,0)),"No Budget Manager")</f>
        <v>Battista, Joseph</v>
      </c>
      <c r="N825" s="1357">
        <f>IFERROR(INDEX('Budget Manager'!B:B,MATCH(L825,'Budget Manager'!A:A,0)),"No PIDM")</f>
        <v>3150698</v>
      </c>
      <c r="O825" s="1357" t="s">
        <v>6616</v>
      </c>
      <c r="P825" s="1357" t="str">
        <f t="shared" si="12"/>
        <v>End</v>
      </c>
      <c r="Q825" s="1361" t="str">
        <f>IFERROR(VLOOKUP(Organization!$L825,BUDGETMANAGER,5,FALSE),"No VID")</f>
        <v>A</v>
      </c>
      <c r="R825" s="111"/>
    </row>
    <row r="826" spans="1:18" ht="12.75" customHeight="1">
      <c r="A826" s="1359">
        <v>817</v>
      </c>
      <c r="B826" s="1355" t="s">
        <v>97</v>
      </c>
      <c r="C826" s="1355"/>
      <c r="D826" s="1355"/>
      <c r="E826" s="1355"/>
      <c r="F826" s="1355"/>
      <c r="G826" s="1355"/>
      <c r="H826" s="1356">
        <v>230008</v>
      </c>
      <c r="I826" s="1357" t="s">
        <v>937</v>
      </c>
      <c r="J826" s="1355" t="s">
        <v>3245</v>
      </c>
      <c r="K826" s="1360">
        <v>10500</v>
      </c>
      <c r="L826" s="1357" t="s">
        <v>923</v>
      </c>
      <c r="M826" s="1357" t="str">
        <f>IFERROR(INDEX('Budget Manager'!C:C,MATCH(L826,'Budget Manager'!A:A,0))&amp;", "&amp;INDEX('Budget Manager'!D:D,MATCH(L826,'Budget Manager'!A:A,0)),"No Budget Manager")</f>
        <v>Battista, Joseph</v>
      </c>
      <c r="N826" s="1357">
        <f>IFERROR(INDEX('Budget Manager'!B:B,MATCH(L826,'Budget Manager'!A:A,0)),"No PIDM")</f>
        <v>3150698</v>
      </c>
      <c r="O826" s="1357" t="s">
        <v>6080</v>
      </c>
      <c r="P826" s="1357" t="str">
        <f t="shared" si="12"/>
        <v>End</v>
      </c>
      <c r="Q826" s="1361" t="str">
        <f>IFERROR(VLOOKUP(Organization!$L826,BUDGETMANAGER,5,FALSE),"No VID")</f>
        <v>A</v>
      </c>
      <c r="R826" s="111"/>
    </row>
    <row r="827" spans="1:18" ht="12.75" customHeight="1">
      <c r="A827" s="1359">
        <v>818</v>
      </c>
      <c r="B827" s="1355" t="s">
        <v>97</v>
      </c>
      <c r="C827" s="1355"/>
      <c r="D827" s="1355"/>
      <c r="E827" s="1355"/>
      <c r="F827" s="1355"/>
      <c r="G827" s="1355"/>
      <c r="H827" s="1356">
        <v>230100</v>
      </c>
      <c r="I827" s="1363" t="s">
        <v>6168</v>
      </c>
      <c r="J827" s="1355" t="s">
        <v>3245</v>
      </c>
      <c r="K827" s="1360">
        <v>10500</v>
      </c>
      <c r="L827" s="1357" t="s">
        <v>923</v>
      </c>
      <c r="M827" s="1357" t="str">
        <f>IFERROR(INDEX('Budget Manager'!C:C,MATCH(L827,'Budget Manager'!A:A,0))&amp;", "&amp;INDEX('Budget Manager'!D:D,MATCH(L827,'Budget Manager'!A:A,0)),"No Budget Manager")</f>
        <v>Battista, Joseph</v>
      </c>
      <c r="N827" s="1357">
        <f>IFERROR(INDEX('Budget Manager'!B:B,MATCH(L827,'Budget Manager'!A:A,0)),"No PIDM")</f>
        <v>3150698</v>
      </c>
      <c r="O827" s="1357" t="s">
        <v>6520</v>
      </c>
      <c r="P827" s="1357" t="str">
        <f t="shared" si="12"/>
        <v>End</v>
      </c>
      <c r="Q827" s="1361" t="str">
        <f>IFERROR(VLOOKUP(Organization!$L827,BUDGETMANAGER,5,FALSE),"No VID")</f>
        <v>A</v>
      </c>
      <c r="R827" s="111"/>
    </row>
    <row r="828" spans="1:18" ht="12.75" customHeight="1">
      <c r="A828" s="1359">
        <v>819</v>
      </c>
      <c r="B828" s="1355" t="s">
        <v>97</v>
      </c>
      <c r="C828" s="1355"/>
      <c r="D828" s="1355"/>
      <c r="E828" s="1355"/>
      <c r="F828" s="1355"/>
      <c r="G828" s="1355"/>
      <c r="H828" s="1356">
        <v>230104</v>
      </c>
      <c r="I828" s="1363" t="s">
        <v>5739</v>
      </c>
      <c r="J828" s="1355" t="s">
        <v>3245</v>
      </c>
      <c r="K828" s="1360">
        <v>10500</v>
      </c>
      <c r="L828" s="1357" t="s">
        <v>923</v>
      </c>
      <c r="M828" s="1357" t="str">
        <f>IFERROR(INDEX('Budget Manager'!C:C,MATCH(L828,'Budget Manager'!A:A,0))&amp;", "&amp;INDEX('Budget Manager'!D:D,MATCH(L828,'Budget Manager'!A:A,0)),"No Budget Manager")</f>
        <v>Battista, Joseph</v>
      </c>
      <c r="N828" s="1357">
        <f>IFERROR(INDEX('Budget Manager'!B:B,MATCH(L828,'Budget Manager'!A:A,0)),"No PIDM")</f>
        <v>3150698</v>
      </c>
      <c r="O828" s="1357"/>
      <c r="P828" s="1357" t="str">
        <f t="shared" si="12"/>
        <v/>
      </c>
      <c r="Q828" s="1361" t="str">
        <f>IFERROR(VLOOKUP(Organization!$L828,BUDGETMANAGER,5,FALSE),"No VID")</f>
        <v>A</v>
      </c>
      <c r="R828" s="111"/>
    </row>
    <row r="829" spans="1:18" ht="12.75" customHeight="1">
      <c r="A829" s="1359">
        <v>820</v>
      </c>
      <c r="B829" s="1355" t="s">
        <v>97</v>
      </c>
      <c r="C829" s="1355"/>
      <c r="D829" s="1355"/>
      <c r="E829" s="1355"/>
      <c r="F829" s="1355"/>
      <c r="G829" s="1355"/>
      <c r="H829" s="1356">
        <v>230108</v>
      </c>
      <c r="I829" s="1357" t="s">
        <v>938</v>
      </c>
      <c r="J829" s="1355" t="s">
        <v>3245</v>
      </c>
      <c r="K829" s="1360">
        <v>10500</v>
      </c>
      <c r="L829" s="1357" t="s">
        <v>923</v>
      </c>
      <c r="M829" s="1357" t="str">
        <f>IFERROR(INDEX('Budget Manager'!C:C,MATCH(L829,'Budget Manager'!A:A,0))&amp;", "&amp;INDEX('Budget Manager'!D:D,MATCH(L829,'Budget Manager'!A:A,0)),"No Budget Manager")</f>
        <v>Battista, Joseph</v>
      </c>
      <c r="N829" s="1357">
        <f>IFERROR(INDEX('Budget Manager'!B:B,MATCH(L829,'Budget Manager'!A:A,0)),"No PIDM")</f>
        <v>3150698</v>
      </c>
      <c r="O829" s="1357" t="s">
        <v>6080</v>
      </c>
      <c r="P829" s="1357" t="str">
        <f t="shared" si="12"/>
        <v>End</v>
      </c>
      <c r="Q829" s="1361" t="str">
        <f>IFERROR(VLOOKUP(Organization!$L829,BUDGETMANAGER,5,FALSE),"No VID")</f>
        <v>A</v>
      </c>
      <c r="R829" s="111"/>
    </row>
    <row r="830" spans="1:18" ht="12.75" customHeight="1">
      <c r="A830" s="1359">
        <v>821</v>
      </c>
      <c r="B830" s="1355" t="s">
        <v>97</v>
      </c>
      <c r="C830" s="1355"/>
      <c r="D830" s="1355"/>
      <c r="E830" s="1355"/>
      <c r="F830" s="1355"/>
      <c r="G830" s="1355"/>
      <c r="H830" s="1356">
        <v>230208</v>
      </c>
      <c r="I830" s="1357" t="s">
        <v>2433</v>
      </c>
      <c r="J830" s="1355" t="s">
        <v>3245</v>
      </c>
      <c r="K830" s="1360">
        <v>10500</v>
      </c>
      <c r="L830" s="1357" t="s">
        <v>923</v>
      </c>
      <c r="M830" s="1357" t="str">
        <f>IFERROR(INDEX('Budget Manager'!C:C,MATCH(L830,'Budget Manager'!A:A,0))&amp;", "&amp;INDEX('Budget Manager'!D:D,MATCH(L830,'Budget Manager'!A:A,0)),"No Budget Manager")</f>
        <v>Battista, Joseph</v>
      </c>
      <c r="N830" s="1357">
        <f>IFERROR(INDEX('Budget Manager'!B:B,MATCH(L830,'Budget Manager'!A:A,0)),"No PIDM")</f>
        <v>3150698</v>
      </c>
      <c r="O830" s="1357" t="s">
        <v>6080</v>
      </c>
      <c r="P830" s="1357" t="str">
        <f t="shared" si="12"/>
        <v>End</v>
      </c>
      <c r="Q830" s="1361" t="str">
        <f>IFERROR(VLOOKUP(Organization!$L830,BUDGETMANAGER,5,FALSE),"No VID")</f>
        <v>A</v>
      </c>
      <c r="R830" s="111"/>
    </row>
    <row r="831" spans="1:18" ht="12.75" customHeight="1">
      <c r="A831" s="1359">
        <v>822</v>
      </c>
      <c r="B831" s="1355" t="s">
        <v>97</v>
      </c>
      <c r="C831" s="1355"/>
      <c r="D831" s="1355"/>
      <c r="E831" s="1355"/>
      <c r="F831" s="1355"/>
      <c r="G831" s="1355"/>
      <c r="H831" s="1356">
        <v>230304</v>
      </c>
      <c r="I831" s="1357" t="s">
        <v>5979</v>
      </c>
      <c r="J831" s="1355" t="s">
        <v>3245</v>
      </c>
      <c r="K831" s="1360">
        <v>10500</v>
      </c>
      <c r="L831" s="1357" t="s">
        <v>923</v>
      </c>
      <c r="M831" s="1357" t="str">
        <f>IFERROR(INDEX('Budget Manager'!C:C,MATCH(L831,'Budget Manager'!A:A,0))&amp;", "&amp;INDEX('Budget Manager'!D:D,MATCH(L831,'Budget Manager'!A:A,0)),"No Budget Manager")</f>
        <v>Battista, Joseph</v>
      </c>
      <c r="N831" s="1357">
        <f>IFERROR(INDEX('Budget Manager'!B:B,MATCH(L831,'Budget Manager'!A:A,0)),"No PIDM")</f>
        <v>3150698</v>
      </c>
      <c r="O831" s="1357" t="s">
        <v>6616</v>
      </c>
      <c r="P831" s="1357" t="str">
        <f t="shared" si="12"/>
        <v>End</v>
      </c>
      <c r="Q831" s="1361" t="str">
        <f>IFERROR(VLOOKUP(Organization!$L831,BUDGETMANAGER,5,FALSE),"No VID")</f>
        <v>A</v>
      </c>
      <c r="R831" s="111"/>
    </row>
    <row r="832" spans="1:18" ht="12.75" customHeight="1">
      <c r="A832" s="1359">
        <v>823</v>
      </c>
      <c r="B832" s="1355" t="s">
        <v>97</v>
      </c>
      <c r="C832" s="1355"/>
      <c r="D832" s="1355"/>
      <c r="E832" s="1355"/>
      <c r="F832" s="1355"/>
      <c r="G832" s="1355"/>
      <c r="H832" s="1356">
        <v>230308</v>
      </c>
      <c r="I832" s="1357" t="s">
        <v>2434</v>
      </c>
      <c r="J832" s="1355" t="s">
        <v>3245</v>
      </c>
      <c r="K832" s="1360">
        <v>10500</v>
      </c>
      <c r="L832" s="1357" t="s">
        <v>923</v>
      </c>
      <c r="M832" s="1357" t="str">
        <f>IFERROR(INDEX('Budget Manager'!C:C,MATCH(L832,'Budget Manager'!A:A,0))&amp;", "&amp;INDEX('Budget Manager'!D:D,MATCH(L832,'Budget Manager'!A:A,0)),"No Budget Manager")</f>
        <v>Battista, Joseph</v>
      </c>
      <c r="N832" s="1357">
        <f>IFERROR(INDEX('Budget Manager'!B:B,MATCH(L832,'Budget Manager'!A:A,0)),"No PIDM")</f>
        <v>3150698</v>
      </c>
      <c r="O832" s="1357" t="s">
        <v>6080</v>
      </c>
      <c r="P832" s="1357" t="str">
        <f t="shared" si="12"/>
        <v>End</v>
      </c>
      <c r="Q832" s="1361" t="str">
        <f>IFERROR(VLOOKUP(Organization!$L832,BUDGETMANAGER,5,FALSE),"No VID")</f>
        <v>A</v>
      </c>
      <c r="R832" s="111"/>
    </row>
    <row r="833" spans="1:18" ht="12.75" customHeight="1">
      <c r="A833" s="1359">
        <v>824</v>
      </c>
      <c r="B833" s="1355" t="s">
        <v>97</v>
      </c>
      <c r="C833" s="1355"/>
      <c r="D833" s="1355"/>
      <c r="E833" s="1355"/>
      <c r="F833" s="1355"/>
      <c r="G833" s="1355"/>
      <c r="H833" s="1356">
        <v>230404</v>
      </c>
      <c r="I833" s="1357" t="s">
        <v>5980</v>
      </c>
      <c r="J833" s="1355" t="s">
        <v>3245</v>
      </c>
      <c r="K833" s="1360">
        <v>10500</v>
      </c>
      <c r="L833" s="1357" t="s">
        <v>923</v>
      </c>
      <c r="M833" s="1357" t="str">
        <f>IFERROR(INDEX('Budget Manager'!C:C,MATCH(L833,'Budget Manager'!A:A,0))&amp;", "&amp;INDEX('Budget Manager'!D:D,MATCH(L833,'Budget Manager'!A:A,0)),"No Budget Manager")</f>
        <v>Battista, Joseph</v>
      </c>
      <c r="N833" s="1357">
        <f>IFERROR(INDEX('Budget Manager'!B:B,MATCH(L833,'Budget Manager'!A:A,0)),"No PIDM")</f>
        <v>3150698</v>
      </c>
      <c r="O833" s="1357" t="s">
        <v>7451</v>
      </c>
      <c r="P833" s="1357" t="str">
        <f t="shared" si="12"/>
        <v>End</v>
      </c>
      <c r="Q833" s="1361" t="str">
        <f>IFERROR(VLOOKUP(Organization!$L833,BUDGETMANAGER,5,FALSE),"No VID")</f>
        <v>A</v>
      </c>
      <c r="R833" s="111"/>
    </row>
    <row r="834" spans="1:18" ht="12.75" customHeight="1">
      <c r="A834" s="1359">
        <v>825</v>
      </c>
      <c r="B834" s="1355" t="s">
        <v>97</v>
      </c>
      <c r="C834" s="1355"/>
      <c r="D834" s="1355"/>
      <c r="E834" s="1355"/>
      <c r="F834" s="1355"/>
      <c r="G834" s="1355"/>
      <c r="H834" s="1356">
        <v>230408</v>
      </c>
      <c r="I834" s="1357" t="s">
        <v>2435</v>
      </c>
      <c r="J834" s="1355" t="s">
        <v>3245</v>
      </c>
      <c r="K834" s="1360">
        <v>10500</v>
      </c>
      <c r="L834" s="1357" t="s">
        <v>923</v>
      </c>
      <c r="M834" s="1357" t="str">
        <f>IFERROR(INDEX('Budget Manager'!C:C,MATCH(L834,'Budget Manager'!A:A,0))&amp;", "&amp;INDEX('Budget Manager'!D:D,MATCH(L834,'Budget Manager'!A:A,0)),"No Budget Manager")</f>
        <v>Battista, Joseph</v>
      </c>
      <c r="N834" s="1357">
        <f>IFERROR(INDEX('Budget Manager'!B:B,MATCH(L834,'Budget Manager'!A:A,0)),"No PIDM")</f>
        <v>3150698</v>
      </c>
      <c r="O834" s="1357" t="s">
        <v>6080</v>
      </c>
      <c r="P834" s="1357" t="str">
        <f t="shared" si="12"/>
        <v>End</v>
      </c>
      <c r="Q834" s="1361" t="str">
        <f>IFERROR(VLOOKUP(Organization!$L834,BUDGETMANAGER,5,FALSE),"No VID")</f>
        <v>A</v>
      </c>
      <c r="R834" s="111"/>
    </row>
    <row r="835" spans="1:18" ht="12.75" customHeight="1">
      <c r="A835" s="1359">
        <v>826</v>
      </c>
      <c r="B835" s="1355" t="s">
        <v>97</v>
      </c>
      <c r="C835" s="1355"/>
      <c r="D835" s="1355"/>
      <c r="E835" s="1355"/>
      <c r="F835" s="1355"/>
      <c r="G835" s="1355"/>
      <c r="H835" s="1356">
        <v>230508</v>
      </c>
      <c r="I835" s="1357" t="s">
        <v>2436</v>
      </c>
      <c r="J835" s="1355" t="s">
        <v>3245</v>
      </c>
      <c r="K835" s="1360">
        <v>10500</v>
      </c>
      <c r="L835" s="1357" t="s">
        <v>923</v>
      </c>
      <c r="M835" s="1357" t="str">
        <f>IFERROR(INDEX('Budget Manager'!C:C,MATCH(L835,'Budget Manager'!A:A,0))&amp;", "&amp;INDEX('Budget Manager'!D:D,MATCH(L835,'Budget Manager'!A:A,0)),"No Budget Manager")</f>
        <v>Battista, Joseph</v>
      </c>
      <c r="N835" s="1357">
        <f>IFERROR(INDEX('Budget Manager'!B:B,MATCH(L835,'Budget Manager'!A:A,0)),"No PIDM")</f>
        <v>3150698</v>
      </c>
      <c r="O835" s="1357" t="s">
        <v>6080</v>
      </c>
      <c r="P835" s="1357" t="str">
        <f t="shared" si="12"/>
        <v>End</v>
      </c>
      <c r="Q835" s="1361" t="str">
        <f>IFERROR(VLOOKUP(Organization!$L835,BUDGETMANAGER,5,FALSE),"No VID")</f>
        <v>A</v>
      </c>
      <c r="R835" s="111"/>
    </row>
    <row r="836" spans="1:18" ht="12.75" customHeight="1">
      <c r="A836" s="1359">
        <v>827</v>
      </c>
      <c r="B836" s="1355" t="s">
        <v>97</v>
      </c>
      <c r="C836" s="1355"/>
      <c r="D836" s="1355"/>
      <c r="E836" s="1355"/>
      <c r="F836" s="1355"/>
      <c r="G836" s="1355"/>
      <c r="H836" s="1356">
        <v>230608</v>
      </c>
      <c r="I836" s="1357" t="s">
        <v>2437</v>
      </c>
      <c r="J836" s="1355" t="s">
        <v>3245</v>
      </c>
      <c r="K836" s="1360">
        <v>10500</v>
      </c>
      <c r="L836" s="1357" t="s">
        <v>923</v>
      </c>
      <c r="M836" s="1357" t="str">
        <f>IFERROR(INDEX('Budget Manager'!C:C,MATCH(L836,'Budget Manager'!A:A,0))&amp;", "&amp;INDEX('Budget Manager'!D:D,MATCH(L836,'Budget Manager'!A:A,0)),"No Budget Manager")</f>
        <v>Battista, Joseph</v>
      </c>
      <c r="N836" s="1357">
        <f>IFERROR(INDEX('Budget Manager'!B:B,MATCH(L836,'Budget Manager'!A:A,0)),"No PIDM")</f>
        <v>3150698</v>
      </c>
      <c r="O836" s="1357" t="s">
        <v>6080</v>
      </c>
      <c r="P836" s="1357" t="str">
        <f t="shared" si="12"/>
        <v>End</v>
      </c>
      <c r="Q836" s="1361" t="str">
        <f>IFERROR(VLOOKUP(Organization!$L836,BUDGETMANAGER,5,FALSE),"No VID")</f>
        <v>A</v>
      </c>
      <c r="R836" s="111"/>
    </row>
    <row r="837" spans="1:18" ht="12.75" customHeight="1">
      <c r="A837" s="1359">
        <v>828</v>
      </c>
      <c r="B837" s="1355" t="s">
        <v>97</v>
      </c>
      <c r="C837" s="1355"/>
      <c r="D837" s="1355"/>
      <c r="E837" s="1355"/>
      <c r="F837" s="1355"/>
      <c r="G837" s="1355"/>
      <c r="H837" s="1356">
        <v>230708</v>
      </c>
      <c r="I837" s="1374" t="s">
        <v>3932</v>
      </c>
      <c r="J837" s="1355" t="s">
        <v>3245</v>
      </c>
      <c r="K837" s="1360">
        <v>10500</v>
      </c>
      <c r="L837" s="1357" t="s">
        <v>923</v>
      </c>
      <c r="M837" s="1357" t="str">
        <f>IFERROR(INDEX('Budget Manager'!C:C,MATCH(L837,'Budget Manager'!A:A,0))&amp;", "&amp;INDEX('Budget Manager'!D:D,MATCH(L837,'Budget Manager'!A:A,0)),"No Budget Manager")</f>
        <v>Battista, Joseph</v>
      </c>
      <c r="N837" s="1357">
        <f>IFERROR(INDEX('Budget Manager'!B:B,MATCH(L837,'Budget Manager'!A:A,0)),"No PIDM")</f>
        <v>3150698</v>
      </c>
      <c r="O837" s="1357" t="s">
        <v>6080</v>
      </c>
      <c r="P837" s="1357" t="str">
        <f t="shared" si="12"/>
        <v>End</v>
      </c>
      <c r="Q837" s="1361" t="str">
        <f>IFERROR(VLOOKUP(Organization!$L837,BUDGETMANAGER,5,FALSE),"No VID")</f>
        <v>A</v>
      </c>
      <c r="R837" s="111"/>
    </row>
    <row r="838" spans="1:18" ht="12.75" customHeight="1">
      <c r="A838" s="1359">
        <v>829</v>
      </c>
      <c r="B838" s="1355" t="s">
        <v>97</v>
      </c>
      <c r="C838" s="1355"/>
      <c r="D838" s="1355"/>
      <c r="E838" s="1355"/>
      <c r="F838" s="1355"/>
      <c r="G838" s="1355"/>
      <c r="H838" s="1356">
        <v>230808</v>
      </c>
      <c r="I838" s="1374" t="s">
        <v>4214</v>
      </c>
      <c r="J838" s="1355" t="s">
        <v>3245</v>
      </c>
      <c r="K838" s="1360">
        <v>10500</v>
      </c>
      <c r="L838" s="1357" t="s">
        <v>923</v>
      </c>
      <c r="M838" s="1357" t="str">
        <f>IFERROR(INDEX('Budget Manager'!C:C,MATCH(L838,'Budget Manager'!A:A,0))&amp;", "&amp;INDEX('Budget Manager'!D:D,MATCH(L838,'Budget Manager'!A:A,0)),"No Budget Manager")</f>
        <v>Battista, Joseph</v>
      </c>
      <c r="N838" s="1357">
        <f>IFERROR(INDEX('Budget Manager'!B:B,MATCH(L838,'Budget Manager'!A:A,0)),"No PIDM")</f>
        <v>3150698</v>
      </c>
      <c r="O838" s="1357" t="s">
        <v>6080</v>
      </c>
      <c r="P838" s="1357" t="str">
        <f t="shared" si="12"/>
        <v>End</v>
      </c>
      <c r="Q838" s="1361" t="str">
        <f>IFERROR(VLOOKUP(Organization!$L838,BUDGETMANAGER,5,FALSE),"No VID")</f>
        <v>A</v>
      </c>
      <c r="R838" s="111"/>
    </row>
    <row r="839" spans="1:18" ht="12.75" customHeight="1">
      <c r="A839" s="1359">
        <v>830</v>
      </c>
      <c r="B839" s="1355" t="s">
        <v>97</v>
      </c>
      <c r="C839" s="1355"/>
      <c r="D839" s="1355"/>
      <c r="E839" s="1355"/>
      <c r="F839" s="1355"/>
      <c r="G839" s="1355"/>
      <c r="H839" s="1356">
        <v>230908</v>
      </c>
      <c r="I839" s="1374" t="s">
        <v>4272</v>
      </c>
      <c r="J839" s="1355" t="s">
        <v>3245</v>
      </c>
      <c r="K839" s="1360">
        <v>10500</v>
      </c>
      <c r="L839" s="1357" t="s">
        <v>923</v>
      </c>
      <c r="M839" s="1357" t="str">
        <f>IFERROR(INDEX('Budget Manager'!C:C,MATCH(L839,'Budget Manager'!A:A,0))&amp;", "&amp;INDEX('Budget Manager'!D:D,MATCH(L839,'Budget Manager'!A:A,0)),"No Budget Manager")</f>
        <v>Battista, Joseph</v>
      </c>
      <c r="N839" s="1357">
        <f>IFERROR(INDEX('Budget Manager'!B:B,MATCH(L839,'Budget Manager'!A:A,0)),"No PIDM")</f>
        <v>3150698</v>
      </c>
      <c r="O839" s="1357" t="s">
        <v>6080</v>
      </c>
      <c r="P839" s="1357" t="str">
        <f t="shared" si="12"/>
        <v>End</v>
      </c>
      <c r="Q839" s="1361" t="str">
        <f>IFERROR(VLOOKUP(Organization!$L839,BUDGETMANAGER,5,FALSE),"No VID")</f>
        <v>A</v>
      </c>
      <c r="R839" s="111"/>
    </row>
    <row r="840" spans="1:18" ht="12.75" customHeight="1">
      <c r="A840" s="1359">
        <v>831</v>
      </c>
      <c r="B840" s="1355" t="s">
        <v>97</v>
      </c>
      <c r="C840" s="1355"/>
      <c r="D840" s="1355"/>
      <c r="E840" s="1355"/>
      <c r="F840" s="1355"/>
      <c r="G840" s="1355"/>
      <c r="H840" s="1356">
        <v>231008</v>
      </c>
      <c r="I840" s="1374" t="s">
        <v>4919</v>
      </c>
      <c r="J840" s="1355" t="s">
        <v>3245</v>
      </c>
      <c r="K840" s="1360">
        <v>10500</v>
      </c>
      <c r="L840" s="1357" t="s">
        <v>923</v>
      </c>
      <c r="M840" s="1357" t="str">
        <f>IFERROR(INDEX('Budget Manager'!C:C,MATCH(L840,'Budget Manager'!A:A,0))&amp;", "&amp;INDEX('Budget Manager'!D:D,MATCH(L840,'Budget Manager'!A:A,0)),"No Budget Manager")</f>
        <v>Battista, Joseph</v>
      </c>
      <c r="N840" s="1357">
        <f>IFERROR(INDEX('Budget Manager'!B:B,MATCH(L840,'Budget Manager'!A:A,0)),"No PIDM")</f>
        <v>3150698</v>
      </c>
      <c r="O840" s="1357" t="s">
        <v>6080</v>
      </c>
      <c r="P840" s="1357" t="str">
        <f t="shared" si="12"/>
        <v>End</v>
      </c>
      <c r="Q840" s="1361" t="str">
        <f>IFERROR(VLOOKUP(Organization!$L840,BUDGETMANAGER,5,FALSE),"No VID")</f>
        <v>A</v>
      </c>
      <c r="R840" s="111"/>
    </row>
    <row r="841" spans="1:18" ht="12.75" customHeight="1">
      <c r="A841" s="1359">
        <v>832</v>
      </c>
      <c r="B841" s="1355" t="s">
        <v>97</v>
      </c>
      <c r="C841" s="1355"/>
      <c r="D841" s="1355"/>
      <c r="E841" s="1355"/>
      <c r="F841" s="1355"/>
      <c r="G841" s="1355"/>
      <c r="H841" s="1356">
        <v>231108</v>
      </c>
      <c r="I841" s="1374" t="s">
        <v>4926</v>
      </c>
      <c r="J841" s="1355" t="s">
        <v>3245</v>
      </c>
      <c r="K841" s="1360">
        <v>10500</v>
      </c>
      <c r="L841" s="1357" t="s">
        <v>923</v>
      </c>
      <c r="M841" s="1357" t="str">
        <f>IFERROR(INDEX('Budget Manager'!C:C,MATCH(L841,'Budget Manager'!A:A,0))&amp;", "&amp;INDEX('Budget Manager'!D:D,MATCH(L841,'Budget Manager'!A:A,0)),"No Budget Manager")</f>
        <v>Battista, Joseph</v>
      </c>
      <c r="N841" s="1357">
        <f>IFERROR(INDEX('Budget Manager'!B:B,MATCH(L841,'Budget Manager'!A:A,0)),"No PIDM")</f>
        <v>3150698</v>
      </c>
      <c r="O841" s="1357" t="s">
        <v>6839</v>
      </c>
      <c r="P841" s="1357" t="str">
        <f t="shared" si="12"/>
        <v>End</v>
      </c>
      <c r="Q841" s="1361" t="str">
        <f>IFERROR(VLOOKUP(Organization!$L841,BUDGETMANAGER,5,FALSE),"No VID")</f>
        <v>A</v>
      </c>
      <c r="R841" s="111"/>
    </row>
    <row r="842" spans="1:18" ht="12.75" customHeight="1">
      <c r="A842" s="1359">
        <v>833</v>
      </c>
      <c r="B842" s="1355" t="s">
        <v>97</v>
      </c>
      <c r="C842" s="1355"/>
      <c r="D842" s="1355"/>
      <c r="E842" s="1355"/>
      <c r="F842" s="1355"/>
      <c r="G842" s="1355"/>
      <c r="H842" s="1356">
        <v>231208</v>
      </c>
      <c r="I842" s="1357" t="s">
        <v>5046</v>
      </c>
      <c r="J842" s="1355" t="s">
        <v>3245</v>
      </c>
      <c r="K842" s="1360">
        <v>10500</v>
      </c>
      <c r="L842" s="1357" t="s">
        <v>923</v>
      </c>
      <c r="M842" s="1357" t="str">
        <f>IFERROR(INDEX('Budget Manager'!C:C,MATCH(L842,'Budget Manager'!A:A,0))&amp;", "&amp;INDEX('Budget Manager'!D:D,MATCH(L842,'Budget Manager'!A:A,0)),"No Budget Manager")</f>
        <v>Battista, Joseph</v>
      </c>
      <c r="N842" s="1357">
        <f>IFERROR(INDEX('Budget Manager'!B:B,MATCH(L842,'Budget Manager'!A:A,0)),"No PIDM")</f>
        <v>3150698</v>
      </c>
      <c r="O842" s="1357" t="s">
        <v>6080</v>
      </c>
      <c r="P842" s="1357" t="str">
        <f t="shared" si="12"/>
        <v>End</v>
      </c>
      <c r="Q842" s="1361" t="str">
        <f>IFERROR(VLOOKUP(Organization!$L842,BUDGETMANAGER,5,FALSE),"No VID")</f>
        <v>A</v>
      </c>
      <c r="R842" s="111"/>
    </row>
    <row r="843" spans="1:18" ht="12.75" customHeight="1">
      <c r="A843" s="1359">
        <v>834</v>
      </c>
      <c r="B843" s="1355" t="s">
        <v>97</v>
      </c>
      <c r="C843" s="1355"/>
      <c r="D843" s="1355"/>
      <c r="E843" s="1355"/>
      <c r="F843" s="1355"/>
      <c r="G843" s="1355"/>
      <c r="H843" s="1356">
        <v>231308</v>
      </c>
      <c r="I843" s="1357" t="s">
        <v>5228</v>
      </c>
      <c r="J843" s="1355" t="s">
        <v>3245</v>
      </c>
      <c r="K843" s="1360">
        <v>10500</v>
      </c>
      <c r="L843" s="1357" t="s">
        <v>923</v>
      </c>
      <c r="M843" s="1357" t="str">
        <f>IFERROR(INDEX('Budget Manager'!C:C,MATCH(L843,'Budget Manager'!A:A,0))&amp;", "&amp;INDEX('Budget Manager'!D:D,MATCH(L843,'Budget Manager'!A:A,0)),"No Budget Manager")</f>
        <v>Battista, Joseph</v>
      </c>
      <c r="N843" s="1357">
        <f>IFERROR(INDEX('Budget Manager'!B:B,MATCH(L843,'Budget Manager'!A:A,0)),"No PIDM")</f>
        <v>3150698</v>
      </c>
      <c r="O843" s="1357" t="s">
        <v>6080</v>
      </c>
      <c r="P843" s="1357" t="str">
        <f t="shared" si="12"/>
        <v>End</v>
      </c>
      <c r="Q843" s="1361" t="str">
        <f>IFERROR(VLOOKUP(Organization!$L843,BUDGETMANAGER,5,FALSE),"No VID")</f>
        <v>A</v>
      </c>
      <c r="R843" s="111"/>
    </row>
    <row r="844" spans="1:18" ht="12.75" customHeight="1">
      <c r="A844" s="1359">
        <v>835</v>
      </c>
      <c r="B844" s="1355" t="s">
        <v>97</v>
      </c>
      <c r="C844" s="1355"/>
      <c r="D844" s="1355"/>
      <c r="E844" s="1355"/>
      <c r="F844" s="1355"/>
      <c r="G844" s="1355"/>
      <c r="H844" s="1356">
        <v>231408</v>
      </c>
      <c r="I844" s="1357" t="s">
        <v>5276</v>
      </c>
      <c r="J844" s="1355" t="s">
        <v>3245</v>
      </c>
      <c r="K844" s="1360">
        <v>10500</v>
      </c>
      <c r="L844" s="1357" t="s">
        <v>923</v>
      </c>
      <c r="M844" s="1357" t="str">
        <f>IFERROR(INDEX('Budget Manager'!C:C,MATCH(L844,'Budget Manager'!A:A,0))&amp;", "&amp;INDEX('Budget Manager'!D:D,MATCH(L844,'Budget Manager'!A:A,0)),"No Budget Manager")</f>
        <v>Battista, Joseph</v>
      </c>
      <c r="N844" s="1357">
        <f>IFERROR(INDEX('Budget Manager'!B:B,MATCH(L844,'Budget Manager'!A:A,0)),"No PIDM")</f>
        <v>3150698</v>
      </c>
      <c r="O844" s="1357" t="s">
        <v>6080</v>
      </c>
      <c r="P844" s="1357" t="str">
        <f t="shared" si="12"/>
        <v>End</v>
      </c>
      <c r="Q844" s="1361" t="str">
        <f>IFERROR(VLOOKUP(Organization!$L844,BUDGETMANAGER,5,FALSE),"No VID")</f>
        <v>A</v>
      </c>
      <c r="R844" s="111"/>
    </row>
    <row r="845" spans="1:18" ht="12.75" customHeight="1">
      <c r="A845" s="1359">
        <v>836</v>
      </c>
      <c r="B845" s="1355" t="s">
        <v>97</v>
      </c>
      <c r="C845" s="1355"/>
      <c r="D845" s="1355"/>
      <c r="E845" s="1355"/>
      <c r="F845" s="1355"/>
      <c r="G845" s="1355"/>
      <c r="H845" s="1356">
        <v>231508</v>
      </c>
      <c r="I845" s="1357" t="s">
        <v>5341</v>
      </c>
      <c r="J845" s="1355" t="s">
        <v>3245</v>
      </c>
      <c r="K845" s="1360">
        <v>10500</v>
      </c>
      <c r="L845" s="1357" t="s">
        <v>923</v>
      </c>
      <c r="M845" s="1357" t="str">
        <f>IFERROR(INDEX('Budget Manager'!C:C,MATCH(L845,'Budget Manager'!A:A,0))&amp;", "&amp;INDEX('Budget Manager'!D:D,MATCH(L845,'Budget Manager'!A:A,0)),"No Budget Manager")</f>
        <v>Battista, Joseph</v>
      </c>
      <c r="N845" s="1357">
        <f>IFERROR(INDEX('Budget Manager'!B:B,MATCH(L845,'Budget Manager'!A:A,0)),"No PIDM")</f>
        <v>3150698</v>
      </c>
      <c r="O845" s="1357" t="s">
        <v>6080</v>
      </c>
      <c r="P845" s="1357" t="str">
        <f t="shared" si="12"/>
        <v>End</v>
      </c>
      <c r="Q845" s="1361" t="str">
        <f>IFERROR(VLOOKUP(Organization!$L845,BUDGETMANAGER,5,FALSE),"No VID")</f>
        <v>A</v>
      </c>
      <c r="R845" s="111"/>
    </row>
    <row r="846" spans="1:18" ht="12.75" customHeight="1">
      <c r="A846" s="1359">
        <v>837</v>
      </c>
      <c r="B846" s="1355" t="s">
        <v>97</v>
      </c>
      <c r="C846" s="1355"/>
      <c r="D846" s="1355"/>
      <c r="E846" s="1355"/>
      <c r="F846" s="1355"/>
      <c r="G846" s="1355"/>
      <c r="H846" s="1356">
        <v>231608</v>
      </c>
      <c r="I846" s="1357" t="s">
        <v>5494</v>
      </c>
      <c r="J846" s="1355" t="s">
        <v>3245</v>
      </c>
      <c r="K846" s="1360">
        <v>10500</v>
      </c>
      <c r="L846" s="1357" t="s">
        <v>923</v>
      </c>
      <c r="M846" s="1357" t="str">
        <f>IFERROR(INDEX('Budget Manager'!C:C,MATCH(L846,'Budget Manager'!A:A,0))&amp;", "&amp;INDEX('Budget Manager'!D:D,MATCH(L846,'Budget Manager'!A:A,0)),"No Budget Manager")</f>
        <v>Battista, Joseph</v>
      </c>
      <c r="N846" s="1357">
        <f>IFERROR(INDEX('Budget Manager'!B:B,MATCH(L846,'Budget Manager'!A:A,0)),"No PIDM")</f>
        <v>3150698</v>
      </c>
      <c r="O846" s="1357" t="s">
        <v>6080</v>
      </c>
      <c r="P846" s="1357" t="str">
        <f t="shared" si="12"/>
        <v>End</v>
      </c>
      <c r="Q846" s="1361" t="str">
        <f>IFERROR(VLOOKUP(Organization!$L846,BUDGETMANAGER,5,FALSE),"No VID")</f>
        <v>A</v>
      </c>
      <c r="R846" s="111"/>
    </row>
    <row r="847" spans="1:18" ht="12.75" customHeight="1">
      <c r="A847" s="1359">
        <v>838</v>
      </c>
      <c r="B847" s="1355" t="s">
        <v>97</v>
      </c>
      <c r="C847" s="1355"/>
      <c r="D847" s="1355"/>
      <c r="E847" s="1355"/>
      <c r="F847" s="1355"/>
      <c r="G847" s="1355"/>
      <c r="H847" s="1356">
        <v>231708</v>
      </c>
      <c r="I847" s="1357" t="s">
        <v>5495</v>
      </c>
      <c r="J847" s="1355" t="s">
        <v>3245</v>
      </c>
      <c r="K847" s="1360">
        <v>10500</v>
      </c>
      <c r="L847" s="1357" t="s">
        <v>923</v>
      </c>
      <c r="M847" s="1357" t="str">
        <f>IFERROR(INDEX('Budget Manager'!C:C,MATCH(L847,'Budget Manager'!A:A,0))&amp;", "&amp;INDEX('Budget Manager'!D:D,MATCH(L847,'Budget Manager'!A:A,0)),"No Budget Manager")</f>
        <v>Battista, Joseph</v>
      </c>
      <c r="N847" s="1357">
        <f>IFERROR(INDEX('Budget Manager'!B:B,MATCH(L847,'Budget Manager'!A:A,0)),"No PIDM")</f>
        <v>3150698</v>
      </c>
      <c r="O847" s="1357" t="s">
        <v>6839</v>
      </c>
      <c r="P847" s="1357" t="str">
        <f t="shared" si="12"/>
        <v>End</v>
      </c>
      <c r="Q847" s="1361" t="str">
        <f>IFERROR(VLOOKUP(Organization!$L847,BUDGETMANAGER,5,FALSE),"No VID")</f>
        <v>A</v>
      </c>
      <c r="R847" s="111"/>
    </row>
    <row r="848" spans="1:18" ht="12.75" customHeight="1">
      <c r="A848" s="1359">
        <v>839</v>
      </c>
      <c r="B848" s="1355" t="s">
        <v>97</v>
      </c>
      <c r="C848" s="1355"/>
      <c r="D848" s="1355"/>
      <c r="E848" s="1355"/>
      <c r="F848" s="1355"/>
      <c r="G848" s="1355"/>
      <c r="H848" s="1356">
        <v>231808</v>
      </c>
      <c r="I848" s="1357" t="s">
        <v>6374</v>
      </c>
      <c r="J848" s="1355" t="s">
        <v>3245</v>
      </c>
      <c r="K848" s="1360">
        <v>10500</v>
      </c>
      <c r="L848" s="1357" t="s">
        <v>923</v>
      </c>
      <c r="M848" s="1357" t="str">
        <f>IFERROR(INDEX('Budget Manager'!C:C,MATCH(L848,'Budget Manager'!A:A,0))&amp;", "&amp;INDEX('Budget Manager'!D:D,MATCH(L848,'Budget Manager'!A:A,0)),"No Budget Manager")</f>
        <v>Battista, Joseph</v>
      </c>
      <c r="N848" s="1357">
        <f>IFERROR(INDEX('Budget Manager'!B:B,MATCH(L848,'Budget Manager'!A:A,0)),"No PIDM")</f>
        <v>3150698</v>
      </c>
      <c r="O848" s="1357"/>
      <c r="P848" s="1357" t="str">
        <f t="shared" si="12"/>
        <v/>
      </c>
      <c r="Q848" s="1361" t="str">
        <f>IFERROR(VLOOKUP(Organization!$L848,BUDGETMANAGER,5,FALSE),"No VID")</f>
        <v>A</v>
      </c>
      <c r="R848" s="111"/>
    </row>
    <row r="849" spans="1:18" ht="12.75" customHeight="1">
      <c r="A849" s="1359">
        <v>840</v>
      </c>
      <c r="B849" s="1355" t="s">
        <v>97</v>
      </c>
      <c r="C849" s="1355"/>
      <c r="D849" s="1355"/>
      <c r="E849" s="1355"/>
      <c r="F849" s="1355"/>
      <c r="G849" s="1355"/>
      <c r="H849" s="1356">
        <v>232008</v>
      </c>
      <c r="I849" s="1357" t="s">
        <v>6642</v>
      </c>
      <c r="J849" s="1355" t="s">
        <v>3245</v>
      </c>
      <c r="K849" s="1360">
        <v>10500</v>
      </c>
      <c r="L849" s="1357" t="s">
        <v>923</v>
      </c>
      <c r="M849" s="1357" t="str">
        <f>IFERROR(INDEX('Budget Manager'!C:C,MATCH(L849,'Budget Manager'!A:A,0))&amp;", "&amp;INDEX('Budget Manager'!D:D,MATCH(L849,'Budget Manager'!A:A,0)),"No Budget Manager")</f>
        <v>Battista, Joseph</v>
      </c>
      <c r="N849" s="1357">
        <f>IFERROR(INDEX('Budget Manager'!B:B,MATCH(L849,'Budget Manager'!A:A,0)),"No PIDM")</f>
        <v>3150698</v>
      </c>
      <c r="O849" s="1357" t="s">
        <v>7615</v>
      </c>
      <c r="P849" s="1357" t="str">
        <f t="shared" si="12"/>
        <v>End</v>
      </c>
      <c r="Q849" s="1361" t="str">
        <f>IFERROR(VLOOKUP(Organization!$L849,BUDGETMANAGER,5,FALSE),"No VID")</f>
        <v>A</v>
      </c>
      <c r="R849" s="111"/>
    </row>
    <row r="850" spans="1:18" ht="12.75" customHeight="1">
      <c r="A850" s="1359">
        <v>841</v>
      </c>
      <c r="B850" s="1355" t="s">
        <v>97</v>
      </c>
      <c r="C850" s="1355"/>
      <c r="D850" s="1355"/>
      <c r="E850" s="1355"/>
      <c r="F850" s="1355"/>
      <c r="G850" s="1355"/>
      <c r="H850" s="1356">
        <v>254200</v>
      </c>
      <c r="I850" s="1357" t="s">
        <v>5637</v>
      </c>
      <c r="J850" s="1355" t="s">
        <v>3245</v>
      </c>
      <c r="K850" s="1360">
        <v>10500</v>
      </c>
      <c r="L850" s="1357" t="s">
        <v>923</v>
      </c>
      <c r="M850" s="1357" t="str">
        <f>IFERROR(INDEX('Budget Manager'!C:C,MATCH(L850,'Budget Manager'!A:A,0))&amp;", "&amp;INDEX('Budget Manager'!D:D,MATCH(L850,'Budget Manager'!A:A,0)),"No Budget Manager")</f>
        <v>Battista, Joseph</v>
      </c>
      <c r="N850" s="1357">
        <f>IFERROR(INDEX('Budget Manager'!B:B,MATCH(L850,'Budget Manager'!A:A,0)),"No PIDM")</f>
        <v>3150698</v>
      </c>
      <c r="O850" s="1357" t="s">
        <v>6082</v>
      </c>
      <c r="P850" s="1357" t="str">
        <f t="shared" si="12"/>
        <v>End</v>
      </c>
      <c r="Q850" s="1361" t="str">
        <f>IFERROR(VLOOKUP(Organization!$L850,BUDGETMANAGER,5,FALSE),"No VID")</f>
        <v>A</v>
      </c>
      <c r="R850" s="111"/>
    </row>
    <row r="851" spans="1:18" ht="12.75" customHeight="1">
      <c r="A851" s="1359">
        <v>842</v>
      </c>
      <c r="B851" s="1355" t="s">
        <v>97</v>
      </c>
      <c r="C851" s="1355"/>
      <c r="D851" s="1355"/>
      <c r="E851" s="1355"/>
      <c r="F851" s="1355"/>
      <c r="G851" s="1355"/>
      <c r="H851" s="1356">
        <v>261200</v>
      </c>
      <c r="I851" s="1357" t="s">
        <v>9332</v>
      </c>
      <c r="J851" s="1355" t="s">
        <v>3245</v>
      </c>
      <c r="K851" s="1360">
        <v>10500</v>
      </c>
      <c r="L851" s="1357" t="s">
        <v>923</v>
      </c>
      <c r="M851" s="1357" t="str">
        <f>IFERROR(INDEX('Budget Manager'!C:C,MATCH(L851,'Budget Manager'!A:A,0))&amp;", "&amp;INDEX('Budget Manager'!D:D,MATCH(L851,'Budget Manager'!A:A,0)),"No Budget Manager")</f>
        <v>Battista, Joseph</v>
      </c>
      <c r="N851" s="1357">
        <f>IFERROR(INDEX('Budget Manager'!B:B,MATCH(L851,'Budget Manager'!A:A,0)),"No PIDM")</f>
        <v>3150698</v>
      </c>
      <c r="O851" s="1357"/>
      <c r="P851" s="1357" t="str">
        <f t="shared" ref="P851:P914" si="13">LEFT($O851,3)</f>
        <v/>
      </c>
      <c r="Q851" s="1361" t="str">
        <f>IFERROR(VLOOKUP(Organization!$L851,BUDGETMANAGER,5,FALSE),"No VID")</f>
        <v>A</v>
      </c>
      <c r="R851" s="111"/>
    </row>
    <row r="852" spans="1:18" ht="12.75" customHeight="1">
      <c r="A852" s="1359">
        <v>843</v>
      </c>
      <c r="B852" s="1355" t="s">
        <v>97</v>
      </c>
      <c r="C852" s="1355"/>
      <c r="D852" s="1355"/>
      <c r="E852" s="1355"/>
      <c r="F852" s="1355"/>
      <c r="G852" s="1355"/>
      <c r="H852" s="1356">
        <v>261300</v>
      </c>
      <c r="I852" s="1357" t="s">
        <v>9332</v>
      </c>
      <c r="J852" s="1355" t="s">
        <v>3245</v>
      </c>
      <c r="K852" s="1360">
        <v>10500</v>
      </c>
      <c r="L852" s="1357" t="s">
        <v>923</v>
      </c>
      <c r="M852" s="1357" t="str">
        <f>IFERROR(INDEX('Budget Manager'!C:C,MATCH(L852,'Budget Manager'!A:A,0))&amp;", "&amp;INDEX('Budget Manager'!D:D,MATCH(L852,'Budget Manager'!A:A,0)),"No Budget Manager")</f>
        <v>Battista, Joseph</v>
      </c>
      <c r="N852" s="1357">
        <f>IFERROR(INDEX('Budget Manager'!B:B,MATCH(L852,'Budget Manager'!A:A,0)),"No PIDM")</f>
        <v>3150698</v>
      </c>
      <c r="O852" s="1357"/>
      <c r="P852" s="1357" t="str">
        <f t="shared" si="13"/>
        <v/>
      </c>
      <c r="Q852" s="1361" t="str">
        <f>IFERROR(VLOOKUP(Organization!$L852,BUDGETMANAGER,5,FALSE),"No VID")</f>
        <v>A</v>
      </c>
      <c r="R852" s="111"/>
    </row>
    <row r="853" spans="1:18" ht="12.75" customHeight="1">
      <c r="A853" s="1359">
        <v>844</v>
      </c>
      <c r="B853" s="1355" t="s">
        <v>97</v>
      </c>
      <c r="C853" s="1355"/>
      <c r="D853" s="1355"/>
      <c r="E853" s="1355"/>
      <c r="F853" s="1355"/>
      <c r="G853" s="1355"/>
      <c r="H853" s="1356">
        <v>260012</v>
      </c>
      <c r="I853" s="1357" t="s">
        <v>7630</v>
      </c>
      <c r="J853" s="1355" t="s">
        <v>3245</v>
      </c>
      <c r="K853" s="1360">
        <v>10500</v>
      </c>
      <c r="L853" s="1357" t="s">
        <v>923</v>
      </c>
      <c r="M853" s="1357" t="str">
        <f>IFERROR(INDEX('Budget Manager'!C:C,MATCH(L853,'Budget Manager'!A:A,0))&amp;", "&amp;INDEX('Budget Manager'!D:D,MATCH(L853,'Budget Manager'!A:A,0)),"No Budget Manager")</f>
        <v>Battista, Joseph</v>
      </c>
      <c r="N853" s="1357">
        <f>IFERROR(INDEX('Budget Manager'!B:B,MATCH(L853,'Budget Manager'!A:A,0)),"No PIDM")</f>
        <v>3150698</v>
      </c>
      <c r="O853" s="1357"/>
      <c r="P853" s="1357" t="str">
        <f t="shared" si="13"/>
        <v/>
      </c>
      <c r="Q853" s="1361" t="str">
        <f>IFERROR(VLOOKUP(Organization!$L853,BUDGETMANAGER,5,FALSE),"No VID")</f>
        <v>A</v>
      </c>
      <c r="R853" s="111"/>
    </row>
    <row r="854" spans="1:18" ht="12.75" customHeight="1">
      <c r="A854" s="1359">
        <v>845</v>
      </c>
      <c r="B854" s="1355" t="s">
        <v>97</v>
      </c>
      <c r="C854" s="1355"/>
      <c r="D854" s="1355"/>
      <c r="E854" s="1355"/>
      <c r="F854" s="1355"/>
      <c r="G854" s="1355"/>
      <c r="H854" s="1356">
        <v>330006</v>
      </c>
      <c r="I854" s="1363" t="s">
        <v>4932</v>
      </c>
      <c r="J854" s="1355" t="s">
        <v>3245</v>
      </c>
      <c r="K854" s="1360">
        <v>10500</v>
      </c>
      <c r="L854" s="1357" t="s">
        <v>923</v>
      </c>
      <c r="M854" s="1357" t="str">
        <f>IFERROR(INDEX('Budget Manager'!C:C,MATCH(L854,'Budget Manager'!A:A,0))&amp;", "&amp;INDEX('Budget Manager'!D:D,MATCH(L854,'Budget Manager'!A:A,0)),"No Budget Manager")</f>
        <v>Battista, Joseph</v>
      </c>
      <c r="N854" s="1357">
        <f>IFERROR(INDEX('Budget Manager'!B:B,MATCH(L854,'Budget Manager'!A:A,0)),"No PIDM")</f>
        <v>3150698</v>
      </c>
      <c r="O854" s="1357" t="s">
        <v>6050</v>
      </c>
      <c r="P854" s="1357" t="str">
        <f t="shared" si="13"/>
        <v>End</v>
      </c>
      <c r="Q854" s="1361" t="str">
        <f>IFERROR(VLOOKUP(Organization!$L854,BUDGETMANAGER,5,FALSE),"No VID")</f>
        <v>A</v>
      </c>
      <c r="R854" s="111"/>
    </row>
    <row r="855" spans="1:18" ht="12.75" customHeight="1">
      <c r="A855" s="1359">
        <v>846</v>
      </c>
      <c r="B855" s="1355" t="s">
        <v>97</v>
      </c>
      <c r="C855" s="1355"/>
      <c r="D855" s="1355"/>
      <c r="E855" s="1355"/>
      <c r="F855" s="1355"/>
      <c r="G855" s="1355"/>
      <c r="H855" s="1356">
        <v>330008</v>
      </c>
      <c r="I855" s="1363" t="s">
        <v>5305</v>
      </c>
      <c r="J855" s="1355" t="s">
        <v>3245</v>
      </c>
      <c r="K855" s="1360">
        <v>10500</v>
      </c>
      <c r="L855" s="1357" t="s">
        <v>923</v>
      </c>
      <c r="M855" s="1357" t="str">
        <f>IFERROR(INDEX('Budget Manager'!C:C,MATCH(L855,'Budget Manager'!A:A,0))&amp;", "&amp;INDEX('Budget Manager'!D:D,MATCH(L855,'Budget Manager'!A:A,0)),"No Budget Manager")</f>
        <v>Battista, Joseph</v>
      </c>
      <c r="N855" s="1357">
        <f>IFERROR(INDEX('Budget Manager'!B:B,MATCH(L855,'Budget Manager'!A:A,0)),"No PIDM")</f>
        <v>3150698</v>
      </c>
      <c r="O855" s="1357" t="s">
        <v>6050</v>
      </c>
      <c r="P855" s="1357" t="str">
        <f t="shared" si="13"/>
        <v>End</v>
      </c>
      <c r="Q855" s="1361" t="str">
        <f>IFERROR(VLOOKUP(Organization!$L855,BUDGETMANAGER,5,FALSE),"No VID")</f>
        <v>A</v>
      </c>
      <c r="R855" s="111"/>
    </row>
    <row r="856" spans="1:18" ht="12.75" customHeight="1">
      <c r="A856" s="1359">
        <v>847</v>
      </c>
      <c r="B856" s="1355" t="s">
        <v>97</v>
      </c>
      <c r="C856" s="1355"/>
      <c r="D856" s="1355"/>
      <c r="E856" s="1355"/>
      <c r="F856" s="1355"/>
      <c r="G856" s="1355"/>
      <c r="H856" s="1356">
        <v>330708</v>
      </c>
      <c r="I856" s="1363" t="s">
        <v>930</v>
      </c>
      <c r="J856" s="1355" t="s">
        <v>3245</v>
      </c>
      <c r="K856" s="1360">
        <v>10500</v>
      </c>
      <c r="L856" s="1357" t="s">
        <v>923</v>
      </c>
      <c r="M856" s="1357" t="str">
        <f>IFERROR(INDEX('Budget Manager'!C:C,MATCH(L856,'Budget Manager'!A:A,0))&amp;", "&amp;INDEX('Budget Manager'!D:D,MATCH(L856,'Budget Manager'!A:A,0)),"No Budget Manager")</f>
        <v>Battista, Joseph</v>
      </c>
      <c r="N856" s="1357">
        <f>IFERROR(INDEX('Budget Manager'!B:B,MATCH(L856,'Budget Manager'!A:A,0)),"No PIDM")</f>
        <v>3150698</v>
      </c>
      <c r="O856" s="1357" t="s">
        <v>6050</v>
      </c>
      <c r="P856" s="1357" t="str">
        <f t="shared" si="13"/>
        <v>End</v>
      </c>
      <c r="Q856" s="1361" t="str">
        <f>IFERROR(VLOOKUP(Organization!$L856,BUDGETMANAGER,5,FALSE),"No VID")</f>
        <v>A</v>
      </c>
      <c r="R856" s="111"/>
    </row>
    <row r="857" spans="1:18" ht="12.75" customHeight="1">
      <c r="A857" s="1359">
        <v>848</v>
      </c>
      <c r="B857" s="1355" t="s">
        <v>97</v>
      </c>
      <c r="C857" s="1355"/>
      <c r="D857" s="1355"/>
      <c r="E857" s="1355"/>
      <c r="F857" s="1355"/>
      <c r="G857" s="1355"/>
      <c r="H857" s="1356">
        <v>331108</v>
      </c>
      <c r="I857" s="1357" t="s">
        <v>4959</v>
      </c>
      <c r="J857" s="1355" t="s">
        <v>3245</v>
      </c>
      <c r="K857" s="1360">
        <v>10500</v>
      </c>
      <c r="L857" s="1357" t="s">
        <v>923</v>
      </c>
      <c r="M857" s="1357" t="str">
        <f>IFERROR(INDEX('Budget Manager'!C:C,MATCH(L857,'Budget Manager'!A:A,0))&amp;", "&amp;INDEX('Budget Manager'!D:D,MATCH(L857,'Budget Manager'!A:A,0)),"No Budget Manager")</f>
        <v>Battista, Joseph</v>
      </c>
      <c r="N857" s="1357">
        <f>IFERROR(INDEX('Budget Manager'!B:B,MATCH(L857,'Budget Manager'!A:A,0)),"No PIDM")</f>
        <v>3150698</v>
      </c>
      <c r="O857" s="1357" t="s">
        <v>6050</v>
      </c>
      <c r="P857" s="1357" t="str">
        <f t="shared" si="13"/>
        <v>End</v>
      </c>
      <c r="Q857" s="1361" t="str">
        <f>IFERROR(VLOOKUP(Organization!$L857,BUDGETMANAGER,5,FALSE),"No VID")</f>
        <v>A</v>
      </c>
      <c r="R857" s="111"/>
    </row>
    <row r="858" spans="1:18" ht="12.75" customHeight="1">
      <c r="A858" s="1359">
        <v>849</v>
      </c>
      <c r="B858" s="1355" t="s">
        <v>97</v>
      </c>
      <c r="C858" s="1355"/>
      <c r="D858" s="1355"/>
      <c r="E858" s="1355"/>
      <c r="F858" s="1355"/>
      <c r="G858" s="1355"/>
      <c r="H858" s="1356">
        <v>331208</v>
      </c>
      <c r="I858" s="1357" t="s">
        <v>4960</v>
      </c>
      <c r="J858" s="1355" t="s">
        <v>3245</v>
      </c>
      <c r="K858" s="1360">
        <v>10500</v>
      </c>
      <c r="L858" s="1357" t="s">
        <v>923</v>
      </c>
      <c r="M858" s="1357" t="str">
        <f>IFERROR(INDEX('Budget Manager'!C:C,MATCH(L858,'Budget Manager'!A:A,0))&amp;", "&amp;INDEX('Budget Manager'!D:D,MATCH(L858,'Budget Manager'!A:A,0)),"No Budget Manager")</f>
        <v>Battista, Joseph</v>
      </c>
      <c r="N858" s="1357">
        <f>IFERROR(INDEX('Budget Manager'!B:B,MATCH(L858,'Budget Manager'!A:A,0)),"No PIDM")</f>
        <v>3150698</v>
      </c>
      <c r="O858" s="1357" t="s">
        <v>6050</v>
      </c>
      <c r="P858" s="1357" t="str">
        <f t="shared" si="13"/>
        <v>End</v>
      </c>
      <c r="Q858" s="1361" t="str">
        <f>IFERROR(VLOOKUP(Organization!$L858,BUDGETMANAGER,5,FALSE),"No VID")</f>
        <v>A</v>
      </c>
      <c r="R858" s="111"/>
    </row>
    <row r="859" spans="1:18" ht="12.75" customHeight="1">
      <c r="A859" s="1359">
        <v>850</v>
      </c>
      <c r="B859" s="1355" t="s">
        <v>97</v>
      </c>
      <c r="C859" s="1355"/>
      <c r="D859" s="1355"/>
      <c r="E859" s="1355"/>
      <c r="F859" s="1355"/>
      <c r="G859" s="1355"/>
      <c r="H859" s="1356">
        <v>331308</v>
      </c>
      <c r="I859" s="1357" t="s">
        <v>4961</v>
      </c>
      <c r="J859" s="1355" t="s">
        <v>3245</v>
      </c>
      <c r="K859" s="1360">
        <v>10500</v>
      </c>
      <c r="L859" s="1357" t="s">
        <v>923</v>
      </c>
      <c r="M859" s="1357" t="str">
        <f>IFERROR(INDEX('Budget Manager'!C:C,MATCH(L859,'Budget Manager'!A:A,0))&amp;", "&amp;INDEX('Budget Manager'!D:D,MATCH(L859,'Budget Manager'!A:A,0)),"No Budget Manager")</f>
        <v>Battista, Joseph</v>
      </c>
      <c r="N859" s="1357">
        <f>IFERROR(INDEX('Budget Manager'!B:B,MATCH(L859,'Budget Manager'!A:A,0)),"No PIDM")</f>
        <v>3150698</v>
      </c>
      <c r="O859" s="1357" t="s">
        <v>6050</v>
      </c>
      <c r="P859" s="1357" t="str">
        <f t="shared" si="13"/>
        <v>End</v>
      </c>
      <c r="Q859" s="1361" t="str">
        <f>IFERROR(VLOOKUP(Organization!$L859,BUDGETMANAGER,5,FALSE),"No VID")</f>
        <v>A</v>
      </c>
      <c r="R859" s="111"/>
    </row>
    <row r="860" spans="1:18" ht="12.75" customHeight="1">
      <c r="A860" s="1359">
        <v>851</v>
      </c>
      <c r="B860" s="1355" t="s">
        <v>97</v>
      </c>
      <c r="C860" s="1355"/>
      <c r="D860" s="1355"/>
      <c r="E860" s="1355"/>
      <c r="F860" s="1355"/>
      <c r="G860" s="1355"/>
      <c r="H860" s="1356">
        <v>331408</v>
      </c>
      <c r="I860" s="1357" t="s">
        <v>4962</v>
      </c>
      <c r="J860" s="1355" t="s">
        <v>3245</v>
      </c>
      <c r="K860" s="1360">
        <v>10500</v>
      </c>
      <c r="L860" s="1357" t="s">
        <v>923</v>
      </c>
      <c r="M860" s="1357" t="str">
        <f>IFERROR(INDEX('Budget Manager'!C:C,MATCH(L860,'Budget Manager'!A:A,0))&amp;", "&amp;INDEX('Budget Manager'!D:D,MATCH(L860,'Budget Manager'!A:A,0)),"No Budget Manager")</f>
        <v>Battista, Joseph</v>
      </c>
      <c r="N860" s="1357">
        <f>IFERROR(INDEX('Budget Manager'!B:B,MATCH(L860,'Budget Manager'!A:A,0)),"No PIDM")</f>
        <v>3150698</v>
      </c>
      <c r="O860" s="1357" t="s">
        <v>6050</v>
      </c>
      <c r="P860" s="1357" t="str">
        <f t="shared" si="13"/>
        <v>End</v>
      </c>
      <c r="Q860" s="1361" t="str">
        <f>IFERROR(VLOOKUP(Organization!$L860,BUDGETMANAGER,5,FALSE),"No VID")</f>
        <v>A</v>
      </c>
      <c r="R860" s="111"/>
    </row>
    <row r="861" spans="1:18" ht="12.75" customHeight="1">
      <c r="A861" s="1359">
        <v>852</v>
      </c>
      <c r="B861" s="1355" t="s">
        <v>97</v>
      </c>
      <c r="C861" s="1355"/>
      <c r="D861" s="1355"/>
      <c r="E861" s="1355"/>
      <c r="F861" s="1355"/>
      <c r="G861" s="1355"/>
      <c r="H861" s="1356">
        <v>360800</v>
      </c>
      <c r="I861" s="1357" t="s">
        <v>8674</v>
      </c>
      <c r="J861" s="1355" t="s">
        <v>3245</v>
      </c>
      <c r="K861" s="1360">
        <v>10500</v>
      </c>
      <c r="L861" s="1357" t="s">
        <v>923</v>
      </c>
      <c r="M861" s="1357" t="str">
        <f>IFERROR(INDEX('Budget Manager'!C:C,MATCH(L861,'Budget Manager'!A:A,0))&amp;", "&amp;INDEX('Budget Manager'!D:D,MATCH(L861,'Budget Manager'!A:A,0)),"No Budget Manager")</f>
        <v>Battista, Joseph</v>
      </c>
      <c r="N861" s="1357">
        <f>IFERROR(INDEX('Budget Manager'!B:B,MATCH(L861,'Budget Manager'!A:A,0)),"No PIDM")</f>
        <v>3150698</v>
      </c>
      <c r="O861" s="1357"/>
      <c r="P861" s="1357" t="str">
        <f t="shared" si="13"/>
        <v/>
      </c>
      <c r="Q861" s="1361" t="str">
        <f>IFERROR(VLOOKUP(Organization!$L861,BUDGETMANAGER,5,FALSE),"No VID")</f>
        <v>A</v>
      </c>
      <c r="R861" s="111"/>
    </row>
    <row r="862" spans="1:18" ht="12.75" customHeight="1">
      <c r="A862" s="1359">
        <v>853</v>
      </c>
      <c r="B862" s="1355" t="s">
        <v>97</v>
      </c>
      <c r="C862" s="1355"/>
      <c r="D862" s="1355"/>
      <c r="E862" s="1355"/>
      <c r="F862" s="1355"/>
      <c r="G862" s="1355"/>
      <c r="H862" s="1356">
        <v>362000</v>
      </c>
      <c r="I862" s="1357" t="s">
        <v>9327</v>
      </c>
      <c r="J862" s="1355" t="s">
        <v>3245</v>
      </c>
      <c r="K862" s="1360">
        <v>10500</v>
      </c>
      <c r="L862" s="1357" t="s">
        <v>923</v>
      </c>
      <c r="M862" s="1357" t="str">
        <f>IFERROR(INDEX('Budget Manager'!C:C,MATCH(L862,'Budget Manager'!A:A,0))&amp;", "&amp;INDEX('Budget Manager'!D:D,MATCH(L862,'Budget Manager'!A:A,0)),"No Budget Manager")</f>
        <v>Battista, Joseph</v>
      </c>
      <c r="N862" s="1357">
        <f>IFERROR(INDEX('Budget Manager'!B:B,MATCH(L862,'Budget Manager'!A:A,0)),"No PIDM")</f>
        <v>3150698</v>
      </c>
      <c r="O862" s="1357"/>
      <c r="P862" s="1357" t="str">
        <f t="shared" si="13"/>
        <v/>
      </c>
      <c r="Q862" s="1361" t="str">
        <f>IFERROR(VLOOKUP(Organization!$L862,BUDGETMANAGER,5,FALSE),"No VID")</f>
        <v>A</v>
      </c>
      <c r="R862" s="111"/>
    </row>
    <row r="863" spans="1:18" ht="12.75" customHeight="1">
      <c r="A863" s="1359">
        <v>854</v>
      </c>
      <c r="B863" s="1355" t="s">
        <v>97</v>
      </c>
      <c r="C863" s="1355"/>
      <c r="D863" s="1355"/>
      <c r="E863" s="1355"/>
      <c r="F863" s="1355"/>
      <c r="G863" s="1355"/>
      <c r="H863" s="1356">
        <v>510100</v>
      </c>
      <c r="I863" s="1357" t="s">
        <v>8671</v>
      </c>
      <c r="J863" s="1355" t="s">
        <v>3245</v>
      </c>
      <c r="K863" s="1360">
        <v>10500</v>
      </c>
      <c r="L863" s="1357" t="s">
        <v>923</v>
      </c>
      <c r="M863" s="1357" t="str">
        <f>IFERROR(INDEX('Budget Manager'!C:C,MATCH(L863,'Budget Manager'!A:A,0))&amp;", "&amp;INDEX('Budget Manager'!D:D,MATCH(L863,'Budget Manager'!A:A,0)),"No Budget Manager")</f>
        <v>Battista, Joseph</v>
      </c>
      <c r="N863" s="1357">
        <f>IFERROR(INDEX('Budget Manager'!B:B,MATCH(L863,'Budget Manager'!A:A,0)),"No PIDM")</f>
        <v>3150698</v>
      </c>
      <c r="O863" s="1357"/>
      <c r="P863" s="1357" t="str">
        <f t="shared" si="13"/>
        <v/>
      </c>
      <c r="Q863" s="1361" t="str">
        <f>IFERROR(VLOOKUP(Organization!$L863,BUDGETMANAGER,5,FALSE),"No VID")</f>
        <v>A</v>
      </c>
      <c r="R863" s="111"/>
    </row>
    <row r="864" spans="1:18" ht="12.75" customHeight="1">
      <c r="A864" s="1359">
        <v>855</v>
      </c>
      <c r="B864" s="1355" t="s">
        <v>97</v>
      </c>
      <c r="C864" s="1355"/>
      <c r="D864" s="1355"/>
      <c r="E864" s="1355"/>
      <c r="F864" s="1355"/>
      <c r="G864" s="1355"/>
      <c r="H864" s="1356">
        <v>650011</v>
      </c>
      <c r="I864" s="1363" t="s">
        <v>6296</v>
      </c>
      <c r="J864" s="1355" t="s">
        <v>3245</v>
      </c>
      <c r="K864" s="1360">
        <v>10500</v>
      </c>
      <c r="L864" s="1357" t="s">
        <v>923</v>
      </c>
      <c r="M864" s="1357" t="str">
        <f>IFERROR(INDEX('Budget Manager'!C:C,MATCH(L864,'Budget Manager'!A:A,0))&amp;", "&amp;INDEX('Budget Manager'!D:D,MATCH(L864,'Budget Manager'!A:A,0)),"No Budget Manager")</f>
        <v>Battista, Joseph</v>
      </c>
      <c r="N864" s="1357">
        <f>IFERROR(INDEX('Budget Manager'!B:B,MATCH(L864,'Budget Manager'!A:A,0)),"No PIDM")</f>
        <v>3150698</v>
      </c>
      <c r="O864" s="1357"/>
      <c r="P864" s="1357" t="str">
        <f t="shared" si="13"/>
        <v/>
      </c>
      <c r="Q864" s="1361" t="str">
        <f>IFERROR(VLOOKUP(Organization!$L864,BUDGETMANAGER,5,FALSE),"No VID")</f>
        <v>A</v>
      </c>
      <c r="R864" s="111"/>
    </row>
    <row r="865" spans="1:18" ht="12.75" customHeight="1">
      <c r="A865" s="1359">
        <v>856</v>
      </c>
      <c r="B865" s="1355" t="s">
        <v>97</v>
      </c>
      <c r="C865" s="1355"/>
      <c r="D865" s="1355"/>
      <c r="E865" s="1355"/>
      <c r="F865" s="1355"/>
      <c r="G865" s="1355"/>
      <c r="H865" s="1356">
        <v>656008</v>
      </c>
      <c r="I865" s="1363" t="s">
        <v>4966</v>
      </c>
      <c r="J865" s="1355" t="s">
        <v>3245</v>
      </c>
      <c r="K865" s="1360">
        <v>10500</v>
      </c>
      <c r="L865" s="1357" t="s">
        <v>923</v>
      </c>
      <c r="M865" s="1357" t="str">
        <f>IFERROR(INDEX('Budget Manager'!C:C,MATCH(L865,'Budget Manager'!A:A,0))&amp;", "&amp;INDEX('Budget Manager'!D:D,MATCH(L865,'Budget Manager'!A:A,0)),"No Budget Manager")</f>
        <v>Battista, Joseph</v>
      </c>
      <c r="N865" s="1357">
        <f>IFERROR(INDEX('Budget Manager'!B:B,MATCH(L865,'Budget Manager'!A:A,0)),"No PIDM")</f>
        <v>3150698</v>
      </c>
      <c r="O865" s="1357"/>
      <c r="P865" s="1357" t="str">
        <f t="shared" si="13"/>
        <v/>
      </c>
      <c r="Q865" s="1361" t="str">
        <f>IFERROR(VLOOKUP(Organization!$L865,BUDGETMANAGER,5,FALSE),"No VID")</f>
        <v>A</v>
      </c>
      <c r="R865" s="111"/>
    </row>
    <row r="866" spans="1:18" ht="12.75" customHeight="1">
      <c r="A866" s="1359">
        <v>857</v>
      </c>
      <c r="B866" s="1355" t="s">
        <v>97</v>
      </c>
      <c r="C866" s="1355"/>
      <c r="D866" s="1355"/>
      <c r="E866" s="1355"/>
      <c r="F866" s="1355"/>
      <c r="G866" s="1355"/>
      <c r="H866" s="1356">
        <v>658500</v>
      </c>
      <c r="I866" s="1363" t="s">
        <v>6297</v>
      </c>
      <c r="J866" s="1355" t="s">
        <v>3245</v>
      </c>
      <c r="K866" s="1360">
        <v>10500</v>
      </c>
      <c r="L866" s="1357" t="s">
        <v>923</v>
      </c>
      <c r="M866" s="1357" t="str">
        <f>IFERROR(INDEX('Budget Manager'!C:C,MATCH(L866,'Budget Manager'!A:A,0))&amp;", "&amp;INDEX('Budget Manager'!D:D,MATCH(L866,'Budget Manager'!A:A,0)),"No Budget Manager")</f>
        <v>Battista, Joseph</v>
      </c>
      <c r="N866" s="1357">
        <f>IFERROR(INDEX('Budget Manager'!B:B,MATCH(L866,'Budget Manager'!A:A,0)),"No PIDM")</f>
        <v>3150698</v>
      </c>
      <c r="O866" s="1357"/>
      <c r="P866" s="1357" t="str">
        <f t="shared" si="13"/>
        <v/>
      </c>
      <c r="Q866" s="1361" t="str">
        <f>IFERROR(VLOOKUP(Organization!$L866,BUDGETMANAGER,5,FALSE),"No VID")</f>
        <v>A</v>
      </c>
      <c r="R866" s="111"/>
    </row>
    <row r="867" spans="1:18" ht="12.75" customHeight="1">
      <c r="A867" s="1359">
        <v>858</v>
      </c>
      <c r="B867" s="1355" t="s">
        <v>97</v>
      </c>
      <c r="C867" s="1355"/>
      <c r="D867" s="1355"/>
      <c r="E867" s="1355"/>
      <c r="F867" s="1355"/>
      <c r="G867" s="1355"/>
      <c r="H867" s="1356">
        <v>773104</v>
      </c>
      <c r="I867" s="1363" t="s">
        <v>6018</v>
      </c>
      <c r="J867" s="1355" t="s">
        <v>3245</v>
      </c>
      <c r="K867" s="1360">
        <v>10500</v>
      </c>
      <c r="L867" s="1357" t="s">
        <v>923</v>
      </c>
      <c r="M867" s="1357" t="str">
        <f>IFERROR(INDEX('Budget Manager'!C:C,MATCH(L867,'Budget Manager'!A:A,0))&amp;", "&amp;INDEX('Budget Manager'!D:D,MATCH(L867,'Budget Manager'!A:A,0)),"No Budget Manager")</f>
        <v>Battista, Joseph</v>
      </c>
      <c r="N867" s="1357">
        <f>IFERROR(INDEX('Budget Manager'!B:B,MATCH(L867,'Budget Manager'!A:A,0)),"No PIDM")</f>
        <v>3150698</v>
      </c>
      <c r="O867" s="1357" t="s">
        <v>8639</v>
      </c>
      <c r="P867" s="1357" t="str">
        <f t="shared" si="13"/>
        <v>End</v>
      </c>
      <c r="Q867" s="1361" t="str">
        <f>IFERROR(VLOOKUP(Organization!$L867,BUDGETMANAGER,5,FALSE),"No VID")</f>
        <v>A</v>
      </c>
      <c r="R867" s="111"/>
    </row>
    <row r="868" spans="1:18" ht="12.75" customHeight="1">
      <c r="A868" s="1359">
        <v>859</v>
      </c>
      <c r="B868" s="1355" t="s">
        <v>97</v>
      </c>
      <c r="C868" s="1355"/>
      <c r="D868" s="1355"/>
      <c r="E868" s="1355"/>
      <c r="F868" s="1355"/>
      <c r="G868" s="1355">
        <v>10504</v>
      </c>
      <c r="H868" s="1356"/>
      <c r="I868" s="1363" t="s">
        <v>4958</v>
      </c>
      <c r="J868" s="1355" t="s">
        <v>3240</v>
      </c>
      <c r="K868" s="1360">
        <v>1052</v>
      </c>
      <c r="L868" s="1357" t="s">
        <v>923</v>
      </c>
      <c r="M868" s="1357" t="str">
        <f>IFERROR(INDEX('Budget Manager'!C:C,MATCH(L868,'Budget Manager'!A:A,0))&amp;", "&amp;INDEX('Budget Manager'!D:D,MATCH(L868,'Budget Manager'!A:A,0)),"No Budget Manager")</f>
        <v>Battista, Joseph</v>
      </c>
      <c r="N868" s="1357">
        <f>IFERROR(INDEX('Budget Manager'!B:B,MATCH(L868,'Budget Manager'!A:A,0)),"No PIDM")</f>
        <v>3150698</v>
      </c>
      <c r="O868" s="1357" t="s">
        <v>6050</v>
      </c>
      <c r="P868" s="1357" t="str">
        <f t="shared" si="13"/>
        <v>End</v>
      </c>
      <c r="Q868" s="1361" t="str">
        <f>IFERROR(VLOOKUP(Organization!$L868,BUDGETMANAGER,5,FALSE),"No VID")</f>
        <v>A</v>
      </c>
      <c r="R868" s="111"/>
    </row>
    <row r="869" spans="1:18" ht="12.75" customHeight="1">
      <c r="A869" s="1359">
        <v>860</v>
      </c>
      <c r="B869" s="1355" t="s">
        <v>97</v>
      </c>
      <c r="C869" s="1355"/>
      <c r="D869" s="1355"/>
      <c r="E869" s="1355"/>
      <c r="F869" s="1355"/>
      <c r="G869" s="1355">
        <v>10505</v>
      </c>
      <c r="H869" s="1356"/>
      <c r="I869" s="1363" t="s">
        <v>4934</v>
      </c>
      <c r="J869" s="1355" t="s">
        <v>3240</v>
      </c>
      <c r="K869" s="1360">
        <v>1050</v>
      </c>
      <c r="L869" s="1357" t="s">
        <v>923</v>
      </c>
      <c r="M869" s="1357" t="str">
        <f>IFERROR(INDEX('Budget Manager'!C:C,MATCH(L869,'Budget Manager'!A:A,0))&amp;", "&amp;INDEX('Budget Manager'!D:D,MATCH(L869,'Budget Manager'!A:A,0)),"No Budget Manager")</f>
        <v>Battista, Joseph</v>
      </c>
      <c r="N869" s="1357">
        <f>IFERROR(INDEX('Budget Manager'!B:B,MATCH(L869,'Budget Manager'!A:A,0)),"No PIDM")</f>
        <v>3150698</v>
      </c>
      <c r="O869" s="1357" t="s">
        <v>6050</v>
      </c>
      <c r="P869" s="1357" t="str">
        <f t="shared" si="13"/>
        <v>End</v>
      </c>
      <c r="Q869" s="1361" t="str">
        <f>IFERROR(VLOOKUP(Organization!$L869,BUDGETMANAGER,5,FALSE),"No VID")</f>
        <v>A</v>
      </c>
      <c r="R869" s="111">
        <f>COUNTIF($P$12:P869,"End")</f>
        <v>95</v>
      </c>
    </row>
    <row r="870" spans="1:18" ht="12.75" customHeight="1">
      <c r="A870" s="1359">
        <v>861</v>
      </c>
      <c r="B870" s="1355" t="s">
        <v>97</v>
      </c>
      <c r="C870" s="1355"/>
      <c r="D870" s="1355"/>
      <c r="E870" s="1355"/>
      <c r="F870" s="1355"/>
      <c r="G870" s="1355">
        <v>10506</v>
      </c>
      <c r="H870" s="1356"/>
      <c r="I870" s="1363" t="s">
        <v>4939</v>
      </c>
      <c r="J870" s="1355" t="s">
        <v>3240</v>
      </c>
      <c r="K870" s="1360">
        <v>1050</v>
      </c>
      <c r="L870" s="1357" t="s">
        <v>923</v>
      </c>
      <c r="M870" s="1357" t="str">
        <f>IFERROR(INDEX('Budget Manager'!C:C,MATCH(L870,'Budget Manager'!A:A,0))&amp;", "&amp;INDEX('Budget Manager'!D:D,MATCH(L870,'Budget Manager'!A:A,0)),"No Budget Manager")</f>
        <v>Battista, Joseph</v>
      </c>
      <c r="N870" s="1357">
        <f>IFERROR(INDEX('Budget Manager'!B:B,MATCH(L870,'Budget Manager'!A:A,0)),"No PIDM")</f>
        <v>3150698</v>
      </c>
      <c r="O870" s="1357" t="s">
        <v>6050</v>
      </c>
      <c r="P870" s="1357" t="str">
        <f t="shared" si="13"/>
        <v>End</v>
      </c>
      <c r="Q870" s="1361" t="str">
        <f>IFERROR(VLOOKUP(Organization!$L870,BUDGETMANAGER,5,FALSE),"No VID")</f>
        <v>A</v>
      </c>
      <c r="R870" s="111">
        <f>COUNTIF($P$12:P870,"End")</f>
        <v>96</v>
      </c>
    </row>
    <row r="871" spans="1:18" ht="12.75" customHeight="1">
      <c r="A871" s="1359">
        <v>862</v>
      </c>
      <c r="B871" s="1355" t="s">
        <v>97</v>
      </c>
      <c r="C871" s="1355"/>
      <c r="D871" s="1355"/>
      <c r="E871" s="1355"/>
      <c r="F871" s="1355"/>
      <c r="G871" s="1355"/>
      <c r="H871" s="1356">
        <v>331008</v>
      </c>
      <c r="I871" s="1363" t="s">
        <v>1614</v>
      </c>
      <c r="J871" s="1355" t="s">
        <v>3245</v>
      </c>
      <c r="K871" s="1360">
        <v>10506</v>
      </c>
      <c r="L871" s="1357" t="s">
        <v>923</v>
      </c>
      <c r="M871" s="1357" t="str">
        <f>IFERROR(INDEX('Budget Manager'!C:C,MATCH(L871,'Budget Manager'!A:A,0))&amp;", "&amp;INDEX('Budget Manager'!D:D,MATCH(L871,'Budget Manager'!A:A,0)),"No Budget Manager")</f>
        <v>Battista, Joseph</v>
      </c>
      <c r="N871" s="1357">
        <f>IFERROR(INDEX('Budget Manager'!B:B,MATCH(L871,'Budget Manager'!A:A,0)),"No PIDM")</f>
        <v>3150698</v>
      </c>
      <c r="O871" s="1357" t="s">
        <v>6050</v>
      </c>
      <c r="P871" s="1357" t="str">
        <f t="shared" si="13"/>
        <v>End</v>
      </c>
      <c r="Q871" s="1361" t="str">
        <f>IFERROR(VLOOKUP(Organization!$L871,BUDGETMANAGER,5,FALSE),"No VID")</f>
        <v>A</v>
      </c>
      <c r="R871" s="111">
        <f>COUNTIF($P$12:P871,"End")</f>
        <v>97</v>
      </c>
    </row>
    <row r="872" spans="1:18" ht="12.75" customHeight="1">
      <c r="A872" s="1359">
        <v>863</v>
      </c>
      <c r="B872" s="1355" t="s">
        <v>97</v>
      </c>
      <c r="C872" s="1355"/>
      <c r="D872" s="1355"/>
      <c r="E872" s="1355"/>
      <c r="F872" s="1355"/>
      <c r="G872" s="1355"/>
      <c r="H872" s="1356">
        <v>130108</v>
      </c>
      <c r="I872" s="1363" t="s">
        <v>4940</v>
      </c>
      <c r="J872" s="1355" t="s">
        <v>3245</v>
      </c>
      <c r="K872" s="1360">
        <v>10506</v>
      </c>
      <c r="L872" s="1357" t="s">
        <v>923</v>
      </c>
      <c r="M872" s="1357" t="str">
        <f>IFERROR(INDEX('Budget Manager'!C:C,MATCH(L872,'Budget Manager'!A:A,0))&amp;", "&amp;INDEX('Budget Manager'!D:D,MATCH(L872,'Budget Manager'!A:A,0)),"No Budget Manager")</f>
        <v>Battista, Joseph</v>
      </c>
      <c r="N872" s="1357">
        <f>IFERROR(INDEX('Budget Manager'!B:B,MATCH(L872,'Budget Manager'!A:A,0)),"No PIDM")</f>
        <v>3150698</v>
      </c>
      <c r="O872" s="1357" t="s">
        <v>5147</v>
      </c>
      <c r="P872" s="1357" t="str">
        <f t="shared" si="13"/>
        <v>End</v>
      </c>
      <c r="Q872" s="1361" t="str">
        <f>IFERROR(VLOOKUP(Organization!$L872,BUDGETMANAGER,5,FALSE),"No VID")</f>
        <v>A</v>
      </c>
      <c r="R872" s="111"/>
    </row>
    <row r="873" spans="1:18" ht="12.75" customHeight="1">
      <c r="A873" s="1359">
        <v>864</v>
      </c>
      <c r="B873" s="1355" t="s">
        <v>97</v>
      </c>
      <c r="C873" s="1355"/>
      <c r="D873" s="1355"/>
      <c r="E873" s="1355"/>
      <c r="F873" s="1355"/>
      <c r="G873" s="1355"/>
      <c r="H873" s="1356">
        <v>130208</v>
      </c>
      <c r="I873" s="1363" t="s">
        <v>4941</v>
      </c>
      <c r="J873" s="1355" t="s">
        <v>3245</v>
      </c>
      <c r="K873" s="1360">
        <v>10506</v>
      </c>
      <c r="L873" s="1357" t="s">
        <v>923</v>
      </c>
      <c r="M873" s="1357" t="str">
        <f>IFERROR(INDEX('Budget Manager'!C:C,MATCH(L873,'Budget Manager'!A:A,0))&amp;", "&amp;INDEX('Budget Manager'!D:D,MATCH(L873,'Budget Manager'!A:A,0)),"No Budget Manager")</f>
        <v>Battista, Joseph</v>
      </c>
      <c r="N873" s="1357">
        <f>IFERROR(INDEX('Budget Manager'!B:B,MATCH(L873,'Budget Manager'!A:A,0)),"No PIDM")</f>
        <v>3150698</v>
      </c>
      <c r="O873" s="1357" t="s">
        <v>6050</v>
      </c>
      <c r="P873" s="1357" t="str">
        <f t="shared" si="13"/>
        <v>End</v>
      </c>
      <c r="Q873" s="1361" t="str">
        <f>IFERROR(VLOOKUP(Organization!$L873,BUDGETMANAGER,5,FALSE),"No VID")</f>
        <v>A</v>
      </c>
      <c r="R873" s="111"/>
    </row>
    <row r="874" spans="1:18" ht="12.75" customHeight="1">
      <c r="A874" s="1359">
        <v>865</v>
      </c>
      <c r="B874" s="1355" t="s">
        <v>97</v>
      </c>
      <c r="C874" s="1355"/>
      <c r="D874" s="1355"/>
      <c r="E874" s="1355"/>
      <c r="F874" s="1355"/>
      <c r="G874" s="1355">
        <v>10510</v>
      </c>
      <c r="H874" s="1356"/>
      <c r="I874" s="1357" t="s">
        <v>4964</v>
      </c>
      <c r="J874" s="1355" t="s">
        <v>3240</v>
      </c>
      <c r="K874" s="1360">
        <v>1052</v>
      </c>
      <c r="L874" s="1357" t="s">
        <v>923</v>
      </c>
      <c r="M874" s="1357" t="str">
        <f>IFERROR(INDEX('Budget Manager'!C:C,MATCH(L874,'Budget Manager'!A:A,0))&amp;", "&amp;INDEX('Budget Manager'!D:D,MATCH(L874,'Budget Manager'!A:A,0)),"No Budget Manager")</f>
        <v>Battista, Joseph</v>
      </c>
      <c r="N874" s="1357">
        <f>IFERROR(INDEX('Budget Manager'!B:B,MATCH(L874,'Budget Manager'!A:A,0)),"No PIDM")</f>
        <v>3150698</v>
      </c>
      <c r="O874" s="1357" t="s">
        <v>6050</v>
      </c>
      <c r="P874" s="1357" t="str">
        <f t="shared" si="13"/>
        <v>End</v>
      </c>
      <c r="Q874" s="1361" t="str">
        <f>IFERROR(VLOOKUP(Organization!$L874,BUDGETMANAGER,5,FALSE),"No VID")</f>
        <v>A</v>
      </c>
      <c r="R874" s="111"/>
    </row>
    <row r="875" spans="1:18" ht="12.75" customHeight="1">
      <c r="A875" s="1359">
        <v>866</v>
      </c>
      <c r="B875" s="1355" t="s">
        <v>97</v>
      </c>
      <c r="C875" s="1355"/>
      <c r="D875" s="1355"/>
      <c r="E875" s="1355"/>
      <c r="F875" s="1355">
        <v>1051</v>
      </c>
      <c r="G875" s="1355"/>
      <c r="H875" s="1356"/>
      <c r="I875" s="1363" t="s">
        <v>2047</v>
      </c>
      <c r="J875" s="1355" t="s">
        <v>3240</v>
      </c>
      <c r="K875" s="1360">
        <v>105</v>
      </c>
      <c r="L875" s="1357" t="s">
        <v>4208</v>
      </c>
      <c r="M875" s="1357" t="str">
        <f>IFERROR(INDEX('Budget Manager'!C:C,MATCH(L875,'Budget Manager'!A:A,0))&amp;", "&amp;INDEX('Budget Manager'!D:D,MATCH(L875,'Budget Manager'!A:A,0)),"No Budget Manager")</f>
        <v>Eli, Lisa</v>
      </c>
      <c r="N875" s="1357">
        <f>IFERROR(INDEX('Budget Manager'!B:B,MATCH(L875,'Budget Manager'!A:A,0)),"No PIDM")</f>
        <v>175712</v>
      </c>
      <c r="O875" s="1357"/>
      <c r="P875" s="1357" t="str">
        <f t="shared" si="13"/>
        <v/>
      </c>
      <c r="Q875" s="1361" t="str">
        <f>IFERROR(VLOOKUP(Organization!$L875,BUDGETMANAGER,5,FALSE),"No VID")</f>
        <v>A</v>
      </c>
      <c r="R875" s="111">
        <f>COUNTIF($P$12:P875,"End")</f>
        <v>100</v>
      </c>
    </row>
    <row r="876" spans="1:18" ht="12.75" customHeight="1">
      <c r="A876" s="1359">
        <v>867</v>
      </c>
      <c r="B876" s="1355" t="s">
        <v>97</v>
      </c>
      <c r="C876" s="1355"/>
      <c r="D876" s="1355"/>
      <c r="E876" s="1355"/>
      <c r="F876" s="1355"/>
      <c r="G876" s="1355">
        <v>10501</v>
      </c>
      <c r="H876" s="1356"/>
      <c r="I876" s="1363" t="s">
        <v>663</v>
      </c>
      <c r="J876" s="1355" t="s">
        <v>3240</v>
      </c>
      <c r="K876" s="1360">
        <v>1051</v>
      </c>
      <c r="L876" s="1357" t="s">
        <v>4208</v>
      </c>
      <c r="M876" s="1357" t="str">
        <f>IFERROR(INDEX('Budget Manager'!C:C,MATCH(L876,'Budget Manager'!A:A,0))&amp;", "&amp;INDEX('Budget Manager'!D:D,MATCH(L876,'Budget Manager'!A:A,0)),"No Budget Manager")</f>
        <v>Eli, Lisa</v>
      </c>
      <c r="N876" s="1357">
        <f>IFERROR(INDEX('Budget Manager'!B:B,MATCH(L876,'Budget Manager'!A:A,0)),"No PIDM")</f>
        <v>175712</v>
      </c>
      <c r="O876" s="1357"/>
      <c r="P876" s="1357" t="str">
        <f t="shared" si="13"/>
        <v/>
      </c>
      <c r="Q876" s="1361" t="str">
        <f>IFERROR(VLOOKUP(Organization!$L876,BUDGETMANAGER,5,FALSE),"No VID")</f>
        <v>A</v>
      </c>
      <c r="R876" s="111">
        <f>COUNTIF($P$12:P876,"End")</f>
        <v>100</v>
      </c>
    </row>
    <row r="877" spans="1:18" ht="12.75" customHeight="1">
      <c r="A877" s="1359">
        <v>868</v>
      </c>
      <c r="B877" s="1355" t="s">
        <v>97</v>
      </c>
      <c r="C877" s="1355"/>
      <c r="D877" s="1355"/>
      <c r="E877" s="1355"/>
      <c r="F877" s="1355"/>
      <c r="G877" s="1355"/>
      <c r="H877" s="1356">
        <v>123300</v>
      </c>
      <c r="I877" s="1363" t="s">
        <v>3734</v>
      </c>
      <c r="J877" s="1355" t="s">
        <v>3245</v>
      </c>
      <c r="K877" s="1360">
        <v>10501</v>
      </c>
      <c r="L877" s="1357" t="s">
        <v>4208</v>
      </c>
      <c r="M877" s="1357" t="str">
        <f>IFERROR(INDEX('Budget Manager'!C:C,MATCH(L877,'Budget Manager'!A:A,0))&amp;", "&amp;INDEX('Budget Manager'!D:D,MATCH(L877,'Budget Manager'!A:A,0)),"No Budget Manager")</f>
        <v>Eli, Lisa</v>
      </c>
      <c r="N877" s="1357">
        <f>IFERROR(INDEX('Budget Manager'!B:B,MATCH(L877,'Budget Manager'!A:A,0)),"No PIDM")</f>
        <v>175712</v>
      </c>
      <c r="O877" s="1357"/>
      <c r="P877" s="1357" t="str">
        <f t="shared" si="13"/>
        <v/>
      </c>
      <c r="Q877" s="1361" t="str">
        <f>IFERROR(VLOOKUP(Organization!$L877,BUDGETMANAGER,5,FALSE),"No VID")</f>
        <v>A</v>
      </c>
      <c r="R877" s="111"/>
    </row>
    <row r="878" spans="1:18" ht="12.75" customHeight="1">
      <c r="A878" s="1359">
        <v>869</v>
      </c>
      <c r="B878" s="1355" t="s">
        <v>97</v>
      </c>
      <c r="C878" s="1355"/>
      <c r="D878" s="1355"/>
      <c r="E878" s="1355"/>
      <c r="F878" s="1355"/>
      <c r="G878" s="1355"/>
      <c r="H878" s="1356">
        <v>130308</v>
      </c>
      <c r="I878" s="1363" t="s">
        <v>9408</v>
      </c>
      <c r="J878" s="1355" t="s">
        <v>3245</v>
      </c>
      <c r="K878" s="1360">
        <v>10501</v>
      </c>
      <c r="L878" s="1357" t="s">
        <v>5722</v>
      </c>
      <c r="M878" s="1357" t="str">
        <f>IFERROR(INDEX('Budget Manager'!C:C,MATCH(L878,'Budget Manager'!A:A,0))&amp;", "&amp;INDEX('Budget Manager'!D:D,MATCH(L878,'Budget Manager'!A:A,0)),"No Budget Manager")</f>
        <v>Arias, Maxi</v>
      </c>
      <c r="N878" s="1357">
        <f>IFERROR(INDEX('Budget Manager'!B:B,MATCH(L878,'Budget Manager'!A:A,0)),"No PIDM")</f>
        <v>3669232</v>
      </c>
      <c r="O878" s="1357"/>
      <c r="P878" s="1357" t="str">
        <f t="shared" si="13"/>
        <v/>
      </c>
      <c r="Q878" s="1361" t="str">
        <f>IFERROR(VLOOKUP(Organization!$L878,BUDGETMANAGER,5,FALSE),"No VID")</f>
        <v>A</v>
      </c>
      <c r="R878" s="111"/>
    </row>
    <row r="879" spans="1:18" ht="12.75" customHeight="1">
      <c r="A879" s="1359">
        <v>870</v>
      </c>
      <c r="B879" s="1355" t="s">
        <v>97</v>
      </c>
      <c r="C879" s="1355"/>
      <c r="D879" s="1355"/>
      <c r="E879" s="1355"/>
      <c r="F879" s="1355"/>
      <c r="G879" s="1355"/>
      <c r="H879" s="1356">
        <v>131408</v>
      </c>
      <c r="I879" s="1363" t="s">
        <v>6919</v>
      </c>
      <c r="J879" s="1355" t="s">
        <v>3245</v>
      </c>
      <c r="K879" s="1360">
        <v>10501</v>
      </c>
      <c r="L879" s="1364" t="s">
        <v>9776</v>
      </c>
      <c r="M879" s="1357" t="str">
        <f>IFERROR(INDEX('Budget Manager'!C:C,MATCH(L879,'Budget Manager'!A:A,0))&amp;", "&amp;INDEX('Budget Manager'!D:D,MATCH(L879,'Budget Manager'!A:A,0)),"No Budget Manager")</f>
        <v>Bouma, Holly</v>
      </c>
      <c r="N879" s="1357">
        <f>IFERROR(INDEX('Budget Manager'!B:B,MATCH(L879,'Budget Manager'!A:A,0)),"No PIDM")</f>
        <v>4210971</v>
      </c>
      <c r="O879" s="1357"/>
      <c r="P879" s="1357" t="str">
        <f t="shared" si="13"/>
        <v/>
      </c>
      <c r="Q879" s="1361" t="str">
        <f>IFERROR(VLOOKUP(Organization!$L879,BUDGETMANAGER,5,FALSE),"No VID")</f>
        <v>A</v>
      </c>
      <c r="R879" s="111"/>
    </row>
    <row r="880" spans="1:18" ht="12.75" customHeight="1">
      <c r="A880" s="1359">
        <v>871</v>
      </c>
      <c r="B880" s="1355" t="s">
        <v>97</v>
      </c>
      <c r="C880" s="1355"/>
      <c r="D880" s="1355"/>
      <c r="E880" s="1355"/>
      <c r="F880" s="1355"/>
      <c r="G880" s="1355"/>
      <c r="H880" s="1356">
        <v>131508</v>
      </c>
      <c r="I880" s="1363" t="s">
        <v>4965</v>
      </c>
      <c r="J880" s="1355" t="s">
        <v>3245</v>
      </c>
      <c r="K880" s="1360">
        <v>10501</v>
      </c>
      <c r="L880" s="1357" t="s">
        <v>6387</v>
      </c>
      <c r="M880" s="1357" t="str">
        <f>IFERROR(INDEX('Budget Manager'!C:C,MATCH(L880,'Budget Manager'!A:A,0))&amp;", "&amp;INDEX('Budget Manager'!D:D,MATCH(L880,'Budget Manager'!A:A,0)),"No Budget Manager")</f>
        <v>Placa, Nelson</v>
      </c>
      <c r="N880" s="1357">
        <f>IFERROR(INDEX('Budget Manager'!B:B,MATCH(L880,'Budget Manager'!A:A,0)),"No PIDM")</f>
        <v>506651</v>
      </c>
      <c r="O880" s="1357"/>
      <c r="P880" s="1357" t="str">
        <f t="shared" si="13"/>
        <v/>
      </c>
      <c r="Q880" s="1361" t="str">
        <f>IFERROR(VLOOKUP(Organization!$L880,BUDGETMANAGER,5,FALSE),"No VID")</f>
        <v>A</v>
      </c>
      <c r="R880" s="111"/>
    </row>
    <row r="881" spans="1:18" ht="12.75" customHeight="1">
      <c r="A881" s="1359">
        <v>872</v>
      </c>
      <c r="B881" s="1355" t="s">
        <v>97</v>
      </c>
      <c r="C881" s="1355"/>
      <c r="D881" s="1355"/>
      <c r="E881" s="1355"/>
      <c r="F881" s="1355"/>
      <c r="G881" s="1355"/>
      <c r="H881" s="1356">
        <v>131608</v>
      </c>
      <c r="I881" s="1363" t="s">
        <v>6284</v>
      </c>
      <c r="J881" s="1355" t="s">
        <v>3245</v>
      </c>
      <c r="K881" s="1360">
        <v>10501</v>
      </c>
      <c r="L881" s="1357" t="s">
        <v>5723</v>
      </c>
      <c r="M881" s="1357" t="str">
        <f>IFERROR(INDEX('Budget Manager'!C:C,MATCH(L881,'Budget Manager'!A:A,0))&amp;", "&amp;INDEX('Budget Manager'!D:D,MATCH(L881,'Budget Manager'!A:A,0)),"No Budget Manager")</f>
        <v>Mendes, Sara</v>
      </c>
      <c r="N881" s="1357">
        <f>IFERROR(INDEX('Budget Manager'!B:B,MATCH(L881,'Budget Manager'!A:A,0)),"No PIDM")</f>
        <v>3532895</v>
      </c>
      <c r="O881" s="1357"/>
      <c r="P881" s="1357" t="str">
        <f t="shared" si="13"/>
        <v/>
      </c>
      <c r="Q881" s="1361" t="str">
        <f>IFERROR(VLOOKUP(Organization!$L881,BUDGETMANAGER,5,FALSE),"No VID")</f>
        <v>A</v>
      </c>
      <c r="R881" s="111"/>
    </row>
    <row r="882" spans="1:18" ht="12.75" customHeight="1">
      <c r="A882" s="1359">
        <v>873</v>
      </c>
      <c r="B882" s="1355" t="s">
        <v>97</v>
      </c>
      <c r="C882" s="1355"/>
      <c r="D882" s="1355"/>
      <c r="E882" s="1355"/>
      <c r="F882" s="1355"/>
      <c r="G882" s="1355"/>
      <c r="H882" s="1356">
        <v>131708</v>
      </c>
      <c r="I882" s="1363" t="s">
        <v>4942</v>
      </c>
      <c r="J882" s="1355" t="s">
        <v>3245</v>
      </c>
      <c r="K882" s="1360">
        <v>10501</v>
      </c>
      <c r="L882" s="1357" t="s">
        <v>4208</v>
      </c>
      <c r="M882" s="1357" t="str">
        <f>IFERROR(INDEX('Budget Manager'!C:C,MATCH(L882,'Budget Manager'!A:A,0))&amp;", "&amp;INDEX('Budget Manager'!D:D,MATCH(L882,'Budget Manager'!A:A,0)),"No Budget Manager")</f>
        <v>Eli, Lisa</v>
      </c>
      <c r="N882" s="1357">
        <f>IFERROR(INDEX('Budget Manager'!B:B,MATCH(L882,'Budget Manager'!A:A,0)),"No PIDM")</f>
        <v>175712</v>
      </c>
      <c r="O882" s="1357"/>
      <c r="P882" s="1357" t="str">
        <f t="shared" si="13"/>
        <v/>
      </c>
      <c r="Q882" s="1361" t="str">
        <f>IFERROR(VLOOKUP(Organization!$L882,BUDGETMANAGER,5,FALSE),"No VID")</f>
        <v>A</v>
      </c>
      <c r="R882" s="111"/>
    </row>
    <row r="883" spans="1:18" ht="12.75" customHeight="1">
      <c r="A883" s="1359">
        <v>874</v>
      </c>
      <c r="B883" s="1355" t="s">
        <v>97</v>
      </c>
      <c r="C883" s="1355"/>
      <c r="D883" s="1355"/>
      <c r="E883" s="1355"/>
      <c r="F883" s="1355"/>
      <c r="G883" s="1355"/>
      <c r="H883" s="1356">
        <v>132608</v>
      </c>
      <c r="I883" s="1363" t="s">
        <v>6199</v>
      </c>
      <c r="J883" s="1355" t="s">
        <v>3245</v>
      </c>
      <c r="K883" s="1360">
        <v>10501</v>
      </c>
      <c r="L883" s="1357" t="s">
        <v>5723</v>
      </c>
      <c r="M883" s="1357" t="str">
        <f>IFERROR(INDEX('Budget Manager'!C:C,MATCH(L883,'Budget Manager'!A:A,0))&amp;", "&amp;INDEX('Budget Manager'!D:D,MATCH(L883,'Budget Manager'!A:A,0)),"No Budget Manager")</f>
        <v>Mendes, Sara</v>
      </c>
      <c r="N883" s="1357">
        <f>IFERROR(INDEX('Budget Manager'!B:B,MATCH(L883,'Budget Manager'!A:A,0)),"No PIDM")</f>
        <v>3532895</v>
      </c>
      <c r="O883" s="1357"/>
      <c r="P883" s="1357" t="str">
        <f t="shared" si="13"/>
        <v/>
      </c>
      <c r="Q883" s="1361" t="str">
        <f>IFERROR(VLOOKUP(Organization!$L883,BUDGETMANAGER,5,FALSE),"No VID")</f>
        <v>A</v>
      </c>
      <c r="R883" s="111"/>
    </row>
    <row r="884" spans="1:18" ht="12.75" customHeight="1">
      <c r="A884" s="1359">
        <v>875</v>
      </c>
      <c r="B884" s="1355" t="s">
        <v>97</v>
      </c>
      <c r="C884" s="1355"/>
      <c r="D884" s="1355"/>
      <c r="E884" s="1355"/>
      <c r="F884" s="1355"/>
      <c r="G884" s="1355"/>
      <c r="H884" s="1356">
        <v>133308</v>
      </c>
      <c r="I884" s="1363" t="s">
        <v>6920</v>
      </c>
      <c r="J884" s="1355" t="s">
        <v>3245</v>
      </c>
      <c r="K884" s="1360">
        <v>10501</v>
      </c>
      <c r="L884" s="1364" t="s">
        <v>9776</v>
      </c>
      <c r="M884" s="1357" t="str">
        <f>IFERROR(INDEX('Budget Manager'!C:C,MATCH(L884,'Budget Manager'!A:A,0))&amp;", "&amp;INDEX('Budget Manager'!D:D,MATCH(L884,'Budget Manager'!A:A,0)),"No Budget Manager")</f>
        <v>Bouma, Holly</v>
      </c>
      <c r="N884" s="1357">
        <f>IFERROR(INDEX('Budget Manager'!B:B,MATCH(L884,'Budget Manager'!A:A,0)),"No PIDM")</f>
        <v>4210971</v>
      </c>
      <c r="O884" s="1357"/>
      <c r="P884" s="1357" t="str">
        <f t="shared" si="13"/>
        <v/>
      </c>
      <c r="Q884" s="1361" t="str">
        <f>IFERROR(VLOOKUP(Organization!$L884,BUDGETMANAGER,5,FALSE),"No VID")</f>
        <v>A</v>
      </c>
      <c r="R884" s="111"/>
    </row>
    <row r="885" spans="1:18" ht="12.75" customHeight="1">
      <c r="A885" s="1359">
        <v>876</v>
      </c>
      <c r="B885" s="1355" t="s">
        <v>97</v>
      </c>
      <c r="C885" s="1355"/>
      <c r="D885" s="1355"/>
      <c r="E885" s="1355"/>
      <c r="F885" s="1355"/>
      <c r="G885" s="1355"/>
      <c r="H885" s="1356">
        <v>133408</v>
      </c>
      <c r="I885" s="1363" t="s">
        <v>5707</v>
      </c>
      <c r="J885" s="1355" t="s">
        <v>3245</v>
      </c>
      <c r="K885" s="1360">
        <v>10501</v>
      </c>
      <c r="L885" s="1357" t="s">
        <v>7491</v>
      </c>
      <c r="M885" s="1357" t="str">
        <f>IFERROR(INDEX('Budget Manager'!C:C,MATCH(L885,'Budget Manager'!A:A,0))&amp;", "&amp;INDEX('Budget Manager'!D:D,MATCH(L885,'Budget Manager'!A:A,0)),"No Budget Manager")</f>
        <v>Chemishanova, Marieta</v>
      </c>
      <c r="N885" s="1357">
        <f>IFERROR(INDEX('Budget Manager'!B:B,MATCH(L885,'Budget Manager'!A:A,0)),"No PIDM")</f>
        <v>3693191</v>
      </c>
      <c r="O885" s="1357"/>
      <c r="P885" s="1357" t="str">
        <f t="shared" si="13"/>
        <v/>
      </c>
      <c r="Q885" s="1361" t="str">
        <f>IFERROR(VLOOKUP(Organization!$L885,BUDGETMANAGER,5,FALSE),"No VID")</f>
        <v>I</v>
      </c>
      <c r="R885" s="111"/>
    </row>
    <row r="886" spans="1:18" ht="12.75" customHeight="1">
      <c r="A886" s="1359">
        <v>877</v>
      </c>
      <c r="B886" s="1355" t="s">
        <v>97</v>
      </c>
      <c r="C886" s="1355"/>
      <c r="D886" s="1355"/>
      <c r="E886" s="1355"/>
      <c r="F886" s="1355"/>
      <c r="G886" s="1355"/>
      <c r="H886" s="1356">
        <v>133908</v>
      </c>
      <c r="I886" s="1363" t="s">
        <v>6063</v>
      </c>
      <c r="J886" s="1355" t="s">
        <v>3245</v>
      </c>
      <c r="K886" s="1360">
        <v>10501</v>
      </c>
      <c r="L886" s="1357" t="s">
        <v>6077</v>
      </c>
      <c r="M886" s="1357" t="str">
        <f>IFERROR(INDEX('Budget Manager'!C:C,MATCH(L886,'Budget Manager'!A:A,0))&amp;", "&amp;INDEX('Budget Manager'!D:D,MATCH(L886,'Budget Manager'!A:A,0)),"No Budget Manager")</f>
        <v>Popovski, Talia</v>
      </c>
      <c r="N886" s="1357">
        <f>IFERROR(INDEX('Budget Manager'!B:B,MATCH(L886,'Budget Manager'!A:A,0)),"No PIDM")</f>
        <v>39991</v>
      </c>
      <c r="O886" s="1357"/>
      <c r="P886" s="1357" t="str">
        <f t="shared" si="13"/>
        <v/>
      </c>
      <c r="Q886" s="1361" t="str">
        <f>IFERROR(VLOOKUP(Organization!$L886,BUDGETMANAGER,5,FALSE),"No VID")</f>
        <v>A</v>
      </c>
      <c r="R886" s="111"/>
    </row>
    <row r="887" spans="1:18" ht="12.75" customHeight="1">
      <c r="A887" s="1359">
        <v>878</v>
      </c>
      <c r="B887" s="1355" t="s">
        <v>97</v>
      </c>
      <c r="C887" s="1355"/>
      <c r="D887" s="1355"/>
      <c r="E887" s="1355"/>
      <c r="F887" s="1355"/>
      <c r="G887" s="1355"/>
      <c r="H887" s="1355">
        <v>140900</v>
      </c>
      <c r="I887" s="1357" t="s">
        <v>4206</v>
      </c>
      <c r="J887" s="1355" t="s">
        <v>3245</v>
      </c>
      <c r="K887" s="1357">
        <v>10501</v>
      </c>
      <c r="L887" s="1364" t="s">
        <v>9776</v>
      </c>
      <c r="M887" s="1357" t="str">
        <f>IFERROR(INDEX('Budget Manager'!C:C,MATCH(L887,'Budget Manager'!A:A,0))&amp;", "&amp;INDEX('Budget Manager'!D:D,MATCH(L887,'Budget Manager'!A:A,0)),"No Budget Manager")</f>
        <v>Bouma, Holly</v>
      </c>
      <c r="N887" s="1357">
        <f>IFERROR(INDEX('Budget Manager'!B:B,MATCH(L887,'Budget Manager'!A:A,0)),"No PIDM")</f>
        <v>4210971</v>
      </c>
      <c r="O887" s="1357"/>
      <c r="P887" s="1357" t="str">
        <f t="shared" si="13"/>
        <v/>
      </c>
      <c r="Q887" s="1361" t="str">
        <f>IFERROR(VLOOKUP(Organization!$L887,BUDGETMANAGER,5,FALSE),"No VID")</f>
        <v>A</v>
      </c>
      <c r="R887" s="111"/>
    </row>
    <row r="888" spans="1:18" ht="12.75" customHeight="1">
      <c r="A888" s="1359">
        <v>879</v>
      </c>
      <c r="B888" s="1355" t="s">
        <v>97</v>
      </c>
      <c r="C888" s="1355"/>
      <c r="D888" s="1355"/>
      <c r="E888" s="1355"/>
      <c r="F888" s="1355"/>
      <c r="G888" s="1355"/>
      <c r="H888" s="1355">
        <v>215700</v>
      </c>
      <c r="I888" s="1357" t="s">
        <v>8648</v>
      </c>
      <c r="J888" s="1355" t="s">
        <v>3245</v>
      </c>
      <c r="K888" s="1357">
        <v>10501</v>
      </c>
      <c r="L888" s="1364" t="s">
        <v>9776</v>
      </c>
      <c r="M888" s="1357" t="str">
        <f>IFERROR(INDEX('Budget Manager'!C:C,MATCH(L888,'Budget Manager'!A:A,0))&amp;", "&amp;INDEX('Budget Manager'!D:D,MATCH(L888,'Budget Manager'!A:A,0)),"No Budget Manager")</f>
        <v>Bouma, Holly</v>
      </c>
      <c r="N888" s="1357">
        <f>IFERROR(INDEX('Budget Manager'!B:B,MATCH(L888,'Budget Manager'!A:A,0)),"No PIDM")</f>
        <v>4210971</v>
      </c>
      <c r="O888" s="1357"/>
      <c r="P888" s="1357" t="str">
        <f t="shared" si="13"/>
        <v/>
      </c>
      <c r="Q888" s="1361" t="str">
        <f>IFERROR(VLOOKUP(Organization!$L888,BUDGETMANAGER,5,FALSE),"No VID")</f>
        <v>A</v>
      </c>
      <c r="R888" s="111"/>
    </row>
    <row r="889" spans="1:18" ht="12.75" customHeight="1">
      <c r="A889" s="1359">
        <v>880</v>
      </c>
      <c r="B889" s="1355" t="s">
        <v>97</v>
      </c>
      <c r="C889" s="1355"/>
      <c r="D889" s="1355"/>
      <c r="E889" s="1355"/>
      <c r="F889" s="1355"/>
      <c r="G889" s="1355"/>
      <c r="H889" s="1355">
        <v>230200</v>
      </c>
      <c r="I889" s="1363" t="s">
        <v>9127</v>
      </c>
      <c r="J889" s="1355" t="s">
        <v>3245</v>
      </c>
      <c r="K889" s="1360">
        <v>10501</v>
      </c>
      <c r="L889" s="1357" t="s">
        <v>4208</v>
      </c>
      <c r="M889" s="1357" t="str">
        <f>IFERROR(INDEX('Budget Manager'!C:C,MATCH(L889,'Budget Manager'!A:A,0))&amp;", "&amp;INDEX('Budget Manager'!D:D,MATCH(L889,'Budget Manager'!A:A,0)),"No Budget Manager")</f>
        <v>Eli, Lisa</v>
      </c>
      <c r="N889" s="1357">
        <f>IFERROR(INDEX('Budget Manager'!B:B,MATCH(L889,'Budget Manager'!A:A,0)),"No PIDM")</f>
        <v>175712</v>
      </c>
      <c r="O889" s="1357"/>
      <c r="P889" s="1357" t="str">
        <f t="shared" si="13"/>
        <v/>
      </c>
      <c r="Q889" s="1361" t="str">
        <f>IFERROR(VLOOKUP(Organization!$L889,BUDGETMANAGER,5,FALSE),"No VID")</f>
        <v>A</v>
      </c>
      <c r="R889" s="111"/>
    </row>
    <row r="890" spans="1:18" ht="12.75" customHeight="1">
      <c r="A890" s="1359">
        <v>881</v>
      </c>
      <c r="B890" s="1355" t="s">
        <v>97</v>
      </c>
      <c r="C890" s="1355"/>
      <c r="D890" s="1355"/>
      <c r="E890" s="1355"/>
      <c r="F890" s="1355"/>
      <c r="G890" s="1355"/>
      <c r="H890" s="1356">
        <v>230300</v>
      </c>
      <c r="I890" s="1363" t="s">
        <v>9430</v>
      </c>
      <c r="J890" s="1355" t="s">
        <v>3245</v>
      </c>
      <c r="K890" s="1360">
        <v>10501</v>
      </c>
      <c r="L890" s="1357" t="s">
        <v>4208</v>
      </c>
      <c r="M890" s="1357" t="str">
        <f>IFERROR(INDEX('Budget Manager'!C:C,MATCH(L890,'Budget Manager'!A:A,0))&amp;", "&amp;INDEX('Budget Manager'!D:D,MATCH(L890,'Budget Manager'!A:A,0)),"No Budget Manager")</f>
        <v>Eli, Lisa</v>
      </c>
      <c r="N890" s="1357">
        <f>IFERROR(INDEX('Budget Manager'!B:B,MATCH(L890,'Budget Manager'!A:A,0)),"No PIDM")</f>
        <v>175712</v>
      </c>
      <c r="O890" s="1357"/>
      <c r="P890" s="1357" t="str">
        <f t="shared" si="13"/>
        <v/>
      </c>
      <c r="Q890" s="1361" t="str">
        <f>IFERROR(VLOOKUP(Organization!$L890,BUDGETMANAGER,5,FALSE),"No VID")</f>
        <v>A</v>
      </c>
      <c r="R890" s="111"/>
    </row>
    <row r="891" spans="1:18" ht="12.75" customHeight="1">
      <c r="A891" s="1359">
        <v>882</v>
      </c>
      <c r="B891" s="1355" t="s">
        <v>97</v>
      </c>
      <c r="C891" s="1355"/>
      <c r="D891" s="1355"/>
      <c r="E891" s="1355"/>
      <c r="F891" s="1355"/>
      <c r="G891" s="1355"/>
      <c r="H891" s="1356">
        <v>230400</v>
      </c>
      <c r="I891" s="1363" t="s">
        <v>9731</v>
      </c>
      <c r="J891" s="1355" t="s">
        <v>3245</v>
      </c>
      <c r="K891" s="1360">
        <v>10501</v>
      </c>
      <c r="L891" s="1357" t="s">
        <v>4208</v>
      </c>
      <c r="M891" s="1357" t="str">
        <f>IFERROR(INDEX('Budget Manager'!C:C,MATCH(L891,'Budget Manager'!A:A,0))&amp;", "&amp;INDEX('Budget Manager'!D:D,MATCH(L891,'Budget Manager'!A:A,0)),"No Budget Manager")</f>
        <v>Eli, Lisa</v>
      </c>
      <c r="N891" s="1357">
        <f>IFERROR(INDEX('Budget Manager'!B:B,MATCH(L891,'Budget Manager'!A:A,0)),"No PIDM")</f>
        <v>175712</v>
      </c>
      <c r="O891" s="1357"/>
      <c r="P891" s="1357" t="str">
        <f t="shared" si="13"/>
        <v/>
      </c>
      <c r="Q891" s="1361" t="str">
        <f>IFERROR(VLOOKUP(Organization!$L891,BUDGETMANAGER,5,FALSE),"No VID")</f>
        <v>A</v>
      </c>
      <c r="R891" s="111"/>
    </row>
    <row r="892" spans="1:18" ht="12.75" customHeight="1">
      <c r="A892" s="1359">
        <v>883</v>
      </c>
      <c r="B892" s="1355" t="s">
        <v>97</v>
      </c>
      <c r="C892" s="1355"/>
      <c r="D892" s="1355"/>
      <c r="E892" s="1355"/>
      <c r="F892" s="1355"/>
      <c r="G892" s="1355"/>
      <c r="H892" s="1356">
        <v>231908</v>
      </c>
      <c r="I892" s="1363" t="s">
        <v>6420</v>
      </c>
      <c r="J892" s="1355" t="s">
        <v>3245</v>
      </c>
      <c r="K892" s="1360">
        <v>10501</v>
      </c>
      <c r="L892" s="1357" t="s">
        <v>6077</v>
      </c>
      <c r="M892" s="1357" t="str">
        <f>IFERROR(INDEX('Budget Manager'!C:C,MATCH(L892,'Budget Manager'!A:A,0))&amp;", "&amp;INDEX('Budget Manager'!D:D,MATCH(L892,'Budget Manager'!A:A,0)),"No Budget Manager")</f>
        <v>Popovski, Talia</v>
      </c>
      <c r="N892" s="1357">
        <f>IFERROR(INDEX('Budget Manager'!B:B,MATCH(L892,'Budget Manager'!A:A,0)),"No PIDM")</f>
        <v>39991</v>
      </c>
      <c r="O892" s="1357"/>
      <c r="P892" s="1357" t="str">
        <f t="shared" si="13"/>
        <v/>
      </c>
      <c r="Q892" s="1361" t="str">
        <f>IFERROR(VLOOKUP(Organization!$L892,BUDGETMANAGER,5,FALSE),"No VID")</f>
        <v>A</v>
      </c>
      <c r="R892" s="111"/>
    </row>
    <row r="893" spans="1:18" ht="12.75" customHeight="1">
      <c r="A893" s="1359">
        <v>884</v>
      </c>
      <c r="B893" s="1355" t="s">
        <v>97</v>
      </c>
      <c r="C893" s="1355"/>
      <c r="D893" s="1355"/>
      <c r="E893" s="1355"/>
      <c r="F893" s="1355"/>
      <c r="G893" s="1355"/>
      <c r="H893" s="1356">
        <v>232108</v>
      </c>
      <c r="I893" s="1363" t="s">
        <v>6922</v>
      </c>
      <c r="J893" s="1355" t="s">
        <v>3245</v>
      </c>
      <c r="K893" s="1360">
        <v>10501</v>
      </c>
      <c r="L893" s="1357" t="s">
        <v>4208</v>
      </c>
      <c r="M893" s="1357" t="str">
        <f>IFERROR(INDEX('Budget Manager'!C:C,MATCH(L893,'Budget Manager'!A:A,0))&amp;", "&amp;INDEX('Budget Manager'!D:D,MATCH(L893,'Budget Manager'!A:A,0)),"No Budget Manager")</f>
        <v>Eli, Lisa</v>
      </c>
      <c r="N893" s="1357">
        <f>IFERROR(INDEX('Budget Manager'!B:B,MATCH(L893,'Budget Manager'!A:A,0)),"No PIDM")</f>
        <v>175712</v>
      </c>
      <c r="O893" s="1357"/>
      <c r="P893" s="1357" t="str">
        <f t="shared" si="13"/>
        <v/>
      </c>
      <c r="Q893" s="1361" t="str">
        <f>IFERROR(VLOOKUP(Organization!$L893,BUDGETMANAGER,5,FALSE),"No VID")</f>
        <v>A</v>
      </c>
      <c r="R893" s="111"/>
    </row>
    <row r="894" spans="1:18" ht="12.75" customHeight="1">
      <c r="A894" s="1359">
        <v>885</v>
      </c>
      <c r="B894" s="1355" t="s">
        <v>97</v>
      </c>
      <c r="C894" s="1355"/>
      <c r="D894" s="1355"/>
      <c r="E894" s="1355"/>
      <c r="F894" s="1355"/>
      <c r="G894" s="1355"/>
      <c r="H894" s="1356">
        <v>232208</v>
      </c>
      <c r="I894" s="1363" t="s">
        <v>7605</v>
      </c>
      <c r="J894" s="1355" t="s">
        <v>3245</v>
      </c>
      <c r="K894" s="1360">
        <v>10501</v>
      </c>
      <c r="L894" s="1357" t="s">
        <v>8268</v>
      </c>
      <c r="M894" s="1357" t="str">
        <f>IFERROR(INDEX('Budget Manager'!C:C,MATCH(L894,'Budget Manager'!A:A,0))&amp;", "&amp;INDEX('Budget Manager'!D:D,MATCH(L894,'Budget Manager'!A:A,0)),"No Budget Manager")</f>
        <v>Jones, Bradford</v>
      </c>
      <c r="N894" s="1357">
        <f>IFERROR(INDEX('Budget Manager'!B:B,MATCH(L894,'Budget Manager'!A:A,0)),"No PIDM")</f>
        <v>3861888</v>
      </c>
      <c r="O894" s="1357"/>
      <c r="P894" s="1357" t="str">
        <f t="shared" si="13"/>
        <v/>
      </c>
      <c r="Q894" s="1361" t="str">
        <f>IFERROR(VLOOKUP(Organization!$L894,BUDGETMANAGER,5,FALSE),"No VID")</f>
        <v>A</v>
      </c>
      <c r="R894" s="111"/>
    </row>
    <row r="895" spans="1:18" ht="12.75" customHeight="1">
      <c r="A895" s="1359">
        <v>886</v>
      </c>
      <c r="B895" s="1355" t="s">
        <v>97</v>
      </c>
      <c r="C895" s="1355"/>
      <c r="D895" s="1355"/>
      <c r="E895" s="1355"/>
      <c r="F895" s="1355"/>
      <c r="G895" s="1355"/>
      <c r="H895" s="1356">
        <v>232308</v>
      </c>
      <c r="I895" s="1363" t="s">
        <v>8339</v>
      </c>
      <c r="J895" s="1355" t="s">
        <v>3245</v>
      </c>
      <c r="K895" s="1360">
        <v>10501</v>
      </c>
      <c r="L895" s="1357" t="s">
        <v>4208</v>
      </c>
      <c r="M895" s="1357" t="str">
        <f>IFERROR(INDEX('Budget Manager'!C:C,MATCH(L895,'Budget Manager'!A:A,0))&amp;", "&amp;INDEX('Budget Manager'!D:D,MATCH(L895,'Budget Manager'!A:A,0)),"No Budget Manager")</f>
        <v>Eli, Lisa</v>
      </c>
      <c r="N895" s="1357">
        <f>IFERROR(INDEX('Budget Manager'!B:B,MATCH(L895,'Budget Manager'!A:A,0)),"No PIDM")</f>
        <v>175712</v>
      </c>
      <c r="O895" s="1357"/>
      <c r="P895" s="1357" t="str">
        <f t="shared" si="13"/>
        <v/>
      </c>
      <c r="Q895" s="1361" t="str">
        <f>IFERROR(VLOOKUP(Organization!$L895,BUDGETMANAGER,5,FALSE),"No VID")</f>
        <v>A</v>
      </c>
      <c r="R895" s="111"/>
    </row>
    <row r="896" spans="1:18" ht="12.75" customHeight="1">
      <c r="A896" s="1359">
        <v>887</v>
      </c>
      <c r="B896" s="1355" t="s">
        <v>97</v>
      </c>
      <c r="C896" s="1355"/>
      <c r="D896" s="1355"/>
      <c r="E896" s="1355"/>
      <c r="F896" s="1355"/>
      <c r="G896" s="1355"/>
      <c r="H896" s="1356">
        <v>232408</v>
      </c>
      <c r="I896" s="1363" t="s">
        <v>8972</v>
      </c>
      <c r="J896" s="1355" t="s">
        <v>3245</v>
      </c>
      <c r="K896" s="1360">
        <v>10501</v>
      </c>
      <c r="L896" s="1357" t="s">
        <v>4208</v>
      </c>
      <c r="M896" s="1357" t="str">
        <f>IFERROR(INDEX('Budget Manager'!C:C,MATCH(L896,'Budget Manager'!A:A,0))&amp;", "&amp;INDEX('Budget Manager'!D:D,MATCH(L896,'Budget Manager'!A:A,0)),"No Budget Manager")</f>
        <v>Eli, Lisa</v>
      </c>
      <c r="N896" s="1357">
        <f>IFERROR(INDEX('Budget Manager'!B:B,MATCH(L896,'Budget Manager'!A:A,0)),"No PIDM")</f>
        <v>175712</v>
      </c>
      <c r="O896" s="1357"/>
      <c r="P896" s="1357" t="str">
        <f t="shared" si="13"/>
        <v/>
      </c>
      <c r="Q896" s="1361" t="str">
        <f>IFERROR(VLOOKUP(Organization!$L896,BUDGETMANAGER,5,FALSE),"No VID")</f>
        <v>A</v>
      </c>
      <c r="R896" s="111"/>
    </row>
    <row r="897" spans="1:18" ht="12.75" customHeight="1">
      <c r="A897" s="1359">
        <v>888</v>
      </c>
      <c r="B897" s="1355" t="s">
        <v>97</v>
      </c>
      <c r="C897" s="1355"/>
      <c r="D897" s="1355"/>
      <c r="E897" s="1355"/>
      <c r="F897" s="1355"/>
      <c r="G897" s="1355"/>
      <c r="H897" s="1356">
        <v>240400</v>
      </c>
      <c r="I897" s="1372" t="s">
        <v>9156</v>
      </c>
      <c r="J897" s="1355" t="s">
        <v>3245</v>
      </c>
      <c r="K897" s="1357">
        <v>10501</v>
      </c>
      <c r="L897" s="1364" t="s">
        <v>9776</v>
      </c>
      <c r="M897" s="1357" t="str">
        <f>IFERROR(INDEX('Budget Manager'!C:C,MATCH(L897,'Budget Manager'!A:A,0))&amp;", "&amp;INDEX('Budget Manager'!D:D,MATCH(L897,'Budget Manager'!A:A,0)),"No Budget Manager")</f>
        <v>Bouma, Holly</v>
      </c>
      <c r="N897" s="1357">
        <f>IFERROR(INDEX('Budget Manager'!B:B,MATCH(L897,'Budget Manager'!A:A,0)),"No PIDM")</f>
        <v>4210971</v>
      </c>
      <c r="O897" s="1357"/>
      <c r="P897" s="1357" t="str">
        <f t="shared" si="13"/>
        <v/>
      </c>
      <c r="Q897" s="1361" t="str">
        <f>IFERROR(VLOOKUP(Organization!$L897,BUDGETMANAGER,5,FALSE),"No VID")</f>
        <v>A</v>
      </c>
      <c r="R897" s="111"/>
    </row>
    <row r="898" spans="1:18" ht="12.75" customHeight="1">
      <c r="A898" s="1359">
        <v>889</v>
      </c>
      <c r="B898" s="1355" t="s">
        <v>97</v>
      </c>
      <c r="C898" s="1355"/>
      <c r="D898" s="1355"/>
      <c r="E898" s="1355"/>
      <c r="F898" s="1355"/>
      <c r="G898" s="1355"/>
      <c r="H898" s="1355">
        <v>252300</v>
      </c>
      <c r="I898" s="1357" t="s">
        <v>4185</v>
      </c>
      <c r="J898" s="1355" t="s">
        <v>3245</v>
      </c>
      <c r="K898" s="1357">
        <v>10501</v>
      </c>
      <c r="L898" s="1357" t="s">
        <v>4208</v>
      </c>
      <c r="M898" s="1357" t="str">
        <f>IFERROR(INDEX('Budget Manager'!C:C,MATCH(L898,'Budget Manager'!A:A,0))&amp;", "&amp;INDEX('Budget Manager'!D:D,MATCH(L898,'Budget Manager'!A:A,0)),"No Budget Manager")</f>
        <v>Eli, Lisa</v>
      </c>
      <c r="N898" s="1357">
        <f>IFERROR(INDEX('Budget Manager'!B:B,MATCH(L898,'Budget Manager'!A:A,0)),"No PIDM")</f>
        <v>175712</v>
      </c>
      <c r="O898" s="1357" t="s">
        <v>7571</v>
      </c>
      <c r="P898" s="1357" t="str">
        <f t="shared" si="13"/>
        <v>End</v>
      </c>
      <c r="Q898" s="1361" t="str">
        <f>IFERROR(VLOOKUP(Organization!$L898,BUDGETMANAGER,5,FALSE),"No VID")</f>
        <v>A</v>
      </c>
      <c r="R898" s="111"/>
    </row>
    <row r="899" spans="1:18" ht="12.75" customHeight="1">
      <c r="A899" s="1359">
        <v>890</v>
      </c>
      <c r="B899" s="1355" t="s">
        <v>97</v>
      </c>
      <c r="C899" s="1355"/>
      <c r="D899" s="1355"/>
      <c r="E899" s="1355"/>
      <c r="F899" s="1355"/>
      <c r="G899" s="1355"/>
      <c r="H899" s="1356">
        <v>254300</v>
      </c>
      <c r="I899" s="1357" t="s">
        <v>5669</v>
      </c>
      <c r="J899" s="1355" t="s">
        <v>3245</v>
      </c>
      <c r="K899" s="1357">
        <v>10501</v>
      </c>
      <c r="L899" s="1364" t="s">
        <v>9776</v>
      </c>
      <c r="M899" s="1357" t="str">
        <f>IFERROR(INDEX('Budget Manager'!C:C,MATCH(L899,'Budget Manager'!A:A,0))&amp;", "&amp;INDEX('Budget Manager'!D:D,MATCH(L899,'Budget Manager'!A:A,0)),"No Budget Manager")</f>
        <v>Bouma, Holly</v>
      </c>
      <c r="N899" s="1357">
        <f>IFERROR(INDEX('Budget Manager'!B:B,MATCH(L899,'Budget Manager'!A:A,0)),"No PIDM")</f>
        <v>4210971</v>
      </c>
      <c r="O899" s="1357"/>
      <c r="P899" s="1357" t="str">
        <f t="shared" si="13"/>
        <v/>
      </c>
      <c r="Q899" s="1361" t="str">
        <f>IFERROR(VLOOKUP(Organization!$L899,BUDGETMANAGER,5,FALSE),"No VID")</f>
        <v>A</v>
      </c>
      <c r="R899" s="111"/>
    </row>
    <row r="900" spans="1:18" ht="12.75" customHeight="1">
      <c r="A900" s="1359">
        <v>891</v>
      </c>
      <c r="B900" s="1355" t="s">
        <v>97</v>
      </c>
      <c r="C900" s="1355"/>
      <c r="D900" s="1355"/>
      <c r="E900" s="1355"/>
      <c r="F900" s="1355"/>
      <c r="G900" s="1355"/>
      <c r="H900" s="1356">
        <v>330108</v>
      </c>
      <c r="I900" s="1363" t="s">
        <v>926</v>
      </c>
      <c r="J900" s="1355" t="s">
        <v>3245</v>
      </c>
      <c r="K900" s="1360">
        <v>10501</v>
      </c>
      <c r="L900" s="1357" t="s">
        <v>4208</v>
      </c>
      <c r="M900" s="1357" t="str">
        <f>IFERROR(INDEX('Budget Manager'!C:C,MATCH(L900,'Budget Manager'!A:A,0))&amp;", "&amp;INDEX('Budget Manager'!D:D,MATCH(L900,'Budget Manager'!A:A,0)),"No Budget Manager")</f>
        <v>Eli, Lisa</v>
      </c>
      <c r="N900" s="1357">
        <f>IFERROR(INDEX('Budget Manager'!B:B,MATCH(L900,'Budget Manager'!A:A,0)),"No PIDM")</f>
        <v>175712</v>
      </c>
      <c r="O900" s="1357" t="s">
        <v>6050</v>
      </c>
      <c r="P900" s="1357" t="str">
        <f t="shared" si="13"/>
        <v>End</v>
      </c>
      <c r="Q900" s="1361" t="str">
        <f>IFERROR(VLOOKUP(Organization!$L900,BUDGETMANAGER,5,FALSE),"No VID")</f>
        <v>A</v>
      </c>
      <c r="R900" s="111"/>
    </row>
    <row r="901" spans="1:18" ht="12.75" customHeight="1">
      <c r="A901" s="1359">
        <v>892</v>
      </c>
      <c r="B901" s="1355" t="s">
        <v>97</v>
      </c>
      <c r="C901" s="1355"/>
      <c r="D901" s="1355"/>
      <c r="E901" s="1355"/>
      <c r="F901" s="1355"/>
      <c r="G901" s="1355"/>
      <c r="H901" s="1356">
        <v>330208</v>
      </c>
      <c r="I901" s="1363" t="s">
        <v>1619</v>
      </c>
      <c r="J901" s="1355" t="s">
        <v>3245</v>
      </c>
      <c r="K901" s="1360">
        <v>10501</v>
      </c>
      <c r="L901" s="1357" t="s">
        <v>4208</v>
      </c>
      <c r="M901" s="1357" t="str">
        <f>IFERROR(INDEX('Budget Manager'!C:C,MATCH(L901,'Budget Manager'!A:A,0))&amp;", "&amp;INDEX('Budget Manager'!D:D,MATCH(L901,'Budget Manager'!A:A,0)),"No Budget Manager")</f>
        <v>Eli, Lisa</v>
      </c>
      <c r="N901" s="1357">
        <f>IFERROR(INDEX('Budget Manager'!B:B,MATCH(L901,'Budget Manager'!A:A,0)),"No PIDM")</f>
        <v>175712</v>
      </c>
      <c r="O901" s="1357" t="s">
        <v>6050</v>
      </c>
      <c r="P901" s="1357" t="str">
        <f t="shared" si="13"/>
        <v>End</v>
      </c>
      <c r="Q901" s="1361" t="str">
        <f>IFERROR(VLOOKUP(Organization!$L901,BUDGETMANAGER,5,FALSE),"No VID")</f>
        <v>A</v>
      </c>
      <c r="R901" s="111"/>
    </row>
    <row r="902" spans="1:18" ht="12.75" customHeight="1">
      <c r="A902" s="1359">
        <v>893</v>
      </c>
      <c r="B902" s="1355" t="s">
        <v>97</v>
      </c>
      <c r="C902" s="1355"/>
      <c r="D902" s="1355"/>
      <c r="E902" s="1355"/>
      <c r="F902" s="1355"/>
      <c r="G902" s="1355"/>
      <c r="H902" s="1356">
        <v>330408</v>
      </c>
      <c r="I902" s="1363" t="s">
        <v>1533</v>
      </c>
      <c r="J902" s="1355" t="s">
        <v>3245</v>
      </c>
      <c r="K902" s="1360">
        <v>10501</v>
      </c>
      <c r="L902" s="1357" t="s">
        <v>4208</v>
      </c>
      <c r="M902" s="1357" t="str">
        <f>IFERROR(INDEX('Budget Manager'!C:C,MATCH(L902,'Budget Manager'!A:A,0))&amp;", "&amp;INDEX('Budget Manager'!D:D,MATCH(L902,'Budget Manager'!A:A,0)),"No Budget Manager")</f>
        <v>Eli, Lisa</v>
      </c>
      <c r="N902" s="1357">
        <f>IFERROR(INDEX('Budget Manager'!B:B,MATCH(L902,'Budget Manager'!A:A,0)),"No PIDM")</f>
        <v>175712</v>
      </c>
      <c r="O902" s="1357" t="s">
        <v>6050</v>
      </c>
      <c r="P902" s="1357" t="str">
        <f t="shared" si="13"/>
        <v>End</v>
      </c>
      <c r="Q902" s="1361" t="str">
        <f>IFERROR(VLOOKUP(Organization!$L902,BUDGETMANAGER,5,FALSE),"No VID")</f>
        <v>A</v>
      </c>
      <c r="R902" s="111"/>
    </row>
    <row r="903" spans="1:18" ht="12.75" customHeight="1">
      <c r="A903" s="1359">
        <v>894</v>
      </c>
      <c r="B903" s="1355" t="s">
        <v>97</v>
      </c>
      <c r="C903" s="1355"/>
      <c r="D903" s="1355"/>
      <c r="E903" s="1355"/>
      <c r="F903" s="1355"/>
      <c r="G903" s="1355"/>
      <c r="H903" s="1356">
        <v>330508</v>
      </c>
      <c r="I903" s="1363" t="s">
        <v>1259</v>
      </c>
      <c r="J903" s="1355" t="s">
        <v>3245</v>
      </c>
      <c r="K903" s="1360">
        <v>10501</v>
      </c>
      <c r="L903" s="1357" t="s">
        <v>4208</v>
      </c>
      <c r="M903" s="1357" t="str">
        <f>IFERROR(INDEX('Budget Manager'!C:C,MATCH(L903,'Budget Manager'!A:A,0))&amp;", "&amp;INDEX('Budget Manager'!D:D,MATCH(L903,'Budget Manager'!A:A,0)),"No Budget Manager")</f>
        <v>Eli, Lisa</v>
      </c>
      <c r="N903" s="1357">
        <f>IFERROR(INDEX('Budget Manager'!B:B,MATCH(L903,'Budget Manager'!A:A,0)),"No PIDM")</f>
        <v>175712</v>
      </c>
      <c r="O903" s="1357" t="s">
        <v>6050</v>
      </c>
      <c r="P903" s="1357" t="str">
        <f t="shared" si="13"/>
        <v>End</v>
      </c>
      <c r="Q903" s="1361" t="str">
        <f>IFERROR(VLOOKUP(Organization!$L903,BUDGETMANAGER,5,FALSE),"No VID")</f>
        <v>A</v>
      </c>
      <c r="R903" s="111"/>
    </row>
    <row r="904" spans="1:18" ht="12.75" customHeight="1">
      <c r="A904" s="1359">
        <v>895</v>
      </c>
      <c r="B904" s="1355" t="s">
        <v>97</v>
      </c>
      <c r="C904" s="1355"/>
      <c r="D904" s="1355"/>
      <c r="E904" s="1355"/>
      <c r="F904" s="1355"/>
      <c r="G904" s="1355"/>
      <c r="H904" s="1356">
        <v>330608</v>
      </c>
      <c r="I904" s="1363" t="s">
        <v>928</v>
      </c>
      <c r="J904" s="1355" t="s">
        <v>3245</v>
      </c>
      <c r="K904" s="1360">
        <v>10501</v>
      </c>
      <c r="L904" s="1357" t="s">
        <v>4208</v>
      </c>
      <c r="M904" s="1357" t="str">
        <f>IFERROR(INDEX('Budget Manager'!C:C,MATCH(L904,'Budget Manager'!A:A,0))&amp;", "&amp;INDEX('Budget Manager'!D:D,MATCH(L904,'Budget Manager'!A:A,0)),"No Budget Manager")</f>
        <v>Eli, Lisa</v>
      </c>
      <c r="N904" s="1357">
        <f>IFERROR(INDEX('Budget Manager'!B:B,MATCH(L904,'Budget Manager'!A:A,0)),"No PIDM")</f>
        <v>175712</v>
      </c>
      <c r="O904" s="1357" t="s">
        <v>6050</v>
      </c>
      <c r="P904" s="1357" t="str">
        <f t="shared" si="13"/>
        <v>End</v>
      </c>
      <c r="Q904" s="1361" t="str">
        <f>IFERROR(VLOOKUP(Organization!$L904,BUDGETMANAGER,5,FALSE),"No VID")</f>
        <v>A</v>
      </c>
      <c r="R904" s="111"/>
    </row>
    <row r="905" spans="1:18" ht="12.75" customHeight="1">
      <c r="A905" s="1359">
        <v>896</v>
      </c>
      <c r="B905" s="1355" t="s">
        <v>97</v>
      </c>
      <c r="C905" s="1355"/>
      <c r="D905" s="1355"/>
      <c r="E905" s="1355"/>
      <c r="F905" s="1355"/>
      <c r="G905" s="1355"/>
      <c r="H905" s="1356">
        <v>331508</v>
      </c>
      <c r="I905" s="1363" t="s">
        <v>929</v>
      </c>
      <c r="J905" s="1355" t="s">
        <v>3245</v>
      </c>
      <c r="K905" s="1360">
        <v>10501</v>
      </c>
      <c r="L905" s="1357" t="s">
        <v>4208</v>
      </c>
      <c r="M905" s="1357" t="str">
        <f>IFERROR(INDEX('Budget Manager'!C:C,MATCH(L905,'Budget Manager'!A:A,0))&amp;", "&amp;INDEX('Budget Manager'!D:D,MATCH(L905,'Budget Manager'!A:A,0)),"No Budget Manager")</f>
        <v>Eli, Lisa</v>
      </c>
      <c r="N905" s="1357">
        <f>IFERROR(INDEX('Budget Manager'!B:B,MATCH(L905,'Budget Manager'!A:A,0)),"No PIDM")</f>
        <v>175712</v>
      </c>
      <c r="O905" s="1357" t="s">
        <v>6050</v>
      </c>
      <c r="P905" s="1357" t="str">
        <f t="shared" si="13"/>
        <v>End</v>
      </c>
      <c r="Q905" s="1361" t="str">
        <f>IFERROR(VLOOKUP(Organization!$L905,BUDGETMANAGER,5,FALSE),"No VID")</f>
        <v>A</v>
      </c>
      <c r="R905" s="111"/>
    </row>
    <row r="906" spans="1:18" ht="12.75" customHeight="1">
      <c r="A906" s="1359">
        <v>897</v>
      </c>
      <c r="B906" s="1355" t="s">
        <v>97</v>
      </c>
      <c r="C906" s="1355"/>
      <c r="D906" s="1355"/>
      <c r="E906" s="1355"/>
      <c r="F906" s="1355"/>
      <c r="G906" s="1355">
        <v>10502</v>
      </c>
      <c r="H906" s="1356"/>
      <c r="I906" s="1363" t="s">
        <v>4943</v>
      </c>
      <c r="J906" s="1355" t="s">
        <v>3240</v>
      </c>
      <c r="K906" s="1360">
        <v>1051</v>
      </c>
      <c r="L906" s="1357" t="s">
        <v>4207</v>
      </c>
      <c r="M906" s="1357" t="str">
        <f>IFERROR(INDEX('Budget Manager'!C:C,MATCH(L906,'Budget Manager'!A:A,0))&amp;", "&amp;INDEX('Budget Manager'!D:D,MATCH(L906,'Budget Manager'!A:A,0)),"No Budget Manager")</f>
        <v>McMorran, Carolyn</v>
      </c>
      <c r="N906" s="1357">
        <f>IFERROR(INDEX('Budget Manager'!B:B,MATCH(L906,'Budget Manager'!A:A,0)),"No PIDM")</f>
        <v>438548</v>
      </c>
      <c r="O906" s="1357" t="s">
        <v>6050</v>
      </c>
      <c r="P906" s="1357" t="str">
        <f t="shared" si="13"/>
        <v>End</v>
      </c>
      <c r="Q906" s="1361" t="str">
        <f>IFERROR(VLOOKUP(Organization!$L906,BUDGETMANAGER,5,FALSE),"No VID")</f>
        <v>A</v>
      </c>
      <c r="R906" s="111"/>
    </row>
    <row r="907" spans="1:18" ht="12.75" customHeight="1">
      <c r="A907" s="1359">
        <v>898</v>
      </c>
      <c r="B907" s="1355" t="s">
        <v>97</v>
      </c>
      <c r="C907" s="1355"/>
      <c r="D907" s="1355"/>
      <c r="E907" s="1355"/>
      <c r="F907" s="1355"/>
      <c r="G907" s="1355"/>
      <c r="H907" s="1356">
        <v>131808</v>
      </c>
      <c r="I907" s="1363" t="s">
        <v>4944</v>
      </c>
      <c r="J907" s="1355" t="s">
        <v>3245</v>
      </c>
      <c r="K907" s="1360">
        <v>10502</v>
      </c>
      <c r="L907" s="1357" t="s">
        <v>4207</v>
      </c>
      <c r="M907" s="1357" t="str">
        <f>IFERROR(INDEX('Budget Manager'!C:C,MATCH(L907,'Budget Manager'!A:A,0))&amp;", "&amp;INDEX('Budget Manager'!D:D,MATCH(L907,'Budget Manager'!A:A,0)),"No Budget Manager")</f>
        <v>McMorran, Carolyn</v>
      </c>
      <c r="N907" s="1357">
        <f>IFERROR(INDEX('Budget Manager'!B:B,MATCH(L907,'Budget Manager'!A:A,0)),"No PIDM")</f>
        <v>438548</v>
      </c>
      <c r="O907" s="1357" t="s">
        <v>5147</v>
      </c>
      <c r="P907" s="1357" t="str">
        <f t="shared" si="13"/>
        <v>End</v>
      </c>
      <c r="Q907" s="1361" t="str">
        <f>IFERROR(VLOOKUP(Organization!$L907,BUDGETMANAGER,5,FALSE),"No VID")</f>
        <v>A</v>
      </c>
      <c r="R907" s="111">
        <f>COUNTIF($P$12:P907,"End")</f>
        <v>109</v>
      </c>
    </row>
    <row r="908" spans="1:18" ht="12.75" customHeight="1">
      <c r="A908" s="1359">
        <v>899</v>
      </c>
      <c r="B908" s="1355" t="s">
        <v>97</v>
      </c>
      <c r="C908" s="1355"/>
      <c r="D908" s="1355"/>
      <c r="E908" s="1355"/>
      <c r="F908" s="1355"/>
      <c r="G908" s="1355"/>
      <c r="H908" s="1356">
        <v>131908</v>
      </c>
      <c r="I908" s="1363" t="s">
        <v>4945</v>
      </c>
      <c r="J908" s="1355" t="s">
        <v>3245</v>
      </c>
      <c r="K908" s="1360">
        <v>10502</v>
      </c>
      <c r="L908" s="1357" t="s">
        <v>4207</v>
      </c>
      <c r="M908" s="1357" t="str">
        <f>IFERROR(INDEX('Budget Manager'!C:C,MATCH(L908,'Budget Manager'!A:A,0))&amp;", "&amp;INDEX('Budget Manager'!D:D,MATCH(L908,'Budget Manager'!A:A,0)),"No Budget Manager")</f>
        <v>McMorran, Carolyn</v>
      </c>
      <c r="N908" s="1357">
        <f>IFERROR(INDEX('Budget Manager'!B:B,MATCH(L908,'Budget Manager'!A:A,0)),"No PIDM")</f>
        <v>438548</v>
      </c>
      <c r="O908" s="1357" t="s">
        <v>5225</v>
      </c>
      <c r="P908" s="1357" t="str">
        <f t="shared" si="13"/>
        <v>End</v>
      </c>
      <c r="Q908" s="1361" t="str">
        <f>IFERROR(VLOOKUP(Organization!$L908,BUDGETMANAGER,5,FALSE),"No VID")</f>
        <v>A</v>
      </c>
      <c r="R908" s="111"/>
    </row>
    <row r="909" spans="1:18" ht="12.75" customHeight="1">
      <c r="A909" s="1359">
        <v>900</v>
      </c>
      <c r="B909" s="1355" t="s">
        <v>97</v>
      </c>
      <c r="C909" s="1355"/>
      <c r="D909" s="1355"/>
      <c r="E909" s="1355"/>
      <c r="F909" s="1355"/>
      <c r="G909" s="1355">
        <v>10503</v>
      </c>
      <c r="H909" s="1356"/>
      <c r="I909" s="1363" t="s">
        <v>4946</v>
      </c>
      <c r="J909" s="1355" t="s">
        <v>3240</v>
      </c>
      <c r="K909" s="1360">
        <v>1051</v>
      </c>
      <c r="L909" s="1357" t="s">
        <v>927</v>
      </c>
      <c r="M909" s="1357" t="str">
        <f>IFERROR(INDEX('Budget Manager'!C:C,MATCH(L909,'Budget Manager'!A:A,0))&amp;", "&amp;INDEX('Budget Manager'!D:D,MATCH(L909,'Budget Manager'!A:A,0)),"No Budget Manager")</f>
        <v>Robertson, Jennifer</v>
      </c>
      <c r="N909" s="1357">
        <f>IFERROR(INDEX('Budget Manager'!B:B,MATCH(L909,'Budget Manager'!A:A,0)),"No PIDM")</f>
        <v>1002219</v>
      </c>
      <c r="O909" s="1357" t="s">
        <v>6050</v>
      </c>
      <c r="P909" s="1357" t="str">
        <f t="shared" si="13"/>
        <v>End</v>
      </c>
      <c r="Q909" s="1361" t="str">
        <f>IFERROR(VLOOKUP(Organization!$L909,BUDGETMANAGER,5,FALSE),"No VID")</f>
        <v>I</v>
      </c>
      <c r="R909" s="111"/>
    </row>
    <row r="910" spans="1:18" ht="12.75" customHeight="1">
      <c r="A910" s="1359">
        <v>901</v>
      </c>
      <c r="B910" s="1355" t="s">
        <v>97</v>
      </c>
      <c r="C910" s="1355"/>
      <c r="D910" s="1355"/>
      <c r="E910" s="1355"/>
      <c r="F910" s="1355"/>
      <c r="G910" s="1355"/>
      <c r="H910" s="1356">
        <v>131108</v>
      </c>
      <c r="I910" s="1363" t="s">
        <v>4947</v>
      </c>
      <c r="J910" s="1355" t="s">
        <v>3245</v>
      </c>
      <c r="K910" s="1360">
        <v>10503</v>
      </c>
      <c r="L910" s="1357" t="s">
        <v>927</v>
      </c>
      <c r="M910" s="1357" t="str">
        <f>IFERROR(INDEX('Budget Manager'!C:C,MATCH(L910,'Budget Manager'!A:A,0))&amp;", "&amp;INDEX('Budget Manager'!D:D,MATCH(L910,'Budget Manager'!A:A,0)),"No Budget Manager")</f>
        <v>Robertson, Jennifer</v>
      </c>
      <c r="N910" s="1357">
        <f>IFERROR(INDEX('Budget Manager'!B:B,MATCH(L910,'Budget Manager'!A:A,0)),"No PIDM")</f>
        <v>1002219</v>
      </c>
      <c r="O910" s="1357" t="s">
        <v>3860</v>
      </c>
      <c r="P910" s="1357" t="str">
        <f t="shared" si="13"/>
        <v>End</v>
      </c>
      <c r="Q910" s="1361" t="str">
        <f>IFERROR(VLOOKUP(Organization!$L910,BUDGETMANAGER,5,FALSE),"No VID")</f>
        <v>I</v>
      </c>
      <c r="R910" s="111">
        <f>COUNTIF($P$12:P910,"End")</f>
        <v>112</v>
      </c>
    </row>
    <row r="911" spans="1:18" ht="12.75" customHeight="1">
      <c r="A911" s="1359">
        <v>902</v>
      </c>
      <c r="B911" s="1355" t="s">
        <v>97</v>
      </c>
      <c r="C911" s="1355"/>
      <c r="D911" s="1355"/>
      <c r="E911" s="1355"/>
      <c r="F911" s="1355"/>
      <c r="G911" s="1355"/>
      <c r="H911" s="1356">
        <v>131208</v>
      </c>
      <c r="I911" s="1363" t="s">
        <v>4948</v>
      </c>
      <c r="J911" s="1355" t="s">
        <v>3245</v>
      </c>
      <c r="K911" s="1360">
        <v>10503</v>
      </c>
      <c r="L911" s="1357" t="s">
        <v>927</v>
      </c>
      <c r="M911" s="1357" t="str">
        <f>IFERROR(INDEX('Budget Manager'!C:C,MATCH(L911,'Budget Manager'!A:A,0))&amp;", "&amp;INDEX('Budget Manager'!D:D,MATCH(L911,'Budget Manager'!A:A,0)),"No Budget Manager")</f>
        <v>Robertson, Jennifer</v>
      </c>
      <c r="N911" s="1357">
        <f>IFERROR(INDEX('Budget Manager'!B:B,MATCH(L911,'Budget Manager'!A:A,0)),"No PIDM")</f>
        <v>1002219</v>
      </c>
      <c r="O911" s="1357" t="s">
        <v>4209</v>
      </c>
      <c r="P911" s="1357" t="str">
        <f t="shared" si="13"/>
        <v>End</v>
      </c>
      <c r="Q911" s="1361" t="str">
        <f>IFERROR(VLOOKUP(Organization!$L911,BUDGETMANAGER,5,FALSE),"No VID")</f>
        <v>I</v>
      </c>
      <c r="R911" s="111"/>
    </row>
    <row r="912" spans="1:18" ht="12.75" customHeight="1">
      <c r="A912" s="1359">
        <v>903</v>
      </c>
      <c r="B912" s="1355" t="s">
        <v>97</v>
      </c>
      <c r="C912" s="1355"/>
      <c r="D912" s="1355"/>
      <c r="E912" s="1355"/>
      <c r="F912" s="1355"/>
      <c r="G912" s="1355"/>
      <c r="H912" s="1356">
        <v>330308</v>
      </c>
      <c r="I912" s="1363" t="s">
        <v>3355</v>
      </c>
      <c r="J912" s="1355" t="s">
        <v>3245</v>
      </c>
      <c r="K912" s="1360">
        <v>10503</v>
      </c>
      <c r="L912" s="1357"/>
      <c r="M912" s="1357" t="str">
        <f>IFERROR(INDEX('Budget Manager'!C:C,MATCH(L912,'Budget Manager'!A:A,0))&amp;", "&amp;INDEX('Budget Manager'!D:D,MATCH(L912,'Budget Manager'!A:A,0)),"No Budget Manager")</f>
        <v>No Budget Manager</v>
      </c>
      <c r="N912" s="1357" t="str">
        <f>IFERROR(INDEX('Budget Manager'!B:B,MATCH(L912,'Budget Manager'!A:A,0)),"No PIDM")</f>
        <v>No PIDM</v>
      </c>
      <c r="O912" s="1357" t="s">
        <v>6914</v>
      </c>
      <c r="P912" s="1357" t="str">
        <f t="shared" si="13"/>
        <v>End</v>
      </c>
      <c r="Q912" s="1361" t="str">
        <f>IFERROR(VLOOKUP(Organization!$L912,BUDGETMANAGER,5,FALSE),"No VID")</f>
        <v>No VID</v>
      </c>
      <c r="R912" s="111"/>
    </row>
    <row r="913" spans="1:18" ht="12.75" customHeight="1">
      <c r="A913" s="1359">
        <v>904</v>
      </c>
      <c r="B913" s="1355" t="s">
        <v>97</v>
      </c>
      <c r="C913" s="1355"/>
      <c r="D913" s="1355"/>
      <c r="E913" s="1355"/>
      <c r="F913" s="1355"/>
      <c r="G913" s="1355">
        <v>10507</v>
      </c>
      <c r="H913" s="1356"/>
      <c r="I913" s="1363" t="s">
        <v>4949</v>
      </c>
      <c r="J913" s="1355" t="s">
        <v>3240</v>
      </c>
      <c r="K913" s="1360">
        <v>1051</v>
      </c>
      <c r="L913" s="1357" t="s">
        <v>4208</v>
      </c>
      <c r="M913" s="1357" t="str">
        <f>IFERROR(INDEX('Budget Manager'!C:C,MATCH(L913,'Budget Manager'!A:A,0))&amp;", "&amp;INDEX('Budget Manager'!D:D,MATCH(L913,'Budget Manager'!A:A,0)),"No Budget Manager")</f>
        <v>Eli, Lisa</v>
      </c>
      <c r="N913" s="1357">
        <f>IFERROR(INDEX('Budget Manager'!B:B,MATCH(L913,'Budget Manager'!A:A,0)),"No PIDM")</f>
        <v>175712</v>
      </c>
      <c r="O913" s="1357" t="s">
        <v>6050</v>
      </c>
      <c r="P913" s="1357" t="str">
        <f t="shared" si="13"/>
        <v>End</v>
      </c>
      <c r="Q913" s="1361" t="str">
        <f>IFERROR(VLOOKUP(Organization!$L913,BUDGETMANAGER,5,FALSE),"No VID")</f>
        <v>A</v>
      </c>
      <c r="R913" s="111"/>
    </row>
    <row r="914" spans="1:18" ht="12.75" customHeight="1">
      <c r="A914" s="1359">
        <v>905</v>
      </c>
      <c r="B914" s="1355" t="s">
        <v>97</v>
      </c>
      <c r="C914" s="1355"/>
      <c r="D914" s="1355"/>
      <c r="E914" s="1355"/>
      <c r="F914" s="1355"/>
      <c r="G914" s="1355"/>
      <c r="H914" s="1356">
        <v>131308</v>
      </c>
      <c r="I914" s="1363" t="s">
        <v>4950</v>
      </c>
      <c r="J914" s="1355" t="s">
        <v>3245</v>
      </c>
      <c r="K914" s="1360">
        <v>10507</v>
      </c>
      <c r="L914" s="1357" t="s">
        <v>4208</v>
      </c>
      <c r="M914" s="1357" t="str">
        <f>IFERROR(INDEX('Budget Manager'!C:C,MATCH(L914,'Budget Manager'!A:A,0))&amp;", "&amp;INDEX('Budget Manager'!D:D,MATCH(L914,'Budget Manager'!A:A,0)),"No Budget Manager")</f>
        <v>Eli, Lisa</v>
      </c>
      <c r="N914" s="1357">
        <f>IFERROR(INDEX('Budget Manager'!B:B,MATCH(L914,'Budget Manager'!A:A,0)),"No PIDM")</f>
        <v>175712</v>
      </c>
      <c r="O914" s="1357" t="s">
        <v>4435</v>
      </c>
      <c r="P914" s="1357" t="str">
        <f t="shared" si="13"/>
        <v>End</v>
      </c>
      <c r="Q914" s="1361" t="str">
        <f>IFERROR(VLOOKUP(Organization!$L914,BUDGETMANAGER,5,FALSE),"No VID")</f>
        <v>A</v>
      </c>
      <c r="R914" s="111">
        <f>COUNTIF($P$12:P914,"End")</f>
        <v>116</v>
      </c>
    </row>
    <row r="915" spans="1:18" ht="12.75" customHeight="1">
      <c r="A915" s="1359">
        <v>906</v>
      </c>
      <c r="B915" s="1355" t="s">
        <v>97</v>
      </c>
      <c r="C915" s="1355"/>
      <c r="D915" s="1355"/>
      <c r="E915" s="1355"/>
      <c r="F915" s="1355"/>
      <c r="G915" s="1355">
        <v>10508</v>
      </c>
      <c r="H915" s="1356"/>
      <c r="I915" s="1363" t="s">
        <v>4951</v>
      </c>
      <c r="J915" s="1355" t="s">
        <v>3240</v>
      </c>
      <c r="K915" s="1360">
        <v>1051</v>
      </c>
      <c r="L915" s="1357" t="s">
        <v>4208</v>
      </c>
      <c r="M915" s="1357" t="str">
        <f>IFERROR(INDEX('Budget Manager'!C:C,MATCH(L915,'Budget Manager'!A:A,0))&amp;", "&amp;INDEX('Budget Manager'!D:D,MATCH(L915,'Budget Manager'!A:A,0)),"No Budget Manager")</f>
        <v>Eli, Lisa</v>
      </c>
      <c r="N915" s="1357">
        <f>IFERROR(INDEX('Budget Manager'!B:B,MATCH(L915,'Budget Manager'!A:A,0)),"No PIDM")</f>
        <v>175712</v>
      </c>
      <c r="O915" s="1357" t="s">
        <v>6050</v>
      </c>
      <c r="P915" s="1357" t="str">
        <f t="shared" ref="P915:P960" si="14">LEFT($O915,3)</f>
        <v>End</v>
      </c>
      <c r="Q915" s="1361" t="str">
        <f>IFERROR(VLOOKUP(Organization!$L915,BUDGETMANAGER,5,FALSE),"No VID")</f>
        <v>A</v>
      </c>
      <c r="R915" s="111"/>
    </row>
    <row r="916" spans="1:18" ht="12.75" customHeight="1">
      <c r="A916" s="1359">
        <v>907</v>
      </c>
      <c r="B916" s="1355" t="s">
        <v>97</v>
      </c>
      <c r="C916" s="1355"/>
      <c r="D916" s="1355"/>
      <c r="E916" s="1355"/>
      <c r="F916" s="1355"/>
      <c r="G916" s="1355"/>
      <c r="H916" s="1356">
        <v>132008</v>
      </c>
      <c r="I916" s="1363" t="s">
        <v>4952</v>
      </c>
      <c r="J916" s="1355" t="s">
        <v>3245</v>
      </c>
      <c r="K916" s="1360">
        <v>10508</v>
      </c>
      <c r="L916" s="1357" t="s">
        <v>927</v>
      </c>
      <c r="M916" s="1357" t="str">
        <f>IFERROR(INDEX('Budget Manager'!C:C,MATCH(L916,'Budget Manager'!A:A,0))&amp;", "&amp;INDEX('Budget Manager'!D:D,MATCH(L916,'Budget Manager'!A:A,0)),"No Budget Manager")</f>
        <v>Robertson, Jennifer</v>
      </c>
      <c r="N916" s="1357">
        <f>IFERROR(INDEX('Budget Manager'!B:B,MATCH(L916,'Budget Manager'!A:A,0)),"No PIDM")</f>
        <v>1002219</v>
      </c>
      <c r="O916" s="1357" t="s">
        <v>3860</v>
      </c>
      <c r="P916" s="1357" t="str">
        <f t="shared" si="14"/>
        <v>End</v>
      </c>
      <c r="Q916" s="1361" t="str">
        <f>IFERROR(VLOOKUP(Organization!$L916,BUDGETMANAGER,5,FALSE),"No VID")</f>
        <v>I</v>
      </c>
      <c r="R916" s="111">
        <f>COUNTIF($P$12:P916,"End")</f>
        <v>118</v>
      </c>
    </row>
    <row r="917" spans="1:18" ht="12.75" customHeight="1">
      <c r="A917" s="1359">
        <v>908</v>
      </c>
      <c r="B917" s="1355" t="s">
        <v>97</v>
      </c>
      <c r="C917" s="1355"/>
      <c r="D917" s="1355"/>
      <c r="E917" s="1355"/>
      <c r="F917" s="1355"/>
      <c r="G917" s="1355"/>
      <c r="H917" s="1356">
        <v>132208</v>
      </c>
      <c r="I917" s="1363" t="s">
        <v>4953</v>
      </c>
      <c r="J917" s="1355" t="s">
        <v>3245</v>
      </c>
      <c r="K917" s="1360">
        <v>10508</v>
      </c>
      <c r="L917" s="1357" t="s">
        <v>4207</v>
      </c>
      <c r="M917" s="1357" t="str">
        <f>IFERROR(INDEX('Budget Manager'!C:C,MATCH(L917,'Budget Manager'!A:A,0))&amp;", "&amp;INDEX('Budget Manager'!D:D,MATCH(L917,'Budget Manager'!A:A,0)),"No Budget Manager")</f>
        <v>McMorran, Carolyn</v>
      </c>
      <c r="N917" s="1357">
        <f>IFERROR(INDEX('Budget Manager'!B:B,MATCH(L917,'Budget Manager'!A:A,0)),"No PIDM")</f>
        <v>438548</v>
      </c>
      <c r="O917" s="1357" t="s">
        <v>5147</v>
      </c>
      <c r="P917" s="1357" t="str">
        <f t="shared" si="14"/>
        <v>End</v>
      </c>
      <c r="Q917" s="1361" t="str">
        <f>IFERROR(VLOOKUP(Organization!$L917,BUDGETMANAGER,5,FALSE),"No VID")</f>
        <v>A</v>
      </c>
      <c r="R917" s="111"/>
    </row>
    <row r="918" spans="1:18" ht="12.75" customHeight="1">
      <c r="A918" s="1359">
        <v>909</v>
      </c>
      <c r="B918" s="1355" t="s">
        <v>97</v>
      </c>
      <c r="C918" s="1355"/>
      <c r="D918" s="1355"/>
      <c r="E918" s="1355"/>
      <c r="F918" s="1355"/>
      <c r="G918" s="1355"/>
      <c r="H918" s="1356">
        <v>132408</v>
      </c>
      <c r="I918" s="1363" t="s">
        <v>4954</v>
      </c>
      <c r="J918" s="1355" t="s">
        <v>3245</v>
      </c>
      <c r="K918" s="1360">
        <v>10508</v>
      </c>
      <c r="L918" s="1357" t="s">
        <v>927</v>
      </c>
      <c r="M918" s="1357" t="str">
        <f>IFERROR(INDEX('Budget Manager'!C:C,MATCH(L918,'Budget Manager'!A:A,0))&amp;", "&amp;INDEX('Budget Manager'!D:D,MATCH(L918,'Budget Manager'!A:A,0)),"No Budget Manager")</f>
        <v>Robertson, Jennifer</v>
      </c>
      <c r="N918" s="1357">
        <f>IFERROR(INDEX('Budget Manager'!B:B,MATCH(L918,'Budget Manager'!A:A,0)),"No PIDM")</f>
        <v>1002219</v>
      </c>
      <c r="O918" s="1357" t="s">
        <v>3860</v>
      </c>
      <c r="P918" s="1357" t="str">
        <f t="shared" si="14"/>
        <v>End</v>
      </c>
      <c r="Q918" s="1361" t="str">
        <f>IFERROR(VLOOKUP(Organization!$L918,BUDGETMANAGER,5,FALSE),"No VID")</f>
        <v>I</v>
      </c>
      <c r="R918" s="111"/>
    </row>
    <row r="919" spans="1:18" ht="12.75" customHeight="1">
      <c r="A919" s="1359">
        <v>910</v>
      </c>
      <c r="B919" s="1355" t="s">
        <v>97</v>
      </c>
      <c r="C919" s="1355"/>
      <c r="D919" s="1355"/>
      <c r="E919" s="1355"/>
      <c r="F919" s="1355"/>
      <c r="G919" s="1355"/>
      <c r="H919" s="1356">
        <v>132508</v>
      </c>
      <c r="I919" s="1363" t="s">
        <v>4955</v>
      </c>
      <c r="J919" s="1355" t="s">
        <v>3245</v>
      </c>
      <c r="K919" s="1360">
        <v>10508</v>
      </c>
      <c r="L919" s="1357" t="s">
        <v>4208</v>
      </c>
      <c r="M919" s="1357" t="str">
        <f>IFERROR(INDEX('Budget Manager'!C:C,MATCH(L919,'Budget Manager'!A:A,0))&amp;", "&amp;INDEX('Budget Manager'!D:D,MATCH(L919,'Budget Manager'!A:A,0)),"No Budget Manager")</f>
        <v>Eli, Lisa</v>
      </c>
      <c r="N919" s="1357">
        <f>IFERROR(INDEX('Budget Manager'!B:B,MATCH(L919,'Budget Manager'!A:A,0)),"No PIDM")</f>
        <v>175712</v>
      </c>
      <c r="O919" s="1357" t="s">
        <v>5147</v>
      </c>
      <c r="P919" s="1357" t="str">
        <f t="shared" si="14"/>
        <v>End</v>
      </c>
      <c r="Q919" s="1361" t="str">
        <f>IFERROR(VLOOKUP(Organization!$L919,BUDGETMANAGER,5,FALSE),"No VID")</f>
        <v>A</v>
      </c>
      <c r="R919" s="111"/>
    </row>
    <row r="920" spans="1:18" ht="12.75" customHeight="1">
      <c r="A920" s="1359">
        <v>911</v>
      </c>
      <c r="B920" s="1355" t="s">
        <v>97</v>
      </c>
      <c r="C920" s="1355"/>
      <c r="D920" s="1355"/>
      <c r="E920" s="1355"/>
      <c r="F920" s="1355"/>
      <c r="G920" s="1355"/>
      <c r="H920" s="1356">
        <v>133508</v>
      </c>
      <c r="I920" s="1363" t="s">
        <v>5337</v>
      </c>
      <c r="J920" s="1355" t="s">
        <v>3245</v>
      </c>
      <c r="K920" s="1360">
        <v>10508</v>
      </c>
      <c r="L920" s="1357" t="s">
        <v>4207</v>
      </c>
      <c r="M920" s="1357" t="str">
        <f>IFERROR(INDEX('Budget Manager'!C:C,MATCH(L920,'Budget Manager'!A:A,0))&amp;", "&amp;INDEX('Budget Manager'!D:D,MATCH(L920,'Budget Manager'!A:A,0)),"No Budget Manager")</f>
        <v>McMorran, Carolyn</v>
      </c>
      <c r="N920" s="1357">
        <f>IFERROR(INDEX('Budget Manager'!B:B,MATCH(L920,'Budget Manager'!A:A,0)),"No PIDM")</f>
        <v>438548</v>
      </c>
      <c r="O920" s="1357" t="s">
        <v>8149</v>
      </c>
      <c r="P920" s="1357" t="str">
        <f t="shared" si="14"/>
        <v>End</v>
      </c>
      <c r="Q920" s="1361" t="str">
        <f>IFERROR(VLOOKUP(Organization!$L920,BUDGETMANAGER,5,FALSE),"No VID")</f>
        <v>A</v>
      </c>
      <c r="R920" s="111"/>
    </row>
    <row r="921" spans="1:18" ht="12.75" customHeight="1">
      <c r="A921" s="1359">
        <v>912</v>
      </c>
      <c r="B921" s="1355" t="s">
        <v>97</v>
      </c>
      <c r="C921" s="1355"/>
      <c r="D921" s="1355"/>
      <c r="E921" s="1355"/>
      <c r="F921" s="1355"/>
      <c r="G921" s="1355">
        <v>10509</v>
      </c>
      <c r="H921" s="1356"/>
      <c r="I921" s="1363" t="s">
        <v>4956</v>
      </c>
      <c r="J921" s="1355" t="s">
        <v>3240</v>
      </c>
      <c r="K921" s="1360">
        <v>1051</v>
      </c>
      <c r="L921" s="1357" t="s">
        <v>4208</v>
      </c>
      <c r="M921" s="1357" t="str">
        <f>IFERROR(INDEX('Budget Manager'!C:C,MATCH(L921,'Budget Manager'!A:A,0))&amp;", "&amp;INDEX('Budget Manager'!D:D,MATCH(L921,'Budget Manager'!A:A,0)),"No Budget Manager")</f>
        <v>Eli, Lisa</v>
      </c>
      <c r="N921" s="1357">
        <f>IFERROR(INDEX('Budget Manager'!B:B,MATCH(L921,'Budget Manager'!A:A,0)),"No PIDM")</f>
        <v>175712</v>
      </c>
      <c r="O921" s="1357" t="s">
        <v>6050</v>
      </c>
      <c r="P921" s="1357" t="str">
        <f t="shared" si="14"/>
        <v>End</v>
      </c>
      <c r="Q921" s="1361" t="str">
        <f>IFERROR(VLOOKUP(Organization!$L921,BUDGETMANAGER,5,FALSE),"No VID")</f>
        <v>A</v>
      </c>
      <c r="R921" s="111"/>
    </row>
    <row r="922" spans="1:18" ht="12.75" customHeight="1">
      <c r="A922" s="1359">
        <v>913</v>
      </c>
      <c r="B922" s="1355" t="s">
        <v>97</v>
      </c>
      <c r="C922" s="1355"/>
      <c r="D922" s="1355"/>
      <c r="E922" s="1355"/>
      <c r="F922" s="1355"/>
      <c r="G922" s="1355"/>
      <c r="H922" s="1356">
        <v>132708</v>
      </c>
      <c r="I922" s="1363" t="s">
        <v>4957</v>
      </c>
      <c r="J922" s="1355" t="s">
        <v>3245</v>
      </c>
      <c r="K922" s="1360">
        <v>10509</v>
      </c>
      <c r="L922" s="1357" t="s">
        <v>4208</v>
      </c>
      <c r="M922" s="1357" t="str">
        <f>IFERROR(INDEX('Budget Manager'!C:C,MATCH(L922,'Budget Manager'!A:A,0))&amp;", "&amp;INDEX('Budget Manager'!D:D,MATCH(L922,'Budget Manager'!A:A,0)),"No Budget Manager")</f>
        <v>Eli, Lisa</v>
      </c>
      <c r="N922" s="1357">
        <f>IFERROR(INDEX('Budget Manager'!B:B,MATCH(L922,'Budget Manager'!A:A,0)),"No PIDM")</f>
        <v>175712</v>
      </c>
      <c r="O922" s="1357" t="s">
        <v>5147</v>
      </c>
      <c r="P922" s="1357" t="str">
        <f t="shared" si="14"/>
        <v>End</v>
      </c>
      <c r="Q922" s="1361" t="str">
        <f>IFERROR(VLOOKUP(Organization!$L922,BUDGETMANAGER,5,FALSE),"No VID")</f>
        <v>A</v>
      </c>
      <c r="R922" s="111">
        <f>COUNTIF($P$12:P922,"End")</f>
        <v>124</v>
      </c>
    </row>
    <row r="923" spans="1:18" ht="12.75" customHeight="1">
      <c r="A923" s="1359">
        <v>914</v>
      </c>
      <c r="B923" s="1355" t="s">
        <v>97</v>
      </c>
      <c r="C923" s="1355"/>
      <c r="D923" s="1355"/>
      <c r="E923" s="1355"/>
      <c r="F923" s="1355">
        <v>1052</v>
      </c>
      <c r="G923" s="1355"/>
      <c r="H923" s="1356"/>
      <c r="I923" s="1363" t="s">
        <v>2047</v>
      </c>
      <c r="J923" s="1355" t="s">
        <v>3240</v>
      </c>
      <c r="K923" s="1360">
        <v>105</v>
      </c>
      <c r="L923" s="1357" t="s">
        <v>4207</v>
      </c>
      <c r="M923" s="1357" t="str">
        <f>IFERROR(INDEX('Budget Manager'!C:C,MATCH(L923,'Budget Manager'!A:A,0))&amp;", "&amp;INDEX('Budget Manager'!D:D,MATCH(L923,'Budget Manager'!A:A,0)),"No Budget Manager")</f>
        <v>McMorran, Carolyn</v>
      </c>
      <c r="N923" s="1357">
        <f>IFERROR(INDEX('Budget Manager'!B:B,MATCH(L923,'Budget Manager'!A:A,0)),"No PIDM")</f>
        <v>438548</v>
      </c>
      <c r="O923" s="1357"/>
      <c r="P923" s="1357" t="str">
        <f t="shared" si="14"/>
        <v/>
      </c>
      <c r="Q923" s="1361" t="str">
        <f>IFERROR(VLOOKUP(Organization!$L923,BUDGETMANAGER,5,FALSE),"No VID")</f>
        <v>A</v>
      </c>
      <c r="R923" s="111"/>
    </row>
    <row r="924" spans="1:18" ht="12.75" customHeight="1">
      <c r="A924" s="1359">
        <v>915</v>
      </c>
      <c r="B924" s="1355" t="s">
        <v>97</v>
      </c>
      <c r="C924" s="1355"/>
      <c r="D924" s="1355"/>
      <c r="E924" s="1355"/>
      <c r="F924" s="1355"/>
      <c r="G924" s="1355">
        <v>10520</v>
      </c>
      <c r="H924" s="1356"/>
      <c r="I924" s="1357" t="s">
        <v>663</v>
      </c>
      <c r="J924" s="1355" t="s">
        <v>3240</v>
      </c>
      <c r="K924" s="1360">
        <v>1052</v>
      </c>
      <c r="L924" s="1357" t="s">
        <v>4207</v>
      </c>
      <c r="M924" s="1357" t="str">
        <f>IFERROR(INDEX('Budget Manager'!C:C,MATCH(L924,'Budget Manager'!A:A,0))&amp;", "&amp;INDEX('Budget Manager'!D:D,MATCH(L924,'Budget Manager'!A:A,0)),"No Budget Manager")</f>
        <v>McMorran, Carolyn</v>
      </c>
      <c r="N924" s="1357">
        <f>IFERROR(INDEX('Budget Manager'!B:B,MATCH(L924,'Budget Manager'!A:A,0)),"No PIDM")</f>
        <v>438548</v>
      </c>
      <c r="O924" s="1357"/>
      <c r="P924" s="1357" t="str">
        <f t="shared" si="14"/>
        <v/>
      </c>
      <c r="Q924" s="1361" t="str">
        <f>IFERROR(VLOOKUP(Organization!$L924,BUDGETMANAGER,5,FALSE),"No VID")</f>
        <v>A</v>
      </c>
      <c r="R924" s="111">
        <f>COUNTIF($P$12:P924,"End")</f>
        <v>124</v>
      </c>
    </row>
    <row r="925" spans="1:18" ht="12.75" customHeight="1">
      <c r="A925" s="1359">
        <v>916</v>
      </c>
      <c r="B925" s="1355" t="s">
        <v>97</v>
      </c>
      <c r="C925" s="1355"/>
      <c r="D925" s="1355"/>
      <c r="E925" s="1355"/>
      <c r="F925" s="1355"/>
      <c r="G925" s="1355"/>
      <c r="H925" s="1356">
        <v>130408</v>
      </c>
      <c r="I925" s="1366" t="s">
        <v>8598</v>
      </c>
      <c r="J925" s="1355" t="s">
        <v>3245</v>
      </c>
      <c r="K925" s="1360">
        <v>10520</v>
      </c>
      <c r="L925" s="1357" t="s">
        <v>9583</v>
      </c>
      <c r="M925" s="1357" t="str">
        <f>IFERROR(INDEX('Budget Manager'!C:C,MATCH(L925,'Budget Manager'!A:A,0))&amp;", "&amp;INDEX('Budget Manager'!D:D,MATCH(L925,'Budget Manager'!A:A,0)),"No Budget Manager")</f>
        <v>Davis, Sheldon</v>
      </c>
      <c r="N925" s="1357">
        <f>IFERROR(INDEX('Budget Manager'!B:B,MATCH(L925,'Budget Manager'!A:A,0)),"No PIDM")</f>
        <v>529016</v>
      </c>
      <c r="O925" s="1357"/>
      <c r="P925" s="1357" t="str">
        <f t="shared" si="14"/>
        <v/>
      </c>
      <c r="Q925" s="1361" t="str">
        <f>IFERROR(VLOOKUP(Organization!$L925,BUDGETMANAGER,5,FALSE),"No VID")</f>
        <v>A</v>
      </c>
      <c r="R925" s="111"/>
    </row>
    <row r="926" spans="1:18" ht="12.75" customHeight="1">
      <c r="A926" s="1359">
        <v>917</v>
      </c>
      <c r="B926" s="1355" t="s">
        <v>97</v>
      </c>
      <c r="C926" s="1355"/>
      <c r="D926" s="1355"/>
      <c r="E926" s="1355"/>
      <c r="F926" s="1355"/>
      <c r="G926" s="1355"/>
      <c r="H926" s="1356">
        <v>130508</v>
      </c>
      <c r="I926" s="1363" t="s">
        <v>8369</v>
      </c>
      <c r="J926" s="1355" t="s">
        <v>3245</v>
      </c>
      <c r="K926" s="1360">
        <v>10520</v>
      </c>
      <c r="L926" s="1357" t="s">
        <v>9583</v>
      </c>
      <c r="M926" s="1357" t="str">
        <f>IFERROR(INDEX('Budget Manager'!C:C,MATCH(L926,'Budget Manager'!A:A,0))&amp;", "&amp;INDEX('Budget Manager'!D:D,MATCH(L926,'Budget Manager'!A:A,0)),"No Budget Manager")</f>
        <v>Davis, Sheldon</v>
      </c>
      <c r="N926" s="1357">
        <f>IFERROR(INDEX('Budget Manager'!B:B,MATCH(L926,'Budget Manager'!A:A,0)),"No PIDM")</f>
        <v>529016</v>
      </c>
      <c r="O926" s="1357"/>
      <c r="P926" s="1357" t="str">
        <f t="shared" si="14"/>
        <v/>
      </c>
      <c r="Q926" s="1361" t="str">
        <f>IFERROR(VLOOKUP(Organization!$L926,BUDGETMANAGER,5,FALSE),"No VID")</f>
        <v>A</v>
      </c>
      <c r="R926" s="111"/>
    </row>
    <row r="927" spans="1:18" ht="12.75" customHeight="1">
      <c r="A927" s="1359">
        <v>918</v>
      </c>
      <c r="B927" s="1355" t="s">
        <v>97</v>
      </c>
      <c r="C927" s="1355"/>
      <c r="D927" s="1355"/>
      <c r="E927" s="1355"/>
      <c r="F927" s="1355"/>
      <c r="G927" s="1355"/>
      <c r="H927" s="1356">
        <v>130608</v>
      </c>
      <c r="I927" s="1363" t="s">
        <v>4935</v>
      </c>
      <c r="J927" s="1355" t="s">
        <v>3245</v>
      </c>
      <c r="K927" s="1360">
        <v>10520</v>
      </c>
      <c r="L927" s="1357" t="s">
        <v>4207</v>
      </c>
      <c r="M927" s="1357" t="str">
        <f>IFERROR(INDEX('Budget Manager'!C:C,MATCH(L927,'Budget Manager'!A:A,0))&amp;", "&amp;INDEX('Budget Manager'!D:D,MATCH(L927,'Budget Manager'!A:A,0)),"No Budget Manager")</f>
        <v>McMorran, Carolyn</v>
      </c>
      <c r="N927" s="1357">
        <f>IFERROR(INDEX('Budget Manager'!B:B,MATCH(L927,'Budget Manager'!A:A,0)),"No PIDM")</f>
        <v>438548</v>
      </c>
      <c r="O927" s="1357" t="s">
        <v>6043</v>
      </c>
      <c r="P927" s="1357" t="str">
        <f t="shared" si="14"/>
        <v>End</v>
      </c>
      <c r="Q927" s="1361" t="str">
        <f>IFERROR(VLOOKUP(Organization!$L927,BUDGETMANAGER,5,FALSE),"No VID")</f>
        <v>A</v>
      </c>
      <c r="R927" s="111"/>
    </row>
    <row r="928" spans="1:18" ht="12.75" customHeight="1">
      <c r="A928" s="1359">
        <v>919</v>
      </c>
      <c r="B928" s="1355" t="s">
        <v>97</v>
      </c>
      <c r="C928" s="1355"/>
      <c r="D928" s="1355"/>
      <c r="E928" s="1355"/>
      <c r="F928" s="1355"/>
      <c r="G928" s="1355"/>
      <c r="H928" s="1356">
        <v>130708</v>
      </c>
      <c r="I928" s="1363" t="s">
        <v>4936</v>
      </c>
      <c r="J928" s="1355" t="s">
        <v>3245</v>
      </c>
      <c r="K928" s="1360">
        <v>10520</v>
      </c>
      <c r="L928" s="1357" t="s">
        <v>4207</v>
      </c>
      <c r="M928" s="1357" t="str">
        <f>IFERROR(INDEX('Budget Manager'!C:C,MATCH(L928,'Budget Manager'!A:A,0))&amp;", "&amp;INDEX('Budget Manager'!D:D,MATCH(L928,'Budget Manager'!A:A,0)),"No Budget Manager")</f>
        <v>McMorran, Carolyn</v>
      </c>
      <c r="N928" s="1357">
        <f>IFERROR(INDEX('Budget Manager'!B:B,MATCH(L928,'Budget Manager'!A:A,0)),"No PIDM")</f>
        <v>438548</v>
      </c>
      <c r="O928" s="1357" t="s">
        <v>6043</v>
      </c>
      <c r="P928" s="1357" t="str">
        <f t="shared" si="14"/>
        <v>End</v>
      </c>
      <c r="Q928" s="1361" t="str">
        <f>IFERROR(VLOOKUP(Organization!$L928,BUDGETMANAGER,5,FALSE),"No VID")</f>
        <v>A</v>
      </c>
      <c r="R928" s="111"/>
    </row>
    <row r="929" spans="1:18" ht="12.75" customHeight="1">
      <c r="A929" s="1359">
        <v>920</v>
      </c>
      <c r="B929" s="1355" t="s">
        <v>97</v>
      </c>
      <c r="C929" s="1355"/>
      <c r="D929" s="1355"/>
      <c r="E929" s="1355"/>
      <c r="F929" s="1355"/>
      <c r="G929" s="1355"/>
      <c r="H929" s="1356">
        <v>130808</v>
      </c>
      <c r="I929" s="1363" t="s">
        <v>4937</v>
      </c>
      <c r="J929" s="1355" t="s">
        <v>3245</v>
      </c>
      <c r="K929" s="1360">
        <v>10520</v>
      </c>
      <c r="L929" s="1357" t="s">
        <v>4207</v>
      </c>
      <c r="M929" s="1357" t="str">
        <f>IFERROR(INDEX('Budget Manager'!C:C,MATCH(L929,'Budget Manager'!A:A,0))&amp;", "&amp;INDEX('Budget Manager'!D:D,MATCH(L929,'Budget Manager'!A:A,0)),"No Budget Manager")</f>
        <v>McMorran, Carolyn</v>
      </c>
      <c r="N929" s="1357">
        <f>IFERROR(INDEX('Budget Manager'!B:B,MATCH(L929,'Budget Manager'!A:A,0)),"No PIDM")</f>
        <v>438548</v>
      </c>
      <c r="O929" s="1357" t="s">
        <v>5147</v>
      </c>
      <c r="P929" s="1357" t="str">
        <f t="shared" si="14"/>
        <v>End</v>
      </c>
      <c r="Q929" s="1361" t="str">
        <f>IFERROR(VLOOKUP(Organization!$L929,BUDGETMANAGER,5,FALSE),"No VID")</f>
        <v>A</v>
      </c>
      <c r="R929" s="111"/>
    </row>
    <row r="930" spans="1:18" ht="12.75" customHeight="1">
      <c r="A930" s="1359">
        <v>921</v>
      </c>
      <c r="B930" s="1355" t="s">
        <v>97</v>
      </c>
      <c r="C930" s="1355"/>
      <c r="D930" s="1355"/>
      <c r="E930" s="1355"/>
      <c r="F930" s="1355"/>
      <c r="G930" s="1355"/>
      <c r="H930" s="1356">
        <v>130908</v>
      </c>
      <c r="I930" s="1363" t="s">
        <v>4938</v>
      </c>
      <c r="J930" s="1355" t="s">
        <v>3245</v>
      </c>
      <c r="K930" s="1360">
        <v>10520</v>
      </c>
      <c r="L930" s="1357" t="s">
        <v>6106</v>
      </c>
      <c r="M930" s="1357" t="str">
        <f>IFERROR(INDEX('Budget Manager'!C:C,MATCH(L930,'Budget Manager'!A:A,0))&amp;", "&amp;INDEX('Budget Manager'!D:D,MATCH(L930,'Budget Manager'!A:A,0)),"No Budget Manager")</f>
        <v>Foreman, Christina</v>
      </c>
      <c r="N930" s="1357">
        <f>IFERROR(INDEX('Budget Manager'!B:B,MATCH(L930,'Budget Manager'!A:A,0)),"No PIDM")</f>
        <v>3704315</v>
      </c>
      <c r="O930" s="1357"/>
      <c r="P930" s="1357" t="str">
        <f t="shared" si="14"/>
        <v/>
      </c>
      <c r="Q930" s="1361" t="str">
        <f>IFERROR(VLOOKUP(Organization!$L930,BUDGETMANAGER,5,FALSE),"No VID")</f>
        <v>A</v>
      </c>
      <c r="R930" s="111"/>
    </row>
    <row r="931" spans="1:18" ht="12.75" customHeight="1">
      <c r="A931" s="1359">
        <v>922</v>
      </c>
      <c r="B931" s="1355" t="s">
        <v>97</v>
      </c>
      <c r="C931" s="1355"/>
      <c r="D931" s="1355"/>
      <c r="E931" s="1355"/>
      <c r="F931" s="1355"/>
      <c r="G931" s="1355"/>
      <c r="H931" s="1356">
        <v>132108</v>
      </c>
      <c r="I931" s="1363" t="s">
        <v>5331</v>
      </c>
      <c r="J931" s="1355" t="s">
        <v>3245</v>
      </c>
      <c r="K931" s="1360">
        <v>10520</v>
      </c>
      <c r="L931" s="1357" t="s">
        <v>6106</v>
      </c>
      <c r="M931" s="1357" t="str">
        <f>IFERROR(INDEX('Budget Manager'!C:C,MATCH(L931,'Budget Manager'!A:A,0))&amp;", "&amp;INDEX('Budget Manager'!D:D,MATCH(L931,'Budget Manager'!A:A,0)),"No Budget Manager")</f>
        <v>Foreman, Christina</v>
      </c>
      <c r="N931" s="1357">
        <f>IFERROR(INDEX('Budget Manager'!B:B,MATCH(L931,'Budget Manager'!A:A,0)),"No PIDM")</f>
        <v>3704315</v>
      </c>
      <c r="O931" s="1357" t="s">
        <v>9155</v>
      </c>
      <c r="P931" s="1357" t="str">
        <f t="shared" si="14"/>
        <v>End</v>
      </c>
      <c r="Q931" s="1361" t="str">
        <f>IFERROR(VLOOKUP(Organization!$L931,BUDGETMANAGER,5,FALSE),"No VID")</f>
        <v>A</v>
      </c>
      <c r="R931" s="111"/>
    </row>
    <row r="932" spans="1:18" ht="12.75" customHeight="1">
      <c r="A932" s="1359">
        <v>923</v>
      </c>
      <c r="B932" s="1355" t="s">
        <v>97</v>
      </c>
      <c r="C932" s="1355"/>
      <c r="D932" s="1355"/>
      <c r="E932" s="1355"/>
      <c r="F932" s="1355"/>
      <c r="G932" s="1355"/>
      <c r="H932" s="1356">
        <v>132308</v>
      </c>
      <c r="I932" s="1363" t="s">
        <v>5332</v>
      </c>
      <c r="J932" s="1355" t="s">
        <v>3245</v>
      </c>
      <c r="K932" s="1360">
        <v>10520</v>
      </c>
      <c r="L932" s="1357" t="s">
        <v>6106</v>
      </c>
      <c r="M932" s="1357" t="str">
        <f>IFERROR(INDEX('Budget Manager'!C:C,MATCH(L932,'Budget Manager'!A:A,0))&amp;", "&amp;INDEX('Budget Manager'!D:D,MATCH(L932,'Budget Manager'!A:A,0)),"No Budget Manager")</f>
        <v>Foreman, Christina</v>
      </c>
      <c r="N932" s="1357">
        <f>IFERROR(INDEX('Budget Manager'!B:B,MATCH(L932,'Budget Manager'!A:A,0)),"No PIDM")</f>
        <v>3704315</v>
      </c>
      <c r="O932" s="1357" t="s">
        <v>8380</v>
      </c>
      <c r="P932" s="1357" t="str">
        <f t="shared" si="14"/>
        <v>End</v>
      </c>
      <c r="Q932" s="1361" t="str">
        <f>IFERROR(VLOOKUP(Organization!$L932,BUDGETMANAGER,5,FALSE),"No VID")</f>
        <v>A</v>
      </c>
      <c r="R932" s="111"/>
    </row>
    <row r="933" spans="1:18" ht="12.75" customHeight="1">
      <c r="A933" s="1359">
        <v>924</v>
      </c>
      <c r="B933" s="1355" t="s">
        <v>97</v>
      </c>
      <c r="C933" s="1355"/>
      <c r="D933" s="1355"/>
      <c r="E933" s="1355"/>
      <c r="F933" s="1355"/>
      <c r="G933" s="1355"/>
      <c r="H933" s="1356">
        <v>133608</v>
      </c>
      <c r="I933" s="1363" t="s">
        <v>5333</v>
      </c>
      <c r="J933" s="1355" t="s">
        <v>3245</v>
      </c>
      <c r="K933" s="1360">
        <v>10520</v>
      </c>
      <c r="L933" s="1357" t="s">
        <v>4207</v>
      </c>
      <c r="M933" s="1357" t="str">
        <f>IFERROR(INDEX('Budget Manager'!C:C,MATCH(L933,'Budget Manager'!A:A,0))&amp;", "&amp;INDEX('Budget Manager'!D:D,MATCH(L933,'Budget Manager'!A:A,0)),"No Budget Manager")</f>
        <v>McMorran, Carolyn</v>
      </c>
      <c r="N933" s="1357">
        <f>IFERROR(INDEX('Budget Manager'!B:B,MATCH(L933,'Budget Manager'!A:A,0)),"No PIDM")</f>
        <v>438548</v>
      </c>
      <c r="O933" s="1357"/>
      <c r="P933" s="1357" t="str">
        <f t="shared" si="14"/>
        <v/>
      </c>
      <c r="Q933" s="1361" t="str">
        <f>IFERROR(VLOOKUP(Organization!$L933,BUDGETMANAGER,5,FALSE),"No VID")</f>
        <v>A</v>
      </c>
      <c r="R933" s="111"/>
    </row>
    <row r="934" spans="1:18" ht="12.75" customHeight="1">
      <c r="A934" s="1359">
        <v>925</v>
      </c>
      <c r="B934" s="1355" t="s">
        <v>97</v>
      </c>
      <c r="C934" s="1355"/>
      <c r="D934" s="1355"/>
      <c r="E934" s="1355"/>
      <c r="F934" s="1355"/>
      <c r="G934" s="1355"/>
      <c r="H934" s="1356">
        <v>133708</v>
      </c>
      <c r="I934" s="1363" t="s">
        <v>4935</v>
      </c>
      <c r="J934" s="1355" t="s">
        <v>3245</v>
      </c>
      <c r="K934" s="1360">
        <v>10520</v>
      </c>
      <c r="L934" s="1357" t="s">
        <v>6106</v>
      </c>
      <c r="M934" s="1357" t="str">
        <f>IFERROR(INDEX('Budget Manager'!C:C,MATCH(L934,'Budget Manager'!A:A,0))&amp;", "&amp;INDEX('Budget Manager'!D:D,MATCH(L934,'Budget Manager'!A:A,0)),"No Budget Manager")</f>
        <v>Foreman, Christina</v>
      </c>
      <c r="N934" s="1357">
        <f>IFERROR(INDEX('Budget Manager'!B:B,MATCH(L934,'Budget Manager'!A:A,0)),"No PIDM")</f>
        <v>3704315</v>
      </c>
      <c r="O934" s="1357"/>
      <c r="P934" s="1357" t="str">
        <f t="shared" si="14"/>
        <v/>
      </c>
      <c r="Q934" s="1361" t="str">
        <f>IFERROR(VLOOKUP(Organization!$L934,BUDGETMANAGER,5,FALSE),"No VID")</f>
        <v>A</v>
      </c>
      <c r="R934" s="111"/>
    </row>
    <row r="935" spans="1:18" ht="12.75" customHeight="1">
      <c r="A935" s="1359">
        <v>926</v>
      </c>
      <c r="B935" s="1355" t="s">
        <v>97</v>
      </c>
      <c r="C935" s="1355"/>
      <c r="D935" s="1355"/>
      <c r="E935" s="1355"/>
      <c r="F935" s="1355"/>
      <c r="G935" s="1355"/>
      <c r="H935" s="1356">
        <v>133808</v>
      </c>
      <c r="I935" s="1357" t="s">
        <v>5514</v>
      </c>
      <c r="J935" s="1355" t="s">
        <v>3245</v>
      </c>
      <c r="K935" s="1360">
        <v>10520</v>
      </c>
      <c r="L935" s="1357" t="s">
        <v>9133</v>
      </c>
      <c r="M935" s="1357" t="str">
        <f>IFERROR(INDEX('Budget Manager'!C:C,MATCH(L935,'Budget Manager'!A:A,0))&amp;", "&amp;INDEX('Budget Manager'!D:D,MATCH(L935,'Budget Manager'!A:A,0)),"No Budget Manager")</f>
        <v>Barnes, Tiffaney</v>
      </c>
      <c r="N935" s="1357">
        <f>IFERROR(INDEX('Budget Manager'!B:B,MATCH(L935,'Budget Manager'!A:A,0)),"No PIDM")</f>
        <v>3223621</v>
      </c>
      <c r="O935" s="1357"/>
      <c r="P935" s="1357" t="str">
        <f t="shared" si="14"/>
        <v/>
      </c>
      <c r="Q935" s="1361" t="str">
        <f>IFERROR(VLOOKUP(Organization!$L935,BUDGETMANAGER,5,FALSE),"No VID")</f>
        <v>A</v>
      </c>
      <c r="R935" s="111"/>
    </row>
    <row r="936" spans="1:18" ht="12.75" customHeight="1">
      <c r="A936" s="1359">
        <v>927</v>
      </c>
      <c r="B936" s="1355" t="s">
        <v>97</v>
      </c>
      <c r="C936" s="1355"/>
      <c r="D936" s="1355"/>
      <c r="E936" s="1355"/>
      <c r="F936" s="1355"/>
      <c r="G936" s="1355"/>
      <c r="H936" s="1356">
        <v>134008</v>
      </c>
      <c r="I936" s="1357" t="s">
        <v>6153</v>
      </c>
      <c r="J936" s="1355" t="s">
        <v>3245</v>
      </c>
      <c r="K936" s="1360">
        <v>10520</v>
      </c>
      <c r="L936" s="1357" t="s">
        <v>9586</v>
      </c>
      <c r="M936" s="1357" t="str">
        <f>IFERROR(INDEX('Budget Manager'!C:C,MATCH(L936,'Budget Manager'!A:A,0))&amp;", "&amp;INDEX('Budget Manager'!D:D,MATCH(L936,'Budget Manager'!A:A,0)),"No Budget Manager")</f>
        <v>Hughes, Mark</v>
      </c>
      <c r="N936" s="1357">
        <f>IFERROR(INDEX('Budget Manager'!B:B,MATCH(L936,'Budget Manager'!A:A,0)),"No PIDM")</f>
        <v>3095519</v>
      </c>
      <c r="O936" s="1357"/>
      <c r="P936" s="1357" t="str">
        <f t="shared" si="14"/>
        <v/>
      </c>
      <c r="Q936" s="1361" t="str">
        <f>IFERROR(VLOOKUP(Organization!$L936,BUDGETMANAGER,5,FALSE),"No VID")</f>
        <v>A</v>
      </c>
      <c r="R936" s="111"/>
    </row>
    <row r="937" spans="1:18" ht="12.75" customHeight="1">
      <c r="A937" s="1359">
        <v>928</v>
      </c>
      <c r="B937" s="1355" t="s">
        <v>97</v>
      </c>
      <c r="C937" s="1355"/>
      <c r="D937" s="1355"/>
      <c r="E937" s="1355"/>
      <c r="F937" s="1355"/>
      <c r="G937" s="1355"/>
      <c r="H937" s="1356">
        <v>134108</v>
      </c>
      <c r="I937" s="1357" t="s">
        <v>6226</v>
      </c>
      <c r="J937" s="1355" t="s">
        <v>3245</v>
      </c>
      <c r="K937" s="1360">
        <v>10520</v>
      </c>
      <c r="L937" s="1357" t="s">
        <v>6106</v>
      </c>
      <c r="M937" s="1357" t="str">
        <f>IFERROR(INDEX('Budget Manager'!C:C,MATCH(L937,'Budget Manager'!A:A,0))&amp;", "&amp;INDEX('Budget Manager'!D:D,MATCH(L937,'Budget Manager'!A:A,0)),"No Budget Manager")</f>
        <v>Foreman, Christina</v>
      </c>
      <c r="N937" s="1357">
        <f>IFERROR(INDEX('Budget Manager'!B:B,MATCH(L937,'Budget Manager'!A:A,0)),"No PIDM")</f>
        <v>3704315</v>
      </c>
      <c r="O937" s="1357" t="s">
        <v>7052</v>
      </c>
      <c r="P937" s="1357" t="str">
        <f t="shared" si="14"/>
        <v>End</v>
      </c>
      <c r="Q937" s="1361" t="str">
        <f>IFERROR(VLOOKUP(Organization!$L937,BUDGETMANAGER,5,FALSE),"No VID")</f>
        <v>A</v>
      </c>
      <c r="R937" s="111"/>
    </row>
    <row r="938" spans="1:18" ht="12.75" customHeight="1">
      <c r="A938" s="1359">
        <v>929</v>
      </c>
      <c r="B938" s="1355" t="s">
        <v>97</v>
      </c>
      <c r="C938" s="1355"/>
      <c r="D938" s="1355"/>
      <c r="E938" s="1355"/>
      <c r="F938" s="1355"/>
      <c r="G938" s="1355"/>
      <c r="H938" s="1356">
        <v>134208</v>
      </c>
      <c r="I938" s="1363" t="s">
        <v>8599</v>
      </c>
      <c r="J938" s="1355" t="s">
        <v>3245</v>
      </c>
      <c r="K938" s="1360">
        <v>10520</v>
      </c>
      <c r="L938" s="1357" t="s">
        <v>6106</v>
      </c>
      <c r="M938" s="1357" t="str">
        <f>IFERROR(INDEX('Budget Manager'!C:C,MATCH(L938,'Budget Manager'!A:A,0))&amp;", "&amp;INDEX('Budget Manager'!D:D,MATCH(L938,'Budget Manager'!A:A,0)),"No Budget Manager")</f>
        <v>Foreman, Christina</v>
      </c>
      <c r="N938" s="1357">
        <f>IFERROR(INDEX('Budget Manager'!B:B,MATCH(L938,'Budget Manager'!A:A,0)),"No PIDM")</f>
        <v>3704315</v>
      </c>
      <c r="O938" s="1357"/>
      <c r="P938" s="1357" t="str">
        <f t="shared" si="14"/>
        <v/>
      </c>
      <c r="Q938" s="1361" t="str">
        <f>IFERROR(VLOOKUP(Organization!$L938,BUDGETMANAGER,5,FALSE),"No VID")</f>
        <v>A</v>
      </c>
      <c r="R938" s="111"/>
    </row>
    <row r="939" spans="1:18" ht="12.75" customHeight="1">
      <c r="A939" s="1359">
        <v>930</v>
      </c>
      <c r="B939" s="1355" t="s">
        <v>97</v>
      </c>
      <c r="C939" s="1355"/>
      <c r="D939" s="1355"/>
      <c r="E939" s="1355"/>
      <c r="F939" s="1355"/>
      <c r="G939" s="1355"/>
      <c r="H939" s="1356">
        <v>134408</v>
      </c>
      <c r="I939" s="1363" t="s">
        <v>9596</v>
      </c>
      <c r="J939" s="1355" t="s">
        <v>3245</v>
      </c>
      <c r="K939" s="1360">
        <v>10520</v>
      </c>
      <c r="L939" s="1360" t="s">
        <v>4207</v>
      </c>
      <c r="M939" s="1357" t="str">
        <f>IFERROR(INDEX('Budget Manager'!C:C,MATCH(L939,'Budget Manager'!A:A,0))&amp;", "&amp;INDEX('Budget Manager'!D:D,MATCH(L939,'Budget Manager'!A:A,0)),"No Budget Manager")</f>
        <v>McMorran, Carolyn</v>
      </c>
      <c r="N939" s="1357">
        <f>IFERROR(INDEX('Budget Manager'!B:B,MATCH(L939,'Budget Manager'!A:A,0)),"No PIDM")</f>
        <v>438548</v>
      </c>
      <c r="O939" s="1357"/>
      <c r="P939" s="1357" t="str">
        <f t="shared" si="14"/>
        <v/>
      </c>
      <c r="Q939" s="1361" t="str">
        <f>IFERROR(VLOOKUP(Organization!$L939,BUDGETMANAGER,5,FALSE),"No VID")</f>
        <v>A</v>
      </c>
      <c r="R939" s="111"/>
    </row>
    <row r="940" spans="1:18" ht="12.5" customHeight="1">
      <c r="A940" s="1359">
        <v>931</v>
      </c>
      <c r="B940" s="1355" t="s">
        <v>97</v>
      </c>
      <c r="C940" s="1355"/>
      <c r="D940" s="1355"/>
      <c r="E940" s="1355"/>
      <c r="F940" s="1355"/>
      <c r="G940" s="1355"/>
      <c r="H940" s="1356">
        <v>130314</v>
      </c>
      <c r="I940" s="1363" t="s">
        <v>9085</v>
      </c>
      <c r="J940" s="1355" t="s">
        <v>3245</v>
      </c>
      <c r="K940" s="1360">
        <v>10520</v>
      </c>
      <c r="L940" s="1357" t="s">
        <v>4207</v>
      </c>
      <c r="M940" s="1357" t="str">
        <f>IFERROR(INDEX('Budget Manager'!C:C,MATCH(L940,'Budget Manager'!A:A,0))&amp;", "&amp;INDEX('Budget Manager'!D:D,MATCH(L940,'Budget Manager'!A:A,0)),"No Budget Manager")</f>
        <v>McMorran, Carolyn</v>
      </c>
      <c r="N940" s="1357">
        <f>IFERROR(INDEX('Budget Manager'!B:B,MATCH(L940,'Budget Manager'!A:A,0)),"No PIDM")</f>
        <v>438548</v>
      </c>
      <c r="O940" s="1357"/>
      <c r="P940" s="1357" t="str">
        <f t="shared" si="14"/>
        <v/>
      </c>
      <c r="Q940" s="1361" t="str">
        <f>IFERROR(VLOOKUP(Organization!$L940,BUDGETMANAGER,5,FALSE),"No VID")</f>
        <v>A</v>
      </c>
      <c r="R940" s="111"/>
    </row>
    <row r="941" spans="1:18" ht="12.75" customHeight="1">
      <c r="A941" s="1359">
        <v>932</v>
      </c>
      <c r="B941" s="1355" t="s">
        <v>97</v>
      </c>
      <c r="C941" s="1355"/>
      <c r="D941" s="1355"/>
      <c r="E941" s="1355"/>
      <c r="F941" s="1355"/>
      <c r="G941" s="1355"/>
      <c r="H941" s="1356">
        <v>212804</v>
      </c>
      <c r="I941" s="1357" t="s">
        <v>5249</v>
      </c>
      <c r="J941" s="1355" t="s">
        <v>3245</v>
      </c>
      <c r="K941" s="1360">
        <v>10520</v>
      </c>
      <c r="L941" s="1357" t="s">
        <v>6549</v>
      </c>
      <c r="M941" s="1357" t="str">
        <f>IFERROR(INDEX('Budget Manager'!C:C,MATCH(L941,'Budget Manager'!A:A,0))&amp;", "&amp;INDEX('Budget Manager'!D:D,MATCH(L941,'Budget Manager'!A:A,0)),"No Budget Manager")</f>
        <v>Harris, Carl</v>
      </c>
      <c r="N941" s="1357">
        <f>IFERROR(INDEX('Budget Manager'!B:B,MATCH(L941,'Budget Manager'!A:A,0)),"No PIDM")</f>
        <v>338489</v>
      </c>
      <c r="O941" s="1357" t="s">
        <v>7615</v>
      </c>
      <c r="P941" s="1357" t="str">
        <f t="shared" si="14"/>
        <v>End</v>
      </c>
      <c r="Q941" s="1361" t="str">
        <f>IFERROR(VLOOKUP(Organization!$L941,BUDGETMANAGER,5,FALSE),"No VID")</f>
        <v>I</v>
      </c>
      <c r="R941" s="111"/>
    </row>
    <row r="942" spans="1:18" ht="12.75" customHeight="1">
      <c r="A942" s="1359">
        <v>933</v>
      </c>
      <c r="B942" s="1355" t="s">
        <v>97</v>
      </c>
      <c r="C942" s="1355"/>
      <c r="D942" s="1355"/>
      <c r="E942" s="1355"/>
      <c r="F942" s="1355"/>
      <c r="G942" s="1357"/>
      <c r="H942" s="1356">
        <v>230204</v>
      </c>
      <c r="I942" s="1363" t="s">
        <v>5843</v>
      </c>
      <c r="J942" s="1355" t="s">
        <v>3245</v>
      </c>
      <c r="K942" s="1360">
        <v>10520</v>
      </c>
      <c r="L942" s="1357" t="s">
        <v>4207</v>
      </c>
      <c r="M942" s="1357" t="str">
        <f>IFERROR(INDEX('Budget Manager'!C:C,MATCH(L942,'Budget Manager'!A:A,0))&amp;", "&amp;INDEX('Budget Manager'!D:D,MATCH(L942,'Budget Manager'!A:A,0)),"No Budget Manager")</f>
        <v>McMorran, Carolyn</v>
      </c>
      <c r="N942" s="1357">
        <f>IFERROR(INDEX('Budget Manager'!B:B,MATCH(L942,'Budget Manager'!A:A,0)),"No PIDM")</f>
        <v>438548</v>
      </c>
      <c r="O942" s="1357" t="s">
        <v>8425</v>
      </c>
      <c r="P942" s="1357" t="str">
        <f t="shared" si="14"/>
        <v>End</v>
      </c>
      <c r="Q942" s="1361" t="str">
        <f>IFERROR(VLOOKUP(Organization!$L942,BUDGETMANAGER,5,FALSE),"No VID")</f>
        <v>A</v>
      </c>
      <c r="R942" s="111"/>
    </row>
    <row r="943" spans="1:18" ht="12.75" customHeight="1">
      <c r="A943" s="1359">
        <v>934</v>
      </c>
      <c r="B943" s="1355" t="s">
        <v>97</v>
      </c>
      <c r="C943" s="1355"/>
      <c r="D943" s="1355"/>
      <c r="E943" s="1355"/>
      <c r="F943" s="1355"/>
      <c r="G943" s="1355"/>
      <c r="H943" s="1356">
        <v>330808</v>
      </c>
      <c r="I943" s="1363" t="s">
        <v>935</v>
      </c>
      <c r="J943" s="1355" t="s">
        <v>3245</v>
      </c>
      <c r="K943" s="1360">
        <v>10520</v>
      </c>
      <c r="L943" s="1357" t="s">
        <v>4207</v>
      </c>
      <c r="M943" s="1357" t="str">
        <f>IFERROR(INDEX('Budget Manager'!C:C,MATCH(L943,'Budget Manager'!A:A,0))&amp;", "&amp;INDEX('Budget Manager'!D:D,MATCH(L943,'Budget Manager'!A:A,0)),"No Budget Manager")</f>
        <v>McMorran, Carolyn</v>
      </c>
      <c r="N943" s="1357">
        <f>IFERROR(INDEX('Budget Manager'!B:B,MATCH(L943,'Budget Manager'!A:A,0)),"No PIDM")</f>
        <v>438548</v>
      </c>
      <c r="O943" s="1357" t="s">
        <v>5191</v>
      </c>
      <c r="P943" s="1357" t="str">
        <f t="shared" si="14"/>
        <v>End</v>
      </c>
      <c r="Q943" s="1361" t="str">
        <f>IFERROR(VLOOKUP(Organization!$L943,BUDGETMANAGER,5,FALSE),"No VID")</f>
        <v>A</v>
      </c>
      <c r="R943" s="111"/>
    </row>
    <row r="944" spans="1:18" ht="12.75" customHeight="1">
      <c r="A944" s="1359">
        <v>935</v>
      </c>
      <c r="B944" s="1355" t="s">
        <v>97</v>
      </c>
      <c r="C944" s="1355"/>
      <c r="D944" s="1355"/>
      <c r="E944" s="1355"/>
      <c r="F944" s="1355"/>
      <c r="G944" s="1355"/>
      <c r="H944" s="1356">
        <v>330908</v>
      </c>
      <c r="I944" s="1363" t="s">
        <v>936</v>
      </c>
      <c r="J944" s="1355" t="s">
        <v>3245</v>
      </c>
      <c r="K944" s="1360">
        <v>10520</v>
      </c>
      <c r="L944" s="1357" t="s">
        <v>4207</v>
      </c>
      <c r="M944" s="1357" t="str">
        <f>IFERROR(INDEX('Budget Manager'!C:C,MATCH(L944,'Budget Manager'!A:A,0))&amp;", "&amp;INDEX('Budget Manager'!D:D,MATCH(L944,'Budget Manager'!A:A,0)),"No Budget Manager")</f>
        <v>McMorran, Carolyn</v>
      </c>
      <c r="N944" s="1357">
        <f>IFERROR(INDEX('Budget Manager'!B:B,MATCH(L944,'Budget Manager'!A:A,0)),"No PIDM")</f>
        <v>438548</v>
      </c>
      <c r="O944" s="1357" t="s">
        <v>6050</v>
      </c>
      <c r="P944" s="1357" t="str">
        <f t="shared" si="14"/>
        <v>End</v>
      </c>
      <c r="Q944" s="1361" t="str">
        <f>IFERROR(VLOOKUP(Organization!$L944,BUDGETMANAGER,5,FALSE),"No VID")</f>
        <v>A</v>
      </c>
      <c r="R944" s="111"/>
    </row>
    <row r="945" spans="1:18" ht="12.75" customHeight="1">
      <c r="A945" s="1359">
        <v>936</v>
      </c>
      <c r="B945" s="1355" t="s">
        <v>97</v>
      </c>
      <c r="C945" s="1355"/>
      <c r="D945" s="1355"/>
      <c r="E945" s="1355"/>
      <c r="F945" s="1355"/>
      <c r="G945" s="1357"/>
      <c r="H945" s="1356" t="s">
        <v>5973</v>
      </c>
      <c r="I945" s="1363" t="s">
        <v>5974</v>
      </c>
      <c r="J945" s="1355" t="s">
        <v>3245</v>
      </c>
      <c r="K945" s="1360">
        <v>10520</v>
      </c>
      <c r="L945" s="1357" t="s">
        <v>4207</v>
      </c>
      <c r="M945" s="1357" t="str">
        <f>IFERROR(INDEX('Budget Manager'!C:C,MATCH(L945,'Budget Manager'!A:A,0))&amp;", "&amp;INDEX('Budget Manager'!D:D,MATCH(L945,'Budget Manager'!A:A,0)),"No Budget Manager")</f>
        <v>McMorran, Carolyn</v>
      </c>
      <c r="N945" s="1357">
        <f>IFERROR(INDEX('Budget Manager'!B:B,MATCH(L945,'Budget Manager'!A:A,0)),"No PIDM")</f>
        <v>438548</v>
      </c>
      <c r="O945" s="1357"/>
      <c r="P945" s="1357" t="str">
        <f t="shared" si="14"/>
        <v/>
      </c>
      <c r="Q945" s="1361" t="str">
        <f>IFERROR(VLOOKUP(Organization!$L945,BUDGETMANAGER,5,FALSE),"No VID")</f>
        <v>A</v>
      </c>
      <c r="R945" s="111"/>
    </row>
    <row r="946" spans="1:18" ht="12.75" customHeight="1">
      <c r="A946" s="1359">
        <v>937</v>
      </c>
      <c r="B946" s="1355" t="s">
        <v>97</v>
      </c>
      <c r="C946" s="1355"/>
      <c r="D946" s="1355"/>
      <c r="E946" s="1355"/>
      <c r="F946" s="1457">
        <v>1053</v>
      </c>
      <c r="G946" s="1355"/>
      <c r="H946" s="1356"/>
      <c r="I946" s="1363" t="s">
        <v>5862</v>
      </c>
      <c r="J946" s="1355" t="s">
        <v>3240</v>
      </c>
      <c r="K946" s="1360">
        <v>105</v>
      </c>
      <c r="L946" s="1357" t="s">
        <v>1535</v>
      </c>
      <c r="M946" s="1357" t="str">
        <f>IFERROR(INDEX('Budget Manager'!C:C,MATCH(L946,'Budget Manager'!A:A,0))&amp;", "&amp;INDEX('Budget Manager'!D:D,MATCH(L946,'Budget Manager'!A:A,0)),"No Budget Manager")</f>
        <v>Goltz, Jeffrey</v>
      </c>
      <c r="N946" s="1357">
        <f>IFERROR(INDEX('Budget Manager'!B:B,MATCH(L946,'Budget Manager'!A:A,0)),"No PIDM")</f>
        <v>416607</v>
      </c>
      <c r="O946" s="1357" t="s">
        <v>9896</v>
      </c>
      <c r="P946" s="1357" t="str">
        <f t="shared" si="14"/>
        <v>End</v>
      </c>
      <c r="Q946" s="1361" t="str">
        <f>IFERROR(VLOOKUP(Organization!$L946,BUDGETMANAGER,5,FALSE),"No VID")</f>
        <v>A</v>
      </c>
      <c r="R946" s="111"/>
    </row>
    <row r="947" spans="1:18" ht="12.75" customHeight="1">
      <c r="A947" s="1359">
        <v>938</v>
      </c>
      <c r="B947" s="1355" t="s">
        <v>97</v>
      </c>
      <c r="C947" s="1355"/>
      <c r="D947" s="1355"/>
      <c r="E947" s="1355"/>
      <c r="F947" s="1355"/>
      <c r="G947" s="1457">
        <v>10530</v>
      </c>
      <c r="H947" s="1356"/>
      <c r="I947" s="1363" t="s">
        <v>5862</v>
      </c>
      <c r="J947" s="1355" t="s">
        <v>3240</v>
      </c>
      <c r="K947" s="1360">
        <v>1053</v>
      </c>
      <c r="L947" s="1357" t="s">
        <v>1535</v>
      </c>
      <c r="M947" s="1357" t="str">
        <f>IFERROR(INDEX('Budget Manager'!C:C,MATCH(L947,'Budget Manager'!A:A,0))&amp;", "&amp;INDEX('Budget Manager'!D:D,MATCH(L947,'Budget Manager'!A:A,0)),"No Budget Manager")</f>
        <v>Goltz, Jeffrey</v>
      </c>
      <c r="N947" s="1357">
        <f>IFERROR(INDEX('Budget Manager'!B:B,MATCH(L947,'Budget Manager'!A:A,0)),"No PIDM")</f>
        <v>416607</v>
      </c>
      <c r="O947" s="1357" t="s">
        <v>9896</v>
      </c>
      <c r="P947" s="1357" t="str">
        <f t="shared" si="14"/>
        <v>End</v>
      </c>
      <c r="Q947" s="1361" t="str">
        <f>IFERROR(VLOOKUP(Organization!$L947,BUDGETMANAGER,5,FALSE),"No VID")</f>
        <v>A</v>
      </c>
      <c r="R947" s="111">
        <f>COUNTIF($P$12:P947,"End")</f>
        <v>136</v>
      </c>
    </row>
    <row r="948" spans="1:18" ht="12.75" customHeight="1">
      <c r="A948" s="1359">
        <v>939</v>
      </c>
      <c r="B948" s="1355" t="s">
        <v>97</v>
      </c>
      <c r="C948" s="1355"/>
      <c r="D948" s="1355"/>
      <c r="E948" s="1355"/>
      <c r="F948" s="1355"/>
      <c r="G948" s="1355"/>
      <c r="H948" s="1356">
        <v>142003</v>
      </c>
      <c r="I948" s="1363" t="s">
        <v>5857</v>
      </c>
      <c r="J948" s="1355" t="s">
        <v>3245</v>
      </c>
      <c r="K948" s="1360">
        <v>10530</v>
      </c>
      <c r="L948" s="1357" t="s">
        <v>1535</v>
      </c>
      <c r="M948" s="1357" t="str">
        <f>IFERROR(INDEX('Budget Manager'!C:C,MATCH(L948,'Budget Manager'!A:A,0))&amp;", "&amp;INDEX('Budget Manager'!D:D,MATCH(L948,'Budget Manager'!A:A,0)),"No Budget Manager")</f>
        <v>Goltz, Jeffrey</v>
      </c>
      <c r="N948" s="1357">
        <f>IFERROR(INDEX('Budget Manager'!B:B,MATCH(L948,'Budget Manager'!A:A,0)),"No PIDM")</f>
        <v>416607</v>
      </c>
      <c r="O948" s="1357" t="s">
        <v>6290</v>
      </c>
      <c r="P948" s="1357" t="str">
        <f t="shared" si="14"/>
        <v>End</v>
      </c>
      <c r="Q948" s="1361" t="str">
        <f>IFERROR(VLOOKUP(Organization!$L948,BUDGETMANAGER,5,FALSE),"No VID")</f>
        <v>A</v>
      </c>
      <c r="R948" s="111"/>
    </row>
    <row r="949" spans="1:18" ht="12.75" customHeight="1">
      <c r="A949" s="1359">
        <v>940</v>
      </c>
      <c r="B949" s="1355" t="s">
        <v>97</v>
      </c>
      <c r="C949" s="1355"/>
      <c r="D949" s="1355"/>
      <c r="E949" s="1355"/>
      <c r="F949" s="1355"/>
      <c r="G949" s="1355"/>
      <c r="H949" s="1356">
        <v>770011</v>
      </c>
      <c r="I949" s="1363" t="s">
        <v>6019</v>
      </c>
      <c r="J949" s="1355" t="s">
        <v>3245</v>
      </c>
      <c r="K949" s="1360">
        <v>10530</v>
      </c>
      <c r="L949" s="1357" t="s">
        <v>1535</v>
      </c>
      <c r="M949" s="1357" t="str">
        <f>IFERROR(INDEX('Budget Manager'!C:C,MATCH(L949,'Budget Manager'!A:A,0))&amp;", "&amp;INDEX('Budget Manager'!D:D,MATCH(L949,'Budget Manager'!A:A,0)),"No Budget Manager")</f>
        <v>Goltz, Jeffrey</v>
      </c>
      <c r="N949" s="1357">
        <f>IFERROR(INDEX('Budget Manager'!B:B,MATCH(L949,'Budget Manager'!A:A,0)),"No PIDM")</f>
        <v>416607</v>
      </c>
      <c r="O949" s="1357" t="s">
        <v>8639</v>
      </c>
      <c r="P949" s="1357" t="str">
        <f t="shared" si="14"/>
        <v>End</v>
      </c>
      <c r="Q949" s="1361" t="str">
        <f>IFERROR(VLOOKUP(Organization!$L949,BUDGETMANAGER,5,FALSE),"No VID")</f>
        <v>A</v>
      </c>
      <c r="R949" s="111"/>
    </row>
    <row r="950" spans="1:18" ht="12.75" customHeight="1">
      <c r="A950" s="1359">
        <v>941</v>
      </c>
      <c r="B950" s="1355" t="s">
        <v>97</v>
      </c>
      <c r="C950" s="1355"/>
      <c r="D950" s="1355"/>
      <c r="E950" s="1355"/>
      <c r="F950" s="1355"/>
      <c r="G950" s="1355"/>
      <c r="H950" s="1356">
        <v>771003</v>
      </c>
      <c r="I950" s="1363" t="s">
        <v>81</v>
      </c>
      <c r="J950" s="1355" t="s">
        <v>3245</v>
      </c>
      <c r="K950" s="1360">
        <v>10530</v>
      </c>
      <c r="L950" s="1357" t="s">
        <v>1535</v>
      </c>
      <c r="M950" s="1357" t="str">
        <f>IFERROR(INDEX('Budget Manager'!C:C,MATCH(L950,'Budget Manager'!A:A,0))&amp;", "&amp;INDEX('Budget Manager'!D:D,MATCH(L950,'Budget Manager'!A:A,0)),"No Budget Manager")</f>
        <v>Goltz, Jeffrey</v>
      </c>
      <c r="N950" s="1357">
        <f>IFERROR(INDEX('Budget Manager'!B:B,MATCH(L950,'Budget Manager'!A:A,0)),"No PIDM")</f>
        <v>416607</v>
      </c>
      <c r="O950" s="1357" t="s">
        <v>5861</v>
      </c>
      <c r="P950" s="1357" t="str">
        <f t="shared" si="14"/>
        <v>End</v>
      </c>
      <c r="Q950" s="1361" t="str">
        <f>IFERROR(VLOOKUP(Organization!$L950,BUDGETMANAGER,5,FALSE),"No VID")</f>
        <v>A</v>
      </c>
      <c r="R950" s="111"/>
    </row>
    <row r="951" spans="1:18" ht="12.75" customHeight="1">
      <c r="A951" s="1359">
        <v>942</v>
      </c>
      <c r="B951" s="1355" t="s">
        <v>97</v>
      </c>
      <c r="C951" s="1355"/>
      <c r="D951" s="1355"/>
      <c r="E951" s="1355"/>
      <c r="F951" s="1355"/>
      <c r="G951" s="1457">
        <v>10531</v>
      </c>
      <c r="H951" s="1356"/>
      <c r="I951" s="1363" t="s">
        <v>663</v>
      </c>
      <c r="J951" s="1355" t="s">
        <v>3240</v>
      </c>
      <c r="K951" s="1360">
        <v>1053</v>
      </c>
      <c r="L951" s="1357" t="s">
        <v>7700</v>
      </c>
      <c r="M951" s="1357" t="str">
        <f>IFERROR(INDEX('Budget Manager'!C:C,MATCH(L951,'Budget Manager'!A:A,0))&amp;", "&amp;INDEX('Budget Manager'!D:D,MATCH(L951,'Budget Manager'!A:A,0)),"No Budget Manager")</f>
        <v>White, James</v>
      </c>
      <c r="N951" s="1357">
        <f>IFERROR(INDEX('Budget Manager'!B:B,MATCH(L951,'Budget Manager'!A:A,0)),"No PIDM")</f>
        <v>140024</v>
      </c>
      <c r="O951" s="1357" t="s">
        <v>9896</v>
      </c>
      <c r="P951" s="1357" t="str">
        <f t="shared" si="14"/>
        <v>End</v>
      </c>
      <c r="Q951" s="1361" t="str">
        <f>IFERROR(VLOOKUP(Organization!$L951,BUDGETMANAGER,5,FALSE),"No VID")</f>
        <v>I</v>
      </c>
      <c r="R951" s="111"/>
    </row>
    <row r="952" spans="1:18" ht="12.75" customHeight="1">
      <c r="A952" s="1359">
        <v>943</v>
      </c>
      <c r="B952" s="1355" t="s">
        <v>97</v>
      </c>
      <c r="C952" s="1355"/>
      <c r="D952" s="1355"/>
      <c r="E952" s="1355"/>
      <c r="F952" s="1355"/>
      <c r="G952" s="1355"/>
      <c r="H952" s="1356">
        <v>115203</v>
      </c>
      <c r="I952" s="1363" t="s">
        <v>338</v>
      </c>
      <c r="J952" s="1355" t="s">
        <v>3245</v>
      </c>
      <c r="K952" s="1360">
        <v>10531</v>
      </c>
      <c r="L952" s="1357" t="s">
        <v>5864</v>
      </c>
      <c r="M952" s="1357" t="str">
        <f>IFERROR(INDEX('Budget Manager'!C:C,MATCH(L952,'Budget Manager'!A:A,0))&amp;", "&amp;INDEX('Budget Manager'!D:D,MATCH(L952,'Budget Manager'!A:A,0)),"No Budget Manager")</f>
        <v>Chancey, Stephen</v>
      </c>
      <c r="N952" s="1357">
        <f>IFERROR(INDEX('Budget Manager'!B:B,MATCH(L952,'Budget Manager'!A:A,0)),"No PIDM")</f>
        <v>290546</v>
      </c>
      <c r="O952" s="1357" t="s">
        <v>8417</v>
      </c>
      <c r="P952" s="1357" t="str">
        <f t="shared" si="14"/>
        <v>End</v>
      </c>
      <c r="Q952" s="1361" t="str">
        <f>IFERROR(VLOOKUP(Organization!$L952,BUDGETMANAGER,5,FALSE),"No VID")</f>
        <v>A</v>
      </c>
      <c r="R952" s="111"/>
    </row>
    <row r="953" spans="1:18" ht="12.75" customHeight="1">
      <c r="A953" s="1359">
        <v>944</v>
      </c>
      <c r="B953" s="1355" t="s">
        <v>97</v>
      </c>
      <c r="C953" s="1355"/>
      <c r="D953" s="1355"/>
      <c r="E953" s="1355"/>
      <c r="F953" s="1355"/>
      <c r="G953" s="1355"/>
      <c r="H953" s="1356">
        <v>115303</v>
      </c>
      <c r="I953" s="1363" t="s">
        <v>5393</v>
      </c>
      <c r="J953" s="1355" t="s">
        <v>3245</v>
      </c>
      <c r="K953" s="1360">
        <v>10531</v>
      </c>
      <c r="L953" s="1357" t="s">
        <v>5864</v>
      </c>
      <c r="M953" s="1357" t="str">
        <f>IFERROR(INDEX('Budget Manager'!C:C,MATCH(L953,'Budget Manager'!A:A,0))&amp;", "&amp;INDEX('Budget Manager'!D:D,MATCH(L953,'Budget Manager'!A:A,0)),"No Budget Manager")</f>
        <v>Chancey, Stephen</v>
      </c>
      <c r="N953" s="1357">
        <f>IFERROR(INDEX('Budget Manager'!B:B,MATCH(L953,'Budget Manager'!A:A,0)),"No PIDM")</f>
        <v>290546</v>
      </c>
      <c r="O953" s="1357" t="s">
        <v>6382</v>
      </c>
      <c r="P953" s="1357" t="str">
        <f t="shared" si="14"/>
        <v>End</v>
      </c>
      <c r="Q953" s="1361" t="str">
        <f>IFERROR(VLOOKUP(Organization!$L953,BUDGETMANAGER,5,FALSE),"No VID")</f>
        <v>A</v>
      </c>
      <c r="R953" s="111"/>
    </row>
    <row r="954" spans="1:18" ht="12.75" customHeight="1">
      <c r="A954" s="1359">
        <v>945</v>
      </c>
      <c r="B954" s="1355" t="s">
        <v>97</v>
      </c>
      <c r="C954" s="1355"/>
      <c r="D954" s="1355"/>
      <c r="E954" s="1355"/>
      <c r="F954" s="1355"/>
      <c r="G954" s="1457">
        <v>10532</v>
      </c>
      <c r="H954" s="1356"/>
      <c r="I954" s="1363" t="s">
        <v>663</v>
      </c>
      <c r="J954" s="1355" t="s">
        <v>3240</v>
      </c>
      <c r="K954" s="1360">
        <v>1053</v>
      </c>
      <c r="L954" s="1357" t="s">
        <v>6383</v>
      </c>
      <c r="M954" s="1357" t="str">
        <f>IFERROR(INDEX('Budget Manager'!C:C,MATCH(L954,'Budget Manager'!A:A,0))&amp;", "&amp;INDEX('Budget Manager'!D:D,MATCH(L954,'Budget Manager'!A:A,0)),"No Budget Manager")</f>
        <v>Johnston, Terry</v>
      </c>
      <c r="N954" s="1357">
        <f>IFERROR(INDEX('Budget Manager'!B:B,MATCH(L954,'Budget Manager'!A:A,0)),"No PIDM")</f>
        <v>188051</v>
      </c>
      <c r="O954" s="1357" t="s">
        <v>9897</v>
      </c>
      <c r="P954" s="1357" t="str">
        <f t="shared" si="14"/>
        <v>end</v>
      </c>
      <c r="Q954" s="1361" t="str">
        <f>IFERROR(VLOOKUP(Organization!$L954,BUDGETMANAGER,5,FALSE),"No VID")</f>
        <v>I</v>
      </c>
      <c r="R954" s="111"/>
    </row>
    <row r="955" spans="1:18" ht="12.75" customHeight="1">
      <c r="A955" s="1359">
        <v>946</v>
      </c>
      <c r="B955" s="1355" t="s">
        <v>97</v>
      </c>
      <c r="C955" s="1355"/>
      <c r="D955" s="1355"/>
      <c r="E955" s="1355"/>
      <c r="F955" s="1355"/>
      <c r="G955" s="1355"/>
      <c r="H955" s="1356">
        <v>110003</v>
      </c>
      <c r="I955" s="1363" t="s">
        <v>920</v>
      </c>
      <c r="J955" s="1355" t="s">
        <v>3245</v>
      </c>
      <c r="K955" s="1360">
        <v>10402</v>
      </c>
      <c r="L955" s="1357" t="s">
        <v>5863</v>
      </c>
      <c r="M955" s="1357" t="str">
        <f>IFERROR(INDEX('Budget Manager'!C:C,MATCH(L955,'Budget Manager'!A:A,0))&amp;", "&amp;INDEX('Budget Manager'!D:D,MATCH(L955,'Budget Manager'!A:A,0)),"No Budget Manager")</f>
        <v>Heffernan, David</v>
      </c>
      <c r="N955" s="1357">
        <f>IFERROR(INDEX('Budget Manager'!B:B,MATCH(L955,'Budget Manager'!A:A,0)),"No PIDM")</f>
        <v>2000049</v>
      </c>
      <c r="O955" s="1357" t="s">
        <v>7635</v>
      </c>
      <c r="P955" s="1357" t="str">
        <f t="shared" si="14"/>
        <v>End</v>
      </c>
      <c r="Q955" s="1361" t="str">
        <f>IFERROR(VLOOKUP(Organization!$L955,BUDGETMANAGER,5,FALSE),"No VID")</f>
        <v>I</v>
      </c>
      <c r="R955" s="111">
        <f>COUNTIF($P$12:P955,"End")</f>
        <v>144</v>
      </c>
    </row>
    <row r="956" spans="1:18" ht="12.75" customHeight="1">
      <c r="A956" s="1359">
        <v>947</v>
      </c>
      <c r="B956" s="1355" t="s">
        <v>97</v>
      </c>
      <c r="C956" s="1355"/>
      <c r="D956" s="1355"/>
      <c r="E956" s="1355"/>
      <c r="F956" s="1355"/>
      <c r="G956" s="1355"/>
      <c r="H956" s="1356">
        <v>210003</v>
      </c>
      <c r="I956" s="1363" t="s">
        <v>921</v>
      </c>
      <c r="J956" s="1355" t="s">
        <v>3245</v>
      </c>
      <c r="K956" s="1360">
        <v>10402</v>
      </c>
      <c r="L956" s="1357" t="s">
        <v>5863</v>
      </c>
      <c r="M956" s="1357" t="str">
        <f>IFERROR(INDEX('Budget Manager'!C:C,MATCH(L956,'Budget Manager'!A:A,0))&amp;", "&amp;INDEX('Budget Manager'!D:D,MATCH(L956,'Budget Manager'!A:A,0)),"No Budget Manager")</f>
        <v>Heffernan, David</v>
      </c>
      <c r="N956" s="1357">
        <f>IFERROR(INDEX('Budget Manager'!B:B,MATCH(L956,'Budget Manager'!A:A,0)),"No PIDM")</f>
        <v>2000049</v>
      </c>
      <c r="O956" s="1357" t="s">
        <v>6382</v>
      </c>
      <c r="P956" s="1357" t="str">
        <f t="shared" si="14"/>
        <v>End</v>
      </c>
      <c r="Q956" s="1361" t="str">
        <f>IFERROR(VLOOKUP(Organization!$L956,BUDGETMANAGER,5,FALSE),"No VID")</f>
        <v>I</v>
      </c>
      <c r="R956" s="111"/>
    </row>
    <row r="957" spans="1:18" ht="12.75" customHeight="1">
      <c r="A957" s="1359">
        <v>948</v>
      </c>
      <c r="B957" s="1355" t="s">
        <v>97</v>
      </c>
      <c r="C957" s="1355"/>
      <c r="D957" s="1355"/>
      <c r="E957" s="1355"/>
      <c r="F957" s="1355"/>
      <c r="G957" s="1355"/>
      <c r="H957" s="1356">
        <v>210103</v>
      </c>
      <c r="I957" s="1363" t="s">
        <v>5865</v>
      </c>
      <c r="J957" s="1355" t="s">
        <v>3245</v>
      </c>
      <c r="K957" s="1360">
        <v>10402</v>
      </c>
      <c r="L957" s="1357" t="s">
        <v>5863</v>
      </c>
      <c r="M957" s="1357" t="str">
        <f>IFERROR(INDEX('Budget Manager'!C:C,MATCH(L957,'Budget Manager'!A:A,0))&amp;", "&amp;INDEX('Budget Manager'!D:D,MATCH(L957,'Budget Manager'!A:A,0)),"No Budget Manager")</f>
        <v>Heffernan, David</v>
      </c>
      <c r="N957" s="1357">
        <f>IFERROR(INDEX('Budget Manager'!B:B,MATCH(L957,'Budget Manager'!A:A,0)),"No PIDM")</f>
        <v>2000049</v>
      </c>
      <c r="O957" s="1357" t="s">
        <v>6382</v>
      </c>
      <c r="P957" s="1357" t="str">
        <f t="shared" si="14"/>
        <v>End</v>
      </c>
      <c r="Q957" s="1361" t="str">
        <f>IFERROR(VLOOKUP(Organization!$L957,BUDGETMANAGER,5,FALSE),"No VID")</f>
        <v>I</v>
      </c>
      <c r="R957" s="111"/>
    </row>
    <row r="958" spans="1:18" ht="12.75" customHeight="1">
      <c r="A958" s="1359">
        <v>949</v>
      </c>
      <c r="B958" s="1355" t="s">
        <v>97</v>
      </c>
      <c r="C958" s="1355"/>
      <c r="D958" s="1355"/>
      <c r="E958" s="1355"/>
      <c r="F958" s="1355"/>
      <c r="G958" s="1355"/>
      <c r="H958" s="1356">
        <v>210111</v>
      </c>
      <c r="I958" s="1363" t="s">
        <v>5865</v>
      </c>
      <c r="J958" s="1355" t="s">
        <v>3245</v>
      </c>
      <c r="K958" s="1360">
        <v>10402</v>
      </c>
      <c r="L958" s="1357" t="s">
        <v>5863</v>
      </c>
      <c r="M958" s="1357" t="str">
        <f>IFERROR(INDEX('Budget Manager'!C:C,MATCH(L958,'Budget Manager'!A:A,0))&amp;", "&amp;INDEX('Budget Manager'!D:D,MATCH(L958,'Budget Manager'!A:A,0)),"No Budget Manager")</f>
        <v>Heffernan, David</v>
      </c>
      <c r="N958" s="1357">
        <f>IFERROR(INDEX('Budget Manager'!B:B,MATCH(L958,'Budget Manager'!A:A,0)),"No PIDM")</f>
        <v>2000049</v>
      </c>
      <c r="O958" s="1357" t="s">
        <v>6382</v>
      </c>
      <c r="P958" s="1357" t="str">
        <f t="shared" si="14"/>
        <v>End</v>
      </c>
      <c r="Q958" s="1361" t="str">
        <f>IFERROR(VLOOKUP(Organization!$L958,BUDGETMANAGER,5,FALSE),"No VID")</f>
        <v>I</v>
      </c>
      <c r="R958" s="111"/>
    </row>
    <row r="959" spans="1:18" ht="12.75" customHeight="1">
      <c r="A959" s="1359">
        <v>950</v>
      </c>
      <c r="B959" s="1355" t="s">
        <v>97</v>
      </c>
      <c r="C959" s="1355"/>
      <c r="D959" s="1355"/>
      <c r="E959" s="1355"/>
      <c r="F959" s="1355"/>
      <c r="G959" s="1355"/>
      <c r="H959" s="1356">
        <v>210503</v>
      </c>
      <c r="I959" s="1363" t="s">
        <v>5866</v>
      </c>
      <c r="J959" s="1355" t="s">
        <v>3245</v>
      </c>
      <c r="K959" s="1360">
        <v>10532</v>
      </c>
      <c r="L959" s="1357" t="s">
        <v>6383</v>
      </c>
      <c r="M959" s="1357" t="str">
        <f>IFERROR(INDEX('Budget Manager'!C:C,MATCH(L959,'Budget Manager'!A:A,0))&amp;", "&amp;INDEX('Budget Manager'!D:D,MATCH(L959,'Budget Manager'!A:A,0)),"No Budget Manager")</f>
        <v>Johnston, Terry</v>
      </c>
      <c r="N959" s="1357">
        <f>IFERROR(INDEX('Budget Manager'!B:B,MATCH(L959,'Budget Manager'!A:A,0)),"No PIDM")</f>
        <v>188051</v>
      </c>
      <c r="O959" s="1357" t="s">
        <v>8595</v>
      </c>
      <c r="P959" s="1357" t="str">
        <f t="shared" si="14"/>
        <v>End</v>
      </c>
      <c r="Q959" s="1361" t="str">
        <f>IFERROR(VLOOKUP(Organization!$L959,BUDGETMANAGER,5,FALSE),"No VID")</f>
        <v>I</v>
      </c>
      <c r="R959" s="111"/>
    </row>
    <row r="960" spans="1:18" ht="12.75" customHeight="1">
      <c r="A960" s="1359">
        <v>951</v>
      </c>
      <c r="B960" s="1355" t="s">
        <v>97</v>
      </c>
      <c r="C960" s="1355"/>
      <c r="D960" s="1355"/>
      <c r="E960" s="1355"/>
      <c r="F960" s="1355"/>
      <c r="G960" s="1355"/>
      <c r="H960" s="1356">
        <v>210511</v>
      </c>
      <c r="I960" s="1363" t="s">
        <v>3584</v>
      </c>
      <c r="J960" s="1355" t="s">
        <v>3245</v>
      </c>
      <c r="K960" s="1360">
        <v>10402</v>
      </c>
      <c r="L960" s="1357" t="s">
        <v>5863</v>
      </c>
      <c r="M960" s="1357" t="str">
        <f>IFERROR(INDEX('Budget Manager'!C:C,MATCH(L960,'Budget Manager'!A:A,0))&amp;", "&amp;INDEX('Budget Manager'!D:D,MATCH(L960,'Budget Manager'!A:A,0)),"No Budget Manager")</f>
        <v>Heffernan, David</v>
      </c>
      <c r="N960" s="1357">
        <f>IFERROR(INDEX('Budget Manager'!B:B,MATCH(L960,'Budget Manager'!A:A,0)),"No PIDM")</f>
        <v>2000049</v>
      </c>
      <c r="O960" s="1357" t="s">
        <v>6382</v>
      </c>
      <c r="P960" s="1357" t="str">
        <f t="shared" si="14"/>
        <v>End</v>
      </c>
      <c r="Q960" s="1361" t="str">
        <f>IFERROR(VLOOKUP(Organization!$L960,BUDGETMANAGER,5,FALSE),"No VID")</f>
        <v>I</v>
      </c>
      <c r="R960" s="111"/>
    </row>
    <row r="961" spans="1:18" ht="12.75" customHeight="1">
      <c r="A961" s="1359">
        <v>952</v>
      </c>
      <c r="B961" s="1355" t="s">
        <v>97</v>
      </c>
      <c r="C961" s="1355"/>
      <c r="D961" s="1355"/>
      <c r="E961" s="1355"/>
      <c r="F961" s="1355"/>
      <c r="G961" s="1355"/>
      <c r="H961" s="1356">
        <v>211203</v>
      </c>
      <c r="I961" s="1363" t="s">
        <v>2339</v>
      </c>
      <c r="J961" s="1355" t="s">
        <v>3245</v>
      </c>
      <c r="K961" s="1360">
        <v>10402</v>
      </c>
      <c r="L961" s="1357" t="s">
        <v>5863</v>
      </c>
      <c r="M961" s="1357" t="str">
        <f>IFERROR(INDEX('Budget Manager'!C:C,MATCH(L961,'Budget Manager'!A:A,0))&amp;", "&amp;INDEX('Budget Manager'!D:D,MATCH(L961,'Budget Manager'!A:A,0)),"No Budget Manager")</f>
        <v>Heffernan, David</v>
      </c>
      <c r="N961" s="1357">
        <f>IFERROR(INDEX('Budget Manager'!B:B,MATCH(L961,'Budget Manager'!A:A,0)),"No PIDM")</f>
        <v>2000049</v>
      </c>
      <c r="O961" s="1357" t="s">
        <v>6293</v>
      </c>
      <c r="P961" s="1357" t="str">
        <f t="shared" ref="P961:P984" si="15">LEFT($O961,3)</f>
        <v>End</v>
      </c>
      <c r="Q961" s="1361" t="str">
        <f>IFERROR(VLOOKUP(Organization!$L961,BUDGETMANAGER,5,FALSE),"No VID")</f>
        <v>I</v>
      </c>
      <c r="R961" s="111"/>
    </row>
    <row r="962" spans="1:18" ht="12.75" customHeight="1">
      <c r="A962" s="1359">
        <v>953</v>
      </c>
      <c r="B962" s="1355" t="s">
        <v>97</v>
      </c>
      <c r="C962" s="1355"/>
      <c r="D962" s="1355"/>
      <c r="E962" s="1355"/>
      <c r="F962" s="1355"/>
      <c r="G962" s="1355"/>
      <c r="H962" s="1356">
        <v>211211</v>
      </c>
      <c r="I962" s="1363" t="s">
        <v>2339</v>
      </c>
      <c r="J962" s="1355" t="s">
        <v>3245</v>
      </c>
      <c r="K962" s="1360">
        <v>10402</v>
      </c>
      <c r="L962" s="1357" t="s">
        <v>5863</v>
      </c>
      <c r="M962" s="1357" t="str">
        <f>IFERROR(INDEX('Budget Manager'!C:C,MATCH(L962,'Budget Manager'!A:A,0))&amp;", "&amp;INDEX('Budget Manager'!D:D,MATCH(L962,'Budget Manager'!A:A,0)),"No Budget Manager")</f>
        <v>Heffernan, David</v>
      </c>
      <c r="N962" s="1357">
        <f>IFERROR(INDEX('Budget Manager'!B:B,MATCH(L962,'Budget Manager'!A:A,0)),"No PIDM")</f>
        <v>2000049</v>
      </c>
      <c r="O962" s="1357" t="s">
        <v>6382</v>
      </c>
      <c r="P962" s="1357" t="str">
        <f t="shared" si="15"/>
        <v>End</v>
      </c>
      <c r="Q962" s="1361" t="str">
        <f>IFERROR(VLOOKUP(Organization!$L962,BUDGETMANAGER,5,FALSE),"No VID")</f>
        <v>I</v>
      </c>
      <c r="R962" s="111"/>
    </row>
    <row r="963" spans="1:18" ht="12.75" customHeight="1">
      <c r="A963" s="1359">
        <v>954</v>
      </c>
      <c r="B963" s="1355" t="s">
        <v>97</v>
      </c>
      <c r="C963" s="1355"/>
      <c r="D963" s="1355"/>
      <c r="E963" s="1355"/>
      <c r="F963" s="1355"/>
      <c r="G963" s="1355"/>
      <c r="H963" s="1356">
        <v>211403</v>
      </c>
      <c r="I963" s="1363" t="s">
        <v>1536</v>
      </c>
      <c r="J963" s="1355" t="s">
        <v>3245</v>
      </c>
      <c r="K963" s="1360">
        <v>10402</v>
      </c>
      <c r="L963" s="1357" t="s">
        <v>5863</v>
      </c>
      <c r="M963" s="1357" t="str">
        <f>IFERROR(INDEX('Budget Manager'!C:C,MATCH(L963,'Budget Manager'!A:A,0))&amp;", "&amp;INDEX('Budget Manager'!D:D,MATCH(L963,'Budget Manager'!A:A,0)),"No Budget Manager")</f>
        <v>Heffernan, David</v>
      </c>
      <c r="N963" s="1357">
        <f>IFERROR(INDEX('Budget Manager'!B:B,MATCH(L963,'Budget Manager'!A:A,0)),"No PIDM")</f>
        <v>2000049</v>
      </c>
      <c r="O963" s="1357" t="s">
        <v>6079</v>
      </c>
      <c r="P963" s="1357" t="str">
        <f t="shared" si="15"/>
        <v>End</v>
      </c>
      <c r="Q963" s="1361" t="str">
        <f>IFERROR(VLOOKUP(Organization!$L963,BUDGETMANAGER,5,FALSE),"No VID")</f>
        <v>I</v>
      </c>
      <c r="R963" s="111"/>
    </row>
    <row r="964" spans="1:18" ht="12.75" customHeight="1">
      <c r="A964" s="1359">
        <v>955</v>
      </c>
      <c r="B964" s="1355" t="s">
        <v>97</v>
      </c>
      <c r="C964" s="1355"/>
      <c r="D964" s="1355"/>
      <c r="E964" s="1355"/>
      <c r="F964" s="1355"/>
      <c r="G964" s="1355"/>
      <c r="H964" s="1356">
        <v>211411</v>
      </c>
      <c r="I964" s="1363" t="s">
        <v>1536</v>
      </c>
      <c r="J964" s="1355" t="s">
        <v>3245</v>
      </c>
      <c r="K964" s="1360">
        <v>10402</v>
      </c>
      <c r="L964" s="1357" t="s">
        <v>5863</v>
      </c>
      <c r="M964" s="1357" t="str">
        <f>IFERROR(INDEX('Budget Manager'!C:C,MATCH(L964,'Budget Manager'!A:A,0))&amp;", "&amp;INDEX('Budget Manager'!D:D,MATCH(L964,'Budget Manager'!A:A,0)),"No Budget Manager")</f>
        <v>Heffernan, David</v>
      </c>
      <c r="N964" s="1357">
        <f>IFERROR(INDEX('Budget Manager'!B:B,MATCH(L964,'Budget Manager'!A:A,0)),"No PIDM")</f>
        <v>2000049</v>
      </c>
      <c r="O964" s="1357" t="s">
        <v>6382</v>
      </c>
      <c r="P964" s="1357" t="str">
        <f t="shared" si="15"/>
        <v>End</v>
      </c>
      <c r="Q964" s="1361" t="str">
        <f>IFERROR(VLOOKUP(Organization!$L964,BUDGETMANAGER,5,FALSE),"No VID")</f>
        <v>I</v>
      </c>
      <c r="R964" s="111"/>
    </row>
    <row r="965" spans="1:18" ht="12.75" customHeight="1">
      <c r="A965" s="1359">
        <v>956</v>
      </c>
      <c r="B965" s="1355" t="s">
        <v>97</v>
      </c>
      <c r="C965" s="1355"/>
      <c r="D965" s="1355"/>
      <c r="E965" s="1355"/>
      <c r="F965" s="1355"/>
      <c r="G965" s="1355"/>
      <c r="H965" s="1356">
        <v>211611</v>
      </c>
      <c r="I965" s="1363" t="s">
        <v>5866</v>
      </c>
      <c r="J965" s="1355" t="s">
        <v>3245</v>
      </c>
      <c r="K965" s="1360">
        <v>10402</v>
      </c>
      <c r="L965" s="1357" t="s">
        <v>5863</v>
      </c>
      <c r="M965" s="1357" t="str">
        <f>IFERROR(INDEX('Budget Manager'!C:C,MATCH(L965,'Budget Manager'!A:A,0))&amp;", "&amp;INDEX('Budget Manager'!D:D,MATCH(L965,'Budget Manager'!A:A,0)),"No Budget Manager")</f>
        <v>Heffernan, David</v>
      </c>
      <c r="N965" s="1357">
        <f>IFERROR(INDEX('Budget Manager'!B:B,MATCH(L965,'Budget Manager'!A:A,0)),"No PIDM")</f>
        <v>2000049</v>
      </c>
      <c r="O965" s="1357" t="s">
        <v>6382</v>
      </c>
      <c r="P965" s="1357" t="str">
        <f t="shared" si="15"/>
        <v>End</v>
      </c>
      <c r="Q965" s="1361" t="str">
        <f>IFERROR(VLOOKUP(Organization!$L965,BUDGETMANAGER,5,FALSE),"No VID")</f>
        <v>I</v>
      </c>
      <c r="R965" s="111"/>
    </row>
    <row r="966" spans="1:18" ht="12.75" customHeight="1">
      <c r="A966" s="1359">
        <v>957</v>
      </c>
      <c r="B966" s="1355" t="s">
        <v>97</v>
      </c>
      <c r="C966" s="1355"/>
      <c r="D966" s="1355"/>
      <c r="E966" s="1355"/>
      <c r="F966" s="1355"/>
      <c r="G966" s="1355"/>
      <c r="H966" s="1356">
        <v>310803</v>
      </c>
      <c r="I966" s="1363" t="s">
        <v>1536</v>
      </c>
      <c r="J966" s="1355" t="s">
        <v>3245</v>
      </c>
      <c r="K966" s="1360">
        <v>10402</v>
      </c>
      <c r="L966" s="1357" t="s">
        <v>5863</v>
      </c>
      <c r="M966" s="1357" t="str">
        <f>IFERROR(INDEX('Budget Manager'!C:C,MATCH(L966,'Budget Manager'!A:A,0))&amp;", "&amp;INDEX('Budget Manager'!D:D,MATCH(L966,'Budget Manager'!A:A,0)),"No Budget Manager")</f>
        <v>Heffernan, David</v>
      </c>
      <c r="N966" s="1357">
        <f>IFERROR(INDEX('Budget Manager'!B:B,MATCH(L966,'Budget Manager'!A:A,0)),"No PIDM")</f>
        <v>2000049</v>
      </c>
      <c r="O966" s="1357" t="s">
        <v>6293</v>
      </c>
      <c r="P966" s="1357" t="str">
        <f t="shared" si="15"/>
        <v>End</v>
      </c>
      <c r="Q966" s="1361" t="str">
        <f>IFERROR(VLOOKUP(Organization!$L966,BUDGETMANAGER,5,FALSE),"No VID")</f>
        <v>I</v>
      </c>
      <c r="R966" s="111"/>
    </row>
    <row r="967" spans="1:18" ht="12.75" customHeight="1">
      <c r="A967" s="1359">
        <v>958</v>
      </c>
      <c r="B967" s="1355" t="s">
        <v>97</v>
      </c>
      <c r="C967" s="1355"/>
      <c r="D967" s="1355"/>
      <c r="E967" s="1355"/>
      <c r="F967" s="1355"/>
      <c r="G967" s="1355"/>
      <c r="H967" s="1356">
        <v>310811</v>
      </c>
      <c r="I967" s="1363" t="s">
        <v>5959</v>
      </c>
      <c r="J967" s="1355" t="s">
        <v>3245</v>
      </c>
      <c r="K967" s="1360">
        <v>10402</v>
      </c>
      <c r="L967" s="1357" t="s">
        <v>5863</v>
      </c>
      <c r="M967" s="1357" t="str">
        <f>IFERROR(INDEX('Budget Manager'!C:C,MATCH(L967,'Budget Manager'!A:A,0))&amp;", "&amp;INDEX('Budget Manager'!D:D,MATCH(L967,'Budget Manager'!A:A,0)),"No Budget Manager")</f>
        <v>Heffernan, David</v>
      </c>
      <c r="N967" s="1357">
        <f>IFERROR(INDEX('Budget Manager'!B:B,MATCH(L967,'Budget Manager'!A:A,0)),"No PIDM")</f>
        <v>2000049</v>
      </c>
      <c r="O967" s="1357" t="s">
        <v>6382</v>
      </c>
      <c r="P967" s="1357" t="str">
        <f t="shared" si="15"/>
        <v>End</v>
      </c>
      <c r="Q967" s="1361" t="str">
        <f>IFERROR(VLOOKUP(Organization!$L967,BUDGETMANAGER,5,FALSE),"No VID")</f>
        <v>I</v>
      </c>
      <c r="R967" s="111"/>
    </row>
    <row r="968" spans="1:18" ht="12.75" customHeight="1">
      <c r="A968" s="1359">
        <v>959</v>
      </c>
      <c r="B968" s="1355" t="s">
        <v>97</v>
      </c>
      <c r="C968" s="1355"/>
      <c r="D968" s="1355"/>
      <c r="E968" s="1355"/>
      <c r="F968" s="1457">
        <v>1054</v>
      </c>
      <c r="G968" s="1355"/>
      <c r="H968" s="1356"/>
      <c r="I968" s="1363" t="s">
        <v>2250</v>
      </c>
      <c r="J968" s="1355" t="s">
        <v>3240</v>
      </c>
      <c r="K968" s="1360">
        <v>105</v>
      </c>
      <c r="L968" s="1357" t="s">
        <v>7746</v>
      </c>
      <c r="M968" s="1357" t="str">
        <f>IFERROR(INDEX('Budget Manager'!C:C,MATCH(L968,'Budget Manager'!A:A,0))&amp;", "&amp;INDEX('Budget Manager'!D:D,MATCH(L968,'Budget Manager'!A:A,0)),"No Budget Manager")</f>
        <v>Vasquez-Brooks, Marie</v>
      </c>
      <c r="N968" s="1357">
        <f>IFERROR(INDEX('Budget Manager'!B:B,MATCH(L968,'Budget Manager'!A:A,0)),"No PIDM")</f>
        <v>3946854</v>
      </c>
      <c r="O968" s="1357" t="s">
        <v>9896</v>
      </c>
      <c r="P968" s="1357" t="str">
        <f t="shared" si="15"/>
        <v>End</v>
      </c>
      <c r="Q968" s="1361" t="str">
        <f>IFERROR(VLOOKUP(Organization!$L968,BUDGETMANAGER,5,FALSE),"No VID")</f>
        <v>I</v>
      </c>
      <c r="R968" s="111"/>
    </row>
    <row r="969" spans="1:18" ht="12.75" customHeight="1">
      <c r="A969" s="1359">
        <v>960</v>
      </c>
      <c r="B969" s="1355" t="s">
        <v>97</v>
      </c>
      <c r="C969" s="1355"/>
      <c r="D969" s="1355"/>
      <c r="E969" s="1355"/>
      <c r="F969" s="1355"/>
      <c r="G969" s="1457">
        <v>10540</v>
      </c>
      <c r="H969" s="1356"/>
      <c r="I969" s="1357" t="s">
        <v>2250</v>
      </c>
      <c r="J969" s="1355" t="s">
        <v>3240</v>
      </c>
      <c r="K969" s="1360">
        <v>1054</v>
      </c>
      <c r="L969" s="1357" t="s">
        <v>7746</v>
      </c>
      <c r="M969" s="1357" t="str">
        <f>IFERROR(INDEX('Budget Manager'!C:C,MATCH(L969,'Budget Manager'!A:A,0))&amp;", "&amp;INDEX('Budget Manager'!D:D,MATCH(L969,'Budget Manager'!A:A,0)),"No Budget Manager")</f>
        <v>Vasquez-Brooks, Marie</v>
      </c>
      <c r="N969" s="1357">
        <f>IFERROR(INDEX('Budget Manager'!B:B,MATCH(L969,'Budget Manager'!A:A,0)),"No PIDM")</f>
        <v>3946854</v>
      </c>
      <c r="O969" s="1357" t="s">
        <v>9896</v>
      </c>
      <c r="P969" s="1357" t="str">
        <f t="shared" si="15"/>
        <v>End</v>
      </c>
      <c r="Q969" s="1361" t="str">
        <f>IFERROR(VLOOKUP(Organization!$L969,BUDGETMANAGER,5,FALSE),"No VID")</f>
        <v>I</v>
      </c>
      <c r="R969" s="111"/>
    </row>
    <row r="970" spans="1:18" ht="12.75" customHeight="1">
      <c r="A970" s="1359">
        <v>961</v>
      </c>
      <c r="B970" s="1369" t="s">
        <v>97</v>
      </c>
      <c r="C970" s="1368"/>
      <c r="D970" s="1368"/>
      <c r="E970" s="1368"/>
      <c r="F970" s="1368"/>
      <c r="G970" s="1368"/>
      <c r="H970" s="1369">
        <v>115804</v>
      </c>
      <c r="I970" s="1368" t="s">
        <v>5009</v>
      </c>
      <c r="J970" s="1369" t="s">
        <v>3245</v>
      </c>
      <c r="K970" s="1360">
        <v>10609</v>
      </c>
      <c r="L970" s="1368" t="s">
        <v>7623</v>
      </c>
      <c r="M970" s="1357" t="str">
        <f>IFERROR(INDEX('Budget Manager'!C:C,MATCH(L970,'Budget Manager'!A:A,0))&amp;", "&amp;INDEX('Budget Manager'!D:D,MATCH(L970,'Budget Manager'!A:A,0)),"No Budget Manager")</f>
        <v>Ake, Barbara</v>
      </c>
      <c r="N970" s="1357">
        <f>IFERROR(INDEX('Budget Manager'!B:B,MATCH(L970,'Budget Manager'!A:A,0)),"No PIDM")</f>
        <v>3939148</v>
      </c>
      <c r="O970" s="1368" t="s">
        <v>7782</v>
      </c>
      <c r="P970" s="1357" t="str">
        <f t="shared" si="15"/>
        <v>End</v>
      </c>
      <c r="Q970" s="1361" t="str">
        <f>IFERROR(VLOOKUP(Organization!$L970,BUDGETMANAGER,5,FALSE),"No VID")</f>
        <v>I</v>
      </c>
      <c r="R970" s="111"/>
    </row>
    <row r="971" spans="1:18" ht="12.75" customHeight="1">
      <c r="A971" s="1359">
        <v>962</v>
      </c>
      <c r="B971" s="1355" t="s">
        <v>97</v>
      </c>
      <c r="C971" s="1355"/>
      <c r="D971" s="1355"/>
      <c r="E971" s="1355"/>
      <c r="F971" s="1355"/>
      <c r="G971" s="1355"/>
      <c r="H971" s="1356">
        <v>310504</v>
      </c>
      <c r="I971" s="1357" t="s">
        <v>4159</v>
      </c>
      <c r="J971" s="1355" t="s">
        <v>3245</v>
      </c>
      <c r="K971" s="1360">
        <v>10609</v>
      </c>
      <c r="L971" s="1357" t="s">
        <v>4235</v>
      </c>
      <c r="M971" s="1357" t="str">
        <f>IFERROR(INDEX('Budget Manager'!C:C,MATCH(L971,'Budget Manager'!A:A,0))&amp;", "&amp;INDEX('Budget Manager'!D:D,MATCH(L971,'Budget Manager'!A:A,0)),"No Budget Manager")</f>
        <v>Conners, Penny</v>
      </c>
      <c r="N971" s="1357">
        <f>IFERROR(INDEX('Budget Manager'!B:B,MATCH(L971,'Budget Manager'!A:A,0)),"No PIDM")</f>
        <v>3538776</v>
      </c>
      <c r="O971" s="1357" t="s">
        <v>6537</v>
      </c>
      <c r="P971" s="1357" t="str">
        <f t="shared" si="15"/>
        <v>End</v>
      </c>
      <c r="Q971" s="1361" t="str">
        <f>IFERROR(VLOOKUP(Organization!$L971,BUDGETMANAGER,5,FALSE),"No VID")</f>
        <v>I</v>
      </c>
      <c r="R971" s="111"/>
    </row>
    <row r="972" spans="1:18" ht="12.75" customHeight="1">
      <c r="A972" s="1359">
        <v>963</v>
      </c>
      <c r="B972" s="1355" t="s">
        <v>97</v>
      </c>
      <c r="C972" s="1355"/>
      <c r="D972" s="1355"/>
      <c r="E972" s="1355"/>
      <c r="F972" s="1457">
        <v>1055</v>
      </c>
      <c r="G972" s="1355"/>
      <c r="H972" s="1356"/>
      <c r="I972" s="1357" t="s">
        <v>2250</v>
      </c>
      <c r="J972" s="1355" t="s">
        <v>3240</v>
      </c>
      <c r="K972" s="1360">
        <v>105</v>
      </c>
      <c r="L972" s="1357" t="s">
        <v>8452</v>
      </c>
      <c r="M972" s="1357" t="str">
        <f>IFERROR(INDEX('Budget Manager'!C:C,MATCH(L972,'Budget Manager'!A:A,0))&amp;", "&amp;INDEX('Budget Manager'!D:D,MATCH(L972,'Budget Manager'!A:A,0)),"No Budget Manager")</f>
        <v>Alvarez, Ruby</v>
      </c>
      <c r="N972" s="1357">
        <f>IFERROR(INDEX('Budget Manager'!B:B,MATCH(L972,'Budget Manager'!A:A,0)),"No PIDM")</f>
        <v>3303849</v>
      </c>
      <c r="O972" s="1357" t="s">
        <v>9896</v>
      </c>
      <c r="P972" s="1357" t="str">
        <f t="shared" si="15"/>
        <v>End</v>
      </c>
      <c r="Q972" s="1361" t="str">
        <f>IFERROR(VLOOKUP(Organization!$L972,BUDGETMANAGER,5,FALSE),"No VID")</f>
        <v>A</v>
      </c>
      <c r="R972" s="111"/>
    </row>
    <row r="973" spans="1:18" ht="12.75" customHeight="1">
      <c r="A973" s="1359">
        <v>964</v>
      </c>
      <c r="B973" s="1355" t="s">
        <v>97</v>
      </c>
      <c r="C973" s="1355"/>
      <c r="D973" s="1355"/>
      <c r="E973" s="1355"/>
      <c r="F973" s="1355"/>
      <c r="G973" s="1457">
        <v>10550</v>
      </c>
      <c r="H973" s="1356"/>
      <c r="I973" s="1357" t="s">
        <v>2250</v>
      </c>
      <c r="J973" s="1355" t="s">
        <v>3240</v>
      </c>
      <c r="K973" s="1360">
        <v>1055</v>
      </c>
      <c r="L973" s="1357" t="s">
        <v>8452</v>
      </c>
      <c r="M973" s="1357" t="str">
        <f>IFERROR(INDEX('Budget Manager'!C:C,MATCH(L973,'Budget Manager'!A:A,0))&amp;", "&amp;INDEX('Budget Manager'!D:D,MATCH(L973,'Budget Manager'!A:A,0)),"No Budget Manager")</f>
        <v>Alvarez, Ruby</v>
      </c>
      <c r="N973" s="1357">
        <f>IFERROR(INDEX('Budget Manager'!B:B,MATCH(L973,'Budget Manager'!A:A,0)),"No PIDM")</f>
        <v>3303849</v>
      </c>
      <c r="O973" s="1357" t="s">
        <v>9896</v>
      </c>
      <c r="P973" s="1357" t="str">
        <f t="shared" si="15"/>
        <v>End</v>
      </c>
      <c r="Q973" s="1361" t="str">
        <f>IFERROR(VLOOKUP(Organization!$L973,BUDGETMANAGER,5,FALSE),"No VID")</f>
        <v>A</v>
      </c>
      <c r="R973" s="111">
        <f>COUNTIF($P$12:P1289,"End")</f>
        <v>223</v>
      </c>
    </row>
    <row r="974" spans="1:18" ht="12.75" customHeight="1">
      <c r="A974" s="1359">
        <v>965</v>
      </c>
      <c r="B974" s="1355" t="s">
        <v>97</v>
      </c>
      <c r="C974" s="1355"/>
      <c r="D974" s="1355"/>
      <c r="E974" s="1355"/>
      <c r="F974" s="1355"/>
      <c r="G974" s="1355"/>
      <c r="H974" s="1356">
        <v>210204</v>
      </c>
      <c r="I974" s="1357" t="s">
        <v>987</v>
      </c>
      <c r="J974" s="1355" t="s">
        <v>3245</v>
      </c>
      <c r="K974" s="1360">
        <v>10605</v>
      </c>
      <c r="L974" s="1357" t="s">
        <v>5881</v>
      </c>
      <c r="M974" s="1357" t="str">
        <f>IFERROR(INDEX('Budget Manager'!C:C,MATCH(L974,'Budget Manager'!A:A,0))&amp;", "&amp;INDEX('Budget Manager'!D:D,MATCH(L974,'Budget Manager'!A:A,0)),"No Budget Manager")</f>
        <v>Sandrowitz, Rise</v>
      </c>
      <c r="N974" s="1357">
        <f>IFERROR(INDEX('Budget Manager'!B:B,MATCH(L974,'Budget Manager'!A:A,0)),"No PIDM")</f>
        <v>3756397</v>
      </c>
      <c r="O974" s="1357" t="s">
        <v>7417</v>
      </c>
      <c r="P974" s="1357" t="str">
        <f t="shared" si="15"/>
        <v>End</v>
      </c>
      <c r="Q974" s="1361" t="str">
        <f>IFERROR(VLOOKUP(Organization!$L974,BUDGETMANAGER,5,FALSE),"No VID")</f>
        <v>I</v>
      </c>
      <c r="R974" s="111"/>
    </row>
    <row r="975" spans="1:18" ht="12.75" customHeight="1">
      <c r="A975" s="1359">
        <v>966</v>
      </c>
      <c r="B975" s="1355" t="s">
        <v>97</v>
      </c>
      <c r="C975" s="1355"/>
      <c r="D975" s="1355"/>
      <c r="E975" s="1355"/>
      <c r="F975" s="1355"/>
      <c r="G975" s="1355"/>
      <c r="H975" s="1356">
        <v>210404</v>
      </c>
      <c r="I975" s="1357" t="s">
        <v>986</v>
      </c>
      <c r="J975" s="1355" t="s">
        <v>3245</v>
      </c>
      <c r="K975" s="1360">
        <v>10695</v>
      </c>
      <c r="L975" s="1357" t="s">
        <v>5881</v>
      </c>
      <c r="M975" s="1357" t="str">
        <f>IFERROR(INDEX('Budget Manager'!C:C,MATCH(L975,'Budget Manager'!A:A,0))&amp;", "&amp;INDEX('Budget Manager'!D:D,MATCH(L975,'Budget Manager'!A:A,0)),"No Budget Manager")</f>
        <v>Sandrowitz, Rise</v>
      </c>
      <c r="N975" s="1357">
        <f>IFERROR(INDEX('Budget Manager'!B:B,MATCH(L975,'Budget Manager'!A:A,0)),"No PIDM")</f>
        <v>3756397</v>
      </c>
      <c r="O975" s="1357" t="s">
        <v>6080</v>
      </c>
      <c r="P975" s="1357" t="str">
        <f t="shared" si="15"/>
        <v>End</v>
      </c>
      <c r="Q975" s="1361" t="str">
        <f>IFERROR(VLOOKUP(Organization!$L975,BUDGETMANAGER,5,FALSE),"No VID")</f>
        <v>I</v>
      </c>
      <c r="R975" s="111"/>
    </row>
    <row r="976" spans="1:18" ht="12.75" customHeight="1">
      <c r="A976" s="1359">
        <v>967</v>
      </c>
      <c r="B976" s="1355" t="s">
        <v>97</v>
      </c>
      <c r="C976" s="1355"/>
      <c r="D976" s="1355"/>
      <c r="E976" s="1355"/>
      <c r="F976" s="1355"/>
      <c r="G976" s="1355"/>
      <c r="H976" s="1356">
        <v>210604</v>
      </c>
      <c r="I976" s="1357" t="s">
        <v>989</v>
      </c>
      <c r="J976" s="1355" t="s">
        <v>3245</v>
      </c>
      <c r="K976" s="1360">
        <v>10695</v>
      </c>
      <c r="L976" s="1357" t="s">
        <v>4145</v>
      </c>
      <c r="M976" s="1357" t="str">
        <f>IFERROR(INDEX('Budget Manager'!C:C,MATCH(L976,'Budget Manager'!A:A,0))&amp;", "&amp;INDEX('Budget Manager'!D:D,MATCH(L976,'Budget Manager'!A:A,0)),"No Budget Manager")</f>
        <v>Hauser, Kathleen</v>
      </c>
      <c r="N976" s="1357">
        <f>IFERROR(INDEX('Budget Manager'!B:B,MATCH(L976,'Budget Manager'!A:A,0)),"No PIDM")</f>
        <v>477356</v>
      </c>
      <c r="O976" s="1357" t="s">
        <v>5875</v>
      </c>
      <c r="P976" s="1357" t="str">
        <f t="shared" si="15"/>
        <v>End</v>
      </c>
      <c r="Q976" s="1361" t="str">
        <f>IFERROR(VLOOKUP(Organization!$L976,BUDGETMANAGER,5,FALSE),"No VID")</f>
        <v>I</v>
      </c>
      <c r="R976" s="111"/>
    </row>
    <row r="977" spans="1:18" ht="12.75" customHeight="1">
      <c r="A977" s="1359">
        <v>968</v>
      </c>
      <c r="B977" s="1355" t="s">
        <v>97</v>
      </c>
      <c r="C977" s="1355"/>
      <c r="D977" s="1355"/>
      <c r="E977" s="1355"/>
      <c r="F977" s="1355"/>
      <c r="G977" s="1355"/>
      <c r="H977" s="1356">
        <v>210704</v>
      </c>
      <c r="I977" s="1357" t="s">
        <v>990</v>
      </c>
      <c r="J977" s="1355" t="s">
        <v>3245</v>
      </c>
      <c r="K977" s="1360">
        <v>10695</v>
      </c>
      <c r="L977" s="1357" t="s">
        <v>5881</v>
      </c>
      <c r="M977" s="1357" t="str">
        <f>IFERROR(INDEX('Budget Manager'!C:C,MATCH(L977,'Budget Manager'!A:A,0))&amp;", "&amp;INDEX('Budget Manager'!D:D,MATCH(L977,'Budget Manager'!A:A,0)),"No Budget Manager")</f>
        <v>Sandrowitz, Rise</v>
      </c>
      <c r="N977" s="1357">
        <f>IFERROR(INDEX('Budget Manager'!B:B,MATCH(L977,'Budget Manager'!A:A,0)),"No PIDM")</f>
        <v>3756397</v>
      </c>
      <c r="O977" s="1357" t="s">
        <v>6080</v>
      </c>
      <c r="P977" s="1357" t="str">
        <f t="shared" si="15"/>
        <v>End</v>
      </c>
      <c r="Q977" s="1361" t="str">
        <f>IFERROR(VLOOKUP(Organization!$L977,BUDGETMANAGER,5,FALSE),"No VID")</f>
        <v>I</v>
      </c>
      <c r="R977" s="111"/>
    </row>
    <row r="978" spans="1:18" ht="12.75" customHeight="1">
      <c r="A978" s="1359">
        <v>969</v>
      </c>
      <c r="B978" s="1355" t="s">
        <v>97</v>
      </c>
      <c r="C978" s="1355"/>
      <c r="D978" s="1355"/>
      <c r="E978" s="1355"/>
      <c r="F978" s="1355"/>
      <c r="G978" s="1355"/>
      <c r="H978" s="1356">
        <v>210804</v>
      </c>
      <c r="I978" s="1357" t="s">
        <v>214</v>
      </c>
      <c r="J978" s="1355" t="s">
        <v>3245</v>
      </c>
      <c r="K978" s="1360">
        <v>10695</v>
      </c>
      <c r="L978" s="1357" t="s">
        <v>5881</v>
      </c>
      <c r="M978" s="1357" t="str">
        <f>IFERROR(INDEX('Budget Manager'!C:C,MATCH(L978,'Budget Manager'!A:A,0))&amp;", "&amp;INDEX('Budget Manager'!D:D,MATCH(L978,'Budget Manager'!A:A,0)),"No Budget Manager")</f>
        <v>Sandrowitz, Rise</v>
      </c>
      <c r="N978" s="1357">
        <f>IFERROR(INDEX('Budget Manager'!B:B,MATCH(L978,'Budget Manager'!A:A,0)),"No PIDM")</f>
        <v>3756397</v>
      </c>
      <c r="O978" s="1357" t="s">
        <v>6080</v>
      </c>
      <c r="P978" s="1357" t="str">
        <f t="shared" si="15"/>
        <v>End</v>
      </c>
      <c r="Q978" s="1361" t="str">
        <f>IFERROR(VLOOKUP(Organization!$L978,BUDGETMANAGER,5,FALSE),"No VID")</f>
        <v>I</v>
      </c>
      <c r="R978" s="111"/>
    </row>
    <row r="979" spans="1:18" ht="12.75" customHeight="1">
      <c r="A979" s="1359">
        <v>970</v>
      </c>
      <c r="B979" s="1355" t="s">
        <v>97</v>
      </c>
      <c r="C979" s="1355"/>
      <c r="D979" s="1355"/>
      <c r="E979" s="1355"/>
      <c r="F979" s="1355"/>
      <c r="G979" s="1355"/>
      <c r="H979" s="1356">
        <v>211304</v>
      </c>
      <c r="I979" s="1357" t="s">
        <v>639</v>
      </c>
      <c r="J979" s="1355" t="s">
        <v>3245</v>
      </c>
      <c r="K979" s="1360">
        <v>10695</v>
      </c>
      <c r="L979" s="1357" t="s">
        <v>5881</v>
      </c>
      <c r="M979" s="1357" t="str">
        <f>IFERROR(INDEX('Budget Manager'!C:C,MATCH(L979,'Budget Manager'!A:A,0))&amp;", "&amp;INDEX('Budget Manager'!D:D,MATCH(L979,'Budget Manager'!A:A,0)),"No Budget Manager")</f>
        <v>Sandrowitz, Rise</v>
      </c>
      <c r="N979" s="1357">
        <f>IFERROR(INDEX('Budget Manager'!B:B,MATCH(L979,'Budget Manager'!A:A,0)),"No PIDM")</f>
        <v>3756397</v>
      </c>
      <c r="O979" s="1357" t="s">
        <v>6080</v>
      </c>
      <c r="P979" s="1357" t="str">
        <f t="shared" si="15"/>
        <v>End</v>
      </c>
      <c r="Q979" s="1361" t="str">
        <f>IFERROR(VLOOKUP(Organization!$L979,BUDGETMANAGER,5,FALSE),"No VID")</f>
        <v>I</v>
      </c>
      <c r="R979" s="111"/>
    </row>
    <row r="980" spans="1:18" ht="12.75" customHeight="1">
      <c r="A980" s="1359">
        <v>971</v>
      </c>
      <c r="B980" s="1355" t="s">
        <v>97</v>
      </c>
      <c r="C980" s="1355"/>
      <c r="D980" s="1355"/>
      <c r="E980" s="1355"/>
      <c r="F980" s="1355"/>
      <c r="G980" s="1355"/>
      <c r="H980" s="1356">
        <v>211704</v>
      </c>
      <c r="I980" s="1357" t="s">
        <v>436</v>
      </c>
      <c r="J980" s="1355" t="s">
        <v>3245</v>
      </c>
      <c r="K980" s="1360">
        <v>10695</v>
      </c>
      <c r="L980" s="1357" t="s">
        <v>5881</v>
      </c>
      <c r="M980" s="1357" t="str">
        <f>IFERROR(INDEX('Budget Manager'!C:C,MATCH(L980,'Budget Manager'!A:A,0))&amp;", "&amp;INDEX('Budget Manager'!D:D,MATCH(L980,'Budget Manager'!A:A,0)),"No Budget Manager")</f>
        <v>Sandrowitz, Rise</v>
      </c>
      <c r="N980" s="1357">
        <f>IFERROR(INDEX('Budget Manager'!B:B,MATCH(L980,'Budget Manager'!A:A,0)),"No PIDM")</f>
        <v>3756397</v>
      </c>
      <c r="O980" s="1357" t="s">
        <v>6080</v>
      </c>
      <c r="P980" s="1357" t="str">
        <f t="shared" si="15"/>
        <v>End</v>
      </c>
      <c r="Q980" s="1361" t="str">
        <f>IFERROR(VLOOKUP(Organization!$L980,BUDGETMANAGER,5,FALSE),"No VID")</f>
        <v>I</v>
      </c>
      <c r="R980" s="111"/>
    </row>
    <row r="981" spans="1:18" ht="12.75" customHeight="1">
      <c r="A981" s="1359">
        <v>972</v>
      </c>
      <c r="B981" s="1355" t="s">
        <v>97</v>
      </c>
      <c r="C981" s="1355"/>
      <c r="D981" s="1355"/>
      <c r="E981" s="1355"/>
      <c r="F981" s="1355"/>
      <c r="G981" s="1355"/>
      <c r="H981" s="1356">
        <v>211804</v>
      </c>
      <c r="I981" s="1357" t="s">
        <v>2352</v>
      </c>
      <c r="J981" s="1355" t="s">
        <v>3245</v>
      </c>
      <c r="K981" s="1360">
        <v>10695</v>
      </c>
      <c r="L981" s="1357" t="s">
        <v>2351</v>
      </c>
      <c r="M981" s="1357" t="str">
        <f>IFERROR(INDEX('Budget Manager'!C:C,MATCH(L981,'Budget Manager'!A:A,0))&amp;", "&amp;INDEX('Budget Manager'!D:D,MATCH(L981,'Budget Manager'!A:A,0)),"No Budget Manager")</f>
        <v>Sandy, Pamela</v>
      </c>
      <c r="N981" s="1357">
        <f>IFERROR(INDEX('Budget Manager'!B:B,MATCH(L981,'Budget Manager'!A:A,0)),"No PIDM")</f>
        <v>392118</v>
      </c>
      <c r="O981" s="1357" t="s">
        <v>6082</v>
      </c>
      <c r="P981" s="1357" t="str">
        <f t="shared" si="15"/>
        <v>End</v>
      </c>
      <c r="Q981" s="1361" t="str">
        <f>IFERROR(VLOOKUP(Organization!$L981,BUDGETMANAGER,5,FALSE),"No VID")</f>
        <v>I</v>
      </c>
      <c r="R981" s="111"/>
    </row>
    <row r="982" spans="1:18" ht="12.75" customHeight="1">
      <c r="A982" s="1359">
        <v>973</v>
      </c>
      <c r="B982" s="1355" t="s">
        <v>97</v>
      </c>
      <c r="C982" s="1355"/>
      <c r="D982" s="1355"/>
      <c r="E982" s="1355"/>
      <c r="F982" s="1355"/>
      <c r="G982" s="1355"/>
      <c r="H982" s="1356">
        <v>212204</v>
      </c>
      <c r="I982" s="1357" t="s">
        <v>3841</v>
      </c>
      <c r="J982" s="1355" t="s">
        <v>3245</v>
      </c>
      <c r="K982" s="1360">
        <v>10695</v>
      </c>
      <c r="L982" s="1357" t="s">
        <v>5881</v>
      </c>
      <c r="M982" s="1357" t="str">
        <f>IFERROR(INDEX('Budget Manager'!C:C,MATCH(L982,'Budget Manager'!A:A,0))&amp;", "&amp;INDEX('Budget Manager'!D:D,MATCH(L982,'Budget Manager'!A:A,0)),"No Budget Manager")</f>
        <v>Sandrowitz, Rise</v>
      </c>
      <c r="N982" s="1357">
        <f>IFERROR(INDEX('Budget Manager'!B:B,MATCH(L982,'Budget Manager'!A:A,0)),"No PIDM")</f>
        <v>3756397</v>
      </c>
      <c r="O982" s="1357" t="s">
        <v>6080</v>
      </c>
      <c r="P982" s="1357" t="str">
        <f t="shared" si="15"/>
        <v>End</v>
      </c>
      <c r="Q982" s="1361" t="str">
        <f>IFERROR(VLOOKUP(Organization!$L982,BUDGETMANAGER,5,FALSE),"No VID")</f>
        <v>I</v>
      </c>
      <c r="R982" s="111"/>
    </row>
    <row r="983" spans="1:18" ht="12.75" customHeight="1">
      <c r="A983" s="1359">
        <v>974</v>
      </c>
      <c r="B983" s="1355" t="s">
        <v>97</v>
      </c>
      <c r="C983" s="1355"/>
      <c r="D983" s="1355"/>
      <c r="E983" s="1355"/>
      <c r="F983" s="1355"/>
      <c r="G983" s="1355"/>
      <c r="H983" s="1356">
        <v>213500</v>
      </c>
      <c r="I983" s="1357" t="s">
        <v>7773</v>
      </c>
      <c r="J983" s="1355" t="s">
        <v>3245</v>
      </c>
      <c r="K983" s="1360">
        <v>10605</v>
      </c>
      <c r="L983" s="1357" t="s">
        <v>7623</v>
      </c>
      <c r="M983" s="1357" t="str">
        <f>IFERROR(INDEX('Budget Manager'!C:C,MATCH(L983,'Budget Manager'!A:A,0))&amp;", "&amp;INDEX('Budget Manager'!D:D,MATCH(L983,'Budget Manager'!A:A,0)),"No Budget Manager")</f>
        <v>Ake, Barbara</v>
      </c>
      <c r="N983" s="1357">
        <f>IFERROR(INDEX('Budget Manager'!B:B,MATCH(L983,'Budget Manager'!A:A,0)),"No PIDM")</f>
        <v>3939148</v>
      </c>
      <c r="O983" s="1357" t="s">
        <v>8440</v>
      </c>
      <c r="P983" s="1357" t="str">
        <f t="shared" si="15"/>
        <v>End</v>
      </c>
      <c r="Q983" s="1361" t="str">
        <f>IFERROR(VLOOKUP(Organization!$L983,BUDGETMANAGER,5,FALSE),"No VID")</f>
        <v>I</v>
      </c>
      <c r="R983" s="111"/>
    </row>
    <row r="984" spans="1:18" ht="12.75" customHeight="1">
      <c r="A984" s="1359">
        <v>975</v>
      </c>
      <c r="B984" s="1355" t="s">
        <v>97</v>
      </c>
      <c r="C984" s="1355"/>
      <c r="D984" s="1355"/>
      <c r="E984" s="1355"/>
      <c r="F984" s="1355"/>
      <c r="G984" s="1355"/>
      <c r="H984" s="1356">
        <v>250104</v>
      </c>
      <c r="I984" s="1357" t="s">
        <v>988</v>
      </c>
      <c r="J984" s="1355" t="s">
        <v>3245</v>
      </c>
      <c r="K984" s="1360">
        <v>10550</v>
      </c>
      <c r="L984" s="1357" t="s">
        <v>8452</v>
      </c>
      <c r="M984" s="1357" t="str">
        <f>IFERROR(INDEX('Budget Manager'!C:C,MATCH(L984,'Budget Manager'!A:A,0))&amp;", "&amp;INDEX('Budget Manager'!D:D,MATCH(L984,'Budget Manager'!A:A,0)),"No Budget Manager")</f>
        <v>Alvarez, Ruby</v>
      </c>
      <c r="N984" s="1357">
        <f>IFERROR(INDEX('Budget Manager'!B:B,MATCH(L984,'Budget Manager'!A:A,0)),"No PIDM")</f>
        <v>3303849</v>
      </c>
      <c r="O984" s="1357" t="s">
        <v>7571</v>
      </c>
      <c r="P984" s="1357" t="str">
        <f t="shared" si="15"/>
        <v>End</v>
      </c>
      <c r="Q984" s="1361" t="str">
        <f>IFERROR(VLOOKUP(Organization!$L984,BUDGETMANAGER,5,FALSE),"No VID")</f>
        <v>A</v>
      </c>
      <c r="R984" s="111"/>
    </row>
    <row r="985" spans="1:18" ht="12.75" customHeight="1">
      <c r="A985" s="1359">
        <v>976</v>
      </c>
      <c r="B985" s="1355" t="s">
        <v>97</v>
      </c>
      <c r="C985" s="1355"/>
      <c r="D985" s="1355"/>
      <c r="E985" s="1355"/>
      <c r="F985" s="1457">
        <v>1056</v>
      </c>
      <c r="G985" s="1355"/>
      <c r="H985" s="1356"/>
      <c r="I985" s="1363" t="s">
        <v>2250</v>
      </c>
      <c r="J985" s="1355" t="s">
        <v>3240</v>
      </c>
      <c r="K985" s="1375">
        <v>105</v>
      </c>
      <c r="L985" s="1357" t="s">
        <v>7487</v>
      </c>
      <c r="M985" s="1357" t="str">
        <f>IFERROR(INDEX('Budget Manager'!C:C,MATCH(L985,'Budget Manager'!A:A,0))&amp;", "&amp;INDEX('Budget Manager'!D:D,MATCH(L985,'Budget Manager'!A:A,0)),"No Budget Manager")</f>
        <v>Erdmann, Alexander</v>
      </c>
      <c r="N985" s="1357">
        <f>IFERROR(INDEX('Budget Manager'!B:B,MATCH(L985,'Budget Manager'!A:A,0)),"No PIDM")</f>
        <v>3929732</v>
      </c>
      <c r="O985" s="1357" t="s">
        <v>9896</v>
      </c>
      <c r="P985" s="1357" t="str">
        <f t="shared" ref="P985:P999" si="16">LEFT($O985,3)</f>
        <v>End</v>
      </c>
      <c r="Q985" s="1361" t="str">
        <f>IFERROR(VLOOKUP(Organization!$L985,BUDGETMANAGER,5,FALSE),"No VID")</f>
        <v>A</v>
      </c>
      <c r="R985" s="111"/>
    </row>
    <row r="986" spans="1:18" ht="12.75" customHeight="1">
      <c r="A986" s="1359">
        <v>977</v>
      </c>
      <c r="B986" s="1355" t="s">
        <v>97</v>
      </c>
      <c r="C986" s="1355"/>
      <c r="D986" s="1355"/>
      <c r="E986" s="1355"/>
      <c r="F986" s="1355"/>
      <c r="G986" s="1457">
        <v>10560</v>
      </c>
      <c r="H986" s="1356"/>
      <c r="I986" s="1363" t="s">
        <v>2250</v>
      </c>
      <c r="J986" s="1355" t="s">
        <v>3240</v>
      </c>
      <c r="K986" s="1375">
        <v>1056</v>
      </c>
      <c r="L986" s="1357" t="s">
        <v>7487</v>
      </c>
      <c r="M986" s="1357" t="str">
        <f>IFERROR(INDEX('Budget Manager'!C:C,MATCH(L986,'Budget Manager'!A:A,0))&amp;", "&amp;INDEX('Budget Manager'!D:D,MATCH(L986,'Budget Manager'!A:A,0)),"No Budget Manager")</f>
        <v>Erdmann, Alexander</v>
      </c>
      <c r="N986" s="1357">
        <f>IFERROR(INDEX('Budget Manager'!B:B,MATCH(L986,'Budget Manager'!A:A,0)),"No PIDM")</f>
        <v>3929732</v>
      </c>
      <c r="O986" s="1357" t="s">
        <v>9896</v>
      </c>
      <c r="P986" s="1357" t="str">
        <f t="shared" si="16"/>
        <v>End</v>
      </c>
      <c r="Q986" s="1361" t="str">
        <f>IFERROR(VLOOKUP(Organization!$L986,BUDGETMANAGER,5,FALSE),"No VID")</f>
        <v>A</v>
      </c>
      <c r="R986" s="111"/>
    </row>
    <row r="987" spans="1:18" ht="12.75" customHeight="1">
      <c r="A987" s="1359">
        <v>978</v>
      </c>
      <c r="B987" s="1355" t="s">
        <v>97</v>
      </c>
      <c r="C987" s="1355"/>
      <c r="D987" s="1355"/>
      <c r="E987" s="1355"/>
      <c r="F987" s="1355"/>
      <c r="G987" s="1355"/>
      <c r="H987" s="1356">
        <v>110304</v>
      </c>
      <c r="I987" s="1360" t="s">
        <v>3271</v>
      </c>
      <c r="J987" s="1355" t="s">
        <v>3245</v>
      </c>
      <c r="K987" s="1375">
        <v>10560</v>
      </c>
      <c r="L987" s="1357" t="s">
        <v>7487</v>
      </c>
      <c r="M987" s="1357" t="str">
        <f>IFERROR(INDEX('Budget Manager'!C:C,MATCH(L987,'Budget Manager'!A:A,0))&amp;", "&amp;INDEX('Budget Manager'!D:D,MATCH(L987,'Budget Manager'!A:A,0)),"No Budget Manager")</f>
        <v>Erdmann, Alexander</v>
      </c>
      <c r="N987" s="1357">
        <f>IFERROR(INDEX('Budget Manager'!B:B,MATCH(L987,'Budget Manager'!A:A,0)),"No PIDM")</f>
        <v>3929732</v>
      </c>
      <c r="O987" s="1357" t="s">
        <v>9793</v>
      </c>
      <c r="P987" s="1357" t="str">
        <f t="shared" si="16"/>
        <v>End</v>
      </c>
      <c r="Q987" s="1361" t="str">
        <f>IFERROR(VLOOKUP(Organization!$L987,BUDGETMANAGER,5,FALSE),"No VID")</f>
        <v>A</v>
      </c>
      <c r="R987" s="111"/>
    </row>
    <row r="988" spans="1:18" ht="12.75" customHeight="1">
      <c r="A988" s="1359">
        <v>979</v>
      </c>
      <c r="B988" s="1355" t="s">
        <v>97</v>
      </c>
      <c r="C988" s="1355"/>
      <c r="D988" s="1355"/>
      <c r="E988" s="1355"/>
      <c r="F988" s="1355"/>
      <c r="G988" s="1355"/>
      <c r="H988" s="1356">
        <v>110404</v>
      </c>
      <c r="I988" s="1360" t="s">
        <v>2448</v>
      </c>
      <c r="J988" s="1355" t="s">
        <v>3245</v>
      </c>
      <c r="K988" s="1375">
        <v>10611</v>
      </c>
      <c r="L988" s="1357" t="s">
        <v>7487</v>
      </c>
      <c r="M988" s="1357" t="str">
        <f>IFERROR(INDEX('Budget Manager'!C:C,MATCH(L988,'Budget Manager'!A:A,0))&amp;", "&amp;INDEX('Budget Manager'!D:D,MATCH(L988,'Budget Manager'!A:A,0)),"No Budget Manager")</f>
        <v>Erdmann, Alexander</v>
      </c>
      <c r="N988" s="1357">
        <f>IFERROR(INDEX('Budget Manager'!B:B,MATCH(L988,'Budget Manager'!A:A,0)),"No PIDM")</f>
        <v>3929732</v>
      </c>
      <c r="O988" s="1357" t="s">
        <v>8499</v>
      </c>
      <c r="P988" s="1357" t="str">
        <f t="shared" si="16"/>
        <v>End</v>
      </c>
      <c r="Q988" s="1361" t="str">
        <f>IFERROR(VLOOKUP(Organization!$L988,BUDGETMANAGER,5,FALSE),"No VID")</f>
        <v>A</v>
      </c>
      <c r="R988" s="111">
        <f>COUNTIF($P$12:P987,"End")</f>
        <v>176</v>
      </c>
    </row>
    <row r="989" spans="1:18" ht="12.75" customHeight="1">
      <c r="A989" s="1359">
        <v>980</v>
      </c>
      <c r="B989" s="1355" t="s">
        <v>97</v>
      </c>
      <c r="C989" s="1355"/>
      <c r="D989" s="1355"/>
      <c r="E989" s="1355"/>
      <c r="F989" s="1355"/>
      <c r="G989" s="1355"/>
      <c r="H989" s="1356">
        <v>140113</v>
      </c>
      <c r="I989" s="1357" t="s">
        <v>7721</v>
      </c>
      <c r="J989" s="1355" t="s">
        <v>3245</v>
      </c>
      <c r="K989" s="1375">
        <v>10611</v>
      </c>
      <c r="L989" s="1357" t="s">
        <v>7487</v>
      </c>
      <c r="M989" s="1357" t="str">
        <f>IFERROR(INDEX('Budget Manager'!C:C,MATCH(L989,'Budget Manager'!A:A,0))&amp;", "&amp;INDEX('Budget Manager'!D:D,MATCH(L989,'Budget Manager'!A:A,0)),"No Budget Manager")</f>
        <v>Erdmann, Alexander</v>
      </c>
      <c r="N989" s="1357">
        <f>IFERROR(INDEX('Budget Manager'!B:B,MATCH(L989,'Budget Manager'!A:A,0)),"No PIDM")</f>
        <v>3929732</v>
      </c>
      <c r="O989" s="1357" t="s">
        <v>8277</v>
      </c>
      <c r="P989" s="1357" t="str">
        <f t="shared" si="16"/>
        <v>End</v>
      </c>
      <c r="Q989" s="1361" t="str">
        <f>IFERROR(VLOOKUP(Organization!$L989,BUDGETMANAGER,5,FALSE),"No VID")</f>
        <v>A</v>
      </c>
      <c r="R989" s="111"/>
    </row>
    <row r="990" spans="1:18" ht="12.75" customHeight="1">
      <c r="A990" s="1359">
        <v>981</v>
      </c>
      <c r="B990" s="1355" t="s">
        <v>97</v>
      </c>
      <c r="C990" s="1355"/>
      <c r="D990" s="1355"/>
      <c r="E990" s="1355"/>
      <c r="F990" s="1457">
        <v>1057</v>
      </c>
      <c r="G990" s="1355"/>
      <c r="H990" s="1356"/>
      <c r="I990" s="1377" t="s">
        <v>2250</v>
      </c>
      <c r="J990" s="1355" t="s">
        <v>3240</v>
      </c>
      <c r="K990" s="1375">
        <v>105</v>
      </c>
      <c r="L990" s="1360" t="s">
        <v>5209</v>
      </c>
      <c r="M990" s="1357" t="str">
        <f>IFERROR(INDEX('Budget Manager'!C:C,MATCH(L990,'Budget Manager'!A:A,0))&amp;", "&amp;INDEX('Budget Manager'!D:D,MATCH(L990,'Budget Manager'!A:A,0)),"No Budget Manager")</f>
        <v>Macon, Lisa</v>
      </c>
      <c r="N990" s="1357">
        <f>IFERROR(INDEX('Budget Manager'!B:B,MATCH(L990,'Budget Manager'!A:A,0)),"No PIDM")</f>
        <v>1002764</v>
      </c>
      <c r="O990" s="1357" t="s">
        <v>9896</v>
      </c>
      <c r="P990" s="1357" t="str">
        <f t="shared" si="16"/>
        <v>End</v>
      </c>
      <c r="Q990" s="1361" t="str">
        <f>IFERROR(VLOOKUP(Organization!$L990,BUDGETMANAGER,5,FALSE),"No VID")</f>
        <v>A</v>
      </c>
      <c r="R990" s="111"/>
    </row>
    <row r="991" spans="1:18" ht="12.75" customHeight="1">
      <c r="A991" s="1359">
        <v>982</v>
      </c>
      <c r="B991" s="1355" t="s">
        <v>97</v>
      </c>
      <c r="C991" s="1355"/>
      <c r="D991" s="1355"/>
      <c r="E991" s="1355"/>
      <c r="F991" s="1355"/>
      <c r="G991" s="1457">
        <v>10570</v>
      </c>
      <c r="H991" s="1356"/>
      <c r="I991" s="1377" t="s">
        <v>2250</v>
      </c>
      <c r="J991" s="1355" t="s">
        <v>3240</v>
      </c>
      <c r="K991" s="1375">
        <v>1057</v>
      </c>
      <c r="L991" s="1360" t="s">
        <v>5209</v>
      </c>
      <c r="M991" s="1357" t="str">
        <f>IFERROR(INDEX('Budget Manager'!C:C,MATCH(L991,'Budget Manager'!A:A,0))&amp;", "&amp;INDEX('Budget Manager'!D:D,MATCH(L991,'Budget Manager'!A:A,0)),"No Budget Manager")</f>
        <v>Macon, Lisa</v>
      </c>
      <c r="N991" s="1357">
        <f>IFERROR(INDEX('Budget Manager'!B:B,MATCH(L991,'Budget Manager'!A:A,0)),"No PIDM")</f>
        <v>1002764</v>
      </c>
      <c r="O991" s="1357" t="s">
        <v>9896</v>
      </c>
      <c r="P991" s="1357" t="str">
        <f t="shared" si="16"/>
        <v>End</v>
      </c>
      <c r="Q991" s="1361" t="str">
        <f>IFERROR(VLOOKUP(Organization!$L991,BUDGETMANAGER,5,FALSE),"No VID")</f>
        <v>A</v>
      </c>
      <c r="R991" s="111"/>
    </row>
    <row r="992" spans="1:18" ht="12.75" customHeight="1">
      <c r="A992" s="1359">
        <v>983</v>
      </c>
      <c r="B992" s="1355" t="s">
        <v>97</v>
      </c>
      <c r="C992" s="1355"/>
      <c r="D992" s="1355"/>
      <c r="E992" s="1355"/>
      <c r="F992" s="1355"/>
      <c r="G992" s="1355"/>
      <c r="H992" s="1356">
        <v>210203</v>
      </c>
      <c r="I992" s="1357" t="s">
        <v>5583</v>
      </c>
      <c r="J992" s="1355" t="s">
        <v>3245</v>
      </c>
      <c r="K992" s="1360">
        <v>10696</v>
      </c>
      <c r="L992" s="1357" t="s">
        <v>5209</v>
      </c>
      <c r="M992" s="1357" t="str">
        <f>IFERROR(INDEX('Budget Manager'!C:C,MATCH(L992,'Budget Manager'!A:A,0))&amp;", "&amp;INDEX('Budget Manager'!D:D,MATCH(L992,'Budget Manager'!A:A,0)),"No Budget Manager")</f>
        <v>Macon, Lisa</v>
      </c>
      <c r="N992" s="1357">
        <f>IFERROR(INDEX('Budget Manager'!B:B,MATCH(L992,'Budget Manager'!A:A,0)),"No PIDM")</f>
        <v>1002764</v>
      </c>
      <c r="O992" s="1357" t="s">
        <v>5585</v>
      </c>
      <c r="P992" s="1357" t="str">
        <f t="shared" si="16"/>
        <v>End</v>
      </c>
      <c r="Q992" s="1361" t="str">
        <f>IFERROR(VLOOKUP(Organization!$L992,BUDGETMANAGER,5,FALSE),"No VID")</f>
        <v>A</v>
      </c>
      <c r="R992" s="111"/>
    </row>
    <row r="993" spans="1:18" ht="12.75" customHeight="1">
      <c r="A993" s="1359">
        <v>984</v>
      </c>
      <c r="B993" s="1355" t="s">
        <v>97</v>
      </c>
      <c r="C993" s="1355"/>
      <c r="D993" s="1355"/>
      <c r="E993" s="1355"/>
      <c r="F993" s="1355"/>
      <c r="G993" s="1355"/>
      <c r="H993" s="1356">
        <v>210304</v>
      </c>
      <c r="I993" s="1363" t="s">
        <v>1809</v>
      </c>
      <c r="J993" s="1355" t="s">
        <v>3245</v>
      </c>
      <c r="K993" s="1360">
        <v>10606</v>
      </c>
      <c r="L993" s="1357" t="s">
        <v>5209</v>
      </c>
      <c r="M993" s="1357" t="str">
        <f>IFERROR(INDEX('Budget Manager'!C:C,MATCH(L993,'Budget Manager'!A:A,0))&amp;", "&amp;INDEX('Budget Manager'!D:D,MATCH(L993,'Budget Manager'!A:A,0)),"No Budget Manager")</f>
        <v>Macon, Lisa</v>
      </c>
      <c r="N993" s="1357">
        <f>IFERROR(INDEX('Budget Manager'!B:B,MATCH(L993,'Budget Manager'!A:A,0)),"No PIDM")</f>
        <v>1002764</v>
      </c>
      <c r="O993" s="1357" t="s">
        <v>7417</v>
      </c>
      <c r="P993" s="1357" t="str">
        <f t="shared" si="16"/>
        <v>End</v>
      </c>
      <c r="Q993" s="1361" t="str">
        <f>IFERROR(VLOOKUP(Organization!$L993,BUDGETMANAGER,5,FALSE),"No VID")</f>
        <v>A</v>
      </c>
      <c r="R993" s="111"/>
    </row>
    <row r="994" spans="1:18" ht="12.75" customHeight="1">
      <c r="A994" s="1359">
        <v>985</v>
      </c>
      <c r="B994" s="1355" t="s">
        <v>97</v>
      </c>
      <c r="C994" s="1355"/>
      <c r="D994" s="1355"/>
      <c r="E994" s="1355"/>
      <c r="F994" s="1355"/>
      <c r="G994" s="1355"/>
      <c r="H994" s="1356">
        <v>211703</v>
      </c>
      <c r="I994" s="1357" t="s">
        <v>4212</v>
      </c>
      <c r="J994" s="1355" t="s">
        <v>3245</v>
      </c>
      <c r="K994" s="1360">
        <v>10696</v>
      </c>
      <c r="L994" s="1357" t="s">
        <v>5209</v>
      </c>
      <c r="M994" s="1357" t="str">
        <f>IFERROR(INDEX('Budget Manager'!C:C,MATCH(L994,'Budget Manager'!A:A,0))&amp;", "&amp;INDEX('Budget Manager'!D:D,MATCH(L994,'Budget Manager'!A:A,0)),"No Budget Manager")</f>
        <v>Macon, Lisa</v>
      </c>
      <c r="N994" s="1357">
        <f>IFERROR(INDEX('Budget Manager'!B:B,MATCH(L994,'Budget Manager'!A:A,0)),"No PIDM")</f>
        <v>1002764</v>
      </c>
      <c r="O994" s="1357" t="s">
        <v>6080</v>
      </c>
      <c r="P994" s="1357" t="str">
        <f t="shared" si="16"/>
        <v>End</v>
      </c>
      <c r="Q994" s="1361" t="str">
        <f>IFERROR(VLOOKUP(Organization!$L994,BUDGETMANAGER,5,FALSE),"No VID")</f>
        <v>A</v>
      </c>
      <c r="R994" s="111"/>
    </row>
    <row r="995" spans="1:18" ht="12.75" customHeight="1">
      <c r="A995" s="1359">
        <v>986</v>
      </c>
      <c r="B995" s="1355" t="s">
        <v>97</v>
      </c>
      <c r="C995" s="1355"/>
      <c r="D995" s="1355"/>
      <c r="E995" s="1355"/>
      <c r="F995" s="1355"/>
      <c r="G995" s="1355"/>
      <c r="H995" s="1356">
        <v>212404</v>
      </c>
      <c r="I995" s="1357" t="s">
        <v>3965</v>
      </c>
      <c r="J995" s="1355" t="s">
        <v>3245</v>
      </c>
      <c r="K995" s="1360">
        <v>10696</v>
      </c>
      <c r="L995" s="1357" t="s">
        <v>5209</v>
      </c>
      <c r="M995" s="1357" t="str">
        <f>IFERROR(INDEX('Budget Manager'!C:C,MATCH(L995,'Budget Manager'!A:A,0))&amp;", "&amp;INDEX('Budget Manager'!D:D,MATCH(L995,'Budget Manager'!A:A,0)),"No Budget Manager")</f>
        <v>Macon, Lisa</v>
      </c>
      <c r="N995" s="1357">
        <f>IFERROR(INDEX('Budget Manager'!B:B,MATCH(L995,'Budget Manager'!A:A,0)),"No PIDM")</f>
        <v>1002764</v>
      </c>
      <c r="O995" s="1357" t="s">
        <v>6080</v>
      </c>
      <c r="P995" s="1357" t="str">
        <f t="shared" si="16"/>
        <v>End</v>
      </c>
      <c r="Q995" s="1361" t="str">
        <f>IFERROR(VLOOKUP(Organization!$L995,BUDGETMANAGER,5,FALSE),"No VID")</f>
        <v>A</v>
      </c>
      <c r="R995" s="111"/>
    </row>
    <row r="996" spans="1:18" ht="12.75" customHeight="1">
      <c r="A996" s="1359">
        <v>987</v>
      </c>
      <c r="B996" s="1355" t="s">
        <v>97</v>
      </c>
      <c r="C996" s="1355"/>
      <c r="D996" s="1355"/>
      <c r="E996" s="1355"/>
      <c r="F996" s="1355"/>
      <c r="G996" s="1355"/>
      <c r="H996" s="1356">
        <v>250203</v>
      </c>
      <c r="I996" s="1357" t="s">
        <v>5584</v>
      </c>
      <c r="J996" s="1355" t="s">
        <v>3245</v>
      </c>
      <c r="K996" s="1360">
        <v>10606</v>
      </c>
      <c r="L996" s="1357" t="s">
        <v>5209</v>
      </c>
      <c r="M996" s="1357" t="str">
        <f>IFERROR(INDEX('Budget Manager'!C:C,MATCH(L996,'Budget Manager'!A:A,0))&amp;", "&amp;INDEX('Budget Manager'!D:D,MATCH(L996,'Budget Manager'!A:A,0)),"No Budget Manager")</f>
        <v>Macon, Lisa</v>
      </c>
      <c r="N996" s="1357">
        <f>IFERROR(INDEX('Budget Manager'!B:B,MATCH(L996,'Budget Manager'!A:A,0)),"No PIDM")</f>
        <v>1002764</v>
      </c>
      <c r="O996" s="1357" t="s">
        <v>7417</v>
      </c>
      <c r="P996" s="1357" t="str">
        <f t="shared" si="16"/>
        <v>End</v>
      </c>
      <c r="Q996" s="1361" t="str">
        <f>IFERROR(VLOOKUP(Organization!$L996,BUDGETMANAGER,5,FALSE),"No VID")</f>
        <v>A</v>
      </c>
      <c r="R996" s="111"/>
    </row>
    <row r="997" spans="1:18" ht="12.75" customHeight="1">
      <c r="A997" s="1359">
        <v>988</v>
      </c>
      <c r="B997" s="1355" t="s">
        <v>97</v>
      </c>
      <c r="C997" s="1355"/>
      <c r="D997" s="1355"/>
      <c r="E997" s="1355"/>
      <c r="F997" s="1355"/>
      <c r="G997" s="1355"/>
      <c r="H997" s="1356">
        <v>250704</v>
      </c>
      <c r="I997" s="1357" t="s">
        <v>4920</v>
      </c>
      <c r="J997" s="1355" t="s">
        <v>3245</v>
      </c>
      <c r="K997" s="1360">
        <v>10696</v>
      </c>
      <c r="L997" s="1357" t="s">
        <v>5209</v>
      </c>
      <c r="M997" s="1357" t="str">
        <f>IFERROR(INDEX('Budget Manager'!C:C,MATCH(L997,'Budget Manager'!A:A,0))&amp;", "&amp;INDEX('Budget Manager'!D:D,MATCH(L997,'Budget Manager'!A:A,0)),"No Budget Manager")</f>
        <v>Macon, Lisa</v>
      </c>
      <c r="N997" s="1357">
        <f>IFERROR(INDEX('Budget Manager'!B:B,MATCH(L997,'Budget Manager'!A:A,0)),"No PIDM")</f>
        <v>1002764</v>
      </c>
      <c r="O997" s="1357" t="s">
        <v>6743</v>
      </c>
      <c r="P997" s="1357" t="str">
        <f t="shared" si="16"/>
        <v>End</v>
      </c>
      <c r="Q997" s="1361" t="str">
        <f>IFERROR(VLOOKUP(Organization!$L997,BUDGETMANAGER,5,FALSE),"No VID")</f>
        <v>A</v>
      </c>
      <c r="R997" s="111"/>
    </row>
    <row r="998" spans="1:18" ht="12.75" customHeight="1">
      <c r="A998" s="1359">
        <v>989</v>
      </c>
      <c r="B998" s="1355" t="s">
        <v>97</v>
      </c>
      <c r="C998" s="1355"/>
      <c r="D998" s="1355"/>
      <c r="E998" s="1355"/>
      <c r="F998" s="1457">
        <v>1058</v>
      </c>
      <c r="G998" s="1457"/>
      <c r="H998" s="1356"/>
      <c r="I998" s="1363" t="s">
        <v>2250</v>
      </c>
      <c r="J998" s="1355" t="s">
        <v>3240</v>
      </c>
      <c r="K998" s="1360">
        <v>105</v>
      </c>
      <c r="L998" s="1357" t="s">
        <v>8607</v>
      </c>
      <c r="M998" s="1357" t="str">
        <f>IFERROR(INDEX('Budget Manager'!C:C,MATCH(L998,'Budget Manager'!A:A,0))&amp;", "&amp;INDEX('Budget Manager'!D:D,MATCH(L998,'Budget Manager'!A:A,0)),"No Budget Manager")</f>
        <v>Casablanca, Sonia</v>
      </c>
      <c r="N998" s="1357">
        <f>IFERROR(INDEX('Budget Manager'!B:B,MATCH(L998,'Budget Manager'!A:A,0)),"No PIDM")</f>
        <v>3405495</v>
      </c>
      <c r="O998" s="1357" t="s">
        <v>9896</v>
      </c>
      <c r="P998" s="1357" t="str">
        <f t="shared" si="16"/>
        <v>End</v>
      </c>
      <c r="Q998" s="1361" t="str">
        <f>IFERROR(VLOOKUP(Organization!$L998,BUDGETMANAGER,5,FALSE),"No VID")</f>
        <v>A</v>
      </c>
      <c r="R998" s="111"/>
    </row>
    <row r="999" spans="1:18" ht="12.75" customHeight="1">
      <c r="A999" s="1359">
        <v>990</v>
      </c>
      <c r="B999" s="1355" t="s">
        <v>97</v>
      </c>
      <c r="C999" s="1355"/>
      <c r="D999" s="1355"/>
      <c r="E999" s="1355"/>
      <c r="F999" s="1457"/>
      <c r="G999" s="1457">
        <v>10580</v>
      </c>
      <c r="H999" s="1356"/>
      <c r="I999" s="1363" t="s">
        <v>2250</v>
      </c>
      <c r="J999" s="1355" t="s">
        <v>3240</v>
      </c>
      <c r="K999" s="1360">
        <v>105</v>
      </c>
      <c r="L999" s="1357" t="s">
        <v>8607</v>
      </c>
      <c r="M999" s="1357" t="str">
        <f>IFERROR(INDEX('Budget Manager'!C:C,MATCH(L999,'Budget Manager'!A:A,0))&amp;", "&amp;INDEX('Budget Manager'!D:D,MATCH(L999,'Budget Manager'!A:A,0)),"No Budget Manager")</f>
        <v>Casablanca, Sonia</v>
      </c>
      <c r="N999" s="1357">
        <f>IFERROR(INDEX('Budget Manager'!B:B,MATCH(L999,'Budget Manager'!A:A,0)),"No PIDM")</f>
        <v>3405495</v>
      </c>
      <c r="O999" s="1357" t="s">
        <v>9896</v>
      </c>
      <c r="P999" s="1357" t="str">
        <f t="shared" si="16"/>
        <v>End</v>
      </c>
      <c r="Q999" s="1361" t="str">
        <f>IFERROR(VLOOKUP(Organization!$L999,BUDGETMANAGER,5,FALSE),"No VID")</f>
        <v>A</v>
      </c>
      <c r="R999" s="111"/>
    </row>
    <row r="1000" spans="1:18" ht="12.75" customHeight="1">
      <c r="A1000" s="1359">
        <v>991</v>
      </c>
      <c r="B1000" s="1355" t="s">
        <v>97</v>
      </c>
      <c r="C1000" s="1355"/>
      <c r="D1000" s="1355"/>
      <c r="E1000" s="1355"/>
      <c r="F1000" s="1355"/>
      <c r="G1000" s="1355"/>
      <c r="H1000" s="1356">
        <v>113105</v>
      </c>
      <c r="I1000" s="1357" t="s">
        <v>1607</v>
      </c>
      <c r="J1000" s="1355" t="s">
        <v>3245</v>
      </c>
      <c r="K1000" s="1378">
        <v>10580</v>
      </c>
      <c r="L1000" s="1357" t="s">
        <v>8607</v>
      </c>
      <c r="M1000" s="1357" t="str">
        <f>IFERROR(INDEX('Budget Manager'!C:C,MATCH(L1000,'Budget Manager'!A:A,0))&amp;", "&amp;INDEX('Budget Manager'!D:D,MATCH(L1000,'Budget Manager'!A:A,0)),"No Budget Manager")</f>
        <v>Casablanca, Sonia</v>
      </c>
      <c r="N1000" s="1357">
        <f>IFERROR(INDEX('Budget Manager'!B:B,MATCH(L1000,'Budget Manager'!A:A,0)),"No PIDM")</f>
        <v>3405495</v>
      </c>
      <c r="O1000" s="1357" t="s">
        <v>9880</v>
      </c>
      <c r="P1000" s="1357" t="str">
        <f t="shared" ref="P1000:P1016" si="17">LEFT($O1000,3)</f>
        <v>End</v>
      </c>
      <c r="Q1000" s="1361" t="str">
        <f>IFERROR(VLOOKUP(Organization!$L1000,BUDGETMANAGER,5,FALSE),"No VID")</f>
        <v>A</v>
      </c>
      <c r="R1000" s="111"/>
    </row>
    <row r="1001" spans="1:18" ht="12.75" customHeight="1">
      <c r="A1001" s="1359">
        <v>992</v>
      </c>
      <c r="B1001" s="1355" t="s">
        <v>97</v>
      </c>
      <c r="C1001" s="1355"/>
      <c r="D1001" s="1355"/>
      <c r="E1001" s="1355"/>
      <c r="F1001" s="1355"/>
      <c r="G1001" s="1355"/>
      <c r="H1001" s="1356">
        <v>113805</v>
      </c>
      <c r="I1001" s="1357" t="s">
        <v>5383</v>
      </c>
      <c r="J1001" s="1355" t="s">
        <v>3245</v>
      </c>
      <c r="K1001" s="1360">
        <v>10901</v>
      </c>
      <c r="L1001" s="1357" t="s">
        <v>5782</v>
      </c>
      <c r="M1001" s="1357" t="str">
        <f>IFERROR(INDEX('Budget Manager'!C:C,MATCH(L1001,'Budget Manager'!A:A,0))&amp;", "&amp;INDEX('Budget Manager'!D:D,MATCH(L1001,'Budget Manager'!A:A,0)),"No Budget Manager")</f>
        <v>McDonald, James</v>
      </c>
      <c r="N1001" s="1357">
        <f>IFERROR(INDEX('Budget Manager'!B:B,MATCH(L1001,'Budget Manager'!A:A,0)),"No PIDM")</f>
        <v>322634</v>
      </c>
      <c r="O1001" s="1357" t="s">
        <v>6713</v>
      </c>
      <c r="P1001" s="1357" t="str">
        <f t="shared" si="17"/>
        <v>End</v>
      </c>
      <c r="Q1001" s="1361" t="str">
        <f>IFERROR(VLOOKUP(Organization!$L1001,BUDGETMANAGER,5,FALSE),"No VID")</f>
        <v>A</v>
      </c>
      <c r="R1001" s="111"/>
    </row>
    <row r="1002" spans="1:18" ht="12.75" customHeight="1">
      <c r="A1002" s="1359">
        <v>993</v>
      </c>
      <c r="B1002" s="1355" t="s">
        <v>97</v>
      </c>
      <c r="C1002" s="1355"/>
      <c r="D1002" s="1355"/>
      <c r="E1002" s="1355"/>
      <c r="F1002" s="1355"/>
      <c r="G1002" s="1355"/>
      <c r="H1002" s="1458">
        <v>140305</v>
      </c>
      <c r="I1002" s="1357" t="s">
        <v>3080</v>
      </c>
      <c r="J1002" s="1355" t="s">
        <v>3245</v>
      </c>
      <c r="K1002" s="1378">
        <v>10580</v>
      </c>
      <c r="L1002" s="1357" t="s">
        <v>8607</v>
      </c>
      <c r="M1002" s="1357" t="str">
        <f>IFERROR(INDEX('Budget Manager'!C:C,MATCH(L1002,'Budget Manager'!A:A,0))&amp;", "&amp;INDEX('Budget Manager'!D:D,MATCH(L1002,'Budget Manager'!A:A,0)),"No Budget Manager")</f>
        <v>Casablanca, Sonia</v>
      </c>
      <c r="N1002" s="1357">
        <f>IFERROR(INDEX('Budget Manager'!B:B,MATCH(L1002,'Budget Manager'!A:A,0)),"No PIDM")</f>
        <v>3405495</v>
      </c>
      <c r="O1002" s="1357" t="s">
        <v>9880</v>
      </c>
      <c r="P1002" s="1357" t="str">
        <f t="shared" si="17"/>
        <v>End</v>
      </c>
      <c r="Q1002" s="1361" t="str">
        <f>IFERROR(VLOOKUP(Organization!$L1002,BUDGETMANAGER,5,FALSE),"No VID")</f>
        <v>A</v>
      </c>
      <c r="R1002" s="111"/>
    </row>
    <row r="1003" spans="1:18" ht="12.75" customHeight="1">
      <c r="A1003" s="1359">
        <v>994</v>
      </c>
      <c r="B1003" s="1355" t="s">
        <v>97</v>
      </c>
      <c r="C1003" s="1355"/>
      <c r="D1003" s="1355"/>
      <c r="E1003" s="1355"/>
      <c r="F1003" s="1355"/>
      <c r="G1003" s="1355"/>
      <c r="H1003" s="1356">
        <v>141205</v>
      </c>
      <c r="I1003" s="1357" t="s">
        <v>5971</v>
      </c>
      <c r="J1003" s="1355" t="s">
        <v>3245</v>
      </c>
      <c r="K1003" s="1360">
        <v>10901</v>
      </c>
      <c r="L1003" s="1357" t="s">
        <v>5782</v>
      </c>
      <c r="M1003" s="1357" t="str">
        <f>IFERROR(INDEX('Budget Manager'!C:C,MATCH(L1003,'Budget Manager'!A:A,0))&amp;", "&amp;INDEX('Budget Manager'!D:D,MATCH(L1003,'Budget Manager'!A:A,0)),"No Budget Manager")</f>
        <v>McDonald, James</v>
      </c>
      <c r="N1003" s="1357">
        <f>IFERROR(INDEX('Budget Manager'!B:B,MATCH(L1003,'Budget Manager'!A:A,0)),"No PIDM")</f>
        <v>322634</v>
      </c>
      <c r="O1003" s="1357" t="s">
        <v>7822</v>
      </c>
      <c r="P1003" s="1357" t="str">
        <f t="shared" si="17"/>
        <v>End</v>
      </c>
      <c r="Q1003" s="1361" t="str">
        <f>IFERROR(VLOOKUP(Organization!$L1003,BUDGETMANAGER,5,FALSE),"No VID")</f>
        <v>A</v>
      </c>
      <c r="R1003" s="111"/>
    </row>
    <row r="1004" spans="1:18" ht="12.75" customHeight="1">
      <c r="A1004" s="1359">
        <v>995</v>
      </c>
      <c r="B1004" s="1355" t="s">
        <v>97</v>
      </c>
      <c r="C1004" s="1355"/>
      <c r="D1004" s="1355"/>
      <c r="E1004" s="1355"/>
      <c r="F1004" s="1457">
        <v>1059</v>
      </c>
      <c r="G1004" s="1355"/>
      <c r="H1004" s="1356"/>
      <c r="I1004" s="1363" t="s">
        <v>2250</v>
      </c>
      <c r="J1004" s="1355" t="s">
        <v>3240</v>
      </c>
      <c r="K1004" s="1378">
        <v>105</v>
      </c>
      <c r="L1004" s="1357" t="s">
        <v>6213</v>
      </c>
      <c r="M1004" s="1357" t="str">
        <f>IFERROR(INDEX('Budget Manager'!C:C,MATCH(L1004,'Budget Manager'!A:A,0))&amp;", "&amp;INDEX('Budget Manager'!D:D,MATCH(L1004,'Budget Manager'!A:A,0)),"No Budget Manager")</f>
        <v>McCaffrey, Robert</v>
      </c>
      <c r="N1004" s="1357">
        <f>IFERROR(INDEX('Budget Manager'!B:B,MATCH(L1004,'Budget Manager'!A:A,0)),"No PIDM")</f>
        <v>1003118</v>
      </c>
      <c r="O1004" s="1357" t="s">
        <v>9897</v>
      </c>
      <c r="P1004" s="1357" t="str">
        <f t="shared" si="17"/>
        <v>end</v>
      </c>
      <c r="Q1004" s="1361" t="str">
        <f>IFERROR(VLOOKUP(Organization!$L1004,BUDGETMANAGER,5,FALSE),"No VID")</f>
        <v>A</v>
      </c>
      <c r="R1004" s="111"/>
    </row>
    <row r="1005" spans="1:18" ht="12.75" customHeight="1">
      <c r="A1005" s="1359">
        <v>996</v>
      </c>
      <c r="B1005" s="1355" t="s">
        <v>97</v>
      </c>
      <c r="C1005" s="1355"/>
      <c r="D1005" s="1355"/>
      <c r="E1005" s="1355"/>
      <c r="F1005" s="1355"/>
      <c r="G1005" s="1457">
        <v>10590</v>
      </c>
      <c r="H1005" s="1356"/>
      <c r="I1005" s="1363" t="s">
        <v>2250</v>
      </c>
      <c r="J1005" s="1355" t="s">
        <v>3240</v>
      </c>
      <c r="K1005" s="1378">
        <v>1059</v>
      </c>
      <c r="L1005" s="1357" t="s">
        <v>6213</v>
      </c>
      <c r="M1005" s="1357" t="str">
        <f>IFERROR(INDEX('Budget Manager'!C:C,MATCH(L1005,'Budget Manager'!A:A,0))&amp;", "&amp;INDEX('Budget Manager'!D:D,MATCH(L1005,'Budget Manager'!A:A,0)),"No Budget Manager")</f>
        <v>McCaffrey, Robert</v>
      </c>
      <c r="N1005" s="1357">
        <f>IFERROR(INDEX('Budget Manager'!B:B,MATCH(L1005,'Budget Manager'!A:A,0)),"No PIDM")</f>
        <v>1003118</v>
      </c>
      <c r="O1005" s="1357" t="s">
        <v>9896</v>
      </c>
      <c r="P1005" s="1357" t="str">
        <f>LEFT($O1005,3)</f>
        <v>End</v>
      </c>
      <c r="Q1005" s="1361" t="str">
        <f>IFERROR(VLOOKUP(Organization!$L1005,BUDGETMANAGER,5,FALSE),"No VID")</f>
        <v>A</v>
      </c>
      <c r="R1005" s="111"/>
    </row>
    <row r="1006" spans="1:18" customFormat="1" ht="12.75" customHeight="1">
      <c r="A1006" s="1359">
        <v>997</v>
      </c>
      <c r="B1006" s="1379" t="s">
        <v>97</v>
      </c>
      <c r="C1006" s="1379"/>
      <c r="D1006" s="1379"/>
      <c r="E1006" s="1379"/>
      <c r="F1006" s="1379"/>
      <c r="G1006" s="1379"/>
      <c r="H1006" s="1383">
        <v>115704</v>
      </c>
      <c r="I1006" s="1384" t="s">
        <v>4993</v>
      </c>
      <c r="J1006" s="1385" t="s">
        <v>3245</v>
      </c>
      <c r="K1006" s="1381" t="s">
        <v>7596</v>
      </c>
      <c r="L1006" s="1384" t="s">
        <v>5477</v>
      </c>
      <c r="M1006" s="1357" t="str">
        <f>IFERROR(INDEX('Budget Manager'!C:C,MATCH(L1006,'Budget Manager'!A:A,0))&amp;", "&amp;INDEX('Budget Manager'!D:D,MATCH(L1006,'Budget Manager'!A:A,0)),"No Budget Manager")</f>
        <v>Caldero Figueroa, Ana</v>
      </c>
      <c r="N1006" s="1357">
        <f>IFERROR(INDEX('Budget Manager'!B:B,MATCH(L1006,'Budget Manager'!A:A,0)),"No PIDM")</f>
        <v>1001447</v>
      </c>
      <c r="O1006" s="1384" t="s">
        <v>7444</v>
      </c>
      <c r="P1006" s="1357" t="str">
        <f t="shared" si="17"/>
        <v>End</v>
      </c>
      <c r="Q1006" s="1361" t="str">
        <f>IFERROR(VLOOKUP(Organization!$L1006,BUDGETMANAGER,5,FALSE),"No VID")</f>
        <v>A</v>
      </c>
    </row>
    <row r="1007" spans="1:18" customFormat="1" ht="12.75" customHeight="1">
      <c r="A1007" s="1359">
        <v>998</v>
      </c>
      <c r="B1007" s="1379" t="s">
        <v>97</v>
      </c>
      <c r="C1007" s="1379"/>
      <c r="D1007" s="1379"/>
      <c r="E1007" s="1379"/>
      <c r="F1007" s="1379"/>
      <c r="G1007" s="1379"/>
      <c r="H1007" s="1379">
        <v>123500</v>
      </c>
      <c r="I1007" s="1380" t="s">
        <v>2670</v>
      </c>
      <c r="J1007" s="1379" t="s">
        <v>3245</v>
      </c>
      <c r="K1007" s="1380">
        <v>10803</v>
      </c>
      <c r="L1007" s="1380" t="s">
        <v>2671</v>
      </c>
      <c r="M1007" s="1357" t="str">
        <f>IFERROR(INDEX('Budget Manager'!C:C,MATCH(L1007,'Budget Manager'!A:A,0))&amp;", "&amp;INDEX('Budget Manager'!D:D,MATCH(L1007,'Budget Manager'!A:A,0)),"No Budget Manager")</f>
        <v>Salapa, Suzanne</v>
      </c>
      <c r="N1007" s="1357">
        <f>IFERROR(INDEX('Budget Manager'!B:B,MATCH(L1007,'Budget Manager'!A:A,0)),"No PIDM")</f>
        <v>1000159</v>
      </c>
      <c r="O1007" s="1380" t="s">
        <v>5217</v>
      </c>
      <c r="P1007" s="1357" t="str">
        <f t="shared" si="17"/>
        <v>End</v>
      </c>
      <c r="Q1007" s="1361" t="str">
        <f>IFERROR(VLOOKUP(Organization!$L1007,BUDGETMANAGER,5,FALSE),"No VID")</f>
        <v>A</v>
      </c>
    </row>
    <row r="1008" spans="1:18" customFormat="1" ht="12.75" customHeight="1">
      <c r="A1008" s="1359">
        <v>999</v>
      </c>
      <c r="B1008" s="1379" t="s">
        <v>97</v>
      </c>
      <c r="C1008" s="1379"/>
      <c r="D1008" s="1379"/>
      <c r="E1008" s="1379"/>
      <c r="F1008" s="1379"/>
      <c r="G1008" s="1379"/>
      <c r="H1008" s="1379">
        <v>124300</v>
      </c>
      <c r="I1008" s="1380" t="s">
        <v>3725</v>
      </c>
      <c r="J1008" s="1379" t="s">
        <v>3245</v>
      </c>
      <c r="K1008" s="1380">
        <v>10803</v>
      </c>
      <c r="L1008" s="1380" t="s">
        <v>2718</v>
      </c>
      <c r="M1008" s="1357" t="str">
        <f>IFERROR(INDEX('Budget Manager'!C:C,MATCH(L1008,'Budget Manager'!A:A,0))&amp;", "&amp;INDEX('Budget Manager'!D:D,MATCH(L1008,'Budget Manager'!A:A,0)),"No Budget Manager")</f>
        <v>Givoglu, Wendy</v>
      </c>
      <c r="N1008" s="1357">
        <f>IFERROR(INDEX('Budget Manager'!B:B,MATCH(L1008,'Budget Manager'!A:A,0)),"No PIDM")</f>
        <v>1002258</v>
      </c>
      <c r="O1008" s="1380" t="s">
        <v>6487</v>
      </c>
      <c r="P1008" s="1357" t="str">
        <f t="shared" si="17"/>
        <v>End</v>
      </c>
      <c r="Q1008" s="1361" t="str">
        <f>IFERROR(VLOOKUP(Organization!$L1008,BUDGETMANAGER,5,FALSE),"No VID")</f>
        <v>A</v>
      </c>
    </row>
    <row r="1009" spans="1:18" customFormat="1" ht="12.75" customHeight="1">
      <c r="A1009" s="1359">
        <v>1000</v>
      </c>
      <c r="B1009" s="1379" t="s">
        <v>97</v>
      </c>
      <c r="C1009" s="1379"/>
      <c r="D1009" s="1379"/>
      <c r="E1009" s="1379"/>
      <c r="F1009" s="1379"/>
      <c r="G1009" s="1379"/>
      <c r="H1009" s="1379">
        <v>210303</v>
      </c>
      <c r="I1009" s="1380" t="s">
        <v>2653</v>
      </c>
      <c r="J1009" s="1379" t="s">
        <v>3245</v>
      </c>
      <c r="K1009" s="1380">
        <v>10803</v>
      </c>
      <c r="L1009" s="1380" t="s">
        <v>2718</v>
      </c>
      <c r="M1009" s="1357" t="str">
        <f>IFERROR(INDEX('Budget Manager'!C:C,MATCH(L1009,'Budget Manager'!A:A,0))&amp;", "&amp;INDEX('Budget Manager'!D:D,MATCH(L1009,'Budget Manager'!A:A,0)),"No Budget Manager")</f>
        <v>Givoglu, Wendy</v>
      </c>
      <c r="N1009" s="1357">
        <f>IFERROR(INDEX('Budget Manager'!B:B,MATCH(L1009,'Budget Manager'!A:A,0)),"No PIDM")</f>
        <v>1002258</v>
      </c>
      <c r="O1009" s="1380" t="s">
        <v>6065</v>
      </c>
      <c r="P1009" s="1357" t="str">
        <f t="shared" si="17"/>
        <v>End</v>
      </c>
      <c r="Q1009" s="1361" t="str">
        <f>IFERROR(VLOOKUP(Organization!$L1009,BUDGETMANAGER,5,FALSE),"No VID")</f>
        <v>A</v>
      </c>
    </row>
    <row r="1010" spans="1:18" customFormat="1" ht="12.75" customHeight="1">
      <c r="A1010" s="1359">
        <v>1001</v>
      </c>
      <c r="B1010" s="1379" t="s">
        <v>97</v>
      </c>
      <c r="C1010" s="1379"/>
      <c r="D1010" s="1379"/>
      <c r="E1010" s="1379"/>
      <c r="F1010" s="1379"/>
      <c r="G1010" s="1379"/>
      <c r="H1010" s="1379">
        <v>210403</v>
      </c>
      <c r="I1010" s="1382" t="s">
        <v>2657</v>
      </c>
      <c r="J1010" s="1379" t="s">
        <v>3245</v>
      </c>
      <c r="K1010" s="1380">
        <v>10803</v>
      </c>
      <c r="L1010" s="1380" t="s">
        <v>2718</v>
      </c>
      <c r="M1010" s="1357" t="str">
        <f>IFERROR(INDEX('Budget Manager'!C:C,MATCH(L1010,'Budget Manager'!A:A,0))&amp;", "&amp;INDEX('Budget Manager'!D:D,MATCH(L1010,'Budget Manager'!A:A,0)),"No Budget Manager")</f>
        <v>Givoglu, Wendy</v>
      </c>
      <c r="N1010" s="1357">
        <f>IFERROR(INDEX('Budget Manager'!B:B,MATCH(L1010,'Budget Manager'!A:A,0)),"No PIDM")</f>
        <v>1002258</v>
      </c>
      <c r="O1010" s="1380" t="s">
        <v>6065</v>
      </c>
      <c r="P1010" s="1357" t="str">
        <f t="shared" si="17"/>
        <v>End</v>
      </c>
      <c r="Q1010" s="1361" t="str">
        <f>IFERROR(VLOOKUP(Organization!$L1010,BUDGETMANAGER,5,FALSE),"No VID")</f>
        <v>A</v>
      </c>
    </row>
    <row r="1011" spans="1:18" customFormat="1" ht="12.75" customHeight="1">
      <c r="A1011" s="1359">
        <v>1002</v>
      </c>
      <c r="B1011" s="1379" t="s">
        <v>97</v>
      </c>
      <c r="C1011" s="1379"/>
      <c r="D1011" s="1379"/>
      <c r="E1011" s="1379"/>
      <c r="F1011" s="1379"/>
      <c r="G1011" s="1379"/>
      <c r="H1011" s="1379">
        <v>210803</v>
      </c>
      <c r="I1011" s="1380" t="s">
        <v>2672</v>
      </c>
      <c r="J1011" s="1379" t="s">
        <v>3245</v>
      </c>
      <c r="K1011" s="1380">
        <v>10803</v>
      </c>
      <c r="L1011" s="1380" t="s">
        <v>2718</v>
      </c>
      <c r="M1011" s="1357" t="str">
        <f>IFERROR(INDEX('Budget Manager'!C:C,MATCH(L1011,'Budget Manager'!A:A,0))&amp;", "&amp;INDEX('Budget Manager'!D:D,MATCH(L1011,'Budget Manager'!A:A,0)),"No Budget Manager")</f>
        <v>Givoglu, Wendy</v>
      </c>
      <c r="N1011" s="1357">
        <f>IFERROR(INDEX('Budget Manager'!B:B,MATCH(L1011,'Budget Manager'!A:A,0)),"No PIDM")</f>
        <v>1002258</v>
      </c>
      <c r="O1011" s="1380" t="s">
        <v>6080</v>
      </c>
      <c r="P1011" s="1357" t="str">
        <f t="shared" si="17"/>
        <v>End</v>
      </c>
      <c r="Q1011" s="1361" t="str">
        <f>IFERROR(VLOOKUP(Organization!$L1011,BUDGETMANAGER,5,FALSE),"No VID")</f>
        <v>A</v>
      </c>
    </row>
    <row r="1012" spans="1:18" customFormat="1" ht="12.75" customHeight="1">
      <c r="A1012" s="1359">
        <v>1003</v>
      </c>
      <c r="B1012" s="1379" t="s">
        <v>97</v>
      </c>
      <c r="C1012" s="1379"/>
      <c r="D1012" s="1379"/>
      <c r="E1012" s="1379"/>
      <c r="F1012" s="1379"/>
      <c r="G1012" s="1379"/>
      <c r="H1012" s="1379">
        <v>210903</v>
      </c>
      <c r="I1012" s="1380" t="s">
        <v>1978</v>
      </c>
      <c r="J1012" s="1379" t="s">
        <v>3245</v>
      </c>
      <c r="K1012" s="1380">
        <v>10803</v>
      </c>
      <c r="L1012" s="1380" t="s">
        <v>2671</v>
      </c>
      <c r="M1012" s="1357" t="str">
        <f>IFERROR(INDEX('Budget Manager'!C:C,MATCH(L1012,'Budget Manager'!A:A,0))&amp;", "&amp;INDEX('Budget Manager'!D:D,MATCH(L1012,'Budget Manager'!A:A,0)),"No Budget Manager")</f>
        <v>Salapa, Suzanne</v>
      </c>
      <c r="N1012" s="1357">
        <f>IFERROR(INDEX('Budget Manager'!B:B,MATCH(L1012,'Budget Manager'!A:A,0)),"No PIDM")</f>
        <v>1000159</v>
      </c>
      <c r="O1012" s="1380" t="s">
        <v>6082</v>
      </c>
      <c r="P1012" s="1357" t="str">
        <f t="shared" si="17"/>
        <v>End</v>
      </c>
      <c r="Q1012" s="1361" t="str">
        <f>IFERROR(VLOOKUP(Organization!$L1012,BUDGETMANAGER,5,FALSE),"No VID")</f>
        <v>A</v>
      </c>
    </row>
    <row r="1013" spans="1:18" customFormat="1" ht="12.75" customHeight="1">
      <c r="A1013" s="1359">
        <v>1004</v>
      </c>
      <c r="B1013" s="1379" t="s">
        <v>97</v>
      </c>
      <c r="C1013" s="1379"/>
      <c r="D1013" s="1379"/>
      <c r="E1013" s="1379"/>
      <c r="F1013" s="1379"/>
      <c r="G1013" s="1379"/>
      <c r="H1013" s="1379">
        <v>211003</v>
      </c>
      <c r="I1013" s="1380" t="s">
        <v>1223</v>
      </c>
      <c r="J1013" s="1379" t="s">
        <v>3245</v>
      </c>
      <c r="K1013" s="1380">
        <v>10803</v>
      </c>
      <c r="L1013" s="1380" t="s">
        <v>2718</v>
      </c>
      <c r="M1013" s="1357" t="str">
        <f>IFERROR(INDEX('Budget Manager'!C:C,MATCH(L1013,'Budget Manager'!A:A,0))&amp;", "&amp;INDEX('Budget Manager'!D:D,MATCH(L1013,'Budget Manager'!A:A,0)),"No Budget Manager")</f>
        <v>Givoglu, Wendy</v>
      </c>
      <c r="N1013" s="1357">
        <f>IFERROR(INDEX('Budget Manager'!B:B,MATCH(L1013,'Budget Manager'!A:A,0)),"No PIDM")</f>
        <v>1002258</v>
      </c>
      <c r="O1013" s="1380" t="s">
        <v>6080</v>
      </c>
      <c r="P1013" s="1357" t="str">
        <f t="shared" si="17"/>
        <v>End</v>
      </c>
      <c r="Q1013" s="1361" t="str">
        <f>IFERROR(VLOOKUP(Organization!$L1013,BUDGETMANAGER,5,FALSE),"No VID")</f>
        <v>A</v>
      </c>
    </row>
    <row r="1014" spans="1:18" customFormat="1" ht="12.75" customHeight="1">
      <c r="A1014" s="1359">
        <v>1005</v>
      </c>
      <c r="B1014" s="1379" t="s">
        <v>97</v>
      </c>
      <c r="C1014" s="1379"/>
      <c r="D1014" s="1379"/>
      <c r="E1014" s="1379"/>
      <c r="F1014" s="1379"/>
      <c r="G1014" s="1379"/>
      <c r="H1014" s="1379">
        <v>211103</v>
      </c>
      <c r="I1014" s="1380" t="s">
        <v>1224</v>
      </c>
      <c r="J1014" s="1379" t="s">
        <v>3245</v>
      </c>
      <c r="K1014" s="1380">
        <v>10803</v>
      </c>
      <c r="L1014" s="1380" t="s">
        <v>2718</v>
      </c>
      <c r="M1014" s="1357" t="str">
        <f>IFERROR(INDEX('Budget Manager'!C:C,MATCH(L1014,'Budget Manager'!A:A,0))&amp;", "&amp;INDEX('Budget Manager'!D:D,MATCH(L1014,'Budget Manager'!A:A,0)),"No Budget Manager")</f>
        <v>Givoglu, Wendy</v>
      </c>
      <c r="N1014" s="1357">
        <f>IFERROR(INDEX('Budget Manager'!B:B,MATCH(L1014,'Budget Manager'!A:A,0)),"No PIDM")</f>
        <v>1002258</v>
      </c>
      <c r="O1014" s="1380" t="s">
        <v>6082</v>
      </c>
      <c r="P1014" s="1357" t="str">
        <f t="shared" si="17"/>
        <v>End</v>
      </c>
      <c r="Q1014" s="1361" t="str">
        <f>IFERROR(VLOOKUP(Organization!$L1014,BUDGETMANAGER,5,FALSE),"No VID")</f>
        <v>A</v>
      </c>
    </row>
    <row r="1015" spans="1:18" customFormat="1" ht="12.75" customHeight="1">
      <c r="A1015" s="1359">
        <v>1006</v>
      </c>
      <c r="B1015" s="1379" t="s">
        <v>97</v>
      </c>
      <c r="C1015" s="1379"/>
      <c r="D1015" s="1379"/>
      <c r="E1015" s="1379"/>
      <c r="F1015" s="1379"/>
      <c r="G1015" s="1379"/>
      <c r="H1015" s="1379">
        <v>212403</v>
      </c>
      <c r="I1015" s="1380" t="s">
        <v>7707</v>
      </c>
      <c r="J1015" s="1379" t="s">
        <v>3245</v>
      </c>
      <c r="K1015" s="1380">
        <v>10803</v>
      </c>
      <c r="L1015" s="1380" t="s">
        <v>2671</v>
      </c>
      <c r="M1015" s="1357" t="str">
        <f>IFERROR(INDEX('Budget Manager'!C:C,MATCH(L1015,'Budget Manager'!A:A,0))&amp;", "&amp;INDEX('Budget Manager'!D:D,MATCH(L1015,'Budget Manager'!A:A,0)),"No Budget Manager")</f>
        <v>Salapa, Suzanne</v>
      </c>
      <c r="N1015" s="1357">
        <f>IFERROR(INDEX('Budget Manager'!B:B,MATCH(L1015,'Budget Manager'!A:A,0)),"No PIDM")</f>
        <v>1000159</v>
      </c>
      <c r="O1015" s="1386" t="s">
        <v>8669</v>
      </c>
      <c r="P1015" s="1357" t="str">
        <f t="shared" si="17"/>
        <v>End</v>
      </c>
      <c r="Q1015" s="1361" t="str">
        <f>IFERROR(VLOOKUP(Organization!$L1015,BUDGETMANAGER,5,FALSE),"No VID")</f>
        <v>A</v>
      </c>
    </row>
    <row r="1016" spans="1:18" customFormat="1" ht="12.75" customHeight="1">
      <c r="A1016" s="1359">
        <v>1007</v>
      </c>
      <c r="B1016" s="1379" t="s">
        <v>97</v>
      </c>
      <c r="C1016" s="1379"/>
      <c r="D1016" s="1379"/>
      <c r="E1016" s="1379"/>
      <c r="F1016" s="1379"/>
      <c r="G1016" s="1379"/>
      <c r="H1016" s="1379">
        <v>212703</v>
      </c>
      <c r="I1016" s="1380" t="s">
        <v>7707</v>
      </c>
      <c r="J1016" s="1379" t="s">
        <v>3245</v>
      </c>
      <c r="K1016" s="1380">
        <v>10803</v>
      </c>
      <c r="L1016" s="1380" t="s">
        <v>2671</v>
      </c>
      <c r="M1016" s="1357" t="str">
        <f>IFERROR(INDEX('Budget Manager'!C:C,MATCH(L1016,'Budget Manager'!A:A,0))&amp;", "&amp;INDEX('Budget Manager'!D:D,MATCH(L1016,'Budget Manager'!A:A,0)),"No Budget Manager")</f>
        <v>Salapa, Suzanne</v>
      </c>
      <c r="N1016" s="1357">
        <f>IFERROR(INDEX('Budget Manager'!B:B,MATCH(L1016,'Budget Manager'!A:A,0)),"No PIDM")</f>
        <v>1000159</v>
      </c>
      <c r="O1016" s="1386" t="s">
        <v>8669</v>
      </c>
      <c r="P1016" s="1357" t="str">
        <f t="shared" si="17"/>
        <v>End</v>
      </c>
      <c r="Q1016" s="1361" t="str">
        <f>IFERROR(VLOOKUP(Organization!$L1016,BUDGETMANAGER,5,FALSE),"No VID")</f>
        <v>A</v>
      </c>
    </row>
    <row r="1017" spans="1:18" customFormat="1" ht="12.75" customHeight="1">
      <c r="A1017" s="1359">
        <v>1008</v>
      </c>
      <c r="B1017" s="1379" t="s">
        <v>97</v>
      </c>
      <c r="C1017" s="1379"/>
      <c r="D1017" s="1379"/>
      <c r="E1017" s="1379"/>
      <c r="F1017" s="1379"/>
      <c r="G1017" s="1379"/>
      <c r="H1017" s="1379">
        <v>250103</v>
      </c>
      <c r="I1017" s="1380" t="s">
        <v>2658</v>
      </c>
      <c r="J1017" s="1379" t="s">
        <v>3245</v>
      </c>
      <c r="K1017" s="1380">
        <v>10803</v>
      </c>
      <c r="L1017" s="1380" t="s">
        <v>2718</v>
      </c>
      <c r="M1017" s="1357" t="str">
        <f>IFERROR(INDEX('Budget Manager'!C:C,MATCH(L1017,'Budget Manager'!A:A,0))&amp;", "&amp;INDEX('Budget Manager'!D:D,MATCH(L1017,'Budget Manager'!A:A,0)),"No Budget Manager")</f>
        <v>Givoglu, Wendy</v>
      </c>
      <c r="N1017" s="1357">
        <f>IFERROR(INDEX('Budget Manager'!B:B,MATCH(L1017,'Budget Manager'!A:A,0)),"No PIDM")</f>
        <v>1002258</v>
      </c>
      <c r="O1017" s="1380" t="s">
        <v>6065</v>
      </c>
      <c r="P1017" s="1357" t="str">
        <f t="shared" ref="P1017:P1062" si="18">LEFT($O1017,3)</f>
        <v>End</v>
      </c>
      <c r="Q1017" s="1361" t="str">
        <f>IFERROR(VLOOKUP(Organization!$L1017,BUDGETMANAGER,5,FALSE),"No VID")</f>
        <v>A</v>
      </c>
    </row>
    <row r="1018" spans="1:18" customFormat="1" ht="12.75" customHeight="1">
      <c r="A1018" s="1359">
        <v>1009</v>
      </c>
      <c r="B1018" s="1379" t="s">
        <v>97</v>
      </c>
      <c r="C1018" s="1379"/>
      <c r="D1018" s="1379"/>
      <c r="E1018" s="1379"/>
      <c r="F1018" s="1379"/>
      <c r="G1018" s="1379"/>
      <c r="H1018" s="1379">
        <v>250905</v>
      </c>
      <c r="I1018" s="1380" t="s">
        <v>6613</v>
      </c>
      <c r="J1018" s="1379" t="s">
        <v>3245</v>
      </c>
      <c r="K1018" s="1380">
        <v>10803</v>
      </c>
      <c r="L1018" s="1380" t="s">
        <v>6213</v>
      </c>
      <c r="M1018" s="1357" t="str">
        <f>IFERROR(INDEX('Budget Manager'!C:C,MATCH(L1018,'Budget Manager'!A:A,0))&amp;", "&amp;INDEX('Budget Manager'!D:D,MATCH(L1018,'Budget Manager'!A:A,0)),"No Budget Manager")</f>
        <v>McCaffrey, Robert</v>
      </c>
      <c r="N1018" s="1357">
        <f>IFERROR(INDEX('Budget Manager'!B:B,MATCH(L1018,'Budget Manager'!A:A,0)),"No PIDM")</f>
        <v>1003118</v>
      </c>
      <c r="O1018" s="1380" t="s">
        <v>8435</v>
      </c>
      <c r="P1018" s="1357" t="str">
        <f t="shared" si="18"/>
        <v>End</v>
      </c>
      <c r="Q1018" s="1361" t="str">
        <f>IFERROR(VLOOKUP(Organization!$L1018,BUDGETMANAGER,5,FALSE),"No VID")</f>
        <v>A</v>
      </c>
    </row>
    <row r="1019" spans="1:18" customFormat="1" ht="12.75" customHeight="1">
      <c r="A1019" s="1359">
        <v>1010</v>
      </c>
      <c r="B1019" s="1379" t="s">
        <v>97</v>
      </c>
      <c r="C1019" s="1379"/>
      <c r="D1019" s="1379"/>
      <c r="E1019" s="1379"/>
      <c r="F1019" s="1379"/>
      <c r="G1019" s="1379"/>
      <c r="H1019" s="1379">
        <v>310003</v>
      </c>
      <c r="I1019" s="1382" t="s">
        <v>2659</v>
      </c>
      <c r="J1019" s="1379" t="s">
        <v>3245</v>
      </c>
      <c r="K1019" s="1380">
        <v>10803</v>
      </c>
      <c r="L1019" s="1380" t="s">
        <v>2718</v>
      </c>
      <c r="M1019" s="1357" t="str">
        <f>IFERROR(INDEX('Budget Manager'!C:C,MATCH(L1019,'Budget Manager'!A:A,0))&amp;", "&amp;INDEX('Budget Manager'!D:D,MATCH(L1019,'Budget Manager'!A:A,0)),"No Budget Manager")</f>
        <v>Givoglu, Wendy</v>
      </c>
      <c r="N1019" s="1357">
        <f>IFERROR(INDEX('Budget Manager'!B:B,MATCH(L1019,'Budget Manager'!A:A,0)),"No PIDM")</f>
        <v>1002258</v>
      </c>
      <c r="O1019" s="1380" t="s">
        <v>6538</v>
      </c>
      <c r="P1019" s="1357" t="str">
        <f t="shared" si="18"/>
        <v>End</v>
      </c>
      <c r="Q1019" s="1361" t="str">
        <f>IFERROR(VLOOKUP(Organization!$L1019,BUDGETMANAGER,5,FALSE),"No VID")</f>
        <v>A</v>
      </c>
    </row>
    <row r="1020" spans="1:18" customFormat="1" ht="12.75" customHeight="1">
      <c r="A1020" s="1359">
        <v>1011</v>
      </c>
      <c r="B1020" s="1379" t="s">
        <v>97</v>
      </c>
      <c r="C1020" s="1379"/>
      <c r="D1020" s="1379"/>
      <c r="E1020" s="1379"/>
      <c r="F1020" s="1379"/>
      <c r="G1020" s="1379"/>
      <c r="H1020" s="1379">
        <v>320300</v>
      </c>
      <c r="I1020" s="1380" t="s">
        <v>6834</v>
      </c>
      <c r="J1020" s="1379" t="s">
        <v>3245</v>
      </c>
      <c r="K1020" s="1380">
        <v>10784</v>
      </c>
      <c r="L1020" s="1380" t="s">
        <v>6213</v>
      </c>
      <c r="M1020" s="1357" t="str">
        <f>IFERROR(INDEX('Budget Manager'!C:C,MATCH(L1020,'Budget Manager'!A:A,0))&amp;", "&amp;INDEX('Budget Manager'!D:D,MATCH(L1020,'Budget Manager'!A:A,0)),"No Budget Manager")</f>
        <v>McCaffrey, Robert</v>
      </c>
      <c r="N1020" s="1357">
        <f>IFERROR(INDEX('Budget Manager'!B:B,MATCH(L1020,'Budget Manager'!A:A,0)),"No PIDM")</f>
        <v>1003118</v>
      </c>
      <c r="O1020" s="1380" t="s">
        <v>9716</v>
      </c>
      <c r="P1020" s="1357" t="str">
        <f t="shared" si="18"/>
        <v>End</v>
      </c>
      <c r="Q1020" s="1361" t="str">
        <f>IFERROR(VLOOKUP(Organization!$L1020,BUDGETMANAGER,5,FALSE),"No VID")</f>
        <v>A</v>
      </c>
    </row>
    <row r="1021" spans="1:18" customFormat="1" ht="12.75" customHeight="1">
      <c r="A1021" s="1359">
        <v>1012</v>
      </c>
      <c r="B1021" s="1379" t="s">
        <v>97</v>
      </c>
      <c r="C1021" s="1379"/>
      <c r="D1021" s="1379"/>
      <c r="E1021" s="1379"/>
      <c r="F1021" s="1379"/>
      <c r="G1021" s="1379"/>
      <c r="H1021" s="1379">
        <v>320500</v>
      </c>
      <c r="I1021" s="1380" t="s">
        <v>2666</v>
      </c>
      <c r="J1021" s="1379" t="s">
        <v>3245</v>
      </c>
      <c r="K1021" s="1380">
        <v>10803</v>
      </c>
      <c r="L1021" s="1380" t="s">
        <v>2718</v>
      </c>
      <c r="M1021" s="1357" t="str">
        <f>IFERROR(INDEX('Budget Manager'!C:C,MATCH(L1021,'Budget Manager'!A:A,0))&amp;", "&amp;INDEX('Budget Manager'!D:D,MATCH(L1021,'Budget Manager'!A:A,0)),"No Budget Manager")</f>
        <v>Givoglu, Wendy</v>
      </c>
      <c r="N1021" s="1357">
        <f>IFERROR(INDEX('Budget Manager'!B:B,MATCH(L1021,'Budget Manager'!A:A,0)),"No PIDM")</f>
        <v>1002258</v>
      </c>
      <c r="O1021" s="1380" t="s">
        <v>6773</v>
      </c>
      <c r="P1021" s="1357" t="str">
        <f t="shared" si="18"/>
        <v>End</v>
      </c>
      <c r="Q1021" s="1361" t="str">
        <f>IFERROR(VLOOKUP(Organization!$L1021,BUDGETMANAGER,5,FALSE),"No VID")</f>
        <v>A</v>
      </c>
    </row>
    <row r="1022" spans="1:18" ht="12.75" customHeight="1">
      <c r="A1022" s="1359">
        <v>1013</v>
      </c>
      <c r="B1022" s="1355" t="s">
        <v>97</v>
      </c>
      <c r="C1022" s="1355"/>
      <c r="D1022" s="1355"/>
      <c r="E1022" s="1355"/>
      <c r="F1022" s="1355" t="s">
        <v>9785</v>
      </c>
      <c r="G1022" s="1355"/>
      <c r="H1022" s="1356"/>
      <c r="I1022" s="1363" t="s">
        <v>2047</v>
      </c>
      <c r="J1022" s="1355" t="s">
        <v>3240</v>
      </c>
      <c r="K1022" s="1360">
        <v>105</v>
      </c>
      <c r="L1022" s="1357" t="s">
        <v>993</v>
      </c>
      <c r="M1022" s="1357" t="str">
        <f>IFERROR(INDEX('Budget Manager'!C:C,MATCH(L1022,'Budget Manager'!A:A,0))&amp;", "&amp;INDEX('Budget Manager'!D:D,MATCH(L1022,'Budget Manager'!A:A,0)),"No Budget Manager")</f>
        <v>Hedayat, Nasser</v>
      </c>
      <c r="N1022" s="1357">
        <f>IFERROR(INDEX('Budget Manager'!B:B,MATCH(L1022,'Budget Manager'!A:A,0)),"No PIDM")</f>
        <v>334733</v>
      </c>
      <c r="O1022" s="1357"/>
      <c r="P1022" s="1357" t="str">
        <f t="shared" si="18"/>
        <v/>
      </c>
      <c r="Q1022" s="1361" t="str">
        <f>IFERROR(VLOOKUP(Organization!$L1022,BUDGETMANAGER,5,FALSE),"No VID")</f>
        <v>A</v>
      </c>
      <c r="R1022" s="111"/>
    </row>
    <row r="1023" spans="1:18" ht="12.75" customHeight="1">
      <c r="A1023" s="1359">
        <v>1014</v>
      </c>
      <c r="B1023" s="1355" t="s">
        <v>97</v>
      </c>
      <c r="C1023" s="1355"/>
      <c r="D1023" s="1355"/>
      <c r="E1023" s="1355"/>
      <c r="F1023" s="1355"/>
      <c r="G1023" s="1355" t="s">
        <v>9786</v>
      </c>
      <c r="H1023" s="1356"/>
      <c r="I1023" s="1363" t="s">
        <v>2047</v>
      </c>
      <c r="J1023" s="1355" t="s">
        <v>3240</v>
      </c>
      <c r="K1023" s="1378" t="s">
        <v>9785</v>
      </c>
      <c r="L1023" s="1357" t="s">
        <v>993</v>
      </c>
      <c r="M1023" s="1357" t="str">
        <f>IFERROR(INDEX('Budget Manager'!C:C,MATCH(L1023,'Budget Manager'!A:A,0))&amp;", "&amp;INDEX('Budget Manager'!D:D,MATCH(L1023,'Budget Manager'!A:A,0)),"No Budget Manager")</f>
        <v>Hedayat, Nasser</v>
      </c>
      <c r="N1023" s="1357">
        <f>IFERROR(INDEX('Budget Manager'!B:B,MATCH(L1023,'Budget Manager'!A:A,0)),"No PIDM")</f>
        <v>334733</v>
      </c>
      <c r="O1023" s="1357"/>
      <c r="P1023" s="1357" t="str">
        <f t="shared" si="18"/>
        <v/>
      </c>
      <c r="Q1023" s="1361" t="str">
        <f>IFERROR(VLOOKUP(Organization!$L1023,BUDGETMANAGER,5,FALSE),"No VID")</f>
        <v>A</v>
      </c>
      <c r="R1023" s="111"/>
    </row>
    <row r="1024" spans="1:18" ht="12.75" customHeight="1">
      <c r="A1024" s="1359">
        <v>1015</v>
      </c>
      <c r="B1024" s="1355" t="s">
        <v>97</v>
      </c>
      <c r="C1024" s="1355"/>
      <c r="D1024" s="1355"/>
      <c r="E1024" s="1355"/>
      <c r="F1024" s="1355"/>
      <c r="G1024" s="1355"/>
      <c r="H1024" s="1356">
        <v>151500</v>
      </c>
      <c r="I1024" s="1357" t="s">
        <v>2239</v>
      </c>
      <c r="J1024" s="1355" t="s">
        <v>3245</v>
      </c>
      <c r="K1024" s="1378" t="s">
        <v>9786</v>
      </c>
      <c r="L1024" s="1357" t="s">
        <v>6105</v>
      </c>
      <c r="M1024" s="1357" t="str">
        <f>IFERROR(INDEX('Budget Manager'!C:C,MATCH(L1024,'Budget Manager'!A:A,0))&amp;", "&amp;INDEX('Budget Manager'!D:D,MATCH(L1024,'Budget Manager'!A:A,0)),"No Budget Manager")</f>
        <v>Terrell, Michelle</v>
      </c>
      <c r="N1024" s="1357">
        <f>IFERROR(INDEX('Budget Manager'!B:B,MATCH(L1024,'Budget Manager'!A:A,0)),"No PIDM")</f>
        <v>432620</v>
      </c>
      <c r="O1024" s="1357"/>
      <c r="P1024" s="1357" t="str">
        <f t="shared" si="18"/>
        <v/>
      </c>
      <c r="Q1024" s="1361" t="str">
        <f>IFERROR(VLOOKUP(Organization!$L1024,BUDGETMANAGER,5,FALSE),"No VID")</f>
        <v>A</v>
      </c>
      <c r="R1024" s="111">
        <f>COUNTIF($P$12:P2612,"End")</f>
        <v>629</v>
      </c>
    </row>
    <row r="1025" spans="1:18" ht="12.75" customHeight="1">
      <c r="A1025" s="1359">
        <v>1016</v>
      </c>
      <c r="B1025" s="1355" t="s">
        <v>97</v>
      </c>
      <c r="C1025" s="1355"/>
      <c r="D1025" s="1355"/>
      <c r="E1025" s="1355"/>
      <c r="F1025" s="1355"/>
      <c r="G1025" s="1355"/>
      <c r="H1025" s="1356">
        <v>163900</v>
      </c>
      <c r="I1025" s="1363" t="s">
        <v>5670</v>
      </c>
      <c r="J1025" s="1355" t="s">
        <v>3245</v>
      </c>
      <c r="K1025" s="1378" t="s">
        <v>9786</v>
      </c>
      <c r="L1025" s="1357" t="s">
        <v>993</v>
      </c>
      <c r="M1025" s="1357" t="str">
        <f>IFERROR(INDEX('Budget Manager'!C:C,MATCH(L1025,'Budget Manager'!A:A,0))&amp;", "&amp;INDEX('Budget Manager'!D:D,MATCH(L1025,'Budget Manager'!A:A,0)),"No Budget Manager")</f>
        <v>Hedayat, Nasser</v>
      </c>
      <c r="N1025" s="1357">
        <f>IFERROR(INDEX('Budget Manager'!B:B,MATCH(L1025,'Budget Manager'!A:A,0)),"No PIDM")</f>
        <v>334733</v>
      </c>
      <c r="O1025" s="1357"/>
      <c r="P1025" s="1357" t="str">
        <f t="shared" si="18"/>
        <v/>
      </c>
      <c r="Q1025" s="1361" t="str">
        <f>IFERROR(VLOOKUP(Organization!$L1025,BUDGETMANAGER,5,FALSE),"No VID")</f>
        <v>A</v>
      </c>
      <c r="R1025" s="111"/>
    </row>
    <row r="1026" spans="1:18" ht="12.75" customHeight="1">
      <c r="A1026" s="1359">
        <v>1017</v>
      </c>
      <c r="B1026" s="1355" t="s">
        <v>97</v>
      </c>
      <c r="C1026" s="1355"/>
      <c r="D1026" s="1355"/>
      <c r="E1026" s="1355"/>
      <c r="F1026" s="1355"/>
      <c r="G1026" s="1355"/>
      <c r="H1026" s="1356">
        <v>166300</v>
      </c>
      <c r="I1026" s="1363" t="s">
        <v>5620</v>
      </c>
      <c r="J1026" s="1355" t="s">
        <v>3245</v>
      </c>
      <c r="K1026" s="1378" t="s">
        <v>9786</v>
      </c>
      <c r="L1026" s="1357" t="s">
        <v>993</v>
      </c>
      <c r="M1026" s="1357" t="str">
        <f>IFERROR(INDEX('Budget Manager'!C:C,MATCH(L1026,'Budget Manager'!A:A,0))&amp;", "&amp;INDEX('Budget Manager'!D:D,MATCH(L1026,'Budget Manager'!A:A,0)),"No Budget Manager")</f>
        <v>Hedayat, Nasser</v>
      </c>
      <c r="N1026" s="1357">
        <f>IFERROR(INDEX('Budget Manager'!B:B,MATCH(L1026,'Budget Manager'!A:A,0)),"No PIDM")</f>
        <v>334733</v>
      </c>
      <c r="O1026" s="1357"/>
      <c r="P1026" s="1357" t="str">
        <f t="shared" si="18"/>
        <v/>
      </c>
      <c r="Q1026" s="1361" t="str">
        <f>IFERROR(VLOOKUP(Organization!$L1026,BUDGETMANAGER,5,FALSE),"No VID")</f>
        <v>A</v>
      </c>
      <c r="R1026" s="111"/>
    </row>
    <row r="1027" spans="1:18" ht="12.75" customHeight="1">
      <c r="A1027" s="1359">
        <v>1018</v>
      </c>
      <c r="B1027" s="1355" t="s">
        <v>97</v>
      </c>
      <c r="C1027" s="1355"/>
      <c r="D1027" s="1355"/>
      <c r="E1027" s="1355"/>
      <c r="F1027" s="1355"/>
      <c r="G1027" s="1355"/>
      <c r="H1027" s="1356">
        <v>166500</v>
      </c>
      <c r="I1027" s="1374" t="s">
        <v>5860</v>
      </c>
      <c r="J1027" s="1355" t="s">
        <v>3245</v>
      </c>
      <c r="K1027" s="1378" t="s">
        <v>9786</v>
      </c>
      <c r="L1027" s="1357" t="s">
        <v>993</v>
      </c>
      <c r="M1027" s="1357" t="str">
        <f>IFERROR(INDEX('Budget Manager'!C:C,MATCH(L1027,'Budget Manager'!A:A,0))&amp;", "&amp;INDEX('Budget Manager'!D:D,MATCH(L1027,'Budget Manager'!A:A,0)),"No Budget Manager")</f>
        <v>Hedayat, Nasser</v>
      </c>
      <c r="N1027" s="1357">
        <f>IFERROR(INDEX('Budget Manager'!B:B,MATCH(L1027,'Budget Manager'!A:A,0)),"No PIDM")</f>
        <v>334733</v>
      </c>
      <c r="O1027" s="1357"/>
      <c r="P1027" s="1357" t="str">
        <f t="shared" si="18"/>
        <v/>
      </c>
      <c r="Q1027" s="1361" t="str">
        <f>IFERROR(VLOOKUP(Organization!$L1027,BUDGETMANAGER,5,FALSE),"No VID")</f>
        <v>A</v>
      </c>
      <c r="R1027" s="111"/>
    </row>
    <row r="1028" spans="1:18" ht="12.75" customHeight="1">
      <c r="A1028" s="1359">
        <v>1019</v>
      </c>
      <c r="B1028" s="1355" t="s">
        <v>97</v>
      </c>
      <c r="C1028" s="1355"/>
      <c r="D1028" s="1355"/>
      <c r="E1028" s="1355"/>
      <c r="F1028" s="1355"/>
      <c r="G1028" s="1355"/>
      <c r="H1028" s="1356">
        <v>167200</v>
      </c>
      <c r="I1028" s="1374" t="s">
        <v>2341</v>
      </c>
      <c r="J1028" s="1355" t="s">
        <v>3245</v>
      </c>
      <c r="K1028" s="1378" t="s">
        <v>9786</v>
      </c>
      <c r="L1028" s="1357" t="s">
        <v>9623</v>
      </c>
      <c r="M1028" s="1357" t="str">
        <f>IFERROR(INDEX('Budget Manager'!C:C,MATCH(L1028,'Budget Manager'!A:A,0))&amp;", "&amp;INDEX('Budget Manager'!D:D,MATCH(L1028,'Budget Manager'!A:A,0)),"No Budget Manager")</f>
        <v>Murrell, Gwenette</v>
      </c>
      <c r="N1028" s="1357">
        <f>IFERROR(INDEX('Budget Manager'!B:B,MATCH(L1028,'Budget Manager'!A:A,0)),"No PIDM")</f>
        <v>3951337</v>
      </c>
      <c r="O1028" s="1357"/>
      <c r="P1028" s="1357" t="str">
        <f t="shared" si="18"/>
        <v/>
      </c>
      <c r="Q1028" s="1361" t="str">
        <f>IFERROR(VLOOKUP(Organization!$L1028,BUDGETMANAGER,5,FALSE),"No VID")</f>
        <v>A</v>
      </c>
      <c r="R1028" s="111"/>
    </row>
    <row r="1029" spans="1:18" ht="12.75" customHeight="1">
      <c r="A1029" s="1359">
        <v>1020</v>
      </c>
      <c r="B1029" s="1355" t="s">
        <v>97</v>
      </c>
      <c r="C1029" s="1355"/>
      <c r="D1029" s="1355"/>
      <c r="E1029" s="1355"/>
      <c r="F1029" s="1355"/>
      <c r="G1029" s="1355"/>
      <c r="H1029" s="1356">
        <v>167600</v>
      </c>
      <c r="I1029" s="1374" t="s">
        <v>7455</v>
      </c>
      <c r="J1029" s="1355" t="s">
        <v>3245</v>
      </c>
      <c r="K1029" s="1378" t="s">
        <v>9786</v>
      </c>
      <c r="L1029" s="1357" t="s">
        <v>993</v>
      </c>
      <c r="M1029" s="1357" t="str">
        <f>IFERROR(INDEX('Budget Manager'!C:C,MATCH(L1029,'Budget Manager'!A:A,0))&amp;", "&amp;INDEX('Budget Manager'!D:D,MATCH(L1029,'Budget Manager'!A:A,0)),"No Budget Manager")</f>
        <v>Hedayat, Nasser</v>
      </c>
      <c r="N1029" s="1357">
        <f>IFERROR(INDEX('Budget Manager'!B:B,MATCH(L1029,'Budget Manager'!A:A,0)),"No PIDM")</f>
        <v>334733</v>
      </c>
      <c r="O1029" s="1357"/>
      <c r="P1029" s="1357" t="str">
        <f t="shared" si="18"/>
        <v/>
      </c>
      <c r="Q1029" s="1361" t="str">
        <f>IFERROR(VLOOKUP(Organization!$L1029,BUDGETMANAGER,5,FALSE),"No VID")</f>
        <v>A</v>
      </c>
      <c r="R1029" s="111"/>
    </row>
    <row r="1030" spans="1:18" ht="12.75" customHeight="1">
      <c r="A1030" s="1359">
        <v>1021</v>
      </c>
      <c r="B1030" s="1355" t="s">
        <v>97</v>
      </c>
      <c r="C1030" s="1355"/>
      <c r="D1030" s="1355"/>
      <c r="E1030" s="1355"/>
      <c r="F1030" s="1355"/>
      <c r="G1030" s="1355"/>
      <c r="H1030" s="1356">
        <v>211204</v>
      </c>
      <c r="I1030" s="1357" t="s">
        <v>437</v>
      </c>
      <c r="J1030" s="1355" t="s">
        <v>3245</v>
      </c>
      <c r="K1030" s="1360">
        <v>11440</v>
      </c>
      <c r="L1030" s="1357"/>
      <c r="M1030" s="1357" t="str">
        <f>IFERROR(INDEX('Budget Manager'!C:C,MATCH(L1030,'Budget Manager'!A:A,0))&amp;", "&amp;INDEX('Budget Manager'!D:D,MATCH(L1030,'Budget Manager'!A:A,0)),"No Budget Manager")</f>
        <v>No Budget Manager</v>
      </c>
      <c r="N1030" s="1357" t="str">
        <f>IFERROR(INDEX('Budget Manager'!B:B,MATCH(L1030,'Budget Manager'!A:A,0)),"No PIDM")</f>
        <v>No PIDM</v>
      </c>
      <c r="O1030" s="1357" t="s">
        <v>5288</v>
      </c>
      <c r="P1030" s="1357" t="str">
        <f t="shared" si="18"/>
        <v>End</v>
      </c>
      <c r="Q1030" s="1361" t="str">
        <f>IFERROR(VLOOKUP(Organization!$L1030,BUDGETMANAGER,5,FALSE),"No VID")</f>
        <v>No VID</v>
      </c>
      <c r="R1030" s="111"/>
    </row>
    <row r="1031" spans="1:18" ht="12.75" customHeight="1">
      <c r="A1031" s="1359">
        <v>1022</v>
      </c>
      <c r="B1031" s="1355" t="s">
        <v>97</v>
      </c>
      <c r="C1031" s="1355"/>
      <c r="D1031" s="1355"/>
      <c r="E1031" s="1355"/>
      <c r="F1031" s="1355"/>
      <c r="G1031" s="1355"/>
      <c r="H1031" s="1356">
        <v>211303</v>
      </c>
      <c r="I1031" s="1357" t="s">
        <v>3485</v>
      </c>
      <c r="J1031" s="1355" t="s">
        <v>3245</v>
      </c>
      <c r="K1031" s="1360">
        <v>11440</v>
      </c>
      <c r="L1031" s="1357" t="s">
        <v>993</v>
      </c>
      <c r="M1031" s="1357" t="str">
        <f>IFERROR(INDEX('Budget Manager'!C:C,MATCH(L1031,'Budget Manager'!A:A,0))&amp;", "&amp;INDEX('Budget Manager'!D:D,MATCH(L1031,'Budget Manager'!A:A,0)),"No Budget Manager")</f>
        <v>Hedayat, Nasser</v>
      </c>
      <c r="N1031" s="1357">
        <f>IFERROR(INDEX('Budget Manager'!B:B,MATCH(L1031,'Budget Manager'!A:A,0)),"No PIDM")</f>
        <v>334733</v>
      </c>
      <c r="O1031" s="1357" t="s">
        <v>6080</v>
      </c>
      <c r="P1031" s="1357" t="str">
        <f t="shared" si="18"/>
        <v>End</v>
      </c>
      <c r="Q1031" s="1361" t="str">
        <f>IFERROR(VLOOKUP(Organization!$L1031,BUDGETMANAGER,5,FALSE),"No VID")</f>
        <v>A</v>
      </c>
      <c r="R1031" s="111"/>
    </row>
    <row r="1032" spans="1:18" ht="12.75" customHeight="1">
      <c r="A1032" s="1359">
        <v>1023</v>
      </c>
      <c r="B1032" s="1355" t="s">
        <v>97</v>
      </c>
      <c r="C1032" s="1355"/>
      <c r="D1032" s="1355"/>
      <c r="E1032" s="1355"/>
      <c r="F1032" s="1355"/>
      <c r="G1032" s="1355"/>
      <c r="H1032" s="1356">
        <v>213004</v>
      </c>
      <c r="I1032" s="1363" t="s">
        <v>5497</v>
      </c>
      <c r="J1032" s="1355" t="s">
        <v>3245</v>
      </c>
      <c r="K1032" s="1360">
        <v>11440</v>
      </c>
      <c r="L1032" s="1357" t="s">
        <v>993</v>
      </c>
      <c r="M1032" s="1357" t="str">
        <f>IFERROR(INDEX('Budget Manager'!C:C,MATCH(L1032,'Budget Manager'!A:A,0))&amp;", "&amp;INDEX('Budget Manager'!D:D,MATCH(L1032,'Budget Manager'!A:A,0)),"No Budget Manager")</f>
        <v>Hedayat, Nasser</v>
      </c>
      <c r="N1032" s="1357">
        <f>IFERROR(INDEX('Budget Manager'!B:B,MATCH(L1032,'Budget Manager'!A:A,0)),"No PIDM")</f>
        <v>334733</v>
      </c>
      <c r="O1032" s="1357" t="s">
        <v>6080</v>
      </c>
      <c r="P1032" s="1357" t="str">
        <f t="shared" si="18"/>
        <v>End</v>
      </c>
      <c r="Q1032" s="1361" t="str">
        <f>IFERROR(VLOOKUP(Organization!$L1032,BUDGETMANAGER,5,FALSE),"No VID")</f>
        <v>A</v>
      </c>
      <c r="R1032" s="111"/>
    </row>
    <row r="1033" spans="1:18" ht="12.75" customHeight="1">
      <c r="A1033" s="1359">
        <v>1024</v>
      </c>
      <c r="B1033" s="1355" t="s">
        <v>97</v>
      </c>
      <c r="C1033" s="1355"/>
      <c r="D1033" s="1355"/>
      <c r="E1033" s="1355"/>
      <c r="F1033" s="1355"/>
      <c r="G1033" s="1355"/>
      <c r="H1033" s="1356">
        <v>213100</v>
      </c>
      <c r="I1033" s="1363" t="s">
        <v>7546</v>
      </c>
      <c r="J1033" s="1355" t="s">
        <v>3245</v>
      </c>
      <c r="K1033" s="1360">
        <v>11440</v>
      </c>
      <c r="L1033" s="1357" t="s">
        <v>993</v>
      </c>
      <c r="M1033" s="1357" t="str">
        <f>IFERROR(INDEX('Budget Manager'!C:C,MATCH(L1033,'Budget Manager'!A:A,0))&amp;", "&amp;INDEX('Budget Manager'!D:D,MATCH(L1033,'Budget Manager'!A:A,0)),"No Budget Manager")</f>
        <v>Hedayat, Nasser</v>
      </c>
      <c r="N1033" s="1357">
        <f>IFERROR(INDEX('Budget Manager'!B:B,MATCH(L1033,'Budget Manager'!A:A,0)),"No PIDM")</f>
        <v>334733</v>
      </c>
      <c r="O1033" s="1357" t="s">
        <v>8501</v>
      </c>
      <c r="P1033" s="1357" t="str">
        <f t="shared" si="18"/>
        <v>End</v>
      </c>
      <c r="Q1033" s="1361" t="str">
        <f>IFERROR(VLOOKUP(Organization!$L1033,BUDGETMANAGER,5,FALSE),"No VID")</f>
        <v>A</v>
      </c>
      <c r="R1033" s="111"/>
    </row>
    <row r="1034" spans="1:18" ht="12.75" customHeight="1">
      <c r="A1034" s="1359">
        <v>1025</v>
      </c>
      <c r="B1034" s="1355" t="s">
        <v>97</v>
      </c>
      <c r="C1034" s="1355"/>
      <c r="D1034" s="1355"/>
      <c r="E1034" s="1355"/>
      <c r="F1034" s="1355"/>
      <c r="G1034" s="1355"/>
      <c r="H1034" s="1356">
        <v>213300</v>
      </c>
      <c r="I1034" s="1363" t="s">
        <v>7632</v>
      </c>
      <c r="J1034" s="1355" t="s">
        <v>3245</v>
      </c>
      <c r="K1034" s="1378" t="s">
        <v>9786</v>
      </c>
      <c r="L1034" s="1357" t="s">
        <v>993</v>
      </c>
      <c r="M1034" s="1357" t="str">
        <f>IFERROR(INDEX('Budget Manager'!C:C,MATCH(L1034,'Budget Manager'!A:A,0))&amp;", "&amp;INDEX('Budget Manager'!D:D,MATCH(L1034,'Budget Manager'!A:A,0)),"No Budget Manager")</f>
        <v>Hedayat, Nasser</v>
      </c>
      <c r="N1034" s="1357">
        <f>IFERROR(INDEX('Budget Manager'!B:B,MATCH(L1034,'Budget Manager'!A:A,0)),"No PIDM")</f>
        <v>334733</v>
      </c>
      <c r="O1034" s="1357"/>
      <c r="P1034" s="1357" t="str">
        <f t="shared" si="18"/>
        <v/>
      </c>
      <c r="Q1034" s="1361" t="str">
        <f>IFERROR(VLOOKUP(Organization!$L1034,BUDGETMANAGER,5,FALSE),"No VID")</f>
        <v>A</v>
      </c>
      <c r="R1034" s="111"/>
    </row>
    <row r="1035" spans="1:18" ht="12.75" customHeight="1">
      <c r="A1035" s="1359">
        <v>1026</v>
      </c>
      <c r="B1035" s="1355" t="s">
        <v>97</v>
      </c>
      <c r="C1035" s="1355"/>
      <c r="D1035" s="1355"/>
      <c r="E1035" s="1355"/>
      <c r="F1035" s="1355"/>
      <c r="G1035" s="1355"/>
      <c r="H1035" s="1356">
        <v>215900</v>
      </c>
      <c r="I1035" s="1363" t="s">
        <v>8664</v>
      </c>
      <c r="J1035" s="1355" t="s">
        <v>3245</v>
      </c>
      <c r="K1035" s="1378" t="s">
        <v>9786</v>
      </c>
      <c r="L1035" s="1357" t="s">
        <v>993</v>
      </c>
      <c r="M1035" s="1357" t="str">
        <f>IFERROR(INDEX('Budget Manager'!C:C,MATCH(L1035,'Budget Manager'!A:A,0))&amp;", "&amp;INDEX('Budget Manager'!D:D,MATCH(L1035,'Budget Manager'!A:A,0)),"No Budget Manager")</f>
        <v>Hedayat, Nasser</v>
      </c>
      <c r="N1035" s="1357">
        <f>IFERROR(INDEX('Budget Manager'!B:B,MATCH(L1035,'Budget Manager'!A:A,0)),"No PIDM")</f>
        <v>334733</v>
      </c>
      <c r="O1035" s="1357"/>
      <c r="P1035" s="1357" t="str">
        <f t="shared" si="18"/>
        <v/>
      </c>
      <c r="Q1035" s="1361" t="str">
        <f>IFERROR(VLOOKUP(Organization!$L1035,BUDGETMANAGER,5,FALSE),"No VID")</f>
        <v>A</v>
      </c>
      <c r="R1035" s="111"/>
    </row>
    <row r="1036" spans="1:18" ht="12.75" customHeight="1">
      <c r="A1036" s="1359">
        <v>1027</v>
      </c>
      <c r="B1036" s="1355" t="s">
        <v>97</v>
      </c>
      <c r="C1036" s="1355"/>
      <c r="D1036" s="1355"/>
      <c r="E1036" s="1355"/>
      <c r="F1036" s="1355"/>
      <c r="G1036" s="1355"/>
      <c r="H1036" s="1356">
        <v>216400</v>
      </c>
      <c r="I1036" s="1357" t="s">
        <v>9025</v>
      </c>
      <c r="J1036" s="1355" t="s">
        <v>3245</v>
      </c>
      <c r="K1036" s="1378" t="s">
        <v>9786</v>
      </c>
      <c r="L1036" s="1357" t="s">
        <v>993</v>
      </c>
      <c r="M1036" s="1357" t="str">
        <f>IFERROR(INDEX('Budget Manager'!C:C,MATCH(L1036,'Budget Manager'!A:A,0))&amp;", "&amp;INDEX('Budget Manager'!D:D,MATCH(L1036,'Budget Manager'!A:A,0)),"No Budget Manager")</f>
        <v>Hedayat, Nasser</v>
      </c>
      <c r="N1036" s="1357">
        <f>IFERROR(INDEX('Budget Manager'!B:B,MATCH(L1036,'Budget Manager'!A:A,0)),"No PIDM")</f>
        <v>334733</v>
      </c>
      <c r="O1036" s="1357"/>
      <c r="P1036" s="1357" t="str">
        <f t="shared" si="18"/>
        <v/>
      </c>
      <c r="Q1036" s="1361" t="str">
        <f>IFERROR(VLOOKUP(Organization!$L1036,BUDGETMANAGER,5,FALSE),"No VID")</f>
        <v>A</v>
      </c>
      <c r="R1036" s="111"/>
    </row>
    <row r="1037" spans="1:18" ht="12.75" customHeight="1">
      <c r="A1037" s="1359">
        <v>1028</v>
      </c>
      <c r="B1037" s="1355" t="s">
        <v>97</v>
      </c>
      <c r="C1037" s="1355"/>
      <c r="D1037" s="1355"/>
      <c r="E1037" s="1355"/>
      <c r="F1037" s="1355"/>
      <c r="G1037" s="1355"/>
      <c r="H1037" s="1356">
        <v>218900</v>
      </c>
      <c r="I1037" s="1363" t="s">
        <v>9499</v>
      </c>
      <c r="J1037" s="1355" t="s">
        <v>3245</v>
      </c>
      <c r="K1037" s="1378" t="s">
        <v>9786</v>
      </c>
      <c r="L1037" s="1357" t="s">
        <v>6105</v>
      </c>
      <c r="M1037" s="1357" t="str">
        <f>IFERROR(INDEX('Budget Manager'!C:C,MATCH(L1037,'Budget Manager'!A:A,0))&amp;", "&amp;INDEX('Budget Manager'!D:D,MATCH(L1037,'Budget Manager'!A:A,0)),"No Budget Manager")</f>
        <v>Terrell, Michelle</v>
      </c>
      <c r="N1037" s="1357">
        <f>IFERROR(INDEX('Budget Manager'!B:B,MATCH(L1037,'Budget Manager'!A:A,0)),"No PIDM")</f>
        <v>432620</v>
      </c>
      <c r="O1037" s="1357"/>
      <c r="P1037" s="1357" t="str">
        <f t="shared" si="18"/>
        <v/>
      </c>
      <c r="Q1037" s="1361" t="str">
        <f>IFERROR(VLOOKUP(Organization!$L1037,BUDGETMANAGER,5,FALSE),"No VID")</f>
        <v>A</v>
      </c>
      <c r="R1037" s="111"/>
    </row>
    <row r="1038" spans="1:18" ht="12.75" customHeight="1">
      <c r="A1038" s="1359">
        <v>1029</v>
      </c>
      <c r="B1038" s="1355" t="s">
        <v>97</v>
      </c>
      <c r="C1038" s="1355"/>
      <c r="D1038" s="1355"/>
      <c r="E1038" s="1355"/>
      <c r="F1038" s="1355"/>
      <c r="G1038" s="1355"/>
      <c r="H1038" s="1356">
        <v>240000</v>
      </c>
      <c r="I1038" s="1363" t="s">
        <v>2236</v>
      </c>
      <c r="J1038" s="1355" t="s">
        <v>3245</v>
      </c>
      <c r="K1038" s="1378" t="s">
        <v>9786</v>
      </c>
      <c r="L1038" s="1357" t="s">
        <v>993</v>
      </c>
      <c r="M1038" s="1357" t="str">
        <f>IFERROR(INDEX('Budget Manager'!C:C,MATCH(L1038,'Budget Manager'!A:A,0))&amp;", "&amp;INDEX('Budget Manager'!D:D,MATCH(L1038,'Budget Manager'!A:A,0)),"No Budget Manager")</f>
        <v>Hedayat, Nasser</v>
      </c>
      <c r="N1038" s="1357">
        <f>IFERROR(INDEX('Budget Manager'!B:B,MATCH(L1038,'Budget Manager'!A:A,0)),"No PIDM")</f>
        <v>334733</v>
      </c>
      <c r="O1038" s="1357"/>
      <c r="P1038" s="1357" t="str">
        <f t="shared" si="18"/>
        <v/>
      </c>
      <c r="Q1038" s="1361" t="str">
        <f>IFERROR(VLOOKUP(Organization!$L1038,BUDGETMANAGER,5,FALSE),"No VID")</f>
        <v>A</v>
      </c>
      <c r="R1038" s="111"/>
    </row>
    <row r="1039" spans="1:18" ht="12.75" customHeight="1">
      <c r="A1039" s="1359">
        <v>1030</v>
      </c>
      <c r="B1039" s="1355" t="s">
        <v>97</v>
      </c>
      <c r="C1039" s="1355"/>
      <c r="D1039" s="1355"/>
      <c r="E1039" s="1355"/>
      <c r="F1039" s="1355"/>
      <c r="G1039" s="1355"/>
      <c r="H1039" s="1356">
        <v>240100</v>
      </c>
      <c r="I1039" s="1363" t="s">
        <v>2237</v>
      </c>
      <c r="J1039" s="1355" t="s">
        <v>3245</v>
      </c>
      <c r="K1039" s="1378" t="s">
        <v>9786</v>
      </c>
      <c r="L1039" s="1357" t="s">
        <v>993</v>
      </c>
      <c r="M1039" s="1357" t="str">
        <f>IFERROR(INDEX('Budget Manager'!C:C,MATCH(L1039,'Budget Manager'!A:A,0))&amp;", "&amp;INDEX('Budget Manager'!D:D,MATCH(L1039,'Budget Manager'!A:A,0)),"No Budget Manager")</f>
        <v>Hedayat, Nasser</v>
      </c>
      <c r="N1039" s="1357">
        <f>IFERROR(INDEX('Budget Manager'!B:B,MATCH(L1039,'Budget Manager'!A:A,0)),"No PIDM")</f>
        <v>334733</v>
      </c>
      <c r="O1039" s="1357"/>
      <c r="P1039" s="1357" t="str">
        <f t="shared" si="18"/>
        <v/>
      </c>
      <c r="Q1039" s="1361" t="str">
        <f>IFERROR(VLOOKUP(Organization!$L1039,BUDGETMANAGER,5,FALSE),"No VID")</f>
        <v>A</v>
      </c>
      <c r="R1039" s="111"/>
    </row>
    <row r="1040" spans="1:18" ht="12.75" customHeight="1">
      <c r="A1040" s="1359">
        <v>1031</v>
      </c>
      <c r="B1040" s="1355" t="s">
        <v>97</v>
      </c>
      <c r="C1040" s="1355"/>
      <c r="D1040" s="1355"/>
      <c r="E1040" s="1355"/>
      <c r="F1040" s="1355"/>
      <c r="G1040" s="1355"/>
      <c r="H1040" s="1356">
        <v>240600</v>
      </c>
      <c r="I1040" s="1363" t="s">
        <v>4008</v>
      </c>
      <c r="J1040" s="1355" t="s">
        <v>3245</v>
      </c>
      <c r="K1040" s="1360">
        <v>11440</v>
      </c>
      <c r="L1040" s="1357"/>
      <c r="M1040" s="1357" t="str">
        <f>IFERROR(INDEX('Budget Manager'!C:C,MATCH(L1040,'Budget Manager'!A:A,0))&amp;", "&amp;INDEX('Budget Manager'!D:D,MATCH(L1040,'Budget Manager'!A:A,0)),"No Budget Manager")</f>
        <v>No Budget Manager</v>
      </c>
      <c r="N1040" s="1357" t="str">
        <f>IFERROR(INDEX('Budget Manager'!B:B,MATCH(L1040,'Budget Manager'!A:A,0)),"No PIDM")</f>
        <v>No PIDM</v>
      </c>
      <c r="O1040" s="1357" t="s">
        <v>6080</v>
      </c>
      <c r="P1040" s="1357" t="str">
        <f t="shared" si="18"/>
        <v>End</v>
      </c>
      <c r="Q1040" s="1361" t="str">
        <f>IFERROR(VLOOKUP(Organization!$L1040,BUDGETMANAGER,5,FALSE),"No VID")</f>
        <v>No VID</v>
      </c>
      <c r="R1040" s="111"/>
    </row>
    <row r="1041" spans="1:18" ht="12.75" customHeight="1">
      <c r="A1041" s="1359">
        <v>1032</v>
      </c>
      <c r="B1041" s="1355" t="s">
        <v>97</v>
      </c>
      <c r="C1041" s="1355"/>
      <c r="D1041" s="1355"/>
      <c r="E1041" s="1355"/>
      <c r="F1041" s="1355"/>
      <c r="G1041" s="1355"/>
      <c r="H1041" s="1356">
        <v>250500</v>
      </c>
      <c r="I1041" s="1363" t="s">
        <v>2238</v>
      </c>
      <c r="J1041" s="1355" t="s">
        <v>3245</v>
      </c>
      <c r="K1041" s="1378" t="s">
        <v>9786</v>
      </c>
      <c r="L1041" s="1357" t="s">
        <v>993</v>
      </c>
      <c r="M1041" s="1357" t="str">
        <f>IFERROR(INDEX('Budget Manager'!C:C,MATCH(L1041,'Budget Manager'!A:A,0))&amp;", "&amp;INDEX('Budget Manager'!D:D,MATCH(L1041,'Budget Manager'!A:A,0)),"No Budget Manager")</f>
        <v>Hedayat, Nasser</v>
      </c>
      <c r="N1041" s="1357">
        <f>IFERROR(INDEX('Budget Manager'!B:B,MATCH(L1041,'Budget Manager'!A:A,0)),"No PIDM")</f>
        <v>334733</v>
      </c>
      <c r="O1041" s="1357"/>
      <c r="P1041" s="1357" t="str">
        <f t="shared" si="18"/>
        <v/>
      </c>
      <c r="Q1041" s="1361" t="str">
        <f>IFERROR(VLOOKUP(Organization!$L1041,BUDGETMANAGER,5,FALSE),"No VID")</f>
        <v>A</v>
      </c>
      <c r="R1041" s="111"/>
    </row>
    <row r="1042" spans="1:18" ht="12.75" customHeight="1">
      <c r="A1042" s="1359">
        <v>1033</v>
      </c>
      <c r="B1042" s="1355" t="s">
        <v>97</v>
      </c>
      <c r="C1042" s="1355"/>
      <c r="D1042" s="1355"/>
      <c r="E1042" s="1355"/>
      <c r="F1042" s="1355"/>
      <c r="G1042" s="1355"/>
      <c r="H1042" s="1356">
        <v>253200</v>
      </c>
      <c r="I1042" s="1357" t="s">
        <v>5002</v>
      </c>
      <c r="J1042" s="1355" t="s">
        <v>3245</v>
      </c>
      <c r="K1042" s="1360">
        <v>11440</v>
      </c>
      <c r="L1042" s="1357" t="s">
        <v>993</v>
      </c>
      <c r="M1042" s="1357" t="str">
        <f>IFERROR(INDEX('Budget Manager'!C:C,MATCH(L1042,'Budget Manager'!A:A,0))&amp;", "&amp;INDEX('Budget Manager'!D:D,MATCH(L1042,'Budget Manager'!A:A,0)),"No Budget Manager")</f>
        <v>Hedayat, Nasser</v>
      </c>
      <c r="N1042" s="1357">
        <f>IFERROR(INDEX('Budget Manager'!B:B,MATCH(L1042,'Budget Manager'!A:A,0)),"No PIDM")</f>
        <v>334733</v>
      </c>
      <c r="O1042" s="1357" t="s">
        <v>6743</v>
      </c>
      <c r="P1042" s="1357" t="str">
        <f t="shared" si="18"/>
        <v>End</v>
      </c>
      <c r="Q1042" s="1361" t="str">
        <f>IFERROR(VLOOKUP(Organization!$L1042,BUDGETMANAGER,5,FALSE),"No VID")</f>
        <v>A</v>
      </c>
      <c r="R1042" s="111"/>
    </row>
    <row r="1043" spans="1:18" ht="12.75" customHeight="1">
      <c r="A1043" s="1359">
        <v>1034</v>
      </c>
      <c r="B1043" s="1355" t="s">
        <v>97</v>
      </c>
      <c r="C1043" s="1355"/>
      <c r="D1043" s="1355"/>
      <c r="E1043" s="1355"/>
      <c r="F1043" s="1355"/>
      <c r="G1043" s="1355"/>
      <c r="H1043" s="1356">
        <v>253700</v>
      </c>
      <c r="I1043" s="1357" t="s">
        <v>5563</v>
      </c>
      <c r="J1043" s="1355" t="s">
        <v>3245</v>
      </c>
      <c r="K1043" s="1360">
        <v>11440</v>
      </c>
      <c r="L1043" s="1357"/>
      <c r="M1043" s="1357" t="str">
        <f>IFERROR(INDEX('Budget Manager'!C:C,MATCH(L1043,'Budget Manager'!A:A,0))&amp;", "&amp;INDEX('Budget Manager'!D:D,MATCH(L1043,'Budget Manager'!A:A,0)),"No Budget Manager")</f>
        <v>No Budget Manager</v>
      </c>
      <c r="N1043" s="1357" t="str">
        <f>IFERROR(INDEX('Budget Manager'!B:B,MATCH(L1043,'Budget Manager'!A:A,0)),"No PIDM")</f>
        <v>No PIDM</v>
      </c>
      <c r="O1043" s="1357" t="s">
        <v>6082</v>
      </c>
      <c r="P1043" s="1357" t="str">
        <f t="shared" si="18"/>
        <v>End</v>
      </c>
      <c r="Q1043" s="1361" t="str">
        <f>IFERROR(VLOOKUP(Organization!$L1043,BUDGETMANAGER,5,FALSE),"No VID")</f>
        <v>No VID</v>
      </c>
      <c r="R1043" s="111"/>
    </row>
    <row r="1044" spans="1:18" ht="12.75" customHeight="1">
      <c r="A1044" s="1359">
        <v>1035</v>
      </c>
      <c r="B1044" s="1355" t="s">
        <v>97</v>
      </c>
      <c r="C1044" s="1355"/>
      <c r="D1044" s="1355"/>
      <c r="E1044" s="1355"/>
      <c r="F1044" s="1355"/>
      <c r="G1044" s="1355"/>
      <c r="H1044" s="1356">
        <v>253800</v>
      </c>
      <c r="I1044" s="1357" t="s">
        <v>5575</v>
      </c>
      <c r="J1044" s="1355" t="s">
        <v>3245</v>
      </c>
      <c r="K1044" s="1378" t="s">
        <v>9786</v>
      </c>
      <c r="L1044" s="1357" t="s">
        <v>993</v>
      </c>
      <c r="M1044" s="1357" t="str">
        <f>IFERROR(INDEX('Budget Manager'!C:C,MATCH(L1044,'Budget Manager'!A:A,0))&amp;", "&amp;INDEX('Budget Manager'!D:D,MATCH(L1044,'Budget Manager'!A:A,0)),"No Budget Manager")</f>
        <v>Hedayat, Nasser</v>
      </c>
      <c r="N1044" s="1357">
        <f>IFERROR(INDEX('Budget Manager'!B:B,MATCH(L1044,'Budget Manager'!A:A,0)),"No PIDM")</f>
        <v>334733</v>
      </c>
      <c r="O1044" s="1357"/>
      <c r="P1044" s="1357" t="str">
        <f t="shared" si="18"/>
        <v/>
      </c>
      <c r="Q1044" s="1361" t="str">
        <f>IFERROR(VLOOKUP(Organization!$L1044,BUDGETMANAGER,5,FALSE),"No VID")</f>
        <v>A</v>
      </c>
      <c r="R1044" s="111"/>
    </row>
    <row r="1045" spans="1:18" ht="12.75" customHeight="1">
      <c r="A1045" s="1359">
        <v>1036</v>
      </c>
      <c r="B1045" s="1355" t="s">
        <v>97</v>
      </c>
      <c r="C1045" s="1355"/>
      <c r="D1045" s="1355"/>
      <c r="E1045" s="1355"/>
      <c r="F1045" s="1355"/>
      <c r="G1045" s="1355"/>
      <c r="H1045" s="1356">
        <v>253900</v>
      </c>
      <c r="I1045" s="1357" t="s">
        <v>5578</v>
      </c>
      <c r="J1045" s="1355" t="s">
        <v>3245</v>
      </c>
      <c r="K1045" s="1360">
        <v>11440</v>
      </c>
      <c r="L1045" s="1357"/>
      <c r="M1045" s="1357" t="str">
        <f>IFERROR(INDEX('Budget Manager'!C:C,MATCH(L1045,'Budget Manager'!A:A,0))&amp;", "&amp;INDEX('Budget Manager'!D:D,MATCH(L1045,'Budget Manager'!A:A,0)),"No Budget Manager")</f>
        <v>No Budget Manager</v>
      </c>
      <c r="N1045" s="1357" t="str">
        <f>IFERROR(INDEX('Budget Manager'!B:B,MATCH(L1045,'Budget Manager'!A:A,0)),"No PIDM")</f>
        <v>No PIDM</v>
      </c>
      <c r="O1045" s="1357" t="s">
        <v>6080</v>
      </c>
      <c r="P1045" s="1357" t="str">
        <f t="shared" si="18"/>
        <v>End</v>
      </c>
      <c r="Q1045" s="1361" t="str">
        <f>IFERROR(VLOOKUP(Organization!$L1045,BUDGETMANAGER,5,FALSE),"No VID")</f>
        <v>No VID</v>
      </c>
      <c r="R1045" s="111"/>
    </row>
    <row r="1046" spans="1:18" ht="12.75" customHeight="1">
      <c r="A1046" s="1359">
        <v>1037</v>
      </c>
      <c r="B1046" s="1355" t="s">
        <v>97</v>
      </c>
      <c r="C1046" s="1355"/>
      <c r="D1046" s="1355"/>
      <c r="E1046" s="1355"/>
      <c r="F1046" s="1355"/>
      <c r="G1046" s="1355"/>
      <c r="H1046" s="1356">
        <v>254600</v>
      </c>
      <c r="I1046" s="1357" t="s">
        <v>5887</v>
      </c>
      <c r="J1046" s="1355" t="s">
        <v>3245</v>
      </c>
      <c r="K1046" s="1360">
        <v>11440</v>
      </c>
      <c r="L1046" s="1357" t="s">
        <v>993</v>
      </c>
      <c r="M1046" s="1357" t="str">
        <f>IFERROR(INDEX('Budget Manager'!C:C,MATCH(L1046,'Budget Manager'!A:A,0))&amp;", "&amp;INDEX('Budget Manager'!D:D,MATCH(L1046,'Budget Manager'!A:A,0)),"No Budget Manager")</f>
        <v>Hedayat, Nasser</v>
      </c>
      <c r="N1046" s="1357">
        <f>IFERROR(INDEX('Budget Manager'!B:B,MATCH(L1046,'Budget Manager'!A:A,0)),"No PIDM")</f>
        <v>334733</v>
      </c>
      <c r="O1046" s="1357" t="s">
        <v>6913</v>
      </c>
      <c r="P1046" s="1357" t="str">
        <f t="shared" si="18"/>
        <v>End</v>
      </c>
      <c r="Q1046" s="1361" t="str">
        <f>IFERROR(VLOOKUP(Organization!$L1046,BUDGETMANAGER,5,FALSE),"No VID")</f>
        <v>A</v>
      </c>
      <c r="R1046" s="111"/>
    </row>
    <row r="1047" spans="1:18" ht="12.75" customHeight="1">
      <c r="A1047" s="1359">
        <v>1038</v>
      </c>
      <c r="B1047" s="1355" t="s">
        <v>97</v>
      </c>
      <c r="C1047" s="1355"/>
      <c r="D1047" s="1355"/>
      <c r="E1047" s="1355"/>
      <c r="F1047" s="1355"/>
      <c r="G1047" s="1355"/>
      <c r="H1047" s="1356">
        <v>254800</v>
      </c>
      <c r="I1047" s="1357" t="s">
        <v>6223</v>
      </c>
      <c r="J1047" s="1355" t="s">
        <v>3245</v>
      </c>
      <c r="K1047" s="1360">
        <v>11440</v>
      </c>
      <c r="L1047" s="1357" t="s">
        <v>993</v>
      </c>
      <c r="M1047" s="1357" t="str">
        <f>IFERROR(INDEX('Budget Manager'!C:C,MATCH(L1047,'Budget Manager'!A:A,0))&amp;", "&amp;INDEX('Budget Manager'!D:D,MATCH(L1047,'Budget Manager'!A:A,0)),"No Budget Manager")</f>
        <v>Hedayat, Nasser</v>
      </c>
      <c r="N1047" s="1357">
        <f>IFERROR(INDEX('Budget Manager'!B:B,MATCH(L1047,'Budget Manager'!A:A,0)),"No PIDM")</f>
        <v>334733</v>
      </c>
      <c r="O1047" s="1357" t="s">
        <v>7615</v>
      </c>
      <c r="P1047" s="1357" t="str">
        <f t="shared" si="18"/>
        <v>End</v>
      </c>
      <c r="Q1047" s="1361" t="str">
        <f>IFERROR(VLOOKUP(Organization!$L1047,BUDGETMANAGER,5,FALSE),"No VID")</f>
        <v>A</v>
      </c>
      <c r="R1047" s="111"/>
    </row>
    <row r="1048" spans="1:18" ht="12.75" customHeight="1">
      <c r="A1048" s="1359">
        <v>1039</v>
      </c>
      <c r="B1048" s="1355" t="s">
        <v>97</v>
      </c>
      <c r="C1048" s="1355"/>
      <c r="D1048" s="1355"/>
      <c r="E1048" s="1355"/>
      <c r="F1048" s="1355"/>
      <c r="G1048" s="1355"/>
      <c r="H1048" s="1356">
        <v>255000</v>
      </c>
      <c r="I1048" s="1357" t="s">
        <v>6483</v>
      </c>
      <c r="J1048" s="1355" t="s">
        <v>3245</v>
      </c>
      <c r="K1048" s="1360">
        <v>11440</v>
      </c>
      <c r="L1048" s="1357" t="s">
        <v>993</v>
      </c>
      <c r="M1048" s="1357" t="str">
        <f>IFERROR(INDEX('Budget Manager'!C:C,MATCH(L1048,'Budget Manager'!A:A,0))&amp;", "&amp;INDEX('Budget Manager'!D:D,MATCH(L1048,'Budget Manager'!A:A,0)),"No Budget Manager")</f>
        <v>Hedayat, Nasser</v>
      </c>
      <c r="N1048" s="1357">
        <f>IFERROR(INDEX('Budget Manager'!B:B,MATCH(L1048,'Budget Manager'!A:A,0)),"No PIDM")</f>
        <v>334733</v>
      </c>
      <c r="O1048" s="1357" t="s">
        <v>7451</v>
      </c>
      <c r="P1048" s="1357" t="str">
        <f t="shared" si="18"/>
        <v>End</v>
      </c>
      <c r="Q1048" s="1361" t="str">
        <f>IFERROR(VLOOKUP(Organization!$L1048,BUDGETMANAGER,5,FALSE),"No VID")</f>
        <v>A</v>
      </c>
      <c r="R1048" s="111"/>
    </row>
    <row r="1049" spans="1:18" ht="12.75" customHeight="1">
      <c r="A1049" s="1359">
        <v>1040</v>
      </c>
      <c r="B1049" s="1355" t="s">
        <v>97</v>
      </c>
      <c r="C1049" s="1355"/>
      <c r="D1049" s="1355"/>
      <c r="E1049" s="1355"/>
      <c r="F1049" s="1355"/>
      <c r="G1049" s="1355"/>
      <c r="H1049" s="1356">
        <v>255100</v>
      </c>
      <c r="I1049" s="1357" t="s">
        <v>6513</v>
      </c>
      <c r="J1049" s="1355" t="s">
        <v>3245</v>
      </c>
      <c r="K1049" s="1360">
        <v>11440</v>
      </c>
      <c r="L1049" s="1357" t="s">
        <v>993</v>
      </c>
      <c r="M1049" s="1357" t="str">
        <f>IFERROR(INDEX('Budget Manager'!C:C,MATCH(L1049,'Budget Manager'!A:A,0))&amp;", "&amp;INDEX('Budget Manager'!D:D,MATCH(L1049,'Budget Manager'!A:A,0)),"No Budget Manager")</f>
        <v>Hedayat, Nasser</v>
      </c>
      <c r="N1049" s="1357">
        <f>IFERROR(INDEX('Budget Manager'!B:B,MATCH(L1049,'Budget Manager'!A:A,0)),"No PIDM")</f>
        <v>334733</v>
      </c>
      <c r="O1049" s="1357" t="s">
        <v>7013</v>
      </c>
      <c r="P1049" s="1357" t="str">
        <f t="shared" si="18"/>
        <v>End</v>
      </c>
      <c r="Q1049" s="1361" t="str">
        <f>IFERROR(VLOOKUP(Organization!$L1049,BUDGETMANAGER,5,FALSE),"No VID")</f>
        <v>A</v>
      </c>
      <c r="R1049" s="111"/>
    </row>
    <row r="1050" spans="1:18" ht="12.75" customHeight="1">
      <c r="A1050" s="1359">
        <v>1041</v>
      </c>
      <c r="B1050" s="1355" t="s">
        <v>97</v>
      </c>
      <c r="C1050" s="1355"/>
      <c r="D1050" s="1355"/>
      <c r="E1050" s="1355"/>
      <c r="F1050" s="1355"/>
      <c r="G1050" s="1355"/>
      <c r="H1050" s="1356">
        <v>310603</v>
      </c>
      <c r="I1050" s="1357" t="s">
        <v>3485</v>
      </c>
      <c r="J1050" s="1355" t="s">
        <v>3245</v>
      </c>
      <c r="K1050" s="1360">
        <v>11440</v>
      </c>
      <c r="L1050" s="1357" t="s">
        <v>993</v>
      </c>
      <c r="M1050" s="1357" t="str">
        <f>IFERROR(INDEX('Budget Manager'!C:C,MATCH(L1050,'Budget Manager'!A:A,0))&amp;", "&amp;INDEX('Budget Manager'!D:D,MATCH(L1050,'Budget Manager'!A:A,0)),"No Budget Manager")</f>
        <v>Hedayat, Nasser</v>
      </c>
      <c r="N1050" s="1357">
        <f>IFERROR(INDEX('Budget Manager'!B:B,MATCH(L1050,'Budget Manager'!A:A,0)),"No PIDM")</f>
        <v>334733</v>
      </c>
      <c r="O1050" s="1357" t="s">
        <v>6539</v>
      </c>
      <c r="P1050" s="1357" t="str">
        <f t="shared" si="18"/>
        <v>End</v>
      </c>
      <c r="Q1050" s="1361" t="str">
        <f>IFERROR(VLOOKUP(Organization!$L1050,BUDGETMANAGER,5,FALSE),"No VID")</f>
        <v>A</v>
      </c>
      <c r="R1050" s="111"/>
    </row>
    <row r="1051" spans="1:18" ht="12.75" customHeight="1">
      <c r="A1051" s="1359">
        <v>1042</v>
      </c>
      <c r="B1051" s="1355" t="s">
        <v>97</v>
      </c>
      <c r="C1051" s="1355"/>
      <c r="D1051" s="1355"/>
      <c r="E1051" s="1355"/>
      <c r="F1051" s="1355"/>
      <c r="G1051" s="1355"/>
      <c r="H1051" s="1356">
        <v>656700</v>
      </c>
      <c r="I1051" s="1357" t="s">
        <v>1987</v>
      </c>
      <c r="J1051" s="1355" t="s">
        <v>3245</v>
      </c>
      <c r="K1051" s="1378" t="s">
        <v>9786</v>
      </c>
      <c r="L1051" s="1357" t="s">
        <v>993</v>
      </c>
      <c r="M1051" s="1357" t="str">
        <f>IFERROR(INDEX('Budget Manager'!C:C,MATCH(L1051,'Budget Manager'!A:A,0))&amp;", "&amp;INDEX('Budget Manager'!D:D,MATCH(L1051,'Budget Manager'!A:A,0)),"No Budget Manager")</f>
        <v>Hedayat, Nasser</v>
      </c>
      <c r="N1051" s="1357">
        <f>IFERROR(INDEX('Budget Manager'!B:B,MATCH(L1051,'Budget Manager'!A:A,0)),"No PIDM")</f>
        <v>334733</v>
      </c>
      <c r="O1051" s="1357"/>
      <c r="P1051" s="1357" t="str">
        <f t="shared" si="18"/>
        <v/>
      </c>
      <c r="Q1051" s="1361" t="str">
        <f>IFERROR(VLOOKUP(Organization!$L1051,BUDGETMANAGER,5,FALSE),"No VID")</f>
        <v>A</v>
      </c>
      <c r="R1051" s="111"/>
    </row>
    <row r="1052" spans="1:18" ht="12.75" customHeight="1">
      <c r="A1052" s="1359">
        <v>1043</v>
      </c>
      <c r="B1052" s="1355" t="s">
        <v>97</v>
      </c>
      <c r="C1052" s="1355"/>
      <c r="D1052" s="1355"/>
      <c r="E1052" s="1355"/>
      <c r="F1052" s="1355"/>
      <c r="G1052" s="1355"/>
      <c r="H1052" s="1356" t="s">
        <v>1225</v>
      </c>
      <c r="I1052" s="1357" t="s">
        <v>3286</v>
      </c>
      <c r="J1052" s="1355" t="s">
        <v>3245</v>
      </c>
      <c r="K1052" s="1378" t="s">
        <v>9786</v>
      </c>
      <c r="L1052" s="1357" t="s">
        <v>6057</v>
      </c>
      <c r="M1052" s="1357" t="str">
        <f>IFERROR(INDEX('Budget Manager'!C:C,MATCH(L1052,'Budget Manager'!A:A,0))&amp;", "&amp;INDEX('Budget Manager'!D:D,MATCH(L1052,'Budget Manager'!A:A,0)),"No Budget Manager")</f>
        <v>Madison, Anjela</v>
      </c>
      <c r="N1052" s="1357">
        <f>IFERROR(INDEX('Budget Manager'!B:B,MATCH(L1052,'Budget Manager'!A:A,0)),"No PIDM")</f>
        <v>1001907</v>
      </c>
      <c r="O1052" s="1357"/>
      <c r="P1052" s="1357" t="str">
        <f t="shared" si="18"/>
        <v/>
      </c>
      <c r="Q1052" s="1361" t="str">
        <f>IFERROR(VLOOKUP(Organization!$L1052,BUDGETMANAGER,5,FALSE),"No VID")</f>
        <v>A</v>
      </c>
      <c r="R1052" s="111"/>
    </row>
    <row r="1053" spans="1:18" ht="12.75" customHeight="1">
      <c r="A1053" s="1359">
        <v>1044</v>
      </c>
      <c r="B1053" s="1355" t="s">
        <v>97</v>
      </c>
      <c r="C1053" s="1355"/>
      <c r="D1053" s="1355"/>
      <c r="E1053" s="1355"/>
      <c r="F1053" s="1355"/>
      <c r="G1053" s="1355"/>
      <c r="H1053" s="1356" t="s">
        <v>1238</v>
      </c>
      <c r="I1053" s="1357" t="s">
        <v>5766</v>
      </c>
      <c r="J1053" s="1355" t="s">
        <v>3245</v>
      </c>
      <c r="K1053" s="1378" t="s">
        <v>9786</v>
      </c>
      <c r="L1053" s="1357" t="s">
        <v>6057</v>
      </c>
      <c r="M1053" s="1357" t="str">
        <f>IFERROR(INDEX('Budget Manager'!C:C,MATCH(L1053,'Budget Manager'!A:A,0))&amp;", "&amp;INDEX('Budget Manager'!D:D,MATCH(L1053,'Budget Manager'!A:A,0)),"No Budget Manager")</f>
        <v>Madison, Anjela</v>
      </c>
      <c r="N1053" s="1357">
        <f>IFERROR(INDEX('Budget Manager'!B:B,MATCH(L1053,'Budget Manager'!A:A,0)),"No PIDM")</f>
        <v>1001907</v>
      </c>
      <c r="O1053" s="1357"/>
      <c r="P1053" s="1357" t="str">
        <f t="shared" si="18"/>
        <v/>
      </c>
      <c r="Q1053" s="1361" t="str">
        <f>IFERROR(VLOOKUP(Organization!$L1053,BUDGETMANAGER,5,FALSE),"No VID")</f>
        <v>A</v>
      </c>
      <c r="R1053" s="111"/>
    </row>
    <row r="1054" spans="1:18" ht="12.75" customHeight="1">
      <c r="A1054" s="1359">
        <v>1045</v>
      </c>
      <c r="B1054" s="1355" t="s">
        <v>97</v>
      </c>
      <c r="C1054" s="1355"/>
      <c r="D1054" s="1355"/>
      <c r="E1054" s="1355"/>
      <c r="F1054" s="1355"/>
      <c r="G1054" s="1355"/>
      <c r="H1054" s="1356" t="s">
        <v>189</v>
      </c>
      <c r="I1054" s="1357" t="s">
        <v>198</v>
      </c>
      <c r="J1054" s="1355" t="s">
        <v>3245</v>
      </c>
      <c r="K1054" s="1378" t="s">
        <v>9786</v>
      </c>
      <c r="L1054" s="1357" t="s">
        <v>6057</v>
      </c>
      <c r="M1054" s="1357" t="str">
        <f>IFERROR(INDEX('Budget Manager'!C:C,MATCH(L1054,'Budget Manager'!A:A,0))&amp;", "&amp;INDEX('Budget Manager'!D:D,MATCH(L1054,'Budget Manager'!A:A,0)),"No Budget Manager")</f>
        <v>Madison, Anjela</v>
      </c>
      <c r="N1054" s="1357">
        <f>IFERROR(INDEX('Budget Manager'!B:B,MATCH(L1054,'Budget Manager'!A:A,0)),"No PIDM")</f>
        <v>1001907</v>
      </c>
      <c r="O1054" s="1357"/>
      <c r="P1054" s="1357" t="str">
        <f t="shared" si="18"/>
        <v/>
      </c>
      <c r="Q1054" s="1361" t="str">
        <f>IFERROR(VLOOKUP(Organization!$L1054,BUDGETMANAGER,5,FALSE),"No VID")</f>
        <v>A</v>
      </c>
      <c r="R1054" s="111"/>
    </row>
    <row r="1055" spans="1:18" ht="12.75" customHeight="1">
      <c r="A1055" s="1359">
        <v>1046</v>
      </c>
      <c r="B1055" s="1355" t="s">
        <v>97</v>
      </c>
      <c r="C1055" s="1355"/>
      <c r="D1055" s="1355"/>
      <c r="E1055" s="1355"/>
      <c r="F1055" s="1355"/>
      <c r="G1055" s="1355"/>
      <c r="H1055" s="1356" t="s">
        <v>185</v>
      </c>
      <c r="I1055" s="1357" t="s">
        <v>186</v>
      </c>
      <c r="J1055" s="1355" t="s">
        <v>3245</v>
      </c>
      <c r="K1055" s="1378" t="s">
        <v>9786</v>
      </c>
      <c r="L1055" s="1357" t="s">
        <v>6057</v>
      </c>
      <c r="M1055" s="1357" t="str">
        <f>IFERROR(INDEX('Budget Manager'!C:C,MATCH(L1055,'Budget Manager'!A:A,0))&amp;", "&amp;INDEX('Budget Manager'!D:D,MATCH(L1055,'Budget Manager'!A:A,0)),"No Budget Manager")</f>
        <v>Madison, Anjela</v>
      </c>
      <c r="N1055" s="1357">
        <f>IFERROR(INDEX('Budget Manager'!B:B,MATCH(L1055,'Budget Manager'!A:A,0)),"No PIDM")</f>
        <v>1001907</v>
      </c>
      <c r="O1055" s="1357"/>
      <c r="P1055" s="1357" t="str">
        <f t="shared" si="18"/>
        <v/>
      </c>
      <c r="Q1055" s="1361" t="str">
        <f>IFERROR(VLOOKUP(Organization!$L1055,BUDGETMANAGER,5,FALSE),"No VID")</f>
        <v>A</v>
      </c>
      <c r="R1055" s="111"/>
    </row>
    <row r="1056" spans="1:18" ht="12.75" customHeight="1">
      <c r="A1056" s="1359">
        <v>1047</v>
      </c>
      <c r="B1056" s="1355" t="s">
        <v>97</v>
      </c>
      <c r="C1056" s="1355"/>
      <c r="D1056" s="1355"/>
      <c r="E1056" s="1355"/>
      <c r="F1056" s="1355"/>
      <c r="G1056" s="1355"/>
      <c r="H1056" s="1356" t="s">
        <v>4828</v>
      </c>
      <c r="I1056" s="1357" t="s">
        <v>4829</v>
      </c>
      <c r="J1056" s="1355" t="s">
        <v>3245</v>
      </c>
      <c r="K1056" s="1378" t="s">
        <v>9786</v>
      </c>
      <c r="L1056" s="1357" t="s">
        <v>6057</v>
      </c>
      <c r="M1056" s="1357" t="str">
        <f>IFERROR(INDEX('Budget Manager'!C:C,MATCH(L1056,'Budget Manager'!A:A,0))&amp;", "&amp;INDEX('Budget Manager'!D:D,MATCH(L1056,'Budget Manager'!A:A,0)),"No Budget Manager")</f>
        <v>Madison, Anjela</v>
      </c>
      <c r="N1056" s="1357">
        <f>IFERROR(INDEX('Budget Manager'!B:B,MATCH(L1056,'Budget Manager'!A:A,0)),"No PIDM")</f>
        <v>1001907</v>
      </c>
      <c r="O1056" s="1357"/>
      <c r="P1056" s="1357" t="str">
        <f t="shared" si="18"/>
        <v/>
      </c>
      <c r="Q1056" s="1361" t="str">
        <f>IFERROR(VLOOKUP(Organization!$L1056,BUDGETMANAGER,5,FALSE),"No VID")</f>
        <v>A</v>
      </c>
      <c r="R1056" s="111"/>
    </row>
    <row r="1057" spans="1:18" ht="12.75" customHeight="1">
      <c r="A1057" s="1359">
        <v>1048</v>
      </c>
      <c r="B1057" s="1355" t="s">
        <v>97</v>
      </c>
      <c r="C1057" s="1355"/>
      <c r="D1057" s="1355"/>
      <c r="E1057" s="1355"/>
      <c r="F1057" s="1355"/>
      <c r="G1057" s="1355"/>
      <c r="H1057" s="1356" t="s">
        <v>7622</v>
      </c>
      <c r="I1057" s="1357" t="s">
        <v>8464</v>
      </c>
      <c r="J1057" s="1355" t="s">
        <v>3245</v>
      </c>
      <c r="K1057" s="1378" t="s">
        <v>9786</v>
      </c>
      <c r="L1057" s="1357" t="s">
        <v>6057</v>
      </c>
      <c r="M1057" s="1357" t="str">
        <f>IFERROR(INDEX('Budget Manager'!C:C,MATCH(L1057,'Budget Manager'!A:A,0))&amp;", "&amp;INDEX('Budget Manager'!D:D,MATCH(L1057,'Budget Manager'!A:A,0)),"No Budget Manager")</f>
        <v>Madison, Anjela</v>
      </c>
      <c r="N1057" s="1357">
        <f>IFERROR(INDEX('Budget Manager'!B:B,MATCH(L1057,'Budget Manager'!A:A,0)),"No PIDM")</f>
        <v>1001907</v>
      </c>
      <c r="O1057" s="1357"/>
      <c r="P1057" s="1357" t="str">
        <f t="shared" si="18"/>
        <v/>
      </c>
      <c r="Q1057" s="1361" t="str">
        <f>IFERROR(VLOOKUP(Organization!$L1057,BUDGETMANAGER,5,FALSE),"No VID")</f>
        <v>A</v>
      </c>
      <c r="R1057" s="111"/>
    </row>
    <row r="1058" spans="1:18" ht="12.75" customHeight="1">
      <c r="A1058" s="1359">
        <v>1049</v>
      </c>
      <c r="B1058" s="1355" t="s">
        <v>97</v>
      </c>
      <c r="C1058" s="1355"/>
      <c r="D1058" s="1355"/>
      <c r="E1058" s="1355"/>
      <c r="F1058" s="1355"/>
      <c r="G1058" s="1355"/>
      <c r="H1058" s="1356" t="s">
        <v>1237</v>
      </c>
      <c r="I1058" s="1357" t="s">
        <v>5366</v>
      </c>
      <c r="J1058" s="1355" t="s">
        <v>3245</v>
      </c>
      <c r="K1058" s="1378" t="s">
        <v>9786</v>
      </c>
      <c r="L1058" s="1357" t="s">
        <v>6057</v>
      </c>
      <c r="M1058" s="1357" t="str">
        <f>IFERROR(INDEX('Budget Manager'!C:C,MATCH(L1058,'Budget Manager'!A:A,0))&amp;", "&amp;INDEX('Budget Manager'!D:D,MATCH(L1058,'Budget Manager'!A:A,0)),"No Budget Manager")</f>
        <v>Madison, Anjela</v>
      </c>
      <c r="N1058" s="1357">
        <f>IFERROR(INDEX('Budget Manager'!B:B,MATCH(L1058,'Budget Manager'!A:A,0)),"No PIDM")</f>
        <v>1001907</v>
      </c>
      <c r="O1058" s="1357"/>
      <c r="P1058" s="1357" t="str">
        <f t="shared" si="18"/>
        <v/>
      </c>
      <c r="Q1058" s="1361" t="str">
        <f>IFERROR(VLOOKUP(Organization!$L1058,BUDGETMANAGER,5,FALSE),"No VID")</f>
        <v>A</v>
      </c>
      <c r="R1058" s="111"/>
    </row>
    <row r="1059" spans="1:18" ht="12.75" customHeight="1">
      <c r="A1059" s="1359">
        <v>1050</v>
      </c>
      <c r="B1059" s="1355" t="s">
        <v>97</v>
      </c>
      <c r="C1059" s="1355"/>
      <c r="D1059" s="1355"/>
      <c r="E1059" s="1355"/>
      <c r="F1059" s="1355"/>
      <c r="G1059" s="1355"/>
      <c r="H1059" s="1356" t="s">
        <v>1239</v>
      </c>
      <c r="I1059" s="1357" t="s">
        <v>182</v>
      </c>
      <c r="J1059" s="1355" t="s">
        <v>3245</v>
      </c>
      <c r="K1059" s="1378" t="s">
        <v>9786</v>
      </c>
      <c r="L1059" s="1357" t="s">
        <v>6057</v>
      </c>
      <c r="M1059" s="1357" t="str">
        <f>IFERROR(INDEX('Budget Manager'!C:C,MATCH(L1059,'Budget Manager'!A:A,0))&amp;", "&amp;INDEX('Budget Manager'!D:D,MATCH(L1059,'Budget Manager'!A:A,0)),"No Budget Manager")</f>
        <v>Madison, Anjela</v>
      </c>
      <c r="N1059" s="1357">
        <f>IFERROR(INDEX('Budget Manager'!B:B,MATCH(L1059,'Budget Manager'!A:A,0)),"No PIDM")</f>
        <v>1001907</v>
      </c>
      <c r="O1059" s="1357"/>
      <c r="P1059" s="1357" t="str">
        <f t="shared" si="18"/>
        <v/>
      </c>
      <c r="Q1059" s="1361" t="str">
        <f>IFERROR(VLOOKUP(Organization!$L1059,BUDGETMANAGER,5,FALSE),"No VID")</f>
        <v>A</v>
      </c>
      <c r="R1059" s="111"/>
    </row>
    <row r="1060" spans="1:18" ht="12.75" customHeight="1">
      <c r="A1060" s="1359">
        <v>1051</v>
      </c>
      <c r="B1060" s="1355" t="s">
        <v>97</v>
      </c>
      <c r="C1060" s="1355"/>
      <c r="D1060" s="1355"/>
      <c r="E1060" s="1355"/>
      <c r="F1060" s="1355"/>
      <c r="G1060" s="1355"/>
      <c r="H1060" s="1356" t="s">
        <v>190</v>
      </c>
      <c r="I1060" s="1357" t="s">
        <v>199</v>
      </c>
      <c r="J1060" s="1355" t="s">
        <v>3245</v>
      </c>
      <c r="K1060" s="1378" t="s">
        <v>9786</v>
      </c>
      <c r="L1060" s="1357" t="s">
        <v>6057</v>
      </c>
      <c r="M1060" s="1357" t="str">
        <f>IFERROR(INDEX('Budget Manager'!C:C,MATCH(L1060,'Budget Manager'!A:A,0))&amp;", "&amp;INDEX('Budget Manager'!D:D,MATCH(L1060,'Budget Manager'!A:A,0)),"No Budget Manager")</f>
        <v>Madison, Anjela</v>
      </c>
      <c r="N1060" s="1357">
        <f>IFERROR(INDEX('Budget Manager'!B:B,MATCH(L1060,'Budget Manager'!A:A,0)),"No PIDM")</f>
        <v>1001907</v>
      </c>
      <c r="O1060" s="1357"/>
      <c r="P1060" s="1357" t="str">
        <f t="shared" si="18"/>
        <v/>
      </c>
      <c r="Q1060" s="1361" t="str">
        <f>IFERROR(VLOOKUP(Organization!$L1060,BUDGETMANAGER,5,FALSE),"No VID")</f>
        <v>A</v>
      </c>
      <c r="R1060" s="111"/>
    </row>
    <row r="1061" spans="1:18" ht="12.75" customHeight="1">
      <c r="A1061" s="1359">
        <v>1052</v>
      </c>
      <c r="B1061" s="1355" t="s">
        <v>97</v>
      </c>
      <c r="C1061" s="1355"/>
      <c r="D1061" s="1355"/>
      <c r="E1061" s="1355"/>
      <c r="F1061" s="1355"/>
      <c r="G1061" s="1355"/>
      <c r="H1061" s="1356" t="s">
        <v>187</v>
      </c>
      <c r="I1061" s="1357" t="s">
        <v>188</v>
      </c>
      <c r="J1061" s="1355" t="s">
        <v>3245</v>
      </c>
      <c r="K1061" s="1378" t="s">
        <v>9786</v>
      </c>
      <c r="L1061" s="1357" t="s">
        <v>6057</v>
      </c>
      <c r="M1061" s="1357" t="str">
        <f>IFERROR(INDEX('Budget Manager'!C:C,MATCH(L1061,'Budget Manager'!A:A,0))&amp;", "&amp;INDEX('Budget Manager'!D:D,MATCH(L1061,'Budget Manager'!A:A,0)),"No Budget Manager")</f>
        <v>Madison, Anjela</v>
      </c>
      <c r="N1061" s="1357">
        <f>IFERROR(INDEX('Budget Manager'!B:B,MATCH(L1061,'Budget Manager'!A:A,0)),"No PIDM")</f>
        <v>1001907</v>
      </c>
      <c r="O1061" s="1357"/>
      <c r="P1061" s="1357" t="str">
        <f t="shared" si="18"/>
        <v/>
      </c>
      <c r="Q1061" s="1361" t="str">
        <f>IFERROR(VLOOKUP(Organization!$L1061,BUDGETMANAGER,5,FALSE),"No VID")</f>
        <v>A</v>
      </c>
      <c r="R1061" s="111"/>
    </row>
    <row r="1062" spans="1:18" ht="12.75" customHeight="1">
      <c r="A1062" s="1359">
        <v>1053</v>
      </c>
      <c r="B1062" s="1355" t="s">
        <v>97</v>
      </c>
      <c r="C1062" s="1355"/>
      <c r="D1062" s="1355"/>
      <c r="E1062" s="1355"/>
      <c r="F1062" s="1355"/>
      <c r="G1062" s="1355"/>
      <c r="H1062" s="1356" t="s">
        <v>5701</v>
      </c>
      <c r="I1062" s="1357" t="s">
        <v>5702</v>
      </c>
      <c r="J1062" s="1355" t="s">
        <v>3245</v>
      </c>
      <c r="K1062" s="1378" t="s">
        <v>9786</v>
      </c>
      <c r="L1062" s="1357" t="s">
        <v>6057</v>
      </c>
      <c r="M1062" s="1357" t="str">
        <f>IFERROR(INDEX('Budget Manager'!C:C,MATCH(L1062,'Budget Manager'!A:A,0))&amp;", "&amp;INDEX('Budget Manager'!D:D,MATCH(L1062,'Budget Manager'!A:A,0)),"No Budget Manager")</f>
        <v>Madison, Anjela</v>
      </c>
      <c r="N1062" s="1357">
        <f>IFERROR(INDEX('Budget Manager'!B:B,MATCH(L1062,'Budget Manager'!A:A,0)),"No PIDM")</f>
        <v>1001907</v>
      </c>
      <c r="O1062" s="1357"/>
      <c r="P1062" s="1357" t="str">
        <f t="shared" si="18"/>
        <v/>
      </c>
      <c r="Q1062" s="1361" t="str">
        <f>IFERROR(VLOOKUP(Organization!$L1062,BUDGETMANAGER,5,FALSE),"No VID")</f>
        <v>A</v>
      </c>
      <c r="R1062" s="111"/>
    </row>
    <row r="1063" spans="1:18" ht="12.75" customHeight="1">
      <c r="A1063" s="1359">
        <v>1054</v>
      </c>
      <c r="B1063" s="1355" t="s">
        <v>97</v>
      </c>
      <c r="C1063" s="1355"/>
      <c r="D1063" s="1355"/>
      <c r="E1063" s="1355"/>
      <c r="F1063" s="1355"/>
      <c r="G1063" s="1355"/>
      <c r="H1063" s="1356" t="s">
        <v>8462</v>
      </c>
      <c r="I1063" s="1357" t="s">
        <v>8463</v>
      </c>
      <c r="J1063" s="1355" t="s">
        <v>3245</v>
      </c>
      <c r="K1063" s="1378" t="s">
        <v>9786</v>
      </c>
      <c r="L1063" s="1357" t="s">
        <v>6057</v>
      </c>
      <c r="M1063" s="1357" t="str">
        <f>IFERROR(INDEX('Budget Manager'!C:C,MATCH(L1063,'Budget Manager'!A:A,0))&amp;", "&amp;INDEX('Budget Manager'!D:D,MATCH(L1063,'Budget Manager'!A:A,0)),"No Budget Manager")</f>
        <v>Madison, Anjela</v>
      </c>
      <c r="N1063" s="1357">
        <f>IFERROR(INDEX('Budget Manager'!B:B,MATCH(L1063,'Budget Manager'!A:A,0)),"No PIDM")</f>
        <v>1001907</v>
      </c>
      <c r="O1063" s="1357"/>
      <c r="P1063" s="1357" t="str">
        <f t="shared" ref="P1063:P1126" si="19">LEFT($O1063,3)</f>
        <v/>
      </c>
      <c r="Q1063" s="1361" t="str">
        <f>IFERROR(VLOOKUP(Organization!$L1063,BUDGETMANAGER,5,FALSE),"No VID")</f>
        <v>A</v>
      </c>
      <c r="R1063" s="111"/>
    </row>
    <row r="1064" spans="1:18" ht="12.75" customHeight="1">
      <c r="A1064" s="1359">
        <v>1055</v>
      </c>
      <c r="B1064" s="1355" t="s">
        <v>97</v>
      </c>
      <c r="C1064" s="1355"/>
      <c r="D1064" s="1355"/>
      <c r="E1064" s="1355"/>
      <c r="F1064" s="1355"/>
      <c r="G1064" s="1355"/>
      <c r="H1064" s="1356" t="s">
        <v>1227</v>
      </c>
      <c r="I1064" s="1357" t="s">
        <v>684</v>
      </c>
      <c r="J1064" s="1355" t="s">
        <v>3245</v>
      </c>
      <c r="K1064" s="1378" t="s">
        <v>9786</v>
      </c>
      <c r="L1064" s="1357" t="s">
        <v>6057</v>
      </c>
      <c r="M1064" s="1357" t="str">
        <f>IFERROR(INDEX('Budget Manager'!C:C,MATCH(L1064,'Budget Manager'!A:A,0))&amp;", "&amp;INDEX('Budget Manager'!D:D,MATCH(L1064,'Budget Manager'!A:A,0)),"No Budget Manager")</f>
        <v>Madison, Anjela</v>
      </c>
      <c r="N1064" s="1357">
        <f>IFERROR(INDEX('Budget Manager'!B:B,MATCH(L1064,'Budget Manager'!A:A,0)),"No PIDM")</f>
        <v>1001907</v>
      </c>
      <c r="O1064" s="1357"/>
      <c r="P1064" s="1357" t="str">
        <f t="shared" si="19"/>
        <v/>
      </c>
      <c r="Q1064" s="1361" t="str">
        <f>IFERROR(VLOOKUP(Organization!$L1064,BUDGETMANAGER,5,FALSE),"No VID")</f>
        <v>A</v>
      </c>
      <c r="R1064" s="111"/>
    </row>
    <row r="1065" spans="1:18" ht="12.75" customHeight="1">
      <c r="A1065" s="1359">
        <v>1056</v>
      </c>
      <c r="B1065" s="1355" t="s">
        <v>97</v>
      </c>
      <c r="C1065" s="1355"/>
      <c r="D1065" s="1355"/>
      <c r="E1065" s="1355"/>
      <c r="F1065" s="1355"/>
      <c r="G1065" s="1355"/>
      <c r="H1065" s="1356" t="s">
        <v>1240</v>
      </c>
      <c r="I1065" s="1357" t="s">
        <v>176</v>
      </c>
      <c r="J1065" s="1355" t="s">
        <v>3245</v>
      </c>
      <c r="K1065" s="1378" t="s">
        <v>9786</v>
      </c>
      <c r="L1065" s="1357" t="s">
        <v>6057</v>
      </c>
      <c r="M1065" s="1357" t="str">
        <f>IFERROR(INDEX('Budget Manager'!C:C,MATCH(L1065,'Budget Manager'!A:A,0))&amp;", "&amp;INDEX('Budget Manager'!D:D,MATCH(L1065,'Budget Manager'!A:A,0)),"No Budget Manager")</f>
        <v>Madison, Anjela</v>
      </c>
      <c r="N1065" s="1357">
        <f>IFERROR(INDEX('Budget Manager'!B:B,MATCH(L1065,'Budget Manager'!A:A,0)),"No PIDM")</f>
        <v>1001907</v>
      </c>
      <c r="O1065" s="1357"/>
      <c r="P1065" s="1357" t="str">
        <f t="shared" si="19"/>
        <v/>
      </c>
      <c r="Q1065" s="1361" t="str">
        <f>IFERROR(VLOOKUP(Organization!$L1065,BUDGETMANAGER,5,FALSE),"No VID")</f>
        <v>A</v>
      </c>
      <c r="R1065" s="111"/>
    </row>
    <row r="1066" spans="1:18" ht="12.75" customHeight="1">
      <c r="A1066" s="1359">
        <v>1057</v>
      </c>
      <c r="B1066" s="1355" t="s">
        <v>97</v>
      </c>
      <c r="C1066" s="1355"/>
      <c r="D1066" s="1355"/>
      <c r="E1066" s="1355"/>
      <c r="F1066" s="1355"/>
      <c r="G1066" s="1355"/>
      <c r="H1066" s="1356" t="s">
        <v>191</v>
      </c>
      <c r="I1066" s="1357" t="s">
        <v>5960</v>
      </c>
      <c r="J1066" s="1355" t="s">
        <v>3245</v>
      </c>
      <c r="K1066" s="1378" t="s">
        <v>9786</v>
      </c>
      <c r="L1066" s="1357" t="s">
        <v>6057</v>
      </c>
      <c r="M1066" s="1357" t="str">
        <f>IFERROR(INDEX('Budget Manager'!C:C,MATCH(L1066,'Budget Manager'!A:A,0))&amp;", "&amp;INDEX('Budget Manager'!D:D,MATCH(L1066,'Budget Manager'!A:A,0)),"No Budget Manager")</f>
        <v>Madison, Anjela</v>
      </c>
      <c r="N1066" s="1357">
        <f>IFERROR(INDEX('Budget Manager'!B:B,MATCH(L1066,'Budget Manager'!A:A,0)),"No PIDM")</f>
        <v>1001907</v>
      </c>
      <c r="O1066" s="1357"/>
      <c r="P1066" s="1357" t="str">
        <f t="shared" si="19"/>
        <v/>
      </c>
      <c r="Q1066" s="1361" t="str">
        <f>IFERROR(VLOOKUP(Organization!$L1066,BUDGETMANAGER,5,FALSE),"No VID")</f>
        <v>A</v>
      </c>
      <c r="R1066" s="111"/>
    </row>
    <row r="1067" spans="1:18" ht="12.75" customHeight="1">
      <c r="A1067" s="1359">
        <v>1058</v>
      </c>
      <c r="B1067" s="1355" t="s">
        <v>97</v>
      </c>
      <c r="C1067" s="1355"/>
      <c r="D1067" s="1355"/>
      <c r="E1067" s="1355"/>
      <c r="F1067" s="1355"/>
      <c r="G1067" s="1355"/>
      <c r="H1067" s="1356" t="s">
        <v>1278</v>
      </c>
      <c r="I1067" s="1357" t="s">
        <v>1280</v>
      </c>
      <c r="J1067" s="1355" t="s">
        <v>3245</v>
      </c>
      <c r="K1067" s="1378" t="s">
        <v>9786</v>
      </c>
      <c r="L1067" s="1357" t="s">
        <v>6057</v>
      </c>
      <c r="M1067" s="1357" t="str">
        <f>IFERROR(INDEX('Budget Manager'!C:C,MATCH(L1067,'Budget Manager'!A:A,0))&amp;", "&amp;INDEX('Budget Manager'!D:D,MATCH(L1067,'Budget Manager'!A:A,0)),"No Budget Manager")</f>
        <v>Madison, Anjela</v>
      </c>
      <c r="N1067" s="1357">
        <f>IFERROR(INDEX('Budget Manager'!B:B,MATCH(L1067,'Budget Manager'!A:A,0)),"No PIDM")</f>
        <v>1001907</v>
      </c>
      <c r="O1067" s="1357"/>
      <c r="P1067" s="1357" t="str">
        <f t="shared" si="19"/>
        <v/>
      </c>
      <c r="Q1067" s="1361" t="str">
        <f>IFERROR(VLOOKUP(Organization!$L1067,BUDGETMANAGER,5,FALSE),"No VID")</f>
        <v>A</v>
      </c>
      <c r="R1067" s="111"/>
    </row>
    <row r="1068" spans="1:18" ht="12.75" customHeight="1">
      <c r="A1068" s="1359">
        <v>1059</v>
      </c>
      <c r="B1068" s="1355" t="s">
        <v>97</v>
      </c>
      <c r="C1068" s="1355"/>
      <c r="D1068" s="1355"/>
      <c r="E1068" s="1355"/>
      <c r="F1068" s="1355"/>
      <c r="G1068" s="1355"/>
      <c r="H1068" s="1356" t="s">
        <v>1228</v>
      </c>
      <c r="I1068" s="1357" t="s">
        <v>687</v>
      </c>
      <c r="J1068" s="1355" t="s">
        <v>3245</v>
      </c>
      <c r="K1068" s="1378" t="s">
        <v>9786</v>
      </c>
      <c r="L1068" s="1357" t="s">
        <v>6057</v>
      </c>
      <c r="M1068" s="1357" t="str">
        <f>IFERROR(INDEX('Budget Manager'!C:C,MATCH(L1068,'Budget Manager'!A:A,0))&amp;", "&amp;INDEX('Budget Manager'!D:D,MATCH(L1068,'Budget Manager'!A:A,0)),"No Budget Manager")</f>
        <v>Madison, Anjela</v>
      </c>
      <c r="N1068" s="1357">
        <f>IFERROR(INDEX('Budget Manager'!B:B,MATCH(L1068,'Budget Manager'!A:A,0)),"No PIDM")</f>
        <v>1001907</v>
      </c>
      <c r="O1068" s="1357"/>
      <c r="P1068" s="1357" t="str">
        <f t="shared" si="19"/>
        <v/>
      </c>
      <c r="Q1068" s="1361" t="str">
        <f>IFERROR(VLOOKUP(Organization!$L1068,BUDGETMANAGER,5,FALSE),"No VID")</f>
        <v>A</v>
      </c>
      <c r="R1068" s="111"/>
    </row>
    <row r="1069" spans="1:18" ht="12.75" customHeight="1">
      <c r="A1069" s="1359">
        <v>1060</v>
      </c>
      <c r="B1069" s="1355" t="s">
        <v>97</v>
      </c>
      <c r="C1069" s="1355"/>
      <c r="D1069" s="1355"/>
      <c r="E1069" s="1355"/>
      <c r="F1069" s="1355"/>
      <c r="G1069" s="1355"/>
      <c r="H1069" s="1356" t="s">
        <v>1241</v>
      </c>
      <c r="I1069" s="1357" t="s">
        <v>177</v>
      </c>
      <c r="J1069" s="1355" t="s">
        <v>3245</v>
      </c>
      <c r="K1069" s="1378" t="s">
        <v>9786</v>
      </c>
      <c r="L1069" s="1357" t="s">
        <v>6057</v>
      </c>
      <c r="M1069" s="1357" t="str">
        <f>IFERROR(INDEX('Budget Manager'!C:C,MATCH(L1069,'Budget Manager'!A:A,0))&amp;", "&amp;INDEX('Budget Manager'!D:D,MATCH(L1069,'Budget Manager'!A:A,0)),"No Budget Manager")</f>
        <v>Madison, Anjela</v>
      </c>
      <c r="N1069" s="1357">
        <f>IFERROR(INDEX('Budget Manager'!B:B,MATCH(L1069,'Budget Manager'!A:A,0)),"No PIDM")</f>
        <v>1001907</v>
      </c>
      <c r="O1069" s="1357"/>
      <c r="P1069" s="1357" t="str">
        <f t="shared" si="19"/>
        <v/>
      </c>
      <c r="Q1069" s="1361" t="str">
        <f>IFERROR(VLOOKUP(Organization!$L1069,BUDGETMANAGER,5,FALSE),"No VID")</f>
        <v>A</v>
      </c>
      <c r="R1069" s="111"/>
    </row>
    <row r="1070" spans="1:18" ht="12.75" customHeight="1">
      <c r="A1070" s="1359">
        <v>1061</v>
      </c>
      <c r="B1070" s="1355" t="s">
        <v>97</v>
      </c>
      <c r="C1070" s="1355"/>
      <c r="D1070" s="1355"/>
      <c r="E1070" s="1355"/>
      <c r="F1070" s="1355"/>
      <c r="G1070" s="1355"/>
      <c r="H1070" s="1356" t="s">
        <v>192</v>
      </c>
      <c r="I1070" s="1357" t="s">
        <v>5767</v>
      </c>
      <c r="J1070" s="1355" t="s">
        <v>3245</v>
      </c>
      <c r="K1070" s="1378" t="s">
        <v>9786</v>
      </c>
      <c r="L1070" s="1357" t="s">
        <v>6057</v>
      </c>
      <c r="M1070" s="1357" t="str">
        <f>IFERROR(INDEX('Budget Manager'!C:C,MATCH(L1070,'Budget Manager'!A:A,0))&amp;", "&amp;INDEX('Budget Manager'!D:D,MATCH(L1070,'Budget Manager'!A:A,0)),"No Budget Manager")</f>
        <v>Madison, Anjela</v>
      </c>
      <c r="N1070" s="1357">
        <f>IFERROR(INDEX('Budget Manager'!B:B,MATCH(L1070,'Budget Manager'!A:A,0)),"No PIDM")</f>
        <v>1001907</v>
      </c>
      <c r="O1070" s="1357"/>
      <c r="P1070" s="1357" t="str">
        <f t="shared" si="19"/>
        <v/>
      </c>
      <c r="Q1070" s="1361" t="str">
        <f>IFERROR(VLOOKUP(Organization!$L1070,BUDGETMANAGER,5,FALSE),"No VID")</f>
        <v>A</v>
      </c>
      <c r="R1070" s="111"/>
    </row>
    <row r="1071" spans="1:18" ht="12.75" customHeight="1">
      <c r="A1071" s="1359">
        <v>1062</v>
      </c>
      <c r="B1071" s="1355" t="s">
        <v>97</v>
      </c>
      <c r="C1071" s="1355"/>
      <c r="D1071" s="1355"/>
      <c r="E1071" s="1355"/>
      <c r="F1071" s="1355"/>
      <c r="G1071" s="1355"/>
      <c r="H1071" s="1356" t="s">
        <v>1284</v>
      </c>
      <c r="I1071" s="1357" t="s">
        <v>1285</v>
      </c>
      <c r="J1071" s="1355" t="s">
        <v>3245</v>
      </c>
      <c r="K1071" s="1378" t="s">
        <v>9786</v>
      </c>
      <c r="L1071" s="1357" t="s">
        <v>6057</v>
      </c>
      <c r="M1071" s="1357" t="str">
        <f>IFERROR(INDEX('Budget Manager'!C:C,MATCH(L1071,'Budget Manager'!A:A,0))&amp;", "&amp;INDEX('Budget Manager'!D:D,MATCH(L1071,'Budget Manager'!A:A,0)),"No Budget Manager")</f>
        <v>Madison, Anjela</v>
      </c>
      <c r="N1071" s="1357">
        <f>IFERROR(INDEX('Budget Manager'!B:B,MATCH(L1071,'Budget Manager'!A:A,0)),"No PIDM")</f>
        <v>1001907</v>
      </c>
      <c r="O1071" s="1357"/>
      <c r="P1071" s="1357" t="str">
        <f t="shared" si="19"/>
        <v/>
      </c>
      <c r="Q1071" s="1361" t="str">
        <f>IFERROR(VLOOKUP(Organization!$L1071,BUDGETMANAGER,5,FALSE),"No VID")</f>
        <v>A</v>
      </c>
      <c r="R1071" s="111"/>
    </row>
    <row r="1072" spans="1:18" ht="12.75" customHeight="1">
      <c r="A1072" s="1359">
        <v>1063</v>
      </c>
      <c r="B1072" s="1355" t="s">
        <v>97</v>
      </c>
      <c r="C1072" s="1355"/>
      <c r="D1072" s="1355"/>
      <c r="E1072" s="1355"/>
      <c r="F1072" s="1355"/>
      <c r="G1072" s="1355"/>
      <c r="H1072" s="1356" t="s">
        <v>1229</v>
      </c>
      <c r="I1072" s="1357" t="s">
        <v>2334</v>
      </c>
      <c r="J1072" s="1355" t="s">
        <v>3245</v>
      </c>
      <c r="K1072" s="1378" t="s">
        <v>9786</v>
      </c>
      <c r="L1072" s="1357" t="s">
        <v>6057</v>
      </c>
      <c r="M1072" s="1357" t="str">
        <f>IFERROR(INDEX('Budget Manager'!C:C,MATCH(L1072,'Budget Manager'!A:A,0))&amp;", "&amp;INDEX('Budget Manager'!D:D,MATCH(L1072,'Budget Manager'!A:A,0)),"No Budget Manager")</f>
        <v>Madison, Anjela</v>
      </c>
      <c r="N1072" s="1357">
        <f>IFERROR(INDEX('Budget Manager'!B:B,MATCH(L1072,'Budget Manager'!A:A,0)),"No PIDM")</f>
        <v>1001907</v>
      </c>
      <c r="O1072" s="1357"/>
      <c r="P1072" s="1357" t="str">
        <f t="shared" si="19"/>
        <v/>
      </c>
      <c r="Q1072" s="1361" t="str">
        <f>IFERROR(VLOOKUP(Organization!$L1072,BUDGETMANAGER,5,FALSE),"No VID")</f>
        <v>A</v>
      </c>
      <c r="R1072" s="111"/>
    </row>
    <row r="1073" spans="1:18" ht="12.75" customHeight="1">
      <c r="A1073" s="1359">
        <v>1064</v>
      </c>
      <c r="B1073" s="1355" t="s">
        <v>97</v>
      </c>
      <c r="C1073" s="1355"/>
      <c r="D1073" s="1355"/>
      <c r="E1073" s="1355"/>
      <c r="F1073" s="1355"/>
      <c r="G1073" s="1355"/>
      <c r="H1073" s="1356" t="s">
        <v>1242</v>
      </c>
      <c r="I1073" s="1357" t="s">
        <v>178</v>
      </c>
      <c r="J1073" s="1355" t="s">
        <v>3245</v>
      </c>
      <c r="K1073" s="1378" t="s">
        <v>9786</v>
      </c>
      <c r="L1073" s="1357" t="s">
        <v>6057</v>
      </c>
      <c r="M1073" s="1357" t="str">
        <f>IFERROR(INDEX('Budget Manager'!C:C,MATCH(L1073,'Budget Manager'!A:A,0))&amp;", "&amp;INDEX('Budget Manager'!D:D,MATCH(L1073,'Budget Manager'!A:A,0)),"No Budget Manager")</f>
        <v>Madison, Anjela</v>
      </c>
      <c r="N1073" s="1357">
        <f>IFERROR(INDEX('Budget Manager'!B:B,MATCH(L1073,'Budget Manager'!A:A,0)),"No PIDM")</f>
        <v>1001907</v>
      </c>
      <c r="O1073" s="1357"/>
      <c r="P1073" s="1357" t="str">
        <f t="shared" si="19"/>
        <v/>
      </c>
      <c r="Q1073" s="1361" t="str">
        <f>IFERROR(VLOOKUP(Organization!$L1073,BUDGETMANAGER,5,FALSE),"No VID")</f>
        <v>A</v>
      </c>
      <c r="R1073" s="111"/>
    </row>
    <row r="1074" spans="1:18" ht="12.75" customHeight="1">
      <c r="A1074" s="1359">
        <v>1065</v>
      </c>
      <c r="B1074" s="1355" t="s">
        <v>97</v>
      </c>
      <c r="C1074" s="1355"/>
      <c r="D1074" s="1355"/>
      <c r="E1074" s="1355"/>
      <c r="F1074" s="1355"/>
      <c r="G1074" s="1355"/>
      <c r="H1074" s="1356" t="s">
        <v>193</v>
      </c>
      <c r="I1074" s="1357" t="s">
        <v>201</v>
      </c>
      <c r="J1074" s="1355" t="s">
        <v>3245</v>
      </c>
      <c r="K1074" s="1378" t="s">
        <v>9786</v>
      </c>
      <c r="L1074" s="1357" t="s">
        <v>6057</v>
      </c>
      <c r="M1074" s="1357" t="str">
        <f>IFERROR(INDEX('Budget Manager'!C:C,MATCH(L1074,'Budget Manager'!A:A,0))&amp;", "&amp;INDEX('Budget Manager'!D:D,MATCH(L1074,'Budget Manager'!A:A,0)),"No Budget Manager")</f>
        <v>Madison, Anjela</v>
      </c>
      <c r="N1074" s="1357">
        <f>IFERROR(INDEX('Budget Manager'!B:B,MATCH(L1074,'Budget Manager'!A:A,0)),"No PIDM")</f>
        <v>1001907</v>
      </c>
      <c r="O1074" s="1357"/>
      <c r="P1074" s="1357" t="str">
        <f t="shared" si="19"/>
        <v/>
      </c>
      <c r="Q1074" s="1361" t="str">
        <f>IFERROR(VLOOKUP(Organization!$L1074,BUDGETMANAGER,5,FALSE),"No VID")</f>
        <v>A</v>
      </c>
      <c r="R1074" s="111"/>
    </row>
    <row r="1075" spans="1:18" ht="12.75" customHeight="1">
      <c r="A1075" s="1359">
        <v>1066</v>
      </c>
      <c r="B1075" s="1355" t="s">
        <v>97</v>
      </c>
      <c r="C1075" s="1355"/>
      <c r="D1075" s="1355"/>
      <c r="E1075" s="1355"/>
      <c r="F1075" s="1355"/>
      <c r="G1075" s="1355"/>
      <c r="H1075" s="1356" t="s">
        <v>3800</v>
      </c>
      <c r="I1075" s="1357" t="s">
        <v>3801</v>
      </c>
      <c r="J1075" s="1355" t="s">
        <v>3245</v>
      </c>
      <c r="K1075" s="1378" t="s">
        <v>9786</v>
      </c>
      <c r="L1075" s="1357" t="s">
        <v>6057</v>
      </c>
      <c r="M1075" s="1357" t="str">
        <f>IFERROR(INDEX('Budget Manager'!C:C,MATCH(L1075,'Budget Manager'!A:A,0))&amp;", "&amp;INDEX('Budget Manager'!D:D,MATCH(L1075,'Budget Manager'!A:A,0)),"No Budget Manager")</f>
        <v>Madison, Anjela</v>
      </c>
      <c r="N1075" s="1357">
        <f>IFERROR(INDEX('Budget Manager'!B:B,MATCH(L1075,'Budget Manager'!A:A,0)),"No PIDM")</f>
        <v>1001907</v>
      </c>
      <c r="O1075" s="1357"/>
      <c r="P1075" s="1357" t="str">
        <f t="shared" si="19"/>
        <v/>
      </c>
      <c r="Q1075" s="1361" t="str">
        <f>IFERROR(VLOOKUP(Organization!$L1075,BUDGETMANAGER,5,FALSE),"No VID")</f>
        <v>A</v>
      </c>
      <c r="R1075" s="111"/>
    </row>
    <row r="1076" spans="1:18" ht="12.75" customHeight="1">
      <c r="A1076" s="1359">
        <v>1067</v>
      </c>
      <c r="B1076" s="1355" t="s">
        <v>97</v>
      </c>
      <c r="C1076" s="1355"/>
      <c r="D1076" s="1355"/>
      <c r="E1076" s="1355"/>
      <c r="F1076" s="1355"/>
      <c r="G1076" s="1355"/>
      <c r="H1076" s="1356" t="s">
        <v>1230</v>
      </c>
      <c r="I1076" s="1357" t="s">
        <v>689</v>
      </c>
      <c r="J1076" s="1355" t="s">
        <v>3245</v>
      </c>
      <c r="K1076" s="1378" t="s">
        <v>9786</v>
      </c>
      <c r="L1076" s="1357" t="s">
        <v>6057</v>
      </c>
      <c r="M1076" s="1357" t="str">
        <f>IFERROR(INDEX('Budget Manager'!C:C,MATCH(L1076,'Budget Manager'!A:A,0))&amp;", "&amp;INDEX('Budget Manager'!D:D,MATCH(L1076,'Budget Manager'!A:A,0)),"No Budget Manager")</f>
        <v>Madison, Anjela</v>
      </c>
      <c r="N1076" s="1357">
        <f>IFERROR(INDEX('Budget Manager'!B:B,MATCH(L1076,'Budget Manager'!A:A,0)),"No PIDM")</f>
        <v>1001907</v>
      </c>
      <c r="O1076" s="1357"/>
      <c r="P1076" s="1357" t="str">
        <f t="shared" si="19"/>
        <v/>
      </c>
      <c r="Q1076" s="1361" t="str">
        <f>IFERROR(VLOOKUP(Organization!$L1076,BUDGETMANAGER,5,FALSE),"No VID")</f>
        <v>A</v>
      </c>
      <c r="R1076" s="111"/>
    </row>
    <row r="1077" spans="1:18" ht="12.75" customHeight="1">
      <c r="A1077" s="1359">
        <v>1068</v>
      </c>
      <c r="B1077" s="1355" t="s">
        <v>97</v>
      </c>
      <c r="C1077" s="1355"/>
      <c r="D1077" s="1355"/>
      <c r="E1077" s="1355"/>
      <c r="F1077" s="1355"/>
      <c r="G1077" s="1355"/>
      <c r="H1077" s="1356" t="s">
        <v>1243</v>
      </c>
      <c r="I1077" s="1357" t="s">
        <v>179</v>
      </c>
      <c r="J1077" s="1355" t="s">
        <v>3245</v>
      </c>
      <c r="K1077" s="1378" t="s">
        <v>9786</v>
      </c>
      <c r="L1077" s="1357" t="s">
        <v>6057</v>
      </c>
      <c r="M1077" s="1357" t="str">
        <f>IFERROR(INDEX('Budget Manager'!C:C,MATCH(L1077,'Budget Manager'!A:A,0))&amp;", "&amp;INDEX('Budget Manager'!D:D,MATCH(L1077,'Budget Manager'!A:A,0)),"No Budget Manager")</f>
        <v>Madison, Anjela</v>
      </c>
      <c r="N1077" s="1357">
        <f>IFERROR(INDEX('Budget Manager'!B:B,MATCH(L1077,'Budget Manager'!A:A,0)),"No PIDM")</f>
        <v>1001907</v>
      </c>
      <c r="O1077" s="1357"/>
      <c r="P1077" s="1357" t="str">
        <f t="shared" si="19"/>
        <v/>
      </c>
      <c r="Q1077" s="1361" t="str">
        <f>IFERROR(VLOOKUP(Organization!$L1077,BUDGETMANAGER,5,FALSE),"No VID")</f>
        <v>A</v>
      </c>
      <c r="R1077" s="111"/>
    </row>
    <row r="1078" spans="1:18" ht="12.75" customHeight="1">
      <c r="A1078" s="1359">
        <v>1069</v>
      </c>
      <c r="B1078" s="1355" t="s">
        <v>97</v>
      </c>
      <c r="C1078" s="1355"/>
      <c r="D1078" s="1355"/>
      <c r="E1078" s="1355"/>
      <c r="F1078" s="1355"/>
      <c r="G1078" s="1355"/>
      <c r="H1078" s="1356" t="s">
        <v>194</v>
      </c>
      <c r="I1078" s="1357" t="s">
        <v>202</v>
      </c>
      <c r="J1078" s="1355" t="s">
        <v>3245</v>
      </c>
      <c r="K1078" s="1378" t="s">
        <v>9786</v>
      </c>
      <c r="L1078" s="1357" t="s">
        <v>6057</v>
      </c>
      <c r="M1078" s="1357" t="str">
        <f>IFERROR(INDEX('Budget Manager'!C:C,MATCH(L1078,'Budget Manager'!A:A,0))&amp;", "&amp;INDEX('Budget Manager'!D:D,MATCH(L1078,'Budget Manager'!A:A,0)),"No Budget Manager")</f>
        <v>Madison, Anjela</v>
      </c>
      <c r="N1078" s="1357">
        <f>IFERROR(INDEX('Budget Manager'!B:B,MATCH(L1078,'Budget Manager'!A:A,0)),"No PIDM")</f>
        <v>1001907</v>
      </c>
      <c r="O1078" s="1357"/>
      <c r="P1078" s="1357" t="str">
        <f t="shared" si="19"/>
        <v/>
      </c>
      <c r="Q1078" s="1361" t="str">
        <f>IFERROR(VLOOKUP(Organization!$L1078,BUDGETMANAGER,5,FALSE),"No VID")</f>
        <v>A</v>
      </c>
      <c r="R1078" s="111"/>
    </row>
    <row r="1079" spans="1:18" ht="12.75" customHeight="1">
      <c r="A1079" s="1359">
        <v>1070</v>
      </c>
      <c r="B1079" s="1355" t="s">
        <v>97</v>
      </c>
      <c r="C1079" s="1355"/>
      <c r="D1079" s="1355"/>
      <c r="E1079" s="1355"/>
      <c r="F1079" s="1355"/>
      <c r="G1079" s="1355"/>
      <c r="H1079" s="1356" t="s">
        <v>4117</v>
      </c>
      <c r="I1079" s="1357" t="s">
        <v>4118</v>
      </c>
      <c r="J1079" s="1355" t="s">
        <v>3245</v>
      </c>
      <c r="K1079" s="1378" t="s">
        <v>9786</v>
      </c>
      <c r="L1079" s="1357" t="s">
        <v>6057</v>
      </c>
      <c r="M1079" s="1357" t="str">
        <f>IFERROR(INDEX('Budget Manager'!C:C,MATCH(L1079,'Budget Manager'!A:A,0))&amp;", "&amp;INDEX('Budget Manager'!D:D,MATCH(L1079,'Budget Manager'!A:A,0)),"No Budget Manager")</f>
        <v>Madison, Anjela</v>
      </c>
      <c r="N1079" s="1357">
        <f>IFERROR(INDEX('Budget Manager'!B:B,MATCH(L1079,'Budget Manager'!A:A,0)),"No PIDM")</f>
        <v>1001907</v>
      </c>
      <c r="O1079" s="1357"/>
      <c r="P1079" s="1357" t="str">
        <f t="shared" si="19"/>
        <v/>
      </c>
      <c r="Q1079" s="1361" t="str">
        <f>IFERROR(VLOOKUP(Organization!$L1079,BUDGETMANAGER,5,FALSE),"No VID")</f>
        <v>A</v>
      </c>
      <c r="R1079" s="111"/>
    </row>
    <row r="1080" spans="1:18" ht="12.75" customHeight="1">
      <c r="A1080" s="1359">
        <v>1071</v>
      </c>
      <c r="B1080" s="1355" t="s">
        <v>97</v>
      </c>
      <c r="C1080" s="1355"/>
      <c r="D1080" s="1355"/>
      <c r="E1080" s="1355"/>
      <c r="F1080" s="1355"/>
      <c r="G1080" s="1355"/>
      <c r="H1080" s="1356" t="s">
        <v>1231</v>
      </c>
      <c r="I1080" s="1357" t="s">
        <v>686</v>
      </c>
      <c r="J1080" s="1355" t="s">
        <v>3245</v>
      </c>
      <c r="K1080" s="1378" t="s">
        <v>9786</v>
      </c>
      <c r="L1080" s="1357" t="s">
        <v>6057</v>
      </c>
      <c r="M1080" s="1357" t="str">
        <f>IFERROR(INDEX('Budget Manager'!C:C,MATCH(L1080,'Budget Manager'!A:A,0))&amp;", "&amp;INDEX('Budget Manager'!D:D,MATCH(L1080,'Budget Manager'!A:A,0)),"No Budget Manager")</f>
        <v>Madison, Anjela</v>
      </c>
      <c r="N1080" s="1357">
        <f>IFERROR(INDEX('Budget Manager'!B:B,MATCH(L1080,'Budget Manager'!A:A,0)),"No PIDM")</f>
        <v>1001907</v>
      </c>
      <c r="O1080" s="1357"/>
      <c r="P1080" s="1357" t="str">
        <f t="shared" si="19"/>
        <v/>
      </c>
      <c r="Q1080" s="1361" t="str">
        <f>IFERROR(VLOOKUP(Organization!$L1080,BUDGETMANAGER,5,FALSE),"No VID")</f>
        <v>A</v>
      </c>
      <c r="R1080" s="111"/>
    </row>
    <row r="1081" spans="1:18" ht="12.75" customHeight="1">
      <c r="A1081" s="1359">
        <v>1072</v>
      </c>
      <c r="B1081" s="1355" t="s">
        <v>97</v>
      </c>
      <c r="C1081" s="1355"/>
      <c r="D1081" s="1355"/>
      <c r="E1081" s="1355"/>
      <c r="F1081" s="1355"/>
      <c r="G1081" s="1355"/>
      <c r="H1081" s="1356" t="s">
        <v>173</v>
      </c>
      <c r="I1081" s="1357" t="s">
        <v>180</v>
      </c>
      <c r="J1081" s="1355" t="s">
        <v>3245</v>
      </c>
      <c r="K1081" s="1378" t="s">
        <v>9786</v>
      </c>
      <c r="L1081" s="1357" t="s">
        <v>6057</v>
      </c>
      <c r="M1081" s="1357" t="str">
        <f>IFERROR(INDEX('Budget Manager'!C:C,MATCH(L1081,'Budget Manager'!A:A,0))&amp;", "&amp;INDEX('Budget Manager'!D:D,MATCH(L1081,'Budget Manager'!A:A,0)),"No Budget Manager")</f>
        <v>Madison, Anjela</v>
      </c>
      <c r="N1081" s="1357">
        <f>IFERROR(INDEX('Budget Manager'!B:B,MATCH(L1081,'Budget Manager'!A:A,0)),"No PIDM")</f>
        <v>1001907</v>
      </c>
      <c r="O1081" s="1357"/>
      <c r="P1081" s="1357" t="str">
        <f t="shared" si="19"/>
        <v/>
      </c>
      <c r="Q1081" s="1361" t="str">
        <f>IFERROR(VLOOKUP(Organization!$L1081,BUDGETMANAGER,5,FALSE),"No VID")</f>
        <v>A</v>
      </c>
      <c r="R1081" s="111"/>
    </row>
    <row r="1082" spans="1:18" ht="12.75" customHeight="1">
      <c r="A1082" s="1359">
        <v>1073</v>
      </c>
      <c r="B1082" s="1355" t="s">
        <v>97</v>
      </c>
      <c r="C1082" s="1355"/>
      <c r="D1082" s="1355"/>
      <c r="E1082" s="1355"/>
      <c r="F1082" s="1355"/>
      <c r="G1082" s="1355"/>
      <c r="H1082" s="1356" t="s">
        <v>195</v>
      </c>
      <c r="I1082" s="1357" t="s">
        <v>203</v>
      </c>
      <c r="J1082" s="1355" t="s">
        <v>3245</v>
      </c>
      <c r="K1082" s="1378" t="s">
        <v>9786</v>
      </c>
      <c r="L1082" s="1357" t="s">
        <v>6057</v>
      </c>
      <c r="M1082" s="1357" t="str">
        <f>IFERROR(INDEX('Budget Manager'!C:C,MATCH(L1082,'Budget Manager'!A:A,0))&amp;", "&amp;INDEX('Budget Manager'!D:D,MATCH(L1082,'Budget Manager'!A:A,0)),"No Budget Manager")</f>
        <v>Madison, Anjela</v>
      </c>
      <c r="N1082" s="1357">
        <f>IFERROR(INDEX('Budget Manager'!B:B,MATCH(L1082,'Budget Manager'!A:A,0)),"No PIDM")</f>
        <v>1001907</v>
      </c>
      <c r="O1082" s="1357"/>
      <c r="P1082" s="1357" t="str">
        <f t="shared" si="19"/>
        <v/>
      </c>
      <c r="Q1082" s="1361" t="str">
        <f>IFERROR(VLOOKUP(Organization!$L1082,BUDGETMANAGER,5,FALSE),"No VID")</f>
        <v>A</v>
      </c>
      <c r="R1082" s="111"/>
    </row>
    <row r="1083" spans="1:18" ht="12.75" customHeight="1">
      <c r="A1083" s="1359">
        <v>1074</v>
      </c>
      <c r="B1083" s="1355" t="s">
        <v>97</v>
      </c>
      <c r="C1083" s="1355"/>
      <c r="D1083" s="1355"/>
      <c r="E1083" s="1355"/>
      <c r="F1083" s="1355"/>
      <c r="G1083" s="1355"/>
      <c r="H1083" s="1356" t="s">
        <v>4832</v>
      </c>
      <c r="I1083" s="1357" t="s">
        <v>4824</v>
      </c>
      <c r="J1083" s="1355" t="s">
        <v>3245</v>
      </c>
      <c r="K1083" s="1378" t="s">
        <v>9786</v>
      </c>
      <c r="L1083" s="1357" t="s">
        <v>6057</v>
      </c>
      <c r="M1083" s="1357" t="str">
        <f>IFERROR(INDEX('Budget Manager'!C:C,MATCH(L1083,'Budget Manager'!A:A,0))&amp;", "&amp;INDEX('Budget Manager'!D:D,MATCH(L1083,'Budget Manager'!A:A,0)),"No Budget Manager")</f>
        <v>Madison, Anjela</v>
      </c>
      <c r="N1083" s="1357">
        <f>IFERROR(INDEX('Budget Manager'!B:B,MATCH(L1083,'Budget Manager'!A:A,0)),"No PIDM")</f>
        <v>1001907</v>
      </c>
      <c r="O1083" s="1357"/>
      <c r="P1083" s="1357" t="str">
        <f t="shared" si="19"/>
        <v/>
      </c>
      <c r="Q1083" s="1361" t="str">
        <f>IFERROR(VLOOKUP(Organization!$L1083,BUDGETMANAGER,5,FALSE),"No VID")</f>
        <v>A</v>
      </c>
      <c r="R1083" s="111"/>
    </row>
    <row r="1084" spans="1:18" ht="12.75" customHeight="1">
      <c r="A1084" s="1359">
        <v>1075</v>
      </c>
      <c r="B1084" s="1355" t="s">
        <v>97</v>
      </c>
      <c r="C1084" s="1355"/>
      <c r="D1084" s="1355"/>
      <c r="E1084" s="1355"/>
      <c r="F1084" s="1355"/>
      <c r="G1084" s="1355"/>
      <c r="H1084" s="1356" t="s">
        <v>1232</v>
      </c>
      <c r="I1084" s="1357" t="s">
        <v>4819</v>
      </c>
      <c r="J1084" s="1355" t="s">
        <v>3245</v>
      </c>
      <c r="K1084" s="1378" t="s">
        <v>9786</v>
      </c>
      <c r="L1084" s="1357" t="s">
        <v>6057</v>
      </c>
      <c r="M1084" s="1357" t="str">
        <f>IFERROR(INDEX('Budget Manager'!C:C,MATCH(L1084,'Budget Manager'!A:A,0))&amp;", "&amp;INDEX('Budget Manager'!D:D,MATCH(L1084,'Budget Manager'!A:A,0)),"No Budget Manager")</f>
        <v>Madison, Anjela</v>
      </c>
      <c r="N1084" s="1357">
        <f>IFERROR(INDEX('Budget Manager'!B:B,MATCH(L1084,'Budget Manager'!A:A,0)),"No PIDM")</f>
        <v>1001907</v>
      </c>
      <c r="O1084" s="1357"/>
      <c r="P1084" s="1357" t="str">
        <f t="shared" si="19"/>
        <v/>
      </c>
      <c r="Q1084" s="1361" t="str">
        <f>IFERROR(VLOOKUP(Organization!$L1084,BUDGETMANAGER,5,FALSE),"No VID")</f>
        <v>A</v>
      </c>
      <c r="R1084" s="111"/>
    </row>
    <row r="1085" spans="1:18" ht="12.75" customHeight="1">
      <c r="A1085" s="1359">
        <v>1076</v>
      </c>
      <c r="B1085" s="1355" t="s">
        <v>97</v>
      </c>
      <c r="C1085" s="1355"/>
      <c r="D1085" s="1355"/>
      <c r="E1085" s="1355"/>
      <c r="F1085" s="1355"/>
      <c r="G1085" s="1355"/>
      <c r="H1085" s="1356" t="s">
        <v>174</v>
      </c>
      <c r="I1085" s="1357" t="s">
        <v>183</v>
      </c>
      <c r="J1085" s="1355" t="s">
        <v>3245</v>
      </c>
      <c r="K1085" s="1378" t="s">
        <v>9786</v>
      </c>
      <c r="L1085" s="1357" t="s">
        <v>6057</v>
      </c>
      <c r="M1085" s="1357" t="str">
        <f>IFERROR(INDEX('Budget Manager'!C:C,MATCH(L1085,'Budget Manager'!A:A,0))&amp;", "&amp;INDEX('Budget Manager'!D:D,MATCH(L1085,'Budget Manager'!A:A,0)),"No Budget Manager")</f>
        <v>Madison, Anjela</v>
      </c>
      <c r="N1085" s="1357">
        <f>IFERROR(INDEX('Budget Manager'!B:B,MATCH(L1085,'Budget Manager'!A:A,0)),"No PIDM")</f>
        <v>1001907</v>
      </c>
      <c r="O1085" s="1357"/>
      <c r="P1085" s="1357" t="str">
        <f t="shared" si="19"/>
        <v/>
      </c>
      <c r="Q1085" s="1361" t="str">
        <f>IFERROR(VLOOKUP(Organization!$L1085,BUDGETMANAGER,5,FALSE),"No VID")</f>
        <v>A</v>
      </c>
      <c r="R1085" s="111"/>
    </row>
    <row r="1086" spans="1:18" ht="12.75" customHeight="1">
      <c r="A1086" s="1359">
        <v>1077</v>
      </c>
      <c r="B1086" s="1355" t="s">
        <v>97</v>
      </c>
      <c r="C1086" s="1355"/>
      <c r="D1086" s="1355"/>
      <c r="E1086" s="1355"/>
      <c r="F1086" s="1355"/>
      <c r="G1086" s="1355"/>
      <c r="H1086" s="1356" t="s">
        <v>196</v>
      </c>
      <c r="I1086" s="1357" t="s">
        <v>204</v>
      </c>
      <c r="J1086" s="1355" t="s">
        <v>3245</v>
      </c>
      <c r="K1086" s="1378" t="s">
        <v>9786</v>
      </c>
      <c r="L1086" s="1357" t="s">
        <v>6057</v>
      </c>
      <c r="M1086" s="1357" t="str">
        <f>IFERROR(INDEX('Budget Manager'!C:C,MATCH(L1086,'Budget Manager'!A:A,0))&amp;", "&amp;INDEX('Budget Manager'!D:D,MATCH(L1086,'Budget Manager'!A:A,0)),"No Budget Manager")</f>
        <v>Madison, Anjela</v>
      </c>
      <c r="N1086" s="1357">
        <f>IFERROR(INDEX('Budget Manager'!B:B,MATCH(L1086,'Budget Manager'!A:A,0)),"No PIDM")</f>
        <v>1001907</v>
      </c>
      <c r="O1086" s="1357"/>
      <c r="P1086" s="1357" t="str">
        <f t="shared" si="19"/>
        <v/>
      </c>
      <c r="Q1086" s="1361" t="str">
        <f>IFERROR(VLOOKUP(Organization!$L1086,BUDGETMANAGER,5,FALSE),"No VID")</f>
        <v>A</v>
      </c>
      <c r="R1086" s="111"/>
    </row>
    <row r="1087" spans="1:18" ht="12.75" customHeight="1">
      <c r="A1087" s="1359">
        <v>1078</v>
      </c>
      <c r="B1087" s="1355" t="s">
        <v>97</v>
      </c>
      <c r="C1087" s="1355"/>
      <c r="D1087" s="1355"/>
      <c r="E1087" s="1355"/>
      <c r="F1087" s="1355"/>
      <c r="G1087" s="1355"/>
      <c r="H1087" s="1356" t="s">
        <v>4826</v>
      </c>
      <c r="I1087" s="1357" t="s">
        <v>4827</v>
      </c>
      <c r="J1087" s="1355" t="s">
        <v>3245</v>
      </c>
      <c r="K1087" s="1378" t="s">
        <v>9786</v>
      </c>
      <c r="L1087" s="1357" t="s">
        <v>6057</v>
      </c>
      <c r="M1087" s="1357" t="str">
        <f>IFERROR(INDEX('Budget Manager'!C:C,MATCH(L1087,'Budget Manager'!A:A,0))&amp;", "&amp;INDEX('Budget Manager'!D:D,MATCH(L1087,'Budget Manager'!A:A,0)),"No Budget Manager")</f>
        <v>Madison, Anjela</v>
      </c>
      <c r="N1087" s="1357">
        <f>IFERROR(INDEX('Budget Manager'!B:B,MATCH(L1087,'Budget Manager'!A:A,0)),"No PIDM")</f>
        <v>1001907</v>
      </c>
      <c r="O1087" s="1357"/>
      <c r="P1087" s="1357" t="str">
        <f t="shared" si="19"/>
        <v/>
      </c>
      <c r="Q1087" s="1361" t="str">
        <f>IFERROR(VLOOKUP(Organization!$L1087,BUDGETMANAGER,5,FALSE),"No VID")</f>
        <v>A</v>
      </c>
      <c r="R1087" s="111"/>
    </row>
    <row r="1088" spans="1:18" ht="12.75" customHeight="1">
      <c r="A1088" s="1359">
        <v>1079</v>
      </c>
      <c r="B1088" s="1355" t="s">
        <v>97</v>
      </c>
      <c r="C1088" s="1355"/>
      <c r="D1088" s="1355"/>
      <c r="E1088" s="1355"/>
      <c r="F1088" s="1355"/>
      <c r="G1088" s="1355"/>
      <c r="H1088" s="1356" t="s">
        <v>1233</v>
      </c>
      <c r="I1088" s="1357" t="s">
        <v>728</v>
      </c>
      <c r="J1088" s="1355" t="s">
        <v>3245</v>
      </c>
      <c r="K1088" s="1378" t="s">
        <v>9786</v>
      </c>
      <c r="L1088" s="1357" t="s">
        <v>6057</v>
      </c>
      <c r="M1088" s="1357" t="str">
        <f>IFERROR(INDEX('Budget Manager'!C:C,MATCH(L1088,'Budget Manager'!A:A,0))&amp;", "&amp;INDEX('Budget Manager'!D:D,MATCH(L1088,'Budget Manager'!A:A,0)),"No Budget Manager")</f>
        <v>Madison, Anjela</v>
      </c>
      <c r="N1088" s="1357">
        <f>IFERROR(INDEX('Budget Manager'!B:B,MATCH(L1088,'Budget Manager'!A:A,0)),"No PIDM")</f>
        <v>1001907</v>
      </c>
      <c r="O1088" s="1357"/>
      <c r="P1088" s="1357" t="str">
        <f t="shared" si="19"/>
        <v/>
      </c>
      <c r="Q1088" s="1361" t="str">
        <f>IFERROR(VLOOKUP(Organization!$L1088,BUDGETMANAGER,5,FALSE),"No VID")</f>
        <v>A</v>
      </c>
      <c r="R1088" s="111"/>
    </row>
    <row r="1089" spans="1:18" ht="12.75" customHeight="1">
      <c r="A1089" s="1359">
        <v>1080</v>
      </c>
      <c r="B1089" s="1355" t="s">
        <v>97</v>
      </c>
      <c r="C1089" s="1355"/>
      <c r="D1089" s="1355"/>
      <c r="E1089" s="1355"/>
      <c r="F1089" s="1355"/>
      <c r="G1089" s="1355"/>
      <c r="H1089" s="1356" t="s">
        <v>175</v>
      </c>
      <c r="I1089" s="1357" t="s">
        <v>184</v>
      </c>
      <c r="J1089" s="1355" t="s">
        <v>3245</v>
      </c>
      <c r="K1089" s="1378" t="s">
        <v>9786</v>
      </c>
      <c r="L1089" s="1357" t="s">
        <v>6057</v>
      </c>
      <c r="M1089" s="1357" t="str">
        <f>IFERROR(INDEX('Budget Manager'!C:C,MATCH(L1089,'Budget Manager'!A:A,0))&amp;", "&amp;INDEX('Budget Manager'!D:D,MATCH(L1089,'Budget Manager'!A:A,0)),"No Budget Manager")</f>
        <v>Madison, Anjela</v>
      </c>
      <c r="N1089" s="1357">
        <f>IFERROR(INDEX('Budget Manager'!B:B,MATCH(L1089,'Budget Manager'!A:A,0)),"No PIDM")</f>
        <v>1001907</v>
      </c>
      <c r="O1089" s="1357"/>
      <c r="P1089" s="1357" t="str">
        <f t="shared" si="19"/>
        <v/>
      </c>
      <c r="Q1089" s="1361" t="str">
        <f>IFERROR(VLOOKUP(Organization!$L1089,BUDGETMANAGER,5,FALSE),"No VID")</f>
        <v>A</v>
      </c>
      <c r="R1089" s="111"/>
    </row>
    <row r="1090" spans="1:18" ht="12.75" customHeight="1">
      <c r="A1090" s="1359">
        <v>1081</v>
      </c>
      <c r="B1090" s="1355" t="s">
        <v>97</v>
      </c>
      <c r="C1090" s="1355"/>
      <c r="D1090" s="1355"/>
      <c r="E1090" s="1355"/>
      <c r="F1090" s="1355"/>
      <c r="G1090" s="1355"/>
      <c r="H1090" s="1356" t="s">
        <v>197</v>
      </c>
      <c r="I1090" s="1357" t="s">
        <v>205</v>
      </c>
      <c r="J1090" s="1355" t="s">
        <v>3245</v>
      </c>
      <c r="K1090" s="1378" t="s">
        <v>9786</v>
      </c>
      <c r="L1090" s="1357" t="s">
        <v>6057</v>
      </c>
      <c r="M1090" s="1357" t="str">
        <f>IFERROR(INDEX('Budget Manager'!C:C,MATCH(L1090,'Budget Manager'!A:A,0))&amp;", "&amp;INDEX('Budget Manager'!D:D,MATCH(L1090,'Budget Manager'!A:A,0)),"No Budget Manager")</f>
        <v>Madison, Anjela</v>
      </c>
      <c r="N1090" s="1357">
        <f>IFERROR(INDEX('Budget Manager'!B:B,MATCH(L1090,'Budget Manager'!A:A,0)),"No PIDM")</f>
        <v>1001907</v>
      </c>
      <c r="O1090" s="1357"/>
      <c r="P1090" s="1357" t="str">
        <f t="shared" si="19"/>
        <v/>
      </c>
      <c r="Q1090" s="1361" t="str">
        <f>IFERROR(VLOOKUP(Organization!$L1090,BUDGETMANAGER,5,FALSE),"No VID")</f>
        <v>A</v>
      </c>
      <c r="R1090" s="111"/>
    </row>
    <row r="1091" spans="1:18" ht="12.75" customHeight="1">
      <c r="A1091" s="1359">
        <v>1082</v>
      </c>
      <c r="B1091" s="1355" t="s">
        <v>97</v>
      </c>
      <c r="C1091" s="1355"/>
      <c r="D1091" s="1355"/>
      <c r="E1091" s="1355"/>
      <c r="F1091" s="1355"/>
      <c r="G1091" s="1355"/>
      <c r="H1091" s="1356" t="s">
        <v>5532</v>
      </c>
      <c r="I1091" s="1357" t="s">
        <v>5538</v>
      </c>
      <c r="J1091" s="1355" t="s">
        <v>3245</v>
      </c>
      <c r="K1091" s="1378" t="s">
        <v>9786</v>
      </c>
      <c r="L1091" s="1357" t="s">
        <v>6057</v>
      </c>
      <c r="M1091" s="1357" t="str">
        <f>IFERROR(INDEX('Budget Manager'!C:C,MATCH(L1091,'Budget Manager'!A:A,0))&amp;", "&amp;INDEX('Budget Manager'!D:D,MATCH(L1091,'Budget Manager'!A:A,0)),"No Budget Manager")</f>
        <v>Madison, Anjela</v>
      </c>
      <c r="N1091" s="1357">
        <f>IFERROR(INDEX('Budget Manager'!B:B,MATCH(L1091,'Budget Manager'!A:A,0)),"No PIDM")</f>
        <v>1001907</v>
      </c>
      <c r="O1091" s="1357"/>
      <c r="P1091" s="1357" t="str">
        <f t="shared" si="19"/>
        <v/>
      </c>
      <c r="Q1091" s="1361" t="str">
        <f>IFERROR(VLOOKUP(Organization!$L1091,BUDGETMANAGER,5,FALSE),"No VID")</f>
        <v>A</v>
      </c>
      <c r="R1091" s="111"/>
    </row>
    <row r="1092" spans="1:18" ht="12.75" customHeight="1">
      <c r="A1092" s="1359">
        <v>1083</v>
      </c>
      <c r="B1092" s="1355" t="s">
        <v>97</v>
      </c>
      <c r="C1092" s="1355"/>
      <c r="D1092" s="1355"/>
      <c r="E1092" s="1355"/>
      <c r="F1092" s="1355"/>
      <c r="G1092" s="1355"/>
      <c r="H1092" s="1356" t="s">
        <v>1234</v>
      </c>
      <c r="I1092" s="1357" t="s">
        <v>729</v>
      </c>
      <c r="J1092" s="1355" t="s">
        <v>3245</v>
      </c>
      <c r="K1092" s="1378" t="s">
        <v>9786</v>
      </c>
      <c r="L1092" s="1357" t="s">
        <v>6057</v>
      </c>
      <c r="M1092" s="1357" t="str">
        <f>IFERROR(INDEX('Budget Manager'!C:C,MATCH(L1092,'Budget Manager'!A:A,0))&amp;", "&amp;INDEX('Budget Manager'!D:D,MATCH(L1092,'Budget Manager'!A:A,0)),"No Budget Manager")</f>
        <v>Madison, Anjela</v>
      </c>
      <c r="N1092" s="1357">
        <f>IFERROR(INDEX('Budget Manager'!B:B,MATCH(L1092,'Budget Manager'!A:A,0)),"No PIDM")</f>
        <v>1001907</v>
      </c>
      <c r="O1092" s="1357"/>
      <c r="P1092" s="1357" t="str">
        <f t="shared" si="19"/>
        <v/>
      </c>
      <c r="Q1092" s="1361" t="str">
        <f>IFERROR(VLOOKUP(Organization!$L1092,BUDGETMANAGER,5,FALSE),"No VID")</f>
        <v>A</v>
      </c>
      <c r="R1092" s="111"/>
    </row>
    <row r="1093" spans="1:18" ht="12.75" customHeight="1">
      <c r="A1093" s="1359">
        <v>1084</v>
      </c>
      <c r="B1093" s="1355" t="s">
        <v>97</v>
      </c>
      <c r="C1093" s="1355"/>
      <c r="D1093" s="1355"/>
      <c r="E1093" s="1355"/>
      <c r="F1093" s="1355"/>
      <c r="G1093" s="1355"/>
      <c r="H1093" s="1356" t="s">
        <v>208</v>
      </c>
      <c r="I1093" s="1357" t="s">
        <v>1279</v>
      </c>
      <c r="J1093" s="1355" t="s">
        <v>3245</v>
      </c>
      <c r="K1093" s="1378" t="s">
        <v>9786</v>
      </c>
      <c r="L1093" s="1357" t="s">
        <v>6057</v>
      </c>
      <c r="M1093" s="1357" t="str">
        <f>IFERROR(INDEX('Budget Manager'!C:C,MATCH(L1093,'Budget Manager'!A:A,0))&amp;", "&amp;INDEX('Budget Manager'!D:D,MATCH(L1093,'Budget Manager'!A:A,0)),"No Budget Manager")</f>
        <v>Madison, Anjela</v>
      </c>
      <c r="N1093" s="1357">
        <f>IFERROR(INDEX('Budget Manager'!B:B,MATCH(L1093,'Budget Manager'!A:A,0)),"No PIDM")</f>
        <v>1001907</v>
      </c>
      <c r="O1093" s="1357"/>
      <c r="P1093" s="1357" t="str">
        <f t="shared" si="19"/>
        <v/>
      </c>
      <c r="Q1093" s="1361" t="str">
        <f>IFERROR(VLOOKUP(Organization!$L1093,BUDGETMANAGER,5,FALSE),"No VID")</f>
        <v>A</v>
      </c>
      <c r="R1093" s="111"/>
    </row>
    <row r="1094" spans="1:18" ht="12.75" customHeight="1">
      <c r="A1094" s="1359">
        <v>1085</v>
      </c>
      <c r="B1094" s="1355" t="s">
        <v>97</v>
      </c>
      <c r="C1094" s="1355"/>
      <c r="D1094" s="1355"/>
      <c r="E1094" s="1355"/>
      <c r="F1094" s="1355"/>
      <c r="G1094" s="1355"/>
      <c r="H1094" s="1356" t="s">
        <v>206</v>
      </c>
      <c r="I1094" s="1357" t="s">
        <v>207</v>
      </c>
      <c r="J1094" s="1355" t="s">
        <v>3245</v>
      </c>
      <c r="K1094" s="1378" t="s">
        <v>9786</v>
      </c>
      <c r="L1094" s="1357" t="s">
        <v>6057</v>
      </c>
      <c r="M1094" s="1357" t="str">
        <f>IFERROR(INDEX('Budget Manager'!C:C,MATCH(L1094,'Budget Manager'!A:A,0))&amp;", "&amp;INDEX('Budget Manager'!D:D,MATCH(L1094,'Budget Manager'!A:A,0)),"No Budget Manager")</f>
        <v>Madison, Anjela</v>
      </c>
      <c r="N1094" s="1357">
        <f>IFERROR(INDEX('Budget Manager'!B:B,MATCH(L1094,'Budget Manager'!A:A,0)),"No PIDM")</f>
        <v>1001907</v>
      </c>
      <c r="O1094" s="1357"/>
      <c r="P1094" s="1357" t="str">
        <f t="shared" si="19"/>
        <v/>
      </c>
      <c r="Q1094" s="1361" t="str">
        <f>IFERROR(VLOOKUP(Organization!$L1094,BUDGETMANAGER,5,FALSE),"No VID")</f>
        <v>A</v>
      </c>
      <c r="R1094" s="111"/>
    </row>
    <row r="1095" spans="1:18" ht="12.75" customHeight="1">
      <c r="A1095" s="1359">
        <v>1086</v>
      </c>
      <c r="B1095" s="1355" t="s">
        <v>97</v>
      </c>
      <c r="C1095" s="1355"/>
      <c r="D1095" s="1355"/>
      <c r="E1095" s="1355"/>
      <c r="F1095" s="1355"/>
      <c r="G1095" s="1355"/>
      <c r="H1095" s="1356" t="s">
        <v>5536</v>
      </c>
      <c r="I1095" s="1357" t="s">
        <v>5542</v>
      </c>
      <c r="J1095" s="1355" t="s">
        <v>3245</v>
      </c>
      <c r="K1095" s="1378" t="s">
        <v>9786</v>
      </c>
      <c r="L1095" s="1357" t="s">
        <v>6057</v>
      </c>
      <c r="M1095" s="1357" t="str">
        <f>IFERROR(INDEX('Budget Manager'!C:C,MATCH(L1095,'Budget Manager'!A:A,0))&amp;", "&amp;INDEX('Budget Manager'!D:D,MATCH(L1095,'Budget Manager'!A:A,0)),"No Budget Manager")</f>
        <v>Madison, Anjela</v>
      </c>
      <c r="N1095" s="1357">
        <f>IFERROR(INDEX('Budget Manager'!B:B,MATCH(L1095,'Budget Manager'!A:A,0)),"No PIDM")</f>
        <v>1001907</v>
      </c>
      <c r="O1095" s="1357"/>
      <c r="P1095" s="1357" t="str">
        <f t="shared" si="19"/>
        <v/>
      </c>
      <c r="Q1095" s="1361" t="str">
        <f>IFERROR(VLOOKUP(Organization!$L1095,BUDGETMANAGER,5,FALSE),"No VID")</f>
        <v>A</v>
      </c>
      <c r="R1095" s="111"/>
    </row>
    <row r="1096" spans="1:18" ht="12.75" customHeight="1">
      <c r="A1096" s="1359">
        <v>1087</v>
      </c>
      <c r="B1096" s="1355" t="s">
        <v>97</v>
      </c>
      <c r="C1096" s="1355"/>
      <c r="D1096" s="1355"/>
      <c r="E1096" s="1355"/>
      <c r="F1096" s="1355"/>
      <c r="G1096" s="1355"/>
      <c r="H1096" s="1356" t="s">
        <v>1235</v>
      </c>
      <c r="I1096" s="1357" t="s">
        <v>2645</v>
      </c>
      <c r="J1096" s="1355" t="s">
        <v>3245</v>
      </c>
      <c r="K1096" s="1378" t="s">
        <v>9786</v>
      </c>
      <c r="L1096" s="1357" t="s">
        <v>6057</v>
      </c>
      <c r="M1096" s="1357" t="str">
        <f>IFERROR(INDEX('Budget Manager'!C:C,MATCH(L1096,'Budget Manager'!A:A,0))&amp;", "&amp;INDEX('Budget Manager'!D:D,MATCH(L1096,'Budget Manager'!A:A,0)),"No Budget Manager")</f>
        <v>Madison, Anjela</v>
      </c>
      <c r="N1096" s="1357">
        <f>IFERROR(INDEX('Budget Manager'!B:B,MATCH(L1096,'Budget Manager'!A:A,0)),"No PIDM")</f>
        <v>1001907</v>
      </c>
      <c r="O1096" s="1357"/>
      <c r="P1096" s="1357" t="str">
        <f t="shared" si="19"/>
        <v/>
      </c>
      <c r="Q1096" s="1361" t="str">
        <f>IFERROR(VLOOKUP(Organization!$L1096,BUDGETMANAGER,5,FALSE),"No VID")</f>
        <v>A</v>
      </c>
      <c r="R1096" s="111"/>
    </row>
    <row r="1097" spans="1:18" ht="12.75" customHeight="1">
      <c r="A1097" s="1359">
        <v>1088</v>
      </c>
      <c r="B1097" s="1355" t="s">
        <v>97</v>
      </c>
      <c r="C1097" s="1355"/>
      <c r="D1097" s="1355"/>
      <c r="E1097" s="1355"/>
      <c r="F1097" s="1355"/>
      <c r="G1097" s="1355"/>
      <c r="H1097" s="1356" t="s">
        <v>3796</v>
      </c>
      <c r="I1097" s="1357" t="s">
        <v>3797</v>
      </c>
      <c r="J1097" s="1355" t="s">
        <v>3245</v>
      </c>
      <c r="K1097" s="1378" t="s">
        <v>9786</v>
      </c>
      <c r="L1097" s="1357" t="s">
        <v>6057</v>
      </c>
      <c r="M1097" s="1357" t="str">
        <f>IFERROR(INDEX('Budget Manager'!C:C,MATCH(L1097,'Budget Manager'!A:A,0))&amp;", "&amp;INDEX('Budget Manager'!D:D,MATCH(L1097,'Budget Manager'!A:A,0)),"No Budget Manager")</f>
        <v>Madison, Anjela</v>
      </c>
      <c r="N1097" s="1357">
        <f>IFERROR(INDEX('Budget Manager'!B:B,MATCH(L1097,'Budget Manager'!A:A,0)),"No PIDM")</f>
        <v>1001907</v>
      </c>
      <c r="O1097" s="1357"/>
      <c r="P1097" s="1357" t="str">
        <f t="shared" si="19"/>
        <v/>
      </c>
      <c r="Q1097" s="1361" t="str">
        <f>IFERROR(VLOOKUP(Organization!$L1097,BUDGETMANAGER,5,FALSE),"No VID")</f>
        <v>A</v>
      </c>
      <c r="R1097" s="111"/>
    </row>
    <row r="1098" spans="1:18" ht="12.75" customHeight="1">
      <c r="A1098" s="1359">
        <v>1089</v>
      </c>
      <c r="B1098" s="1355" t="s">
        <v>97</v>
      </c>
      <c r="C1098" s="1355"/>
      <c r="D1098" s="1355"/>
      <c r="E1098" s="1355"/>
      <c r="F1098" s="1355"/>
      <c r="G1098" s="1355"/>
      <c r="H1098" s="1356" t="s">
        <v>1281</v>
      </c>
      <c r="I1098" s="1357" t="s">
        <v>2330</v>
      </c>
      <c r="J1098" s="1355" t="s">
        <v>3245</v>
      </c>
      <c r="K1098" s="1378" t="s">
        <v>9786</v>
      </c>
      <c r="L1098" s="1357" t="s">
        <v>6057</v>
      </c>
      <c r="M1098" s="1357" t="str">
        <f>IFERROR(INDEX('Budget Manager'!C:C,MATCH(L1098,'Budget Manager'!A:A,0))&amp;", "&amp;INDEX('Budget Manager'!D:D,MATCH(L1098,'Budget Manager'!A:A,0)),"No Budget Manager")</f>
        <v>Madison, Anjela</v>
      </c>
      <c r="N1098" s="1357">
        <f>IFERROR(INDEX('Budget Manager'!B:B,MATCH(L1098,'Budget Manager'!A:A,0)),"No PIDM")</f>
        <v>1001907</v>
      </c>
      <c r="O1098" s="1357"/>
      <c r="P1098" s="1357" t="str">
        <f t="shared" si="19"/>
        <v/>
      </c>
      <c r="Q1098" s="1361" t="str">
        <f>IFERROR(VLOOKUP(Organization!$L1098,BUDGETMANAGER,5,FALSE),"No VID")</f>
        <v>A</v>
      </c>
      <c r="R1098" s="111"/>
    </row>
    <row r="1099" spans="1:18" ht="12.75" customHeight="1">
      <c r="A1099" s="1359">
        <v>1090</v>
      </c>
      <c r="B1099" s="1355" t="s">
        <v>97</v>
      </c>
      <c r="C1099" s="1355"/>
      <c r="D1099" s="1355"/>
      <c r="E1099" s="1355"/>
      <c r="F1099" s="1355"/>
      <c r="G1099" s="1355"/>
      <c r="H1099" s="1356" t="s">
        <v>6037</v>
      </c>
      <c r="I1099" s="1357" t="s">
        <v>6038</v>
      </c>
      <c r="J1099" s="1355" t="s">
        <v>3245</v>
      </c>
      <c r="K1099" s="1378" t="s">
        <v>9786</v>
      </c>
      <c r="L1099" s="1357" t="s">
        <v>6057</v>
      </c>
      <c r="M1099" s="1357" t="str">
        <f>IFERROR(INDEX('Budget Manager'!C:C,MATCH(L1099,'Budget Manager'!A:A,0))&amp;", "&amp;INDEX('Budget Manager'!D:D,MATCH(L1099,'Budget Manager'!A:A,0)),"No Budget Manager")</f>
        <v>Madison, Anjela</v>
      </c>
      <c r="N1099" s="1357">
        <f>IFERROR(INDEX('Budget Manager'!B:B,MATCH(L1099,'Budget Manager'!A:A,0)),"No PIDM")</f>
        <v>1001907</v>
      </c>
      <c r="O1099" s="1357"/>
      <c r="P1099" s="1357" t="str">
        <f t="shared" si="19"/>
        <v/>
      </c>
      <c r="Q1099" s="1361" t="str">
        <f>IFERROR(VLOOKUP(Organization!$L1099,BUDGETMANAGER,5,FALSE),"No VID")</f>
        <v>A</v>
      </c>
      <c r="R1099" s="111"/>
    </row>
    <row r="1100" spans="1:18" ht="12.75" customHeight="1">
      <c r="A1100" s="1359">
        <v>1091</v>
      </c>
      <c r="B1100" s="1355" t="s">
        <v>97</v>
      </c>
      <c r="C1100" s="1355"/>
      <c r="D1100" s="1355"/>
      <c r="E1100" s="1355"/>
      <c r="F1100" s="1355"/>
      <c r="G1100" s="1355"/>
      <c r="H1100" s="1356" t="s">
        <v>1236</v>
      </c>
      <c r="I1100" s="1357" t="s">
        <v>685</v>
      </c>
      <c r="J1100" s="1355" t="s">
        <v>3245</v>
      </c>
      <c r="K1100" s="1378" t="s">
        <v>9786</v>
      </c>
      <c r="L1100" s="1357" t="s">
        <v>6057</v>
      </c>
      <c r="M1100" s="1357" t="str">
        <f>IFERROR(INDEX('Budget Manager'!C:C,MATCH(L1100,'Budget Manager'!A:A,0))&amp;", "&amp;INDEX('Budget Manager'!D:D,MATCH(L1100,'Budget Manager'!A:A,0)),"No Budget Manager")</f>
        <v>Madison, Anjela</v>
      </c>
      <c r="N1100" s="1357">
        <f>IFERROR(INDEX('Budget Manager'!B:B,MATCH(L1100,'Budget Manager'!A:A,0)),"No PIDM")</f>
        <v>1001907</v>
      </c>
      <c r="O1100" s="1357"/>
      <c r="P1100" s="1357" t="str">
        <f t="shared" si="19"/>
        <v/>
      </c>
      <c r="Q1100" s="1361" t="str">
        <f>IFERROR(VLOOKUP(Organization!$L1100,BUDGETMANAGER,5,FALSE),"No VID")</f>
        <v>A</v>
      </c>
      <c r="R1100" s="111"/>
    </row>
    <row r="1101" spans="1:18" ht="12.75" customHeight="1">
      <c r="A1101" s="1359">
        <v>1092</v>
      </c>
      <c r="B1101" s="1355" t="s">
        <v>97</v>
      </c>
      <c r="C1101" s="1355"/>
      <c r="D1101" s="1355"/>
      <c r="E1101" s="1355"/>
      <c r="F1101" s="1355"/>
      <c r="G1101" s="1355"/>
      <c r="H1101" s="1356" t="s">
        <v>3820</v>
      </c>
      <c r="I1101" s="1357" t="s">
        <v>3821</v>
      </c>
      <c r="J1101" s="1355" t="s">
        <v>3245</v>
      </c>
      <c r="K1101" s="1378" t="s">
        <v>9786</v>
      </c>
      <c r="L1101" s="1357" t="s">
        <v>6057</v>
      </c>
      <c r="M1101" s="1357" t="str">
        <f>IFERROR(INDEX('Budget Manager'!C:C,MATCH(L1101,'Budget Manager'!A:A,0))&amp;", "&amp;INDEX('Budget Manager'!D:D,MATCH(L1101,'Budget Manager'!A:A,0)),"No Budget Manager")</f>
        <v>Madison, Anjela</v>
      </c>
      <c r="N1101" s="1357">
        <f>IFERROR(INDEX('Budget Manager'!B:B,MATCH(L1101,'Budget Manager'!A:A,0)),"No PIDM")</f>
        <v>1001907</v>
      </c>
      <c r="O1101" s="1357"/>
      <c r="P1101" s="1357" t="str">
        <f t="shared" si="19"/>
        <v/>
      </c>
      <c r="Q1101" s="1361" t="str">
        <f>IFERROR(VLOOKUP(Organization!$L1101,BUDGETMANAGER,5,FALSE),"No VID")</f>
        <v>A</v>
      </c>
      <c r="R1101" s="111"/>
    </row>
    <row r="1102" spans="1:18" ht="12.75" customHeight="1">
      <c r="A1102" s="1359">
        <v>1093</v>
      </c>
      <c r="B1102" s="1355" t="s">
        <v>97</v>
      </c>
      <c r="C1102" s="1355"/>
      <c r="D1102" s="1355"/>
      <c r="E1102" s="1355"/>
      <c r="F1102" s="1355"/>
      <c r="G1102" s="1355"/>
      <c r="H1102" s="1356" t="s">
        <v>1282</v>
      </c>
      <c r="I1102" s="1357" t="s">
        <v>2331</v>
      </c>
      <c r="J1102" s="1355" t="s">
        <v>3245</v>
      </c>
      <c r="K1102" s="1378" t="s">
        <v>9786</v>
      </c>
      <c r="L1102" s="1357" t="s">
        <v>6057</v>
      </c>
      <c r="M1102" s="1357" t="str">
        <f>IFERROR(INDEX('Budget Manager'!C:C,MATCH(L1102,'Budget Manager'!A:A,0))&amp;", "&amp;INDEX('Budget Manager'!D:D,MATCH(L1102,'Budget Manager'!A:A,0)),"No Budget Manager")</f>
        <v>Madison, Anjela</v>
      </c>
      <c r="N1102" s="1357">
        <f>IFERROR(INDEX('Budget Manager'!B:B,MATCH(L1102,'Budget Manager'!A:A,0)),"No PIDM")</f>
        <v>1001907</v>
      </c>
      <c r="O1102" s="1357"/>
      <c r="P1102" s="1357" t="str">
        <f t="shared" si="19"/>
        <v/>
      </c>
      <c r="Q1102" s="1361" t="str">
        <f>IFERROR(VLOOKUP(Organization!$L1102,BUDGETMANAGER,5,FALSE),"No VID")</f>
        <v>A</v>
      </c>
      <c r="R1102" s="111"/>
    </row>
    <row r="1103" spans="1:18" ht="12.75" customHeight="1">
      <c r="A1103" s="1359">
        <v>1094</v>
      </c>
      <c r="B1103" s="1355" t="s">
        <v>97</v>
      </c>
      <c r="C1103" s="1355"/>
      <c r="D1103" s="1355"/>
      <c r="E1103" s="1355"/>
      <c r="F1103" s="1355"/>
      <c r="G1103" s="1355"/>
      <c r="H1103" s="1356" t="s">
        <v>7796</v>
      </c>
      <c r="I1103" s="1357" t="s">
        <v>7797</v>
      </c>
      <c r="J1103" s="1355" t="s">
        <v>3245</v>
      </c>
      <c r="K1103" s="1378" t="s">
        <v>9786</v>
      </c>
      <c r="L1103" s="1357" t="s">
        <v>6057</v>
      </c>
      <c r="M1103" s="1357" t="str">
        <f>IFERROR(INDEX('Budget Manager'!C:C,MATCH(L1103,'Budget Manager'!A:A,0))&amp;", "&amp;INDEX('Budget Manager'!D:D,MATCH(L1103,'Budget Manager'!A:A,0)),"No Budget Manager")</f>
        <v>Madison, Anjela</v>
      </c>
      <c r="N1103" s="1357">
        <f>IFERROR(INDEX('Budget Manager'!B:B,MATCH(L1103,'Budget Manager'!A:A,0)),"No PIDM")</f>
        <v>1001907</v>
      </c>
      <c r="O1103" s="1357"/>
      <c r="P1103" s="1357" t="str">
        <f t="shared" si="19"/>
        <v/>
      </c>
      <c r="Q1103" s="1361" t="str">
        <f>IFERROR(VLOOKUP(Organization!$L1103,BUDGETMANAGER,5,FALSE),"No VID")</f>
        <v>A</v>
      </c>
      <c r="R1103" s="111"/>
    </row>
    <row r="1104" spans="1:18" ht="12.75" customHeight="1">
      <c r="A1104" s="1359">
        <v>1095</v>
      </c>
      <c r="B1104" s="1355" t="s">
        <v>97</v>
      </c>
      <c r="C1104" s="1355"/>
      <c r="D1104" s="1355"/>
      <c r="E1104" s="1355"/>
      <c r="F1104" s="1355"/>
      <c r="G1104" s="1355"/>
      <c r="H1104" s="1356" t="s">
        <v>1287</v>
      </c>
      <c r="I1104" s="1357" t="s">
        <v>4111</v>
      </c>
      <c r="J1104" s="1355" t="s">
        <v>3245</v>
      </c>
      <c r="K1104" s="1378" t="s">
        <v>9786</v>
      </c>
      <c r="L1104" s="1357" t="s">
        <v>6057</v>
      </c>
      <c r="M1104" s="1357" t="str">
        <f>IFERROR(INDEX('Budget Manager'!C:C,MATCH(L1104,'Budget Manager'!A:A,0))&amp;", "&amp;INDEX('Budget Manager'!D:D,MATCH(L1104,'Budget Manager'!A:A,0)),"No Budget Manager")</f>
        <v>Madison, Anjela</v>
      </c>
      <c r="N1104" s="1357">
        <f>IFERROR(INDEX('Budget Manager'!B:B,MATCH(L1104,'Budget Manager'!A:A,0)),"No PIDM")</f>
        <v>1001907</v>
      </c>
      <c r="O1104" s="1357"/>
      <c r="P1104" s="1357" t="str">
        <f t="shared" si="19"/>
        <v/>
      </c>
      <c r="Q1104" s="1361" t="str">
        <f>IFERROR(VLOOKUP(Organization!$L1104,BUDGETMANAGER,5,FALSE),"No VID")</f>
        <v>A</v>
      </c>
      <c r="R1104" s="111"/>
    </row>
    <row r="1105" spans="1:18" ht="12.75" customHeight="1">
      <c r="A1105" s="1359">
        <v>1096</v>
      </c>
      <c r="B1105" s="1355" t="s">
        <v>97</v>
      </c>
      <c r="C1105" s="1355"/>
      <c r="D1105" s="1355"/>
      <c r="E1105" s="1355"/>
      <c r="F1105" s="1355"/>
      <c r="G1105" s="1355"/>
      <c r="H1105" s="1356" t="s">
        <v>4820</v>
      </c>
      <c r="I1105" s="1357" t="s">
        <v>4821</v>
      </c>
      <c r="J1105" s="1355" t="s">
        <v>3245</v>
      </c>
      <c r="K1105" s="1378" t="s">
        <v>9786</v>
      </c>
      <c r="L1105" s="1357" t="s">
        <v>6057</v>
      </c>
      <c r="M1105" s="1357" t="str">
        <f>IFERROR(INDEX('Budget Manager'!C:C,MATCH(L1105,'Budget Manager'!A:A,0))&amp;", "&amp;INDEX('Budget Manager'!D:D,MATCH(L1105,'Budget Manager'!A:A,0)),"No Budget Manager")</f>
        <v>Madison, Anjela</v>
      </c>
      <c r="N1105" s="1357">
        <f>IFERROR(INDEX('Budget Manager'!B:B,MATCH(L1105,'Budget Manager'!A:A,0)),"No PIDM")</f>
        <v>1001907</v>
      </c>
      <c r="O1105" s="1357"/>
      <c r="P1105" s="1357" t="str">
        <f t="shared" si="19"/>
        <v/>
      </c>
      <c r="Q1105" s="1361" t="str">
        <f>IFERROR(VLOOKUP(Organization!$L1105,BUDGETMANAGER,5,FALSE),"No VID")</f>
        <v>A</v>
      </c>
      <c r="R1105" s="111"/>
    </row>
    <row r="1106" spans="1:18" ht="12.75" customHeight="1">
      <c r="A1106" s="1359">
        <v>1097</v>
      </c>
      <c r="B1106" s="1355" t="s">
        <v>97</v>
      </c>
      <c r="C1106" s="1355"/>
      <c r="D1106" s="1355"/>
      <c r="E1106" s="1355"/>
      <c r="F1106" s="1355"/>
      <c r="G1106" s="1355"/>
      <c r="H1106" s="1356" t="s">
        <v>1283</v>
      </c>
      <c r="I1106" s="1357" t="s">
        <v>2332</v>
      </c>
      <c r="J1106" s="1355" t="s">
        <v>3245</v>
      </c>
      <c r="K1106" s="1378" t="s">
        <v>9786</v>
      </c>
      <c r="L1106" s="1357" t="s">
        <v>6057</v>
      </c>
      <c r="M1106" s="1357" t="str">
        <f>IFERROR(INDEX('Budget Manager'!C:C,MATCH(L1106,'Budget Manager'!A:A,0))&amp;", "&amp;INDEX('Budget Manager'!D:D,MATCH(L1106,'Budget Manager'!A:A,0)),"No Budget Manager")</f>
        <v>Madison, Anjela</v>
      </c>
      <c r="N1106" s="1357">
        <f>IFERROR(INDEX('Budget Manager'!B:B,MATCH(L1106,'Budget Manager'!A:A,0)),"No PIDM")</f>
        <v>1001907</v>
      </c>
      <c r="O1106" s="1357"/>
      <c r="P1106" s="1357" t="str">
        <f t="shared" si="19"/>
        <v/>
      </c>
      <c r="Q1106" s="1361" t="str">
        <f>IFERROR(VLOOKUP(Organization!$L1106,BUDGETMANAGER,5,FALSE),"No VID")</f>
        <v>A</v>
      </c>
      <c r="R1106" s="111"/>
    </row>
    <row r="1107" spans="1:18" ht="12.75" customHeight="1">
      <c r="A1107" s="1359">
        <v>1098</v>
      </c>
      <c r="B1107" s="1355" t="s">
        <v>97</v>
      </c>
      <c r="C1107" s="1355"/>
      <c r="D1107" s="1355"/>
      <c r="E1107" s="1355"/>
      <c r="F1107" s="1355"/>
      <c r="G1107" s="1355"/>
      <c r="H1107" s="1356" t="s">
        <v>8223</v>
      </c>
      <c r="I1107" s="1357" t="s">
        <v>8222</v>
      </c>
      <c r="J1107" s="1355" t="s">
        <v>3245</v>
      </c>
      <c r="K1107" s="1378" t="s">
        <v>9786</v>
      </c>
      <c r="L1107" s="1357" t="s">
        <v>6057</v>
      </c>
      <c r="M1107" s="1357" t="str">
        <f>IFERROR(INDEX('Budget Manager'!C:C,MATCH(L1107,'Budget Manager'!A:A,0))&amp;", "&amp;INDEX('Budget Manager'!D:D,MATCH(L1107,'Budget Manager'!A:A,0)),"No Budget Manager")</f>
        <v>Madison, Anjela</v>
      </c>
      <c r="N1107" s="1357">
        <f>IFERROR(INDEX('Budget Manager'!B:B,MATCH(L1107,'Budget Manager'!A:A,0)),"No PIDM")</f>
        <v>1001907</v>
      </c>
      <c r="O1107" s="1357"/>
      <c r="P1107" s="1357" t="str">
        <f t="shared" si="19"/>
        <v/>
      </c>
      <c r="Q1107" s="1361" t="str">
        <f>IFERROR(VLOOKUP(Organization!$L1107,BUDGETMANAGER,5,FALSE),"No VID")</f>
        <v>A</v>
      </c>
      <c r="R1107" s="111"/>
    </row>
    <row r="1108" spans="1:18" ht="12.75" customHeight="1">
      <c r="A1108" s="1359">
        <v>1099</v>
      </c>
      <c r="B1108" s="1355" t="s">
        <v>97</v>
      </c>
      <c r="C1108" s="1355"/>
      <c r="D1108" s="1355"/>
      <c r="E1108" s="1355"/>
      <c r="F1108" s="1355"/>
      <c r="G1108" s="1355"/>
      <c r="H1108" s="1356" t="s">
        <v>1288</v>
      </c>
      <c r="I1108" s="1357" t="s">
        <v>4112</v>
      </c>
      <c r="J1108" s="1355" t="s">
        <v>3245</v>
      </c>
      <c r="K1108" s="1378" t="s">
        <v>9786</v>
      </c>
      <c r="L1108" s="1357" t="s">
        <v>6057</v>
      </c>
      <c r="M1108" s="1357" t="str">
        <f>IFERROR(INDEX('Budget Manager'!C:C,MATCH(L1108,'Budget Manager'!A:A,0))&amp;", "&amp;INDEX('Budget Manager'!D:D,MATCH(L1108,'Budget Manager'!A:A,0)),"No Budget Manager")</f>
        <v>Madison, Anjela</v>
      </c>
      <c r="N1108" s="1357">
        <f>IFERROR(INDEX('Budget Manager'!B:B,MATCH(L1108,'Budget Manager'!A:A,0)),"No PIDM")</f>
        <v>1001907</v>
      </c>
      <c r="O1108" s="1357"/>
      <c r="P1108" s="1357" t="str">
        <f t="shared" si="19"/>
        <v/>
      </c>
      <c r="Q1108" s="1361" t="str">
        <f>IFERROR(VLOOKUP(Organization!$L1108,BUDGETMANAGER,5,FALSE),"No VID")</f>
        <v>A</v>
      </c>
      <c r="R1108" s="111"/>
    </row>
    <row r="1109" spans="1:18" ht="12.75" customHeight="1">
      <c r="A1109" s="1359">
        <v>1100</v>
      </c>
      <c r="B1109" s="1355" t="s">
        <v>97</v>
      </c>
      <c r="C1109" s="1355"/>
      <c r="D1109" s="1355"/>
      <c r="E1109" s="1355"/>
      <c r="F1109" s="1355"/>
      <c r="G1109" s="1355"/>
      <c r="H1109" s="1356" t="s">
        <v>5531</v>
      </c>
      <c r="I1109" s="1357" t="s">
        <v>5539</v>
      </c>
      <c r="J1109" s="1355" t="s">
        <v>3245</v>
      </c>
      <c r="K1109" s="1378" t="s">
        <v>9786</v>
      </c>
      <c r="L1109" s="1357" t="s">
        <v>6057</v>
      </c>
      <c r="M1109" s="1357" t="str">
        <f>IFERROR(INDEX('Budget Manager'!C:C,MATCH(L1109,'Budget Manager'!A:A,0))&amp;", "&amp;INDEX('Budget Manager'!D:D,MATCH(L1109,'Budget Manager'!A:A,0)),"No Budget Manager")</f>
        <v>Madison, Anjela</v>
      </c>
      <c r="N1109" s="1357">
        <f>IFERROR(INDEX('Budget Manager'!B:B,MATCH(L1109,'Budget Manager'!A:A,0)),"No PIDM")</f>
        <v>1001907</v>
      </c>
      <c r="O1109" s="1357"/>
      <c r="P1109" s="1357" t="str">
        <f t="shared" si="19"/>
        <v/>
      </c>
      <c r="Q1109" s="1361" t="str">
        <f>IFERROR(VLOOKUP(Organization!$L1109,BUDGETMANAGER,5,FALSE),"No VID")</f>
        <v>A</v>
      </c>
      <c r="R1109" s="111"/>
    </row>
    <row r="1110" spans="1:18" ht="12.75" customHeight="1">
      <c r="A1110" s="1359">
        <v>1101</v>
      </c>
      <c r="B1110" s="1355" t="s">
        <v>97</v>
      </c>
      <c r="C1110" s="1355"/>
      <c r="D1110" s="1355"/>
      <c r="E1110" s="1355"/>
      <c r="F1110" s="1355"/>
      <c r="G1110" s="1355"/>
      <c r="H1110" s="1356" t="s">
        <v>1286</v>
      </c>
      <c r="I1110" s="1357" t="s">
        <v>4814</v>
      </c>
      <c r="J1110" s="1355" t="s">
        <v>3245</v>
      </c>
      <c r="K1110" s="1378" t="s">
        <v>9786</v>
      </c>
      <c r="L1110" s="1357" t="s">
        <v>6057</v>
      </c>
      <c r="M1110" s="1357" t="str">
        <f>IFERROR(INDEX('Budget Manager'!C:C,MATCH(L1110,'Budget Manager'!A:A,0))&amp;", "&amp;INDEX('Budget Manager'!D:D,MATCH(L1110,'Budget Manager'!A:A,0)),"No Budget Manager")</f>
        <v>Madison, Anjela</v>
      </c>
      <c r="N1110" s="1357">
        <f>IFERROR(INDEX('Budget Manager'!B:B,MATCH(L1110,'Budget Manager'!A:A,0)),"No PIDM")</f>
        <v>1001907</v>
      </c>
      <c r="O1110" s="1357"/>
      <c r="P1110" s="1357" t="str">
        <f t="shared" si="19"/>
        <v/>
      </c>
      <c r="Q1110" s="1361" t="str">
        <f>IFERROR(VLOOKUP(Organization!$L1110,BUDGETMANAGER,5,FALSE),"No VID")</f>
        <v>A</v>
      </c>
      <c r="R1110" s="111"/>
    </row>
    <row r="1111" spans="1:18" ht="12.75" customHeight="1">
      <c r="A1111" s="1359">
        <v>1102</v>
      </c>
      <c r="B1111" s="1355" t="s">
        <v>97</v>
      </c>
      <c r="C1111" s="1355"/>
      <c r="D1111" s="1355"/>
      <c r="E1111" s="1355"/>
      <c r="F1111" s="1355"/>
      <c r="G1111" s="1355"/>
      <c r="H1111" s="1356" t="s">
        <v>8661</v>
      </c>
      <c r="I1111" s="1357" t="s">
        <v>8662</v>
      </c>
      <c r="J1111" s="1355" t="s">
        <v>3245</v>
      </c>
      <c r="K1111" s="1378" t="s">
        <v>9786</v>
      </c>
      <c r="L1111" s="1357" t="s">
        <v>6057</v>
      </c>
      <c r="M1111" s="1357" t="str">
        <f>IFERROR(INDEX('Budget Manager'!C:C,MATCH(L1111,'Budget Manager'!A:A,0))&amp;", "&amp;INDEX('Budget Manager'!D:D,MATCH(L1111,'Budget Manager'!A:A,0)),"No Budget Manager")</f>
        <v>Madison, Anjela</v>
      </c>
      <c r="N1111" s="1357">
        <f>IFERROR(INDEX('Budget Manager'!B:B,MATCH(L1111,'Budget Manager'!A:A,0)),"No PIDM")</f>
        <v>1001907</v>
      </c>
      <c r="O1111" s="1357"/>
      <c r="P1111" s="1357" t="str">
        <f t="shared" si="19"/>
        <v/>
      </c>
      <c r="Q1111" s="1361" t="str">
        <f>IFERROR(VLOOKUP(Organization!$L1111,BUDGETMANAGER,5,FALSE),"No VID")</f>
        <v>A</v>
      </c>
      <c r="R1111" s="111"/>
    </row>
    <row r="1112" spans="1:18" ht="12.75" customHeight="1">
      <c r="A1112" s="1359">
        <v>1103</v>
      </c>
      <c r="B1112" s="1355" t="s">
        <v>97</v>
      </c>
      <c r="C1112" s="1355"/>
      <c r="D1112" s="1355"/>
      <c r="E1112" s="1355"/>
      <c r="F1112" s="1355"/>
      <c r="G1112" s="1355"/>
      <c r="H1112" s="1356" t="s">
        <v>2329</v>
      </c>
      <c r="I1112" s="1357" t="s">
        <v>2337</v>
      </c>
      <c r="J1112" s="1355" t="s">
        <v>3245</v>
      </c>
      <c r="K1112" s="1378" t="s">
        <v>9786</v>
      </c>
      <c r="L1112" s="1357" t="s">
        <v>6057</v>
      </c>
      <c r="M1112" s="1357" t="str">
        <f>IFERROR(INDEX('Budget Manager'!C:C,MATCH(L1112,'Budget Manager'!A:A,0))&amp;", "&amp;INDEX('Budget Manager'!D:D,MATCH(L1112,'Budget Manager'!A:A,0)),"No Budget Manager")</f>
        <v>Madison, Anjela</v>
      </c>
      <c r="N1112" s="1357">
        <f>IFERROR(INDEX('Budget Manager'!B:B,MATCH(L1112,'Budget Manager'!A:A,0)),"No PIDM")</f>
        <v>1001907</v>
      </c>
      <c r="O1112" s="1357"/>
      <c r="P1112" s="1357" t="str">
        <f t="shared" si="19"/>
        <v/>
      </c>
      <c r="Q1112" s="1361" t="str">
        <f>IFERROR(VLOOKUP(Organization!$L1112,BUDGETMANAGER,5,FALSE),"No VID")</f>
        <v>A</v>
      </c>
      <c r="R1112" s="111"/>
    </row>
    <row r="1113" spans="1:18" ht="12.75" customHeight="1">
      <c r="A1113" s="1359">
        <v>1104</v>
      </c>
      <c r="B1113" s="1355" t="s">
        <v>97</v>
      </c>
      <c r="C1113" s="1355"/>
      <c r="D1113" s="1355"/>
      <c r="E1113" s="1355"/>
      <c r="F1113" s="1355"/>
      <c r="G1113" s="1355"/>
      <c r="H1113" s="1356" t="s">
        <v>5533</v>
      </c>
      <c r="I1113" s="1357" t="s">
        <v>5540</v>
      </c>
      <c r="J1113" s="1355" t="s">
        <v>3245</v>
      </c>
      <c r="K1113" s="1378" t="s">
        <v>9786</v>
      </c>
      <c r="L1113" s="1357" t="s">
        <v>6057</v>
      </c>
      <c r="M1113" s="1357" t="str">
        <f>IFERROR(INDEX('Budget Manager'!C:C,MATCH(L1113,'Budget Manager'!A:A,0))&amp;", "&amp;INDEX('Budget Manager'!D:D,MATCH(L1113,'Budget Manager'!A:A,0)),"No Budget Manager")</f>
        <v>Madison, Anjela</v>
      </c>
      <c r="N1113" s="1357">
        <f>IFERROR(INDEX('Budget Manager'!B:B,MATCH(L1113,'Budget Manager'!A:A,0)),"No PIDM")</f>
        <v>1001907</v>
      </c>
      <c r="O1113" s="1357"/>
      <c r="P1113" s="1357" t="str">
        <f t="shared" si="19"/>
        <v/>
      </c>
      <c r="Q1113" s="1361" t="str">
        <f>IFERROR(VLOOKUP(Organization!$L1113,BUDGETMANAGER,5,FALSE),"No VID")</f>
        <v>A</v>
      </c>
      <c r="R1113" s="111"/>
    </row>
    <row r="1114" spans="1:18" ht="12.75" customHeight="1">
      <c r="A1114" s="1359">
        <v>1105</v>
      </c>
      <c r="B1114" s="1355" t="s">
        <v>97</v>
      </c>
      <c r="C1114" s="1355"/>
      <c r="D1114" s="1355"/>
      <c r="E1114" s="1355"/>
      <c r="F1114" s="1355"/>
      <c r="G1114" s="1355"/>
      <c r="H1114" s="1356" t="s">
        <v>4115</v>
      </c>
      <c r="I1114" s="1357" t="s">
        <v>4116</v>
      </c>
      <c r="J1114" s="1355" t="s">
        <v>3245</v>
      </c>
      <c r="K1114" s="1378" t="s">
        <v>9786</v>
      </c>
      <c r="L1114" s="1357" t="s">
        <v>6057</v>
      </c>
      <c r="M1114" s="1357" t="str">
        <f>IFERROR(INDEX('Budget Manager'!C:C,MATCH(L1114,'Budget Manager'!A:A,0))&amp;", "&amp;INDEX('Budget Manager'!D:D,MATCH(L1114,'Budget Manager'!A:A,0)),"No Budget Manager")</f>
        <v>Madison, Anjela</v>
      </c>
      <c r="N1114" s="1357">
        <f>IFERROR(INDEX('Budget Manager'!B:B,MATCH(L1114,'Budget Manager'!A:A,0)),"No PIDM")</f>
        <v>1001907</v>
      </c>
      <c r="O1114" s="1357"/>
      <c r="P1114" s="1357" t="str">
        <f t="shared" si="19"/>
        <v/>
      </c>
      <c r="Q1114" s="1361" t="str">
        <f>IFERROR(VLOOKUP(Organization!$L1114,BUDGETMANAGER,5,FALSE),"No VID")</f>
        <v>A</v>
      </c>
      <c r="R1114" s="111"/>
    </row>
    <row r="1115" spans="1:18" ht="12.75" customHeight="1">
      <c r="A1115" s="1359">
        <v>1106</v>
      </c>
      <c r="B1115" s="1355" t="s">
        <v>97</v>
      </c>
      <c r="C1115" s="1355"/>
      <c r="D1115" s="1355"/>
      <c r="E1115" s="1355"/>
      <c r="F1115" s="1355"/>
      <c r="G1115" s="1355"/>
      <c r="H1115" s="1356" t="s">
        <v>3852</v>
      </c>
      <c r="I1115" s="1357" t="s">
        <v>4114</v>
      </c>
      <c r="J1115" s="1355" t="s">
        <v>3245</v>
      </c>
      <c r="K1115" s="1378" t="s">
        <v>9786</v>
      </c>
      <c r="L1115" s="1357" t="s">
        <v>6057</v>
      </c>
      <c r="M1115" s="1357" t="str">
        <f>IFERROR(INDEX('Budget Manager'!C:C,MATCH(L1115,'Budget Manager'!A:A,0))&amp;", "&amp;INDEX('Budget Manager'!D:D,MATCH(L1115,'Budget Manager'!A:A,0)),"No Budget Manager")</f>
        <v>Madison, Anjela</v>
      </c>
      <c r="N1115" s="1357">
        <f>IFERROR(INDEX('Budget Manager'!B:B,MATCH(L1115,'Budget Manager'!A:A,0)),"No PIDM")</f>
        <v>1001907</v>
      </c>
      <c r="O1115" s="1357"/>
      <c r="P1115" s="1357" t="str">
        <f t="shared" si="19"/>
        <v/>
      </c>
      <c r="Q1115" s="1361" t="str">
        <f>IFERROR(VLOOKUP(Organization!$L1115,BUDGETMANAGER,5,FALSE),"No VID")</f>
        <v>A</v>
      </c>
      <c r="R1115" s="111"/>
    </row>
    <row r="1116" spans="1:18" ht="12.75" customHeight="1">
      <c r="A1116" s="1359">
        <v>1107</v>
      </c>
      <c r="B1116" s="1355" t="s">
        <v>97</v>
      </c>
      <c r="C1116" s="1355"/>
      <c r="D1116" s="1355"/>
      <c r="E1116" s="1355"/>
      <c r="F1116" s="1355"/>
      <c r="G1116" s="1355"/>
      <c r="H1116" s="1356" t="s">
        <v>5579</v>
      </c>
      <c r="I1116" s="1357" t="s">
        <v>5580</v>
      </c>
      <c r="J1116" s="1355" t="s">
        <v>3245</v>
      </c>
      <c r="K1116" s="1378" t="s">
        <v>9786</v>
      </c>
      <c r="L1116" s="1357" t="s">
        <v>6057</v>
      </c>
      <c r="M1116" s="1357" t="str">
        <f>IFERROR(INDEX('Budget Manager'!C:C,MATCH(L1116,'Budget Manager'!A:A,0))&amp;", "&amp;INDEX('Budget Manager'!D:D,MATCH(L1116,'Budget Manager'!A:A,0)),"No Budget Manager")</f>
        <v>Madison, Anjela</v>
      </c>
      <c r="N1116" s="1357">
        <f>IFERROR(INDEX('Budget Manager'!B:B,MATCH(L1116,'Budget Manager'!A:A,0)),"No PIDM")</f>
        <v>1001907</v>
      </c>
      <c r="O1116" s="1357"/>
      <c r="P1116" s="1357" t="str">
        <f t="shared" si="19"/>
        <v/>
      </c>
      <c r="Q1116" s="1361" t="str">
        <f>IFERROR(VLOOKUP(Organization!$L1116,BUDGETMANAGER,5,FALSE),"No VID")</f>
        <v>A</v>
      </c>
      <c r="R1116" s="111"/>
    </row>
    <row r="1117" spans="1:18" ht="12.75" customHeight="1">
      <c r="A1117" s="1359">
        <v>1108</v>
      </c>
      <c r="B1117" s="1355" t="s">
        <v>97</v>
      </c>
      <c r="C1117" s="1355"/>
      <c r="D1117" s="1355"/>
      <c r="E1117" s="1355"/>
      <c r="F1117" s="1355"/>
      <c r="G1117" s="1355"/>
      <c r="H1117" s="1356" t="s">
        <v>4815</v>
      </c>
      <c r="I1117" s="1357" t="s">
        <v>4811</v>
      </c>
      <c r="J1117" s="1355" t="s">
        <v>3245</v>
      </c>
      <c r="K1117" s="1378" t="s">
        <v>9786</v>
      </c>
      <c r="L1117" s="1357" t="s">
        <v>6057</v>
      </c>
      <c r="M1117" s="1357" t="str">
        <f>IFERROR(INDEX('Budget Manager'!C:C,MATCH(L1117,'Budget Manager'!A:A,0))&amp;", "&amp;INDEX('Budget Manager'!D:D,MATCH(L1117,'Budget Manager'!A:A,0)),"No Budget Manager")</f>
        <v>Madison, Anjela</v>
      </c>
      <c r="N1117" s="1357">
        <f>IFERROR(INDEX('Budget Manager'!B:B,MATCH(L1117,'Budget Manager'!A:A,0)),"No PIDM")</f>
        <v>1001907</v>
      </c>
      <c r="O1117" s="1357"/>
      <c r="P1117" s="1357" t="str">
        <f t="shared" si="19"/>
        <v/>
      </c>
      <c r="Q1117" s="1361" t="str">
        <f>IFERROR(VLOOKUP(Organization!$L1117,BUDGETMANAGER,5,FALSE),"No VID")</f>
        <v>A</v>
      </c>
      <c r="R1117" s="111"/>
    </row>
    <row r="1118" spans="1:18" ht="12.75" customHeight="1">
      <c r="A1118" s="1359">
        <v>1109</v>
      </c>
      <c r="B1118" s="1355" t="s">
        <v>97</v>
      </c>
      <c r="C1118" s="1355"/>
      <c r="D1118" s="1355"/>
      <c r="E1118" s="1355"/>
      <c r="F1118" s="1355"/>
      <c r="G1118" s="1355"/>
      <c r="H1118" s="1356" t="s">
        <v>3853</v>
      </c>
      <c r="I1118" s="1357" t="s">
        <v>4113</v>
      </c>
      <c r="J1118" s="1355" t="s">
        <v>3245</v>
      </c>
      <c r="K1118" s="1378" t="s">
        <v>9786</v>
      </c>
      <c r="L1118" s="1357" t="s">
        <v>6057</v>
      </c>
      <c r="M1118" s="1357" t="str">
        <f>IFERROR(INDEX('Budget Manager'!C:C,MATCH(L1118,'Budget Manager'!A:A,0))&amp;", "&amp;INDEX('Budget Manager'!D:D,MATCH(L1118,'Budget Manager'!A:A,0)),"No Budget Manager")</f>
        <v>Madison, Anjela</v>
      </c>
      <c r="N1118" s="1357">
        <f>IFERROR(INDEX('Budget Manager'!B:B,MATCH(L1118,'Budget Manager'!A:A,0)),"No PIDM")</f>
        <v>1001907</v>
      </c>
      <c r="O1118" s="1357"/>
      <c r="P1118" s="1357" t="str">
        <f t="shared" si="19"/>
        <v/>
      </c>
      <c r="Q1118" s="1361" t="str">
        <f>IFERROR(VLOOKUP(Organization!$L1118,BUDGETMANAGER,5,FALSE),"No VID")</f>
        <v>A</v>
      </c>
      <c r="R1118" s="111"/>
    </row>
    <row r="1119" spans="1:18" ht="12.75" customHeight="1">
      <c r="A1119" s="1359">
        <v>1110</v>
      </c>
      <c r="B1119" s="1355" t="s">
        <v>97</v>
      </c>
      <c r="C1119" s="1355"/>
      <c r="D1119" s="1355"/>
      <c r="E1119" s="1355"/>
      <c r="F1119" s="1355"/>
      <c r="G1119" s="1355"/>
      <c r="H1119" s="1356" t="s">
        <v>5648</v>
      </c>
      <c r="I1119" s="1357" t="s">
        <v>5649</v>
      </c>
      <c r="J1119" s="1355" t="s">
        <v>3245</v>
      </c>
      <c r="K1119" s="1378" t="s">
        <v>9786</v>
      </c>
      <c r="L1119" s="1357" t="s">
        <v>6057</v>
      </c>
      <c r="M1119" s="1357" t="str">
        <f>IFERROR(INDEX('Budget Manager'!C:C,MATCH(L1119,'Budget Manager'!A:A,0))&amp;", "&amp;INDEX('Budget Manager'!D:D,MATCH(L1119,'Budget Manager'!A:A,0)),"No Budget Manager")</f>
        <v>Madison, Anjela</v>
      </c>
      <c r="N1119" s="1357">
        <f>IFERROR(INDEX('Budget Manager'!B:B,MATCH(L1119,'Budget Manager'!A:A,0)),"No PIDM")</f>
        <v>1001907</v>
      </c>
      <c r="O1119" s="1357"/>
      <c r="P1119" s="1357" t="str">
        <f t="shared" si="19"/>
        <v/>
      </c>
      <c r="Q1119" s="1361" t="str">
        <f>IFERROR(VLOOKUP(Organization!$L1119,BUDGETMANAGER,5,FALSE),"No VID")</f>
        <v>A</v>
      </c>
      <c r="R1119" s="111"/>
    </row>
    <row r="1120" spans="1:18" ht="12.75" customHeight="1">
      <c r="A1120" s="1359">
        <v>1111</v>
      </c>
      <c r="B1120" s="1355" t="s">
        <v>97</v>
      </c>
      <c r="C1120" s="1355"/>
      <c r="D1120" s="1355"/>
      <c r="E1120" s="1355"/>
      <c r="F1120" s="1355"/>
      <c r="G1120" s="1355"/>
      <c r="H1120" s="1356" t="s">
        <v>4822</v>
      </c>
      <c r="I1120" s="1357" t="s">
        <v>4823</v>
      </c>
      <c r="J1120" s="1355" t="s">
        <v>3245</v>
      </c>
      <c r="K1120" s="1378" t="s">
        <v>9786</v>
      </c>
      <c r="L1120" s="1357" t="s">
        <v>6057</v>
      </c>
      <c r="M1120" s="1357" t="str">
        <f>IFERROR(INDEX('Budget Manager'!C:C,MATCH(L1120,'Budget Manager'!A:A,0))&amp;", "&amp;INDEX('Budget Manager'!D:D,MATCH(L1120,'Budget Manager'!A:A,0)),"No Budget Manager")</f>
        <v>Madison, Anjela</v>
      </c>
      <c r="N1120" s="1357">
        <f>IFERROR(INDEX('Budget Manager'!B:B,MATCH(L1120,'Budget Manager'!A:A,0)),"No PIDM")</f>
        <v>1001907</v>
      </c>
      <c r="O1120" s="1357"/>
      <c r="P1120" s="1357" t="str">
        <f t="shared" si="19"/>
        <v/>
      </c>
      <c r="Q1120" s="1361" t="str">
        <f>IFERROR(VLOOKUP(Organization!$L1120,BUDGETMANAGER,5,FALSE),"No VID")</f>
        <v>A</v>
      </c>
      <c r="R1120" s="111"/>
    </row>
    <row r="1121" spans="1:18" ht="12.75" customHeight="1">
      <c r="A1121" s="1359">
        <v>1112</v>
      </c>
      <c r="B1121" s="1355" t="s">
        <v>97</v>
      </c>
      <c r="C1121" s="1355"/>
      <c r="D1121" s="1355"/>
      <c r="E1121" s="1355"/>
      <c r="F1121" s="1355"/>
      <c r="G1121" s="1355"/>
      <c r="H1121" s="1356" t="s">
        <v>4809</v>
      </c>
      <c r="I1121" s="1357" t="s">
        <v>4816</v>
      </c>
      <c r="J1121" s="1355" t="s">
        <v>3245</v>
      </c>
      <c r="K1121" s="1378" t="s">
        <v>9786</v>
      </c>
      <c r="L1121" s="1357" t="s">
        <v>6057</v>
      </c>
      <c r="M1121" s="1357" t="str">
        <f>IFERROR(INDEX('Budget Manager'!C:C,MATCH(L1121,'Budget Manager'!A:A,0))&amp;", "&amp;INDEX('Budget Manager'!D:D,MATCH(L1121,'Budget Manager'!A:A,0)),"No Budget Manager")</f>
        <v>Madison, Anjela</v>
      </c>
      <c r="N1121" s="1357">
        <f>IFERROR(INDEX('Budget Manager'!B:B,MATCH(L1121,'Budget Manager'!A:A,0)),"No PIDM")</f>
        <v>1001907</v>
      </c>
      <c r="O1121" s="1357"/>
      <c r="P1121" s="1357" t="str">
        <f t="shared" si="19"/>
        <v/>
      </c>
      <c r="Q1121" s="1361" t="str">
        <f>IFERROR(VLOOKUP(Organization!$L1121,BUDGETMANAGER,5,FALSE),"No VID")</f>
        <v>A</v>
      </c>
      <c r="R1121" s="111"/>
    </row>
    <row r="1122" spans="1:18" ht="12.75" customHeight="1">
      <c r="A1122" s="1359">
        <v>1113</v>
      </c>
      <c r="B1122" s="1355" t="s">
        <v>97</v>
      </c>
      <c r="C1122" s="1355"/>
      <c r="D1122" s="1355"/>
      <c r="E1122" s="1355"/>
      <c r="F1122" s="1355"/>
      <c r="G1122" s="1355"/>
      <c r="H1122" s="1356" t="s">
        <v>8259</v>
      </c>
      <c r="I1122" s="1363" t="s">
        <v>8260</v>
      </c>
      <c r="J1122" s="1355" t="s">
        <v>3245</v>
      </c>
      <c r="K1122" s="1378" t="s">
        <v>9786</v>
      </c>
      <c r="L1122" s="1357" t="s">
        <v>6057</v>
      </c>
      <c r="M1122" s="1357" t="str">
        <f>IFERROR(INDEX('Budget Manager'!C:C,MATCH(L1122,'Budget Manager'!A:A,0))&amp;", "&amp;INDEX('Budget Manager'!D:D,MATCH(L1122,'Budget Manager'!A:A,0)),"No Budget Manager")</f>
        <v>Madison, Anjela</v>
      </c>
      <c r="N1122" s="1357">
        <f>IFERROR(INDEX('Budget Manager'!B:B,MATCH(L1122,'Budget Manager'!A:A,0)),"No PIDM")</f>
        <v>1001907</v>
      </c>
      <c r="O1122" s="1357"/>
      <c r="P1122" s="1357" t="str">
        <f t="shared" si="19"/>
        <v/>
      </c>
      <c r="Q1122" s="1361" t="str">
        <f>IFERROR(VLOOKUP(Organization!$L1122,BUDGETMANAGER,5,FALSE),"No VID")</f>
        <v>A</v>
      </c>
      <c r="R1122" s="111"/>
    </row>
    <row r="1123" spans="1:18" ht="12.75" customHeight="1">
      <c r="A1123" s="1359">
        <v>1114</v>
      </c>
      <c r="B1123" s="1355" t="s">
        <v>97</v>
      </c>
      <c r="C1123" s="1355"/>
      <c r="D1123" s="1355"/>
      <c r="E1123" s="1355"/>
      <c r="F1123" s="1355"/>
      <c r="G1123" s="1355"/>
      <c r="H1123" s="1356" t="s">
        <v>4825</v>
      </c>
      <c r="I1123" s="1357" t="s">
        <v>4830</v>
      </c>
      <c r="J1123" s="1355" t="s">
        <v>3245</v>
      </c>
      <c r="K1123" s="1378" t="s">
        <v>9786</v>
      </c>
      <c r="L1123" s="1357" t="s">
        <v>6057</v>
      </c>
      <c r="M1123" s="1357" t="str">
        <f>IFERROR(INDEX('Budget Manager'!C:C,MATCH(L1123,'Budget Manager'!A:A,0))&amp;", "&amp;INDEX('Budget Manager'!D:D,MATCH(L1123,'Budget Manager'!A:A,0)),"No Budget Manager")</f>
        <v>Madison, Anjela</v>
      </c>
      <c r="N1123" s="1357">
        <f>IFERROR(INDEX('Budget Manager'!B:B,MATCH(L1123,'Budget Manager'!A:A,0)),"No PIDM")</f>
        <v>1001907</v>
      </c>
      <c r="O1123" s="1357"/>
      <c r="P1123" s="1357" t="str">
        <f t="shared" si="19"/>
        <v/>
      </c>
      <c r="Q1123" s="1361" t="str">
        <f>IFERROR(VLOOKUP(Organization!$L1123,BUDGETMANAGER,5,FALSE),"No VID")</f>
        <v>A</v>
      </c>
      <c r="R1123" s="111"/>
    </row>
    <row r="1124" spans="1:18" ht="12.75" customHeight="1">
      <c r="A1124" s="1359">
        <v>1115</v>
      </c>
      <c r="B1124" s="1355" t="s">
        <v>97</v>
      </c>
      <c r="C1124" s="1355"/>
      <c r="D1124" s="1355"/>
      <c r="E1124" s="1355"/>
      <c r="F1124" s="1355"/>
      <c r="G1124" s="1355"/>
      <c r="H1124" s="1356" t="s">
        <v>4810</v>
      </c>
      <c r="I1124" s="1357" t="s">
        <v>4812</v>
      </c>
      <c r="J1124" s="1355" t="s">
        <v>3245</v>
      </c>
      <c r="K1124" s="1378" t="s">
        <v>9786</v>
      </c>
      <c r="L1124" s="1357" t="s">
        <v>6057</v>
      </c>
      <c r="M1124" s="1357" t="str">
        <f>IFERROR(INDEX('Budget Manager'!C:C,MATCH(L1124,'Budget Manager'!A:A,0))&amp;", "&amp;INDEX('Budget Manager'!D:D,MATCH(L1124,'Budget Manager'!A:A,0)),"No Budget Manager")</f>
        <v>Madison, Anjela</v>
      </c>
      <c r="N1124" s="1357">
        <f>IFERROR(INDEX('Budget Manager'!B:B,MATCH(L1124,'Budget Manager'!A:A,0)),"No PIDM")</f>
        <v>1001907</v>
      </c>
      <c r="O1124" s="1357"/>
      <c r="P1124" s="1357" t="str">
        <f t="shared" si="19"/>
        <v/>
      </c>
      <c r="Q1124" s="1361" t="str">
        <f>IFERROR(VLOOKUP(Organization!$L1124,BUDGETMANAGER,5,FALSE),"No VID")</f>
        <v>A</v>
      </c>
      <c r="R1124" s="111"/>
    </row>
    <row r="1125" spans="1:18" ht="12.75" customHeight="1">
      <c r="A1125" s="1359">
        <v>1116</v>
      </c>
      <c r="B1125" s="1355" t="s">
        <v>97</v>
      </c>
      <c r="C1125" s="1355"/>
      <c r="D1125" s="1355"/>
      <c r="E1125" s="1355"/>
      <c r="F1125" s="1355"/>
      <c r="G1125" s="1355"/>
      <c r="H1125" s="1356" t="s">
        <v>4836</v>
      </c>
      <c r="I1125" s="1357" t="s">
        <v>5768</v>
      </c>
      <c r="J1125" s="1355" t="s">
        <v>3245</v>
      </c>
      <c r="K1125" s="1378" t="s">
        <v>9786</v>
      </c>
      <c r="L1125" s="1357" t="s">
        <v>6057</v>
      </c>
      <c r="M1125" s="1357" t="str">
        <f>IFERROR(INDEX('Budget Manager'!C:C,MATCH(L1125,'Budget Manager'!A:A,0))&amp;", "&amp;INDEX('Budget Manager'!D:D,MATCH(L1125,'Budget Manager'!A:A,0)),"No Budget Manager")</f>
        <v>Madison, Anjela</v>
      </c>
      <c r="N1125" s="1357">
        <f>IFERROR(INDEX('Budget Manager'!B:B,MATCH(L1125,'Budget Manager'!A:A,0)),"No PIDM")</f>
        <v>1001907</v>
      </c>
      <c r="O1125" s="1357"/>
      <c r="P1125" s="1357" t="str">
        <f t="shared" si="19"/>
        <v/>
      </c>
      <c r="Q1125" s="1361" t="str">
        <f>IFERROR(VLOOKUP(Organization!$L1125,BUDGETMANAGER,5,FALSE),"No VID")</f>
        <v>A</v>
      </c>
      <c r="R1125" s="111"/>
    </row>
    <row r="1126" spans="1:18" ht="12.75" customHeight="1">
      <c r="A1126" s="1359">
        <v>1117</v>
      </c>
      <c r="B1126" s="1355" t="s">
        <v>97</v>
      </c>
      <c r="C1126" s="1355"/>
      <c r="D1126" s="1355"/>
      <c r="E1126" s="1355"/>
      <c r="F1126" s="1355"/>
      <c r="G1126" s="1355"/>
      <c r="H1126" s="1356" t="s">
        <v>4817</v>
      </c>
      <c r="I1126" s="1357" t="s">
        <v>4818</v>
      </c>
      <c r="J1126" s="1355" t="s">
        <v>3245</v>
      </c>
      <c r="K1126" s="1378" t="s">
        <v>9786</v>
      </c>
      <c r="L1126" s="1357" t="s">
        <v>6057</v>
      </c>
      <c r="M1126" s="1357" t="str">
        <f>IFERROR(INDEX('Budget Manager'!C:C,MATCH(L1126,'Budget Manager'!A:A,0))&amp;", "&amp;INDEX('Budget Manager'!D:D,MATCH(L1126,'Budget Manager'!A:A,0)),"No Budget Manager")</f>
        <v>Madison, Anjela</v>
      </c>
      <c r="N1126" s="1357">
        <f>IFERROR(INDEX('Budget Manager'!B:B,MATCH(L1126,'Budget Manager'!A:A,0)),"No PIDM")</f>
        <v>1001907</v>
      </c>
      <c r="O1126" s="1357"/>
      <c r="P1126" s="1357" t="str">
        <f t="shared" si="19"/>
        <v/>
      </c>
      <c r="Q1126" s="1361" t="str">
        <f>IFERROR(VLOOKUP(Organization!$L1126,BUDGETMANAGER,5,FALSE),"No VID")</f>
        <v>A</v>
      </c>
      <c r="R1126" s="111"/>
    </row>
    <row r="1127" spans="1:18" ht="12.75" customHeight="1">
      <c r="A1127" s="1359">
        <v>1118</v>
      </c>
      <c r="B1127" s="1355" t="s">
        <v>97</v>
      </c>
      <c r="C1127" s="1355"/>
      <c r="D1127" s="1355"/>
      <c r="E1127" s="1355"/>
      <c r="F1127" s="1355"/>
      <c r="G1127" s="1355"/>
      <c r="H1127" s="1356" t="s">
        <v>5128</v>
      </c>
      <c r="I1127" s="1357" t="s">
        <v>5129</v>
      </c>
      <c r="J1127" s="1355" t="s">
        <v>3245</v>
      </c>
      <c r="K1127" s="1378" t="s">
        <v>9786</v>
      </c>
      <c r="L1127" s="1357" t="s">
        <v>6057</v>
      </c>
      <c r="M1127" s="1357" t="str">
        <f>IFERROR(INDEX('Budget Manager'!C:C,MATCH(L1127,'Budget Manager'!A:A,0))&amp;", "&amp;INDEX('Budget Manager'!D:D,MATCH(L1127,'Budget Manager'!A:A,0)),"No Budget Manager")</f>
        <v>Madison, Anjela</v>
      </c>
      <c r="N1127" s="1357">
        <f>IFERROR(INDEX('Budget Manager'!B:B,MATCH(L1127,'Budget Manager'!A:A,0)),"No PIDM")</f>
        <v>1001907</v>
      </c>
      <c r="O1127" s="1357"/>
      <c r="P1127" s="1357" t="str">
        <f t="shared" ref="P1127:P1364" si="20">LEFT($O1127,3)</f>
        <v/>
      </c>
      <c r="Q1127" s="1361" t="str">
        <f>IFERROR(VLOOKUP(Organization!$L1127,BUDGETMANAGER,5,FALSE),"No VID")</f>
        <v>A</v>
      </c>
      <c r="R1127" s="111"/>
    </row>
    <row r="1128" spans="1:18" ht="12.75" customHeight="1">
      <c r="A1128" s="1359">
        <v>1119</v>
      </c>
      <c r="B1128" s="1355" t="s">
        <v>97</v>
      </c>
      <c r="C1128" s="1355"/>
      <c r="D1128" s="1355"/>
      <c r="E1128" s="1355"/>
      <c r="F1128" s="1355"/>
      <c r="G1128" s="1355"/>
      <c r="H1128" s="1356" t="s">
        <v>4834</v>
      </c>
      <c r="I1128" s="1357" t="s">
        <v>4835</v>
      </c>
      <c r="J1128" s="1355" t="s">
        <v>3245</v>
      </c>
      <c r="K1128" s="1378" t="s">
        <v>9786</v>
      </c>
      <c r="L1128" s="1357" t="s">
        <v>6057</v>
      </c>
      <c r="M1128" s="1357" t="str">
        <f>IFERROR(INDEX('Budget Manager'!C:C,MATCH(L1128,'Budget Manager'!A:A,0))&amp;", "&amp;INDEX('Budget Manager'!D:D,MATCH(L1128,'Budget Manager'!A:A,0)),"No Budget Manager")</f>
        <v>Madison, Anjela</v>
      </c>
      <c r="N1128" s="1357">
        <f>IFERROR(INDEX('Budget Manager'!B:B,MATCH(L1128,'Budget Manager'!A:A,0)),"No PIDM")</f>
        <v>1001907</v>
      </c>
      <c r="O1128" s="1357"/>
      <c r="P1128" s="1357" t="str">
        <f t="shared" si="20"/>
        <v/>
      </c>
      <c r="Q1128" s="1361" t="str">
        <f>IFERROR(VLOOKUP(Organization!$L1128,BUDGETMANAGER,5,FALSE),"No VID")</f>
        <v>A</v>
      </c>
      <c r="R1128" s="111"/>
    </row>
    <row r="1129" spans="1:18" ht="12.75" customHeight="1">
      <c r="A1129" s="1359">
        <v>1120</v>
      </c>
      <c r="B1129" s="1355" t="s">
        <v>97</v>
      </c>
      <c r="C1129" s="1355"/>
      <c r="D1129" s="1355"/>
      <c r="E1129" s="1355"/>
      <c r="F1129" s="1355"/>
      <c r="G1129" s="1355"/>
      <c r="H1129" s="1356" t="s">
        <v>5370</v>
      </c>
      <c r="I1129" s="1357" t="s">
        <v>5371</v>
      </c>
      <c r="J1129" s="1355" t="s">
        <v>3245</v>
      </c>
      <c r="K1129" s="1378" t="s">
        <v>9786</v>
      </c>
      <c r="L1129" s="1357" t="s">
        <v>6057</v>
      </c>
      <c r="M1129" s="1357" t="str">
        <f>IFERROR(INDEX('Budget Manager'!C:C,MATCH(L1129,'Budget Manager'!A:A,0))&amp;", "&amp;INDEX('Budget Manager'!D:D,MATCH(L1129,'Budget Manager'!A:A,0)),"No Budget Manager")</f>
        <v>Madison, Anjela</v>
      </c>
      <c r="N1129" s="1357">
        <f>IFERROR(INDEX('Budget Manager'!B:B,MATCH(L1129,'Budget Manager'!A:A,0)),"No PIDM")</f>
        <v>1001907</v>
      </c>
      <c r="O1129" s="1357"/>
      <c r="P1129" s="1357" t="str">
        <f t="shared" si="20"/>
        <v/>
      </c>
      <c r="Q1129" s="1361" t="str">
        <f>IFERROR(VLOOKUP(Organization!$L1129,BUDGETMANAGER,5,FALSE),"No VID")</f>
        <v>A</v>
      </c>
      <c r="R1129" s="111"/>
    </row>
    <row r="1130" spans="1:18" ht="12.75" customHeight="1">
      <c r="A1130" s="1359">
        <v>1121</v>
      </c>
      <c r="B1130" s="1355" t="s">
        <v>97</v>
      </c>
      <c r="C1130" s="1355"/>
      <c r="D1130" s="1355"/>
      <c r="E1130" s="1355"/>
      <c r="F1130" s="1355"/>
      <c r="G1130" s="1355"/>
      <c r="H1130" s="1356" t="s">
        <v>5095</v>
      </c>
      <c r="I1130" s="1357" t="s">
        <v>5096</v>
      </c>
      <c r="J1130" s="1355" t="s">
        <v>3245</v>
      </c>
      <c r="K1130" s="1378" t="s">
        <v>9786</v>
      </c>
      <c r="L1130" s="1357" t="s">
        <v>6057</v>
      </c>
      <c r="M1130" s="1357" t="str">
        <f>IFERROR(INDEX('Budget Manager'!C:C,MATCH(L1130,'Budget Manager'!A:A,0))&amp;", "&amp;INDEX('Budget Manager'!D:D,MATCH(L1130,'Budget Manager'!A:A,0)),"No Budget Manager")</f>
        <v>Madison, Anjela</v>
      </c>
      <c r="N1130" s="1357">
        <f>IFERROR(INDEX('Budget Manager'!B:B,MATCH(L1130,'Budget Manager'!A:A,0)),"No PIDM")</f>
        <v>1001907</v>
      </c>
      <c r="O1130" s="1357"/>
      <c r="P1130" s="1357" t="str">
        <f t="shared" si="20"/>
        <v/>
      </c>
      <c r="Q1130" s="1361" t="str">
        <f>IFERROR(VLOOKUP(Organization!$L1130,BUDGETMANAGER,5,FALSE),"No VID")</f>
        <v>A</v>
      </c>
      <c r="R1130" s="111"/>
    </row>
    <row r="1131" spans="1:18" ht="12.75" customHeight="1">
      <c r="A1131" s="1359">
        <v>1122</v>
      </c>
      <c r="B1131" s="1355" t="s">
        <v>97</v>
      </c>
      <c r="C1131" s="1355"/>
      <c r="D1131" s="1355"/>
      <c r="E1131" s="1355"/>
      <c r="F1131" s="1355"/>
      <c r="G1131" s="1355"/>
      <c r="H1131" s="1356" t="s">
        <v>5377</v>
      </c>
      <c r="I1131" s="1357" t="s">
        <v>1899</v>
      </c>
      <c r="J1131" s="1355" t="s">
        <v>3245</v>
      </c>
      <c r="K1131" s="1378" t="s">
        <v>9786</v>
      </c>
      <c r="L1131" s="1357" t="s">
        <v>6057</v>
      </c>
      <c r="M1131" s="1357" t="str">
        <f>IFERROR(INDEX('Budget Manager'!C:C,MATCH(L1131,'Budget Manager'!A:A,0))&amp;", "&amp;INDEX('Budget Manager'!D:D,MATCH(L1131,'Budget Manager'!A:A,0)),"No Budget Manager")</f>
        <v>Madison, Anjela</v>
      </c>
      <c r="N1131" s="1357">
        <f>IFERROR(INDEX('Budget Manager'!B:B,MATCH(L1131,'Budget Manager'!A:A,0)),"No PIDM")</f>
        <v>1001907</v>
      </c>
      <c r="O1131" s="1357"/>
      <c r="P1131" s="1357" t="str">
        <f t="shared" si="20"/>
        <v/>
      </c>
      <c r="Q1131" s="1361" t="str">
        <f>IFERROR(VLOOKUP(Organization!$L1131,BUDGETMANAGER,5,FALSE),"No VID")</f>
        <v>A</v>
      </c>
      <c r="R1131" s="111"/>
    </row>
    <row r="1132" spans="1:18" ht="12.75" customHeight="1">
      <c r="A1132" s="1359">
        <v>1123</v>
      </c>
      <c r="B1132" s="1355" t="s">
        <v>97</v>
      </c>
      <c r="C1132" s="1355"/>
      <c r="D1132" s="1355"/>
      <c r="E1132" s="1355"/>
      <c r="F1132" s="1355"/>
      <c r="G1132" s="1355"/>
      <c r="H1132" s="1356" t="s">
        <v>5368</v>
      </c>
      <c r="I1132" s="1357" t="s">
        <v>5369</v>
      </c>
      <c r="J1132" s="1355" t="s">
        <v>3245</v>
      </c>
      <c r="K1132" s="1378" t="s">
        <v>9786</v>
      </c>
      <c r="L1132" s="1357" t="s">
        <v>6057</v>
      </c>
      <c r="M1132" s="1357" t="str">
        <f>IFERROR(INDEX('Budget Manager'!C:C,MATCH(L1132,'Budget Manager'!A:A,0))&amp;", "&amp;INDEX('Budget Manager'!D:D,MATCH(L1132,'Budget Manager'!A:A,0)),"No Budget Manager")</f>
        <v>Madison, Anjela</v>
      </c>
      <c r="N1132" s="1357">
        <f>IFERROR(INDEX('Budget Manager'!B:B,MATCH(L1132,'Budget Manager'!A:A,0)),"No PIDM")</f>
        <v>1001907</v>
      </c>
      <c r="O1132" s="1357"/>
      <c r="P1132" s="1357" t="str">
        <f t="shared" si="20"/>
        <v/>
      </c>
      <c r="Q1132" s="1361" t="str">
        <f>IFERROR(VLOOKUP(Organization!$L1132,BUDGETMANAGER,5,FALSE),"No VID")</f>
        <v>A</v>
      </c>
      <c r="R1132" s="111"/>
    </row>
    <row r="1133" spans="1:18" ht="12.75" customHeight="1">
      <c r="A1133" s="1359">
        <v>1124</v>
      </c>
      <c r="B1133" s="1355" t="s">
        <v>97</v>
      </c>
      <c r="C1133" s="1355"/>
      <c r="D1133" s="1355"/>
      <c r="E1133" s="1355"/>
      <c r="F1133" s="1355"/>
      <c r="G1133" s="1355"/>
      <c r="H1133" s="1356" t="s">
        <v>5534</v>
      </c>
      <c r="I1133" s="1357" t="s">
        <v>5541</v>
      </c>
      <c r="J1133" s="1355" t="s">
        <v>3245</v>
      </c>
      <c r="K1133" s="1378" t="s">
        <v>9786</v>
      </c>
      <c r="L1133" s="1357" t="s">
        <v>6057</v>
      </c>
      <c r="M1133" s="1357" t="str">
        <f>IFERROR(INDEX('Budget Manager'!C:C,MATCH(L1133,'Budget Manager'!A:A,0))&amp;", "&amp;INDEX('Budget Manager'!D:D,MATCH(L1133,'Budget Manager'!A:A,0)),"No Budget Manager")</f>
        <v>Madison, Anjela</v>
      </c>
      <c r="N1133" s="1357">
        <f>IFERROR(INDEX('Budget Manager'!B:B,MATCH(L1133,'Budget Manager'!A:A,0)),"No PIDM")</f>
        <v>1001907</v>
      </c>
      <c r="O1133" s="1357"/>
      <c r="P1133" s="1357" t="str">
        <f t="shared" si="20"/>
        <v/>
      </c>
      <c r="Q1133" s="1361" t="str">
        <f>IFERROR(VLOOKUP(Organization!$L1133,BUDGETMANAGER,5,FALSE),"No VID")</f>
        <v>A</v>
      </c>
      <c r="R1133" s="111"/>
    </row>
    <row r="1134" spans="1:18" ht="12.75" customHeight="1">
      <c r="A1134" s="1359">
        <v>1125</v>
      </c>
      <c r="B1134" s="1355" t="s">
        <v>97</v>
      </c>
      <c r="C1134" s="1355"/>
      <c r="D1134" s="1355"/>
      <c r="E1134" s="1355"/>
      <c r="F1134" s="1355"/>
      <c r="G1134" s="1355"/>
      <c r="H1134" s="1356" t="s">
        <v>9540</v>
      </c>
      <c r="I1134" s="1363" t="s">
        <v>9541</v>
      </c>
      <c r="J1134" s="1355" t="s">
        <v>3245</v>
      </c>
      <c r="K1134" s="1378" t="s">
        <v>9786</v>
      </c>
      <c r="L1134" s="1357" t="s">
        <v>6057</v>
      </c>
      <c r="M1134" s="1357" t="str">
        <f>IFERROR(INDEX('Budget Manager'!C:C,MATCH(L1134,'Budget Manager'!A:A,0))&amp;", "&amp;INDEX('Budget Manager'!D:D,MATCH(L1134,'Budget Manager'!A:A,0)),"No Budget Manager")</f>
        <v>Madison, Anjela</v>
      </c>
      <c r="N1134" s="1357">
        <f>IFERROR(INDEX('Budget Manager'!B:B,MATCH(L1134,'Budget Manager'!A:A,0)),"No PIDM")</f>
        <v>1001907</v>
      </c>
      <c r="O1134" s="1357"/>
      <c r="P1134" s="1357" t="str">
        <f t="shared" si="20"/>
        <v/>
      </c>
      <c r="Q1134" s="1361" t="str">
        <f>IFERROR(VLOOKUP(Organization!$L1134,BUDGETMANAGER,5,FALSE),"No VID")</f>
        <v>A</v>
      </c>
      <c r="R1134" s="111"/>
    </row>
    <row r="1135" spans="1:18" ht="12.75" customHeight="1">
      <c r="A1135" s="1359">
        <v>1126</v>
      </c>
      <c r="B1135" s="1355" t="s">
        <v>97</v>
      </c>
      <c r="C1135" s="1355"/>
      <c r="D1135" s="1355"/>
      <c r="E1135" s="1355"/>
      <c r="F1135" s="1355"/>
      <c r="G1135" s="1355"/>
      <c r="H1135" s="1356" t="s">
        <v>5535</v>
      </c>
      <c r="I1135" s="1357" t="s">
        <v>5543</v>
      </c>
      <c r="J1135" s="1355" t="s">
        <v>3245</v>
      </c>
      <c r="K1135" s="1378" t="s">
        <v>9786</v>
      </c>
      <c r="L1135" s="1357" t="s">
        <v>6057</v>
      </c>
      <c r="M1135" s="1357" t="str">
        <f>IFERROR(INDEX('Budget Manager'!C:C,MATCH(L1135,'Budget Manager'!A:A,0))&amp;", "&amp;INDEX('Budget Manager'!D:D,MATCH(L1135,'Budget Manager'!A:A,0)),"No Budget Manager")</f>
        <v>Madison, Anjela</v>
      </c>
      <c r="N1135" s="1357">
        <f>IFERROR(INDEX('Budget Manager'!B:B,MATCH(L1135,'Budget Manager'!A:A,0)),"No PIDM")</f>
        <v>1001907</v>
      </c>
      <c r="O1135" s="1357"/>
      <c r="P1135" s="1357" t="str">
        <f t="shared" si="20"/>
        <v/>
      </c>
      <c r="Q1135" s="1361" t="str">
        <f>IFERROR(VLOOKUP(Organization!$L1135,BUDGETMANAGER,5,FALSE),"No VID")</f>
        <v>A</v>
      </c>
      <c r="R1135" s="111"/>
    </row>
    <row r="1136" spans="1:18" ht="12.75" customHeight="1">
      <c r="A1136" s="1359">
        <v>1127</v>
      </c>
      <c r="B1136" s="1355" t="s">
        <v>97</v>
      </c>
      <c r="C1136" s="1355"/>
      <c r="D1136" s="1355"/>
      <c r="E1136" s="1355"/>
      <c r="F1136" s="1355"/>
      <c r="G1136" s="1355"/>
      <c r="H1136" s="1356" t="s">
        <v>5537</v>
      </c>
      <c r="I1136" s="1357" t="s">
        <v>5544</v>
      </c>
      <c r="J1136" s="1355" t="s">
        <v>3245</v>
      </c>
      <c r="K1136" s="1378" t="s">
        <v>9786</v>
      </c>
      <c r="L1136" s="1357" t="s">
        <v>6057</v>
      </c>
      <c r="M1136" s="1357" t="str">
        <f>IFERROR(INDEX('Budget Manager'!C:C,MATCH(L1136,'Budget Manager'!A:A,0))&amp;", "&amp;INDEX('Budget Manager'!D:D,MATCH(L1136,'Budget Manager'!A:A,0)),"No Budget Manager")</f>
        <v>Madison, Anjela</v>
      </c>
      <c r="N1136" s="1357">
        <f>IFERROR(INDEX('Budget Manager'!B:B,MATCH(L1136,'Budget Manager'!A:A,0)),"No PIDM")</f>
        <v>1001907</v>
      </c>
      <c r="O1136" s="1357"/>
      <c r="P1136" s="1357" t="str">
        <f t="shared" si="20"/>
        <v/>
      </c>
      <c r="Q1136" s="1361" t="str">
        <f>IFERROR(VLOOKUP(Organization!$L1136,BUDGETMANAGER,5,FALSE),"No VID")</f>
        <v>A</v>
      </c>
      <c r="R1136" s="111"/>
    </row>
    <row r="1137" spans="1:18" ht="12.75" customHeight="1">
      <c r="A1137" s="1359">
        <v>1128</v>
      </c>
      <c r="B1137" s="1355" t="s">
        <v>97</v>
      </c>
      <c r="C1137" s="1355"/>
      <c r="D1137" s="1355"/>
      <c r="E1137" s="1355"/>
      <c r="F1137" s="1355"/>
      <c r="G1137" s="1355"/>
      <c r="H1137" s="1356" t="s">
        <v>5650</v>
      </c>
      <c r="I1137" s="1357" t="s">
        <v>5651</v>
      </c>
      <c r="J1137" s="1355" t="s">
        <v>3245</v>
      </c>
      <c r="K1137" s="1378" t="s">
        <v>9786</v>
      </c>
      <c r="L1137" s="1357" t="s">
        <v>6057</v>
      </c>
      <c r="M1137" s="1357" t="str">
        <f>IFERROR(INDEX('Budget Manager'!C:C,MATCH(L1137,'Budget Manager'!A:A,0))&amp;", "&amp;INDEX('Budget Manager'!D:D,MATCH(L1137,'Budget Manager'!A:A,0)),"No Budget Manager")</f>
        <v>Madison, Anjela</v>
      </c>
      <c r="N1137" s="1357">
        <f>IFERROR(INDEX('Budget Manager'!B:B,MATCH(L1137,'Budget Manager'!A:A,0)),"No PIDM")</f>
        <v>1001907</v>
      </c>
      <c r="O1137" s="1357"/>
      <c r="P1137" s="1357" t="str">
        <f t="shared" si="20"/>
        <v/>
      </c>
      <c r="Q1137" s="1361" t="str">
        <f>IFERROR(VLOOKUP(Organization!$L1137,BUDGETMANAGER,5,FALSE),"No VID")</f>
        <v>A</v>
      </c>
      <c r="R1137" s="111"/>
    </row>
    <row r="1138" spans="1:18" ht="12.75" customHeight="1">
      <c r="A1138" s="1359">
        <v>1129</v>
      </c>
      <c r="B1138" s="1355" t="s">
        <v>97</v>
      </c>
      <c r="C1138" s="1355"/>
      <c r="D1138" s="1355"/>
      <c r="E1138" s="1355"/>
      <c r="F1138" s="1355"/>
      <c r="G1138" s="1355"/>
      <c r="H1138" s="1356" t="s">
        <v>5731</v>
      </c>
      <c r="I1138" s="1357" t="s">
        <v>5732</v>
      </c>
      <c r="J1138" s="1355" t="s">
        <v>3245</v>
      </c>
      <c r="K1138" s="1378" t="s">
        <v>9786</v>
      </c>
      <c r="L1138" s="1357" t="s">
        <v>6057</v>
      </c>
      <c r="M1138" s="1357" t="str">
        <f>IFERROR(INDEX('Budget Manager'!C:C,MATCH(L1138,'Budget Manager'!A:A,0))&amp;", "&amp;INDEX('Budget Manager'!D:D,MATCH(L1138,'Budget Manager'!A:A,0)),"No Budget Manager")</f>
        <v>Madison, Anjela</v>
      </c>
      <c r="N1138" s="1357">
        <f>IFERROR(INDEX('Budget Manager'!B:B,MATCH(L1138,'Budget Manager'!A:A,0)),"No PIDM")</f>
        <v>1001907</v>
      </c>
      <c r="O1138" s="1357"/>
      <c r="P1138" s="1357" t="str">
        <f t="shared" si="20"/>
        <v/>
      </c>
      <c r="Q1138" s="1361" t="str">
        <f>IFERROR(VLOOKUP(Organization!$L1138,BUDGETMANAGER,5,FALSE),"No VID")</f>
        <v>A</v>
      </c>
      <c r="R1138" s="111"/>
    </row>
    <row r="1139" spans="1:18" ht="12.75" customHeight="1">
      <c r="A1139" s="1359">
        <v>1130</v>
      </c>
      <c r="B1139" s="1355" t="s">
        <v>97</v>
      </c>
      <c r="C1139" s="1355"/>
      <c r="D1139" s="1355"/>
      <c r="E1139" s="1355"/>
      <c r="F1139" s="1355"/>
      <c r="G1139" s="1355"/>
      <c r="H1139" s="1356" t="s">
        <v>5772</v>
      </c>
      <c r="I1139" s="1357" t="s">
        <v>5775</v>
      </c>
      <c r="J1139" s="1355" t="s">
        <v>3245</v>
      </c>
      <c r="K1139" s="1378" t="s">
        <v>9786</v>
      </c>
      <c r="L1139" s="1357" t="s">
        <v>6057</v>
      </c>
      <c r="M1139" s="1357" t="str">
        <f>IFERROR(INDEX('Budget Manager'!C:C,MATCH(L1139,'Budget Manager'!A:A,0))&amp;", "&amp;INDEX('Budget Manager'!D:D,MATCH(L1139,'Budget Manager'!A:A,0)),"No Budget Manager")</f>
        <v>Madison, Anjela</v>
      </c>
      <c r="N1139" s="1357">
        <f>IFERROR(INDEX('Budget Manager'!B:B,MATCH(L1139,'Budget Manager'!A:A,0)),"No PIDM")</f>
        <v>1001907</v>
      </c>
      <c r="O1139" s="1357"/>
      <c r="P1139" s="1357" t="str">
        <f t="shared" si="20"/>
        <v/>
      </c>
      <c r="Q1139" s="1361" t="str">
        <f>IFERROR(VLOOKUP(Organization!$L1139,BUDGETMANAGER,5,FALSE),"No VID")</f>
        <v>A</v>
      </c>
      <c r="R1139" s="111"/>
    </row>
    <row r="1140" spans="1:18" ht="12.75" customHeight="1">
      <c r="A1140" s="1359">
        <v>1131</v>
      </c>
      <c r="B1140" s="1355" t="s">
        <v>97</v>
      </c>
      <c r="C1140" s="1355"/>
      <c r="D1140" s="1355"/>
      <c r="E1140" s="1355"/>
      <c r="F1140" s="1355"/>
      <c r="G1140" s="1355"/>
      <c r="H1140" s="1356" t="s">
        <v>6832</v>
      </c>
      <c r="I1140" s="1357" t="s">
        <v>7756</v>
      </c>
      <c r="J1140" s="1355" t="s">
        <v>3245</v>
      </c>
      <c r="K1140" s="1378" t="s">
        <v>9786</v>
      </c>
      <c r="L1140" s="1357" t="s">
        <v>6057</v>
      </c>
      <c r="M1140" s="1357" t="str">
        <f>IFERROR(INDEX('Budget Manager'!C:C,MATCH(L1140,'Budget Manager'!A:A,0))&amp;", "&amp;INDEX('Budget Manager'!D:D,MATCH(L1140,'Budget Manager'!A:A,0)),"No Budget Manager")</f>
        <v>Madison, Anjela</v>
      </c>
      <c r="N1140" s="1357">
        <f>IFERROR(INDEX('Budget Manager'!B:B,MATCH(L1140,'Budget Manager'!A:A,0)),"No PIDM")</f>
        <v>1001907</v>
      </c>
      <c r="O1140" s="1357"/>
      <c r="P1140" s="1357" t="str">
        <f t="shared" si="20"/>
        <v/>
      </c>
      <c r="Q1140" s="1361" t="str">
        <f>IFERROR(VLOOKUP(Organization!$L1140,BUDGETMANAGER,5,FALSE),"No VID")</f>
        <v>A</v>
      </c>
      <c r="R1140" s="111"/>
    </row>
    <row r="1141" spans="1:18" ht="12.75" customHeight="1">
      <c r="A1141" s="1359">
        <v>1132</v>
      </c>
      <c r="B1141" s="1355" t="s">
        <v>97</v>
      </c>
      <c r="C1141" s="1355"/>
      <c r="D1141" s="1355"/>
      <c r="E1141" s="1355"/>
      <c r="F1141" s="1355"/>
      <c r="G1141" s="1355"/>
      <c r="H1141" s="1356" t="s">
        <v>9425</v>
      </c>
      <c r="I1141" s="1363" t="s">
        <v>9426</v>
      </c>
      <c r="J1141" s="1355" t="s">
        <v>3245</v>
      </c>
      <c r="K1141" s="1378" t="s">
        <v>9786</v>
      </c>
      <c r="L1141" s="1357" t="s">
        <v>6057</v>
      </c>
      <c r="M1141" s="1357" t="str">
        <f>IFERROR(INDEX('Budget Manager'!C:C,MATCH(L1141,'Budget Manager'!A:A,0))&amp;", "&amp;INDEX('Budget Manager'!D:D,MATCH(L1141,'Budget Manager'!A:A,0)),"No Budget Manager")</f>
        <v>Madison, Anjela</v>
      </c>
      <c r="N1141" s="1357">
        <f>IFERROR(INDEX('Budget Manager'!B:B,MATCH(L1141,'Budget Manager'!A:A,0)),"No PIDM")</f>
        <v>1001907</v>
      </c>
      <c r="O1141" s="1357"/>
      <c r="P1141" s="1357" t="str">
        <f t="shared" si="20"/>
        <v/>
      </c>
      <c r="Q1141" s="1361" t="str">
        <f>IFERROR(VLOOKUP(Organization!$L1141,BUDGETMANAGER,5,FALSE),"No VID")</f>
        <v>A</v>
      </c>
      <c r="R1141" s="111"/>
    </row>
    <row r="1142" spans="1:18" ht="12.75" customHeight="1">
      <c r="A1142" s="1359">
        <v>1133</v>
      </c>
      <c r="B1142" s="1355" t="s">
        <v>97</v>
      </c>
      <c r="C1142" s="1355"/>
      <c r="D1142" s="1355"/>
      <c r="E1142" s="1355"/>
      <c r="F1142" s="1355" t="s">
        <v>9876</v>
      </c>
      <c r="G1142" s="1355"/>
      <c r="H1142" s="1356"/>
      <c r="I1142" s="1363" t="s">
        <v>9142</v>
      </c>
      <c r="J1142" s="1355" t="s">
        <v>3240</v>
      </c>
      <c r="K1142" s="1378">
        <v>105</v>
      </c>
      <c r="L1142" s="1360" t="s">
        <v>9878</v>
      </c>
      <c r="M1142" s="1357" t="str">
        <f>IFERROR(INDEX('Budget Manager'!C:C,MATCH(L1142,'Budget Manager'!A:A,0))&amp;", "&amp;INDEX('Budget Manager'!D:D,MATCH(L1142,'Budget Manager'!A:A,0)),"No Budget Manager")</f>
        <v>Brown, Yolanda</v>
      </c>
      <c r="N1142" s="1357">
        <f>IFERROR(INDEX('Budget Manager'!B:B,MATCH(L1142,'Budget Manager'!A:A,0)),"No PIDM")</f>
        <v>4329945</v>
      </c>
      <c r="O1142" s="1357"/>
      <c r="P1142" s="1357" t="str">
        <f t="shared" si="20"/>
        <v/>
      </c>
      <c r="Q1142" s="1361" t="str">
        <f>IFERROR(VLOOKUP(Organization!$L1142,BUDGETMANAGER,5,FALSE),"No VID")</f>
        <v>A</v>
      </c>
      <c r="R1142" s="111"/>
    </row>
    <row r="1143" spans="1:18" ht="12.75" customHeight="1">
      <c r="A1143" s="1359">
        <v>1134</v>
      </c>
      <c r="B1143" s="1355" t="s">
        <v>97</v>
      </c>
      <c r="C1143" s="1355"/>
      <c r="D1143" s="1355"/>
      <c r="E1143" s="1355"/>
      <c r="F1143" s="1355"/>
      <c r="G1143" s="1355" t="s">
        <v>9877</v>
      </c>
      <c r="H1143" s="1356"/>
      <c r="I1143" s="1363" t="s">
        <v>9142</v>
      </c>
      <c r="J1143" s="1355" t="s">
        <v>3240</v>
      </c>
      <c r="K1143" s="1378" t="s">
        <v>9876</v>
      </c>
      <c r="L1143" s="1360" t="s">
        <v>9878</v>
      </c>
      <c r="M1143" s="1357" t="str">
        <f>IFERROR(INDEX('Budget Manager'!C:C,MATCH(L1143,'Budget Manager'!A:A,0))&amp;", "&amp;INDEX('Budget Manager'!D:D,MATCH(L1143,'Budget Manager'!A:A,0)),"No Budget Manager")</f>
        <v>Brown, Yolanda</v>
      </c>
      <c r="N1143" s="1357">
        <f>IFERROR(INDEX('Budget Manager'!B:B,MATCH(L1143,'Budget Manager'!A:A,0)),"No PIDM")</f>
        <v>4329945</v>
      </c>
      <c r="O1143" s="1357"/>
      <c r="P1143" s="1357" t="str">
        <f t="shared" si="20"/>
        <v/>
      </c>
      <c r="Q1143" s="1361" t="str">
        <f>IFERROR(VLOOKUP(Organization!$L1143,BUDGETMANAGER,5,FALSE),"No VID")</f>
        <v>A</v>
      </c>
      <c r="R1143" s="111"/>
    </row>
    <row r="1144" spans="1:18" ht="12.75" customHeight="1">
      <c r="A1144" s="1359">
        <v>1135</v>
      </c>
      <c r="B1144" s="1355" t="s">
        <v>97</v>
      </c>
      <c r="C1144" s="1355"/>
      <c r="D1144" s="1355"/>
      <c r="E1144" s="1355"/>
      <c r="F1144" s="1355"/>
      <c r="G1144" s="1355"/>
      <c r="H1144" s="1356">
        <v>125800</v>
      </c>
      <c r="I1144" s="1363" t="s">
        <v>9792</v>
      </c>
      <c r="J1144" s="1355" t="s">
        <v>3245</v>
      </c>
      <c r="K1144" s="1378" t="s">
        <v>9877</v>
      </c>
      <c r="L1144" s="1360" t="s">
        <v>9878</v>
      </c>
      <c r="M1144" s="1357" t="str">
        <f>IFERROR(INDEX('Budget Manager'!C:C,MATCH(L1144,'Budget Manager'!A:A,0))&amp;", "&amp;INDEX('Budget Manager'!D:D,MATCH(L1144,'Budget Manager'!A:A,0)),"No Budget Manager")</f>
        <v>Brown, Yolanda</v>
      </c>
      <c r="N1144" s="1357">
        <f>IFERROR(INDEX('Budget Manager'!B:B,MATCH(L1144,'Budget Manager'!A:A,0)),"No PIDM")</f>
        <v>4329945</v>
      </c>
      <c r="O1144" s="1357"/>
      <c r="P1144" s="1357" t="str">
        <f t="shared" si="20"/>
        <v/>
      </c>
      <c r="Q1144" s="1361" t="str">
        <f>IFERROR(VLOOKUP(Organization!$L1144,BUDGETMANAGER,5,FALSE),"No VID")</f>
        <v>A</v>
      </c>
      <c r="R1144" s="111"/>
    </row>
    <row r="1145" spans="1:18" ht="12.75" customHeight="1">
      <c r="A1145" s="1359">
        <v>1136</v>
      </c>
      <c r="B1145" s="1355" t="s">
        <v>97</v>
      </c>
      <c r="C1145" s="1355"/>
      <c r="D1145" s="1355"/>
      <c r="E1145" s="1355"/>
      <c r="F1145" s="1355"/>
      <c r="G1145" s="1355"/>
      <c r="H1145" s="1356">
        <v>142300</v>
      </c>
      <c r="I1145" s="1357" t="s">
        <v>9745</v>
      </c>
      <c r="J1145" s="1355" t="s">
        <v>3245</v>
      </c>
      <c r="K1145" s="1378" t="s">
        <v>9877</v>
      </c>
      <c r="L1145" s="1360" t="s">
        <v>9878</v>
      </c>
      <c r="M1145" s="1357" t="str">
        <f>IFERROR(INDEX('Budget Manager'!C:C,MATCH(L1145,'Budget Manager'!A:A,0))&amp;", "&amp;INDEX('Budget Manager'!D:D,MATCH(L1145,'Budget Manager'!A:A,0)),"No Budget Manager")</f>
        <v>Brown, Yolanda</v>
      </c>
      <c r="N1145" s="1357">
        <f>IFERROR(INDEX('Budget Manager'!B:B,MATCH(L1145,'Budget Manager'!A:A,0)),"No PIDM")</f>
        <v>4329945</v>
      </c>
      <c r="O1145" s="1357"/>
      <c r="P1145" s="1357" t="str">
        <f t="shared" si="20"/>
        <v/>
      </c>
      <c r="Q1145" s="1361" t="str">
        <f>IFERROR(VLOOKUP(Organization!$L1145,BUDGETMANAGER,5,FALSE),"No VID")</f>
        <v>A</v>
      </c>
      <c r="R1145" s="111"/>
    </row>
    <row r="1146" spans="1:18" ht="12.75" customHeight="1">
      <c r="A1146" s="1359">
        <v>1137</v>
      </c>
      <c r="B1146" s="1355" t="s">
        <v>97</v>
      </c>
      <c r="C1146" s="1355"/>
      <c r="D1146" s="1355"/>
      <c r="E1146" s="1355"/>
      <c r="F1146" s="1355"/>
      <c r="G1146" s="1355" t="s">
        <v>9881</v>
      </c>
      <c r="H1146" s="1356"/>
      <c r="I1146" s="1363" t="s">
        <v>2250</v>
      </c>
      <c r="J1146" s="1355" t="s">
        <v>3240</v>
      </c>
      <c r="K1146" s="1378" t="s">
        <v>9876</v>
      </c>
      <c r="L1146" s="1357" t="s">
        <v>8607</v>
      </c>
      <c r="M1146" s="1357" t="str">
        <f>IFERROR(INDEX('Budget Manager'!C:C,MATCH(L1146,'Budget Manager'!A:A,0))&amp;", "&amp;INDEX('Budget Manager'!D:D,MATCH(L1146,'Budget Manager'!A:A,0)),"No Budget Manager")</f>
        <v>Casablanca, Sonia</v>
      </c>
      <c r="N1146" s="1357">
        <f>IFERROR(INDEX('Budget Manager'!B:B,MATCH(L1146,'Budget Manager'!A:A,0)),"No PIDM")</f>
        <v>3405495</v>
      </c>
      <c r="O1146" s="1357"/>
      <c r="P1146" s="1357" t="str">
        <f t="shared" ref="P1146:P1167" si="21">LEFT($O1146,3)</f>
        <v/>
      </c>
      <c r="Q1146" s="1361" t="str">
        <f>IFERROR(VLOOKUP(Organization!$L1146,BUDGETMANAGER,5,FALSE),"No VID")</f>
        <v>A</v>
      </c>
      <c r="R1146" s="111"/>
    </row>
    <row r="1147" spans="1:18" ht="12.75" customHeight="1">
      <c r="A1147" s="1359">
        <v>1138</v>
      </c>
      <c r="B1147" s="1355" t="s">
        <v>97</v>
      </c>
      <c r="C1147" s="1355"/>
      <c r="D1147" s="1355"/>
      <c r="E1147" s="1355"/>
      <c r="F1147" s="1355"/>
      <c r="G1147" s="1355"/>
      <c r="H1147" s="1356">
        <v>110303</v>
      </c>
      <c r="I1147" s="1357" t="s">
        <v>2275</v>
      </c>
      <c r="J1147" s="1355" t="s">
        <v>3245</v>
      </c>
      <c r="K1147" s="1378" t="s">
        <v>9881</v>
      </c>
      <c r="L1147" s="1357" t="s">
        <v>8607</v>
      </c>
      <c r="M1147" s="1357" t="str">
        <f>IFERROR(INDEX('Budget Manager'!C:C,MATCH(L1147,'Budget Manager'!A:A,0))&amp;", "&amp;INDEX('Budget Manager'!D:D,MATCH(L1147,'Budget Manager'!A:A,0)),"No Budget Manager")</f>
        <v>Casablanca, Sonia</v>
      </c>
      <c r="N1147" s="1357">
        <f>IFERROR(INDEX('Budget Manager'!B:B,MATCH(L1147,'Budget Manager'!A:A,0)),"No PIDM")</f>
        <v>3405495</v>
      </c>
      <c r="O1147" s="1357"/>
      <c r="P1147" s="1357" t="str">
        <f t="shared" si="21"/>
        <v/>
      </c>
      <c r="Q1147" s="1361" t="str">
        <f>IFERROR(VLOOKUP(Organization!$L1147,BUDGETMANAGER,5,FALSE),"No VID")</f>
        <v>A</v>
      </c>
      <c r="R1147" s="111">
        <f>COUNTIF($P$12:P1448,"End")</f>
        <v>254</v>
      </c>
    </row>
    <row r="1148" spans="1:18" ht="12.75" customHeight="1">
      <c r="A1148" s="1359">
        <v>1139</v>
      </c>
      <c r="B1148" s="1355" t="s">
        <v>97</v>
      </c>
      <c r="C1148" s="1355"/>
      <c r="D1148" s="1355"/>
      <c r="E1148" s="1355"/>
      <c r="F1148" s="1355"/>
      <c r="G1148" s="1355"/>
      <c r="H1148" s="1356">
        <v>110305</v>
      </c>
      <c r="I1148" s="1357" t="s">
        <v>3070</v>
      </c>
      <c r="J1148" s="1355" t="s">
        <v>3245</v>
      </c>
      <c r="K1148" s="1378" t="s">
        <v>9881</v>
      </c>
      <c r="L1148" s="1357" t="s">
        <v>8607</v>
      </c>
      <c r="M1148" s="1357" t="str">
        <f>IFERROR(INDEX('Budget Manager'!C:C,MATCH(L1148,'Budget Manager'!A:A,0))&amp;", "&amp;INDEX('Budget Manager'!D:D,MATCH(L1148,'Budget Manager'!A:A,0)),"No Budget Manager")</f>
        <v>Casablanca, Sonia</v>
      </c>
      <c r="N1148" s="1357">
        <f>IFERROR(INDEX('Budget Manager'!B:B,MATCH(L1148,'Budget Manager'!A:A,0)),"No PIDM")</f>
        <v>3405495</v>
      </c>
      <c r="O1148" s="1357"/>
      <c r="P1148" s="1357" t="str">
        <f t="shared" si="21"/>
        <v/>
      </c>
      <c r="Q1148" s="1361" t="str">
        <f>IFERROR(VLOOKUP(Organization!$L1148,BUDGETMANAGER,5,FALSE),"No VID")</f>
        <v>A</v>
      </c>
      <c r="R1148" s="111"/>
    </row>
    <row r="1149" spans="1:18" ht="12.75" customHeight="1">
      <c r="A1149" s="1359">
        <v>1140</v>
      </c>
      <c r="B1149" s="1355" t="s">
        <v>97</v>
      </c>
      <c r="C1149" s="1355"/>
      <c r="D1149" s="1355"/>
      <c r="E1149" s="1355"/>
      <c r="F1149" s="1355"/>
      <c r="G1149" s="1355"/>
      <c r="H1149" s="1356">
        <v>110904</v>
      </c>
      <c r="I1149" s="1357" t="s">
        <v>2824</v>
      </c>
      <c r="J1149" s="1355" t="s">
        <v>3245</v>
      </c>
      <c r="K1149" s="1378" t="s">
        <v>9881</v>
      </c>
      <c r="L1149" s="1357" t="s">
        <v>8607</v>
      </c>
      <c r="M1149" s="1357" t="str">
        <f>IFERROR(INDEX('Budget Manager'!C:C,MATCH(L1149,'Budget Manager'!A:A,0))&amp;", "&amp;INDEX('Budget Manager'!D:D,MATCH(L1149,'Budget Manager'!A:A,0)),"No Budget Manager")</f>
        <v>Casablanca, Sonia</v>
      </c>
      <c r="N1149" s="1357">
        <f>IFERROR(INDEX('Budget Manager'!B:B,MATCH(L1149,'Budget Manager'!A:A,0)),"No PIDM")</f>
        <v>3405495</v>
      </c>
      <c r="O1149" s="1357"/>
      <c r="P1149" s="1357" t="str">
        <f t="shared" si="21"/>
        <v/>
      </c>
      <c r="Q1149" s="1361" t="str">
        <f>IFERROR(VLOOKUP(Organization!$L1149,BUDGETMANAGER,5,FALSE),"No VID")</f>
        <v>A</v>
      </c>
      <c r="R1149" s="111"/>
    </row>
    <row r="1150" spans="1:18" ht="12.75" customHeight="1">
      <c r="A1150" s="1359">
        <v>1141</v>
      </c>
      <c r="B1150" s="1355" t="s">
        <v>97</v>
      </c>
      <c r="C1150" s="1355"/>
      <c r="D1150" s="1355"/>
      <c r="E1150" s="1355"/>
      <c r="F1150" s="1355"/>
      <c r="G1150" s="1355"/>
      <c r="H1150" s="1356">
        <v>110907</v>
      </c>
      <c r="I1150" s="1357" t="s">
        <v>2261</v>
      </c>
      <c r="J1150" s="1355" t="s">
        <v>3245</v>
      </c>
      <c r="K1150" s="1378" t="s">
        <v>9881</v>
      </c>
      <c r="L1150" s="1357" t="s">
        <v>8607</v>
      </c>
      <c r="M1150" s="1357" t="str">
        <f>IFERROR(INDEX('Budget Manager'!C:C,MATCH(L1150,'Budget Manager'!A:A,0))&amp;", "&amp;INDEX('Budget Manager'!D:D,MATCH(L1150,'Budget Manager'!A:A,0)),"No Budget Manager")</f>
        <v>Casablanca, Sonia</v>
      </c>
      <c r="N1150" s="1357">
        <f>IFERROR(INDEX('Budget Manager'!B:B,MATCH(L1150,'Budget Manager'!A:A,0)),"No PIDM")</f>
        <v>3405495</v>
      </c>
      <c r="O1150" s="1357"/>
      <c r="P1150" s="1357" t="str">
        <f t="shared" si="21"/>
        <v/>
      </c>
      <c r="Q1150" s="1361" t="str">
        <f>IFERROR(VLOOKUP(Organization!$L1150,BUDGETMANAGER,5,FALSE),"No VID")</f>
        <v>A</v>
      </c>
      <c r="R1150" s="111"/>
    </row>
    <row r="1151" spans="1:18" ht="12.75" customHeight="1">
      <c r="A1151" s="1359">
        <v>1142</v>
      </c>
      <c r="B1151" s="1355" t="s">
        <v>97</v>
      </c>
      <c r="C1151" s="1355"/>
      <c r="D1151" s="1355"/>
      <c r="E1151" s="1355"/>
      <c r="F1151" s="1355"/>
      <c r="G1151" s="1355"/>
      <c r="H1151" s="1356">
        <v>111002</v>
      </c>
      <c r="I1151" s="1363" t="s">
        <v>6794</v>
      </c>
      <c r="J1151" s="1355" t="s">
        <v>3240</v>
      </c>
      <c r="K1151" s="1378" t="s">
        <v>9881</v>
      </c>
      <c r="L1151" s="1357" t="s">
        <v>8607</v>
      </c>
      <c r="M1151" s="1357" t="str">
        <f>IFERROR(INDEX('Budget Manager'!C:C,MATCH(L1151,'Budget Manager'!A:A,0))&amp;", "&amp;INDEX('Budget Manager'!D:D,MATCH(L1151,'Budget Manager'!A:A,0)),"No Budget Manager")</f>
        <v>Casablanca, Sonia</v>
      </c>
      <c r="N1151" s="1357">
        <f>IFERROR(INDEX('Budget Manager'!B:B,MATCH(L1151,'Budget Manager'!A:A,0)),"No PIDM")</f>
        <v>3405495</v>
      </c>
      <c r="O1151" s="1357"/>
      <c r="P1151" s="1357" t="str">
        <f t="shared" si="21"/>
        <v/>
      </c>
      <c r="Q1151" s="1361" t="str">
        <f>IFERROR(VLOOKUP(Organization!$L1151,BUDGETMANAGER,5,FALSE),"No VID")</f>
        <v>A</v>
      </c>
      <c r="R1151" s="111"/>
    </row>
    <row r="1152" spans="1:18" ht="12.75" customHeight="1">
      <c r="A1152" s="1359">
        <v>1143</v>
      </c>
      <c r="B1152" s="1355" t="s">
        <v>97</v>
      </c>
      <c r="C1152" s="1355"/>
      <c r="D1152" s="1355"/>
      <c r="E1152" s="1355"/>
      <c r="F1152" s="1355"/>
      <c r="G1152" s="1355"/>
      <c r="H1152" s="1369">
        <v>111210</v>
      </c>
      <c r="I1152" s="1360" t="s">
        <v>4396</v>
      </c>
      <c r="J1152" s="1355" t="s">
        <v>3245</v>
      </c>
      <c r="K1152" s="1378" t="s">
        <v>9881</v>
      </c>
      <c r="L1152" s="1357" t="s">
        <v>8607</v>
      </c>
      <c r="M1152" s="1357" t="str">
        <f>IFERROR(INDEX('Budget Manager'!C:C,MATCH(L1152,'Budget Manager'!A:A,0))&amp;", "&amp;INDEX('Budget Manager'!D:D,MATCH(L1152,'Budget Manager'!A:A,0)),"No Budget Manager")</f>
        <v>Casablanca, Sonia</v>
      </c>
      <c r="N1152" s="1357">
        <f>IFERROR(INDEX('Budget Manager'!B:B,MATCH(L1152,'Budget Manager'!A:A,0)),"No PIDM")</f>
        <v>3405495</v>
      </c>
      <c r="O1152" s="1357"/>
      <c r="P1152" s="1357" t="str">
        <f t="shared" si="21"/>
        <v/>
      </c>
      <c r="Q1152" s="1361" t="str">
        <f>IFERROR(VLOOKUP(Organization!$L1152,BUDGETMANAGER,5,FALSE),"No VID")</f>
        <v>A</v>
      </c>
      <c r="R1152" s="111"/>
    </row>
    <row r="1153" spans="1:18" ht="12.75" customHeight="1">
      <c r="A1153" s="1359">
        <v>1144</v>
      </c>
      <c r="B1153" s="1355" t="s">
        <v>97</v>
      </c>
      <c r="C1153" s="1355"/>
      <c r="D1153" s="1355"/>
      <c r="E1153" s="1355"/>
      <c r="F1153" s="1355"/>
      <c r="G1153" s="1355"/>
      <c r="H1153" s="1369">
        <v>111410</v>
      </c>
      <c r="I1153" s="1360" t="s">
        <v>5013</v>
      </c>
      <c r="J1153" s="1355" t="s">
        <v>3245</v>
      </c>
      <c r="K1153" s="1378" t="s">
        <v>9881</v>
      </c>
      <c r="L1153" s="1357" t="s">
        <v>8607</v>
      </c>
      <c r="M1153" s="1357" t="str">
        <f>IFERROR(INDEX('Budget Manager'!C:C,MATCH(L1153,'Budget Manager'!A:A,0))&amp;", "&amp;INDEX('Budget Manager'!D:D,MATCH(L1153,'Budget Manager'!A:A,0)),"No Budget Manager")</f>
        <v>Casablanca, Sonia</v>
      </c>
      <c r="N1153" s="1357">
        <f>IFERROR(INDEX('Budget Manager'!B:B,MATCH(L1153,'Budget Manager'!A:A,0)),"No PIDM")</f>
        <v>3405495</v>
      </c>
      <c r="O1153" s="1357"/>
      <c r="P1153" s="1357" t="str">
        <f t="shared" si="21"/>
        <v/>
      </c>
      <c r="Q1153" s="1361" t="str">
        <f>IFERROR(VLOOKUP(Organization!$L1153,BUDGETMANAGER,5,FALSE),"No VID")</f>
        <v>A</v>
      </c>
      <c r="R1153" s="111"/>
    </row>
    <row r="1154" spans="1:18" ht="12.75" customHeight="1">
      <c r="A1154" s="1359">
        <v>1145</v>
      </c>
      <c r="B1154" s="1355" t="s">
        <v>97</v>
      </c>
      <c r="C1154" s="1355"/>
      <c r="D1154" s="1355"/>
      <c r="E1154" s="1355"/>
      <c r="F1154" s="1355"/>
      <c r="G1154" s="1355"/>
      <c r="H1154" s="1356">
        <v>112005</v>
      </c>
      <c r="I1154" s="1363" t="s">
        <v>3072</v>
      </c>
      <c r="J1154" s="1355" t="s">
        <v>3245</v>
      </c>
      <c r="K1154" s="1378" t="s">
        <v>9881</v>
      </c>
      <c r="L1154" s="1357" t="s">
        <v>8607</v>
      </c>
      <c r="M1154" s="1357" t="str">
        <f>IFERROR(INDEX('Budget Manager'!C:C,MATCH(L1154,'Budget Manager'!A:A,0))&amp;", "&amp;INDEX('Budget Manager'!D:D,MATCH(L1154,'Budget Manager'!A:A,0)),"No Budget Manager")</f>
        <v>Casablanca, Sonia</v>
      </c>
      <c r="N1154" s="1357">
        <f>IFERROR(INDEX('Budget Manager'!B:B,MATCH(L1154,'Budget Manager'!A:A,0)),"No PIDM")</f>
        <v>3405495</v>
      </c>
      <c r="O1154" s="1357"/>
      <c r="P1154" s="1357" t="str">
        <f t="shared" si="21"/>
        <v/>
      </c>
      <c r="Q1154" s="1361" t="str">
        <f>IFERROR(VLOOKUP(Organization!$L1154,BUDGETMANAGER,5,FALSE),"No VID")</f>
        <v>A</v>
      </c>
      <c r="R1154" s="111"/>
    </row>
    <row r="1155" spans="1:18" ht="12.75" customHeight="1">
      <c r="A1155" s="1359">
        <v>1146</v>
      </c>
      <c r="B1155" s="1355" t="s">
        <v>97</v>
      </c>
      <c r="C1155" s="1355"/>
      <c r="D1155" s="1355"/>
      <c r="E1155" s="1355"/>
      <c r="F1155" s="1355"/>
      <c r="G1155" s="1355"/>
      <c r="H1155" s="1356">
        <v>112303</v>
      </c>
      <c r="I1155" s="1363" t="s">
        <v>2274</v>
      </c>
      <c r="J1155" s="1355" t="s">
        <v>3245</v>
      </c>
      <c r="K1155" s="1378" t="s">
        <v>9881</v>
      </c>
      <c r="L1155" s="1357" t="s">
        <v>8607</v>
      </c>
      <c r="M1155" s="1357" t="str">
        <f>IFERROR(INDEX('Budget Manager'!C:C,MATCH(L1155,'Budget Manager'!A:A,0))&amp;", "&amp;INDEX('Budget Manager'!D:D,MATCH(L1155,'Budget Manager'!A:A,0)),"No Budget Manager")</f>
        <v>Casablanca, Sonia</v>
      </c>
      <c r="N1155" s="1357">
        <f>IFERROR(INDEX('Budget Manager'!B:B,MATCH(L1155,'Budget Manager'!A:A,0)),"No PIDM")</f>
        <v>3405495</v>
      </c>
      <c r="O1155" s="1357"/>
      <c r="P1155" s="1357" t="str">
        <f t="shared" si="21"/>
        <v/>
      </c>
      <c r="Q1155" s="1361" t="str">
        <f>IFERROR(VLOOKUP(Organization!$L1155,BUDGETMANAGER,5,FALSE),"No VID")</f>
        <v>A</v>
      </c>
      <c r="R1155" s="111"/>
    </row>
    <row r="1156" spans="1:18" ht="12.75" customHeight="1">
      <c r="A1156" s="1359">
        <v>1147</v>
      </c>
      <c r="B1156" s="1355" t="s">
        <v>97</v>
      </c>
      <c r="C1156" s="1355"/>
      <c r="D1156" s="1355"/>
      <c r="E1156" s="1355"/>
      <c r="F1156" s="1355"/>
      <c r="G1156" s="1355"/>
      <c r="H1156" s="1356">
        <v>112503</v>
      </c>
      <c r="I1156" s="1357" t="s">
        <v>3791</v>
      </c>
      <c r="J1156" s="1355" t="s">
        <v>3245</v>
      </c>
      <c r="K1156" s="1378" t="s">
        <v>9881</v>
      </c>
      <c r="L1156" s="1357" t="s">
        <v>8607</v>
      </c>
      <c r="M1156" s="1357" t="str">
        <f>IFERROR(INDEX('Budget Manager'!C:C,MATCH(L1156,'Budget Manager'!A:A,0))&amp;", "&amp;INDEX('Budget Manager'!D:D,MATCH(L1156,'Budget Manager'!A:A,0)),"No Budget Manager")</f>
        <v>Casablanca, Sonia</v>
      </c>
      <c r="N1156" s="1357">
        <f>IFERROR(INDEX('Budget Manager'!B:B,MATCH(L1156,'Budget Manager'!A:A,0)),"No PIDM")</f>
        <v>3405495</v>
      </c>
      <c r="O1156" s="1357"/>
      <c r="P1156" s="1357" t="str">
        <f t="shared" si="21"/>
        <v/>
      </c>
      <c r="Q1156" s="1361" t="str">
        <f>IFERROR(VLOOKUP(Organization!$L1156,BUDGETMANAGER,5,FALSE),"No VID")</f>
        <v>A</v>
      </c>
      <c r="R1156" s="111"/>
    </row>
    <row r="1157" spans="1:18" ht="12.75" customHeight="1">
      <c r="A1157" s="1359">
        <v>1148</v>
      </c>
      <c r="B1157" s="1355" t="s">
        <v>97</v>
      </c>
      <c r="C1157" s="1355"/>
      <c r="D1157" s="1355"/>
      <c r="E1157" s="1355"/>
      <c r="F1157" s="1355"/>
      <c r="G1157" s="1355"/>
      <c r="H1157" s="1356">
        <v>113604</v>
      </c>
      <c r="I1157" s="1363" t="s">
        <v>1808</v>
      </c>
      <c r="J1157" s="1355" t="s">
        <v>3245</v>
      </c>
      <c r="K1157" s="1378" t="s">
        <v>9881</v>
      </c>
      <c r="L1157" s="1357" t="s">
        <v>8607</v>
      </c>
      <c r="M1157" s="1357" t="str">
        <f>IFERROR(INDEX('Budget Manager'!C:C,MATCH(L1157,'Budget Manager'!A:A,0))&amp;", "&amp;INDEX('Budget Manager'!D:D,MATCH(L1157,'Budget Manager'!A:A,0)),"No Budget Manager")</f>
        <v>Casablanca, Sonia</v>
      </c>
      <c r="N1157" s="1357">
        <f>IFERROR(INDEX('Budget Manager'!B:B,MATCH(L1157,'Budget Manager'!A:A,0)),"No PIDM")</f>
        <v>3405495</v>
      </c>
      <c r="O1157" s="1357"/>
      <c r="P1157" s="1357" t="str">
        <f t="shared" si="21"/>
        <v/>
      </c>
      <c r="Q1157" s="1361" t="str">
        <f>IFERROR(VLOOKUP(Organization!$L1157,BUDGETMANAGER,5,FALSE),"No VID")</f>
        <v>A</v>
      </c>
      <c r="R1157" s="111"/>
    </row>
    <row r="1158" spans="1:18" ht="12.75" customHeight="1">
      <c r="A1158" s="1359">
        <v>1149</v>
      </c>
      <c r="B1158" s="1355" t="s">
        <v>97</v>
      </c>
      <c r="C1158" s="1355"/>
      <c r="D1158" s="1355"/>
      <c r="E1158" s="1355"/>
      <c r="F1158" s="1355"/>
      <c r="G1158" s="1355"/>
      <c r="H1158" s="1356">
        <v>114305</v>
      </c>
      <c r="I1158" s="1357" t="s">
        <v>6615</v>
      </c>
      <c r="J1158" s="1355" t="s">
        <v>3245</v>
      </c>
      <c r="K1158" s="1378" t="s">
        <v>9881</v>
      </c>
      <c r="L1158" s="1357" t="s">
        <v>8607</v>
      </c>
      <c r="M1158" s="1357" t="str">
        <f>IFERROR(INDEX('Budget Manager'!C:C,MATCH(L1158,'Budget Manager'!A:A,0))&amp;", "&amp;INDEX('Budget Manager'!D:D,MATCH(L1158,'Budget Manager'!A:A,0)),"No Budget Manager")</f>
        <v>Casablanca, Sonia</v>
      </c>
      <c r="N1158" s="1357">
        <f>IFERROR(INDEX('Budget Manager'!B:B,MATCH(L1158,'Budget Manager'!A:A,0)),"No PIDM")</f>
        <v>3405495</v>
      </c>
      <c r="O1158" s="1357"/>
      <c r="P1158" s="1357" t="str">
        <f t="shared" si="21"/>
        <v/>
      </c>
      <c r="Q1158" s="1361" t="str">
        <f>IFERROR(VLOOKUP(Organization!$L1158,BUDGETMANAGER,5,FALSE),"No VID")</f>
        <v>A</v>
      </c>
      <c r="R1158" s="111"/>
    </row>
    <row r="1159" spans="1:18" ht="12.75" customHeight="1">
      <c r="A1159" s="1359">
        <v>1150</v>
      </c>
      <c r="B1159" s="1355" t="s">
        <v>97</v>
      </c>
      <c r="C1159" s="1355"/>
      <c r="D1159" s="1355"/>
      <c r="E1159" s="1355"/>
      <c r="F1159" s="1355"/>
      <c r="G1159" s="1355"/>
      <c r="H1159" s="1356">
        <v>116904</v>
      </c>
      <c r="I1159" s="1363" t="s">
        <v>7807</v>
      </c>
      <c r="J1159" s="1355" t="s">
        <v>3245</v>
      </c>
      <c r="K1159" s="1378" t="s">
        <v>9881</v>
      </c>
      <c r="L1159" s="1357" t="s">
        <v>8607</v>
      </c>
      <c r="M1159" s="1357" t="str">
        <f>IFERROR(INDEX('Budget Manager'!C:C,MATCH(L1159,'Budget Manager'!A:A,0))&amp;", "&amp;INDEX('Budget Manager'!D:D,MATCH(L1159,'Budget Manager'!A:A,0)),"No Budget Manager")</f>
        <v>Casablanca, Sonia</v>
      </c>
      <c r="N1159" s="1357">
        <f>IFERROR(INDEX('Budget Manager'!B:B,MATCH(L1159,'Budget Manager'!A:A,0)),"No PIDM")</f>
        <v>3405495</v>
      </c>
      <c r="O1159" s="1357"/>
      <c r="P1159" s="1357" t="str">
        <f t="shared" si="21"/>
        <v/>
      </c>
      <c r="Q1159" s="1361" t="str">
        <f>IFERROR(VLOOKUP(Organization!$L1159,BUDGETMANAGER,5,FALSE),"No VID")</f>
        <v>A</v>
      </c>
      <c r="R1159" s="111"/>
    </row>
    <row r="1160" spans="1:18" ht="12.75" customHeight="1">
      <c r="A1160" s="1359">
        <v>1151</v>
      </c>
      <c r="B1160" s="1355" t="s">
        <v>97</v>
      </c>
      <c r="C1160" s="1355"/>
      <c r="D1160" s="1355"/>
      <c r="E1160" s="1355"/>
      <c r="F1160" s="1355"/>
      <c r="G1160" s="1355"/>
      <c r="H1160" s="1356">
        <v>140103</v>
      </c>
      <c r="I1160" s="1363" t="s">
        <v>2273</v>
      </c>
      <c r="J1160" s="1355" t="s">
        <v>3245</v>
      </c>
      <c r="K1160" s="1378" t="s">
        <v>9881</v>
      </c>
      <c r="L1160" s="1357" t="s">
        <v>8607</v>
      </c>
      <c r="M1160" s="1357" t="str">
        <f>IFERROR(INDEX('Budget Manager'!C:C,MATCH(L1160,'Budget Manager'!A:A,0))&amp;", "&amp;INDEX('Budget Manager'!D:D,MATCH(L1160,'Budget Manager'!A:A,0)),"No Budget Manager")</f>
        <v>Casablanca, Sonia</v>
      </c>
      <c r="N1160" s="1357">
        <f>IFERROR(INDEX('Budget Manager'!B:B,MATCH(L1160,'Budget Manager'!A:A,0)),"No PIDM")</f>
        <v>3405495</v>
      </c>
      <c r="O1160" s="1357"/>
      <c r="P1160" s="1357" t="str">
        <f t="shared" si="21"/>
        <v/>
      </c>
      <c r="Q1160" s="1361" t="str">
        <f>IFERROR(VLOOKUP(Organization!$L1160,BUDGETMANAGER,5,FALSE),"No VID")</f>
        <v>A</v>
      </c>
      <c r="R1160" s="111"/>
    </row>
    <row r="1161" spans="1:18" ht="12.75" customHeight="1">
      <c r="A1161" s="1359">
        <v>1152</v>
      </c>
      <c r="B1161" s="1355" t="s">
        <v>97</v>
      </c>
      <c r="C1161" s="1355"/>
      <c r="D1161" s="1355"/>
      <c r="E1161" s="1355"/>
      <c r="F1161" s="1355"/>
      <c r="G1161" s="1355"/>
      <c r="H1161" s="1356">
        <v>140105</v>
      </c>
      <c r="I1161" s="1363" t="s">
        <v>2328</v>
      </c>
      <c r="J1161" s="1355" t="s">
        <v>3245</v>
      </c>
      <c r="K1161" s="1378" t="s">
        <v>9881</v>
      </c>
      <c r="L1161" s="1357" t="s">
        <v>8607</v>
      </c>
      <c r="M1161" s="1357" t="str">
        <f>IFERROR(INDEX('Budget Manager'!C:C,MATCH(L1161,'Budget Manager'!A:A,0))&amp;", "&amp;INDEX('Budget Manager'!D:D,MATCH(L1161,'Budget Manager'!A:A,0)),"No Budget Manager")</f>
        <v>Casablanca, Sonia</v>
      </c>
      <c r="N1161" s="1357">
        <f>IFERROR(INDEX('Budget Manager'!B:B,MATCH(L1161,'Budget Manager'!A:A,0)),"No PIDM")</f>
        <v>3405495</v>
      </c>
      <c r="O1161" s="1357"/>
      <c r="P1161" s="1357" t="str">
        <f t="shared" si="21"/>
        <v/>
      </c>
      <c r="Q1161" s="1361" t="str">
        <f>IFERROR(VLOOKUP(Organization!$L1161,BUDGETMANAGER,5,FALSE),"No VID")</f>
        <v>A</v>
      </c>
      <c r="R1161" s="111"/>
    </row>
    <row r="1162" spans="1:18" ht="12.75" customHeight="1">
      <c r="A1162" s="1359">
        <v>1153</v>
      </c>
      <c r="B1162" s="1355" t="s">
        <v>97</v>
      </c>
      <c r="C1162" s="1355"/>
      <c r="D1162" s="1355"/>
      <c r="E1162" s="1355"/>
      <c r="F1162" s="1355"/>
      <c r="G1162" s="1355"/>
      <c r="H1162" s="1356">
        <v>141804</v>
      </c>
      <c r="I1162" s="1357" t="s">
        <v>7667</v>
      </c>
      <c r="J1162" s="1355" t="s">
        <v>3245</v>
      </c>
      <c r="K1162" s="1378" t="s">
        <v>9881</v>
      </c>
      <c r="L1162" s="1357" t="s">
        <v>8607</v>
      </c>
      <c r="M1162" s="1357" t="str">
        <f>IFERROR(INDEX('Budget Manager'!C:C,MATCH(L1162,'Budget Manager'!A:A,0))&amp;", "&amp;INDEX('Budget Manager'!D:D,MATCH(L1162,'Budget Manager'!A:A,0)),"No Budget Manager")</f>
        <v>Casablanca, Sonia</v>
      </c>
      <c r="N1162" s="1357">
        <f>IFERROR(INDEX('Budget Manager'!B:B,MATCH(L1162,'Budget Manager'!A:A,0)),"No PIDM")</f>
        <v>3405495</v>
      </c>
      <c r="O1162" s="1357"/>
      <c r="P1162" s="1357" t="str">
        <f t="shared" si="21"/>
        <v/>
      </c>
      <c r="Q1162" s="1361" t="str">
        <f>IFERROR(VLOOKUP(Organization!$L1162,BUDGETMANAGER,5,FALSE),"No VID")</f>
        <v>A</v>
      </c>
      <c r="R1162" s="111"/>
    </row>
    <row r="1163" spans="1:18" ht="12.75" customHeight="1">
      <c r="A1163" s="1359">
        <v>1154</v>
      </c>
      <c r="B1163" s="1355" t="s">
        <v>97</v>
      </c>
      <c r="C1163" s="1355"/>
      <c r="D1163" s="1355"/>
      <c r="E1163" s="1355"/>
      <c r="F1163" s="1355"/>
      <c r="G1163" s="1355"/>
      <c r="H1163" s="1356">
        <v>142700</v>
      </c>
      <c r="I1163" s="1363" t="s">
        <v>9621</v>
      </c>
      <c r="J1163" s="1355" t="s">
        <v>3245</v>
      </c>
      <c r="K1163" s="1378" t="s">
        <v>9881</v>
      </c>
      <c r="L1163" s="1357" t="s">
        <v>8607</v>
      </c>
      <c r="M1163" s="1357" t="str">
        <f>IFERROR(INDEX('Budget Manager'!C:C,MATCH(L1163,'Budget Manager'!A:A,0))&amp;", "&amp;INDEX('Budget Manager'!D:D,MATCH(L1163,'Budget Manager'!A:A,0)),"No Budget Manager")</f>
        <v>Casablanca, Sonia</v>
      </c>
      <c r="N1163" s="1357">
        <f>IFERROR(INDEX('Budget Manager'!B:B,MATCH(L1163,'Budget Manager'!A:A,0)),"No PIDM")</f>
        <v>3405495</v>
      </c>
      <c r="O1163" s="1357"/>
      <c r="P1163" s="1357" t="str">
        <f t="shared" si="21"/>
        <v/>
      </c>
      <c r="Q1163" s="1361" t="str">
        <f>IFERROR(VLOOKUP(Organization!$L1163,BUDGETMANAGER,5,FALSE),"No VID")</f>
        <v>A</v>
      </c>
      <c r="R1163" s="111"/>
    </row>
    <row r="1164" spans="1:18" ht="12.75" customHeight="1">
      <c r="A1164" s="1359">
        <v>1155</v>
      </c>
      <c r="B1164" s="1355" t="s">
        <v>97</v>
      </c>
      <c r="C1164" s="1355"/>
      <c r="D1164" s="1355"/>
      <c r="E1164" s="1355"/>
      <c r="F1164" s="1355"/>
      <c r="G1164" s="1355"/>
      <c r="H1164" s="1356">
        <v>210005</v>
      </c>
      <c r="I1164" s="1357" t="s">
        <v>3075</v>
      </c>
      <c r="J1164" s="1355" t="s">
        <v>3245</v>
      </c>
      <c r="K1164" s="1378">
        <v>10580</v>
      </c>
      <c r="L1164" s="1357" t="s">
        <v>8607</v>
      </c>
      <c r="M1164" s="1357" t="str">
        <f>IFERROR(INDEX('Budget Manager'!C:C,MATCH(L1164,'Budget Manager'!A:A,0))&amp;", "&amp;INDEX('Budget Manager'!D:D,MATCH(L1164,'Budget Manager'!A:A,0)),"No Budget Manager")</f>
        <v>Casablanca, Sonia</v>
      </c>
      <c r="N1164" s="1357">
        <f>IFERROR(INDEX('Budget Manager'!B:B,MATCH(L1164,'Budget Manager'!A:A,0)),"No PIDM")</f>
        <v>3405495</v>
      </c>
      <c r="O1164" s="1357"/>
      <c r="P1164" s="1357" t="str">
        <f>LEFT($O1164,3)</f>
        <v/>
      </c>
      <c r="Q1164" s="1361" t="str">
        <f>IFERROR(VLOOKUP(Organization!$L1164,BUDGETMANAGER,5,FALSE),"No VID")</f>
        <v>A</v>
      </c>
      <c r="R1164" s="111"/>
    </row>
    <row r="1165" spans="1:18" ht="12.75" customHeight="1">
      <c r="A1165" s="1359">
        <v>1156</v>
      </c>
      <c r="B1165" s="1355" t="s">
        <v>97</v>
      </c>
      <c r="C1165" s="1355"/>
      <c r="D1165" s="1355"/>
      <c r="E1165" s="1355"/>
      <c r="F1165" s="1355"/>
      <c r="G1165" s="1355"/>
      <c r="H1165" s="1356">
        <v>250105</v>
      </c>
      <c r="I1165" s="1357" t="s">
        <v>3076</v>
      </c>
      <c r="J1165" s="1355" t="s">
        <v>3245</v>
      </c>
      <c r="K1165" s="1378">
        <v>10580</v>
      </c>
      <c r="L1165" s="1357" t="s">
        <v>8607</v>
      </c>
      <c r="M1165" s="1357" t="str">
        <f>IFERROR(INDEX('Budget Manager'!C:C,MATCH(L1165,'Budget Manager'!A:A,0))&amp;", "&amp;INDEX('Budget Manager'!D:D,MATCH(L1165,'Budget Manager'!A:A,0)),"No Budget Manager")</f>
        <v>Casablanca, Sonia</v>
      </c>
      <c r="N1165" s="1357">
        <f>IFERROR(INDEX('Budget Manager'!B:B,MATCH(L1165,'Budget Manager'!A:A,0)),"No PIDM")</f>
        <v>3405495</v>
      </c>
      <c r="O1165" s="1357"/>
      <c r="P1165" s="1357" t="str">
        <f>LEFT($O1165,3)</f>
        <v/>
      </c>
      <c r="Q1165" s="1361" t="str">
        <f>IFERROR(VLOOKUP(Organization!$L1165,BUDGETMANAGER,5,FALSE),"No VID")</f>
        <v>A</v>
      </c>
      <c r="R1165" s="111"/>
    </row>
    <row r="1166" spans="1:18" ht="12.75" customHeight="1">
      <c r="A1166" s="1359">
        <v>1157</v>
      </c>
      <c r="B1166" s="1355" t="s">
        <v>97</v>
      </c>
      <c r="C1166" s="1355"/>
      <c r="D1166" s="1355"/>
      <c r="E1166" s="1355"/>
      <c r="F1166" s="1355"/>
      <c r="G1166" s="1355"/>
      <c r="H1166" s="1356">
        <v>250805</v>
      </c>
      <c r="I1166" s="1357" t="s">
        <v>6126</v>
      </c>
      <c r="J1166" s="1355" t="s">
        <v>3245</v>
      </c>
      <c r="K1166" s="1378">
        <v>10580</v>
      </c>
      <c r="L1166" s="1357" t="s">
        <v>8607</v>
      </c>
      <c r="M1166" s="1357" t="str">
        <f>IFERROR(INDEX('Budget Manager'!C:C,MATCH(L1166,'Budget Manager'!A:A,0))&amp;", "&amp;INDEX('Budget Manager'!D:D,MATCH(L1166,'Budget Manager'!A:A,0)),"No Budget Manager")</f>
        <v>Casablanca, Sonia</v>
      </c>
      <c r="N1166" s="1357">
        <f>IFERROR(INDEX('Budget Manager'!B:B,MATCH(L1166,'Budget Manager'!A:A,0)),"No PIDM")</f>
        <v>3405495</v>
      </c>
      <c r="O1166" s="1357"/>
      <c r="P1166" s="1357" t="str">
        <f>LEFT($O1166,3)</f>
        <v/>
      </c>
      <c r="Q1166" s="1361" t="str">
        <f>IFERROR(VLOOKUP(Organization!$L1166,BUDGETMANAGER,5,FALSE),"No VID")</f>
        <v>A</v>
      </c>
      <c r="R1166" s="111"/>
    </row>
    <row r="1167" spans="1:18" ht="12.75" customHeight="1">
      <c r="A1167" s="1359">
        <v>1158</v>
      </c>
      <c r="B1167" s="1355" t="s">
        <v>97</v>
      </c>
      <c r="C1167" s="1355"/>
      <c r="D1167" s="1355"/>
      <c r="E1167" s="1355"/>
      <c r="F1167" s="1355"/>
      <c r="G1167" s="1355" t="s">
        <v>9885</v>
      </c>
      <c r="H1167" s="1356"/>
      <c r="I1167" s="1363" t="s">
        <v>2250</v>
      </c>
      <c r="J1167" s="1355" t="s">
        <v>3240</v>
      </c>
      <c r="K1167" s="1378" t="s">
        <v>9876</v>
      </c>
      <c r="L1167" s="1357" t="s">
        <v>7487</v>
      </c>
      <c r="M1167" s="1357" t="str">
        <f>IFERROR(INDEX('Budget Manager'!C:C,MATCH(L1167,'Budget Manager'!A:A,0))&amp;", "&amp;INDEX('Budget Manager'!D:D,MATCH(L1167,'Budget Manager'!A:A,0)),"No Budget Manager")</f>
        <v>Erdmann, Alexander</v>
      </c>
      <c r="N1167" s="1357">
        <f>IFERROR(INDEX('Budget Manager'!B:B,MATCH(L1167,'Budget Manager'!A:A,0)),"No PIDM")</f>
        <v>3929732</v>
      </c>
      <c r="O1167" s="1357"/>
      <c r="P1167" s="1357" t="str">
        <f t="shared" si="21"/>
        <v/>
      </c>
      <c r="Q1167" s="1361" t="str">
        <f>IFERROR(VLOOKUP(Organization!$L1167,BUDGETMANAGER,5,FALSE),"No VID")</f>
        <v>A</v>
      </c>
      <c r="R1167" s="111"/>
    </row>
    <row r="1168" spans="1:18" ht="12.75" customHeight="1">
      <c r="A1168" s="1359">
        <v>1159</v>
      </c>
      <c r="B1168" s="1355" t="s">
        <v>97</v>
      </c>
      <c r="C1168" s="1355"/>
      <c r="D1168" s="1355"/>
      <c r="E1168" s="1355"/>
      <c r="F1168" s="1355"/>
      <c r="G1168" s="1355"/>
      <c r="H1168" s="1356">
        <v>110002</v>
      </c>
      <c r="I1168" s="1363" t="s">
        <v>6730</v>
      </c>
      <c r="J1168" s="1355" t="s">
        <v>3245</v>
      </c>
      <c r="K1168" s="1378" t="s">
        <v>9885</v>
      </c>
      <c r="L1168" s="1357" t="s">
        <v>7487</v>
      </c>
      <c r="M1168" s="1357" t="str">
        <f>IFERROR(INDEX('Budget Manager'!C:C,MATCH(L1168,'Budget Manager'!A:A,0))&amp;", "&amp;INDEX('Budget Manager'!D:D,MATCH(L1168,'Budget Manager'!A:A,0)),"No Budget Manager")</f>
        <v>Erdmann, Alexander</v>
      </c>
      <c r="N1168" s="1357">
        <f>IFERROR(INDEX('Budget Manager'!B:B,MATCH(L1168,'Budget Manager'!A:A,0)),"No PIDM")</f>
        <v>3929732</v>
      </c>
      <c r="O1168" s="1357"/>
      <c r="P1168" s="1357" t="str">
        <f t="shared" ref="P1168:P1180" si="22">LEFT($O1168,3)</f>
        <v/>
      </c>
      <c r="Q1168" s="1361" t="str">
        <f>IFERROR(VLOOKUP(Organization!$L1168,BUDGETMANAGER,5,FALSE),"No VID")</f>
        <v>A</v>
      </c>
      <c r="R1168" s="111">
        <f>COUNTIF($P$12:P2499,"End")</f>
        <v>559</v>
      </c>
    </row>
    <row r="1169" spans="1:18" ht="12.75" customHeight="1">
      <c r="A1169" s="1359">
        <v>1160</v>
      </c>
      <c r="B1169" s="1355" t="s">
        <v>97</v>
      </c>
      <c r="C1169" s="1355"/>
      <c r="D1169" s="1355"/>
      <c r="E1169" s="1355"/>
      <c r="F1169" s="1355"/>
      <c r="G1169" s="1355"/>
      <c r="H1169" s="1356">
        <v>111013</v>
      </c>
      <c r="I1169" s="1363" t="s">
        <v>7718</v>
      </c>
      <c r="J1169" s="1355" t="s">
        <v>3245</v>
      </c>
      <c r="K1169" s="1375">
        <v>10560</v>
      </c>
      <c r="L1169" s="1357" t="s">
        <v>7487</v>
      </c>
      <c r="M1169" s="1357" t="str">
        <f>IFERROR(INDEX('Budget Manager'!C:C,MATCH(L1169,'Budget Manager'!A:A,0))&amp;", "&amp;INDEX('Budget Manager'!D:D,MATCH(L1169,'Budget Manager'!A:A,0)),"No Budget Manager")</f>
        <v>Erdmann, Alexander</v>
      </c>
      <c r="N1169" s="1357">
        <f>IFERROR(INDEX('Budget Manager'!B:B,MATCH(L1169,'Budget Manager'!A:A,0)),"No PIDM")</f>
        <v>3929732</v>
      </c>
      <c r="O1169" s="1357"/>
      <c r="P1169" s="1357" t="str">
        <f t="shared" si="22"/>
        <v/>
      </c>
      <c r="Q1169" s="1361" t="str">
        <f>IFERROR(VLOOKUP(Organization!$L1169,BUDGETMANAGER,5,FALSE),"No VID")</f>
        <v>A</v>
      </c>
      <c r="R1169" s="111"/>
    </row>
    <row r="1170" spans="1:18" ht="12.75" customHeight="1">
      <c r="A1170" s="1359">
        <v>1161</v>
      </c>
      <c r="B1170" s="1355" t="s">
        <v>97</v>
      </c>
      <c r="C1170" s="1355"/>
      <c r="D1170" s="1355"/>
      <c r="E1170" s="1355"/>
      <c r="F1170" s="1355"/>
      <c r="G1170" s="1355"/>
      <c r="H1170" s="1356">
        <v>111313</v>
      </c>
      <c r="I1170" s="1360" t="s">
        <v>8201</v>
      </c>
      <c r="J1170" s="1355" t="s">
        <v>3245</v>
      </c>
      <c r="K1170" s="1375">
        <v>10560</v>
      </c>
      <c r="L1170" s="1357" t="s">
        <v>7487</v>
      </c>
      <c r="M1170" s="1357" t="str">
        <f>IFERROR(INDEX('Budget Manager'!C:C,MATCH(L1170,'Budget Manager'!A:A,0))&amp;", "&amp;INDEX('Budget Manager'!D:D,MATCH(L1170,'Budget Manager'!A:A,0)),"No Budget Manager")</f>
        <v>Erdmann, Alexander</v>
      </c>
      <c r="N1170" s="1357">
        <f>IFERROR(INDEX('Budget Manager'!B:B,MATCH(L1170,'Budget Manager'!A:A,0)),"No PIDM")</f>
        <v>3929732</v>
      </c>
      <c r="O1170" s="1357"/>
      <c r="P1170" s="1357" t="str">
        <f t="shared" si="22"/>
        <v/>
      </c>
      <c r="Q1170" s="1361" t="str">
        <f>IFERROR(VLOOKUP(Organization!$L1170,BUDGETMANAGER,5,FALSE),"No VID")</f>
        <v>A</v>
      </c>
      <c r="R1170" s="111"/>
    </row>
    <row r="1171" spans="1:18" ht="12.75" customHeight="1">
      <c r="A1171" s="1359">
        <v>1162</v>
      </c>
      <c r="B1171" s="1355" t="s">
        <v>97</v>
      </c>
      <c r="C1171" s="1355"/>
      <c r="D1171" s="1355"/>
      <c r="E1171" s="1355"/>
      <c r="F1171" s="1355"/>
      <c r="G1171" s="1355"/>
      <c r="H1171" s="1356">
        <v>113505</v>
      </c>
      <c r="I1171" s="1357" t="s">
        <v>4129</v>
      </c>
      <c r="J1171" s="1355" t="s">
        <v>3245</v>
      </c>
      <c r="K1171" s="1360">
        <v>10560</v>
      </c>
      <c r="L1171" s="1357" t="s">
        <v>7487</v>
      </c>
      <c r="M1171" s="1357" t="str">
        <f>IFERROR(INDEX('Budget Manager'!C:C,MATCH(L1171,'Budget Manager'!A:A,0))&amp;", "&amp;INDEX('Budget Manager'!D:D,MATCH(L1171,'Budget Manager'!A:A,0)),"No Budget Manager")</f>
        <v>Erdmann, Alexander</v>
      </c>
      <c r="N1171" s="1357">
        <f>IFERROR(INDEX('Budget Manager'!B:B,MATCH(L1171,'Budget Manager'!A:A,0)),"No PIDM")</f>
        <v>3929732</v>
      </c>
      <c r="O1171" s="1357"/>
      <c r="P1171" s="1357" t="str">
        <f t="shared" si="22"/>
        <v/>
      </c>
      <c r="Q1171" s="1361" t="str">
        <f>IFERROR(VLOOKUP(Organization!$L1171,BUDGETMANAGER,5,FALSE),"No VID")</f>
        <v>A</v>
      </c>
      <c r="R1171" s="111"/>
    </row>
    <row r="1172" spans="1:18" ht="12.75" customHeight="1">
      <c r="A1172" s="1359">
        <v>1163</v>
      </c>
      <c r="B1172" s="1355" t="s">
        <v>97</v>
      </c>
      <c r="C1172" s="1355"/>
      <c r="D1172" s="1355"/>
      <c r="E1172" s="1355"/>
      <c r="F1172" s="1355"/>
      <c r="G1172" s="1355"/>
      <c r="H1172" s="1356">
        <v>141013</v>
      </c>
      <c r="I1172" s="1357" t="s">
        <v>7720</v>
      </c>
      <c r="J1172" s="1355" t="s">
        <v>3245</v>
      </c>
      <c r="K1172" s="1375">
        <v>10560</v>
      </c>
      <c r="L1172" s="1357" t="s">
        <v>7487</v>
      </c>
      <c r="M1172" s="1357" t="str">
        <f>IFERROR(INDEX('Budget Manager'!C:C,MATCH(L1172,'Budget Manager'!A:A,0))&amp;", "&amp;INDEX('Budget Manager'!D:D,MATCH(L1172,'Budget Manager'!A:A,0)),"No Budget Manager")</f>
        <v>Erdmann, Alexander</v>
      </c>
      <c r="N1172" s="1357">
        <f>IFERROR(INDEX('Budget Manager'!B:B,MATCH(L1172,'Budget Manager'!A:A,0)),"No PIDM")</f>
        <v>3929732</v>
      </c>
      <c r="O1172" s="1357"/>
      <c r="P1172" s="1357" t="str">
        <f t="shared" si="22"/>
        <v/>
      </c>
      <c r="Q1172" s="1361" t="str">
        <f>IFERROR(VLOOKUP(Organization!$L1172,BUDGETMANAGER,5,FALSE),"No VID")</f>
        <v>A</v>
      </c>
      <c r="R1172" s="111"/>
    </row>
    <row r="1173" spans="1:18" ht="12.75" customHeight="1">
      <c r="A1173" s="1359">
        <v>1164</v>
      </c>
      <c r="B1173" s="1355" t="s">
        <v>97</v>
      </c>
      <c r="C1173" s="1355"/>
      <c r="D1173" s="1355"/>
      <c r="E1173" s="1355"/>
      <c r="F1173" s="1355"/>
      <c r="G1173" s="1355"/>
      <c r="H1173" s="1356">
        <v>170213</v>
      </c>
      <c r="I1173" s="1357" t="s">
        <v>8470</v>
      </c>
      <c r="J1173" s="1355" t="s">
        <v>3245</v>
      </c>
      <c r="K1173" s="1375">
        <v>10560</v>
      </c>
      <c r="L1173" s="1357" t="s">
        <v>7487</v>
      </c>
      <c r="M1173" s="1357" t="str">
        <f>IFERROR(INDEX('Budget Manager'!C:C,MATCH(L1173,'Budget Manager'!A:A,0))&amp;", "&amp;INDEX('Budget Manager'!D:D,MATCH(L1173,'Budget Manager'!A:A,0)),"No Budget Manager")</f>
        <v>Erdmann, Alexander</v>
      </c>
      <c r="N1173" s="1357">
        <f>IFERROR(INDEX('Budget Manager'!B:B,MATCH(L1173,'Budget Manager'!A:A,0)),"No PIDM")</f>
        <v>3929732</v>
      </c>
      <c r="O1173" s="1357"/>
      <c r="P1173" s="1357" t="str">
        <f t="shared" si="22"/>
        <v/>
      </c>
      <c r="Q1173" s="1361" t="str">
        <f>IFERROR(VLOOKUP(Organization!$L1173,BUDGETMANAGER,5,FALSE),"No VID")</f>
        <v>A</v>
      </c>
      <c r="R1173" s="111"/>
    </row>
    <row r="1174" spans="1:18" ht="12.75" customHeight="1">
      <c r="A1174" s="1359">
        <v>1165</v>
      </c>
      <c r="B1174" s="1355" t="s">
        <v>97</v>
      </c>
      <c r="C1174" s="1355"/>
      <c r="D1174" s="1355"/>
      <c r="E1174" s="1355"/>
      <c r="F1174" s="1355"/>
      <c r="G1174" s="1355"/>
      <c r="H1174" s="1356">
        <v>210004</v>
      </c>
      <c r="I1174" s="1357" t="s">
        <v>2451</v>
      </c>
      <c r="J1174" s="1355" t="s">
        <v>3245</v>
      </c>
      <c r="K1174" s="1375">
        <v>10560</v>
      </c>
      <c r="L1174" s="1357" t="s">
        <v>7487</v>
      </c>
      <c r="M1174" s="1357" t="str">
        <f>IFERROR(INDEX('Budget Manager'!C:C,MATCH(L1174,'Budget Manager'!A:A,0))&amp;", "&amp;INDEX('Budget Manager'!D:D,MATCH(L1174,'Budget Manager'!A:A,0)),"No Budget Manager")</f>
        <v>Erdmann, Alexander</v>
      </c>
      <c r="N1174" s="1357">
        <f>IFERROR(INDEX('Budget Manager'!B:B,MATCH(L1174,'Budget Manager'!A:A,0)),"No PIDM")</f>
        <v>3929732</v>
      </c>
      <c r="O1174" s="1357"/>
      <c r="P1174" s="1357" t="str">
        <f t="shared" si="22"/>
        <v/>
      </c>
      <c r="Q1174" s="1361" t="str">
        <f>IFERROR(VLOOKUP(Organization!$L1174,BUDGETMANAGER,5,FALSE),"No VID")</f>
        <v>A</v>
      </c>
      <c r="R1174" s="111"/>
    </row>
    <row r="1175" spans="1:18" ht="12.75" customHeight="1">
      <c r="A1175" s="1359">
        <v>1166</v>
      </c>
      <c r="B1175" s="1355" t="s">
        <v>97</v>
      </c>
      <c r="C1175" s="1355"/>
      <c r="D1175" s="1355"/>
      <c r="E1175" s="1355"/>
      <c r="F1175" s="1355"/>
      <c r="G1175" s="1355"/>
      <c r="H1175" s="1356">
        <v>210213</v>
      </c>
      <c r="I1175" s="1357" t="s">
        <v>9306</v>
      </c>
      <c r="J1175" s="1355" t="s">
        <v>3245</v>
      </c>
      <c r="K1175" s="1375">
        <v>10560</v>
      </c>
      <c r="L1175" s="1357" t="s">
        <v>7487</v>
      </c>
      <c r="M1175" s="1357" t="str">
        <f>IFERROR(INDEX('Budget Manager'!C:C,MATCH(L1175,'Budget Manager'!A:A,0))&amp;", "&amp;INDEX('Budget Manager'!D:D,MATCH(L1175,'Budget Manager'!A:A,0)),"No Budget Manager")</f>
        <v>Erdmann, Alexander</v>
      </c>
      <c r="N1175" s="1357">
        <f>IFERROR(INDEX('Budget Manager'!B:B,MATCH(L1175,'Budget Manager'!A:A,0)),"No PIDM")</f>
        <v>3929732</v>
      </c>
      <c r="O1175" s="1357"/>
      <c r="P1175" s="1357" t="str">
        <f t="shared" si="22"/>
        <v/>
      </c>
      <c r="Q1175" s="1361" t="str">
        <f>IFERROR(VLOOKUP(Organization!$L1175,BUDGETMANAGER,5,FALSE),"No VID")</f>
        <v>A</v>
      </c>
      <c r="R1175" s="111"/>
    </row>
    <row r="1176" spans="1:18" ht="12.75" customHeight="1">
      <c r="A1176" s="1359">
        <v>1167</v>
      </c>
      <c r="B1176" s="1355" t="s">
        <v>97</v>
      </c>
      <c r="C1176" s="1355"/>
      <c r="D1176" s="1355"/>
      <c r="E1176" s="1355"/>
      <c r="F1176" s="1355"/>
      <c r="G1176" s="1355"/>
      <c r="H1176" s="1356">
        <v>210313</v>
      </c>
      <c r="I1176" s="1363" t="s">
        <v>9503</v>
      </c>
      <c r="J1176" s="1355" t="s">
        <v>3245</v>
      </c>
      <c r="K1176" s="1375">
        <v>10560</v>
      </c>
      <c r="L1176" s="1357" t="s">
        <v>7487</v>
      </c>
      <c r="M1176" s="1357" t="str">
        <f>IFERROR(INDEX('Budget Manager'!C:C,MATCH(L1176,'Budget Manager'!A:A,0))&amp;", "&amp;INDEX('Budget Manager'!D:D,MATCH(L1176,'Budget Manager'!A:A,0)),"No Budget Manager")</f>
        <v>Erdmann, Alexander</v>
      </c>
      <c r="N1176" s="1357">
        <f>IFERROR(INDEX('Budget Manager'!B:B,MATCH(L1176,'Budget Manager'!A:A,0)),"No PIDM")</f>
        <v>3929732</v>
      </c>
      <c r="O1176" s="1357"/>
      <c r="P1176" s="1357" t="str">
        <f t="shared" si="22"/>
        <v/>
      </c>
      <c r="Q1176" s="1361" t="str">
        <f>IFERROR(VLOOKUP(Organization!$L1176,BUDGETMANAGER,5,FALSE),"No VID")</f>
        <v>A</v>
      </c>
      <c r="R1176" s="111"/>
    </row>
    <row r="1177" spans="1:18" ht="12.75" customHeight="1">
      <c r="A1177" s="1359">
        <v>1168</v>
      </c>
      <c r="B1177" s="1355" t="s">
        <v>97</v>
      </c>
      <c r="C1177" s="1355"/>
      <c r="D1177" s="1355"/>
      <c r="E1177" s="1355"/>
      <c r="F1177" s="1355"/>
      <c r="G1177" s="1355"/>
      <c r="H1177" s="1356">
        <v>213304</v>
      </c>
      <c r="I1177" s="1357" t="s">
        <v>6853</v>
      </c>
      <c r="J1177" s="1355" t="s">
        <v>3245</v>
      </c>
      <c r="K1177" s="1375">
        <v>10560</v>
      </c>
      <c r="L1177" s="1357" t="s">
        <v>7487</v>
      </c>
      <c r="M1177" s="1357" t="str">
        <f>IFERROR(INDEX('Budget Manager'!C:C,MATCH(L1177,'Budget Manager'!A:A,0))&amp;", "&amp;INDEX('Budget Manager'!D:D,MATCH(L1177,'Budget Manager'!A:A,0)),"No Budget Manager")</f>
        <v>Erdmann, Alexander</v>
      </c>
      <c r="N1177" s="1357">
        <f>IFERROR(INDEX('Budget Manager'!B:B,MATCH(L1177,'Budget Manager'!A:A,0)),"No PIDM")</f>
        <v>3929732</v>
      </c>
      <c r="O1177" s="1357"/>
      <c r="P1177" s="1357" t="str">
        <f t="shared" si="22"/>
        <v/>
      </c>
      <c r="Q1177" s="1361" t="str">
        <f>IFERROR(VLOOKUP(Organization!$L1177,BUDGETMANAGER,5,FALSE),"No VID")</f>
        <v>A</v>
      </c>
      <c r="R1177" s="111"/>
    </row>
    <row r="1178" spans="1:18" ht="12.75" customHeight="1">
      <c r="A1178" s="1359">
        <v>1169</v>
      </c>
      <c r="B1178" s="1355" t="s">
        <v>97</v>
      </c>
      <c r="C1178" s="1355"/>
      <c r="D1178" s="1355"/>
      <c r="E1178" s="1355"/>
      <c r="F1178" s="1355"/>
      <c r="G1178" s="1355"/>
      <c r="H1178" s="1356" t="s">
        <v>1195</v>
      </c>
      <c r="I1178" s="1368" t="s">
        <v>3362</v>
      </c>
      <c r="J1178" s="1355" t="s">
        <v>3245</v>
      </c>
      <c r="K1178" s="1375">
        <v>10560</v>
      </c>
      <c r="L1178" s="1357" t="s">
        <v>7487</v>
      </c>
      <c r="M1178" s="1357" t="str">
        <f>IFERROR(INDEX('Budget Manager'!C:C,MATCH(L1178,'Budget Manager'!A:A,0))&amp;", "&amp;INDEX('Budget Manager'!D:D,MATCH(L1178,'Budget Manager'!A:A,0)),"No Budget Manager")</f>
        <v>Erdmann, Alexander</v>
      </c>
      <c r="N1178" s="1357">
        <f>IFERROR(INDEX('Budget Manager'!B:B,MATCH(L1178,'Budget Manager'!A:A,0)),"No PIDM")</f>
        <v>3929732</v>
      </c>
      <c r="O1178" s="1357"/>
      <c r="P1178" s="1357" t="str">
        <f t="shared" si="22"/>
        <v/>
      </c>
      <c r="Q1178" s="1361" t="str">
        <f>IFERROR(VLOOKUP(Organization!$L1178,BUDGETMANAGER,5,FALSE),"No VID")</f>
        <v>A</v>
      </c>
      <c r="R1178" s="111"/>
    </row>
    <row r="1179" spans="1:18" ht="12.75" customHeight="1">
      <c r="A1179" s="1359">
        <v>1170</v>
      </c>
      <c r="B1179" s="1355" t="s">
        <v>97</v>
      </c>
      <c r="C1179" s="1355"/>
      <c r="D1179" s="1355"/>
      <c r="E1179" s="1355"/>
      <c r="F1179" s="1355"/>
      <c r="G1179" s="1355"/>
      <c r="H1179" s="1356" t="s">
        <v>1199</v>
      </c>
      <c r="I1179" s="1357" t="s">
        <v>1862</v>
      </c>
      <c r="J1179" s="1355" t="s">
        <v>3245</v>
      </c>
      <c r="K1179" s="1375">
        <v>10560</v>
      </c>
      <c r="L1179" s="1357" t="s">
        <v>7487</v>
      </c>
      <c r="M1179" s="1357" t="str">
        <f>IFERROR(INDEX('Budget Manager'!C:C,MATCH(L1179,'Budget Manager'!A:A,0))&amp;", "&amp;INDEX('Budget Manager'!D:D,MATCH(L1179,'Budget Manager'!A:A,0)),"No Budget Manager")</f>
        <v>Erdmann, Alexander</v>
      </c>
      <c r="N1179" s="1357">
        <f>IFERROR(INDEX('Budget Manager'!B:B,MATCH(L1179,'Budget Manager'!A:A,0)),"No PIDM")</f>
        <v>3929732</v>
      </c>
      <c r="O1179" s="1357"/>
      <c r="P1179" s="1357" t="str">
        <f t="shared" si="22"/>
        <v/>
      </c>
      <c r="Q1179" s="1361" t="str">
        <f>IFERROR(VLOOKUP(Organization!$L1179,BUDGETMANAGER,5,FALSE),"No VID")</f>
        <v>A</v>
      </c>
      <c r="R1179" s="111"/>
    </row>
    <row r="1180" spans="1:18" ht="12.75" customHeight="1">
      <c r="A1180" s="1359">
        <v>1171</v>
      </c>
      <c r="B1180" s="1355" t="s">
        <v>97</v>
      </c>
      <c r="C1180" s="1355"/>
      <c r="D1180" s="1355"/>
      <c r="E1180" s="1355"/>
      <c r="F1180" s="1355"/>
      <c r="G1180" s="1355"/>
      <c r="H1180" s="1463" t="s">
        <v>1200</v>
      </c>
      <c r="I1180" s="1376" t="s">
        <v>114</v>
      </c>
      <c r="J1180" s="1355" t="s">
        <v>3245</v>
      </c>
      <c r="K1180" s="1375">
        <v>10560</v>
      </c>
      <c r="L1180" s="1357" t="s">
        <v>7487</v>
      </c>
      <c r="M1180" s="1357" t="str">
        <f>IFERROR(INDEX('Budget Manager'!C:C,MATCH(L1180,'Budget Manager'!A:A,0))&amp;", "&amp;INDEX('Budget Manager'!D:D,MATCH(L1180,'Budget Manager'!A:A,0)),"No Budget Manager")</f>
        <v>Erdmann, Alexander</v>
      </c>
      <c r="N1180" s="1357">
        <f>IFERROR(INDEX('Budget Manager'!B:B,MATCH(L1180,'Budget Manager'!A:A,0)),"No PIDM")</f>
        <v>3929732</v>
      </c>
      <c r="O1180" s="1357"/>
      <c r="P1180" s="1357" t="str">
        <f t="shared" si="22"/>
        <v/>
      </c>
      <c r="Q1180" s="1361" t="str">
        <f>IFERROR(VLOOKUP(Organization!$L1180,BUDGETMANAGER,5,FALSE),"No VID")</f>
        <v>A</v>
      </c>
      <c r="R1180" s="111"/>
    </row>
    <row r="1181" spans="1:18" ht="12.75" customHeight="1">
      <c r="A1181" s="1359">
        <v>1172</v>
      </c>
      <c r="B1181" s="1355" t="s">
        <v>97</v>
      </c>
      <c r="C1181" s="1355"/>
      <c r="D1181" s="1355"/>
      <c r="E1181" s="1355"/>
      <c r="F1181" s="1355"/>
      <c r="G1181" s="1355" t="s">
        <v>9886</v>
      </c>
      <c r="H1181" s="1356"/>
      <c r="I1181" s="1363" t="s">
        <v>5862</v>
      </c>
      <c r="J1181" s="1355" t="s">
        <v>3240</v>
      </c>
      <c r="K1181" s="1378" t="s">
        <v>9876</v>
      </c>
      <c r="L1181" s="1357" t="s">
        <v>1535</v>
      </c>
      <c r="M1181" s="1357" t="str">
        <f>IFERROR(INDEX('Budget Manager'!C:C,MATCH(L1181,'Budget Manager'!A:A,0))&amp;", "&amp;INDEX('Budget Manager'!D:D,MATCH(L1181,'Budget Manager'!A:A,0)),"No Budget Manager")</f>
        <v>Goltz, Jeffrey</v>
      </c>
      <c r="N1181" s="1357">
        <f>IFERROR(INDEX('Budget Manager'!B:B,MATCH(L1181,'Budget Manager'!A:A,0)),"No PIDM")</f>
        <v>416607</v>
      </c>
      <c r="O1181" s="1357"/>
      <c r="P1181" s="1357" t="str">
        <f t="shared" ref="P1181" si="23">LEFT($O1181,3)</f>
        <v/>
      </c>
      <c r="Q1181" s="1361" t="str">
        <f>IFERROR(VLOOKUP(Organization!$L1181,BUDGETMANAGER,5,FALSE),"No VID")</f>
        <v>A</v>
      </c>
      <c r="R1181" s="111">
        <f>COUNTIF($P$12:P1181,"End")</f>
        <v>223</v>
      </c>
    </row>
    <row r="1182" spans="1:18" ht="12.75" customHeight="1">
      <c r="A1182" s="1359">
        <v>1173</v>
      </c>
      <c r="B1182" s="1355" t="s">
        <v>97</v>
      </c>
      <c r="C1182" s="1355"/>
      <c r="D1182" s="1355"/>
      <c r="E1182" s="1355"/>
      <c r="F1182" s="1355"/>
      <c r="G1182" s="1355"/>
      <c r="H1182" s="1356">
        <v>110011</v>
      </c>
      <c r="I1182" s="1363" t="s">
        <v>5955</v>
      </c>
      <c r="J1182" s="1355" t="s">
        <v>3245</v>
      </c>
      <c r="K1182" s="1378" t="s">
        <v>9886</v>
      </c>
      <c r="L1182" s="1357" t="s">
        <v>1535</v>
      </c>
      <c r="M1182" s="1357" t="str">
        <f>IFERROR(INDEX('Budget Manager'!C:C,MATCH(L1182,'Budget Manager'!A:A,0))&amp;", "&amp;INDEX('Budget Manager'!D:D,MATCH(L1182,'Budget Manager'!A:A,0)),"No Budget Manager")</f>
        <v>Goltz, Jeffrey</v>
      </c>
      <c r="N1182" s="1357">
        <f>IFERROR(INDEX('Budget Manager'!B:B,MATCH(L1182,'Budget Manager'!A:A,0)),"No PIDM")</f>
        <v>416607</v>
      </c>
      <c r="O1182" s="1357"/>
      <c r="P1182" s="1357" t="str">
        <f t="shared" ref="P1182:P1207" si="24">LEFT($O1182,3)</f>
        <v/>
      </c>
      <c r="Q1182" s="1361" t="str">
        <f>IFERROR(VLOOKUP(Organization!$L1182,BUDGETMANAGER,5,FALSE),"No VID")</f>
        <v>A</v>
      </c>
      <c r="R1182" s="111"/>
    </row>
    <row r="1183" spans="1:18" ht="12.75" customHeight="1">
      <c r="A1183" s="1359">
        <v>1174</v>
      </c>
      <c r="B1183" s="1355" t="s">
        <v>97</v>
      </c>
      <c r="C1183" s="1355"/>
      <c r="D1183" s="1355"/>
      <c r="E1183" s="1355"/>
      <c r="F1183" s="1355"/>
      <c r="G1183" s="1355"/>
      <c r="H1183" s="1356">
        <v>110111</v>
      </c>
      <c r="I1183" s="1363" t="s">
        <v>9033</v>
      </c>
      <c r="J1183" s="1355" t="s">
        <v>3245</v>
      </c>
      <c r="K1183" s="1378" t="s">
        <v>9886</v>
      </c>
      <c r="L1183" s="1357" t="s">
        <v>1535</v>
      </c>
      <c r="M1183" s="1357" t="str">
        <f>IFERROR(INDEX('Budget Manager'!C:C,MATCH(L1183,'Budget Manager'!A:A,0))&amp;", "&amp;INDEX('Budget Manager'!D:D,MATCH(L1183,'Budget Manager'!A:A,0)),"No Budget Manager")</f>
        <v>Goltz, Jeffrey</v>
      </c>
      <c r="N1183" s="1357">
        <f>IFERROR(INDEX('Budget Manager'!B:B,MATCH(L1183,'Budget Manager'!A:A,0)),"No PIDM")</f>
        <v>416607</v>
      </c>
      <c r="O1183" s="1357"/>
      <c r="P1183" s="1357" t="str">
        <f t="shared" si="24"/>
        <v/>
      </c>
      <c r="Q1183" s="1361" t="str">
        <f>IFERROR(VLOOKUP(Organization!$L1183,BUDGETMANAGER,5,FALSE),"No VID")</f>
        <v>A</v>
      </c>
      <c r="R1183" s="111">
        <f>COUNTIF($P$12:P1183,"End")</f>
        <v>223</v>
      </c>
    </row>
    <row r="1184" spans="1:18" ht="12.75" customHeight="1">
      <c r="A1184" s="1359">
        <v>1175</v>
      </c>
      <c r="B1184" s="1355" t="s">
        <v>97</v>
      </c>
      <c r="C1184" s="1355"/>
      <c r="D1184" s="1355"/>
      <c r="E1184" s="1355"/>
      <c r="F1184" s="1355"/>
      <c r="G1184" s="1355"/>
      <c r="H1184" s="1356">
        <v>110200</v>
      </c>
      <c r="I1184" s="1357" t="s">
        <v>2826</v>
      </c>
      <c r="J1184" s="1355" t="s">
        <v>3245</v>
      </c>
      <c r="K1184" s="1378" t="s">
        <v>9886</v>
      </c>
      <c r="L1184" s="1357" t="s">
        <v>1535</v>
      </c>
      <c r="M1184" s="1357" t="str">
        <f>IFERROR(INDEX('Budget Manager'!C:C,MATCH(L1184,'Budget Manager'!A:A,0))&amp;", "&amp;INDEX('Budget Manager'!D:D,MATCH(L1184,'Budget Manager'!A:A,0)),"No Budget Manager")</f>
        <v>Goltz, Jeffrey</v>
      </c>
      <c r="N1184" s="1357">
        <f>IFERROR(INDEX('Budget Manager'!B:B,MATCH(L1184,'Budget Manager'!A:A,0)),"No PIDM")</f>
        <v>416607</v>
      </c>
      <c r="O1184" s="1367"/>
      <c r="P1184" s="1357" t="str">
        <f t="shared" si="24"/>
        <v/>
      </c>
      <c r="Q1184" s="1361" t="str">
        <f>IFERROR(VLOOKUP(Organization!$L1184,BUDGETMANAGER,5,FALSE),"No VID")</f>
        <v>A</v>
      </c>
      <c r="R1184" s="111"/>
    </row>
    <row r="1185" spans="1:18" ht="12.75" customHeight="1">
      <c r="A1185" s="1359">
        <v>1176</v>
      </c>
      <c r="B1185" s="1355" t="s">
        <v>97</v>
      </c>
      <c r="C1185" s="1355"/>
      <c r="D1185" s="1355"/>
      <c r="E1185" s="1355"/>
      <c r="F1185" s="1355"/>
      <c r="G1185" s="1355"/>
      <c r="H1185" s="1356">
        <v>110205</v>
      </c>
      <c r="I1185" s="1357" t="s">
        <v>3069</v>
      </c>
      <c r="J1185" s="1355" t="s">
        <v>3245</v>
      </c>
      <c r="K1185" s="1378" t="s">
        <v>9886</v>
      </c>
      <c r="L1185" s="1357" t="s">
        <v>1535</v>
      </c>
      <c r="M1185" s="1357" t="str">
        <f>IFERROR(INDEX('Budget Manager'!C:C,MATCH(L1185,'Budget Manager'!A:A,0))&amp;", "&amp;INDEX('Budget Manager'!D:D,MATCH(L1185,'Budget Manager'!A:A,0)),"No Budget Manager")</f>
        <v>Goltz, Jeffrey</v>
      </c>
      <c r="N1185" s="1357">
        <f>IFERROR(INDEX('Budget Manager'!B:B,MATCH(L1185,'Budget Manager'!A:A,0)),"No PIDM")</f>
        <v>416607</v>
      </c>
      <c r="O1185" s="1357"/>
      <c r="P1185" s="1357" t="str">
        <f t="shared" si="24"/>
        <v/>
      </c>
      <c r="Q1185" s="1361" t="str">
        <f>IFERROR(VLOOKUP(Organization!$L1185,BUDGETMANAGER,5,FALSE),"No VID")</f>
        <v>A</v>
      </c>
      <c r="R1185" s="111"/>
    </row>
    <row r="1186" spans="1:18" ht="12.65" customHeight="1">
      <c r="A1186" s="1359">
        <v>1177</v>
      </c>
      <c r="B1186" s="1355" t="s">
        <v>97</v>
      </c>
      <c r="C1186" s="1355"/>
      <c r="D1186" s="1355"/>
      <c r="E1186" s="1355"/>
      <c r="F1186" s="1355"/>
      <c r="G1186" s="1355"/>
      <c r="H1186" s="1356">
        <v>110503</v>
      </c>
      <c r="I1186" s="1357" t="s">
        <v>746</v>
      </c>
      <c r="J1186" s="1355" t="s">
        <v>3245</v>
      </c>
      <c r="K1186" s="1378" t="s">
        <v>9886</v>
      </c>
      <c r="L1186" s="1357" t="s">
        <v>1535</v>
      </c>
      <c r="M1186" s="1357" t="str">
        <f>IFERROR(INDEX('Budget Manager'!C:C,MATCH(L1186,'Budget Manager'!A:A,0))&amp;", "&amp;INDEX('Budget Manager'!D:D,MATCH(L1186,'Budget Manager'!A:A,0)),"No Budget Manager")</f>
        <v>Goltz, Jeffrey</v>
      </c>
      <c r="N1186" s="1357">
        <f>IFERROR(INDEX('Budget Manager'!B:B,MATCH(L1186,'Budget Manager'!A:A,0)),"No PIDM")</f>
        <v>416607</v>
      </c>
      <c r="O1186" s="1357"/>
      <c r="P1186" s="1357" t="str">
        <f t="shared" si="24"/>
        <v/>
      </c>
      <c r="Q1186" s="1361" t="str">
        <f>IFERROR(VLOOKUP(Organization!$L1186,BUDGETMANAGER,5,FALSE),"No VID")</f>
        <v>A</v>
      </c>
      <c r="R1186" s="111"/>
    </row>
    <row r="1187" spans="1:18" ht="12.75" customHeight="1">
      <c r="A1187" s="1359">
        <v>1178</v>
      </c>
      <c r="B1187" s="1355" t="s">
        <v>97</v>
      </c>
      <c r="C1187" s="1355"/>
      <c r="D1187" s="1355"/>
      <c r="E1187" s="1355"/>
      <c r="F1187" s="1355"/>
      <c r="G1187" s="1355"/>
      <c r="H1187" s="1356">
        <v>110505</v>
      </c>
      <c r="I1187" s="1363" t="s">
        <v>3073</v>
      </c>
      <c r="J1187" s="1355" t="s">
        <v>3245</v>
      </c>
      <c r="K1187" s="1378" t="s">
        <v>9886</v>
      </c>
      <c r="L1187" s="1357" t="s">
        <v>1535</v>
      </c>
      <c r="M1187" s="1357" t="str">
        <f>IFERROR(INDEX('Budget Manager'!C:C,MATCH(L1187,'Budget Manager'!A:A,0))&amp;", "&amp;INDEX('Budget Manager'!D:D,MATCH(L1187,'Budget Manager'!A:A,0)),"No Budget Manager")</f>
        <v>Goltz, Jeffrey</v>
      </c>
      <c r="N1187" s="1357">
        <f>IFERROR(INDEX('Budget Manager'!B:B,MATCH(L1187,'Budget Manager'!A:A,0)),"No PIDM")</f>
        <v>416607</v>
      </c>
      <c r="O1187" s="1357"/>
      <c r="P1187" s="1357" t="str">
        <f t="shared" si="24"/>
        <v/>
      </c>
      <c r="Q1187" s="1361" t="str">
        <f>IFERROR(VLOOKUP(Organization!$L1187,BUDGETMANAGER,5,FALSE),"No VID")</f>
        <v>A</v>
      </c>
      <c r="R1187" s="111"/>
    </row>
    <row r="1188" spans="1:18" ht="12.75" customHeight="1">
      <c r="A1188" s="1359">
        <v>1179</v>
      </c>
      <c r="B1188" s="1355" t="s">
        <v>97</v>
      </c>
      <c r="C1188" s="1355"/>
      <c r="D1188" s="1355"/>
      <c r="E1188" s="1355"/>
      <c r="F1188" s="1355"/>
      <c r="G1188" s="1355"/>
      <c r="H1188" s="1356">
        <v>111004</v>
      </c>
      <c r="I1188" s="1357" t="s">
        <v>2825</v>
      </c>
      <c r="J1188" s="1355" t="s">
        <v>3245</v>
      </c>
      <c r="K1188" s="1378" t="s">
        <v>9886</v>
      </c>
      <c r="L1188" s="1357" t="s">
        <v>1535</v>
      </c>
      <c r="M1188" s="1357" t="str">
        <f>IFERROR(INDEX('Budget Manager'!C:C,MATCH(L1188,'Budget Manager'!A:A,0))&amp;", "&amp;INDEX('Budget Manager'!D:D,MATCH(L1188,'Budget Manager'!A:A,0)),"No Budget Manager")</f>
        <v>Goltz, Jeffrey</v>
      </c>
      <c r="N1188" s="1357">
        <f>IFERROR(INDEX('Budget Manager'!B:B,MATCH(L1188,'Budget Manager'!A:A,0)),"No PIDM")</f>
        <v>416607</v>
      </c>
      <c r="O1188" s="1367"/>
      <c r="P1188" s="1357" t="str">
        <f t="shared" si="24"/>
        <v/>
      </c>
      <c r="Q1188" s="1361" t="str">
        <f>IFERROR(VLOOKUP(Organization!$L1188,BUDGETMANAGER,5,FALSE),"No VID")</f>
        <v>A</v>
      </c>
      <c r="R1188" s="111"/>
    </row>
    <row r="1189" spans="1:18" ht="12.75" customHeight="1">
      <c r="A1189" s="1359">
        <v>1180</v>
      </c>
      <c r="B1189" s="1355" t="s">
        <v>97</v>
      </c>
      <c r="C1189" s="1355"/>
      <c r="D1189" s="1355"/>
      <c r="E1189" s="1355"/>
      <c r="F1189" s="1355"/>
      <c r="G1189" s="1355"/>
      <c r="H1189" s="1356">
        <v>111102</v>
      </c>
      <c r="I1189" s="1363" t="s">
        <v>6795</v>
      </c>
      <c r="J1189" s="1355" t="s">
        <v>3240</v>
      </c>
      <c r="K1189" s="1378" t="s">
        <v>9886</v>
      </c>
      <c r="L1189" s="1357" t="s">
        <v>1535</v>
      </c>
      <c r="M1189" s="1357" t="str">
        <f>IFERROR(INDEX('Budget Manager'!C:C,MATCH(L1189,'Budget Manager'!A:A,0))&amp;", "&amp;INDEX('Budget Manager'!D:D,MATCH(L1189,'Budget Manager'!A:A,0)),"No Budget Manager")</f>
        <v>Goltz, Jeffrey</v>
      </c>
      <c r="N1189" s="1357">
        <f>IFERROR(INDEX('Budget Manager'!B:B,MATCH(L1189,'Budget Manager'!A:A,0)),"No PIDM")</f>
        <v>416607</v>
      </c>
      <c r="O1189" s="1357"/>
      <c r="P1189" s="1357" t="str">
        <f t="shared" si="24"/>
        <v/>
      </c>
      <c r="Q1189" s="1361" t="str">
        <f>IFERROR(VLOOKUP(Organization!$L1189,BUDGETMANAGER,5,FALSE),"No VID")</f>
        <v>A</v>
      </c>
      <c r="R1189" s="111"/>
    </row>
    <row r="1190" spans="1:18" ht="12.75" customHeight="1">
      <c r="A1190" s="1359">
        <v>1181</v>
      </c>
      <c r="B1190" s="1355" t="s">
        <v>97</v>
      </c>
      <c r="C1190" s="1355"/>
      <c r="D1190" s="1355"/>
      <c r="E1190" s="1355"/>
      <c r="F1190" s="1355"/>
      <c r="G1190" s="1355"/>
      <c r="H1190" s="1369">
        <v>112213</v>
      </c>
      <c r="I1190" s="1357" t="s">
        <v>9866</v>
      </c>
      <c r="J1190" s="1355" t="s">
        <v>3245</v>
      </c>
      <c r="K1190" s="1378" t="s">
        <v>9886</v>
      </c>
      <c r="L1190" s="1357" t="s">
        <v>1535</v>
      </c>
      <c r="M1190" s="1357" t="str">
        <f>IFERROR(INDEX('Budget Manager'!C:C,MATCH(L1190,'Budget Manager'!A:A,0))&amp;", "&amp;INDEX('Budget Manager'!D:D,MATCH(L1190,'Budget Manager'!A:A,0)),"No Budget Manager")</f>
        <v>Goltz, Jeffrey</v>
      </c>
      <c r="N1190" s="1357">
        <f>IFERROR(INDEX('Budget Manager'!B:B,MATCH(L1190,'Budget Manager'!A:A,0)),"No PIDM")</f>
        <v>416607</v>
      </c>
      <c r="O1190" s="1357"/>
      <c r="P1190" s="1357" t="str">
        <f t="shared" si="24"/>
        <v/>
      </c>
      <c r="Q1190" s="1361" t="str">
        <f>IFERROR(VLOOKUP(Organization!$L1190,BUDGETMANAGER,5,FALSE),"No VID")</f>
        <v>A</v>
      </c>
      <c r="R1190" s="111"/>
    </row>
    <row r="1191" spans="1:18" ht="12.75" customHeight="1">
      <c r="A1191" s="1359">
        <v>1182</v>
      </c>
      <c r="B1191" s="1355" t="s">
        <v>97</v>
      </c>
      <c r="C1191" s="1355"/>
      <c r="D1191" s="1355"/>
      <c r="E1191" s="1355"/>
      <c r="F1191" s="1355"/>
      <c r="G1191" s="1355"/>
      <c r="H1191" s="1356">
        <v>113003</v>
      </c>
      <c r="I1191" s="1357" t="s">
        <v>747</v>
      </c>
      <c r="J1191" s="1355" t="s">
        <v>3245</v>
      </c>
      <c r="K1191" s="1378" t="s">
        <v>9886</v>
      </c>
      <c r="L1191" s="1357" t="s">
        <v>1535</v>
      </c>
      <c r="M1191" s="1357" t="str">
        <f>IFERROR(INDEX('Budget Manager'!C:C,MATCH(L1191,'Budget Manager'!A:A,0))&amp;", "&amp;INDEX('Budget Manager'!D:D,MATCH(L1191,'Budget Manager'!A:A,0)),"No Budget Manager")</f>
        <v>Goltz, Jeffrey</v>
      </c>
      <c r="N1191" s="1357">
        <f>IFERROR(INDEX('Budget Manager'!B:B,MATCH(L1191,'Budget Manager'!A:A,0)),"No PIDM")</f>
        <v>416607</v>
      </c>
      <c r="O1191" s="1357"/>
      <c r="P1191" s="1357" t="str">
        <f t="shared" si="24"/>
        <v/>
      </c>
      <c r="Q1191" s="1361" t="str">
        <f>IFERROR(VLOOKUP(Organization!$L1191,BUDGETMANAGER,5,FALSE),"No VID")</f>
        <v>A</v>
      </c>
      <c r="R1191" s="111"/>
    </row>
    <row r="1192" spans="1:18" ht="12.75" customHeight="1">
      <c r="A1192" s="1359">
        <v>1183</v>
      </c>
      <c r="B1192" s="1355" t="s">
        <v>97</v>
      </c>
      <c r="C1192" s="1355"/>
      <c r="D1192" s="1355"/>
      <c r="E1192" s="1355"/>
      <c r="F1192" s="1355"/>
      <c r="G1192" s="1355"/>
      <c r="H1192" s="1356">
        <v>113304</v>
      </c>
      <c r="I1192" s="1363" t="s">
        <v>984</v>
      </c>
      <c r="J1192" s="1355" t="s">
        <v>3245</v>
      </c>
      <c r="K1192" s="1378" t="s">
        <v>9886</v>
      </c>
      <c r="L1192" s="1357" t="s">
        <v>1535</v>
      </c>
      <c r="M1192" s="1357" t="str">
        <f>IFERROR(INDEX('Budget Manager'!C:C,MATCH(L1192,'Budget Manager'!A:A,0))&amp;", "&amp;INDEX('Budget Manager'!D:D,MATCH(L1192,'Budget Manager'!A:A,0)),"No Budget Manager")</f>
        <v>Goltz, Jeffrey</v>
      </c>
      <c r="N1192" s="1357">
        <f>IFERROR(INDEX('Budget Manager'!B:B,MATCH(L1192,'Budget Manager'!A:A,0)),"No PIDM")</f>
        <v>416607</v>
      </c>
      <c r="O1192" s="1357"/>
      <c r="P1192" s="1357" t="str">
        <f t="shared" si="24"/>
        <v/>
      </c>
      <c r="Q1192" s="1361" t="str">
        <f>IFERROR(VLOOKUP(Organization!$L1192,BUDGETMANAGER,5,FALSE),"No VID")</f>
        <v>A</v>
      </c>
      <c r="R1192" s="111"/>
    </row>
    <row r="1193" spans="1:18" ht="12.75" customHeight="1">
      <c r="A1193" s="1359">
        <v>1184</v>
      </c>
      <c r="B1193" s="1355" t="s">
        <v>97</v>
      </c>
      <c r="C1193" s="1355"/>
      <c r="D1193" s="1355"/>
      <c r="E1193" s="1355"/>
      <c r="F1193" s="1355"/>
      <c r="G1193" s="1355"/>
      <c r="H1193" s="1369">
        <v>113310</v>
      </c>
      <c r="I1193" s="1363" t="s">
        <v>9454</v>
      </c>
      <c r="J1193" s="1355" t="s">
        <v>3245</v>
      </c>
      <c r="K1193" s="1378" t="s">
        <v>9886</v>
      </c>
      <c r="L1193" s="1357" t="s">
        <v>1535</v>
      </c>
      <c r="M1193" s="1357" t="str">
        <f>IFERROR(INDEX('Budget Manager'!C:C,MATCH(L1193,'Budget Manager'!A:A,0))&amp;", "&amp;INDEX('Budget Manager'!D:D,MATCH(L1193,'Budget Manager'!A:A,0)),"No Budget Manager")</f>
        <v>Goltz, Jeffrey</v>
      </c>
      <c r="N1193" s="1357">
        <f>IFERROR(INDEX('Budget Manager'!B:B,MATCH(L1193,'Budget Manager'!A:A,0)),"No PIDM")</f>
        <v>416607</v>
      </c>
      <c r="O1193" s="1357"/>
      <c r="P1193" s="1357" t="str">
        <f t="shared" si="24"/>
        <v/>
      </c>
      <c r="Q1193" s="1361" t="str">
        <f>IFERROR(VLOOKUP(Organization!$L1193,BUDGETMANAGER,5,FALSE),"No VID")</f>
        <v>A</v>
      </c>
      <c r="R1193" s="111"/>
    </row>
    <row r="1194" spans="1:18" ht="12.75" customHeight="1">
      <c r="A1194" s="1359">
        <v>1185</v>
      </c>
      <c r="B1194" s="1355" t="s">
        <v>97</v>
      </c>
      <c r="C1194" s="1355"/>
      <c r="D1194" s="1355"/>
      <c r="E1194" s="1355"/>
      <c r="F1194" s="1355"/>
      <c r="G1194" s="1355"/>
      <c r="H1194" s="1356">
        <v>114105</v>
      </c>
      <c r="I1194" s="1357" t="s">
        <v>5971</v>
      </c>
      <c r="J1194" s="1355" t="s">
        <v>3245</v>
      </c>
      <c r="K1194" s="1378">
        <v>10580</v>
      </c>
      <c r="L1194" s="1357" t="s">
        <v>1535</v>
      </c>
      <c r="M1194" s="1357" t="str">
        <f>IFERROR(INDEX('Budget Manager'!C:C,MATCH(L1194,'Budget Manager'!A:A,0))&amp;", "&amp;INDEX('Budget Manager'!D:D,MATCH(L1194,'Budget Manager'!A:A,0)),"No Budget Manager")</f>
        <v>Goltz, Jeffrey</v>
      </c>
      <c r="N1194" s="1357">
        <f>IFERROR(INDEX('Budget Manager'!B:B,MATCH(L1194,'Budget Manager'!A:A,0)),"No PIDM")</f>
        <v>416607</v>
      </c>
      <c r="O1194" s="1357"/>
      <c r="P1194" s="1357" t="str">
        <f>LEFT($O1194,3)</f>
        <v/>
      </c>
      <c r="Q1194" s="1361" t="str">
        <f>IFERROR(VLOOKUP(Organization!$L1194,BUDGETMANAGER,5,FALSE),"No VID")</f>
        <v>A</v>
      </c>
      <c r="R1194" s="111"/>
    </row>
    <row r="1195" spans="1:18" ht="12.75" customHeight="1">
      <c r="A1195" s="1359">
        <v>1186</v>
      </c>
      <c r="B1195" s="1355" t="s">
        <v>97</v>
      </c>
      <c r="C1195" s="1355"/>
      <c r="D1195" s="1355"/>
      <c r="E1195" s="1355"/>
      <c r="F1195" s="1355"/>
      <c r="G1195" s="1355"/>
      <c r="H1195" s="1356">
        <v>142011</v>
      </c>
      <c r="I1195" s="1363" t="s">
        <v>6102</v>
      </c>
      <c r="J1195" s="1355" t="s">
        <v>3245</v>
      </c>
      <c r="K1195" s="1378" t="s">
        <v>9886</v>
      </c>
      <c r="L1195" s="1357" t="s">
        <v>1535</v>
      </c>
      <c r="M1195" s="1357" t="str">
        <f>IFERROR(INDEX('Budget Manager'!C:C,MATCH(L1195,'Budget Manager'!A:A,0))&amp;", "&amp;INDEX('Budget Manager'!D:D,MATCH(L1195,'Budget Manager'!A:A,0)),"No Budget Manager")</f>
        <v>Goltz, Jeffrey</v>
      </c>
      <c r="N1195" s="1357">
        <f>IFERROR(INDEX('Budget Manager'!B:B,MATCH(L1195,'Budget Manager'!A:A,0)),"No PIDM")</f>
        <v>416607</v>
      </c>
      <c r="O1195" s="1357"/>
      <c r="P1195" s="1357" t="str">
        <f t="shared" si="24"/>
        <v/>
      </c>
      <c r="Q1195" s="1361" t="str">
        <f>IFERROR(VLOOKUP(Organization!$L1195,BUDGETMANAGER,5,FALSE),"No VID")</f>
        <v>A</v>
      </c>
      <c r="R1195" s="111"/>
    </row>
    <row r="1196" spans="1:18" ht="12.75" customHeight="1">
      <c r="A1196" s="1359">
        <v>1187</v>
      </c>
      <c r="B1196" s="1355" t="s">
        <v>97</v>
      </c>
      <c r="C1196" s="1355"/>
      <c r="D1196" s="1355"/>
      <c r="E1196" s="1355"/>
      <c r="F1196" s="1355"/>
      <c r="G1196" s="1355"/>
      <c r="H1196" s="1356">
        <v>115211</v>
      </c>
      <c r="I1196" s="1363" t="s">
        <v>5957</v>
      </c>
      <c r="J1196" s="1355" t="s">
        <v>3245</v>
      </c>
      <c r="K1196" s="1378" t="s">
        <v>9886</v>
      </c>
      <c r="L1196" s="1357" t="s">
        <v>1535</v>
      </c>
      <c r="M1196" s="1357" t="str">
        <f>IFERROR(INDEX('Budget Manager'!C:C,MATCH(L1196,'Budget Manager'!A:A,0))&amp;", "&amp;INDEX('Budget Manager'!D:D,MATCH(L1196,'Budget Manager'!A:A,0)),"No Budget Manager")</f>
        <v>Goltz, Jeffrey</v>
      </c>
      <c r="N1196" s="1357">
        <f>IFERROR(INDEX('Budget Manager'!B:B,MATCH(L1196,'Budget Manager'!A:A,0)),"No PIDM")</f>
        <v>416607</v>
      </c>
      <c r="O1196" s="1357"/>
      <c r="P1196" s="1357" t="str">
        <f t="shared" si="24"/>
        <v/>
      </c>
      <c r="Q1196" s="1361" t="str">
        <f>IFERROR(VLOOKUP(Organization!$L1196,BUDGETMANAGER,5,FALSE),"No VID")</f>
        <v>A</v>
      </c>
      <c r="R1196" s="111"/>
    </row>
    <row r="1197" spans="1:18" ht="12.75" customHeight="1">
      <c r="A1197" s="1359">
        <v>1188</v>
      </c>
      <c r="B1197" s="1355" t="s">
        <v>97</v>
      </c>
      <c r="C1197" s="1355"/>
      <c r="D1197" s="1355"/>
      <c r="E1197" s="1355"/>
      <c r="F1197" s="1355"/>
      <c r="G1197" s="1355"/>
      <c r="H1197" s="1356">
        <v>115311</v>
      </c>
      <c r="I1197" s="1363" t="s">
        <v>5958</v>
      </c>
      <c r="J1197" s="1355" t="s">
        <v>3245</v>
      </c>
      <c r="K1197" s="1378" t="s">
        <v>9886</v>
      </c>
      <c r="L1197" s="1357" t="s">
        <v>1535</v>
      </c>
      <c r="M1197" s="1357" t="str">
        <f>IFERROR(INDEX('Budget Manager'!C:C,MATCH(L1197,'Budget Manager'!A:A,0))&amp;", "&amp;INDEX('Budget Manager'!D:D,MATCH(L1197,'Budget Manager'!A:A,0)),"No Budget Manager")</f>
        <v>Goltz, Jeffrey</v>
      </c>
      <c r="N1197" s="1357">
        <f>IFERROR(INDEX('Budget Manager'!B:B,MATCH(L1197,'Budget Manager'!A:A,0)),"No PIDM")</f>
        <v>416607</v>
      </c>
      <c r="O1197" s="1357"/>
      <c r="P1197" s="1357" t="str">
        <f t="shared" si="24"/>
        <v/>
      </c>
      <c r="Q1197" s="1361" t="str">
        <f>IFERROR(VLOOKUP(Organization!$L1197,BUDGETMANAGER,5,FALSE),"No VID")</f>
        <v>A</v>
      </c>
      <c r="R1197" s="111"/>
    </row>
    <row r="1198" spans="1:18" ht="12.75" customHeight="1">
      <c r="A1198" s="1359">
        <v>1189</v>
      </c>
      <c r="B1198" s="1355" t="s">
        <v>97</v>
      </c>
      <c r="C1198" s="1355"/>
      <c r="D1198" s="1355"/>
      <c r="E1198" s="1355"/>
      <c r="F1198" s="1355"/>
      <c r="G1198" s="1355"/>
      <c r="H1198" s="1356">
        <v>115411</v>
      </c>
      <c r="I1198" s="1363" t="s">
        <v>6536</v>
      </c>
      <c r="J1198" s="1355" t="s">
        <v>3245</v>
      </c>
      <c r="K1198" s="1378" t="s">
        <v>9886</v>
      </c>
      <c r="L1198" s="1357" t="s">
        <v>1535</v>
      </c>
      <c r="M1198" s="1357" t="str">
        <f>IFERROR(INDEX('Budget Manager'!C:C,MATCH(L1198,'Budget Manager'!A:A,0))&amp;", "&amp;INDEX('Budget Manager'!D:D,MATCH(L1198,'Budget Manager'!A:A,0)),"No Budget Manager")</f>
        <v>Goltz, Jeffrey</v>
      </c>
      <c r="N1198" s="1357">
        <f>IFERROR(INDEX('Budget Manager'!B:B,MATCH(L1198,'Budget Manager'!A:A,0)),"No PIDM")</f>
        <v>416607</v>
      </c>
      <c r="O1198" s="1357"/>
      <c r="P1198" s="1357" t="str">
        <f t="shared" si="24"/>
        <v/>
      </c>
      <c r="Q1198" s="1361" t="str">
        <f>IFERROR(VLOOKUP(Organization!$L1198,BUDGETMANAGER,5,FALSE),"No VID")</f>
        <v>A</v>
      </c>
      <c r="R1198" s="111"/>
    </row>
    <row r="1199" spans="1:18" ht="12.75" customHeight="1">
      <c r="A1199" s="1359">
        <v>1190</v>
      </c>
      <c r="B1199" s="1355" t="s">
        <v>97</v>
      </c>
      <c r="C1199" s="1355"/>
      <c r="D1199" s="1355"/>
      <c r="E1199" s="1355"/>
      <c r="F1199" s="1355"/>
      <c r="G1199" s="1355"/>
      <c r="H1199" s="1356">
        <v>210011</v>
      </c>
      <c r="I1199" s="1363" t="s">
        <v>5866</v>
      </c>
      <c r="J1199" s="1355" t="s">
        <v>3245</v>
      </c>
      <c r="K1199" s="1360">
        <v>10532</v>
      </c>
      <c r="L1199" s="1357" t="s">
        <v>1535</v>
      </c>
      <c r="M1199" s="1357" t="str">
        <f>IFERROR(INDEX('Budget Manager'!C:C,MATCH(L1199,'Budget Manager'!A:A,0))&amp;", "&amp;INDEX('Budget Manager'!D:D,MATCH(L1199,'Budget Manager'!A:A,0)),"No Budget Manager")</f>
        <v>Goltz, Jeffrey</v>
      </c>
      <c r="N1199" s="1357">
        <f>IFERROR(INDEX('Budget Manager'!B:B,MATCH(L1199,'Budget Manager'!A:A,0)),"No PIDM")</f>
        <v>416607</v>
      </c>
      <c r="O1199" s="1357"/>
      <c r="P1199" s="1357" t="str">
        <f>LEFT($O1199,3)</f>
        <v/>
      </c>
      <c r="Q1199" s="1361" t="str">
        <f>IFERROR(VLOOKUP(Organization!$L1199,BUDGETMANAGER,5,FALSE),"No VID")</f>
        <v>A</v>
      </c>
      <c r="R1199" s="111"/>
    </row>
    <row r="1200" spans="1:18" ht="12.75" customHeight="1">
      <c r="A1200" s="1359">
        <v>1191</v>
      </c>
      <c r="B1200" s="1355" t="s">
        <v>97</v>
      </c>
      <c r="C1200" s="1355"/>
      <c r="D1200" s="1355"/>
      <c r="E1200" s="1355"/>
      <c r="F1200" s="1355"/>
      <c r="G1200" s="1355"/>
      <c r="H1200" s="1356">
        <v>210211</v>
      </c>
      <c r="I1200" s="1363" t="s">
        <v>7589</v>
      </c>
      <c r="J1200" s="1355" t="s">
        <v>3245</v>
      </c>
      <c r="K1200" s="1378" t="s">
        <v>9886</v>
      </c>
      <c r="L1200" s="1357" t="s">
        <v>1535</v>
      </c>
      <c r="M1200" s="1357" t="str">
        <f>IFERROR(INDEX('Budget Manager'!C:C,MATCH(L1200,'Budget Manager'!A:A,0))&amp;", "&amp;INDEX('Budget Manager'!D:D,MATCH(L1200,'Budget Manager'!A:A,0)),"No Budget Manager")</f>
        <v>Goltz, Jeffrey</v>
      </c>
      <c r="N1200" s="1357">
        <f>IFERROR(INDEX('Budget Manager'!B:B,MATCH(L1200,'Budget Manager'!A:A,0)),"No PIDM")</f>
        <v>416607</v>
      </c>
      <c r="O1200" s="1357"/>
      <c r="P1200" s="1357" t="str">
        <f t="shared" si="24"/>
        <v/>
      </c>
      <c r="Q1200" s="1361" t="str">
        <f>IFERROR(VLOOKUP(Organization!$L1200,BUDGETMANAGER,5,FALSE),"No VID")</f>
        <v>A</v>
      </c>
      <c r="R1200" s="111"/>
    </row>
    <row r="1201" spans="1:18" ht="12.75" customHeight="1">
      <c r="A1201" s="1359">
        <v>1192</v>
      </c>
      <c r="B1201" s="1355" t="s">
        <v>97</v>
      </c>
      <c r="C1201" s="1355"/>
      <c r="D1201" s="1355"/>
      <c r="E1201" s="1355"/>
      <c r="F1201" s="1355"/>
      <c r="G1201" s="1355"/>
      <c r="H1201" s="1356">
        <v>210311</v>
      </c>
      <c r="I1201" s="1363" t="s">
        <v>5866</v>
      </c>
      <c r="J1201" s="1355" t="s">
        <v>3245</v>
      </c>
      <c r="K1201" s="1360">
        <v>10532</v>
      </c>
      <c r="L1201" s="1357" t="s">
        <v>1535</v>
      </c>
      <c r="M1201" s="1357" t="str">
        <f>IFERROR(INDEX('Budget Manager'!C:C,MATCH(L1201,'Budget Manager'!A:A,0))&amp;", "&amp;INDEX('Budget Manager'!D:D,MATCH(L1201,'Budget Manager'!A:A,0)),"No Budget Manager")</f>
        <v>Goltz, Jeffrey</v>
      </c>
      <c r="N1201" s="1357">
        <f>IFERROR(INDEX('Budget Manager'!B:B,MATCH(L1201,'Budget Manager'!A:A,0)),"No PIDM")</f>
        <v>416607</v>
      </c>
      <c r="O1201" s="1357"/>
      <c r="P1201" s="1357" t="str">
        <f>LEFT($O1201,3)</f>
        <v/>
      </c>
      <c r="Q1201" s="1361" t="str">
        <f>IFERROR(VLOOKUP(Organization!$L1201,BUDGETMANAGER,5,FALSE),"No VID")</f>
        <v>A</v>
      </c>
      <c r="R1201" s="111"/>
    </row>
    <row r="1202" spans="1:18" ht="12.75" customHeight="1">
      <c r="A1202" s="1359">
        <v>1193</v>
      </c>
      <c r="B1202" s="1355" t="s">
        <v>97</v>
      </c>
      <c r="C1202" s="1355"/>
      <c r="D1202" s="1355"/>
      <c r="E1202" s="1355"/>
      <c r="F1202" s="1355"/>
      <c r="G1202" s="1355"/>
      <c r="H1202" s="1356">
        <v>210411</v>
      </c>
      <c r="I1202" s="1363" t="s">
        <v>5866</v>
      </c>
      <c r="J1202" s="1355" t="s">
        <v>3245</v>
      </c>
      <c r="K1202" s="1360">
        <v>10532</v>
      </c>
      <c r="L1202" s="1357" t="s">
        <v>1535</v>
      </c>
      <c r="M1202" s="1357" t="str">
        <f>IFERROR(INDEX('Budget Manager'!C:C,MATCH(L1202,'Budget Manager'!A:A,0))&amp;", "&amp;INDEX('Budget Manager'!D:D,MATCH(L1202,'Budget Manager'!A:A,0)),"No Budget Manager")</f>
        <v>Goltz, Jeffrey</v>
      </c>
      <c r="N1202" s="1357">
        <f>IFERROR(INDEX('Budget Manager'!B:B,MATCH(L1202,'Budget Manager'!A:A,0)),"No PIDM")</f>
        <v>416607</v>
      </c>
      <c r="O1202" s="1357"/>
      <c r="P1202" s="1357" t="str">
        <f>LEFT($O1202,3)</f>
        <v/>
      </c>
      <c r="Q1202" s="1361" t="str">
        <f>IFERROR(VLOOKUP(Organization!$L1202,BUDGETMANAGER,5,FALSE),"No VID")</f>
        <v>A</v>
      </c>
      <c r="R1202" s="111"/>
    </row>
    <row r="1203" spans="1:18" ht="12.75" customHeight="1">
      <c r="A1203" s="1359">
        <v>1194</v>
      </c>
      <c r="B1203" s="1355" t="s">
        <v>97</v>
      </c>
      <c r="C1203" s="1355"/>
      <c r="D1203" s="1355"/>
      <c r="E1203" s="1355"/>
      <c r="F1203" s="1355"/>
      <c r="G1203" s="1355"/>
      <c r="H1203" s="1356">
        <v>210611</v>
      </c>
      <c r="I1203" s="1363" t="s">
        <v>9818</v>
      </c>
      <c r="J1203" s="1355" t="s">
        <v>3245</v>
      </c>
      <c r="K1203" s="1378" t="s">
        <v>9886</v>
      </c>
      <c r="L1203" s="1357" t="s">
        <v>1535</v>
      </c>
      <c r="M1203" s="1357" t="str">
        <f>IFERROR(INDEX('Budget Manager'!C:C,MATCH(L1203,'Budget Manager'!A:A,0))&amp;", "&amp;INDEX('Budget Manager'!D:D,MATCH(L1203,'Budget Manager'!A:A,0)),"No Budget Manager")</f>
        <v>Goltz, Jeffrey</v>
      </c>
      <c r="N1203" s="1357">
        <f>IFERROR(INDEX('Budget Manager'!B:B,MATCH(L1203,'Budget Manager'!A:A,0)),"No PIDM")</f>
        <v>416607</v>
      </c>
      <c r="O1203" s="1357"/>
      <c r="P1203" s="1357" t="str">
        <f t="shared" si="24"/>
        <v/>
      </c>
      <c r="Q1203" s="1361" t="str">
        <f>IFERROR(VLOOKUP(Organization!$L1203,BUDGETMANAGER,5,FALSE),"No VID")</f>
        <v>A</v>
      </c>
      <c r="R1203" s="111"/>
    </row>
    <row r="1204" spans="1:18" ht="12.75" customHeight="1">
      <c r="A1204" s="1359">
        <v>1195</v>
      </c>
      <c r="B1204" s="1355" t="s">
        <v>97</v>
      </c>
      <c r="C1204" s="1355"/>
      <c r="D1204" s="1355"/>
      <c r="E1204" s="1355"/>
      <c r="F1204" s="1355"/>
      <c r="G1204" s="1355"/>
      <c r="H1204" s="1356">
        <v>211603</v>
      </c>
      <c r="I1204" s="1363" t="s">
        <v>5866</v>
      </c>
      <c r="J1204" s="1355" t="s">
        <v>3245</v>
      </c>
      <c r="K1204" s="1360">
        <v>10532</v>
      </c>
      <c r="L1204" s="1357" t="s">
        <v>1535</v>
      </c>
      <c r="M1204" s="1357" t="str">
        <f>IFERROR(INDEX('Budget Manager'!C:C,MATCH(L1204,'Budget Manager'!A:A,0))&amp;", "&amp;INDEX('Budget Manager'!D:D,MATCH(L1204,'Budget Manager'!A:A,0)),"No Budget Manager")</f>
        <v>Goltz, Jeffrey</v>
      </c>
      <c r="N1204" s="1357">
        <f>IFERROR(INDEX('Budget Manager'!B:B,MATCH(L1204,'Budget Manager'!A:A,0)),"No PIDM")</f>
        <v>416607</v>
      </c>
      <c r="O1204" s="1357"/>
      <c r="P1204" s="1357" t="str">
        <f>LEFT($O1204,3)</f>
        <v/>
      </c>
      <c r="Q1204" s="1361" t="str">
        <f>IFERROR(VLOOKUP(Organization!$L1204,BUDGETMANAGER,5,FALSE),"No VID")</f>
        <v>A</v>
      </c>
      <c r="R1204" s="111"/>
    </row>
    <row r="1205" spans="1:18" ht="12.75" customHeight="1">
      <c r="A1205" s="1359">
        <v>1196</v>
      </c>
      <c r="B1205" s="1355" t="s">
        <v>97</v>
      </c>
      <c r="C1205" s="1355"/>
      <c r="D1205" s="1355"/>
      <c r="E1205" s="1355"/>
      <c r="F1205" s="1355"/>
      <c r="G1205" s="1355"/>
      <c r="H1205" s="1356">
        <v>215000</v>
      </c>
      <c r="I1205" s="1357" t="s">
        <v>8460</v>
      </c>
      <c r="J1205" s="1355" t="s">
        <v>3245</v>
      </c>
      <c r="K1205" s="1360">
        <v>10540</v>
      </c>
      <c r="L1205" s="1357" t="s">
        <v>1535</v>
      </c>
      <c r="M1205" s="1357" t="str">
        <f>IFERROR(INDEX('Budget Manager'!C:C,MATCH(L1205,'Budget Manager'!A:A,0))&amp;", "&amp;INDEX('Budget Manager'!D:D,MATCH(L1205,'Budget Manager'!A:A,0)),"No Budget Manager")</f>
        <v>Goltz, Jeffrey</v>
      </c>
      <c r="N1205" s="1357">
        <f>IFERROR(INDEX('Budget Manager'!B:B,MATCH(L1205,'Budget Manager'!A:A,0)),"No PIDM")</f>
        <v>416607</v>
      </c>
      <c r="O1205" s="1357"/>
      <c r="P1205" s="1357" t="str">
        <f>LEFT($O1205,3)</f>
        <v/>
      </c>
      <c r="Q1205" s="1361" t="str">
        <f>IFERROR(VLOOKUP(Organization!$L1205,BUDGETMANAGER,5,FALSE),"No VID")</f>
        <v>A</v>
      </c>
      <c r="R1205" s="111"/>
    </row>
    <row r="1206" spans="1:18" ht="12.75" customHeight="1">
      <c r="A1206" s="1359">
        <v>1197</v>
      </c>
      <c r="B1206" s="1355" t="s">
        <v>97</v>
      </c>
      <c r="C1206" s="1355"/>
      <c r="D1206" s="1355"/>
      <c r="E1206" s="1355"/>
      <c r="F1206" s="1355"/>
      <c r="G1206" s="1355"/>
      <c r="H1206" s="1356">
        <v>215300</v>
      </c>
      <c r="I1206" s="1363" t="s">
        <v>8543</v>
      </c>
      <c r="J1206" s="1355" t="s">
        <v>3245</v>
      </c>
      <c r="K1206" s="1378" t="s">
        <v>9886</v>
      </c>
      <c r="L1206" s="1357" t="s">
        <v>1535</v>
      </c>
      <c r="M1206" s="1357" t="str">
        <f>IFERROR(INDEX('Budget Manager'!C:C,MATCH(L1206,'Budget Manager'!A:A,0))&amp;", "&amp;INDEX('Budget Manager'!D:D,MATCH(L1206,'Budget Manager'!A:A,0)),"No Budget Manager")</f>
        <v>Goltz, Jeffrey</v>
      </c>
      <c r="N1206" s="1357">
        <f>IFERROR(INDEX('Budget Manager'!B:B,MATCH(L1206,'Budget Manager'!A:A,0)),"No PIDM")</f>
        <v>416607</v>
      </c>
      <c r="O1206" s="1357"/>
      <c r="P1206" s="1357" t="str">
        <f t="shared" si="24"/>
        <v/>
      </c>
      <c r="Q1206" s="1361" t="str">
        <f>IFERROR(VLOOKUP(Organization!$L1206,BUDGETMANAGER,5,FALSE),"No VID")</f>
        <v>A</v>
      </c>
      <c r="R1206" s="111"/>
    </row>
    <row r="1207" spans="1:18" ht="12.75" customHeight="1">
      <c r="A1207" s="1359">
        <v>1198</v>
      </c>
      <c r="B1207" s="1355" t="s">
        <v>97</v>
      </c>
      <c r="C1207" s="1355"/>
      <c r="D1207" s="1355"/>
      <c r="E1207" s="1355"/>
      <c r="F1207" s="1355"/>
      <c r="G1207" s="1355" t="s">
        <v>9887</v>
      </c>
      <c r="H1207" s="1356"/>
      <c r="I1207" s="1377" t="s">
        <v>2250</v>
      </c>
      <c r="J1207" s="1355" t="s">
        <v>3240</v>
      </c>
      <c r="K1207" s="1378" t="s">
        <v>9876</v>
      </c>
      <c r="L1207" s="1360" t="s">
        <v>5209</v>
      </c>
      <c r="M1207" s="1357" t="str">
        <f>IFERROR(INDEX('Budget Manager'!C:C,MATCH(L1207,'Budget Manager'!A:A,0))&amp;", "&amp;INDEX('Budget Manager'!D:D,MATCH(L1207,'Budget Manager'!A:A,0)),"No Budget Manager")</f>
        <v>Macon, Lisa</v>
      </c>
      <c r="N1207" s="1357">
        <f>IFERROR(INDEX('Budget Manager'!B:B,MATCH(L1207,'Budget Manager'!A:A,0)),"No PIDM")</f>
        <v>1002764</v>
      </c>
      <c r="O1207" s="1357"/>
      <c r="P1207" s="1357" t="str">
        <f t="shared" si="24"/>
        <v/>
      </c>
      <c r="Q1207" s="1361" t="str">
        <f>IFERROR(VLOOKUP(Organization!$L1207,BUDGETMANAGER,5,FALSE),"No VID")</f>
        <v>A</v>
      </c>
      <c r="R1207" s="111"/>
    </row>
    <row r="1208" spans="1:18" ht="12.75" customHeight="1">
      <c r="A1208" s="1359">
        <v>1199</v>
      </c>
      <c r="B1208" s="1355" t="s">
        <v>97</v>
      </c>
      <c r="C1208" s="1355"/>
      <c r="D1208" s="1355"/>
      <c r="E1208" s="1355"/>
      <c r="F1208" s="1355"/>
      <c r="G1208" s="1355"/>
      <c r="H1208" s="1356">
        <v>110403</v>
      </c>
      <c r="I1208" s="1357" t="s">
        <v>2276</v>
      </c>
      <c r="J1208" s="1355" t="s">
        <v>3245</v>
      </c>
      <c r="K1208" s="1378" t="s">
        <v>9887</v>
      </c>
      <c r="L1208" s="1360" t="s">
        <v>5209</v>
      </c>
      <c r="M1208" s="1357" t="str">
        <f>IFERROR(INDEX('Budget Manager'!C:C,MATCH(L1208,'Budget Manager'!A:A,0))&amp;", "&amp;INDEX('Budget Manager'!D:D,MATCH(L1208,'Budget Manager'!A:A,0)),"No Budget Manager")</f>
        <v>Macon, Lisa</v>
      </c>
      <c r="N1208" s="1357">
        <f>IFERROR(INDEX('Budget Manager'!B:B,MATCH(L1208,'Budget Manager'!A:A,0)),"No PIDM")</f>
        <v>1002764</v>
      </c>
      <c r="O1208" s="1357"/>
      <c r="P1208" s="1357" t="str">
        <f t="shared" ref="P1208:P1239" si="25">LEFT($O1208,3)</f>
        <v/>
      </c>
      <c r="Q1208" s="1361" t="str">
        <f>IFERROR(VLOOKUP(Organization!$L1208,BUDGETMANAGER,5,FALSE),"No VID")</f>
        <v>A</v>
      </c>
      <c r="R1208" s="111"/>
    </row>
    <row r="1209" spans="1:18" ht="12.75" customHeight="1">
      <c r="A1209" s="1359">
        <v>1200</v>
      </c>
      <c r="B1209" s="1355" t="s">
        <v>97</v>
      </c>
      <c r="C1209" s="1355"/>
      <c r="D1209" s="1355"/>
      <c r="E1209" s="1355"/>
      <c r="F1209" s="1355"/>
      <c r="G1209" s="1355"/>
      <c r="H1209" s="1356">
        <v>111307</v>
      </c>
      <c r="I1209" s="1363" t="s">
        <v>2262</v>
      </c>
      <c r="J1209" s="1355" t="s">
        <v>3245</v>
      </c>
      <c r="K1209" s="1378" t="s">
        <v>9887</v>
      </c>
      <c r="L1209" s="1360" t="s">
        <v>5209</v>
      </c>
      <c r="M1209" s="1357" t="str">
        <f>IFERROR(INDEX('Budget Manager'!C:C,MATCH(L1209,'Budget Manager'!A:A,0))&amp;", "&amp;INDEX('Budget Manager'!D:D,MATCH(L1209,'Budget Manager'!A:A,0)),"No Budget Manager")</f>
        <v>Macon, Lisa</v>
      </c>
      <c r="N1209" s="1357">
        <f>IFERROR(INDEX('Budget Manager'!B:B,MATCH(L1209,'Budget Manager'!A:A,0)),"No PIDM")</f>
        <v>1002764</v>
      </c>
      <c r="O1209" s="1357"/>
      <c r="P1209" s="1357" t="str">
        <f t="shared" si="25"/>
        <v/>
      </c>
      <c r="Q1209" s="1361" t="str">
        <f>IFERROR(VLOOKUP(Organization!$L1209,BUDGETMANAGER,5,FALSE),"No VID")</f>
        <v>A</v>
      </c>
      <c r="R1209" s="111"/>
    </row>
    <row r="1210" spans="1:18" ht="12.75" customHeight="1">
      <c r="A1210" s="1359">
        <v>1201</v>
      </c>
      <c r="B1210" s="1355" t="s">
        <v>97</v>
      </c>
      <c r="C1210" s="1355"/>
      <c r="D1210" s="1355"/>
      <c r="E1210" s="1355"/>
      <c r="F1210" s="1355"/>
      <c r="G1210" s="1355"/>
      <c r="H1210" s="1356">
        <v>111513</v>
      </c>
      <c r="I1210" s="1363" t="s">
        <v>8210</v>
      </c>
      <c r="J1210" s="1355" t="s">
        <v>3245</v>
      </c>
      <c r="K1210" s="1378" t="s">
        <v>9887</v>
      </c>
      <c r="L1210" s="1360" t="s">
        <v>5209</v>
      </c>
      <c r="M1210" s="1357" t="str">
        <f>IFERROR(INDEX('Budget Manager'!C:C,MATCH(L1210,'Budget Manager'!A:A,0))&amp;", "&amp;INDEX('Budget Manager'!D:D,MATCH(L1210,'Budget Manager'!A:A,0)),"No Budget Manager")</f>
        <v>Macon, Lisa</v>
      </c>
      <c r="N1210" s="1357">
        <f>IFERROR(INDEX('Budget Manager'!B:B,MATCH(L1210,'Budget Manager'!A:A,0)),"No PIDM")</f>
        <v>1002764</v>
      </c>
      <c r="O1210" s="1357"/>
      <c r="P1210" s="1357" t="str">
        <f t="shared" si="25"/>
        <v/>
      </c>
      <c r="Q1210" s="1361" t="str">
        <f>IFERROR(VLOOKUP(Organization!$L1210,BUDGETMANAGER,5,FALSE),"No VID")</f>
        <v>A</v>
      </c>
      <c r="R1210" s="111"/>
    </row>
    <row r="1211" spans="1:18" ht="12.75" customHeight="1">
      <c r="A1211" s="1359">
        <v>1202</v>
      </c>
      <c r="B1211" s="1355" t="s">
        <v>97</v>
      </c>
      <c r="C1211" s="1355"/>
      <c r="D1211" s="1355"/>
      <c r="E1211" s="1355"/>
      <c r="F1211" s="1355"/>
      <c r="G1211" s="1355"/>
      <c r="H1211" s="1356">
        <v>111905</v>
      </c>
      <c r="I1211" s="1363" t="s">
        <v>3071</v>
      </c>
      <c r="J1211" s="1355" t="s">
        <v>3245</v>
      </c>
      <c r="K1211" s="1378" t="s">
        <v>9887</v>
      </c>
      <c r="L1211" s="1360" t="s">
        <v>5209</v>
      </c>
      <c r="M1211" s="1357" t="str">
        <f>IFERROR(INDEX('Budget Manager'!C:C,MATCH(L1211,'Budget Manager'!A:A,0))&amp;", "&amp;INDEX('Budget Manager'!D:D,MATCH(L1211,'Budget Manager'!A:A,0)),"No Budget Manager")</f>
        <v>Macon, Lisa</v>
      </c>
      <c r="N1211" s="1357">
        <f>IFERROR(INDEX('Budget Manager'!B:B,MATCH(L1211,'Budget Manager'!A:A,0)),"No PIDM")</f>
        <v>1002764</v>
      </c>
      <c r="O1211" s="1357"/>
      <c r="P1211" s="1357" t="str">
        <f t="shared" si="25"/>
        <v/>
      </c>
      <c r="Q1211" s="1361" t="str">
        <f>IFERROR(VLOOKUP(Organization!$L1211,BUDGETMANAGER,5,FALSE),"No VID")</f>
        <v>A</v>
      </c>
      <c r="R1211" s="111">
        <f>COUNTIF($P$12:P1639,"End")</f>
        <v>293</v>
      </c>
    </row>
    <row r="1212" spans="1:18" ht="12.75" customHeight="1">
      <c r="A1212" s="1359">
        <v>1203</v>
      </c>
      <c r="B1212" s="1355" t="s">
        <v>97</v>
      </c>
      <c r="C1212" s="1355"/>
      <c r="D1212" s="1355"/>
      <c r="E1212" s="1355"/>
      <c r="F1212" s="1355"/>
      <c r="G1212" s="1355"/>
      <c r="H1212" s="1356">
        <v>112004</v>
      </c>
      <c r="I1212" s="1363" t="s">
        <v>995</v>
      </c>
      <c r="J1212" s="1355" t="s">
        <v>3245</v>
      </c>
      <c r="K1212" s="1378" t="s">
        <v>9887</v>
      </c>
      <c r="L1212" s="1360" t="s">
        <v>5209</v>
      </c>
      <c r="M1212" s="1357" t="str">
        <f>IFERROR(INDEX('Budget Manager'!C:C,MATCH(L1212,'Budget Manager'!A:A,0))&amp;", "&amp;INDEX('Budget Manager'!D:D,MATCH(L1212,'Budget Manager'!A:A,0)),"No Budget Manager")</f>
        <v>Macon, Lisa</v>
      </c>
      <c r="N1212" s="1357">
        <f>IFERROR(INDEX('Budget Manager'!B:B,MATCH(L1212,'Budget Manager'!A:A,0)),"No PIDM")</f>
        <v>1002764</v>
      </c>
      <c r="O1212" s="1357"/>
      <c r="P1212" s="1357" t="str">
        <f t="shared" si="25"/>
        <v/>
      </c>
      <c r="Q1212" s="1361" t="str">
        <f>IFERROR(VLOOKUP(Organization!$L1212,BUDGETMANAGER,5,FALSE),"No VID")</f>
        <v>A</v>
      </c>
      <c r="R1212" s="111"/>
    </row>
    <row r="1213" spans="1:18" ht="12.75" customHeight="1">
      <c r="A1213" s="1359">
        <v>1204</v>
      </c>
      <c r="B1213" s="1355" t="s">
        <v>97</v>
      </c>
      <c r="C1213" s="1355"/>
      <c r="D1213" s="1355"/>
      <c r="E1213" s="1355"/>
      <c r="F1213" s="1355"/>
      <c r="G1213" s="1355"/>
      <c r="H1213" s="1356">
        <v>112204</v>
      </c>
      <c r="I1213" s="1372" t="s">
        <v>9014</v>
      </c>
      <c r="J1213" s="1355" t="s">
        <v>3245</v>
      </c>
      <c r="K1213" s="1378" t="s">
        <v>9887</v>
      </c>
      <c r="L1213" s="1360" t="s">
        <v>5209</v>
      </c>
      <c r="M1213" s="1357" t="str">
        <f>IFERROR(INDEX('Budget Manager'!C:C,MATCH(L1213,'Budget Manager'!A:A,0))&amp;", "&amp;INDEX('Budget Manager'!D:D,MATCH(L1213,'Budget Manager'!A:A,0)),"No Budget Manager")</f>
        <v>Macon, Lisa</v>
      </c>
      <c r="N1213" s="1357">
        <f>IFERROR(INDEX('Budget Manager'!B:B,MATCH(L1213,'Budget Manager'!A:A,0)),"No PIDM")</f>
        <v>1002764</v>
      </c>
      <c r="O1213" s="1357"/>
      <c r="P1213" s="1357" t="str">
        <f t="shared" si="25"/>
        <v/>
      </c>
      <c r="Q1213" s="1361" t="str">
        <f>IFERROR(VLOOKUP(Organization!$L1213,BUDGETMANAGER,5,FALSE),"No VID")</f>
        <v>A</v>
      </c>
      <c r="R1213" s="111"/>
    </row>
    <row r="1214" spans="1:18" ht="12.75" customHeight="1">
      <c r="A1214" s="1359">
        <v>1205</v>
      </c>
      <c r="B1214" s="1355" t="s">
        <v>97</v>
      </c>
      <c r="C1214" s="1355"/>
      <c r="D1214" s="1355"/>
      <c r="E1214" s="1355"/>
      <c r="F1214" s="1355"/>
      <c r="G1214" s="1355"/>
      <c r="H1214" s="1356">
        <v>112403</v>
      </c>
      <c r="I1214" s="1357" t="s">
        <v>2277</v>
      </c>
      <c r="J1214" s="1355" t="s">
        <v>3245</v>
      </c>
      <c r="K1214" s="1378" t="s">
        <v>9887</v>
      </c>
      <c r="L1214" s="1360" t="s">
        <v>5209</v>
      </c>
      <c r="M1214" s="1357" t="str">
        <f>IFERROR(INDEX('Budget Manager'!C:C,MATCH(L1214,'Budget Manager'!A:A,0))&amp;", "&amp;INDEX('Budget Manager'!D:D,MATCH(L1214,'Budget Manager'!A:A,0)),"No Budget Manager")</f>
        <v>Macon, Lisa</v>
      </c>
      <c r="N1214" s="1357">
        <f>IFERROR(INDEX('Budget Manager'!B:B,MATCH(L1214,'Budget Manager'!A:A,0)),"No PIDM")</f>
        <v>1002764</v>
      </c>
      <c r="O1214" s="1357"/>
      <c r="P1214" s="1357" t="str">
        <f t="shared" si="25"/>
        <v/>
      </c>
      <c r="Q1214" s="1361" t="str">
        <f>IFERROR(VLOOKUP(Organization!$L1214,BUDGETMANAGER,5,FALSE),"No VID")</f>
        <v>A</v>
      </c>
      <c r="R1214" s="111">
        <f>COUNTIF($P$12:P1826,"End")</f>
        <v>330</v>
      </c>
    </row>
    <row r="1215" spans="1:18" ht="12.75" customHeight="1">
      <c r="A1215" s="1359">
        <v>1206</v>
      </c>
      <c r="B1215" s="1355" t="s">
        <v>97</v>
      </c>
      <c r="C1215" s="1355"/>
      <c r="D1215" s="1355"/>
      <c r="E1215" s="1355"/>
      <c r="F1215" s="1355"/>
      <c r="G1215" s="1355"/>
      <c r="H1215" s="1356">
        <v>112504</v>
      </c>
      <c r="I1215" s="1363" t="s">
        <v>2630</v>
      </c>
      <c r="J1215" s="1355" t="s">
        <v>3245</v>
      </c>
      <c r="K1215" s="1378" t="s">
        <v>9887</v>
      </c>
      <c r="L1215" s="1360" t="s">
        <v>5209</v>
      </c>
      <c r="M1215" s="1357" t="str">
        <f>IFERROR(INDEX('Budget Manager'!C:C,MATCH(L1215,'Budget Manager'!A:A,0))&amp;", "&amp;INDEX('Budget Manager'!D:D,MATCH(L1215,'Budget Manager'!A:A,0)),"No Budget Manager")</f>
        <v>Macon, Lisa</v>
      </c>
      <c r="N1215" s="1357">
        <f>IFERROR(INDEX('Budget Manager'!B:B,MATCH(L1215,'Budget Manager'!A:A,0)),"No PIDM")</f>
        <v>1002764</v>
      </c>
      <c r="O1215" s="1357"/>
      <c r="P1215" s="1357" t="str">
        <f t="shared" si="25"/>
        <v/>
      </c>
      <c r="Q1215" s="1361" t="str">
        <f>IFERROR(VLOOKUP(Organization!$L1215,BUDGETMANAGER,5,FALSE),"No VID")</f>
        <v>A</v>
      </c>
      <c r="R1215" s="111"/>
    </row>
    <row r="1216" spans="1:18" ht="12.75" customHeight="1">
      <c r="A1216" s="1359">
        <v>1207</v>
      </c>
      <c r="B1216" s="1355" t="s">
        <v>97</v>
      </c>
      <c r="C1216" s="1355"/>
      <c r="D1216" s="1355"/>
      <c r="E1216" s="1355"/>
      <c r="F1216" s="1355"/>
      <c r="G1216" s="1355"/>
      <c r="H1216" s="1356">
        <v>112603</v>
      </c>
      <c r="I1216" s="1357" t="s">
        <v>8618</v>
      </c>
      <c r="J1216" s="1355" t="s">
        <v>3245</v>
      </c>
      <c r="K1216" s="1378" t="s">
        <v>9887</v>
      </c>
      <c r="L1216" s="1360" t="s">
        <v>5209</v>
      </c>
      <c r="M1216" s="1357" t="str">
        <f>IFERROR(INDEX('Budget Manager'!C:C,MATCH(L1216,'Budget Manager'!A:A,0))&amp;", "&amp;INDEX('Budget Manager'!D:D,MATCH(L1216,'Budget Manager'!A:A,0)),"No Budget Manager")</f>
        <v>Macon, Lisa</v>
      </c>
      <c r="N1216" s="1357">
        <f>IFERROR(INDEX('Budget Manager'!B:B,MATCH(L1216,'Budget Manager'!A:A,0)),"No PIDM")</f>
        <v>1002764</v>
      </c>
      <c r="O1216" s="1357"/>
      <c r="P1216" s="1357" t="str">
        <f t="shared" si="25"/>
        <v/>
      </c>
      <c r="Q1216" s="1361" t="str">
        <f>IFERROR(VLOOKUP(Organization!$L1216,BUDGETMANAGER,5,FALSE),"No VID")</f>
        <v>A</v>
      </c>
      <c r="R1216" s="111"/>
    </row>
    <row r="1217" spans="1:18" ht="12.75" customHeight="1">
      <c r="A1217" s="1359">
        <v>1208</v>
      </c>
      <c r="B1217" s="1355" t="s">
        <v>97</v>
      </c>
      <c r="C1217" s="1355"/>
      <c r="D1217" s="1355"/>
      <c r="E1217" s="1355"/>
      <c r="F1217" s="1355"/>
      <c r="G1217" s="1355"/>
      <c r="H1217" s="1369">
        <v>113210</v>
      </c>
      <c r="I1217" s="1360" t="s">
        <v>5897</v>
      </c>
      <c r="J1217" s="1355" t="s">
        <v>3245</v>
      </c>
      <c r="K1217" s="1378" t="s">
        <v>9887</v>
      </c>
      <c r="L1217" s="1360" t="s">
        <v>5209</v>
      </c>
      <c r="M1217" s="1357" t="str">
        <f>IFERROR(INDEX('Budget Manager'!C:C,MATCH(L1217,'Budget Manager'!A:A,0))&amp;", "&amp;INDEX('Budget Manager'!D:D,MATCH(L1217,'Budget Manager'!A:A,0)),"No Budget Manager")</f>
        <v>Macon, Lisa</v>
      </c>
      <c r="N1217" s="1357">
        <f>IFERROR(INDEX('Budget Manager'!B:B,MATCH(L1217,'Budget Manager'!A:A,0)),"No PIDM")</f>
        <v>1002764</v>
      </c>
      <c r="O1217" s="1357"/>
      <c r="P1217" s="1357" t="str">
        <f t="shared" si="25"/>
        <v/>
      </c>
      <c r="Q1217" s="1361" t="str">
        <f>IFERROR(VLOOKUP(Organization!$L1217,BUDGETMANAGER,5,FALSE),"No VID")</f>
        <v>A</v>
      </c>
      <c r="R1217" s="111"/>
    </row>
    <row r="1218" spans="1:18" ht="12.75" customHeight="1">
      <c r="A1218" s="1359">
        <v>1209</v>
      </c>
      <c r="B1218" s="1355" t="s">
        <v>97</v>
      </c>
      <c r="C1218" s="1355"/>
      <c r="D1218" s="1355"/>
      <c r="E1218" s="1355"/>
      <c r="F1218" s="1355"/>
      <c r="G1218" s="1355"/>
      <c r="H1218" s="1356">
        <v>113405</v>
      </c>
      <c r="I1218" s="1357" t="s">
        <v>4030</v>
      </c>
      <c r="J1218" s="1355" t="s">
        <v>3245</v>
      </c>
      <c r="K1218" s="1378" t="s">
        <v>9887</v>
      </c>
      <c r="L1218" s="1360" t="s">
        <v>5209</v>
      </c>
      <c r="M1218" s="1357" t="str">
        <f>IFERROR(INDEX('Budget Manager'!C:C,MATCH(L1218,'Budget Manager'!A:A,0))&amp;", "&amp;INDEX('Budget Manager'!D:D,MATCH(L1218,'Budget Manager'!A:A,0)),"No Budget Manager")</f>
        <v>Macon, Lisa</v>
      </c>
      <c r="N1218" s="1357">
        <f>IFERROR(INDEX('Budget Manager'!B:B,MATCH(L1218,'Budget Manager'!A:A,0)),"No PIDM")</f>
        <v>1002764</v>
      </c>
      <c r="O1218" s="1357"/>
      <c r="P1218" s="1357" t="str">
        <f t="shared" si="25"/>
        <v/>
      </c>
      <c r="Q1218" s="1361" t="str">
        <f>IFERROR(VLOOKUP(Organization!$L1218,BUDGETMANAGER,5,FALSE),"No VID")</f>
        <v>A</v>
      </c>
      <c r="R1218" s="111"/>
    </row>
    <row r="1219" spans="1:18" ht="12.75" customHeight="1">
      <c r="A1219" s="1359">
        <v>1210</v>
      </c>
      <c r="B1219" s="1355" t="s">
        <v>97</v>
      </c>
      <c r="C1219" s="1355"/>
      <c r="D1219" s="1355"/>
      <c r="E1219" s="1355"/>
      <c r="F1219" s="1355"/>
      <c r="G1219" s="1355"/>
      <c r="H1219" s="1356">
        <v>113504</v>
      </c>
      <c r="I1219" s="1363" t="s">
        <v>1807</v>
      </c>
      <c r="J1219" s="1355" t="s">
        <v>3245</v>
      </c>
      <c r="K1219" s="1378" t="s">
        <v>9887</v>
      </c>
      <c r="L1219" s="1360" t="s">
        <v>5209</v>
      </c>
      <c r="M1219" s="1357" t="str">
        <f>IFERROR(INDEX('Budget Manager'!C:C,MATCH(L1219,'Budget Manager'!A:A,0))&amp;", "&amp;INDEX('Budget Manager'!D:D,MATCH(L1219,'Budget Manager'!A:A,0)),"No Budget Manager")</f>
        <v>Macon, Lisa</v>
      </c>
      <c r="N1219" s="1357">
        <f>IFERROR(INDEX('Budget Manager'!B:B,MATCH(L1219,'Budget Manager'!A:A,0)),"No PIDM")</f>
        <v>1002764</v>
      </c>
      <c r="O1219" s="1357"/>
      <c r="P1219" s="1357" t="str">
        <f t="shared" si="25"/>
        <v/>
      </c>
      <c r="Q1219" s="1361" t="str">
        <f>IFERROR(VLOOKUP(Organization!$L1219,BUDGETMANAGER,5,FALSE),"No VID")</f>
        <v>A</v>
      </c>
      <c r="R1219" s="111"/>
    </row>
    <row r="1220" spans="1:18" ht="12.75" customHeight="1">
      <c r="A1220" s="1359">
        <v>1211</v>
      </c>
      <c r="B1220" s="1355" t="s">
        <v>97</v>
      </c>
      <c r="C1220" s="1355"/>
      <c r="D1220" s="1355"/>
      <c r="E1220" s="1355"/>
      <c r="F1220" s="1355"/>
      <c r="G1220" s="1355"/>
      <c r="H1220" s="1356">
        <v>113704</v>
      </c>
      <c r="I1220" s="1363" t="s">
        <v>996</v>
      </c>
      <c r="J1220" s="1355" t="s">
        <v>3245</v>
      </c>
      <c r="K1220" s="1378" t="s">
        <v>9887</v>
      </c>
      <c r="L1220" s="1360" t="s">
        <v>5209</v>
      </c>
      <c r="M1220" s="1357" t="str">
        <f>IFERROR(INDEX('Budget Manager'!C:C,MATCH(L1220,'Budget Manager'!A:A,0))&amp;", "&amp;INDEX('Budget Manager'!D:D,MATCH(L1220,'Budget Manager'!A:A,0)),"No Budget Manager")</f>
        <v>Macon, Lisa</v>
      </c>
      <c r="N1220" s="1357">
        <f>IFERROR(INDEX('Budget Manager'!B:B,MATCH(L1220,'Budget Manager'!A:A,0)),"No PIDM")</f>
        <v>1002764</v>
      </c>
      <c r="O1220" s="1357"/>
      <c r="P1220" s="1357" t="str">
        <f t="shared" si="25"/>
        <v/>
      </c>
      <c r="Q1220" s="1361" t="str">
        <f>IFERROR(VLOOKUP(Organization!$L1220,BUDGETMANAGER,5,FALSE),"No VID")</f>
        <v>A</v>
      </c>
      <c r="R1220" s="111"/>
    </row>
    <row r="1221" spans="1:18" ht="12.75" customHeight="1">
      <c r="A1221" s="1359">
        <v>1212</v>
      </c>
      <c r="B1221" s="1355" t="s">
        <v>97</v>
      </c>
      <c r="C1221" s="1355"/>
      <c r="D1221" s="1355"/>
      <c r="E1221" s="1355"/>
      <c r="F1221" s="1355"/>
      <c r="G1221" s="1355"/>
      <c r="H1221" s="1356">
        <v>113804</v>
      </c>
      <c r="I1221" s="1363" t="s">
        <v>1806</v>
      </c>
      <c r="J1221" s="1355" t="s">
        <v>3245</v>
      </c>
      <c r="K1221" s="1378" t="s">
        <v>9887</v>
      </c>
      <c r="L1221" s="1360" t="s">
        <v>5209</v>
      </c>
      <c r="M1221" s="1357" t="str">
        <f>IFERROR(INDEX('Budget Manager'!C:C,MATCH(L1221,'Budget Manager'!A:A,0))&amp;", "&amp;INDEX('Budget Manager'!D:D,MATCH(L1221,'Budget Manager'!A:A,0)),"No Budget Manager")</f>
        <v>Macon, Lisa</v>
      </c>
      <c r="N1221" s="1357">
        <f>IFERROR(INDEX('Budget Manager'!B:B,MATCH(L1221,'Budget Manager'!A:A,0)),"No PIDM")</f>
        <v>1002764</v>
      </c>
      <c r="O1221" s="1357"/>
      <c r="P1221" s="1357" t="str">
        <f t="shared" si="25"/>
        <v/>
      </c>
      <c r="Q1221" s="1361" t="str">
        <f>IFERROR(VLOOKUP(Organization!$L1221,BUDGETMANAGER,5,FALSE),"No VID")</f>
        <v>A</v>
      </c>
      <c r="R1221" s="111"/>
    </row>
    <row r="1222" spans="1:18" ht="12.75" customHeight="1">
      <c r="A1222" s="1359">
        <v>1213</v>
      </c>
      <c r="B1222" s="1355" t="s">
        <v>97</v>
      </c>
      <c r="C1222" s="1355"/>
      <c r="D1222" s="1355"/>
      <c r="E1222" s="1355"/>
      <c r="F1222" s="1355"/>
      <c r="G1222" s="1355"/>
      <c r="H1222" s="1356">
        <v>113904</v>
      </c>
      <c r="I1222" s="1363" t="s">
        <v>8617</v>
      </c>
      <c r="J1222" s="1355" t="s">
        <v>3245</v>
      </c>
      <c r="K1222" s="1378" t="s">
        <v>9887</v>
      </c>
      <c r="L1222" s="1360" t="s">
        <v>5209</v>
      </c>
      <c r="M1222" s="1357" t="str">
        <f>IFERROR(INDEX('Budget Manager'!C:C,MATCH(L1222,'Budget Manager'!A:A,0))&amp;", "&amp;INDEX('Budget Manager'!D:D,MATCH(L1222,'Budget Manager'!A:A,0)),"No Budget Manager")</f>
        <v>Macon, Lisa</v>
      </c>
      <c r="N1222" s="1357">
        <f>IFERROR(INDEX('Budget Manager'!B:B,MATCH(L1222,'Budget Manager'!A:A,0)),"No PIDM")</f>
        <v>1002764</v>
      </c>
      <c r="O1222" s="1357"/>
      <c r="P1222" s="1357" t="str">
        <f t="shared" si="25"/>
        <v/>
      </c>
      <c r="Q1222" s="1361" t="str">
        <f>IFERROR(VLOOKUP(Organization!$L1222,BUDGETMANAGER,5,FALSE),"No VID")</f>
        <v>A</v>
      </c>
      <c r="R1222" s="111"/>
    </row>
    <row r="1223" spans="1:18" ht="12.75" customHeight="1">
      <c r="A1223" s="1359">
        <v>1214</v>
      </c>
      <c r="B1223" s="1355" t="s">
        <v>97</v>
      </c>
      <c r="C1223" s="1355"/>
      <c r="D1223" s="1355"/>
      <c r="E1223" s="1355"/>
      <c r="F1223" s="1355"/>
      <c r="G1223" s="1355"/>
      <c r="H1223" s="1356">
        <v>114505</v>
      </c>
      <c r="I1223" s="1363" t="s">
        <v>7070</v>
      </c>
      <c r="J1223" s="1355" t="s">
        <v>3245</v>
      </c>
      <c r="K1223" s="1378" t="s">
        <v>9887</v>
      </c>
      <c r="L1223" s="1360" t="s">
        <v>5209</v>
      </c>
      <c r="M1223" s="1357" t="str">
        <f>IFERROR(INDEX('Budget Manager'!C:C,MATCH(L1223,'Budget Manager'!A:A,0))&amp;", "&amp;INDEX('Budget Manager'!D:D,MATCH(L1223,'Budget Manager'!A:A,0)),"No Budget Manager")</f>
        <v>Macon, Lisa</v>
      </c>
      <c r="N1223" s="1357">
        <f>IFERROR(INDEX('Budget Manager'!B:B,MATCH(L1223,'Budget Manager'!A:A,0)),"No PIDM")</f>
        <v>1002764</v>
      </c>
      <c r="O1223" s="1357"/>
      <c r="P1223" s="1357" t="str">
        <f t="shared" si="25"/>
        <v/>
      </c>
      <c r="Q1223" s="1361" t="str">
        <f>IFERROR(VLOOKUP(Organization!$L1223,BUDGETMANAGER,5,FALSE),"No VID")</f>
        <v>A</v>
      </c>
      <c r="R1223" s="111"/>
    </row>
    <row r="1224" spans="1:18" ht="12.75" customHeight="1">
      <c r="A1224" s="1359">
        <v>1215</v>
      </c>
      <c r="B1224" s="1355" t="s">
        <v>97</v>
      </c>
      <c r="C1224" s="1355"/>
      <c r="D1224" s="1355"/>
      <c r="E1224" s="1355"/>
      <c r="F1224" s="1355"/>
      <c r="G1224" s="1355"/>
      <c r="H1224" s="1356">
        <v>115005</v>
      </c>
      <c r="I1224" s="1357" t="s">
        <v>8427</v>
      </c>
      <c r="J1224" s="1355" t="s">
        <v>3245</v>
      </c>
      <c r="K1224" s="1378" t="s">
        <v>9887</v>
      </c>
      <c r="L1224" s="1360" t="s">
        <v>5209</v>
      </c>
      <c r="M1224" s="1357" t="str">
        <f>IFERROR(INDEX('Budget Manager'!C:C,MATCH(L1224,'Budget Manager'!A:A,0))&amp;", "&amp;INDEX('Budget Manager'!D:D,MATCH(L1224,'Budget Manager'!A:A,0)),"No Budget Manager")</f>
        <v>Macon, Lisa</v>
      </c>
      <c r="N1224" s="1357">
        <f>IFERROR(INDEX('Budget Manager'!B:B,MATCH(L1224,'Budget Manager'!A:A,0)),"No PIDM")</f>
        <v>1002764</v>
      </c>
      <c r="O1224" s="1357"/>
      <c r="P1224" s="1357" t="str">
        <f t="shared" si="25"/>
        <v/>
      </c>
      <c r="Q1224" s="1361" t="str">
        <f>IFERROR(VLOOKUP(Organization!$L1224,BUDGETMANAGER,5,FALSE),"No VID")</f>
        <v>A</v>
      </c>
      <c r="R1224" s="111"/>
    </row>
    <row r="1225" spans="1:18" ht="12.75" customHeight="1">
      <c r="A1225" s="1359">
        <v>1216</v>
      </c>
      <c r="B1225" s="1355" t="s">
        <v>97</v>
      </c>
      <c r="C1225" s="1355"/>
      <c r="D1225" s="1355"/>
      <c r="E1225" s="1355"/>
      <c r="F1225" s="1355"/>
      <c r="G1225" s="1355"/>
      <c r="H1225" s="1356">
        <v>115204</v>
      </c>
      <c r="I1225" s="1363" t="s">
        <v>3116</v>
      </c>
      <c r="J1225" s="1355" t="s">
        <v>3245</v>
      </c>
      <c r="K1225" s="1378" t="s">
        <v>9887</v>
      </c>
      <c r="L1225" s="1360" t="s">
        <v>5209</v>
      </c>
      <c r="M1225" s="1357" t="str">
        <f>IFERROR(INDEX('Budget Manager'!C:C,MATCH(L1225,'Budget Manager'!A:A,0))&amp;", "&amp;INDEX('Budget Manager'!D:D,MATCH(L1225,'Budget Manager'!A:A,0)),"No Budget Manager")</f>
        <v>Macon, Lisa</v>
      </c>
      <c r="N1225" s="1357">
        <f>IFERROR(INDEX('Budget Manager'!B:B,MATCH(L1225,'Budget Manager'!A:A,0)),"No PIDM")</f>
        <v>1002764</v>
      </c>
      <c r="O1225" s="1357"/>
      <c r="P1225" s="1357" t="str">
        <f t="shared" si="25"/>
        <v/>
      </c>
      <c r="Q1225" s="1361" t="str">
        <f>IFERROR(VLOOKUP(Organization!$L1225,BUDGETMANAGER,5,FALSE),"No VID")</f>
        <v>A</v>
      </c>
      <c r="R1225" s="111"/>
    </row>
    <row r="1226" spans="1:18" ht="12.75" customHeight="1">
      <c r="A1226" s="1359">
        <v>1217</v>
      </c>
      <c r="B1226" s="1355" t="s">
        <v>97</v>
      </c>
      <c r="C1226" s="1355"/>
      <c r="D1226" s="1355"/>
      <c r="E1226" s="1355"/>
      <c r="F1226" s="1355"/>
      <c r="G1226" s="1355"/>
      <c r="H1226" s="1356">
        <v>115504</v>
      </c>
      <c r="I1226" s="1363" t="s">
        <v>4296</v>
      </c>
      <c r="J1226" s="1355" t="s">
        <v>3245</v>
      </c>
      <c r="K1226" s="1378" t="s">
        <v>9887</v>
      </c>
      <c r="L1226" s="1360" t="s">
        <v>5209</v>
      </c>
      <c r="M1226" s="1357" t="str">
        <f>IFERROR(INDEX('Budget Manager'!C:C,MATCH(L1226,'Budget Manager'!A:A,0))&amp;", "&amp;INDEX('Budget Manager'!D:D,MATCH(L1226,'Budget Manager'!A:A,0)),"No Budget Manager")</f>
        <v>Macon, Lisa</v>
      </c>
      <c r="N1226" s="1357">
        <f>IFERROR(INDEX('Budget Manager'!B:B,MATCH(L1226,'Budget Manager'!A:A,0)),"No PIDM")</f>
        <v>1002764</v>
      </c>
      <c r="O1226" s="1357"/>
      <c r="P1226" s="1357" t="str">
        <f t="shared" si="25"/>
        <v/>
      </c>
      <c r="Q1226" s="1361" t="str">
        <f>IFERROR(VLOOKUP(Organization!$L1226,BUDGETMANAGER,5,FALSE),"No VID")</f>
        <v>A</v>
      </c>
      <c r="R1226" s="111"/>
    </row>
    <row r="1227" spans="1:18" ht="12.75" customHeight="1">
      <c r="A1227" s="1359">
        <v>1218</v>
      </c>
      <c r="B1227" s="1355" t="s">
        <v>97</v>
      </c>
      <c r="C1227" s="1355"/>
      <c r="D1227" s="1355"/>
      <c r="E1227" s="1355"/>
      <c r="F1227" s="1355"/>
      <c r="G1227" s="1355"/>
      <c r="H1227" s="1356">
        <v>115703</v>
      </c>
      <c r="I1227" s="1357" t="s">
        <v>7839</v>
      </c>
      <c r="J1227" s="1355" t="s">
        <v>3245</v>
      </c>
      <c r="K1227" s="1378" t="s">
        <v>9887</v>
      </c>
      <c r="L1227" s="1360" t="s">
        <v>5209</v>
      </c>
      <c r="M1227" s="1357" t="str">
        <f>IFERROR(INDEX('Budget Manager'!C:C,MATCH(L1227,'Budget Manager'!A:A,0))&amp;", "&amp;INDEX('Budget Manager'!D:D,MATCH(L1227,'Budget Manager'!A:A,0)),"No Budget Manager")</f>
        <v>Macon, Lisa</v>
      </c>
      <c r="N1227" s="1357">
        <f>IFERROR(INDEX('Budget Manager'!B:B,MATCH(L1227,'Budget Manager'!A:A,0)),"No PIDM")</f>
        <v>1002764</v>
      </c>
      <c r="O1227" s="1357"/>
      <c r="P1227" s="1357" t="str">
        <f t="shared" si="25"/>
        <v/>
      </c>
      <c r="Q1227" s="1361" t="str">
        <f>IFERROR(VLOOKUP(Organization!$L1227,BUDGETMANAGER,5,FALSE),"No VID")</f>
        <v>A</v>
      </c>
      <c r="R1227" s="111"/>
    </row>
    <row r="1228" spans="1:18" ht="12.75" customHeight="1">
      <c r="A1228" s="1359">
        <v>1219</v>
      </c>
      <c r="B1228" s="1355" t="s">
        <v>97</v>
      </c>
      <c r="C1228" s="1355"/>
      <c r="D1228" s="1355"/>
      <c r="E1228" s="1355"/>
      <c r="F1228" s="1355"/>
      <c r="G1228" s="1355"/>
      <c r="H1228" s="1356">
        <v>115803</v>
      </c>
      <c r="I1228" s="1357" t="s">
        <v>6069</v>
      </c>
      <c r="J1228" s="1355" t="s">
        <v>3245</v>
      </c>
      <c r="K1228" s="1378" t="s">
        <v>9887</v>
      </c>
      <c r="L1228" s="1360" t="s">
        <v>5209</v>
      </c>
      <c r="M1228" s="1357" t="str">
        <f>IFERROR(INDEX('Budget Manager'!C:C,MATCH(L1228,'Budget Manager'!A:A,0))&amp;", "&amp;INDEX('Budget Manager'!D:D,MATCH(L1228,'Budget Manager'!A:A,0)),"No Budget Manager")</f>
        <v>Macon, Lisa</v>
      </c>
      <c r="N1228" s="1357">
        <f>IFERROR(INDEX('Budget Manager'!B:B,MATCH(L1228,'Budget Manager'!A:A,0)),"No PIDM")</f>
        <v>1002764</v>
      </c>
      <c r="O1228" s="1357"/>
      <c r="P1228" s="1357" t="str">
        <f t="shared" si="25"/>
        <v/>
      </c>
      <c r="Q1228" s="1361" t="str">
        <f>IFERROR(VLOOKUP(Organization!$L1228,BUDGETMANAGER,5,FALSE),"No VID")</f>
        <v>A</v>
      </c>
      <c r="R1228" s="111"/>
    </row>
    <row r="1229" spans="1:18" ht="12.75" customHeight="1">
      <c r="A1229" s="1359">
        <v>1220</v>
      </c>
      <c r="B1229" s="1355" t="s">
        <v>97</v>
      </c>
      <c r="C1229" s="1355"/>
      <c r="D1229" s="1355"/>
      <c r="E1229" s="1355"/>
      <c r="F1229" s="1355"/>
      <c r="G1229" s="1355"/>
      <c r="H1229" s="1356">
        <v>116504</v>
      </c>
      <c r="I1229" s="1363" t="s">
        <v>6388</v>
      </c>
      <c r="J1229" s="1355" t="s">
        <v>3245</v>
      </c>
      <c r="K1229" s="1378" t="s">
        <v>9887</v>
      </c>
      <c r="L1229" s="1357" t="s">
        <v>5209</v>
      </c>
      <c r="M1229" s="1357" t="str">
        <f>IFERROR(INDEX('Budget Manager'!C:C,MATCH(L1229,'Budget Manager'!A:A,0))&amp;", "&amp;INDEX('Budget Manager'!D:D,MATCH(L1229,'Budget Manager'!A:A,0)),"No Budget Manager")</f>
        <v>Macon, Lisa</v>
      </c>
      <c r="N1229" s="1357">
        <f>IFERROR(INDEX('Budget Manager'!B:B,MATCH(L1229,'Budget Manager'!A:A,0)),"No PIDM")</f>
        <v>1002764</v>
      </c>
      <c r="O1229" s="1357"/>
      <c r="P1229" s="1357" t="str">
        <f t="shared" si="25"/>
        <v/>
      </c>
      <c r="Q1229" s="1361" t="str">
        <f>IFERROR(VLOOKUP(Organization!$L1229,BUDGETMANAGER,5,FALSE),"No VID")</f>
        <v>A</v>
      </c>
      <c r="R1229" s="111"/>
    </row>
    <row r="1230" spans="1:18" ht="12.75" customHeight="1">
      <c r="A1230" s="1359">
        <v>1221</v>
      </c>
      <c r="B1230" s="1355" t="s">
        <v>97</v>
      </c>
      <c r="C1230" s="1355"/>
      <c r="D1230" s="1355"/>
      <c r="E1230" s="1355"/>
      <c r="F1230" s="1355"/>
      <c r="G1230" s="1355"/>
      <c r="H1230" s="1356">
        <v>116704</v>
      </c>
      <c r="I1230" s="1363" t="s">
        <v>6912</v>
      </c>
      <c r="J1230" s="1355" t="s">
        <v>3245</v>
      </c>
      <c r="K1230" s="1378" t="s">
        <v>9887</v>
      </c>
      <c r="L1230" s="1360" t="s">
        <v>5209</v>
      </c>
      <c r="M1230" s="1357" t="str">
        <f>IFERROR(INDEX('Budget Manager'!C:C,MATCH(L1230,'Budget Manager'!A:A,0))&amp;", "&amp;INDEX('Budget Manager'!D:D,MATCH(L1230,'Budget Manager'!A:A,0)),"No Budget Manager")</f>
        <v>Macon, Lisa</v>
      </c>
      <c r="N1230" s="1357">
        <f>IFERROR(INDEX('Budget Manager'!B:B,MATCH(L1230,'Budget Manager'!A:A,0)),"No PIDM")</f>
        <v>1002764</v>
      </c>
      <c r="O1230" s="1357"/>
      <c r="P1230" s="1357" t="str">
        <f t="shared" si="25"/>
        <v/>
      </c>
      <c r="Q1230" s="1361" t="str">
        <f>IFERROR(VLOOKUP(Organization!$L1230,BUDGETMANAGER,5,FALSE),"No VID")</f>
        <v>A</v>
      </c>
      <c r="R1230" s="111"/>
    </row>
    <row r="1231" spans="1:18" ht="12.75" customHeight="1">
      <c r="A1231" s="1359">
        <v>1222</v>
      </c>
      <c r="B1231" s="1355" t="s">
        <v>97</v>
      </c>
      <c r="C1231" s="1355"/>
      <c r="D1231" s="1355"/>
      <c r="E1231" s="1355"/>
      <c r="F1231" s="1355"/>
      <c r="G1231" s="1355"/>
      <c r="H1231" s="1356">
        <v>117004</v>
      </c>
      <c r="I1231" s="1363" t="s">
        <v>7757</v>
      </c>
      <c r="J1231" s="1355" t="s">
        <v>3245</v>
      </c>
      <c r="K1231" s="1378" t="s">
        <v>9887</v>
      </c>
      <c r="L1231" s="1360" t="s">
        <v>5209</v>
      </c>
      <c r="M1231" s="1357" t="str">
        <f>IFERROR(INDEX('Budget Manager'!C:C,MATCH(L1231,'Budget Manager'!A:A,0))&amp;", "&amp;INDEX('Budget Manager'!D:D,MATCH(L1231,'Budget Manager'!A:A,0)),"No Budget Manager")</f>
        <v>Macon, Lisa</v>
      </c>
      <c r="N1231" s="1357">
        <f>IFERROR(INDEX('Budget Manager'!B:B,MATCH(L1231,'Budget Manager'!A:A,0)),"No PIDM")</f>
        <v>1002764</v>
      </c>
      <c r="O1231" s="1357"/>
      <c r="P1231" s="1357" t="str">
        <f t="shared" si="25"/>
        <v/>
      </c>
      <c r="Q1231" s="1361" t="str">
        <f>IFERROR(VLOOKUP(Organization!$L1231,BUDGETMANAGER,5,FALSE),"No VID")</f>
        <v>A</v>
      </c>
      <c r="R1231" s="111"/>
    </row>
    <row r="1232" spans="1:18" ht="12.75" customHeight="1">
      <c r="A1232" s="1359">
        <v>1223</v>
      </c>
      <c r="B1232" s="1355" t="s">
        <v>97</v>
      </c>
      <c r="C1232" s="1355"/>
      <c r="D1232" s="1355"/>
      <c r="E1232" s="1355"/>
      <c r="F1232" s="1355"/>
      <c r="G1232" s="1355"/>
      <c r="H1232" s="1356">
        <v>140704</v>
      </c>
      <c r="I1232" s="1363" t="s">
        <v>992</v>
      </c>
      <c r="J1232" s="1355" t="s">
        <v>3245</v>
      </c>
      <c r="K1232" s="1378" t="s">
        <v>9887</v>
      </c>
      <c r="L1232" s="1360" t="s">
        <v>5209</v>
      </c>
      <c r="M1232" s="1357" t="str">
        <f>IFERROR(INDEX('Budget Manager'!C:C,MATCH(L1232,'Budget Manager'!A:A,0))&amp;", "&amp;INDEX('Budget Manager'!D:D,MATCH(L1232,'Budget Manager'!A:A,0)),"No Budget Manager")</f>
        <v>Macon, Lisa</v>
      </c>
      <c r="N1232" s="1357">
        <f>IFERROR(INDEX('Budget Manager'!B:B,MATCH(L1232,'Budget Manager'!A:A,0)),"No PIDM")</f>
        <v>1002764</v>
      </c>
      <c r="O1232" s="1357"/>
      <c r="P1232" s="1357" t="str">
        <f t="shared" si="25"/>
        <v/>
      </c>
      <c r="Q1232" s="1361" t="str">
        <f>IFERROR(VLOOKUP(Organization!$L1232,BUDGETMANAGER,5,FALSE),"No VID")</f>
        <v>A</v>
      </c>
      <c r="R1232" s="111"/>
    </row>
    <row r="1233" spans="1:18" ht="12.75" customHeight="1">
      <c r="A1233" s="1359">
        <v>1224</v>
      </c>
      <c r="B1233" s="1355" t="s">
        <v>97</v>
      </c>
      <c r="C1233" s="1355"/>
      <c r="D1233" s="1355"/>
      <c r="E1233" s="1355"/>
      <c r="F1233" s="1355"/>
      <c r="G1233" s="1355"/>
      <c r="H1233" s="1356">
        <v>142800</v>
      </c>
      <c r="I1233" s="1363" t="s">
        <v>9622</v>
      </c>
      <c r="J1233" s="1355" t="s">
        <v>3245</v>
      </c>
      <c r="K1233" s="1378" t="s">
        <v>9887</v>
      </c>
      <c r="L1233" s="1360" t="s">
        <v>5209</v>
      </c>
      <c r="M1233" s="1357" t="str">
        <f>IFERROR(INDEX('Budget Manager'!C:C,MATCH(L1233,'Budget Manager'!A:A,0))&amp;", "&amp;INDEX('Budget Manager'!D:D,MATCH(L1233,'Budget Manager'!A:A,0)),"No Budget Manager")</f>
        <v>Macon, Lisa</v>
      </c>
      <c r="N1233" s="1357">
        <f>IFERROR(INDEX('Budget Manager'!B:B,MATCH(L1233,'Budget Manager'!A:A,0)),"No PIDM")</f>
        <v>1002764</v>
      </c>
      <c r="O1233" s="1357"/>
      <c r="P1233" s="1357" t="str">
        <f t="shared" si="25"/>
        <v/>
      </c>
      <c r="Q1233" s="1361" t="str">
        <f>IFERROR(VLOOKUP(Organization!$L1233,BUDGETMANAGER,5,FALSE),"No VID")</f>
        <v>A</v>
      </c>
      <c r="R1233" s="111"/>
    </row>
    <row r="1234" spans="1:18" ht="12.75" customHeight="1">
      <c r="A1234" s="1359">
        <v>1225</v>
      </c>
      <c r="B1234" s="1355" t="s">
        <v>97</v>
      </c>
      <c r="C1234" s="1355"/>
      <c r="D1234" s="1355"/>
      <c r="E1234" s="1355"/>
      <c r="F1234" s="1355"/>
      <c r="G1234" s="1355"/>
      <c r="H1234" s="1356">
        <v>213204</v>
      </c>
      <c r="I1234" s="1357" t="s">
        <v>6419</v>
      </c>
      <c r="J1234" s="1355" t="s">
        <v>3245</v>
      </c>
      <c r="K1234" s="1378" t="s">
        <v>9887</v>
      </c>
      <c r="L1234" s="1360" t="s">
        <v>5209</v>
      </c>
      <c r="M1234" s="1357" t="str">
        <f>IFERROR(INDEX('Budget Manager'!C:C,MATCH(L1234,'Budget Manager'!A:A,0))&amp;", "&amp;INDEX('Budget Manager'!D:D,MATCH(L1234,'Budget Manager'!A:A,0)),"No Budget Manager")</f>
        <v>Macon, Lisa</v>
      </c>
      <c r="N1234" s="1357">
        <f>IFERROR(INDEX('Budget Manager'!B:B,MATCH(L1234,'Budget Manager'!A:A,0)),"No PIDM")</f>
        <v>1002764</v>
      </c>
      <c r="O1234" s="1357"/>
      <c r="P1234" s="1357" t="str">
        <f t="shared" si="25"/>
        <v/>
      </c>
      <c r="Q1234" s="1361" t="str">
        <f>IFERROR(VLOOKUP(Organization!$L1234,BUDGETMANAGER,5,FALSE),"No VID")</f>
        <v>A</v>
      </c>
      <c r="R1234" s="111"/>
    </row>
    <row r="1235" spans="1:18" ht="12.75" customHeight="1">
      <c r="A1235" s="1359">
        <v>1226</v>
      </c>
      <c r="B1235" s="1355" t="s">
        <v>97</v>
      </c>
      <c r="C1235" s="1355"/>
      <c r="D1235" s="1355"/>
      <c r="E1235" s="1355"/>
      <c r="F1235" s="1355"/>
      <c r="G1235" s="1355"/>
      <c r="H1235" s="1356">
        <v>213404</v>
      </c>
      <c r="I1235" s="1357" t="s">
        <v>6976</v>
      </c>
      <c r="J1235" s="1355" t="s">
        <v>3245</v>
      </c>
      <c r="K1235" s="1378" t="s">
        <v>9887</v>
      </c>
      <c r="L1235" s="1360" t="s">
        <v>5209</v>
      </c>
      <c r="M1235" s="1357" t="str">
        <f>IFERROR(INDEX('Budget Manager'!C:C,MATCH(L1235,'Budget Manager'!A:A,0))&amp;", "&amp;INDEX('Budget Manager'!D:D,MATCH(L1235,'Budget Manager'!A:A,0)),"No Budget Manager")</f>
        <v>Macon, Lisa</v>
      </c>
      <c r="N1235" s="1357">
        <f>IFERROR(INDEX('Budget Manager'!B:B,MATCH(L1235,'Budget Manager'!A:A,0)),"No PIDM")</f>
        <v>1002764</v>
      </c>
      <c r="O1235" s="1357"/>
      <c r="P1235" s="1357" t="str">
        <f t="shared" si="25"/>
        <v/>
      </c>
      <c r="Q1235" s="1361" t="str">
        <f>IFERROR(VLOOKUP(Organization!$L1235,BUDGETMANAGER,5,FALSE),"No VID")</f>
        <v>A</v>
      </c>
      <c r="R1235" s="111"/>
    </row>
    <row r="1236" spans="1:18" ht="12.75" customHeight="1">
      <c r="A1236" s="1359">
        <v>1227</v>
      </c>
      <c r="B1236" s="1355" t="s">
        <v>97</v>
      </c>
      <c r="C1236" s="1355"/>
      <c r="D1236" s="1355"/>
      <c r="E1236" s="1355"/>
      <c r="F1236" s="1355"/>
      <c r="G1236" s="1355"/>
      <c r="H1236" s="1356">
        <v>213804</v>
      </c>
      <c r="I1236" s="1357" t="s">
        <v>9039</v>
      </c>
      <c r="J1236" s="1355" t="s">
        <v>3245</v>
      </c>
      <c r="K1236" s="1378" t="s">
        <v>9887</v>
      </c>
      <c r="L1236" s="1360" t="s">
        <v>5209</v>
      </c>
      <c r="M1236" s="1357" t="str">
        <f>IFERROR(INDEX('Budget Manager'!C:C,MATCH(L1236,'Budget Manager'!A:A,0))&amp;", "&amp;INDEX('Budget Manager'!D:D,MATCH(L1236,'Budget Manager'!A:A,0)),"No Budget Manager")</f>
        <v>Macon, Lisa</v>
      </c>
      <c r="N1236" s="1357">
        <f>IFERROR(INDEX('Budget Manager'!B:B,MATCH(L1236,'Budget Manager'!A:A,0)),"No PIDM")</f>
        <v>1002764</v>
      </c>
      <c r="O1236" s="1357"/>
      <c r="P1236" s="1357" t="str">
        <f t="shared" si="25"/>
        <v/>
      </c>
      <c r="Q1236" s="1361" t="str">
        <f>IFERROR(VLOOKUP(Organization!$L1236,BUDGETMANAGER,5,FALSE),"No VID")</f>
        <v>A</v>
      </c>
      <c r="R1236" s="111"/>
    </row>
    <row r="1237" spans="1:18" ht="12.75" customHeight="1">
      <c r="A1237" s="1359">
        <v>1228</v>
      </c>
      <c r="B1237" s="1355" t="s">
        <v>97</v>
      </c>
      <c r="C1237" s="1355"/>
      <c r="D1237" s="1355"/>
      <c r="E1237" s="1355"/>
      <c r="F1237" s="1355"/>
      <c r="G1237" s="1355"/>
      <c r="H1237" s="1356">
        <v>214100</v>
      </c>
      <c r="I1237" s="1363" t="s">
        <v>8181</v>
      </c>
      <c r="J1237" s="1355" t="s">
        <v>3245</v>
      </c>
      <c r="K1237" s="1378" t="s">
        <v>9887</v>
      </c>
      <c r="L1237" s="1360" t="s">
        <v>5209</v>
      </c>
      <c r="M1237" s="1357" t="str">
        <f>IFERROR(INDEX('Budget Manager'!C:C,MATCH(L1237,'Budget Manager'!A:A,0))&amp;", "&amp;INDEX('Budget Manager'!D:D,MATCH(L1237,'Budget Manager'!A:A,0)),"No Budget Manager")</f>
        <v>Macon, Lisa</v>
      </c>
      <c r="N1237" s="1357">
        <f>IFERROR(INDEX('Budget Manager'!B:B,MATCH(L1237,'Budget Manager'!A:A,0)),"No PIDM")</f>
        <v>1002764</v>
      </c>
      <c r="O1237" s="1357"/>
      <c r="P1237" s="1357" t="str">
        <f t="shared" si="25"/>
        <v/>
      </c>
      <c r="Q1237" s="1361" t="str">
        <f>IFERROR(VLOOKUP(Organization!$L1237,BUDGETMANAGER,5,FALSE),"No VID")</f>
        <v>A</v>
      </c>
      <c r="R1237" s="111"/>
    </row>
    <row r="1238" spans="1:18" ht="12.75" customHeight="1">
      <c r="A1238" s="1359">
        <v>1229</v>
      </c>
      <c r="B1238" s="1355" t="s">
        <v>97</v>
      </c>
      <c r="C1238" s="1355"/>
      <c r="D1238" s="1355"/>
      <c r="E1238" s="1355"/>
      <c r="F1238" s="1355"/>
      <c r="G1238" s="1355"/>
      <c r="H1238" s="1356">
        <v>216200</v>
      </c>
      <c r="I1238" s="1357" t="s">
        <v>8982</v>
      </c>
      <c r="J1238" s="1355" t="s">
        <v>3245</v>
      </c>
      <c r="K1238" s="1378" t="s">
        <v>9887</v>
      </c>
      <c r="L1238" s="1360" t="s">
        <v>5209</v>
      </c>
      <c r="M1238" s="1357" t="str">
        <f>IFERROR(INDEX('Budget Manager'!C:C,MATCH(L1238,'Budget Manager'!A:A,0))&amp;", "&amp;INDEX('Budget Manager'!D:D,MATCH(L1238,'Budget Manager'!A:A,0)),"No Budget Manager")</f>
        <v>Macon, Lisa</v>
      </c>
      <c r="N1238" s="1357">
        <f>IFERROR(INDEX('Budget Manager'!B:B,MATCH(L1238,'Budget Manager'!A:A,0)),"No PIDM")</f>
        <v>1002764</v>
      </c>
      <c r="O1238" s="1357"/>
      <c r="P1238" s="1357" t="str">
        <f t="shared" si="25"/>
        <v/>
      </c>
      <c r="Q1238" s="1361" t="str">
        <f>IFERROR(VLOOKUP(Organization!$L1238,BUDGETMANAGER,5,FALSE),"No VID")</f>
        <v>A</v>
      </c>
      <c r="R1238" s="111"/>
    </row>
    <row r="1239" spans="1:18" ht="12.75" customHeight="1">
      <c r="A1239" s="1359">
        <v>1230</v>
      </c>
      <c r="B1239" s="1355" t="s">
        <v>97</v>
      </c>
      <c r="C1239" s="1355"/>
      <c r="D1239" s="1355"/>
      <c r="E1239" s="1355"/>
      <c r="F1239" s="1355"/>
      <c r="G1239" s="1355"/>
      <c r="H1239" s="1356">
        <v>218500</v>
      </c>
      <c r="I1239" s="1363" t="s">
        <v>9447</v>
      </c>
      <c r="J1239" s="1355" t="s">
        <v>3245</v>
      </c>
      <c r="K1239" s="1378" t="s">
        <v>9887</v>
      </c>
      <c r="L1239" s="1360" t="s">
        <v>5209</v>
      </c>
      <c r="M1239" s="1357" t="str">
        <f>IFERROR(INDEX('Budget Manager'!C:C,MATCH(L1239,'Budget Manager'!A:A,0))&amp;", "&amp;INDEX('Budget Manager'!D:D,MATCH(L1239,'Budget Manager'!A:A,0)),"No Budget Manager")</f>
        <v>Macon, Lisa</v>
      </c>
      <c r="N1239" s="1357">
        <f>IFERROR(INDEX('Budget Manager'!B:B,MATCH(L1239,'Budget Manager'!A:A,0)),"No PIDM")</f>
        <v>1002764</v>
      </c>
      <c r="O1239" s="1357"/>
      <c r="P1239" s="1357" t="str">
        <f t="shared" si="25"/>
        <v/>
      </c>
      <c r="Q1239" s="1361" t="str">
        <f>IFERROR(VLOOKUP(Organization!$L1239,BUDGETMANAGER,5,FALSE),"No VID")</f>
        <v>A</v>
      </c>
      <c r="R1239" s="111"/>
    </row>
    <row r="1240" spans="1:18" ht="12.75" customHeight="1">
      <c r="A1240" s="1359">
        <v>1231</v>
      </c>
      <c r="B1240" s="1355" t="s">
        <v>97</v>
      </c>
      <c r="C1240" s="1355"/>
      <c r="D1240" s="1355"/>
      <c r="E1240" s="1355"/>
      <c r="F1240" s="1355"/>
      <c r="G1240" s="1355"/>
      <c r="H1240" s="1356">
        <v>250204</v>
      </c>
      <c r="I1240" s="1357" t="s">
        <v>1810</v>
      </c>
      <c r="J1240" s="1355" t="s">
        <v>3245</v>
      </c>
      <c r="K1240" s="1378" t="s">
        <v>9887</v>
      </c>
      <c r="L1240" s="1360" t="s">
        <v>5209</v>
      </c>
      <c r="M1240" s="1357" t="str">
        <f>IFERROR(INDEX('Budget Manager'!C:C,MATCH(L1240,'Budget Manager'!A:A,0))&amp;", "&amp;INDEX('Budget Manager'!D:D,MATCH(L1240,'Budget Manager'!A:A,0)),"No Budget Manager")</f>
        <v>Macon, Lisa</v>
      </c>
      <c r="N1240" s="1357">
        <f>IFERROR(INDEX('Budget Manager'!B:B,MATCH(L1240,'Budget Manager'!A:A,0)),"No PIDM")</f>
        <v>1002764</v>
      </c>
      <c r="O1240" s="1357"/>
      <c r="P1240" s="1357" t="str">
        <f t="shared" ref="P1240:P1271" si="26">LEFT($O1240,3)</f>
        <v/>
      </c>
      <c r="Q1240" s="1361" t="str">
        <f>IFERROR(VLOOKUP(Organization!$L1240,BUDGETMANAGER,5,FALSE),"No VID")</f>
        <v>A</v>
      </c>
      <c r="R1240" s="111"/>
    </row>
    <row r="1241" spans="1:18" ht="12.75" customHeight="1">
      <c r="A1241" s="1359">
        <v>1232</v>
      </c>
      <c r="B1241" s="1355" t="s">
        <v>97</v>
      </c>
      <c r="C1241" s="1355"/>
      <c r="D1241" s="1355"/>
      <c r="E1241" s="1355"/>
      <c r="F1241" s="1355"/>
      <c r="G1241" s="1355"/>
      <c r="H1241" s="1356">
        <v>256400</v>
      </c>
      <c r="I1241" s="1357" t="s">
        <v>8467</v>
      </c>
      <c r="J1241" s="1355" t="s">
        <v>3245</v>
      </c>
      <c r="K1241" s="1378" t="s">
        <v>9887</v>
      </c>
      <c r="L1241" s="1360" t="s">
        <v>5209</v>
      </c>
      <c r="M1241" s="1357" t="str">
        <f>IFERROR(INDEX('Budget Manager'!C:C,MATCH(L1241,'Budget Manager'!A:A,0))&amp;", "&amp;INDEX('Budget Manager'!D:D,MATCH(L1241,'Budget Manager'!A:A,0)),"No Budget Manager")</f>
        <v>Macon, Lisa</v>
      </c>
      <c r="N1241" s="1357">
        <f>IFERROR(INDEX('Budget Manager'!B:B,MATCH(L1241,'Budget Manager'!A:A,0)),"No PIDM")</f>
        <v>1002764</v>
      </c>
      <c r="O1241" s="1357"/>
      <c r="P1241" s="1357" t="str">
        <f t="shared" si="26"/>
        <v/>
      </c>
      <c r="Q1241" s="1361" t="str">
        <f>IFERROR(VLOOKUP(Organization!$L1241,BUDGETMANAGER,5,FALSE),"No VID")</f>
        <v>A</v>
      </c>
      <c r="R1241" s="111"/>
    </row>
    <row r="1242" spans="1:18" ht="12.75" customHeight="1">
      <c r="A1242" s="1359">
        <v>1233</v>
      </c>
      <c r="B1242" s="1355" t="s">
        <v>97</v>
      </c>
      <c r="C1242" s="1355"/>
      <c r="D1242" s="1355"/>
      <c r="E1242" s="1355"/>
      <c r="F1242" s="1355"/>
      <c r="G1242" s="1355"/>
      <c r="H1242" s="1356">
        <v>256700</v>
      </c>
      <c r="I1242" s="1357" t="s">
        <v>8466</v>
      </c>
      <c r="J1242" s="1355" t="s">
        <v>3245</v>
      </c>
      <c r="K1242" s="1378" t="s">
        <v>9887</v>
      </c>
      <c r="L1242" s="1360" t="s">
        <v>5209</v>
      </c>
      <c r="M1242" s="1357" t="str">
        <f>IFERROR(INDEX('Budget Manager'!C:C,MATCH(L1242,'Budget Manager'!A:A,0))&amp;", "&amp;INDEX('Budget Manager'!D:D,MATCH(L1242,'Budget Manager'!A:A,0)),"No Budget Manager")</f>
        <v>Macon, Lisa</v>
      </c>
      <c r="N1242" s="1357">
        <f>IFERROR(INDEX('Budget Manager'!B:B,MATCH(L1242,'Budget Manager'!A:A,0)),"No PIDM")</f>
        <v>1002764</v>
      </c>
      <c r="O1242" s="1357"/>
      <c r="P1242" s="1357" t="str">
        <f t="shared" si="26"/>
        <v/>
      </c>
      <c r="Q1242" s="1361" t="str">
        <f>IFERROR(VLOOKUP(Organization!$L1242,BUDGETMANAGER,5,FALSE),"No VID")</f>
        <v>A</v>
      </c>
      <c r="R1242" s="111"/>
    </row>
    <row r="1243" spans="1:18" ht="12.75" customHeight="1">
      <c r="A1243" s="1359">
        <v>1234</v>
      </c>
      <c r="B1243" s="1355" t="s">
        <v>97</v>
      </c>
      <c r="C1243" s="1355"/>
      <c r="D1243" s="1355"/>
      <c r="E1243" s="1355"/>
      <c r="F1243" s="1355"/>
      <c r="G1243" s="1355"/>
      <c r="H1243" s="1356" t="s">
        <v>1180</v>
      </c>
      <c r="I1243" s="1357" t="s">
        <v>3383</v>
      </c>
      <c r="J1243" s="1355" t="s">
        <v>3245</v>
      </c>
      <c r="K1243" s="1378" t="s">
        <v>9887</v>
      </c>
      <c r="L1243" s="1360" t="s">
        <v>5209</v>
      </c>
      <c r="M1243" s="1357" t="str">
        <f>IFERROR(INDEX('Budget Manager'!C:C,MATCH(L1243,'Budget Manager'!A:A,0))&amp;", "&amp;INDEX('Budget Manager'!D:D,MATCH(L1243,'Budget Manager'!A:A,0)),"No Budget Manager")</f>
        <v>Macon, Lisa</v>
      </c>
      <c r="N1243" s="1357">
        <f>IFERROR(INDEX('Budget Manager'!B:B,MATCH(L1243,'Budget Manager'!A:A,0)),"No PIDM")</f>
        <v>1002764</v>
      </c>
      <c r="O1243" s="1357"/>
      <c r="P1243" s="1357" t="str">
        <f t="shared" si="26"/>
        <v/>
      </c>
      <c r="Q1243" s="1361" t="str">
        <f>IFERROR(VLOOKUP(Organization!$L1243,BUDGETMANAGER,5,FALSE),"No VID")</f>
        <v>A</v>
      </c>
      <c r="R1243" s="111">
        <f>COUNTIF($P$12:P1794,"End")</f>
        <v>324</v>
      </c>
    </row>
    <row r="1244" spans="1:18" ht="12.5" customHeight="1">
      <c r="A1244" s="1359">
        <v>1235</v>
      </c>
      <c r="B1244" s="1355" t="s">
        <v>97</v>
      </c>
      <c r="C1244" s="1355"/>
      <c r="D1244" s="1355"/>
      <c r="E1244" s="1355"/>
      <c r="F1244" s="1355"/>
      <c r="G1244" s="1355" t="s">
        <v>9888</v>
      </c>
      <c r="H1244" s="1356"/>
      <c r="I1244" s="1363" t="s">
        <v>2250</v>
      </c>
      <c r="J1244" s="1355" t="s">
        <v>3240</v>
      </c>
      <c r="K1244" s="1378" t="s">
        <v>9876</v>
      </c>
      <c r="L1244" s="1357" t="s">
        <v>6213</v>
      </c>
      <c r="M1244" s="1357" t="str">
        <f>IFERROR(INDEX('Budget Manager'!C:C,MATCH(L1244,'Budget Manager'!A:A,0))&amp;", "&amp;INDEX('Budget Manager'!D:D,MATCH(L1244,'Budget Manager'!A:A,0)),"No Budget Manager")</f>
        <v>McCaffrey, Robert</v>
      </c>
      <c r="N1244" s="1357">
        <f>IFERROR(INDEX('Budget Manager'!B:B,MATCH(L1244,'Budget Manager'!A:A,0)),"No PIDM")</f>
        <v>1003118</v>
      </c>
      <c r="O1244" s="1357"/>
      <c r="P1244" s="1357" t="str">
        <f t="shared" si="26"/>
        <v/>
      </c>
      <c r="Q1244" s="1361" t="str">
        <f>IFERROR(VLOOKUP(Organization!$L1244,BUDGETMANAGER,5,FALSE),"No VID")</f>
        <v>A</v>
      </c>
      <c r="R1244" s="111"/>
    </row>
    <row r="1245" spans="1:18" customFormat="1" ht="12.5" customHeight="1">
      <c r="A1245" s="1359">
        <v>1236</v>
      </c>
      <c r="B1245" s="1379" t="s">
        <v>97</v>
      </c>
      <c r="C1245" s="1379"/>
      <c r="D1245" s="1379"/>
      <c r="E1245" s="1379"/>
      <c r="F1245" s="1379"/>
      <c r="G1245" s="1379"/>
      <c r="H1245" s="1355">
        <v>110004</v>
      </c>
      <c r="I1245" s="1380" t="s">
        <v>5421</v>
      </c>
      <c r="J1245" s="1379" t="s">
        <v>3245</v>
      </c>
      <c r="K1245" s="1381" t="s">
        <v>9888</v>
      </c>
      <c r="L1245" s="1357" t="s">
        <v>6213</v>
      </c>
      <c r="M1245" s="1357" t="str">
        <f>IFERROR(INDEX('Budget Manager'!C:C,MATCH(L1245,'Budget Manager'!A:A,0))&amp;", "&amp;INDEX('Budget Manager'!D:D,MATCH(L1245,'Budget Manager'!A:A,0)),"No Budget Manager")</f>
        <v>McCaffrey, Robert</v>
      </c>
      <c r="N1245" s="1357">
        <f>IFERROR(INDEX('Budget Manager'!B:B,MATCH(L1245,'Budget Manager'!A:A,0)),"No PIDM")</f>
        <v>1003118</v>
      </c>
      <c r="O1245" s="1380"/>
      <c r="P1245" s="1357" t="str">
        <f t="shared" si="26"/>
        <v/>
      </c>
      <c r="Q1245" s="1361" t="str">
        <f>IFERROR(VLOOKUP(Organization!$L1245,BUDGETMANAGER,5,FALSE),"No VID")</f>
        <v>A</v>
      </c>
    </row>
    <row r="1246" spans="1:18" customFormat="1" ht="12.75" customHeight="1">
      <c r="A1246" s="1359">
        <v>1237</v>
      </c>
      <c r="B1246" s="1379" t="s">
        <v>97</v>
      </c>
      <c r="C1246" s="1379"/>
      <c r="D1246" s="1379"/>
      <c r="E1246" s="1379"/>
      <c r="F1246" s="1379"/>
      <c r="G1246" s="1379"/>
      <c r="H1246" s="1355">
        <v>110605</v>
      </c>
      <c r="I1246" s="1382" t="s">
        <v>753</v>
      </c>
      <c r="J1246" s="1379" t="s">
        <v>3245</v>
      </c>
      <c r="K1246" s="1381" t="s">
        <v>9888</v>
      </c>
      <c r="L1246" s="1380" t="s">
        <v>6213</v>
      </c>
      <c r="M1246" s="1357" t="str">
        <f>IFERROR(INDEX('Budget Manager'!C:C,MATCH(L1246,'Budget Manager'!A:A,0))&amp;", "&amp;INDEX('Budget Manager'!D:D,MATCH(L1246,'Budget Manager'!A:A,0)),"No Budget Manager")</f>
        <v>McCaffrey, Robert</v>
      </c>
      <c r="N1246" s="1357">
        <f>IFERROR(INDEX('Budget Manager'!B:B,MATCH(L1246,'Budget Manager'!A:A,0)),"No PIDM")</f>
        <v>1003118</v>
      </c>
      <c r="O1246" s="1380"/>
      <c r="P1246" s="1357" t="str">
        <f t="shared" si="26"/>
        <v/>
      </c>
      <c r="Q1246" s="1361" t="str">
        <f>IFERROR(VLOOKUP(Organization!$L1246,BUDGETMANAGER,5,FALSE),"No VID")</f>
        <v>A</v>
      </c>
    </row>
    <row r="1247" spans="1:18" ht="12.75" customHeight="1">
      <c r="A1247" s="1359">
        <v>1238</v>
      </c>
      <c r="B1247" s="1355" t="s">
        <v>97</v>
      </c>
      <c r="C1247" s="1355"/>
      <c r="D1247" s="1355"/>
      <c r="E1247" s="1355"/>
      <c r="F1247" s="1355"/>
      <c r="G1247" s="1355"/>
      <c r="H1247" s="1356">
        <v>110613</v>
      </c>
      <c r="I1247" s="1357" t="s">
        <v>7714</v>
      </c>
      <c r="J1247" s="1355" t="s">
        <v>3245</v>
      </c>
      <c r="K1247" s="1381" t="s">
        <v>9888</v>
      </c>
      <c r="L1247" s="1380" t="s">
        <v>6213</v>
      </c>
      <c r="M1247" s="1357" t="str">
        <f>IFERROR(INDEX('Budget Manager'!C:C,MATCH(L1247,'Budget Manager'!A:A,0))&amp;", "&amp;INDEX('Budget Manager'!D:D,MATCH(L1247,'Budget Manager'!A:A,0)),"No Budget Manager")</f>
        <v>McCaffrey, Robert</v>
      </c>
      <c r="N1247" s="1357">
        <f>IFERROR(INDEX('Budget Manager'!B:B,MATCH(L1247,'Budget Manager'!A:A,0)),"No PIDM")</f>
        <v>1003118</v>
      </c>
      <c r="O1247" s="1357"/>
      <c r="P1247" s="1357" t="str">
        <f>LEFT($O1247,3)</f>
        <v/>
      </c>
      <c r="Q1247" s="1361" t="str">
        <f>IFERROR(VLOOKUP(Organization!$L1247,BUDGETMANAGER,5,FALSE),"No VID")</f>
        <v>A</v>
      </c>
      <c r="R1247" s="111"/>
    </row>
    <row r="1248" spans="1:18" customFormat="1" ht="12.75" customHeight="1">
      <c r="A1248" s="1359">
        <v>1239</v>
      </c>
      <c r="B1248" s="1379" t="s">
        <v>97</v>
      </c>
      <c r="C1248" s="1379"/>
      <c r="D1248" s="1379"/>
      <c r="E1248" s="1379"/>
      <c r="F1248" s="1379"/>
      <c r="G1248" s="1379"/>
      <c r="H1248" s="1355">
        <v>110903</v>
      </c>
      <c r="I1248" s="1382" t="s">
        <v>500</v>
      </c>
      <c r="J1248" s="1379" t="s">
        <v>3245</v>
      </c>
      <c r="K1248" s="1381" t="s">
        <v>9888</v>
      </c>
      <c r="L1248" s="1380" t="s">
        <v>6213</v>
      </c>
      <c r="M1248" s="1357" t="str">
        <f>IFERROR(INDEX('Budget Manager'!C:C,MATCH(L1248,'Budget Manager'!A:A,0))&amp;", "&amp;INDEX('Budget Manager'!D:D,MATCH(L1248,'Budget Manager'!A:A,0)),"No Budget Manager")</f>
        <v>McCaffrey, Robert</v>
      </c>
      <c r="N1248" s="1357">
        <f>IFERROR(INDEX('Budget Manager'!B:B,MATCH(L1248,'Budget Manager'!A:A,0)),"No PIDM")</f>
        <v>1003118</v>
      </c>
      <c r="O1248" s="1380"/>
      <c r="P1248" s="1357" t="str">
        <f t="shared" si="26"/>
        <v/>
      </c>
      <c r="Q1248" s="1361" t="str">
        <f>IFERROR(VLOOKUP(Organization!$L1248,BUDGETMANAGER,5,FALSE),"No VID")</f>
        <v>A</v>
      </c>
    </row>
    <row r="1249" spans="1:18" customFormat="1" ht="12.75" customHeight="1">
      <c r="A1249" s="1359">
        <v>1240</v>
      </c>
      <c r="B1249" s="1379" t="s">
        <v>97</v>
      </c>
      <c r="C1249" s="1379"/>
      <c r="D1249" s="1379"/>
      <c r="E1249" s="1379"/>
      <c r="F1249" s="1379"/>
      <c r="G1249" s="1379"/>
      <c r="H1249" s="1355">
        <v>111203</v>
      </c>
      <c r="I1249" s="1380" t="s">
        <v>2653</v>
      </c>
      <c r="J1249" s="1379" t="s">
        <v>3245</v>
      </c>
      <c r="K1249" s="1381" t="s">
        <v>9888</v>
      </c>
      <c r="L1249" s="1380" t="s">
        <v>6213</v>
      </c>
      <c r="M1249" s="1357" t="str">
        <f>IFERROR(INDEX('Budget Manager'!C:C,MATCH(L1249,'Budget Manager'!A:A,0))&amp;", "&amp;INDEX('Budget Manager'!D:D,MATCH(L1249,'Budget Manager'!A:A,0)),"No Budget Manager")</f>
        <v>McCaffrey, Robert</v>
      </c>
      <c r="N1249" s="1357">
        <f>IFERROR(INDEX('Budget Manager'!B:B,MATCH(L1249,'Budget Manager'!A:A,0)),"No PIDM")</f>
        <v>1003118</v>
      </c>
      <c r="O1249" s="1380"/>
      <c r="P1249" s="1357" t="str">
        <f t="shared" si="26"/>
        <v/>
      </c>
      <c r="Q1249" s="1361" t="str">
        <f>IFERROR(VLOOKUP(Organization!$L1249,BUDGETMANAGER,5,FALSE),"No VID")</f>
        <v>A</v>
      </c>
    </row>
    <row r="1250" spans="1:18" customFormat="1" ht="12.75" customHeight="1">
      <c r="A1250" s="1359">
        <v>1241</v>
      </c>
      <c r="B1250" s="1379" t="s">
        <v>97</v>
      </c>
      <c r="C1250" s="1379"/>
      <c r="D1250" s="1379"/>
      <c r="E1250" s="1379"/>
      <c r="F1250" s="1379"/>
      <c r="G1250" s="1379"/>
      <c r="H1250" s="1355">
        <v>111303</v>
      </c>
      <c r="I1250" s="1382" t="s">
        <v>2655</v>
      </c>
      <c r="J1250" s="1379" t="s">
        <v>3245</v>
      </c>
      <c r="K1250" s="1381" t="s">
        <v>9888</v>
      </c>
      <c r="L1250" s="1380" t="s">
        <v>6213</v>
      </c>
      <c r="M1250" s="1357" t="str">
        <f>IFERROR(INDEX('Budget Manager'!C:C,MATCH(L1250,'Budget Manager'!A:A,0))&amp;", "&amp;INDEX('Budget Manager'!D:D,MATCH(L1250,'Budget Manager'!A:A,0)),"No Budget Manager")</f>
        <v>McCaffrey, Robert</v>
      </c>
      <c r="N1250" s="1357">
        <f>IFERROR(INDEX('Budget Manager'!B:B,MATCH(L1250,'Budget Manager'!A:A,0)),"No PIDM")</f>
        <v>1003118</v>
      </c>
      <c r="O1250" s="1380"/>
      <c r="P1250" s="1357" t="str">
        <f t="shared" si="26"/>
        <v/>
      </c>
      <c r="Q1250" s="1361" t="str">
        <f>IFERROR(VLOOKUP(Organization!$L1250,BUDGETMANAGER,5,FALSE),"No VID")</f>
        <v>A</v>
      </c>
    </row>
    <row r="1251" spans="1:18" ht="12.75" customHeight="1">
      <c r="A1251" s="1359">
        <v>1242</v>
      </c>
      <c r="B1251" s="1355" t="s">
        <v>97</v>
      </c>
      <c r="C1251" s="1355"/>
      <c r="D1251" s="1355"/>
      <c r="E1251" s="1355"/>
      <c r="F1251" s="1355"/>
      <c r="G1251" s="1355"/>
      <c r="H1251" s="1356">
        <v>112013</v>
      </c>
      <c r="I1251" s="1363" t="s">
        <v>8414</v>
      </c>
      <c r="J1251" s="1355" t="s">
        <v>3245</v>
      </c>
      <c r="K1251" s="1381" t="s">
        <v>9888</v>
      </c>
      <c r="L1251" s="1380" t="s">
        <v>6213</v>
      </c>
      <c r="M1251" s="1357" t="str">
        <f>IFERROR(INDEX('Budget Manager'!C:C,MATCH(L1251,'Budget Manager'!A:A,0))&amp;", "&amp;INDEX('Budget Manager'!D:D,MATCH(L1251,'Budget Manager'!A:A,0)),"No Budget Manager")</f>
        <v>McCaffrey, Robert</v>
      </c>
      <c r="N1251" s="1357">
        <f>IFERROR(INDEX('Budget Manager'!B:B,MATCH(L1251,'Budget Manager'!A:A,0)),"No PIDM")</f>
        <v>1003118</v>
      </c>
      <c r="O1251" s="1357"/>
      <c r="P1251" s="1357" t="str">
        <f t="shared" si="26"/>
        <v/>
      </c>
      <c r="Q1251" s="1361" t="str">
        <f>IFERROR(VLOOKUP(Organization!$L1251,BUDGETMANAGER,5,FALSE),"No VID")</f>
        <v>A</v>
      </c>
      <c r="R1251" s="111"/>
    </row>
    <row r="1252" spans="1:18" ht="12.75" customHeight="1">
      <c r="A1252" s="1359">
        <v>1243</v>
      </c>
      <c r="B1252" s="1355" t="s">
        <v>97</v>
      </c>
      <c r="C1252" s="1355"/>
      <c r="D1252" s="1355"/>
      <c r="E1252" s="1355"/>
      <c r="F1252" s="1355"/>
      <c r="G1252" s="1355"/>
      <c r="H1252" s="1356">
        <v>112105</v>
      </c>
      <c r="I1252" s="1363" t="s">
        <v>3074</v>
      </c>
      <c r="J1252" s="1355" t="s">
        <v>3245</v>
      </c>
      <c r="K1252" s="1381" t="s">
        <v>9888</v>
      </c>
      <c r="L1252" s="1380" t="s">
        <v>6213</v>
      </c>
      <c r="M1252" s="1357" t="str">
        <f>IFERROR(INDEX('Budget Manager'!C:C,MATCH(L1252,'Budget Manager'!A:A,0))&amp;", "&amp;INDEX('Budget Manager'!D:D,MATCH(L1252,'Budget Manager'!A:A,0)),"No Budget Manager")</f>
        <v>McCaffrey, Robert</v>
      </c>
      <c r="N1252" s="1357">
        <f>IFERROR(INDEX('Budget Manager'!B:B,MATCH(L1252,'Budget Manager'!A:A,0)),"No PIDM")</f>
        <v>1003118</v>
      </c>
      <c r="O1252" s="1357"/>
      <c r="P1252" s="1357" t="str">
        <f t="shared" si="26"/>
        <v/>
      </c>
      <c r="Q1252" s="1361" t="str">
        <f>IFERROR(VLOOKUP(Organization!$L1252,BUDGETMANAGER,5,FALSE),"No VID")</f>
        <v>A</v>
      </c>
      <c r="R1252" s="111"/>
    </row>
    <row r="1253" spans="1:18" customFormat="1" ht="12.75" customHeight="1">
      <c r="A1253" s="1359">
        <v>1244</v>
      </c>
      <c r="B1253" s="1379" t="s">
        <v>97</v>
      </c>
      <c r="C1253" s="1379"/>
      <c r="D1253" s="1379"/>
      <c r="E1253" s="1379"/>
      <c r="F1253" s="1379"/>
      <c r="G1253" s="1379"/>
      <c r="H1253" s="1355">
        <v>112205</v>
      </c>
      <c r="I1253" s="1382" t="s">
        <v>4443</v>
      </c>
      <c r="J1253" s="1379" t="s">
        <v>3245</v>
      </c>
      <c r="K1253" s="1381" t="s">
        <v>9888</v>
      </c>
      <c r="L1253" s="1380" t="s">
        <v>6213</v>
      </c>
      <c r="M1253" s="1357" t="str">
        <f>IFERROR(INDEX('Budget Manager'!C:C,MATCH(L1253,'Budget Manager'!A:A,0))&amp;", "&amp;INDEX('Budget Manager'!D:D,MATCH(L1253,'Budget Manager'!A:A,0)),"No Budget Manager")</f>
        <v>McCaffrey, Robert</v>
      </c>
      <c r="N1253" s="1357">
        <f>IFERROR(INDEX('Budget Manager'!B:B,MATCH(L1253,'Budget Manager'!A:A,0)),"No PIDM")</f>
        <v>1003118</v>
      </c>
      <c r="O1253" s="1380"/>
      <c r="P1253" s="1357" t="str">
        <f t="shared" si="26"/>
        <v/>
      </c>
      <c r="Q1253" s="1361" t="str">
        <f>IFERROR(VLOOKUP(Organization!$L1253,BUDGETMANAGER,5,FALSE),"No VID")</f>
        <v>A</v>
      </c>
    </row>
    <row r="1254" spans="1:18" customFormat="1" ht="12.75" customHeight="1">
      <c r="A1254" s="1359">
        <v>1245</v>
      </c>
      <c r="B1254" s="1383" t="s">
        <v>97</v>
      </c>
      <c r="C1254" s="1384"/>
      <c r="D1254" s="1384"/>
      <c r="E1254" s="1384"/>
      <c r="F1254" s="1384"/>
      <c r="G1254" s="1384"/>
      <c r="H1254" s="1355">
        <v>112703</v>
      </c>
      <c r="I1254" s="1382" t="s">
        <v>2654</v>
      </c>
      <c r="J1254" s="1379" t="s">
        <v>3245</v>
      </c>
      <c r="K1254" s="1381" t="s">
        <v>9888</v>
      </c>
      <c r="L1254" s="1380" t="s">
        <v>6213</v>
      </c>
      <c r="M1254" s="1357" t="str">
        <f>IFERROR(INDEX('Budget Manager'!C:C,MATCH(L1254,'Budget Manager'!A:A,0))&amp;", "&amp;INDEX('Budget Manager'!D:D,MATCH(L1254,'Budget Manager'!A:A,0)),"No Budget Manager")</f>
        <v>McCaffrey, Robert</v>
      </c>
      <c r="N1254" s="1357">
        <f>IFERROR(INDEX('Budget Manager'!B:B,MATCH(L1254,'Budget Manager'!A:A,0)),"No PIDM")</f>
        <v>1003118</v>
      </c>
      <c r="O1254" s="1380"/>
      <c r="P1254" s="1357" t="str">
        <f t="shared" si="26"/>
        <v/>
      </c>
      <c r="Q1254" s="1361" t="str">
        <f>IFERROR(VLOOKUP(Organization!$L1254,BUDGETMANAGER,5,FALSE),"No VID")</f>
        <v>A</v>
      </c>
    </row>
    <row r="1255" spans="1:18" customFormat="1" ht="12.75" customHeight="1">
      <c r="A1255" s="1359">
        <v>1246</v>
      </c>
      <c r="B1255" s="1379" t="s">
        <v>97</v>
      </c>
      <c r="C1255" s="1379"/>
      <c r="D1255" s="1379"/>
      <c r="E1255" s="1379"/>
      <c r="F1255" s="1379"/>
      <c r="G1255" s="1379"/>
      <c r="H1255" s="1355">
        <v>112704</v>
      </c>
      <c r="I1255" s="1382" t="s">
        <v>994</v>
      </c>
      <c r="J1255" s="1379" t="s">
        <v>3245</v>
      </c>
      <c r="K1255" s="1381" t="s">
        <v>9888</v>
      </c>
      <c r="L1255" s="1380" t="s">
        <v>6213</v>
      </c>
      <c r="M1255" s="1357" t="str">
        <f>IFERROR(INDEX('Budget Manager'!C:C,MATCH(L1255,'Budget Manager'!A:A,0))&amp;", "&amp;INDEX('Budget Manager'!D:D,MATCH(L1255,'Budget Manager'!A:A,0)),"No Budget Manager")</f>
        <v>McCaffrey, Robert</v>
      </c>
      <c r="N1255" s="1357">
        <f>IFERROR(INDEX('Budget Manager'!B:B,MATCH(L1255,'Budget Manager'!A:A,0)),"No PIDM")</f>
        <v>1003118</v>
      </c>
      <c r="O1255" s="1380"/>
      <c r="P1255" s="1357" t="str">
        <f t="shared" si="26"/>
        <v/>
      </c>
      <c r="Q1255" s="1361" t="str">
        <f>IFERROR(VLOOKUP(Organization!$L1255,BUDGETMANAGER,5,FALSE),"No VID")</f>
        <v>A</v>
      </c>
    </row>
    <row r="1256" spans="1:18" customFormat="1" ht="12.75" customHeight="1">
      <c r="A1256" s="1359">
        <v>1247</v>
      </c>
      <c r="B1256" s="1379" t="s">
        <v>97</v>
      </c>
      <c r="C1256" s="1379"/>
      <c r="D1256" s="1379"/>
      <c r="E1256" s="1379"/>
      <c r="F1256" s="1379"/>
      <c r="G1256" s="1379"/>
      <c r="H1256" s="1355">
        <v>112803</v>
      </c>
      <c r="I1256" s="1382" t="s">
        <v>7821</v>
      </c>
      <c r="J1256" s="1379" t="s">
        <v>3245</v>
      </c>
      <c r="K1256" s="1381" t="s">
        <v>9888</v>
      </c>
      <c r="L1256" s="1380" t="s">
        <v>6213</v>
      </c>
      <c r="M1256" s="1357" t="str">
        <f>IFERROR(INDEX('Budget Manager'!C:C,MATCH(L1256,'Budget Manager'!A:A,0))&amp;", "&amp;INDEX('Budget Manager'!D:D,MATCH(L1256,'Budget Manager'!A:A,0)),"No Budget Manager")</f>
        <v>McCaffrey, Robert</v>
      </c>
      <c r="N1256" s="1357">
        <f>IFERROR(INDEX('Budget Manager'!B:B,MATCH(L1256,'Budget Manager'!A:A,0)),"No PIDM")</f>
        <v>1003118</v>
      </c>
      <c r="O1256" s="1380"/>
      <c r="P1256" s="1357" t="str">
        <f t="shared" si="26"/>
        <v/>
      </c>
      <c r="Q1256" s="1361" t="str">
        <f>IFERROR(VLOOKUP(Organization!$L1256,BUDGETMANAGER,5,FALSE),"No VID")</f>
        <v>A</v>
      </c>
    </row>
    <row r="1257" spans="1:18" customFormat="1" ht="12.75" customHeight="1">
      <c r="A1257" s="1359">
        <v>1248</v>
      </c>
      <c r="B1257" s="1379" t="s">
        <v>97</v>
      </c>
      <c r="C1257" s="1379"/>
      <c r="D1257" s="1379"/>
      <c r="E1257" s="1379"/>
      <c r="F1257" s="1379"/>
      <c r="G1257" s="1379"/>
      <c r="H1257" s="1355">
        <v>112903</v>
      </c>
      <c r="I1257" s="1382" t="s">
        <v>2656</v>
      </c>
      <c r="J1257" s="1379" t="s">
        <v>3245</v>
      </c>
      <c r="K1257" s="1381" t="s">
        <v>9888</v>
      </c>
      <c r="L1257" s="1380" t="s">
        <v>6213</v>
      </c>
      <c r="M1257" s="1357" t="str">
        <f>IFERROR(INDEX('Budget Manager'!C:C,MATCH(L1257,'Budget Manager'!A:A,0))&amp;", "&amp;INDEX('Budget Manager'!D:D,MATCH(L1257,'Budget Manager'!A:A,0)),"No Budget Manager")</f>
        <v>McCaffrey, Robert</v>
      </c>
      <c r="N1257" s="1357">
        <f>IFERROR(INDEX('Budget Manager'!B:B,MATCH(L1257,'Budget Manager'!A:A,0)),"No PIDM")</f>
        <v>1003118</v>
      </c>
      <c r="O1257" s="1380"/>
      <c r="P1257" s="1357" t="str">
        <f t="shared" si="26"/>
        <v/>
      </c>
      <c r="Q1257" s="1361" t="str">
        <f>IFERROR(VLOOKUP(Organization!$L1257,BUDGETMANAGER,5,FALSE),"No VID")</f>
        <v>A</v>
      </c>
    </row>
    <row r="1258" spans="1:18" customFormat="1" ht="12.75" customHeight="1">
      <c r="A1258" s="1359">
        <v>1249</v>
      </c>
      <c r="B1258" s="1379" t="s">
        <v>97</v>
      </c>
      <c r="C1258" s="1379"/>
      <c r="D1258" s="1379"/>
      <c r="E1258" s="1379"/>
      <c r="F1258" s="1379"/>
      <c r="G1258" s="1379"/>
      <c r="H1258" s="1355">
        <v>113203</v>
      </c>
      <c r="I1258" s="1382" t="s">
        <v>2660</v>
      </c>
      <c r="J1258" s="1379" t="s">
        <v>3245</v>
      </c>
      <c r="K1258" s="1381" t="s">
        <v>9888</v>
      </c>
      <c r="L1258" s="1380" t="s">
        <v>6213</v>
      </c>
      <c r="M1258" s="1357" t="str">
        <f>IFERROR(INDEX('Budget Manager'!C:C,MATCH(L1258,'Budget Manager'!A:A,0))&amp;", "&amp;INDEX('Budget Manager'!D:D,MATCH(L1258,'Budget Manager'!A:A,0)),"No Budget Manager")</f>
        <v>McCaffrey, Robert</v>
      </c>
      <c r="N1258" s="1357">
        <f>IFERROR(INDEX('Budget Manager'!B:B,MATCH(L1258,'Budget Manager'!A:A,0)),"No PIDM")</f>
        <v>1003118</v>
      </c>
      <c r="O1258" s="1380"/>
      <c r="P1258" s="1357" t="str">
        <f t="shared" si="26"/>
        <v/>
      </c>
      <c r="Q1258" s="1361" t="str">
        <f>IFERROR(VLOOKUP(Organization!$L1258,BUDGETMANAGER,5,FALSE),"No VID")</f>
        <v>A</v>
      </c>
    </row>
    <row r="1259" spans="1:18" customFormat="1" ht="12.75" customHeight="1">
      <c r="A1259" s="1359">
        <v>1250</v>
      </c>
      <c r="B1259" s="1379" t="s">
        <v>97</v>
      </c>
      <c r="C1259" s="1379"/>
      <c r="D1259" s="1379"/>
      <c r="E1259" s="1379"/>
      <c r="F1259" s="1379"/>
      <c r="G1259" s="1379"/>
      <c r="H1259" s="1355">
        <v>113303</v>
      </c>
      <c r="I1259" s="1382" t="s">
        <v>2661</v>
      </c>
      <c r="J1259" s="1379" t="s">
        <v>3245</v>
      </c>
      <c r="K1259" s="1381" t="s">
        <v>9888</v>
      </c>
      <c r="L1259" s="1380" t="s">
        <v>6213</v>
      </c>
      <c r="M1259" s="1357" t="str">
        <f>IFERROR(INDEX('Budget Manager'!C:C,MATCH(L1259,'Budget Manager'!A:A,0))&amp;", "&amp;INDEX('Budget Manager'!D:D,MATCH(L1259,'Budget Manager'!A:A,0)),"No Budget Manager")</f>
        <v>McCaffrey, Robert</v>
      </c>
      <c r="N1259" s="1357">
        <f>IFERROR(INDEX('Budget Manager'!B:B,MATCH(L1259,'Budget Manager'!A:A,0)),"No PIDM")</f>
        <v>1003118</v>
      </c>
      <c r="O1259" s="1380"/>
      <c r="P1259" s="1357" t="str">
        <f t="shared" si="26"/>
        <v/>
      </c>
      <c r="Q1259" s="1361" t="str">
        <f>IFERROR(VLOOKUP(Organization!$L1259,BUDGETMANAGER,5,FALSE),"No VID")</f>
        <v>A</v>
      </c>
    </row>
    <row r="1260" spans="1:18" customFormat="1" ht="12.75" customHeight="1">
      <c r="A1260" s="1359">
        <v>1251</v>
      </c>
      <c r="B1260" s="1379" t="s">
        <v>97</v>
      </c>
      <c r="C1260" s="1379"/>
      <c r="D1260" s="1379"/>
      <c r="E1260" s="1379"/>
      <c r="F1260" s="1379"/>
      <c r="G1260" s="1379"/>
      <c r="H1260" s="1355">
        <v>113403</v>
      </c>
      <c r="I1260" s="1382" t="s">
        <v>2662</v>
      </c>
      <c r="J1260" s="1379" t="s">
        <v>3245</v>
      </c>
      <c r="K1260" s="1381" t="s">
        <v>9888</v>
      </c>
      <c r="L1260" s="1380" t="s">
        <v>6213</v>
      </c>
      <c r="M1260" s="1357" t="str">
        <f>IFERROR(INDEX('Budget Manager'!C:C,MATCH(L1260,'Budget Manager'!A:A,0))&amp;", "&amp;INDEX('Budget Manager'!D:D,MATCH(L1260,'Budget Manager'!A:A,0)),"No Budget Manager")</f>
        <v>McCaffrey, Robert</v>
      </c>
      <c r="N1260" s="1357">
        <f>IFERROR(INDEX('Budget Manager'!B:B,MATCH(L1260,'Budget Manager'!A:A,0)),"No PIDM")</f>
        <v>1003118</v>
      </c>
      <c r="O1260" s="1380"/>
      <c r="P1260" s="1357" t="str">
        <f t="shared" si="26"/>
        <v/>
      </c>
      <c r="Q1260" s="1361" t="str">
        <f>IFERROR(VLOOKUP(Organization!$L1260,BUDGETMANAGER,5,FALSE),"No VID")</f>
        <v>A</v>
      </c>
    </row>
    <row r="1261" spans="1:18" customFormat="1" ht="12.75" customHeight="1">
      <c r="A1261" s="1359">
        <v>1252</v>
      </c>
      <c r="B1261" s="1379" t="s">
        <v>97</v>
      </c>
      <c r="C1261" s="1379"/>
      <c r="D1261" s="1379"/>
      <c r="E1261" s="1379"/>
      <c r="F1261" s="1379"/>
      <c r="G1261" s="1379"/>
      <c r="H1261" s="1355">
        <v>113503</v>
      </c>
      <c r="I1261" s="1382" t="s">
        <v>2663</v>
      </c>
      <c r="J1261" s="1379" t="s">
        <v>3245</v>
      </c>
      <c r="K1261" s="1381" t="s">
        <v>9888</v>
      </c>
      <c r="L1261" s="1380" t="s">
        <v>6213</v>
      </c>
      <c r="M1261" s="1357" t="str">
        <f>IFERROR(INDEX('Budget Manager'!C:C,MATCH(L1261,'Budget Manager'!A:A,0))&amp;", "&amp;INDEX('Budget Manager'!D:D,MATCH(L1261,'Budget Manager'!A:A,0)),"No Budget Manager")</f>
        <v>McCaffrey, Robert</v>
      </c>
      <c r="N1261" s="1357">
        <f>IFERROR(INDEX('Budget Manager'!B:B,MATCH(L1261,'Budget Manager'!A:A,0)),"No PIDM")</f>
        <v>1003118</v>
      </c>
      <c r="O1261" s="1380"/>
      <c r="P1261" s="1357" t="str">
        <f t="shared" si="26"/>
        <v/>
      </c>
      <c r="Q1261" s="1361" t="str">
        <f>IFERROR(VLOOKUP(Organization!$L1261,BUDGETMANAGER,5,FALSE),"No VID")</f>
        <v>A</v>
      </c>
    </row>
    <row r="1262" spans="1:18" customFormat="1" ht="12.75" customHeight="1">
      <c r="A1262" s="1359">
        <v>1253</v>
      </c>
      <c r="B1262" s="1379" t="s">
        <v>97</v>
      </c>
      <c r="C1262" s="1379"/>
      <c r="D1262" s="1379"/>
      <c r="E1262" s="1379"/>
      <c r="F1262" s="1379"/>
      <c r="G1262" s="1379"/>
      <c r="H1262" s="1355">
        <v>113603</v>
      </c>
      <c r="I1262" s="1382" t="s">
        <v>2664</v>
      </c>
      <c r="J1262" s="1379" t="s">
        <v>3245</v>
      </c>
      <c r="K1262" s="1381" t="s">
        <v>9888</v>
      </c>
      <c r="L1262" s="1380" t="s">
        <v>6213</v>
      </c>
      <c r="M1262" s="1357" t="str">
        <f>IFERROR(INDEX('Budget Manager'!C:C,MATCH(L1262,'Budget Manager'!A:A,0))&amp;", "&amp;INDEX('Budget Manager'!D:D,MATCH(L1262,'Budget Manager'!A:A,0)),"No Budget Manager")</f>
        <v>McCaffrey, Robert</v>
      </c>
      <c r="N1262" s="1357">
        <f>IFERROR(INDEX('Budget Manager'!B:B,MATCH(L1262,'Budget Manager'!A:A,0)),"No PIDM")</f>
        <v>1003118</v>
      </c>
      <c r="O1262" s="1380"/>
      <c r="P1262" s="1357" t="str">
        <f t="shared" si="26"/>
        <v/>
      </c>
      <c r="Q1262" s="1361" t="str">
        <f>IFERROR(VLOOKUP(Organization!$L1262,BUDGETMANAGER,5,FALSE),"No VID")</f>
        <v>A</v>
      </c>
    </row>
    <row r="1263" spans="1:18" customFormat="1" ht="12.75" customHeight="1">
      <c r="A1263" s="1359">
        <v>1254</v>
      </c>
      <c r="B1263" s="1379" t="s">
        <v>97</v>
      </c>
      <c r="C1263" s="1379"/>
      <c r="D1263" s="1379"/>
      <c r="E1263" s="1379"/>
      <c r="F1263" s="1379"/>
      <c r="G1263" s="1379"/>
      <c r="H1263" s="1355">
        <v>113605</v>
      </c>
      <c r="I1263" s="1382" t="s">
        <v>4998</v>
      </c>
      <c r="J1263" s="1379" t="s">
        <v>3245</v>
      </c>
      <c r="K1263" s="1381" t="s">
        <v>9888</v>
      </c>
      <c r="L1263" s="1380" t="s">
        <v>6213</v>
      </c>
      <c r="M1263" s="1357" t="str">
        <f>IFERROR(INDEX('Budget Manager'!C:C,MATCH(L1263,'Budget Manager'!A:A,0))&amp;", "&amp;INDEX('Budget Manager'!D:D,MATCH(L1263,'Budget Manager'!A:A,0)),"No Budget Manager")</f>
        <v>McCaffrey, Robert</v>
      </c>
      <c r="N1263" s="1357">
        <f>IFERROR(INDEX('Budget Manager'!B:B,MATCH(L1263,'Budget Manager'!A:A,0)),"No PIDM")</f>
        <v>1003118</v>
      </c>
      <c r="O1263" s="1380"/>
      <c r="P1263" s="1357" t="str">
        <f t="shared" si="26"/>
        <v/>
      </c>
      <c r="Q1263" s="1361" t="str">
        <f>IFERROR(VLOOKUP(Organization!$L1263,BUDGETMANAGER,5,FALSE),"No VID")</f>
        <v>A</v>
      </c>
    </row>
    <row r="1264" spans="1:18" customFormat="1" ht="12.75" customHeight="1">
      <c r="A1264" s="1359">
        <v>1255</v>
      </c>
      <c r="B1264" s="1379" t="s">
        <v>97</v>
      </c>
      <c r="C1264" s="1379"/>
      <c r="D1264" s="1379"/>
      <c r="E1264" s="1379"/>
      <c r="F1264" s="1379"/>
      <c r="G1264" s="1379"/>
      <c r="H1264" s="1355">
        <v>114004</v>
      </c>
      <c r="I1264" s="1380" t="s">
        <v>5422</v>
      </c>
      <c r="J1264" s="1379" t="s">
        <v>3245</v>
      </c>
      <c r="K1264" s="1381" t="s">
        <v>9888</v>
      </c>
      <c r="L1264" s="1380" t="s">
        <v>6213</v>
      </c>
      <c r="M1264" s="1357" t="str">
        <f>IFERROR(INDEX('Budget Manager'!C:C,MATCH(L1264,'Budget Manager'!A:A,0))&amp;", "&amp;INDEX('Budget Manager'!D:D,MATCH(L1264,'Budget Manager'!A:A,0)),"No Budget Manager")</f>
        <v>McCaffrey, Robert</v>
      </c>
      <c r="N1264" s="1357">
        <f>IFERROR(INDEX('Budget Manager'!B:B,MATCH(L1264,'Budget Manager'!A:A,0)),"No PIDM")</f>
        <v>1003118</v>
      </c>
      <c r="O1264" s="1380"/>
      <c r="P1264" s="1357" t="str">
        <f t="shared" si="26"/>
        <v/>
      </c>
      <c r="Q1264" s="1361" t="str">
        <f>IFERROR(VLOOKUP(Organization!$L1264,BUDGETMANAGER,5,FALSE),"No VID")</f>
        <v>A</v>
      </c>
    </row>
    <row r="1265" spans="1:17" customFormat="1" ht="12.75" customHeight="1">
      <c r="A1265" s="1359">
        <v>1256</v>
      </c>
      <c r="B1265" s="1379" t="s">
        <v>97</v>
      </c>
      <c r="C1265" s="1379"/>
      <c r="D1265" s="1379"/>
      <c r="E1265" s="1379"/>
      <c r="F1265" s="1379"/>
      <c r="G1265" s="1379"/>
      <c r="H1265" s="1355">
        <v>115904</v>
      </c>
      <c r="I1265" s="1380" t="s">
        <v>5188</v>
      </c>
      <c r="J1265" s="1379" t="s">
        <v>3245</v>
      </c>
      <c r="K1265" s="1381" t="s">
        <v>9888</v>
      </c>
      <c r="L1265" s="1380" t="s">
        <v>6213</v>
      </c>
      <c r="M1265" s="1357" t="str">
        <f>IFERROR(INDEX('Budget Manager'!C:C,MATCH(L1265,'Budget Manager'!A:A,0))&amp;", "&amp;INDEX('Budget Manager'!D:D,MATCH(L1265,'Budget Manager'!A:A,0)),"No Budget Manager")</f>
        <v>McCaffrey, Robert</v>
      </c>
      <c r="N1265" s="1357">
        <f>IFERROR(INDEX('Budget Manager'!B:B,MATCH(L1265,'Budget Manager'!A:A,0)),"No PIDM")</f>
        <v>1003118</v>
      </c>
      <c r="O1265" s="1380"/>
      <c r="P1265" s="1357" t="str">
        <f t="shared" si="26"/>
        <v/>
      </c>
      <c r="Q1265" s="1361" t="str">
        <f>IFERROR(VLOOKUP(Organization!$L1265,BUDGETMANAGER,5,FALSE),"No VID")</f>
        <v>A</v>
      </c>
    </row>
    <row r="1266" spans="1:17" customFormat="1" ht="12.75" customHeight="1">
      <c r="A1266" s="1359">
        <v>1257</v>
      </c>
      <c r="B1266" s="1379" t="s">
        <v>97</v>
      </c>
      <c r="C1266" s="1379"/>
      <c r="D1266" s="1379"/>
      <c r="E1266" s="1379"/>
      <c r="F1266" s="1379"/>
      <c r="G1266" s="1379"/>
      <c r="H1266" s="1355">
        <v>141503</v>
      </c>
      <c r="I1266" s="1382" t="s">
        <v>2945</v>
      </c>
      <c r="J1266" s="1379" t="s">
        <v>3245</v>
      </c>
      <c r="K1266" s="1381" t="s">
        <v>9888</v>
      </c>
      <c r="L1266" s="1380" t="s">
        <v>6213</v>
      </c>
      <c r="M1266" s="1357" t="str">
        <f>IFERROR(INDEX('Budget Manager'!C:C,MATCH(L1266,'Budget Manager'!A:A,0))&amp;", "&amp;INDEX('Budget Manager'!D:D,MATCH(L1266,'Budget Manager'!A:A,0)),"No Budget Manager")</f>
        <v>McCaffrey, Robert</v>
      </c>
      <c r="N1266" s="1357">
        <f>IFERROR(INDEX('Budget Manager'!B:B,MATCH(L1266,'Budget Manager'!A:A,0)),"No PIDM")</f>
        <v>1003118</v>
      </c>
      <c r="O1266" s="1380"/>
      <c r="P1266" s="1357" t="str">
        <f t="shared" si="26"/>
        <v/>
      </c>
      <c r="Q1266" s="1361" t="str">
        <f>IFERROR(VLOOKUP(Organization!$L1266,BUDGETMANAGER,5,FALSE),"No VID")</f>
        <v>A</v>
      </c>
    </row>
    <row r="1267" spans="1:17" customFormat="1" ht="12.75" customHeight="1">
      <c r="A1267" s="1359">
        <v>1258</v>
      </c>
      <c r="B1267" s="1379" t="s">
        <v>97</v>
      </c>
      <c r="C1267" s="1379"/>
      <c r="D1267" s="1379"/>
      <c r="E1267" s="1379"/>
      <c r="F1267" s="1379"/>
      <c r="G1267" s="1379"/>
      <c r="H1267" s="1355">
        <v>212103</v>
      </c>
      <c r="I1267" s="1380" t="s">
        <v>6962</v>
      </c>
      <c r="J1267" s="1379" t="s">
        <v>3245</v>
      </c>
      <c r="K1267" s="1381" t="s">
        <v>9888</v>
      </c>
      <c r="L1267" s="1380" t="s">
        <v>6213</v>
      </c>
      <c r="M1267" s="1357" t="str">
        <f>IFERROR(INDEX('Budget Manager'!C:C,MATCH(L1267,'Budget Manager'!A:A,0))&amp;", "&amp;INDEX('Budget Manager'!D:D,MATCH(L1267,'Budget Manager'!A:A,0)),"No Budget Manager")</f>
        <v>McCaffrey, Robert</v>
      </c>
      <c r="N1267" s="1357">
        <f>IFERROR(INDEX('Budget Manager'!B:B,MATCH(L1267,'Budget Manager'!A:A,0)),"No PIDM")</f>
        <v>1003118</v>
      </c>
      <c r="O1267" s="1380"/>
      <c r="P1267" s="1357" t="str">
        <f t="shared" si="26"/>
        <v/>
      </c>
      <c r="Q1267" s="1361" t="str">
        <f>IFERROR(VLOOKUP(Organization!$L1267,BUDGETMANAGER,5,FALSE),"No VID")</f>
        <v>A</v>
      </c>
    </row>
    <row r="1268" spans="1:17" customFormat="1" ht="12.75" customHeight="1">
      <c r="A1268" s="1359">
        <v>1259</v>
      </c>
      <c r="B1268" s="1379" t="s">
        <v>97</v>
      </c>
      <c r="C1268" s="1379"/>
      <c r="D1268" s="1379"/>
      <c r="E1268" s="1379"/>
      <c r="F1268" s="1379"/>
      <c r="G1268" s="1379"/>
      <c r="H1268" s="1355">
        <v>213403</v>
      </c>
      <c r="I1268" s="1380" t="s">
        <v>8458</v>
      </c>
      <c r="J1268" s="1379" t="s">
        <v>3245</v>
      </c>
      <c r="K1268" s="1381" t="s">
        <v>9888</v>
      </c>
      <c r="L1268" s="1380" t="s">
        <v>2671</v>
      </c>
      <c r="M1268" s="1357" t="str">
        <f>IFERROR(INDEX('Budget Manager'!C:C,MATCH(L1268,'Budget Manager'!A:A,0))&amp;", "&amp;INDEX('Budget Manager'!D:D,MATCH(L1268,'Budget Manager'!A:A,0)),"No Budget Manager")</f>
        <v>Salapa, Suzanne</v>
      </c>
      <c r="N1268" s="1357">
        <f>IFERROR(INDEX('Budget Manager'!B:B,MATCH(L1268,'Budget Manager'!A:A,0)),"No PIDM")</f>
        <v>1000159</v>
      </c>
      <c r="O1268" s="1380"/>
      <c r="P1268" s="1357" t="str">
        <f t="shared" si="26"/>
        <v/>
      </c>
      <c r="Q1268" s="1361" t="str">
        <f>IFERROR(VLOOKUP(Organization!$L1268,BUDGETMANAGER,5,FALSE),"No VID")</f>
        <v>A</v>
      </c>
    </row>
    <row r="1269" spans="1:17" customFormat="1" ht="12.75" customHeight="1">
      <c r="A1269" s="1359">
        <v>1260</v>
      </c>
      <c r="B1269" s="1379" t="s">
        <v>97</v>
      </c>
      <c r="C1269" s="1379"/>
      <c r="D1269" s="1379"/>
      <c r="E1269" s="1379"/>
      <c r="F1269" s="1379"/>
      <c r="G1269" s="1379"/>
      <c r="H1269" s="1355">
        <v>213503</v>
      </c>
      <c r="I1269" s="1380" t="s">
        <v>8625</v>
      </c>
      <c r="J1269" s="1379" t="s">
        <v>3245</v>
      </c>
      <c r="K1269" s="1381" t="s">
        <v>9888</v>
      </c>
      <c r="L1269" s="1380" t="s">
        <v>6213</v>
      </c>
      <c r="M1269" s="1357" t="str">
        <f>IFERROR(INDEX('Budget Manager'!C:C,MATCH(L1269,'Budget Manager'!A:A,0))&amp;", "&amp;INDEX('Budget Manager'!D:D,MATCH(L1269,'Budget Manager'!A:A,0)),"No Budget Manager")</f>
        <v>McCaffrey, Robert</v>
      </c>
      <c r="N1269" s="1357">
        <f>IFERROR(INDEX('Budget Manager'!B:B,MATCH(L1269,'Budget Manager'!A:A,0)),"No PIDM")</f>
        <v>1003118</v>
      </c>
      <c r="O1269" s="1380"/>
      <c r="P1269" s="1357" t="str">
        <f t="shared" si="26"/>
        <v/>
      </c>
      <c r="Q1269" s="1361" t="str">
        <f>IFERROR(VLOOKUP(Organization!$L1269,BUDGETMANAGER,5,FALSE),"No VID")</f>
        <v>A</v>
      </c>
    </row>
    <row r="1270" spans="1:17" customFormat="1" ht="12.75" customHeight="1">
      <c r="A1270" s="1359">
        <v>1261</v>
      </c>
      <c r="B1270" s="1379" t="s">
        <v>97</v>
      </c>
      <c r="C1270" s="1379"/>
      <c r="D1270" s="1379"/>
      <c r="E1270" s="1379"/>
      <c r="F1270" s="1379"/>
      <c r="G1270" s="1379"/>
      <c r="H1270" s="1355">
        <v>213603</v>
      </c>
      <c r="I1270" s="1380" t="s">
        <v>8625</v>
      </c>
      <c r="J1270" s="1379" t="s">
        <v>3245</v>
      </c>
      <c r="K1270" s="1381" t="s">
        <v>9888</v>
      </c>
      <c r="L1270" s="1380" t="s">
        <v>6213</v>
      </c>
      <c r="M1270" s="1357" t="str">
        <f>IFERROR(INDEX('Budget Manager'!C:C,MATCH(L1270,'Budget Manager'!A:A,0))&amp;", "&amp;INDEX('Budget Manager'!D:D,MATCH(L1270,'Budget Manager'!A:A,0)),"No Budget Manager")</f>
        <v>McCaffrey, Robert</v>
      </c>
      <c r="N1270" s="1357">
        <f>IFERROR(INDEX('Budget Manager'!B:B,MATCH(L1270,'Budget Manager'!A:A,0)),"No PIDM")</f>
        <v>1003118</v>
      </c>
      <c r="O1270" s="1380"/>
      <c r="P1270" s="1357" t="str">
        <f t="shared" si="26"/>
        <v/>
      </c>
      <c r="Q1270" s="1361" t="str">
        <f>IFERROR(VLOOKUP(Organization!$L1270,BUDGETMANAGER,5,FALSE),"No VID")</f>
        <v>A</v>
      </c>
    </row>
    <row r="1271" spans="1:17" customFormat="1" ht="12.75" customHeight="1">
      <c r="A1271" s="1359">
        <v>1262</v>
      </c>
      <c r="B1271" s="1379" t="s">
        <v>97</v>
      </c>
      <c r="C1271" s="1379"/>
      <c r="D1271" s="1379"/>
      <c r="E1271" s="1379"/>
      <c r="F1271" s="1379"/>
      <c r="G1271" s="1379"/>
      <c r="H1271" s="1355">
        <v>213803</v>
      </c>
      <c r="I1271" s="1380" t="s">
        <v>9188</v>
      </c>
      <c r="J1271" s="1379" t="s">
        <v>3245</v>
      </c>
      <c r="K1271" s="1381" t="s">
        <v>9888</v>
      </c>
      <c r="L1271" s="1380" t="s">
        <v>6213</v>
      </c>
      <c r="M1271" s="1357" t="str">
        <f>IFERROR(INDEX('Budget Manager'!C:C,MATCH(L1271,'Budget Manager'!A:A,0))&amp;", "&amp;INDEX('Budget Manager'!D:D,MATCH(L1271,'Budget Manager'!A:A,0)),"No Budget Manager")</f>
        <v>McCaffrey, Robert</v>
      </c>
      <c r="N1271" s="1357">
        <f>IFERROR(INDEX('Budget Manager'!B:B,MATCH(L1271,'Budget Manager'!A:A,0)),"No PIDM")</f>
        <v>1003118</v>
      </c>
      <c r="O1271" s="1380"/>
      <c r="P1271" s="1357" t="str">
        <f t="shared" si="26"/>
        <v/>
      </c>
      <c r="Q1271" s="1361" t="str">
        <f>IFERROR(VLOOKUP(Organization!$L1271,BUDGETMANAGER,5,FALSE),"No VID")</f>
        <v>A</v>
      </c>
    </row>
    <row r="1272" spans="1:17" customFormat="1" ht="12.75" customHeight="1">
      <c r="A1272" s="1359">
        <v>1263</v>
      </c>
      <c r="B1272" s="1379" t="s">
        <v>97</v>
      </c>
      <c r="C1272" s="1379"/>
      <c r="D1272" s="1379"/>
      <c r="E1272" s="1379"/>
      <c r="F1272" s="1379"/>
      <c r="G1272" s="1379"/>
      <c r="H1272" s="1355">
        <v>216900</v>
      </c>
      <c r="I1272" s="1380" t="s">
        <v>9210</v>
      </c>
      <c r="J1272" s="1379" t="s">
        <v>3245</v>
      </c>
      <c r="K1272" s="1381" t="s">
        <v>9888</v>
      </c>
      <c r="L1272" s="1380" t="s">
        <v>6213</v>
      </c>
      <c r="M1272" s="1357" t="str">
        <f>IFERROR(INDEX('Budget Manager'!C:C,MATCH(L1272,'Budget Manager'!A:A,0))&amp;", "&amp;INDEX('Budget Manager'!D:D,MATCH(L1272,'Budget Manager'!A:A,0)),"No Budget Manager")</f>
        <v>McCaffrey, Robert</v>
      </c>
      <c r="N1272" s="1357">
        <f>IFERROR(INDEX('Budget Manager'!B:B,MATCH(L1272,'Budget Manager'!A:A,0)),"No PIDM")</f>
        <v>1003118</v>
      </c>
      <c r="O1272" s="1380"/>
      <c r="P1272" s="1357" t="str">
        <f t="shared" ref="P1272:P1284" si="27">LEFT($O1272,3)</f>
        <v/>
      </c>
      <c r="Q1272" s="1361" t="str">
        <f>IFERROR(VLOOKUP(Organization!$L1272,BUDGETMANAGER,5,FALSE),"No VID")</f>
        <v>A</v>
      </c>
    </row>
    <row r="1273" spans="1:17" customFormat="1" ht="12.75" customHeight="1">
      <c r="A1273" s="1359">
        <v>1264</v>
      </c>
      <c r="B1273" s="1379" t="s">
        <v>97</v>
      </c>
      <c r="C1273" s="1379"/>
      <c r="D1273" s="1379"/>
      <c r="E1273" s="1379"/>
      <c r="F1273" s="1379"/>
      <c r="G1273" s="1379"/>
      <c r="H1273" s="1355">
        <v>219200</v>
      </c>
      <c r="I1273" s="1382" t="s">
        <v>9547</v>
      </c>
      <c r="J1273" s="1379" t="s">
        <v>3245</v>
      </c>
      <c r="K1273" s="1381" t="s">
        <v>9888</v>
      </c>
      <c r="L1273" s="1380" t="s">
        <v>6213</v>
      </c>
      <c r="M1273" s="1357" t="str">
        <f>IFERROR(INDEX('Budget Manager'!C:C,MATCH(L1273,'Budget Manager'!A:A,0))&amp;", "&amp;INDEX('Budget Manager'!D:D,MATCH(L1273,'Budget Manager'!A:A,0)),"No Budget Manager")</f>
        <v>McCaffrey, Robert</v>
      </c>
      <c r="N1273" s="1357">
        <f>IFERROR(INDEX('Budget Manager'!B:B,MATCH(L1273,'Budget Manager'!A:A,0)),"No PIDM")</f>
        <v>1003118</v>
      </c>
      <c r="O1273" s="1380"/>
      <c r="P1273" s="1357" t="str">
        <f t="shared" si="27"/>
        <v/>
      </c>
      <c r="Q1273" s="1361" t="str">
        <f>IFERROR(VLOOKUP(Organization!$L1273,BUDGETMANAGER,5,FALSE),"No VID")</f>
        <v>A</v>
      </c>
    </row>
    <row r="1274" spans="1:17" customFormat="1" ht="12.75" customHeight="1">
      <c r="A1274" s="1359">
        <v>1265</v>
      </c>
      <c r="B1274" s="1379" t="s">
        <v>97</v>
      </c>
      <c r="C1274" s="1379"/>
      <c r="D1274" s="1379"/>
      <c r="E1274" s="1379"/>
      <c r="F1274" s="1379"/>
      <c r="G1274" s="1379"/>
      <c r="H1274" s="1355">
        <v>320103</v>
      </c>
      <c r="I1274" s="1380" t="s">
        <v>2653</v>
      </c>
      <c r="J1274" s="1379" t="s">
        <v>3245</v>
      </c>
      <c r="K1274" s="1381" t="s">
        <v>9888</v>
      </c>
      <c r="L1274" s="1380" t="s">
        <v>6213</v>
      </c>
      <c r="M1274" s="1357" t="str">
        <f>IFERROR(INDEX('Budget Manager'!C:C,MATCH(L1274,'Budget Manager'!A:A,0))&amp;", "&amp;INDEX('Budget Manager'!D:D,MATCH(L1274,'Budget Manager'!A:A,0)),"No Budget Manager")</f>
        <v>McCaffrey, Robert</v>
      </c>
      <c r="N1274" s="1357">
        <f>IFERROR(INDEX('Budget Manager'!B:B,MATCH(L1274,'Budget Manager'!A:A,0)),"No PIDM")</f>
        <v>1003118</v>
      </c>
      <c r="O1274" s="1380"/>
      <c r="P1274" s="1357" t="str">
        <f t="shared" si="27"/>
        <v/>
      </c>
      <c r="Q1274" s="1361" t="str">
        <f>IFERROR(VLOOKUP(Organization!$L1274,BUDGETMANAGER,5,FALSE),"No VID")</f>
        <v>A</v>
      </c>
    </row>
    <row r="1275" spans="1:17" customFormat="1" ht="12.75" customHeight="1">
      <c r="A1275" s="1359">
        <v>1266</v>
      </c>
      <c r="B1275" s="1379" t="s">
        <v>97</v>
      </c>
      <c r="C1275" s="1379"/>
      <c r="D1275" s="1379"/>
      <c r="E1275" s="1379"/>
      <c r="F1275" s="1379"/>
      <c r="G1275" s="1379"/>
      <c r="H1275" s="1355">
        <v>320203</v>
      </c>
      <c r="I1275" s="1380" t="s">
        <v>4060</v>
      </c>
      <c r="J1275" s="1379" t="s">
        <v>3245</v>
      </c>
      <c r="K1275" s="1381" t="s">
        <v>9888</v>
      </c>
      <c r="L1275" s="1380" t="s">
        <v>6213</v>
      </c>
      <c r="M1275" s="1357" t="str">
        <f>IFERROR(INDEX('Budget Manager'!C:C,MATCH(L1275,'Budget Manager'!A:A,0))&amp;", "&amp;INDEX('Budget Manager'!D:D,MATCH(L1275,'Budget Manager'!A:A,0)),"No Budget Manager")</f>
        <v>McCaffrey, Robert</v>
      </c>
      <c r="N1275" s="1357">
        <f>IFERROR(INDEX('Budget Manager'!B:B,MATCH(L1275,'Budget Manager'!A:A,0)),"No PIDM")</f>
        <v>1003118</v>
      </c>
      <c r="O1275" s="1380"/>
      <c r="P1275" s="1357" t="str">
        <f t="shared" si="27"/>
        <v/>
      </c>
      <c r="Q1275" s="1361" t="str">
        <f>IFERROR(VLOOKUP(Organization!$L1275,BUDGETMANAGER,5,FALSE),"No VID")</f>
        <v>A</v>
      </c>
    </row>
    <row r="1276" spans="1:17" customFormat="1" ht="12.75" customHeight="1">
      <c r="A1276" s="1359">
        <v>1267</v>
      </c>
      <c r="B1276" s="1379" t="s">
        <v>97</v>
      </c>
      <c r="C1276" s="1379"/>
      <c r="D1276" s="1379"/>
      <c r="E1276" s="1379"/>
      <c r="F1276" s="1379"/>
      <c r="G1276" s="1379"/>
      <c r="H1276" s="1355">
        <v>320400</v>
      </c>
      <c r="I1276" s="1380" t="s">
        <v>2665</v>
      </c>
      <c r="J1276" s="1379" t="s">
        <v>3245</v>
      </c>
      <c r="K1276" s="1381" t="s">
        <v>9888</v>
      </c>
      <c r="L1276" s="1380" t="s">
        <v>6213</v>
      </c>
      <c r="M1276" s="1357" t="str">
        <f>IFERROR(INDEX('Budget Manager'!C:C,MATCH(L1276,'Budget Manager'!A:A,0))&amp;", "&amp;INDEX('Budget Manager'!D:D,MATCH(L1276,'Budget Manager'!A:A,0)),"No Budget Manager")</f>
        <v>McCaffrey, Robert</v>
      </c>
      <c r="N1276" s="1357">
        <f>IFERROR(INDEX('Budget Manager'!B:B,MATCH(L1276,'Budget Manager'!A:A,0)),"No PIDM")</f>
        <v>1003118</v>
      </c>
      <c r="O1276" s="1380"/>
      <c r="P1276" s="1357" t="str">
        <f t="shared" si="27"/>
        <v/>
      </c>
      <c r="Q1276" s="1361" t="str">
        <f>IFERROR(VLOOKUP(Organization!$L1276,BUDGETMANAGER,5,FALSE),"No VID")</f>
        <v>A</v>
      </c>
    </row>
    <row r="1277" spans="1:17" customFormat="1" ht="12.75" customHeight="1">
      <c r="A1277" s="1359">
        <v>1268</v>
      </c>
      <c r="B1277" s="1379" t="s">
        <v>97</v>
      </c>
      <c r="C1277" s="1379"/>
      <c r="D1277" s="1379"/>
      <c r="E1277" s="1379"/>
      <c r="F1277" s="1379"/>
      <c r="G1277" s="1379"/>
      <c r="H1277" s="1355">
        <v>320600</v>
      </c>
      <c r="I1277" s="1380" t="s">
        <v>2667</v>
      </c>
      <c r="J1277" s="1379" t="s">
        <v>3245</v>
      </c>
      <c r="K1277" s="1381" t="s">
        <v>9888</v>
      </c>
      <c r="L1277" s="1380" t="s">
        <v>6213</v>
      </c>
      <c r="M1277" s="1357" t="str">
        <f>IFERROR(INDEX('Budget Manager'!C:C,MATCH(L1277,'Budget Manager'!A:A,0))&amp;", "&amp;INDEX('Budget Manager'!D:D,MATCH(L1277,'Budget Manager'!A:A,0)),"No Budget Manager")</f>
        <v>McCaffrey, Robert</v>
      </c>
      <c r="N1277" s="1357">
        <f>IFERROR(INDEX('Budget Manager'!B:B,MATCH(L1277,'Budget Manager'!A:A,0)),"No PIDM")</f>
        <v>1003118</v>
      </c>
      <c r="O1277" s="1380"/>
      <c r="P1277" s="1357" t="str">
        <f t="shared" si="27"/>
        <v/>
      </c>
      <c r="Q1277" s="1361" t="str">
        <f>IFERROR(VLOOKUP(Organization!$L1277,BUDGETMANAGER,5,FALSE),"No VID")</f>
        <v>A</v>
      </c>
    </row>
    <row r="1278" spans="1:17" customFormat="1" ht="12.75" customHeight="1">
      <c r="A1278" s="1359">
        <v>1269</v>
      </c>
      <c r="B1278" s="1379" t="s">
        <v>97</v>
      </c>
      <c r="C1278" s="1379"/>
      <c r="D1278" s="1379"/>
      <c r="E1278" s="1379"/>
      <c r="F1278" s="1379"/>
      <c r="G1278" s="1379"/>
      <c r="H1278" s="1355">
        <v>320700</v>
      </c>
      <c r="I1278" s="1380" t="s">
        <v>2668</v>
      </c>
      <c r="J1278" s="1379" t="s">
        <v>3245</v>
      </c>
      <c r="K1278" s="1381" t="s">
        <v>9888</v>
      </c>
      <c r="L1278" s="1380" t="s">
        <v>6213</v>
      </c>
      <c r="M1278" s="1357" t="str">
        <f>IFERROR(INDEX('Budget Manager'!C:C,MATCH(L1278,'Budget Manager'!A:A,0))&amp;", "&amp;INDEX('Budget Manager'!D:D,MATCH(L1278,'Budget Manager'!A:A,0)),"No Budget Manager")</f>
        <v>McCaffrey, Robert</v>
      </c>
      <c r="N1278" s="1357">
        <f>IFERROR(INDEX('Budget Manager'!B:B,MATCH(L1278,'Budget Manager'!A:A,0)),"No PIDM")</f>
        <v>1003118</v>
      </c>
      <c r="O1278" s="1380"/>
      <c r="P1278" s="1357" t="str">
        <f t="shared" si="27"/>
        <v/>
      </c>
      <c r="Q1278" s="1361" t="str">
        <f>IFERROR(VLOOKUP(Organization!$L1278,BUDGETMANAGER,5,FALSE),"No VID")</f>
        <v>A</v>
      </c>
    </row>
    <row r="1279" spans="1:17" customFormat="1" ht="12.75" customHeight="1">
      <c r="A1279" s="1359">
        <v>1270</v>
      </c>
      <c r="B1279" s="1379" t="s">
        <v>97</v>
      </c>
      <c r="C1279" s="1379"/>
      <c r="D1279" s="1379"/>
      <c r="E1279" s="1379"/>
      <c r="F1279" s="1379"/>
      <c r="G1279" s="1379"/>
      <c r="H1279" s="1355">
        <v>320800</v>
      </c>
      <c r="I1279" s="1380" t="s">
        <v>2669</v>
      </c>
      <c r="J1279" s="1379" t="s">
        <v>3245</v>
      </c>
      <c r="K1279" s="1381" t="s">
        <v>9888</v>
      </c>
      <c r="L1279" s="1380" t="s">
        <v>6213</v>
      </c>
      <c r="M1279" s="1357" t="str">
        <f>IFERROR(INDEX('Budget Manager'!C:C,MATCH(L1279,'Budget Manager'!A:A,0))&amp;", "&amp;INDEX('Budget Manager'!D:D,MATCH(L1279,'Budget Manager'!A:A,0)),"No Budget Manager")</f>
        <v>McCaffrey, Robert</v>
      </c>
      <c r="N1279" s="1357">
        <f>IFERROR(INDEX('Budget Manager'!B:B,MATCH(L1279,'Budget Manager'!A:A,0)),"No PIDM")</f>
        <v>1003118</v>
      </c>
      <c r="O1279" s="1380"/>
      <c r="P1279" s="1357" t="str">
        <f t="shared" si="27"/>
        <v/>
      </c>
      <c r="Q1279" s="1361" t="str">
        <f>IFERROR(VLOOKUP(Organization!$L1279,BUDGETMANAGER,5,FALSE),"No VID")</f>
        <v>A</v>
      </c>
    </row>
    <row r="1280" spans="1:17" customFormat="1" ht="12.75" customHeight="1">
      <c r="A1280" s="1359">
        <v>1271</v>
      </c>
      <c r="B1280" s="1379" t="s">
        <v>97</v>
      </c>
      <c r="C1280" s="1379"/>
      <c r="D1280" s="1379"/>
      <c r="E1280" s="1379"/>
      <c r="F1280" s="1379"/>
      <c r="G1280" s="1379"/>
      <c r="H1280" s="1355">
        <v>659600</v>
      </c>
      <c r="I1280" s="1380" t="s">
        <v>6056</v>
      </c>
      <c r="J1280" s="1379" t="s">
        <v>3245</v>
      </c>
      <c r="K1280" s="1381" t="s">
        <v>9888</v>
      </c>
      <c r="L1280" s="1380" t="s">
        <v>6213</v>
      </c>
      <c r="M1280" s="1357" t="str">
        <f>IFERROR(INDEX('Budget Manager'!C:C,MATCH(L1280,'Budget Manager'!A:A,0))&amp;", "&amp;INDEX('Budget Manager'!D:D,MATCH(L1280,'Budget Manager'!A:A,0)),"No Budget Manager")</f>
        <v>McCaffrey, Robert</v>
      </c>
      <c r="N1280" s="1357">
        <f>IFERROR(INDEX('Budget Manager'!B:B,MATCH(L1280,'Budget Manager'!A:A,0)),"No PIDM")</f>
        <v>1003118</v>
      </c>
      <c r="O1280" s="1380"/>
      <c r="P1280" s="1357" t="str">
        <f t="shared" si="27"/>
        <v/>
      </c>
      <c r="Q1280" s="1361" t="str">
        <f>IFERROR(VLOOKUP(Organization!$L1280,BUDGETMANAGER,5,FALSE),"No VID")</f>
        <v>A</v>
      </c>
    </row>
    <row r="1281" spans="1:18" customFormat="1" ht="12.75" customHeight="1">
      <c r="A1281" s="1359">
        <v>1272</v>
      </c>
      <c r="B1281" s="1379" t="s">
        <v>97</v>
      </c>
      <c r="C1281" s="1379"/>
      <c r="D1281" s="1379"/>
      <c r="E1281" s="1379"/>
      <c r="F1281" s="1379"/>
      <c r="G1281" s="1379"/>
      <c r="H1281" s="1355" t="s">
        <v>1179</v>
      </c>
      <c r="I1281" s="1380" t="s">
        <v>3306</v>
      </c>
      <c r="J1281" s="1379" t="s">
        <v>3245</v>
      </c>
      <c r="K1281" s="1381" t="s">
        <v>9888</v>
      </c>
      <c r="L1281" s="1380" t="s">
        <v>6213</v>
      </c>
      <c r="M1281" s="1357" t="str">
        <f>IFERROR(INDEX('Budget Manager'!C:C,MATCH(L1281,'Budget Manager'!A:A,0))&amp;", "&amp;INDEX('Budget Manager'!D:D,MATCH(L1281,'Budget Manager'!A:A,0)),"No Budget Manager")</f>
        <v>McCaffrey, Robert</v>
      </c>
      <c r="N1281" s="1357">
        <f>IFERROR(INDEX('Budget Manager'!B:B,MATCH(L1281,'Budget Manager'!A:A,0)),"No PIDM")</f>
        <v>1003118</v>
      </c>
      <c r="O1281" s="1380"/>
      <c r="P1281" s="1357" t="str">
        <f t="shared" si="27"/>
        <v/>
      </c>
      <c r="Q1281" s="1361" t="str">
        <f>IFERROR(VLOOKUP(Organization!$L1281,BUDGETMANAGER,5,FALSE),"No VID")</f>
        <v>A</v>
      </c>
    </row>
    <row r="1282" spans="1:18" customFormat="1" ht="12.75" customHeight="1">
      <c r="A1282" s="1359">
        <v>1273</v>
      </c>
      <c r="B1282" s="1379" t="s">
        <v>97</v>
      </c>
      <c r="C1282" s="1379"/>
      <c r="D1282" s="1379"/>
      <c r="E1282" s="1379"/>
      <c r="F1282" s="1379"/>
      <c r="G1282" s="1379"/>
      <c r="H1282" s="1355" t="s">
        <v>1181</v>
      </c>
      <c r="I1282" s="1380" t="s">
        <v>3384</v>
      </c>
      <c r="J1282" s="1379" t="s">
        <v>3245</v>
      </c>
      <c r="K1282" s="1381" t="s">
        <v>9888</v>
      </c>
      <c r="L1282" s="1380" t="s">
        <v>6213</v>
      </c>
      <c r="M1282" s="1357" t="str">
        <f>IFERROR(INDEX('Budget Manager'!C:C,MATCH(L1282,'Budget Manager'!A:A,0))&amp;", "&amp;INDEX('Budget Manager'!D:D,MATCH(L1282,'Budget Manager'!A:A,0)),"No Budget Manager")</f>
        <v>McCaffrey, Robert</v>
      </c>
      <c r="N1282" s="1357">
        <f>IFERROR(INDEX('Budget Manager'!B:B,MATCH(L1282,'Budget Manager'!A:A,0)),"No PIDM")</f>
        <v>1003118</v>
      </c>
      <c r="O1282" s="1380"/>
      <c r="P1282" s="1357" t="str">
        <f t="shared" si="27"/>
        <v/>
      </c>
      <c r="Q1282" s="1361" t="str">
        <f>IFERROR(VLOOKUP(Organization!$L1282,BUDGETMANAGER,5,FALSE),"No VID")</f>
        <v>A</v>
      </c>
    </row>
    <row r="1283" spans="1:18" customFormat="1" ht="12.75" customHeight="1">
      <c r="A1283" s="1359">
        <v>1274</v>
      </c>
      <c r="B1283" s="1379" t="s">
        <v>97</v>
      </c>
      <c r="C1283" s="1379"/>
      <c r="D1283" s="1379"/>
      <c r="E1283" s="1379"/>
      <c r="F1283" s="1379"/>
      <c r="G1283" s="1379"/>
      <c r="H1283" s="1355" t="s">
        <v>1182</v>
      </c>
      <c r="I1283" s="1380" t="s">
        <v>3388</v>
      </c>
      <c r="J1283" s="1379" t="s">
        <v>3245</v>
      </c>
      <c r="K1283" s="1381" t="s">
        <v>9888</v>
      </c>
      <c r="L1283" s="1380" t="s">
        <v>6213</v>
      </c>
      <c r="M1283" s="1357" t="str">
        <f>IFERROR(INDEX('Budget Manager'!C:C,MATCH(L1283,'Budget Manager'!A:A,0))&amp;", "&amp;INDEX('Budget Manager'!D:D,MATCH(L1283,'Budget Manager'!A:A,0)),"No Budget Manager")</f>
        <v>McCaffrey, Robert</v>
      </c>
      <c r="N1283" s="1357">
        <f>IFERROR(INDEX('Budget Manager'!B:B,MATCH(L1283,'Budget Manager'!A:A,0)),"No PIDM")</f>
        <v>1003118</v>
      </c>
      <c r="O1283" s="1380"/>
      <c r="P1283" s="1357" t="str">
        <f t="shared" si="27"/>
        <v/>
      </c>
      <c r="Q1283" s="1361" t="str">
        <f>IFERROR(VLOOKUP(Organization!$L1283,BUDGETMANAGER,5,FALSE),"No VID")</f>
        <v>A</v>
      </c>
    </row>
    <row r="1284" spans="1:18" customFormat="1" ht="12.75" customHeight="1">
      <c r="A1284" s="1359">
        <v>1275</v>
      </c>
      <c r="B1284" s="1379" t="s">
        <v>97</v>
      </c>
      <c r="C1284" s="1379"/>
      <c r="D1284" s="1379"/>
      <c r="E1284" s="1379"/>
      <c r="F1284" s="1379"/>
      <c r="G1284" s="1379"/>
      <c r="H1284" s="1355" t="s">
        <v>1197</v>
      </c>
      <c r="I1284" s="1384" t="s">
        <v>4161</v>
      </c>
      <c r="J1284" s="1379" t="s">
        <v>3245</v>
      </c>
      <c r="K1284" s="1381" t="s">
        <v>9888</v>
      </c>
      <c r="L1284" s="1380" t="s">
        <v>6213</v>
      </c>
      <c r="M1284" s="1357" t="str">
        <f>IFERROR(INDEX('Budget Manager'!C:C,MATCH(L1284,'Budget Manager'!A:A,0))&amp;", "&amp;INDEX('Budget Manager'!D:D,MATCH(L1284,'Budget Manager'!A:A,0)),"No Budget Manager")</f>
        <v>McCaffrey, Robert</v>
      </c>
      <c r="N1284" s="1357">
        <f>IFERROR(INDEX('Budget Manager'!B:B,MATCH(L1284,'Budget Manager'!A:A,0)),"No PIDM")</f>
        <v>1003118</v>
      </c>
      <c r="O1284" s="1380"/>
      <c r="P1284" s="1357" t="str">
        <f t="shared" si="27"/>
        <v/>
      </c>
      <c r="Q1284" s="1361" t="str">
        <f>IFERROR(VLOOKUP(Organization!$L1284,BUDGETMANAGER,5,FALSE),"No VID")</f>
        <v>A</v>
      </c>
    </row>
    <row r="1285" spans="1:18" customFormat="1" ht="12.75" customHeight="1">
      <c r="A1285" s="1359">
        <v>1276</v>
      </c>
      <c r="B1285" s="1355" t="s">
        <v>97</v>
      </c>
      <c r="C1285" s="1355"/>
      <c r="D1285" s="1355"/>
      <c r="E1285" s="1355"/>
      <c r="F1285" s="1355"/>
      <c r="G1285" s="1355" t="s">
        <v>9889</v>
      </c>
      <c r="H1285" s="1356"/>
      <c r="I1285" s="1460" t="s">
        <v>9890</v>
      </c>
      <c r="J1285" s="1355" t="s">
        <v>3240</v>
      </c>
      <c r="K1285" s="1378" t="s">
        <v>9876</v>
      </c>
      <c r="L1285" s="1357" t="s">
        <v>4009</v>
      </c>
      <c r="M1285" s="1357" t="str">
        <f>IFERROR(INDEX('Budget Manager'!C:C,MATCH(L1285,'Budget Manager'!A:A,0))&amp;", "&amp;INDEX('Budget Manager'!D:D,MATCH(L1285,'Budget Manager'!A:A,0)),"No Budget Manager")</f>
        <v>Bosley, Michael</v>
      </c>
      <c r="N1285" s="1357">
        <f>IFERROR(INDEX('Budget Manager'!B:B,MATCH(L1285,'Budget Manager'!A:A,0)),"No PIDM")</f>
        <v>102801</v>
      </c>
      <c r="O1285" s="1357"/>
      <c r="P1285" s="1357" t="str">
        <f t="shared" ref="P1285" si="28">LEFT($O1285,3)</f>
        <v/>
      </c>
      <c r="Q1285" s="1361" t="str">
        <f>IFERROR(VLOOKUP(Organization!$L1285,BUDGETMANAGER,5,FALSE),"No VID")</f>
        <v>A</v>
      </c>
    </row>
    <row r="1286" spans="1:18" ht="12.75" customHeight="1">
      <c r="A1286" s="1359">
        <v>1277</v>
      </c>
      <c r="B1286" s="1355" t="s">
        <v>97</v>
      </c>
      <c r="C1286" s="1355"/>
      <c r="D1286" s="1355"/>
      <c r="E1286" s="1355"/>
      <c r="F1286" s="1355"/>
      <c r="G1286" s="1355"/>
      <c r="H1286" s="1369">
        <v>111310</v>
      </c>
      <c r="I1286" s="1360" t="s">
        <v>4878</v>
      </c>
      <c r="J1286" s="1355" t="s">
        <v>3245</v>
      </c>
      <c r="K1286" s="1378" t="s">
        <v>9889</v>
      </c>
      <c r="L1286" s="1357" t="s">
        <v>8452</v>
      </c>
      <c r="M1286" s="1357" t="str">
        <f>IFERROR(INDEX('Budget Manager'!C:C,MATCH(L1286,'Budget Manager'!A:A,0))&amp;", "&amp;INDEX('Budget Manager'!D:D,MATCH(L1286,'Budget Manager'!A:A,0)),"No Budget Manager")</f>
        <v>Alvarez, Ruby</v>
      </c>
      <c r="N1286" s="1357">
        <f>IFERROR(INDEX('Budget Manager'!B:B,MATCH(L1286,'Budget Manager'!A:A,0)),"No PIDM")</f>
        <v>3303849</v>
      </c>
      <c r="O1286" s="1357"/>
      <c r="P1286" s="1357" t="str">
        <f t="shared" ref="P1286:P1322" si="29">LEFT($O1286,3)</f>
        <v/>
      </c>
      <c r="Q1286" s="1361" t="str">
        <f>IFERROR(VLOOKUP(Organization!$L1286,BUDGETMANAGER,5,FALSE),"No VID")</f>
        <v>A</v>
      </c>
      <c r="R1286" s="111"/>
    </row>
    <row r="1287" spans="1:18" ht="12.75" customHeight="1">
      <c r="A1287" s="1359">
        <v>1278</v>
      </c>
      <c r="B1287" s="1355" t="s">
        <v>97</v>
      </c>
      <c r="C1287" s="1355"/>
      <c r="D1287" s="1355"/>
      <c r="E1287" s="1355"/>
      <c r="F1287" s="1355"/>
      <c r="G1287" s="1355"/>
      <c r="H1287" s="1356">
        <v>111113</v>
      </c>
      <c r="I1287" s="1363" t="s">
        <v>7767</v>
      </c>
      <c r="J1287" s="1355" t="s">
        <v>3245</v>
      </c>
      <c r="K1287" s="1378" t="s">
        <v>9889</v>
      </c>
      <c r="L1287" s="1357" t="s">
        <v>4009</v>
      </c>
      <c r="M1287" s="1357" t="str">
        <f>IFERROR(INDEX('Budget Manager'!C:C,MATCH(L1287,'Budget Manager'!A:A,0))&amp;", "&amp;INDEX('Budget Manager'!D:D,MATCH(L1287,'Budget Manager'!A:A,0)),"No Budget Manager")</f>
        <v>Bosley, Michael</v>
      </c>
      <c r="N1287" s="1357">
        <f>IFERROR(INDEX('Budget Manager'!B:B,MATCH(L1287,'Budget Manager'!A:A,0)),"No PIDM")</f>
        <v>102801</v>
      </c>
      <c r="O1287" s="1357"/>
      <c r="P1287" s="1357" t="str">
        <f t="shared" si="29"/>
        <v/>
      </c>
      <c r="Q1287" s="1361" t="str">
        <f>IFERROR(VLOOKUP(Organization!$L1287,BUDGETMANAGER,5,FALSE),"No VID")</f>
        <v>A</v>
      </c>
      <c r="R1287" s="111"/>
    </row>
    <row r="1288" spans="1:18" ht="12.75" customHeight="1">
      <c r="A1288" s="1359">
        <v>1279</v>
      </c>
      <c r="B1288" s="1355" t="s">
        <v>97</v>
      </c>
      <c r="C1288" s="1355"/>
      <c r="D1288" s="1355"/>
      <c r="E1288" s="1355"/>
      <c r="F1288" s="1355"/>
      <c r="G1288" s="1355"/>
      <c r="H1288" s="1356">
        <v>111402</v>
      </c>
      <c r="I1288" s="1363" t="s">
        <v>6798</v>
      </c>
      <c r="J1288" s="1355" t="s">
        <v>3240</v>
      </c>
      <c r="K1288" s="1378" t="s">
        <v>9889</v>
      </c>
      <c r="L1288" s="1357" t="s">
        <v>4009</v>
      </c>
      <c r="M1288" s="1357" t="str">
        <f>IFERROR(INDEX('Budget Manager'!C:C,MATCH(L1288,'Budget Manager'!A:A,0))&amp;", "&amp;INDEX('Budget Manager'!D:D,MATCH(L1288,'Budget Manager'!A:A,0)),"No Budget Manager")</f>
        <v>Bosley, Michael</v>
      </c>
      <c r="N1288" s="1357">
        <f>IFERROR(INDEX('Budget Manager'!B:B,MATCH(L1288,'Budget Manager'!A:A,0)),"No PIDM")</f>
        <v>102801</v>
      </c>
      <c r="O1288" s="1357"/>
      <c r="P1288" s="1357" t="str">
        <f t="shared" si="29"/>
        <v/>
      </c>
      <c r="Q1288" s="1361" t="str">
        <f>IFERROR(VLOOKUP(Organization!$L1288,BUDGETMANAGER,5,FALSE),"No VID")</f>
        <v>A</v>
      </c>
      <c r="R1288" s="111"/>
    </row>
    <row r="1289" spans="1:18" ht="12.75" customHeight="1">
      <c r="A1289" s="1359">
        <v>1280</v>
      </c>
      <c r="B1289" s="1355" t="s">
        <v>97</v>
      </c>
      <c r="C1289" s="1355"/>
      <c r="D1289" s="1355"/>
      <c r="E1289" s="1355"/>
      <c r="F1289" s="1355"/>
      <c r="G1289" s="1355"/>
      <c r="H1289" s="1356">
        <v>111804</v>
      </c>
      <c r="I1289" s="1363" t="s">
        <v>979</v>
      </c>
      <c r="J1289" s="1355" t="s">
        <v>3245</v>
      </c>
      <c r="K1289" s="1378" t="s">
        <v>9889</v>
      </c>
      <c r="L1289" s="1357" t="s">
        <v>8452</v>
      </c>
      <c r="M1289" s="1357" t="str">
        <f>IFERROR(INDEX('Budget Manager'!C:C,MATCH(L1289,'Budget Manager'!A:A,0))&amp;", "&amp;INDEX('Budget Manager'!D:D,MATCH(L1289,'Budget Manager'!A:A,0)),"No Budget Manager")</f>
        <v>Alvarez, Ruby</v>
      </c>
      <c r="N1289" s="1357">
        <f>IFERROR(INDEX('Budget Manager'!B:B,MATCH(L1289,'Budget Manager'!A:A,0)),"No PIDM")</f>
        <v>3303849</v>
      </c>
      <c r="O1289" s="1357"/>
      <c r="P1289" s="1357" t="str">
        <f t="shared" si="29"/>
        <v/>
      </c>
      <c r="Q1289" s="1361" t="str">
        <f>IFERROR(VLOOKUP(Organization!$L1289,BUDGETMANAGER,5,FALSE),"No VID")</f>
        <v>A</v>
      </c>
      <c r="R1289" s="111"/>
    </row>
    <row r="1290" spans="1:18" ht="12.75" customHeight="1">
      <c r="A1290" s="1359">
        <v>1281</v>
      </c>
      <c r="B1290" s="1355" t="s">
        <v>97</v>
      </c>
      <c r="C1290" s="1355"/>
      <c r="D1290" s="1355"/>
      <c r="E1290" s="1355"/>
      <c r="F1290" s="1355"/>
      <c r="G1290" s="1355"/>
      <c r="H1290" s="1369">
        <v>112510</v>
      </c>
      <c r="I1290" s="1360" t="s">
        <v>5023</v>
      </c>
      <c r="J1290" s="1355" t="s">
        <v>3245</v>
      </c>
      <c r="K1290" s="1378" t="s">
        <v>9889</v>
      </c>
      <c r="L1290" s="1357" t="s">
        <v>4009</v>
      </c>
      <c r="M1290" s="1357" t="str">
        <f>IFERROR(INDEX('Budget Manager'!C:C,MATCH(L1290,'Budget Manager'!A:A,0))&amp;", "&amp;INDEX('Budget Manager'!D:D,MATCH(L1290,'Budget Manager'!A:A,0)),"No Budget Manager")</f>
        <v>Bosley, Michael</v>
      </c>
      <c r="N1290" s="1357">
        <f>IFERROR(INDEX('Budget Manager'!B:B,MATCH(L1290,'Budget Manager'!A:A,0)),"No PIDM")</f>
        <v>102801</v>
      </c>
      <c r="O1290" s="1357"/>
      <c r="P1290" s="1357" t="str">
        <f t="shared" si="29"/>
        <v/>
      </c>
      <c r="Q1290" s="1361" t="str">
        <f>IFERROR(VLOOKUP(Organization!$L1290,BUDGETMANAGER,5,FALSE),"No VID")</f>
        <v>A</v>
      </c>
      <c r="R1290" s="111"/>
    </row>
    <row r="1291" spans="1:18" ht="12.75" customHeight="1">
      <c r="A1291" s="1359">
        <v>1282</v>
      </c>
      <c r="B1291" s="1355" t="s">
        <v>97</v>
      </c>
      <c r="C1291" s="1355"/>
      <c r="D1291" s="1355"/>
      <c r="E1291" s="1355"/>
      <c r="F1291" s="1355"/>
      <c r="G1291" s="1355"/>
      <c r="H1291" s="1356">
        <v>112904</v>
      </c>
      <c r="I1291" s="1363" t="s">
        <v>980</v>
      </c>
      <c r="J1291" s="1355" t="s">
        <v>3245</v>
      </c>
      <c r="K1291" s="1378" t="s">
        <v>9889</v>
      </c>
      <c r="L1291" s="1357" t="s">
        <v>4009</v>
      </c>
      <c r="M1291" s="1357" t="str">
        <f>IFERROR(INDEX('Budget Manager'!C:C,MATCH(L1291,'Budget Manager'!A:A,0))&amp;", "&amp;INDEX('Budget Manager'!D:D,MATCH(L1291,'Budget Manager'!A:A,0)),"No Budget Manager")</f>
        <v>Bosley, Michael</v>
      </c>
      <c r="N1291" s="1357">
        <f>IFERROR(INDEX('Budget Manager'!B:B,MATCH(L1291,'Budget Manager'!A:A,0)),"No PIDM")</f>
        <v>102801</v>
      </c>
      <c r="O1291" s="1357"/>
      <c r="P1291" s="1357" t="str">
        <f t="shared" si="29"/>
        <v/>
      </c>
      <c r="Q1291" s="1361" t="str">
        <f>IFERROR(VLOOKUP(Organization!$L1291,BUDGETMANAGER,5,FALSE),"No VID")</f>
        <v>A</v>
      </c>
      <c r="R1291" s="111"/>
    </row>
    <row r="1292" spans="1:18" ht="12.75" customHeight="1">
      <c r="A1292" s="1359">
        <v>1283</v>
      </c>
      <c r="B1292" s="1355" t="s">
        <v>97</v>
      </c>
      <c r="C1292" s="1355"/>
      <c r="D1292" s="1355"/>
      <c r="E1292" s="1355"/>
      <c r="F1292" s="1355"/>
      <c r="G1292" s="1355"/>
      <c r="H1292" s="1356">
        <v>113004</v>
      </c>
      <c r="I1292" s="1363" t="s">
        <v>981</v>
      </c>
      <c r="J1292" s="1355" t="s">
        <v>3245</v>
      </c>
      <c r="K1292" s="1378" t="s">
        <v>9889</v>
      </c>
      <c r="L1292" s="1357" t="s">
        <v>4009</v>
      </c>
      <c r="M1292" s="1357" t="str">
        <f>IFERROR(INDEX('Budget Manager'!C:C,MATCH(L1292,'Budget Manager'!A:A,0))&amp;", "&amp;INDEX('Budget Manager'!D:D,MATCH(L1292,'Budget Manager'!A:A,0)),"No Budget Manager")</f>
        <v>Bosley, Michael</v>
      </c>
      <c r="N1292" s="1357">
        <f>IFERROR(INDEX('Budget Manager'!B:B,MATCH(L1292,'Budget Manager'!A:A,0)),"No PIDM")</f>
        <v>102801</v>
      </c>
      <c r="O1292" s="1357"/>
      <c r="P1292" s="1357" t="str">
        <f t="shared" si="29"/>
        <v/>
      </c>
      <c r="Q1292" s="1361" t="str">
        <f>IFERROR(VLOOKUP(Organization!$L1292,BUDGETMANAGER,5,FALSE),"No VID")</f>
        <v>A</v>
      </c>
      <c r="R1292" s="111"/>
    </row>
    <row r="1293" spans="1:18" ht="12.75" customHeight="1">
      <c r="A1293" s="1359">
        <v>1284</v>
      </c>
      <c r="B1293" s="1355" t="s">
        <v>97</v>
      </c>
      <c r="C1293" s="1355"/>
      <c r="D1293" s="1355"/>
      <c r="E1293" s="1355"/>
      <c r="F1293" s="1355"/>
      <c r="G1293" s="1355"/>
      <c r="H1293" s="1356">
        <v>113104</v>
      </c>
      <c r="I1293" s="1363" t="s">
        <v>982</v>
      </c>
      <c r="J1293" s="1355" t="s">
        <v>3245</v>
      </c>
      <c r="K1293" s="1378" t="s">
        <v>9889</v>
      </c>
      <c r="L1293" s="1357" t="s">
        <v>4009</v>
      </c>
      <c r="M1293" s="1357" t="str">
        <f>IFERROR(INDEX('Budget Manager'!C:C,MATCH(L1293,'Budget Manager'!A:A,0))&amp;", "&amp;INDEX('Budget Manager'!D:D,MATCH(L1293,'Budget Manager'!A:A,0)),"No Budget Manager")</f>
        <v>Bosley, Michael</v>
      </c>
      <c r="N1293" s="1357">
        <f>IFERROR(INDEX('Budget Manager'!B:B,MATCH(L1293,'Budget Manager'!A:A,0)),"No PIDM")</f>
        <v>102801</v>
      </c>
      <c r="O1293" s="1357"/>
      <c r="P1293" s="1357" t="str">
        <f t="shared" si="29"/>
        <v/>
      </c>
      <c r="Q1293" s="1361" t="str">
        <f>IFERROR(VLOOKUP(Organization!$L1293,BUDGETMANAGER,5,FALSE),"No VID")</f>
        <v>A</v>
      </c>
      <c r="R1293" s="111"/>
    </row>
    <row r="1294" spans="1:18" ht="12.75" customHeight="1">
      <c r="A1294" s="1359">
        <v>1285</v>
      </c>
      <c r="B1294" s="1355" t="s">
        <v>97</v>
      </c>
      <c r="C1294" s="1355"/>
      <c r="D1294" s="1355"/>
      <c r="E1294" s="1355"/>
      <c r="F1294" s="1355"/>
      <c r="G1294" s="1355"/>
      <c r="H1294" s="1356">
        <v>113204</v>
      </c>
      <c r="I1294" s="1363" t="s">
        <v>983</v>
      </c>
      <c r="J1294" s="1355" t="s">
        <v>3245</v>
      </c>
      <c r="K1294" s="1378" t="s">
        <v>9889</v>
      </c>
      <c r="L1294" s="1357" t="s">
        <v>4009</v>
      </c>
      <c r="M1294" s="1357" t="str">
        <f>IFERROR(INDEX('Budget Manager'!C:C,MATCH(L1294,'Budget Manager'!A:A,0))&amp;", "&amp;INDEX('Budget Manager'!D:D,MATCH(L1294,'Budget Manager'!A:A,0)),"No Budget Manager")</f>
        <v>Bosley, Michael</v>
      </c>
      <c r="N1294" s="1357">
        <f>IFERROR(INDEX('Budget Manager'!B:B,MATCH(L1294,'Budget Manager'!A:A,0)),"No PIDM")</f>
        <v>102801</v>
      </c>
      <c r="O1294" s="1357"/>
      <c r="P1294" s="1357" t="str">
        <f t="shared" si="29"/>
        <v/>
      </c>
      <c r="Q1294" s="1361" t="str">
        <f>IFERROR(VLOOKUP(Organization!$L1294,BUDGETMANAGER,5,FALSE),"No VID")</f>
        <v>A</v>
      </c>
      <c r="R1294" s="111"/>
    </row>
    <row r="1295" spans="1:18" ht="12.75" customHeight="1">
      <c r="A1295" s="1359">
        <v>1286</v>
      </c>
      <c r="B1295" s="1355" t="s">
        <v>97</v>
      </c>
      <c r="C1295" s="1355"/>
      <c r="D1295" s="1355"/>
      <c r="E1295" s="1355"/>
      <c r="F1295" s="1355"/>
      <c r="G1295" s="1355"/>
      <c r="H1295" s="1356">
        <v>113205</v>
      </c>
      <c r="I1295" s="1357" t="s">
        <v>3829</v>
      </c>
      <c r="J1295" s="1355" t="s">
        <v>3245</v>
      </c>
      <c r="K1295" s="1378" t="s">
        <v>9889</v>
      </c>
      <c r="L1295" s="1357" t="s">
        <v>8452</v>
      </c>
      <c r="M1295" s="1357" t="str">
        <f>IFERROR(INDEX('Budget Manager'!C:C,MATCH(L1295,'Budget Manager'!A:A,0))&amp;", "&amp;INDEX('Budget Manager'!D:D,MATCH(L1295,'Budget Manager'!A:A,0)),"No Budget Manager")</f>
        <v>Alvarez, Ruby</v>
      </c>
      <c r="N1295" s="1357">
        <f>IFERROR(INDEX('Budget Manager'!B:B,MATCH(L1295,'Budget Manager'!A:A,0)),"No PIDM")</f>
        <v>3303849</v>
      </c>
      <c r="O1295" s="1357"/>
      <c r="P1295" s="1357" t="str">
        <f t="shared" si="29"/>
        <v/>
      </c>
      <c r="Q1295" s="1361" t="str">
        <f>IFERROR(VLOOKUP(Organization!$L1295,BUDGETMANAGER,5,FALSE),"No VID")</f>
        <v>A</v>
      </c>
      <c r="R1295" s="111"/>
    </row>
    <row r="1296" spans="1:18" ht="12.75" customHeight="1">
      <c r="A1296" s="1359">
        <v>1287</v>
      </c>
      <c r="B1296" s="1355" t="s">
        <v>97</v>
      </c>
      <c r="C1296" s="1355"/>
      <c r="D1296" s="1355"/>
      <c r="E1296" s="1355"/>
      <c r="F1296" s="1355"/>
      <c r="G1296" s="1355"/>
      <c r="H1296" s="1356">
        <v>113305</v>
      </c>
      <c r="I1296" s="1357" t="s">
        <v>3830</v>
      </c>
      <c r="J1296" s="1355" t="s">
        <v>3245</v>
      </c>
      <c r="K1296" s="1378" t="s">
        <v>9889</v>
      </c>
      <c r="L1296" s="1357" t="s">
        <v>4009</v>
      </c>
      <c r="M1296" s="1357" t="str">
        <f>IFERROR(INDEX('Budget Manager'!C:C,MATCH(L1296,'Budget Manager'!A:A,0))&amp;", "&amp;INDEX('Budget Manager'!D:D,MATCH(L1296,'Budget Manager'!A:A,0)),"No Budget Manager")</f>
        <v>Bosley, Michael</v>
      </c>
      <c r="N1296" s="1357">
        <f>IFERROR(INDEX('Budget Manager'!B:B,MATCH(L1296,'Budget Manager'!A:A,0)),"No PIDM")</f>
        <v>102801</v>
      </c>
      <c r="O1296" s="1357"/>
      <c r="P1296" s="1357" t="str">
        <f t="shared" si="29"/>
        <v/>
      </c>
      <c r="Q1296" s="1361" t="str">
        <f>IFERROR(VLOOKUP(Organization!$L1296,BUDGETMANAGER,5,FALSE),"No VID")</f>
        <v>A</v>
      </c>
      <c r="R1296" s="111"/>
    </row>
    <row r="1297" spans="1:18" ht="12.75" customHeight="1">
      <c r="A1297" s="1359">
        <v>1288</v>
      </c>
      <c r="B1297" s="1355" t="s">
        <v>97</v>
      </c>
      <c r="C1297" s="1355"/>
      <c r="D1297" s="1355"/>
      <c r="E1297" s="1355"/>
      <c r="F1297" s="1355"/>
      <c r="G1297" s="1355"/>
      <c r="H1297" s="1356">
        <v>113404</v>
      </c>
      <c r="I1297" s="1363" t="s">
        <v>985</v>
      </c>
      <c r="J1297" s="1355" t="s">
        <v>3245</v>
      </c>
      <c r="K1297" s="1378" t="s">
        <v>9889</v>
      </c>
      <c r="L1297" s="1357" t="s">
        <v>4009</v>
      </c>
      <c r="M1297" s="1357" t="str">
        <f>IFERROR(INDEX('Budget Manager'!C:C,MATCH(L1297,'Budget Manager'!A:A,0))&amp;", "&amp;INDEX('Budget Manager'!D:D,MATCH(L1297,'Budget Manager'!A:A,0)),"No Budget Manager")</f>
        <v>Bosley, Michael</v>
      </c>
      <c r="N1297" s="1357">
        <f>IFERROR(INDEX('Budget Manager'!B:B,MATCH(L1297,'Budget Manager'!A:A,0)),"No PIDM")</f>
        <v>102801</v>
      </c>
      <c r="O1297" s="1357"/>
      <c r="P1297" s="1357" t="str">
        <f t="shared" si="29"/>
        <v/>
      </c>
      <c r="Q1297" s="1361" t="str">
        <f>IFERROR(VLOOKUP(Organization!$L1297,BUDGETMANAGER,5,FALSE),"No VID")</f>
        <v>A</v>
      </c>
      <c r="R1297" s="111"/>
    </row>
    <row r="1298" spans="1:18" ht="12.75" customHeight="1">
      <c r="A1298" s="1359">
        <v>1289</v>
      </c>
      <c r="B1298" s="1355" t="s">
        <v>97</v>
      </c>
      <c r="C1298" s="1355"/>
      <c r="D1298" s="1355"/>
      <c r="E1298" s="1355"/>
      <c r="F1298" s="1355"/>
      <c r="G1298" s="1355"/>
      <c r="H1298" s="1356">
        <v>114405</v>
      </c>
      <c r="I1298" s="1357" t="s">
        <v>7053</v>
      </c>
      <c r="J1298" s="1355" t="s">
        <v>3245</v>
      </c>
      <c r="K1298" s="1378" t="s">
        <v>9889</v>
      </c>
      <c r="L1298" s="1357" t="s">
        <v>8452</v>
      </c>
      <c r="M1298" s="1357" t="str">
        <f>IFERROR(INDEX('Budget Manager'!C:C,MATCH(L1298,'Budget Manager'!A:A,0))&amp;", "&amp;INDEX('Budget Manager'!D:D,MATCH(L1298,'Budget Manager'!A:A,0)),"No Budget Manager")</f>
        <v>Alvarez, Ruby</v>
      </c>
      <c r="N1298" s="1357">
        <f>IFERROR(INDEX('Budget Manager'!B:B,MATCH(L1298,'Budget Manager'!A:A,0)),"No PIDM")</f>
        <v>3303849</v>
      </c>
      <c r="O1298" s="1357"/>
      <c r="P1298" s="1357" t="str">
        <f t="shared" si="29"/>
        <v/>
      </c>
      <c r="Q1298" s="1361" t="str">
        <f>IFERROR(VLOOKUP(Organization!$L1298,BUDGETMANAGER,5,FALSE),"No VID")</f>
        <v>A</v>
      </c>
      <c r="R1298" s="111"/>
    </row>
    <row r="1299" spans="1:18" ht="12.75" customHeight="1">
      <c r="A1299" s="1359">
        <v>1290</v>
      </c>
      <c r="B1299" s="1355" t="s">
        <v>97</v>
      </c>
      <c r="C1299" s="1355"/>
      <c r="D1299" s="1355"/>
      <c r="E1299" s="1355"/>
      <c r="F1299" s="1355"/>
      <c r="G1299" s="1355"/>
      <c r="H1299" s="1356">
        <v>114804</v>
      </c>
      <c r="I1299" s="1357" t="s">
        <v>991</v>
      </c>
      <c r="J1299" s="1355" t="s">
        <v>3245</v>
      </c>
      <c r="K1299" s="1378" t="s">
        <v>9889</v>
      </c>
      <c r="L1299" s="1357" t="s">
        <v>8452</v>
      </c>
      <c r="M1299" s="1357" t="str">
        <f>IFERROR(INDEX('Budget Manager'!C:C,MATCH(L1299,'Budget Manager'!A:A,0))&amp;", "&amp;INDEX('Budget Manager'!D:D,MATCH(L1299,'Budget Manager'!A:A,0)),"No Budget Manager")</f>
        <v>Alvarez, Ruby</v>
      </c>
      <c r="N1299" s="1357">
        <f>IFERROR(INDEX('Budget Manager'!B:B,MATCH(L1299,'Budget Manager'!A:A,0)),"No PIDM")</f>
        <v>3303849</v>
      </c>
      <c r="O1299" s="1357"/>
      <c r="P1299" s="1357" t="str">
        <f t="shared" si="29"/>
        <v/>
      </c>
      <c r="Q1299" s="1361" t="str">
        <f>IFERROR(VLOOKUP(Organization!$L1299,BUDGETMANAGER,5,FALSE),"No VID")</f>
        <v>A</v>
      </c>
      <c r="R1299" s="111"/>
    </row>
    <row r="1300" spans="1:18" ht="12.75" customHeight="1">
      <c r="A1300" s="1359">
        <v>1291</v>
      </c>
      <c r="B1300" s="1355" t="s">
        <v>97</v>
      </c>
      <c r="C1300" s="1355"/>
      <c r="D1300" s="1355"/>
      <c r="E1300" s="1355"/>
      <c r="F1300" s="1355"/>
      <c r="G1300" s="1355"/>
      <c r="H1300" s="1356">
        <v>114903</v>
      </c>
      <c r="I1300" s="1357" t="s">
        <v>565</v>
      </c>
      <c r="J1300" s="1355" t="s">
        <v>3245</v>
      </c>
      <c r="K1300" s="1378" t="s">
        <v>9889</v>
      </c>
      <c r="L1300" s="1357" t="s">
        <v>8452</v>
      </c>
      <c r="M1300" s="1357" t="str">
        <f>IFERROR(INDEX('Budget Manager'!C:C,MATCH(L1300,'Budget Manager'!A:A,0))&amp;", "&amp;INDEX('Budget Manager'!D:D,MATCH(L1300,'Budget Manager'!A:A,0)),"No Budget Manager")</f>
        <v>Alvarez, Ruby</v>
      </c>
      <c r="N1300" s="1357">
        <f>IFERROR(INDEX('Budget Manager'!B:B,MATCH(L1300,'Budget Manager'!A:A,0)),"No PIDM")</f>
        <v>3303849</v>
      </c>
      <c r="O1300" s="1357"/>
      <c r="P1300" s="1357" t="str">
        <f t="shared" si="29"/>
        <v/>
      </c>
      <c r="Q1300" s="1361" t="str">
        <f>IFERROR(VLOOKUP(Organization!$L1300,BUDGETMANAGER,5,FALSE),"No VID")</f>
        <v>A</v>
      </c>
      <c r="R1300" s="111">
        <f>COUNTIF($P$12:P1512,"End")</f>
        <v>273</v>
      </c>
    </row>
    <row r="1301" spans="1:18" ht="12.75" customHeight="1">
      <c r="A1301" s="1359">
        <v>1292</v>
      </c>
      <c r="B1301" s="1355" t="s">
        <v>97</v>
      </c>
      <c r="C1301" s="1355"/>
      <c r="D1301" s="1355"/>
      <c r="E1301" s="1355"/>
      <c r="F1301" s="1355"/>
      <c r="G1301" s="1355"/>
      <c r="H1301" s="1356">
        <v>114904</v>
      </c>
      <c r="I1301" s="1357" t="s">
        <v>3512</v>
      </c>
      <c r="J1301" s="1355" t="s">
        <v>3245</v>
      </c>
      <c r="K1301" s="1378" t="s">
        <v>9889</v>
      </c>
      <c r="L1301" s="1357" t="s">
        <v>8452</v>
      </c>
      <c r="M1301" s="1357" t="str">
        <f>IFERROR(INDEX('Budget Manager'!C:C,MATCH(L1301,'Budget Manager'!A:A,0))&amp;", "&amp;INDEX('Budget Manager'!D:D,MATCH(L1301,'Budget Manager'!A:A,0)),"No Budget Manager")</f>
        <v>Alvarez, Ruby</v>
      </c>
      <c r="N1301" s="1357">
        <f>IFERROR(INDEX('Budget Manager'!B:B,MATCH(L1301,'Budget Manager'!A:A,0)),"No PIDM")</f>
        <v>3303849</v>
      </c>
      <c r="O1301" s="1357"/>
      <c r="P1301" s="1357" t="str">
        <f t="shared" si="29"/>
        <v/>
      </c>
      <c r="Q1301" s="1361" t="str">
        <f>IFERROR(VLOOKUP(Organization!$L1301,BUDGETMANAGER,5,FALSE),"No VID")</f>
        <v>A</v>
      </c>
      <c r="R1301" s="111"/>
    </row>
    <row r="1302" spans="1:18" ht="12.75" customHeight="1">
      <c r="A1302" s="1359">
        <v>1293</v>
      </c>
      <c r="B1302" s="1355" t="s">
        <v>97</v>
      </c>
      <c r="C1302" s="1355"/>
      <c r="D1302" s="1355"/>
      <c r="E1302" s="1355"/>
      <c r="F1302" s="1355"/>
      <c r="G1302" s="1355"/>
      <c r="H1302" s="1356">
        <v>115003</v>
      </c>
      <c r="I1302" s="1357" t="s">
        <v>566</v>
      </c>
      <c r="J1302" s="1355" t="s">
        <v>3245</v>
      </c>
      <c r="K1302" s="1378" t="s">
        <v>9889</v>
      </c>
      <c r="L1302" s="1357" t="s">
        <v>4009</v>
      </c>
      <c r="M1302" s="1357" t="str">
        <f>IFERROR(INDEX('Budget Manager'!C:C,MATCH(L1302,'Budget Manager'!A:A,0))&amp;", "&amp;INDEX('Budget Manager'!D:D,MATCH(L1302,'Budget Manager'!A:A,0)),"No Budget Manager")</f>
        <v>Bosley, Michael</v>
      </c>
      <c r="N1302" s="1357">
        <f>IFERROR(INDEX('Budget Manager'!B:B,MATCH(L1302,'Budget Manager'!A:A,0)),"No PIDM")</f>
        <v>102801</v>
      </c>
      <c r="O1302" s="1357"/>
      <c r="P1302" s="1357" t="str">
        <f t="shared" si="29"/>
        <v/>
      </c>
      <c r="Q1302" s="1361" t="str">
        <f>IFERROR(VLOOKUP(Organization!$L1302,BUDGETMANAGER,5,FALSE),"No VID")</f>
        <v>A</v>
      </c>
      <c r="R1302" s="111"/>
    </row>
    <row r="1303" spans="1:18" ht="12.75" customHeight="1">
      <c r="A1303" s="1359">
        <v>1294</v>
      </c>
      <c r="B1303" s="1355" t="s">
        <v>97</v>
      </c>
      <c r="C1303" s="1355"/>
      <c r="D1303" s="1355"/>
      <c r="E1303" s="1355"/>
      <c r="F1303" s="1355"/>
      <c r="G1303" s="1355"/>
      <c r="H1303" s="1356">
        <v>115004</v>
      </c>
      <c r="I1303" s="1357" t="s">
        <v>3513</v>
      </c>
      <c r="J1303" s="1355" t="s">
        <v>3245</v>
      </c>
      <c r="K1303" s="1378" t="s">
        <v>9889</v>
      </c>
      <c r="L1303" s="1357" t="s">
        <v>4009</v>
      </c>
      <c r="M1303" s="1357" t="str">
        <f>IFERROR(INDEX('Budget Manager'!C:C,MATCH(L1303,'Budget Manager'!A:A,0))&amp;", "&amp;INDEX('Budget Manager'!D:D,MATCH(L1303,'Budget Manager'!A:A,0)),"No Budget Manager")</f>
        <v>Bosley, Michael</v>
      </c>
      <c r="N1303" s="1357">
        <f>IFERROR(INDEX('Budget Manager'!B:B,MATCH(L1303,'Budget Manager'!A:A,0)),"No PIDM")</f>
        <v>102801</v>
      </c>
      <c r="O1303" s="1357"/>
      <c r="P1303" s="1357" t="str">
        <f t="shared" si="29"/>
        <v/>
      </c>
      <c r="Q1303" s="1361" t="str">
        <f>IFERROR(VLOOKUP(Organization!$L1303,BUDGETMANAGER,5,FALSE),"No VID")</f>
        <v>A</v>
      </c>
      <c r="R1303" s="111"/>
    </row>
    <row r="1304" spans="1:18" ht="12.75" customHeight="1">
      <c r="A1304" s="1359">
        <v>1295</v>
      </c>
      <c r="B1304" s="1355" t="s">
        <v>97</v>
      </c>
      <c r="C1304" s="1355"/>
      <c r="D1304" s="1355"/>
      <c r="E1304" s="1355"/>
      <c r="F1304" s="1355"/>
      <c r="G1304" s="1355"/>
      <c r="H1304" s="1356">
        <v>115304</v>
      </c>
      <c r="I1304" s="1363" t="s">
        <v>4108</v>
      </c>
      <c r="J1304" s="1355" t="s">
        <v>3245</v>
      </c>
      <c r="K1304" s="1378" t="s">
        <v>9889</v>
      </c>
      <c r="L1304" s="1357" t="s">
        <v>4009</v>
      </c>
      <c r="M1304" s="1357" t="str">
        <f>IFERROR(INDEX('Budget Manager'!C:C,MATCH(L1304,'Budget Manager'!A:A,0))&amp;", "&amp;INDEX('Budget Manager'!D:D,MATCH(L1304,'Budget Manager'!A:A,0)),"No Budget Manager")</f>
        <v>Bosley, Michael</v>
      </c>
      <c r="N1304" s="1357">
        <f>IFERROR(INDEX('Budget Manager'!B:B,MATCH(L1304,'Budget Manager'!A:A,0)),"No PIDM")</f>
        <v>102801</v>
      </c>
      <c r="O1304" s="1357"/>
      <c r="P1304" s="1357" t="str">
        <f t="shared" si="29"/>
        <v/>
      </c>
      <c r="Q1304" s="1361" t="str">
        <f>IFERROR(VLOOKUP(Organization!$L1304,BUDGETMANAGER,5,FALSE),"No VID")</f>
        <v>A</v>
      </c>
      <c r="R1304" s="111"/>
    </row>
    <row r="1305" spans="1:18" ht="12.75" customHeight="1">
      <c r="A1305" s="1359">
        <v>1296</v>
      </c>
      <c r="B1305" s="1355" t="s">
        <v>97</v>
      </c>
      <c r="C1305" s="1355"/>
      <c r="D1305" s="1355"/>
      <c r="E1305" s="1355"/>
      <c r="F1305" s="1355"/>
      <c r="G1305" s="1355"/>
      <c r="H1305" s="1356">
        <v>115404</v>
      </c>
      <c r="I1305" s="1363" t="s">
        <v>4292</v>
      </c>
      <c r="J1305" s="1355" t="s">
        <v>3245</v>
      </c>
      <c r="K1305" s="1378" t="s">
        <v>9889</v>
      </c>
      <c r="L1305" s="1357" t="s">
        <v>4009</v>
      </c>
      <c r="M1305" s="1357" t="str">
        <f>IFERROR(INDEX('Budget Manager'!C:C,MATCH(L1305,'Budget Manager'!A:A,0))&amp;", "&amp;INDEX('Budget Manager'!D:D,MATCH(L1305,'Budget Manager'!A:A,0)),"No Budget Manager")</f>
        <v>Bosley, Michael</v>
      </c>
      <c r="N1305" s="1357">
        <f>IFERROR(INDEX('Budget Manager'!B:B,MATCH(L1305,'Budget Manager'!A:A,0)),"No PIDM")</f>
        <v>102801</v>
      </c>
      <c r="O1305" s="1357"/>
      <c r="P1305" s="1357" t="str">
        <f t="shared" si="29"/>
        <v/>
      </c>
      <c r="Q1305" s="1361" t="str">
        <f>IFERROR(VLOOKUP(Organization!$L1305,BUDGETMANAGER,5,FALSE),"No VID")</f>
        <v>A</v>
      </c>
      <c r="R1305" s="111"/>
    </row>
    <row r="1306" spans="1:18" ht="12.75" customHeight="1">
      <c r="A1306" s="1359">
        <v>1297</v>
      </c>
      <c r="B1306" s="1355" t="s">
        <v>97</v>
      </c>
      <c r="C1306" s="1355"/>
      <c r="D1306" s="1355"/>
      <c r="E1306" s="1355"/>
      <c r="F1306" s="1355"/>
      <c r="G1306" s="1355"/>
      <c r="H1306" s="1356">
        <v>115604</v>
      </c>
      <c r="I1306" s="1363" t="s">
        <v>4605</v>
      </c>
      <c r="J1306" s="1355" t="s">
        <v>3245</v>
      </c>
      <c r="K1306" s="1378" t="s">
        <v>9889</v>
      </c>
      <c r="L1306" s="1357" t="s">
        <v>4009</v>
      </c>
      <c r="M1306" s="1357" t="str">
        <f>IFERROR(INDEX('Budget Manager'!C:C,MATCH(L1306,'Budget Manager'!A:A,0))&amp;", "&amp;INDEX('Budget Manager'!D:D,MATCH(L1306,'Budget Manager'!A:A,0)),"No Budget Manager")</f>
        <v>Bosley, Michael</v>
      </c>
      <c r="N1306" s="1357">
        <f>IFERROR(INDEX('Budget Manager'!B:B,MATCH(L1306,'Budget Manager'!A:A,0)),"No PIDM")</f>
        <v>102801</v>
      </c>
      <c r="O1306" s="1357"/>
      <c r="P1306" s="1357" t="str">
        <f t="shared" si="29"/>
        <v/>
      </c>
      <c r="Q1306" s="1361" t="str">
        <f>IFERROR(VLOOKUP(Organization!$L1306,BUDGETMANAGER,5,FALSE),"No VID")</f>
        <v>A</v>
      </c>
      <c r="R1306" s="111"/>
    </row>
    <row r="1307" spans="1:18" ht="12.75" customHeight="1">
      <c r="A1307" s="1359">
        <v>1298</v>
      </c>
      <c r="B1307" s="1355" t="s">
        <v>97</v>
      </c>
      <c r="C1307" s="1355"/>
      <c r="D1307" s="1355"/>
      <c r="E1307" s="1355"/>
      <c r="F1307" s="1355"/>
      <c r="G1307" s="1368"/>
      <c r="H1307" s="1356">
        <v>116104</v>
      </c>
      <c r="I1307" s="1363" t="s">
        <v>5329</v>
      </c>
      <c r="J1307" s="1355" t="s">
        <v>3245</v>
      </c>
      <c r="K1307" s="1378" t="s">
        <v>9889</v>
      </c>
      <c r="L1307" s="1357" t="s">
        <v>4009</v>
      </c>
      <c r="M1307" s="1357" t="str">
        <f>IFERROR(INDEX('Budget Manager'!C:C,MATCH(L1307,'Budget Manager'!A:A,0))&amp;", "&amp;INDEX('Budget Manager'!D:D,MATCH(L1307,'Budget Manager'!A:A,0)),"No Budget Manager")</f>
        <v>Bosley, Michael</v>
      </c>
      <c r="N1307" s="1357">
        <f>IFERROR(INDEX('Budget Manager'!B:B,MATCH(L1307,'Budget Manager'!A:A,0)),"No PIDM")</f>
        <v>102801</v>
      </c>
      <c r="O1307" s="1357"/>
      <c r="P1307" s="1357" t="str">
        <f t="shared" si="29"/>
        <v/>
      </c>
      <c r="Q1307" s="1361" t="str">
        <f>IFERROR(VLOOKUP(Organization!$L1307,BUDGETMANAGER,5,FALSE),"No VID")</f>
        <v>A</v>
      </c>
      <c r="R1307" s="111"/>
    </row>
    <row r="1308" spans="1:18" ht="12.75" customHeight="1">
      <c r="A1308" s="1359">
        <v>1299</v>
      </c>
      <c r="B1308" s="1355" t="s">
        <v>97</v>
      </c>
      <c r="C1308" s="1355"/>
      <c r="D1308" s="1355"/>
      <c r="E1308" s="1355"/>
      <c r="F1308" s="1355"/>
      <c r="G1308" s="1355"/>
      <c r="H1308" s="1356">
        <v>116404</v>
      </c>
      <c r="I1308" s="1357" t="s">
        <v>9190</v>
      </c>
      <c r="J1308" s="1355" t="s">
        <v>3245</v>
      </c>
      <c r="K1308" s="1378" t="s">
        <v>9889</v>
      </c>
      <c r="L1308" s="1357" t="s">
        <v>8452</v>
      </c>
      <c r="M1308" s="1357" t="str">
        <f>IFERROR(INDEX('Budget Manager'!C:C,MATCH(L1308,'Budget Manager'!A:A,0))&amp;", "&amp;INDEX('Budget Manager'!D:D,MATCH(L1308,'Budget Manager'!A:A,0)),"No Budget Manager")</f>
        <v>Alvarez, Ruby</v>
      </c>
      <c r="N1308" s="1357">
        <f>IFERROR(INDEX('Budget Manager'!B:B,MATCH(L1308,'Budget Manager'!A:A,0)),"No PIDM")</f>
        <v>3303849</v>
      </c>
      <c r="O1308" s="1357"/>
      <c r="P1308" s="1357" t="str">
        <f t="shared" si="29"/>
        <v/>
      </c>
      <c r="Q1308" s="1361" t="str">
        <f>IFERROR(VLOOKUP(Organization!$L1308,BUDGETMANAGER,5,FALSE),"No VID")</f>
        <v>A</v>
      </c>
      <c r="R1308" s="111"/>
    </row>
    <row r="1309" spans="1:18" ht="12.75" customHeight="1">
      <c r="A1309" s="1359">
        <v>1300</v>
      </c>
      <c r="B1309" s="1355" t="s">
        <v>97</v>
      </c>
      <c r="C1309" s="1355"/>
      <c r="D1309" s="1355"/>
      <c r="E1309" s="1355"/>
      <c r="F1309" s="1355"/>
      <c r="G1309" s="1355"/>
      <c r="H1309" s="1356">
        <v>116604</v>
      </c>
      <c r="I1309" s="1357" t="s">
        <v>6633</v>
      </c>
      <c r="J1309" s="1355" t="s">
        <v>3245</v>
      </c>
      <c r="K1309" s="1378" t="s">
        <v>9889</v>
      </c>
      <c r="L1309" s="1357" t="s">
        <v>4009</v>
      </c>
      <c r="M1309" s="1357" t="str">
        <f>IFERROR(INDEX('Budget Manager'!C:C,MATCH(L1309,'Budget Manager'!A:A,0))&amp;", "&amp;INDEX('Budget Manager'!D:D,MATCH(L1309,'Budget Manager'!A:A,0)),"No Budget Manager")</f>
        <v>Bosley, Michael</v>
      </c>
      <c r="N1309" s="1357">
        <f>IFERROR(INDEX('Budget Manager'!B:B,MATCH(L1309,'Budget Manager'!A:A,0)),"No PIDM")</f>
        <v>102801</v>
      </c>
      <c r="O1309" s="1357"/>
      <c r="P1309" s="1357" t="str">
        <f t="shared" si="29"/>
        <v/>
      </c>
      <c r="Q1309" s="1361" t="str">
        <f>IFERROR(VLOOKUP(Organization!$L1309,BUDGETMANAGER,5,FALSE),"No VID")</f>
        <v>A</v>
      </c>
      <c r="R1309" s="111"/>
    </row>
    <row r="1310" spans="1:18" ht="12.75" customHeight="1">
      <c r="A1310" s="1359">
        <v>1301</v>
      </c>
      <c r="B1310" s="1355" t="s">
        <v>97</v>
      </c>
      <c r="C1310" s="1355"/>
      <c r="D1310" s="1355"/>
      <c r="E1310" s="1355"/>
      <c r="F1310" s="1355"/>
      <c r="G1310" s="1355"/>
      <c r="H1310" s="1356">
        <v>116804</v>
      </c>
      <c r="I1310" s="1357" t="s">
        <v>7412</v>
      </c>
      <c r="J1310" s="1355" t="s">
        <v>3245</v>
      </c>
      <c r="K1310" s="1378" t="s">
        <v>9889</v>
      </c>
      <c r="L1310" s="1357" t="s">
        <v>4009</v>
      </c>
      <c r="M1310" s="1357" t="str">
        <f>IFERROR(INDEX('Budget Manager'!C:C,MATCH(L1310,'Budget Manager'!A:A,0))&amp;", "&amp;INDEX('Budget Manager'!D:D,MATCH(L1310,'Budget Manager'!A:A,0)),"No Budget Manager")</f>
        <v>Bosley, Michael</v>
      </c>
      <c r="N1310" s="1357">
        <f>IFERROR(INDEX('Budget Manager'!B:B,MATCH(L1310,'Budget Manager'!A:A,0)),"No PIDM")</f>
        <v>102801</v>
      </c>
      <c r="O1310" s="1357"/>
      <c r="P1310" s="1357" t="str">
        <f t="shared" si="29"/>
        <v/>
      </c>
      <c r="Q1310" s="1361" t="str">
        <f>IFERROR(VLOOKUP(Organization!$L1310,BUDGETMANAGER,5,FALSE),"No VID")</f>
        <v>A</v>
      </c>
      <c r="R1310" s="111"/>
    </row>
    <row r="1311" spans="1:18" ht="12.75" customHeight="1">
      <c r="A1311" s="1359">
        <v>1302</v>
      </c>
      <c r="B1311" s="1355" t="s">
        <v>97</v>
      </c>
      <c r="C1311" s="1355"/>
      <c r="D1311" s="1355"/>
      <c r="E1311" s="1355"/>
      <c r="F1311" s="1355"/>
      <c r="G1311" s="1355"/>
      <c r="H1311" s="1356">
        <v>117204</v>
      </c>
      <c r="I1311" s="1357" t="s">
        <v>9189</v>
      </c>
      <c r="J1311" s="1355" t="s">
        <v>3245</v>
      </c>
      <c r="K1311" s="1378" t="s">
        <v>9889</v>
      </c>
      <c r="L1311" s="1357" t="s">
        <v>4009</v>
      </c>
      <c r="M1311" s="1357" t="str">
        <f>IFERROR(INDEX('Budget Manager'!C:C,MATCH(L1311,'Budget Manager'!A:A,0))&amp;", "&amp;INDEX('Budget Manager'!D:D,MATCH(L1311,'Budget Manager'!A:A,0)),"No Budget Manager")</f>
        <v>Bosley, Michael</v>
      </c>
      <c r="N1311" s="1357">
        <f>IFERROR(INDEX('Budget Manager'!B:B,MATCH(L1311,'Budget Manager'!A:A,0)),"No PIDM")</f>
        <v>102801</v>
      </c>
      <c r="O1311" s="1357"/>
      <c r="P1311" s="1357" t="str">
        <f t="shared" si="29"/>
        <v/>
      </c>
      <c r="Q1311" s="1361" t="str">
        <f>IFERROR(VLOOKUP(Organization!$L1311,BUDGETMANAGER,5,FALSE),"No VID")</f>
        <v>A</v>
      </c>
      <c r="R1311" s="111"/>
    </row>
    <row r="1312" spans="1:18" ht="12.75" customHeight="1">
      <c r="A1312" s="1359">
        <v>1303</v>
      </c>
      <c r="B1312" s="1355" t="s">
        <v>97</v>
      </c>
      <c r="C1312" s="1355"/>
      <c r="D1312" s="1355"/>
      <c r="E1312" s="1355"/>
      <c r="F1312" s="1355"/>
      <c r="G1312" s="1355"/>
      <c r="H1312" s="1356">
        <v>140604</v>
      </c>
      <c r="I1312" s="1357" t="s">
        <v>5472</v>
      </c>
      <c r="J1312" s="1355" t="s">
        <v>3245</v>
      </c>
      <c r="K1312" s="1378" t="s">
        <v>9889</v>
      </c>
      <c r="L1312" s="1357" t="s">
        <v>8452</v>
      </c>
      <c r="M1312" s="1357" t="str">
        <f>IFERROR(INDEX('Budget Manager'!C:C,MATCH(L1312,'Budget Manager'!A:A,0))&amp;", "&amp;INDEX('Budget Manager'!D:D,MATCH(L1312,'Budget Manager'!A:A,0)),"No Budget Manager")</f>
        <v>Alvarez, Ruby</v>
      </c>
      <c r="N1312" s="1357">
        <f>IFERROR(INDEX('Budget Manager'!B:B,MATCH(L1312,'Budget Manager'!A:A,0)),"No PIDM")</f>
        <v>3303849</v>
      </c>
      <c r="O1312" s="1357"/>
      <c r="P1312" s="1357" t="str">
        <f t="shared" si="29"/>
        <v/>
      </c>
      <c r="Q1312" s="1361" t="str">
        <f>IFERROR(VLOOKUP(Organization!$L1312,BUDGETMANAGER,5,FALSE),"No VID")</f>
        <v>A</v>
      </c>
      <c r="R1312" s="111"/>
    </row>
    <row r="1313" spans="1:18" ht="12.75" customHeight="1">
      <c r="A1313" s="1359">
        <v>1304</v>
      </c>
      <c r="B1313" s="1355" t="s">
        <v>97</v>
      </c>
      <c r="C1313" s="1355"/>
      <c r="D1313" s="1355"/>
      <c r="E1313" s="1355"/>
      <c r="F1313" s="1355"/>
      <c r="G1313" s="1355"/>
      <c r="H1313" s="1356">
        <v>141504</v>
      </c>
      <c r="I1313" s="1363" t="s">
        <v>4108</v>
      </c>
      <c r="J1313" s="1355" t="s">
        <v>3245</v>
      </c>
      <c r="K1313" s="1378" t="s">
        <v>9889</v>
      </c>
      <c r="L1313" s="1357" t="s">
        <v>4009</v>
      </c>
      <c r="M1313" s="1357" t="str">
        <f>IFERROR(INDEX('Budget Manager'!C:C,MATCH(L1313,'Budget Manager'!A:A,0))&amp;", "&amp;INDEX('Budget Manager'!D:D,MATCH(L1313,'Budget Manager'!A:A,0)),"No Budget Manager")</f>
        <v>Bosley, Michael</v>
      </c>
      <c r="N1313" s="1357">
        <f>IFERROR(INDEX('Budget Manager'!B:B,MATCH(L1313,'Budget Manager'!A:A,0)),"No PIDM")</f>
        <v>102801</v>
      </c>
      <c r="O1313" s="1357"/>
      <c r="P1313" s="1357" t="str">
        <f t="shared" si="29"/>
        <v/>
      </c>
      <c r="Q1313" s="1361" t="str">
        <f>IFERROR(VLOOKUP(Organization!$L1313,BUDGETMANAGER,5,FALSE),"No VID")</f>
        <v>A</v>
      </c>
      <c r="R1313" s="111"/>
    </row>
    <row r="1314" spans="1:18" ht="12.75" customHeight="1">
      <c r="A1314" s="1359">
        <v>1305</v>
      </c>
      <c r="B1314" s="1355" t="s">
        <v>97</v>
      </c>
      <c r="C1314" s="1355"/>
      <c r="D1314" s="1355"/>
      <c r="E1314" s="1355"/>
      <c r="F1314" s="1355"/>
      <c r="G1314" s="1355"/>
      <c r="H1314" s="1369">
        <v>151104</v>
      </c>
      <c r="I1314" s="1368" t="s">
        <v>5009</v>
      </c>
      <c r="J1314" s="1355" t="s">
        <v>3245</v>
      </c>
      <c r="K1314" s="1378" t="s">
        <v>9889</v>
      </c>
      <c r="L1314" s="1357" t="s">
        <v>4009</v>
      </c>
      <c r="M1314" s="1357" t="str">
        <f>IFERROR(INDEX('Budget Manager'!C:C,MATCH(L1314,'Budget Manager'!A:A,0))&amp;", "&amp;INDEX('Budget Manager'!D:D,MATCH(L1314,'Budget Manager'!A:A,0)),"No Budget Manager")</f>
        <v>Bosley, Michael</v>
      </c>
      <c r="N1314" s="1357">
        <f>IFERROR(INDEX('Budget Manager'!B:B,MATCH(L1314,'Budget Manager'!A:A,0)),"No PIDM")</f>
        <v>102801</v>
      </c>
      <c r="O1314" s="1368"/>
      <c r="P1314" s="1357" t="str">
        <f t="shared" si="29"/>
        <v/>
      </c>
      <c r="Q1314" s="1361" t="str">
        <f>IFERROR(VLOOKUP(Organization!$L1314,BUDGETMANAGER,5,FALSE),"No VID")</f>
        <v>A</v>
      </c>
      <c r="R1314" s="111"/>
    </row>
    <row r="1315" spans="1:18" ht="12.75" customHeight="1">
      <c r="A1315" s="1359">
        <v>1306</v>
      </c>
      <c r="B1315" s="1355" t="s">
        <v>97</v>
      </c>
      <c r="C1315" s="1355"/>
      <c r="D1315" s="1355"/>
      <c r="E1315" s="1355"/>
      <c r="F1315" s="1355"/>
      <c r="G1315" s="1355"/>
      <c r="H1315" s="1356">
        <v>211904</v>
      </c>
      <c r="I1315" s="1357" t="s">
        <v>3781</v>
      </c>
      <c r="J1315" s="1355" t="s">
        <v>3245</v>
      </c>
      <c r="K1315" s="1378" t="s">
        <v>9889</v>
      </c>
      <c r="L1315" s="1357" t="s">
        <v>4009</v>
      </c>
      <c r="M1315" s="1357" t="str">
        <f>IFERROR(INDEX('Budget Manager'!C:C,MATCH(L1315,'Budget Manager'!A:A,0))&amp;", "&amp;INDEX('Budget Manager'!D:D,MATCH(L1315,'Budget Manager'!A:A,0)),"No Budget Manager")</f>
        <v>Bosley, Michael</v>
      </c>
      <c r="N1315" s="1357">
        <f>IFERROR(INDEX('Budget Manager'!B:B,MATCH(L1315,'Budget Manager'!A:A,0)),"No PIDM")</f>
        <v>102801</v>
      </c>
      <c r="O1315" s="1357"/>
      <c r="P1315" s="1357" t="str">
        <f t="shared" si="29"/>
        <v/>
      </c>
      <c r="Q1315" s="1361" t="str">
        <f>IFERROR(VLOOKUP(Organization!$L1315,BUDGETMANAGER,5,FALSE),"No VID")</f>
        <v>A</v>
      </c>
      <c r="R1315" s="111"/>
    </row>
    <row r="1316" spans="1:18" ht="12.75" customHeight="1">
      <c r="A1316" s="1359">
        <v>1307</v>
      </c>
      <c r="B1316" s="1355" t="s">
        <v>97</v>
      </c>
      <c r="C1316" s="1355"/>
      <c r="D1316" s="1355"/>
      <c r="E1316" s="1355"/>
      <c r="F1316" s="1355"/>
      <c r="G1316" s="1355"/>
      <c r="H1316" s="1356">
        <v>212004</v>
      </c>
      <c r="I1316" s="1357" t="s">
        <v>3782</v>
      </c>
      <c r="J1316" s="1355" t="s">
        <v>3245</v>
      </c>
      <c r="K1316" s="1378" t="s">
        <v>9889</v>
      </c>
      <c r="L1316" s="1357" t="s">
        <v>8452</v>
      </c>
      <c r="M1316" s="1357" t="str">
        <f>IFERROR(INDEX('Budget Manager'!C:C,MATCH(L1316,'Budget Manager'!A:A,0))&amp;", "&amp;INDEX('Budget Manager'!D:D,MATCH(L1316,'Budget Manager'!A:A,0)),"No Budget Manager")</f>
        <v>Alvarez, Ruby</v>
      </c>
      <c r="N1316" s="1357">
        <f>IFERROR(INDEX('Budget Manager'!B:B,MATCH(L1316,'Budget Manager'!A:A,0)),"No PIDM")</f>
        <v>3303849</v>
      </c>
      <c r="O1316" s="1357"/>
      <c r="P1316" s="1357" t="str">
        <f t="shared" si="29"/>
        <v/>
      </c>
      <c r="Q1316" s="1361" t="str">
        <f>IFERROR(VLOOKUP(Organization!$L1316,BUDGETMANAGER,5,FALSE),"No VID")</f>
        <v>A</v>
      </c>
      <c r="R1316" s="111"/>
    </row>
    <row r="1317" spans="1:18" ht="12.75" customHeight="1">
      <c r="A1317" s="1359">
        <v>1308</v>
      </c>
      <c r="B1317" s="1355" t="s">
        <v>97</v>
      </c>
      <c r="C1317" s="1355"/>
      <c r="D1317" s="1355"/>
      <c r="E1317" s="1355"/>
      <c r="F1317" s="1355"/>
      <c r="G1317" s="1355"/>
      <c r="H1317" s="1356">
        <v>212104</v>
      </c>
      <c r="I1317" s="1357" t="s">
        <v>3783</v>
      </c>
      <c r="J1317" s="1355" t="s">
        <v>3245</v>
      </c>
      <c r="K1317" s="1378" t="s">
        <v>9889</v>
      </c>
      <c r="L1317" s="1357" t="s">
        <v>4009</v>
      </c>
      <c r="M1317" s="1357" t="str">
        <f>IFERROR(INDEX('Budget Manager'!C:C,MATCH(L1317,'Budget Manager'!A:A,0))&amp;", "&amp;INDEX('Budget Manager'!D:D,MATCH(L1317,'Budget Manager'!A:A,0)),"No Budget Manager")</f>
        <v>Bosley, Michael</v>
      </c>
      <c r="N1317" s="1357">
        <f>IFERROR(INDEX('Budget Manager'!B:B,MATCH(L1317,'Budget Manager'!A:A,0)),"No PIDM")</f>
        <v>102801</v>
      </c>
      <c r="O1317" s="1357"/>
      <c r="P1317" s="1357" t="str">
        <f t="shared" si="29"/>
        <v/>
      </c>
      <c r="Q1317" s="1361" t="str">
        <f>IFERROR(VLOOKUP(Organization!$L1317,BUDGETMANAGER,5,FALSE),"No VID")</f>
        <v>A</v>
      </c>
      <c r="R1317" s="111"/>
    </row>
    <row r="1318" spans="1:18" ht="12.75" customHeight="1">
      <c r="A1318" s="1359">
        <v>1309</v>
      </c>
      <c r="B1318" s="1355" t="s">
        <v>97</v>
      </c>
      <c r="C1318" s="1355"/>
      <c r="D1318" s="1355"/>
      <c r="E1318" s="1355"/>
      <c r="F1318" s="1355"/>
      <c r="G1318" s="1355"/>
      <c r="H1318" s="1356">
        <v>212304</v>
      </c>
      <c r="I1318" s="1357" t="s">
        <v>3955</v>
      </c>
      <c r="J1318" s="1355" t="s">
        <v>3245</v>
      </c>
      <c r="K1318" s="1378" t="s">
        <v>9889</v>
      </c>
      <c r="L1318" s="1357" t="s">
        <v>4009</v>
      </c>
      <c r="M1318" s="1357" t="str">
        <f>IFERROR(INDEX('Budget Manager'!C:C,MATCH(L1318,'Budget Manager'!A:A,0))&amp;", "&amp;INDEX('Budget Manager'!D:D,MATCH(L1318,'Budget Manager'!A:A,0)),"No Budget Manager")</f>
        <v>Bosley, Michael</v>
      </c>
      <c r="N1318" s="1357">
        <f>IFERROR(INDEX('Budget Manager'!B:B,MATCH(L1318,'Budget Manager'!A:A,0)),"No PIDM")</f>
        <v>102801</v>
      </c>
      <c r="O1318" s="1357"/>
      <c r="P1318" s="1357" t="str">
        <f t="shared" si="29"/>
        <v/>
      </c>
      <c r="Q1318" s="1361" t="str">
        <f>IFERROR(VLOOKUP(Organization!$L1318,BUDGETMANAGER,5,FALSE),"No VID")</f>
        <v>A</v>
      </c>
      <c r="R1318" s="111"/>
    </row>
    <row r="1319" spans="1:18" ht="12.75" customHeight="1">
      <c r="A1319" s="1359">
        <v>1310</v>
      </c>
      <c r="B1319" s="1355" t="s">
        <v>97</v>
      </c>
      <c r="C1319" s="1355"/>
      <c r="D1319" s="1355"/>
      <c r="E1319" s="1355"/>
      <c r="F1319" s="1355"/>
      <c r="G1319" s="1355"/>
      <c r="H1319" s="1356">
        <v>219300</v>
      </c>
      <c r="I1319" s="1363" t="s">
        <v>9556</v>
      </c>
      <c r="J1319" s="1355" t="s">
        <v>3245</v>
      </c>
      <c r="K1319" s="1378" t="s">
        <v>9889</v>
      </c>
      <c r="L1319" s="1360" t="s">
        <v>8452</v>
      </c>
      <c r="M1319" s="1357" t="str">
        <f>IFERROR(INDEX('Budget Manager'!C:C,MATCH(L1319,'Budget Manager'!A:A,0))&amp;", "&amp;INDEX('Budget Manager'!D:D,MATCH(L1319,'Budget Manager'!A:A,0)),"No Budget Manager")</f>
        <v>Alvarez, Ruby</v>
      </c>
      <c r="N1319" s="1357">
        <f>IFERROR(INDEX('Budget Manager'!B:B,MATCH(L1319,'Budget Manager'!A:A,0)),"No PIDM")</f>
        <v>3303849</v>
      </c>
      <c r="O1319" s="1357"/>
      <c r="P1319" s="1357" t="str">
        <f t="shared" si="29"/>
        <v/>
      </c>
      <c r="Q1319" s="1361" t="str">
        <f>IFERROR(VLOOKUP(Organization!$L1319,BUDGETMANAGER,5,FALSE),"No VID")</f>
        <v>A</v>
      </c>
      <c r="R1319" s="111"/>
    </row>
    <row r="1320" spans="1:18" ht="12.75" customHeight="1">
      <c r="A1320" s="1359">
        <v>1311</v>
      </c>
      <c r="B1320" s="1355" t="s">
        <v>97</v>
      </c>
      <c r="C1320" s="1355"/>
      <c r="D1320" s="1355"/>
      <c r="E1320" s="1355"/>
      <c r="F1320" s="1355"/>
      <c r="G1320" s="1355"/>
      <c r="H1320" s="1356" t="s">
        <v>1174</v>
      </c>
      <c r="I1320" s="1357" t="s">
        <v>3387</v>
      </c>
      <c r="J1320" s="1355" t="s">
        <v>3245</v>
      </c>
      <c r="K1320" s="1378" t="s">
        <v>9889</v>
      </c>
      <c r="L1320" s="1357" t="s">
        <v>4009</v>
      </c>
      <c r="M1320" s="1357" t="str">
        <f>IFERROR(INDEX('Budget Manager'!C:C,MATCH(L1320,'Budget Manager'!A:A,0))&amp;", "&amp;INDEX('Budget Manager'!D:D,MATCH(L1320,'Budget Manager'!A:A,0)),"No Budget Manager")</f>
        <v>Bosley, Michael</v>
      </c>
      <c r="N1320" s="1357">
        <f>IFERROR(INDEX('Budget Manager'!B:B,MATCH(L1320,'Budget Manager'!A:A,0)),"No PIDM")</f>
        <v>102801</v>
      </c>
      <c r="O1320" s="1357"/>
      <c r="P1320" s="1357" t="str">
        <f t="shared" si="29"/>
        <v/>
      </c>
      <c r="Q1320" s="1361" t="str">
        <f>IFERROR(VLOOKUP(Organization!$L1320,BUDGETMANAGER,5,FALSE),"No VID")</f>
        <v>A</v>
      </c>
      <c r="R1320" s="111"/>
    </row>
    <row r="1321" spans="1:18" ht="12.75" customHeight="1">
      <c r="A1321" s="1359">
        <v>1312</v>
      </c>
      <c r="B1321" s="1355" t="s">
        <v>97</v>
      </c>
      <c r="C1321" s="1355"/>
      <c r="D1321" s="1355"/>
      <c r="E1321" s="1355"/>
      <c r="F1321" s="1355"/>
      <c r="G1321" s="1355"/>
      <c r="H1321" s="1356" t="s">
        <v>1198</v>
      </c>
      <c r="I1321" s="1357" t="s">
        <v>1861</v>
      </c>
      <c r="J1321" s="1355" t="s">
        <v>3245</v>
      </c>
      <c r="K1321" s="1378" t="s">
        <v>9889</v>
      </c>
      <c r="L1321" s="1357" t="s">
        <v>4009</v>
      </c>
      <c r="M1321" s="1357" t="str">
        <f>IFERROR(INDEX('Budget Manager'!C:C,MATCH(L1321,'Budget Manager'!A:A,0))&amp;", "&amp;INDEX('Budget Manager'!D:D,MATCH(L1321,'Budget Manager'!A:A,0)),"No Budget Manager")</f>
        <v>Bosley, Michael</v>
      </c>
      <c r="N1321" s="1357">
        <f>IFERROR(INDEX('Budget Manager'!B:B,MATCH(L1321,'Budget Manager'!A:A,0)),"No PIDM")</f>
        <v>102801</v>
      </c>
      <c r="O1321" s="1357"/>
      <c r="P1321" s="1357" t="str">
        <f t="shared" si="29"/>
        <v/>
      </c>
      <c r="Q1321" s="1361" t="str">
        <f>IFERROR(VLOOKUP(Organization!$L1321,BUDGETMANAGER,5,FALSE),"No VID")</f>
        <v>A</v>
      </c>
      <c r="R1321" s="111"/>
    </row>
    <row r="1322" spans="1:18" ht="12.75" customHeight="1">
      <c r="A1322" s="1359">
        <v>1313</v>
      </c>
      <c r="B1322" s="1355" t="s">
        <v>97</v>
      </c>
      <c r="C1322" s="1355"/>
      <c r="D1322" s="1355"/>
      <c r="E1322" s="1355"/>
      <c r="F1322" s="1355"/>
      <c r="G1322" s="1355"/>
      <c r="H1322" s="1356" t="s">
        <v>1202</v>
      </c>
      <c r="I1322" s="1357" t="s">
        <v>1865</v>
      </c>
      <c r="J1322" s="1355" t="s">
        <v>3245</v>
      </c>
      <c r="K1322" s="1378" t="s">
        <v>9889</v>
      </c>
      <c r="L1322" s="1357" t="s">
        <v>8452</v>
      </c>
      <c r="M1322" s="1357" t="str">
        <f>IFERROR(INDEX('Budget Manager'!C:C,MATCH(L1322,'Budget Manager'!A:A,0))&amp;", "&amp;INDEX('Budget Manager'!D:D,MATCH(L1322,'Budget Manager'!A:A,0)),"No Budget Manager")</f>
        <v>Alvarez, Ruby</v>
      </c>
      <c r="N1322" s="1357">
        <f>IFERROR(INDEX('Budget Manager'!B:B,MATCH(L1322,'Budget Manager'!A:A,0)),"No PIDM")</f>
        <v>3303849</v>
      </c>
      <c r="O1322" s="1357"/>
      <c r="P1322" s="1357" t="str">
        <f t="shared" si="29"/>
        <v/>
      </c>
      <c r="Q1322" s="1361" t="str">
        <f>IFERROR(VLOOKUP(Organization!$L1322,BUDGETMANAGER,5,FALSE),"No VID")</f>
        <v>A</v>
      </c>
      <c r="R1322" s="111"/>
    </row>
    <row r="1323" spans="1:18" ht="12.75" customHeight="1">
      <c r="A1323" s="1359">
        <v>1314</v>
      </c>
      <c r="B1323" s="1355" t="s">
        <v>97</v>
      </c>
      <c r="C1323" s="1355"/>
      <c r="D1323" s="1355"/>
      <c r="E1323" s="1355">
        <v>107</v>
      </c>
      <c r="F1323" s="1355"/>
      <c r="G1323" s="1355"/>
      <c r="H1323" s="1356"/>
      <c r="I1323" s="1363" t="s">
        <v>3795</v>
      </c>
      <c r="J1323" s="1355" t="s">
        <v>3240</v>
      </c>
      <c r="K1323" s="1360">
        <v>10</v>
      </c>
      <c r="L1323" s="1357" t="s">
        <v>8161</v>
      </c>
      <c r="M1323" s="1357" t="str">
        <f>IFERROR(INDEX('Budget Manager'!C:C,MATCH(L1323,'Budget Manager'!A:A,0))&amp;", "&amp;INDEX('Budget Manager'!D:D,MATCH(L1323,'Budget Manager'!A:A,0)),"No Budget Manager")</f>
        <v>Artze Vega, Isis</v>
      </c>
      <c r="N1323" s="1357">
        <f>IFERROR(INDEX('Budget Manager'!B:B,MATCH(L1323,'Budget Manager'!A:A,0)),"No PIDM")</f>
        <v>3960735</v>
      </c>
      <c r="O1323" s="1357"/>
      <c r="P1323" s="1357" t="str">
        <f t="shared" si="20"/>
        <v/>
      </c>
      <c r="Q1323" s="1361" t="str">
        <f>IFERROR(VLOOKUP(Organization!$L1323,BUDGETMANAGER,5,FALSE),"No VID")</f>
        <v>A</v>
      </c>
      <c r="R1323" s="111"/>
    </row>
    <row r="1324" spans="1:18" ht="12.75" customHeight="1">
      <c r="A1324" s="1359">
        <v>1315</v>
      </c>
      <c r="B1324" s="1355" t="s">
        <v>97</v>
      </c>
      <c r="C1324" s="1355"/>
      <c r="D1324" s="1355"/>
      <c r="E1324" s="1355"/>
      <c r="F1324" s="1355">
        <v>1070</v>
      </c>
      <c r="G1324" s="1355"/>
      <c r="H1324" s="1356"/>
      <c r="I1324" s="1363" t="s">
        <v>3795</v>
      </c>
      <c r="J1324" s="1355" t="s">
        <v>3240</v>
      </c>
      <c r="K1324" s="1360">
        <v>107</v>
      </c>
      <c r="L1324" s="1357" t="s">
        <v>8161</v>
      </c>
      <c r="M1324" s="1357" t="str">
        <f>IFERROR(INDEX('Budget Manager'!C:C,MATCH(L1324,'Budget Manager'!A:A,0))&amp;", "&amp;INDEX('Budget Manager'!D:D,MATCH(L1324,'Budget Manager'!A:A,0)),"No Budget Manager")</f>
        <v>Artze Vega, Isis</v>
      </c>
      <c r="N1324" s="1357">
        <f>IFERROR(INDEX('Budget Manager'!B:B,MATCH(L1324,'Budget Manager'!A:A,0)),"No PIDM")</f>
        <v>3960735</v>
      </c>
      <c r="O1324" s="1357"/>
      <c r="P1324" s="1357" t="str">
        <f t="shared" si="20"/>
        <v/>
      </c>
      <c r="Q1324" s="1361" t="str">
        <f>IFERROR(VLOOKUP(Organization!$L1324,BUDGETMANAGER,5,FALSE),"No VID")</f>
        <v>A</v>
      </c>
      <c r="R1324" s="111"/>
    </row>
    <row r="1325" spans="1:18" ht="12.75" customHeight="1">
      <c r="A1325" s="1359">
        <v>1316</v>
      </c>
      <c r="B1325" s="1355" t="s">
        <v>97</v>
      </c>
      <c r="C1325" s="1355"/>
      <c r="D1325" s="1355"/>
      <c r="E1325" s="1355"/>
      <c r="F1325" s="1355"/>
      <c r="G1325" s="1355">
        <v>10700</v>
      </c>
      <c r="H1325" s="1356"/>
      <c r="I1325" s="1363" t="s">
        <v>3795</v>
      </c>
      <c r="J1325" s="1355" t="s">
        <v>3240</v>
      </c>
      <c r="K1325" s="1360">
        <v>1070</v>
      </c>
      <c r="L1325" s="1357" t="s">
        <v>8161</v>
      </c>
      <c r="M1325" s="1357" t="str">
        <f>IFERROR(INDEX('Budget Manager'!C:C,MATCH(L1325,'Budget Manager'!A:A,0))&amp;", "&amp;INDEX('Budget Manager'!D:D,MATCH(L1325,'Budget Manager'!A:A,0)),"No Budget Manager")</f>
        <v>Artze Vega, Isis</v>
      </c>
      <c r="N1325" s="1357">
        <f>IFERROR(INDEX('Budget Manager'!B:B,MATCH(L1325,'Budget Manager'!A:A,0)),"No PIDM")</f>
        <v>3960735</v>
      </c>
      <c r="O1325" s="1357"/>
      <c r="P1325" s="1357" t="str">
        <f t="shared" si="20"/>
        <v/>
      </c>
      <c r="Q1325" s="1361" t="str">
        <f>IFERROR(VLOOKUP(Organization!$L1325,BUDGETMANAGER,5,FALSE),"No VID")</f>
        <v>A</v>
      </c>
      <c r="R1325" s="111"/>
    </row>
    <row r="1326" spans="1:18" ht="12.75" customHeight="1">
      <c r="A1326" s="1359">
        <v>1317</v>
      </c>
      <c r="B1326" s="1355" t="s">
        <v>97</v>
      </c>
      <c r="C1326" s="1355"/>
      <c r="D1326" s="1355"/>
      <c r="E1326" s="1355"/>
      <c r="F1326" s="1355"/>
      <c r="G1326" s="1355"/>
      <c r="H1326" s="1356">
        <v>121000</v>
      </c>
      <c r="I1326" s="1363" t="s">
        <v>6727</v>
      </c>
      <c r="J1326" s="1355" t="s">
        <v>3245</v>
      </c>
      <c r="K1326" s="1360">
        <v>10700</v>
      </c>
      <c r="L1326" s="1357" t="s">
        <v>8161</v>
      </c>
      <c r="M1326" s="1357" t="str">
        <f>IFERROR(INDEX('Budget Manager'!C:C,MATCH(L1326,'Budget Manager'!A:A,0))&amp;", "&amp;INDEX('Budget Manager'!D:D,MATCH(L1326,'Budget Manager'!A:A,0)),"No Budget Manager")</f>
        <v>Artze Vega, Isis</v>
      </c>
      <c r="N1326" s="1357">
        <f>IFERROR(INDEX('Budget Manager'!B:B,MATCH(L1326,'Budget Manager'!A:A,0)),"No PIDM")</f>
        <v>3960735</v>
      </c>
      <c r="O1326" s="1357"/>
      <c r="P1326" s="1357" t="str">
        <f t="shared" si="20"/>
        <v/>
      </c>
      <c r="Q1326" s="1361" t="str">
        <f>IFERROR(VLOOKUP(Organization!$L1326,BUDGETMANAGER,5,FALSE),"No VID")</f>
        <v>A</v>
      </c>
      <c r="R1326" s="111"/>
    </row>
    <row r="1327" spans="1:18" ht="12.75" customHeight="1">
      <c r="A1327" s="1359">
        <v>1318</v>
      </c>
      <c r="B1327" s="1355" t="s">
        <v>97</v>
      </c>
      <c r="C1327" s="1355"/>
      <c r="D1327" s="1355"/>
      <c r="E1327" s="1355"/>
      <c r="F1327" s="1355"/>
      <c r="G1327" s="1355"/>
      <c r="H1327" s="1356">
        <v>122300</v>
      </c>
      <c r="I1327" s="1363" t="s">
        <v>3720</v>
      </c>
      <c r="J1327" s="1355" t="s">
        <v>3245</v>
      </c>
      <c r="K1327" s="1360">
        <v>11400</v>
      </c>
      <c r="L1327" s="1357"/>
      <c r="M1327" s="1357" t="str">
        <f>IFERROR(INDEX('Budget Manager'!C:C,MATCH(L1327,'Budget Manager'!A:A,0))&amp;", "&amp;INDEX('Budget Manager'!D:D,MATCH(L1327,'Budget Manager'!A:A,0)),"No Budget Manager")</f>
        <v>No Budget Manager</v>
      </c>
      <c r="N1327" s="1357" t="str">
        <f>IFERROR(INDEX('Budget Manager'!B:B,MATCH(L1327,'Budget Manager'!A:A,0)),"No PIDM")</f>
        <v>No PIDM</v>
      </c>
      <c r="O1327" s="1357" t="s">
        <v>4254</v>
      </c>
      <c r="P1327" s="1357" t="str">
        <f t="shared" si="20"/>
        <v>End</v>
      </c>
      <c r="Q1327" s="1361" t="str">
        <f>IFERROR(VLOOKUP(Organization!$L1327,BUDGETMANAGER,5,FALSE),"No VID")</f>
        <v>No VID</v>
      </c>
      <c r="R1327" s="111"/>
    </row>
    <row r="1328" spans="1:18" ht="12.75" customHeight="1">
      <c r="A1328" s="1359">
        <v>1319</v>
      </c>
      <c r="B1328" s="1355" t="s">
        <v>97</v>
      </c>
      <c r="C1328" s="1355"/>
      <c r="D1328" s="1355"/>
      <c r="E1328" s="1355"/>
      <c r="F1328" s="1355"/>
      <c r="G1328" s="1355"/>
      <c r="H1328" s="1356">
        <v>123000</v>
      </c>
      <c r="I1328" s="1357" t="s">
        <v>3721</v>
      </c>
      <c r="J1328" s="1355" t="s">
        <v>3245</v>
      </c>
      <c r="K1328" s="1360">
        <v>11400</v>
      </c>
      <c r="L1328" s="1357" t="s">
        <v>5208</v>
      </c>
      <c r="M1328" s="1357" t="str">
        <f>IFERROR(INDEX('Budget Manager'!C:C,MATCH(L1328,'Budget Manager'!A:A,0))&amp;", "&amp;INDEX('Budget Manager'!D:D,MATCH(L1328,'Budget Manager'!A:A,0)),"No Budget Manager")</f>
        <v>Ledlow, Susan</v>
      </c>
      <c r="N1328" s="1357">
        <f>IFERROR(INDEX('Budget Manager'!B:B,MATCH(L1328,'Budget Manager'!A:A,0)),"No PIDM")</f>
        <v>3415861</v>
      </c>
      <c r="O1328" s="1357" t="s">
        <v>5217</v>
      </c>
      <c r="P1328" s="1357" t="str">
        <f t="shared" si="20"/>
        <v>End</v>
      </c>
      <c r="Q1328" s="1361" t="str">
        <f>IFERROR(VLOOKUP(Organization!$L1328,BUDGETMANAGER,5,FALSE),"No VID")</f>
        <v>I</v>
      </c>
      <c r="R1328" s="111"/>
    </row>
    <row r="1329" spans="1:18" ht="12.75" customHeight="1">
      <c r="A1329" s="1359">
        <v>1320</v>
      </c>
      <c r="B1329" s="1355" t="s">
        <v>97</v>
      </c>
      <c r="C1329" s="1355"/>
      <c r="D1329" s="1355"/>
      <c r="E1329" s="1355"/>
      <c r="F1329" s="1355"/>
      <c r="G1329" s="1355"/>
      <c r="H1329" s="1356">
        <v>123600</v>
      </c>
      <c r="I1329" s="1357" t="s">
        <v>3722</v>
      </c>
      <c r="J1329" s="1355" t="s">
        <v>3245</v>
      </c>
      <c r="K1329" s="1360">
        <v>11400</v>
      </c>
      <c r="L1329" s="1357" t="s">
        <v>2490</v>
      </c>
      <c r="M1329" s="1357" t="str">
        <f>IFERROR(INDEX('Budget Manager'!C:C,MATCH(L1329,'Budget Manager'!A:A,0))&amp;", "&amp;INDEX('Budget Manager'!D:D,MATCH(L1329,'Budget Manager'!A:A,0)),"No Budget Manager")</f>
        <v>Dew, Wendi</v>
      </c>
      <c r="N1329" s="1357">
        <f>IFERROR(INDEX('Budget Manager'!B:B,MATCH(L1329,'Budget Manager'!A:A,0)),"No PIDM")</f>
        <v>1001577</v>
      </c>
      <c r="O1329" s="1357" t="s">
        <v>5173</v>
      </c>
      <c r="P1329" s="1357" t="str">
        <f t="shared" si="20"/>
        <v>End</v>
      </c>
      <c r="Q1329" s="1361" t="str">
        <f>IFERROR(VLOOKUP(Organization!$L1329,BUDGETMANAGER,5,FALSE),"No VID")</f>
        <v>I</v>
      </c>
      <c r="R1329" s="111"/>
    </row>
    <row r="1330" spans="1:18" ht="12.75" customHeight="1">
      <c r="A1330" s="1359">
        <v>1321</v>
      </c>
      <c r="B1330" s="1355" t="s">
        <v>97</v>
      </c>
      <c r="C1330" s="1355"/>
      <c r="D1330" s="1355"/>
      <c r="E1330" s="1355"/>
      <c r="F1330" s="1355"/>
      <c r="G1330" s="1355"/>
      <c r="H1330" s="1356">
        <v>124400</v>
      </c>
      <c r="I1330" s="1357" t="s">
        <v>3726</v>
      </c>
      <c r="J1330" s="1355" t="s">
        <v>3245</v>
      </c>
      <c r="K1330" s="1360">
        <v>10700</v>
      </c>
      <c r="L1330" s="1357" t="s">
        <v>8161</v>
      </c>
      <c r="M1330" s="1357" t="str">
        <f>IFERROR(INDEX('Budget Manager'!C:C,MATCH(L1330,'Budget Manager'!A:A,0))&amp;", "&amp;INDEX('Budget Manager'!D:D,MATCH(L1330,'Budget Manager'!A:A,0)),"No Budget Manager")</f>
        <v>Artze Vega, Isis</v>
      </c>
      <c r="N1330" s="1357">
        <f>IFERROR(INDEX('Budget Manager'!B:B,MATCH(L1330,'Budget Manager'!A:A,0)),"No PIDM")</f>
        <v>3960735</v>
      </c>
      <c r="O1330" s="1357"/>
      <c r="P1330" s="1357" t="str">
        <f t="shared" si="20"/>
        <v/>
      </c>
      <c r="Q1330" s="1361" t="str">
        <f>IFERROR(VLOOKUP(Organization!$L1330,BUDGETMANAGER,5,FALSE),"No VID")</f>
        <v>A</v>
      </c>
      <c r="R1330" s="111"/>
    </row>
    <row r="1331" spans="1:18" ht="12.75" customHeight="1">
      <c r="A1331" s="1359">
        <v>1322</v>
      </c>
      <c r="B1331" s="1355" t="s">
        <v>97</v>
      </c>
      <c r="C1331" s="1355"/>
      <c r="D1331" s="1355"/>
      <c r="E1331" s="1355"/>
      <c r="F1331" s="1355"/>
      <c r="G1331" s="1355"/>
      <c r="H1331" s="1356">
        <v>140300</v>
      </c>
      <c r="I1331" s="1363" t="s">
        <v>3732</v>
      </c>
      <c r="J1331" s="1355" t="s">
        <v>3245</v>
      </c>
      <c r="K1331" s="1360">
        <v>11400</v>
      </c>
      <c r="L1331" s="1357"/>
      <c r="M1331" s="1357" t="str">
        <f>IFERROR(INDEX('Budget Manager'!C:C,MATCH(L1331,'Budget Manager'!A:A,0))&amp;", "&amp;INDEX('Budget Manager'!D:D,MATCH(L1331,'Budget Manager'!A:A,0)),"No Budget Manager")</f>
        <v>No Budget Manager</v>
      </c>
      <c r="N1331" s="1357" t="str">
        <f>IFERROR(INDEX('Budget Manager'!B:B,MATCH(L1331,'Budget Manager'!A:A,0)),"No PIDM")</f>
        <v>No PIDM</v>
      </c>
      <c r="O1331" s="1357" t="s">
        <v>4254</v>
      </c>
      <c r="P1331" s="1357" t="str">
        <f t="shared" si="20"/>
        <v>End</v>
      </c>
      <c r="Q1331" s="1361" t="str">
        <f>IFERROR(VLOOKUP(Organization!$L1331,BUDGETMANAGER,5,FALSE),"No VID")</f>
        <v>No VID</v>
      </c>
      <c r="R1331" s="111"/>
    </row>
    <row r="1332" spans="1:18" ht="12.75" customHeight="1">
      <c r="A1332" s="1359">
        <v>1323</v>
      </c>
      <c r="B1332" s="1355" t="s">
        <v>97</v>
      </c>
      <c r="C1332" s="1355"/>
      <c r="D1332" s="1355"/>
      <c r="E1332" s="1355"/>
      <c r="F1332" s="1355"/>
      <c r="G1332" s="1355"/>
      <c r="H1332" s="1356">
        <v>140600</v>
      </c>
      <c r="I1332" s="1363" t="s">
        <v>3727</v>
      </c>
      <c r="J1332" s="1355" t="s">
        <v>3245</v>
      </c>
      <c r="K1332" s="1360">
        <v>11400</v>
      </c>
      <c r="L1332" s="1357" t="s">
        <v>2490</v>
      </c>
      <c r="M1332" s="1357" t="str">
        <f>IFERROR(INDEX('Budget Manager'!C:C,MATCH(L1332,'Budget Manager'!A:A,0))&amp;", "&amp;INDEX('Budget Manager'!D:D,MATCH(L1332,'Budget Manager'!A:A,0)),"No Budget Manager")</f>
        <v>Dew, Wendi</v>
      </c>
      <c r="N1332" s="1357">
        <f>IFERROR(INDEX('Budget Manager'!B:B,MATCH(L1332,'Budget Manager'!A:A,0)),"No PIDM")</f>
        <v>1001577</v>
      </c>
      <c r="O1332" s="1357" t="s">
        <v>4254</v>
      </c>
      <c r="P1332" s="1357" t="str">
        <f t="shared" si="20"/>
        <v>End</v>
      </c>
      <c r="Q1332" s="1361" t="str">
        <f>IFERROR(VLOOKUP(Organization!$L1332,BUDGETMANAGER,5,FALSE),"No VID")</f>
        <v>I</v>
      </c>
      <c r="R1332" s="111"/>
    </row>
    <row r="1333" spans="1:18" ht="12.75" customHeight="1">
      <c r="A1333" s="1359">
        <v>1324</v>
      </c>
      <c r="B1333" s="1355" t="s">
        <v>97</v>
      </c>
      <c r="C1333" s="1355"/>
      <c r="D1333" s="1355"/>
      <c r="E1333" s="1355"/>
      <c r="F1333" s="1355"/>
      <c r="G1333" s="1355"/>
      <c r="H1333" s="1356">
        <v>142400</v>
      </c>
      <c r="I1333" s="1363" t="s">
        <v>9449</v>
      </c>
      <c r="J1333" s="1355" t="s">
        <v>3245</v>
      </c>
      <c r="K1333" s="1360">
        <v>10700</v>
      </c>
      <c r="L1333" s="1357" t="s">
        <v>4143</v>
      </c>
      <c r="M1333" s="1357" t="str">
        <f>IFERROR(INDEX('Budget Manager'!C:C,MATCH(L1333,'Budget Manager'!A:A,0))&amp;", "&amp;INDEX('Budget Manager'!D:D,MATCH(L1333,'Budget Manager'!A:A,0)),"No Budget Manager")</f>
        <v>Foster, Michelle</v>
      </c>
      <c r="N1333" s="1357">
        <f>IFERROR(INDEX('Budget Manager'!B:B,MATCH(L1333,'Budget Manager'!A:A,0)),"No PIDM")</f>
        <v>3311095</v>
      </c>
      <c r="O1333" s="1357"/>
      <c r="P1333" s="1357" t="str">
        <f t="shared" si="20"/>
        <v/>
      </c>
      <c r="Q1333" s="1361" t="str">
        <f>IFERROR(VLOOKUP(Organization!$L1333,BUDGETMANAGER,5,FALSE),"No VID")</f>
        <v>A</v>
      </c>
      <c r="R1333" s="111"/>
    </row>
    <row r="1334" spans="1:18" ht="12.75" customHeight="1">
      <c r="A1334" s="1359">
        <v>1325</v>
      </c>
      <c r="B1334" s="1355" t="s">
        <v>97</v>
      </c>
      <c r="C1334" s="1355"/>
      <c r="D1334" s="1355"/>
      <c r="E1334" s="1355"/>
      <c r="F1334" s="1355"/>
      <c r="G1334" s="1355"/>
      <c r="H1334" s="1356">
        <v>163400</v>
      </c>
      <c r="I1334" s="1363" t="s">
        <v>3732</v>
      </c>
      <c r="J1334" s="1355" t="s">
        <v>3245</v>
      </c>
      <c r="K1334" s="1360">
        <v>10700</v>
      </c>
      <c r="L1334" s="1357" t="s">
        <v>8161</v>
      </c>
      <c r="M1334" s="1357" t="str">
        <f>IFERROR(INDEX('Budget Manager'!C:C,MATCH(L1334,'Budget Manager'!A:A,0))&amp;", "&amp;INDEX('Budget Manager'!D:D,MATCH(L1334,'Budget Manager'!A:A,0)),"No Budget Manager")</f>
        <v>Artze Vega, Isis</v>
      </c>
      <c r="N1334" s="1357">
        <f>IFERROR(INDEX('Budget Manager'!B:B,MATCH(L1334,'Budget Manager'!A:A,0)),"No PIDM")</f>
        <v>3960735</v>
      </c>
      <c r="O1334" s="1357"/>
      <c r="P1334" s="1357" t="str">
        <f t="shared" si="20"/>
        <v/>
      </c>
      <c r="Q1334" s="1361" t="str">
        <f>IFERROR(VLOOKUP(Organization!$L1334,BUDGETMANAGER,5,FALSE),"No VID")</f>
        <v>A</v>
      </c>
      <c r="R1334" s="111"/>
    </row>
    <row r="1335" spans="1:18" ht="12.75" customHeight="1">
      <c r="A1335" s="1359">
        <v>1326</v>
      </c>
      <c r="B1335" s="1355" t="s">
        <v>97</v>
      </c>
      <c r="C1335" s="1355"/>
      <c r="D1335" s="1355"/>
      <c r="E1335" s="1355"/>
      <c r="F1335" s="1355"/>
      <c r="G1335" s="1355"/>
      <c r="H1335" s="1356">
        <v>163500</v>
      </c>
      <c r="I1335" s="1363" t="s">
        <v>290</v>
      </c>
      <c r="J1335" s="1355" t="s">
        <v>3245</v>
      </c>
      <c r="K1335" s="1360">
        <v>11400</v>
      </c>
      <c r="L1335" s="1357" t="s">
        <v>5208</v>
      </c>
      <c r="M1335" s="1357" t="str">
        <f>IFERROR(INDEX('Budget Manager'!C:C,MATCH(L1335,'Budget Manager'!A:A,0))&amp;", "&amp;INDEX('Budget Manager'!D:D,MATCH(L1335,'Budget Manager'!A:A,0)),"No Budget Manager")</f>
        <v>Ledlow, Susan</v>
      </c>
      <c r="N1335" s="1357">
        <f>IFERROR(INDEX('Budget Manager'!B:B,MATCH(L1335,'Budget Manager'!A:A,0)),"No PIDM")</f>
        <v>3415861</v>
      </c>
      <c r="O1335" s="1357" t="s">
        <v>6108</v>
      </c>
      <c r="P1335" s="1357" t="str">
        <f t="shared" si="20"/>
        <v>End</v>
      </c>
      <c r="Q1335" s="1361" t="str">
        <f>IFERROR(VLOOKUP(Organization!$L1335,BUDGETMANAGER,5,FALSE),"No VID")</f>
        <v>I</v>
      </c>
      <c r="R1335" s="111"/>
    </row>
    <row r="1336" spans="1:18" ht="12.75" customHeight="1">
      <c r="A1336" s="1359">
        <v>1327</v>
      </c>
      <c r="B1336" s="1355" t="s">
        <v>97</v>
      </c>
      <c r="C1336" s="1355"/>
      <c r="D1336" s="1355"/>
      <c r="E1336" s="1355"/>
      <c r="F1336" s="1355"/>
      <c r="G1336" s="1355"/>
      <c r="H1336" s="1356">
        <v>164200</v>
      </c>
      <c r="I1336" s="1357" t="s">
        <v>3724</v>
      </c>
      <c r="J1336" s="1355" t="s">
        <v>3245</v>
      </c>
      <c r="K1336" s="1360">
        <v>10700</v>
      </c>
      <c r="L1336" s="1357" t="s">
        <v>8161</v>
      </c>
      <c r="M1336" s="1357" t="str">
        <f>IFERROR(INDEX('Budget Manager'!C:C,MATCH(L1336,'Budget Manager'!A:A,0))&amp;", "&amp;INDEX('Budget Manager'!D:D,MATCH(L1336,'Budget Manager'!A:A,0)),"No Budget Manager")</f>
        <v>Artze Vega, Isis</v>
      </c>
      <c r="N1336" s="1357">
        <f>IFERROR(INDEX('Budget Manager'!B:B,MATCH(L1336,'Budget Manager'!A:A,0)),"No PIDM")</f>
        <v>3960735</v>
      </c>
      <c r="O1336" s="1357"/>
      <c r="P1336" s="1357" t="str">
        <f t="shared" si="20"/>
        <v/>
      </c>
      <c r="Q1336" s="1361" t="str">
        <f>IFERROR(VLOOKUP(Organization!$L1336,BUDGETMANAGER,5,FALSE),"No VID")</f>
        <v>A</v>
      </c>
      <c r="R1336" s="111"/>
    </row>
    <row r="1337" spans="1:18" ht="12.75" customHeight="1">
      <c r="A1337" s="1359">
        <v>1328</v>
      </c>
      <c r="B1337" s="1355" t="s">
        <v>97</v>
      </c>
      <c r="C1337" s="1355"/>
      <c r="D1337" s="1355"/>
      <c r="E1337" s="1355"/>
      <c r="F1337" s="1355"/>
      <c r="G1337" s="1355"/>
      <c r="H1337" s="1356">
        <v>166700</v>
      </c>
      <c r="I1337" s="1357" t="s">
        <v>6072</v>
      </c>
      <c r="J1337" s="1355" t="s">
        <v>3245</v>
      </c>
      <c r="K1337" s="1360">
        <v>10700</v>
      </c>
      <c r="L1337" s="1357" t="s">
        <v>8161</v>
      </c>
      <c r="M1337" s="1357" t="str">
        <f>IFERROR(INDEX('Budget Manager'!C:C,MATCH(L1337,'Budget Manager'!A:A,0))&amp;", "&amp;INDEX('Budget Manager'!D:D,MATCH(L1337,'Budget Manager'!A:A,0)),"No Budget Manager")</f>
        <v>Artze Vega, Isis</v>
      </c>
      <c r="N1337" s="1357">
        <f>IFERROR(INDEX('Budget Manager'!B:B,MATCH(L1337,'Budget Manager'!A:A,0)),"No PIDM")</f>
        <v>3960735</v>
      </c>
      <c r="O1337" s="1357"/>
      <c r="P1337" s="1357" t="str">
        <f t="shared" si="20"/>
        <v/>
      </c>
      <c r="Q1337" s="1361" t="str">
        <f>IFERROR(VLOOKUP(Organization!$L1337,BUDGETMANAGER,5,FALSE),"No VID")</f>
        <v>A</v>
      </c>
      <c r="R1337" s="111"/>
    </row>
    <row r="1338" spans="1:18" ht="12.75" customHeight="1">
      <c r="A1338" s="1359">
        <v>1329</v>
      </c>
      <c r="B1338" s="1355" t="s">
        <v>97</v>
      </c>
      <c r="C1338" s="1355"/>
      <c r="D1338" s="1355"/>
      <c r="E1338" s="1355"/>
      <c r="F1338" s="1355"/>
      <c r="G1338" s="1355"/>
      <c r="H1338" s="1356">
        <v>218400</v>
      </c>
      <c r="I1338" s="1357" t="s">
        <v>9336</v>
      </c>
      <c r="J1338" s="1355" t="s">
        <v>3245</v>
      </c>
      <c r="K1338" s="1360">
        <v>10700</v>
      </c>
      <c r="L1338" s="1357" t="s">
        <v>8161</v>
      </c>
      <c r="M1338" s="1357" t="str">
        <f>IFERROR(INDEX('Budget Manager'!C:C,MATCH(L1338,'Budget Manager'!A:A,0))&amp;", "&amp;INDEX('Budget Manager'!D:D,MATCH(L1338,'Budget Manager'!A:A,0)),"No Budget Manager")</f>
        <v>Artze Vega, Isis</v>
      </c>
      <c r="N1338" s="1357">
        <f>IFERROR(INDEX('Budget Manager'!B:B,MATCH(L1338,'Budget Manager'!A:A,0)),"No PIDM")</f>
        <v>3960735</v>
      </c>
      <c r="O1338" s="1357"/>
      <c r="P1338" s="1357" t="str">
        <f t="shared" si="20"/>
        <v/>
      </c>
      <c r="Q1338" s="1361" t="str">
        <f>IFERROR(VLOOKUP(Organization!$L1338,BUDGETMANAGER,5,FALSE),"No VID")</f>
        <v>A</v>
      </c>
      <c r="R1338" s="111"/>
    </row>
    <row r="1339" spans="1:18" ht="12.75" customHeight="1">
      <c r="A1339" s="1359">
        <v>1330</v>
      </c>
      <c r="B1339" s="1355" t="s">
        <v>97</v>
      </c>
      <c r="C1339" s="1355"/>
      <c r="D1339" s="1355"/>
      <c r="E1339" s="1355"/>
      <c r="F1339" s="1355"/>
      <c r="G1339" s="1355"/>
      <c r="H1339" s="1356">
        <v>214500</v>
      </c>
      <c r="I1339" s="1357" t="s">
        <v>8373</v>
      </c>
      <c r="J1339" s="1355" t="s">
        <v>3245</v>
      </c>
      <c r="K1339" s="1360">
        <v>10700</v>
      </c>
      <c r="L1339" s="1357" t="s">
        <v>8161</v>
      </c>
      <c r="M1339" s="1357" t="str">
        <f>IFERROR(INDEX('Budget Manager'!C:C,MATCH(L1339,'Budget Manager'!A:A,0))&amp;", "&amp;INDEX('Budget Manager'!D:D,MATCH(L1339,'Budget Manager'!A:A,0)),"No Budget Manager")</f>
        <v>Artze Vega, Isis</v>
      </c>
      <c r="N1339" s="1357">
        <f>IFERROR(INDEX('Budget Manager'!B:B,MATCH(L1339,'Budget Manager'!A:A,0)),"No PIDM")</f>
        <v>3960735</v>
      </c>
      <c r="O1339" s="1357"/>
      <c r="P1339" s="1357" t="str">
        <f t="shared" si="20"/>
        <v/>
      </c>
      <c r="Q1339" s="1361" t="str">
        <f>IFERROR(VLOOKUP(Organization!$L1339,BUDGETMANAGER,5,FALSE),"No VID")</f>
        <v>A</v>
      </c>
      <c r="R1339" s="111"/>
    </row>
    <row r="1340" spans="1:18" ht="12.75" customHeight="1">
      <c r="A1340" s="1359">
        <v>1331</v>
      </c>
      <c r="B1340" s="1355" t="s">
        <v>97</v>
      </c>
      <c r="C1340" s="1355"/>
      <c r="D1340" s="1355"/>
      <c r="E1340" s="1355"/>
      <c r="F1340" s="1355"/>
      <c r="G1340" s="1355"/>
      <c r="H1340" s="1356">
        <v>214700</v>
      </c>
      <c r="I1340" s="1363" t="s">
        <v>8379</v>
      </c>
      <c r="J1340" s="1355" t="s">
        <v>3245</v>
      </c>
      <c r="K1340" s="1360">
        <v>10700</v>
      </c>
      <c r="L1340" s="1357" t="s">
        <v>8161</v>
      </c>
      <c r="M1340" s="1357" t="str">
        <f>IFERROR(INDEX('Budget Manager'!C:C,MATCH(L1340,'Budget Manager'!A:A,0))&amp;", "&amp;INDEX('Budget Manager'!D:D,MATCH(L1340,'Budget Manager'!A:A,0)),"No Budget Manager")</f>
        <v>Artze Vega, Isis</v>
      </c>
      <c r="N1340" s="1357">
        <f>IFERROR(INDEX('Budget Manager'!B:B,MATCH(L1340,'Budget Manager'!A:A,0)),"No PIDM")</f>
        <v>3960735</v>
      </c>
      <c r="O1340" s="1357"/>
      <c r="P1340" s="1357" t="str">
        <f t="shared" si="20"/>
        <v/>
      </c>
      <c r="Q1340" s="1361" t="str">
        <f>IFERROR(VLOOKUP(Organization!$L1340,BUDGETMANAGER,5,FALSE),"No VID")</f>
        <v>A</v>
      </c>
      <c r="R1340" s="111"/>
    </row>
    <row r="1341" spans="1:18" ht="12.75" customHeight="1">
      <c r="A1341" s="1359">
        <v>1332</v>
      </c>
      <c r="B1341" s="1355" t="s">
        <v>97</v>
      </c>
      <c r="C1341" s="1355"/>
      <c r="D1341" s="1355"/>
      <c r="E1341" s="1355"/>
      <c r="F1341" s="1355"/>
      <c r="G1341" s="1355"/>
      <c r="H1341" s="1356">
        <v>216000</v>
      </c>
      <c r="I1341" s="1357" t="s">
        <v>8974</v>
      </c>
      <c r="J1341" s="1355" t="s">
        <v>3245</v>
      </c>
      <c r="K1341" s="1360">
        <v>10700</v>
      </c>
      <c r="L1341" s="1357" t="s">
        <v>8161</v>
      </c>
      <c r="M1341" s="1357" t="str">
        <f>IFERROR(INDEX('Budget Manager'!C:C,MATCH(L1341,'Budget Manager'!A:A,0))&amp;", "&amp;INDEX('Budget Manager'!D:D,MATCH(L1341,'Budget Manager'!A:A,0)),"No Budget Manager")</f>
        <v>Artze Vega, Isis</v>
      </c>
      <c r="N1341" s="1357">
        <f>IFERROR(INDEX('Budget Manager'!B:B,MATCH(L1341,'Budget Manager'!A:A,0)),"No PIDM")</f>
        <v>3960735</v>
      </c>
      <c r="O1341" s="1357"/>
      <c r="P1341" s="1357" t="str">
        <f t="shared" si="20"/>
        <v/>
      </c>
      <c r="Q1341" s="1361" t="str">
        <f>IFERROR(VLOOKUP(Organization!$L1341,BUDGETMANAGER,5,FALSE),"No VID")</f>
        <v>A</v>
      </c>
      <c r="R1341" s="111"/>
    </row>
    <row r="1342" spans="1:18" ht="12.75" customHeight="1">
      <c r="A1342" s="1359">
        <v>1333</v>
      </c>
      <c r="B1342" s="1355" t="s">
        <v>97</v>
      </c>
      <c r="C1342" s="1355"/>
      <c r="D1342" s="1355"/>
      <c r="E1342" s="1355"/>
      <c r="F1342" s="1355"/>
      <c r="G1342" s="1355"/>
      <c r="H1342" s="1356">
        <v>251700</v>
      </c>
      <c r="I1342" s="1357" t="s">
        <v>3802</v>
      </c>
      <c r="J1342" s="1355" t="s">
        <v>3245</v>
      </c>
      <c r="K1342" s="1360">
        <v>11400</v>
      </c>
      <c r="L1342" s="1357" t="s">
        <v>5208</v>
      </c>
      <c r="M1342" s="1357" t="str">
        <f>IFERROR(INDEX('Budget Manager'!C:C,MATCH(L1342,'Budget Manager'!A:A,0))&amp;", "&amp;INDEX('Budget Manager'!D:D,MATCH(L1342,'Budget Manager'!A:A,0)),"No Budget Manager")</f>
        <v>Ledlow, Susan</v>
      </c>
      <c r="N1342" s="1357">
        <f>IFERROR(INDEX('Budget Manager'!B:B,MATCH(L1342,'Budget Manager'!A:A,0)),"No PIDM")</f>
        <v>3415861</v>
      </c>
      <c r="O1342" s="1357" t="s">
        <v>6082</v>
      </c>
      <c r="P1342" s="1357" t="str">
        <f t="shared" si="20"/>
        <v>End</v>
      </c>
      <c r="Q1342" s="1361" t="str">
        <f>IFERROR(VLOOKUP(Organization!$L1342,BUDGETMANAGER,5,FALSE),"No VID")</f>
        <v>I</v>
      </c>
      <c r="R1342" s="111"/>
    </row>
    <row r="1343" spans="1:18" ht="12.75" customHeight="1">
      <c r="A1343" s="1359">
        <v>1334</v>
      </c>
      <c r="B1343" s="1355" t="s">
        <v>97</v>
      </c>
      <c r="C1343" s="1355"/>
      <c r="D1343" s="1355"/>
      <c r="E1343" s="1355"/>
      <c r="F1343" s="1355"/>
      <c r="G1343" s="1355"/>
      <c r="H1343" s="1356">
        <v>251900</v>
      </c>
      <c r="I1343" s="1357" t="s">
        <v>3946</v>
      </c>
      <c r="J1343" s="1355" t="s">
        <v>3245</v>
      </c>
      <c r="K1343" s="1360">
        <v>11400</v>
      </c>
      <c r="L1343" s="1357" t="s">
        <v>1532</v>
      </c>
      <c r="M1343" s="1357" t="str">
        <f>IFERROR(INDEX('Budget Manager'!C:C,MATCH(L1343,'Budget Manager'!A:A,0))&amp;", "&amp;INDEX('Budget Manager'!D:D,MATCH(L1343,'Budget Manager'!A:A,0)),"No Budget Manager")</f>
        <v>Bekas, Nicholas</v>
      </c>
      <c r="N1343" s="1357">
        <f>IFERROR(INDEX('Budget Manager'!B:B,MATCH(L1343,'Budget Manager'!A:A,0)),"No PIDM")</f>
        <v>1000286</v>
      </c>
      <c r="O1343" s="1357" t="s">
        <v>6082</v>
      </c>
      <c r="P1343" s="1357" t="str">
        <f t="shared" si="20"/>
        <v>End</v>
      </c>
      <c r="Q1343" s="1361" t="str">
        <f>IFERROR(VLOOKUP(Organization!$L1343,BUDGETMANAGER,5,FALSE),"No VID")</f>
        <v>I</v>
      </c>
      <c r="R1343" s="111"/>
    </row>
    <row r="1344" spans="1:18" ht="12.75" customHeight="1">
      <c r="A1344" s="1359">
        <v>1335</v>
      </c>
      <c r="B1344" s="1355" t="s">
        <v>97</v>
      </c>
      <c r="C1344" s="1355"/>
      <c r="D1344" s="1355"/>
      <c r="E1344" s="1355"/>
      <c r="F1344" s="1355"/>
      <c r="G1344" s="1355"/>
      <c r="H1344" s="1356">
        <v>254400</v>
      </c>
      <c r="I1344" s="1357" t="s">
        <v>5785</v>
      </c>
      <c r="J1344" s="1355" t="s">
        <v>3245</v>
      </c>
      <c r="K1344" s="1360">
        <v>11400</v>
      </c>
      <c r="L1344" s="1357" t="s">
        <v>5208</v>
      </c>
      <c r="M1344" s="1357" t="str">
        <f>IFERROR(INDEX('Budget Manager'!C:C,MATCH(L1344,'Budget Manager'!A:A,0))&amp;", "&amp;INDEX('Budget Manager'!D:D,MATCH(L1344,'Budget Manager'!A:A,0)),"No Budget Manager")</f>
        <v>Ledlow, Susan</v>
      </c>
      <c r="N1344" s="1357">
        <f>IFERROR(INDEX('Budget Manager'!B:B,MATCH(L1344,'Budget Manager'!A:A,0)),"No PIDM")</f>
        <v>3415861</v>
      </c>
      <c r="O1344" s="1357" t="s">
        <v>6520</v>
      </c>
      <c r="P1344" s="1357" t="str">
        <f t="shared" si="20"/>
        <v>End</v>
      </c>
      <c r="Q1344" s="1361" t="str">
        <f>IFERROR(VLOOKUP(Organization!$L1344,BUDGETMANAGER,5,FALSE),"No VID")</f>
        <v>I</v>
      </c>
      <c r="R1344" s="111"/>
    </row>
    <row r="1345" spans="1:18" ht="12.75" customHeight="1">
      <c r="A1345" s="1359">
        <v>1336</v>
      </c>
      <c r="B1345" s="1355" t="s">
        <v>97</v>
      </c>
      <c r="C1345" s="1355"/>
      <c r="D1345" s="1355"/>
      <c r="E1345" s="1355"/>
      <c r="F1345" s="1355"/>
      <c r="G1345" s="1355"/>
      <c r="H1345" s="1356">
        <v>256500</v>
      </c>
      <c r="I1345" s="1363" t="s">
        <v>8298</v>
      </c>
      <c r="J1345" s="1355" t="s">
        <v>3245</v>
      </c>
      <c r="K1345" s="1360">
        <v>10700</v>
      </c>
      <c r="L1345" s="1357" t="s">
        <v>8161</v>
      </c>
      <c r="M1345" s="1357" t="str">
        <f>IFERROR(INDEX('Budget Manager'!C:C,MATCH(L1345,'Budget Manager'!A:A,0))&amp;", "&amp;INDEX('Budget Manager'!D:D,MATCH(L1345,'Budget Manager'!A:A,0)),"No Budget Manager")</f>
        <v>Artze Vega, Isis</v>
      </c>
      <c r="N1345" s="1357">
        <f>IFERROR(INDEX('Budget Manager'!B:B,MATCH(L1345,'Budget Manager'!A:A,0)),"No PIDM")</f>
        <v>3960735</v>
      </c>
      <c r="O1345" s="1357"/>
      <c r="P1345" s="1357" t="str">
        <f t="shared" si="20"/>
        <v/>
      </c>
      <c r="Q1345" s="1361" t="str">
        <f>IFERROR(VLOOKUP(Organization!$L1345,BUDGETMANAGER,5,FALSE),"No VID")</f>
        <v>A</v>
      </c>
      <c r="R1345" s="111"/>
    </row>
    <row r="1346" spans="1:18" ht="12.75" customHeight="1">
      <c r="A1346" s="1359">
        <v>1337</v>
      </c>
      <c r="B1346" s="1355" t="s">
        <v>97</v>
      </c>
      <c r="C1346" s="1355"/>
      <c r="D1346" s="1355"/>
      <c r="E1346" s="1355"/>
      <c r="F1346" s="1355"/>
      <c r="G1346" s="1355"/>
      <c r="H1346" s="1356">
        <v>256600</v>
      </c>
      <c r="I1346" s="1363" t="s">
        <v>8300</v>
      </c>
      <c r="J1346" s="1355" t="s">
        <v>3245</v>
      </c>
      <c r="K1346" s="1360">
        <v>10700</v>
      </c>
      <c r="L1346" s="1357" t="s">
        <v>8161</v>
      </c>
      <c r="M1346" s="1357" t="str">
        <f>IFERROR(INDEX('Budget Manager'!C:C,MATCH(L1346,'Budget Manager'!A:A,0))&amp;", "&amp;INDEX('Budget Manager'!D:D,MATCH(L1346,'Budget Manager'!A:A,0)),"No Budget Manager")</f>
        <v>Artze Vega, Isis</v>
      </c>
      <c r="N1346" s="1357">
        <f>IFERROR(INDEX('Budget Manager'!B:B,MATCH(L1346,'Budget Manager'!A:A,0)),"No PIDM")</f>
        <v>3960735</v>
      </c>
      <c r="O1346" s="1357"/>
      <c r="P1346" s="1357" t="str">
        <f t="shared" si="20"/>
        <v/>
      </c>
      <c r="Q1346" s="1361" t="str">
        <f>IFERROR(VLOOKUP(Organization!$L1346,BUDGETMANAGER,5,FALSE),"No VID")</f>
        <v>A</v>
      </c>
      <c r="R1346" s="111"/>
    </row>
    <row r="1347" spans="1:18" ht="12.75" customHeight="1">
      <c r="A1347" s="1359">
        <v>1338</v>
      </c>
      <c r="B1347" s="1355" t="s">
        <v>97</v>
      </c>
      <c r="C1347" s="1355"/>
      <c r="D1347" s="1355"/>
      <c r="E1347" s="1355"/>
      <c r="F1347" s="1355"/>
      <c r="G1347" s="1355"/>
      <c r="H1347" s="1356">
        <v>310600</v>
      </c>
      <c r="I1347" s="1363" t="s">
        <v>3728</v>
      </c>
      <c r="J1347" s="1355" t="s">
        <v>3245</v>
      </c>
      <c r="K1347" s="1360">
        <v>11400</v>
      </c>
      <c r="L1347" s="1357" t="s">
        <v>2490</v>
      </c>
      <c r="M1347" s="1357" t="str">
        <f>IFERROR(INDEX('Budget Manager'!C:C,MATCH(L1347,'Budget Manager'!A:A,0))&amp;", "&amp;INDEX('Budget Manager'!D:D,MATCH(L1347,'Budget Manager'!A:A,0)),"No Budget Manager")</f>
        <v>Dew, Wendi</v>
      </c>
      <c r="N1347" s="1357">
        <f>IFERROR(INDEX('Budget Manager'!B:B,MATCH(L1347,'Budget Manager'!A:A,0)),"No PIDM")</f>
        <v>1001577</v>
      </c>
      <c r="O1347" s="1357" t="s">
        <v>5173</v>
      </c>
      <c r="P1347" s="1357" t="str">
        <f t="shared" si="20"/>
        <v>End</v>
      </c>
      <c r="Q1347" s="1361" t="str">
        <f>IFERROR(VLOOKUP(Organization!$L1347,BUDGETMANAGER,5,FALSE),"No VID")</f>
        <v>I</v>
      </c>
      <c r="R1347" s="111"/>
    </row>
    <row r="1348" spans="1:18" ht="12.75" customHeight="1">
      <c r="A1348" s="1359">
        <v>1339</v>
      </c>
      <c r="B1348" s="1355" t="s">
        <v>97</v>
      </c>
      <c r="C1348" s="1355"/>
      <c r="D1348" s="1355"/>
      <c r="E1348" s="1355"/>
      <c r="F1348" s="1355"/>
      <c r="G1348" s="1355"/>
      <c r="H1348" s="1356">
        <v>361000</v>
      </c>
      <c r="I1348" s="1363" t="s">
        <v>9319</v>
      </c>
      <c r="J1348" s="1355" t="s">
        <v>3245</v>
      </c>
      <c r="K1348" s="1360">
        <v>10700</v>
      </c>
      <c r="L1348" s="1357" t="s">
        <v>8161</v>
      </c>
      <c r="M1348" s="1357" t="str">
        <f>IFERROR(INDEX('Budget Manager'!C:C,MATCH(L1348,'Budget Manager'!A:A,0))&amp;", "&amp;INDEX('Budget Manager'!D:D,MATCH(L1348,'Budget Manager'!A:A,0)),"No Budget Manager")</f>
        <v>Artze Vega, Isis</v>
      </c>
      <c r="N1348" s="1357">
        <f>IFERROR(INDEX('Budget Manager'!B:B,MATCH(L1348,'Budget Manager'!A:A,0)),"No PIDM")</f>
        <v>3960735</v>
      </c>
      <c r="O1348" s="1357"/>
      <c r="P1348" s="1357" t="str">
        <f t="shared" si="20"/>
        <v/>
      </c>
      <c r="Q1348" s="1361" t="str">
        <f>IFERROR(VLOOKUP(Organization!$L1348,BUDGETMANAGER,5,FALSE),"No VID")</f>
        <v>A</v>
      </c>
      <c r="R1348" s="111"/>
    </row>
    <row r="1349" spans="1:18" ht="12.75" customHeight="1">
      <c r="A1349" s="1359">
        <v>1340</v>
      </c>
      <c r="B1349" s="1355" t="s">
        <v>97</v>
      </c>
      <c r="C1349" s="1355"/>
      <c r="D1349" s="1355"/>
      <c r="E1349" s="1355"/>
      <c r="F1349" s="1355"/>
      <c r="G1349" s="1355"/>
      <c r="H1349" s="1356">
        <v>656200</v>
      </c>
      <c r="I1349" s="1363" t="s">
        <v>1982</v>
      </c>
      <c r="J1349" s="1355" t="s">
        <v>3245</v>
      </c>
      <c r="K1349" s="1360">
        <v>10700</v>
      </c>
      <c r="L1349" s="1357" t="s">
        <v>8161</v>
      </c>
      <c r="M1349" s="1357" t="str">
        <f>IFERROR(INDEX('Budget Manager'!C:C,MATCH(L1349,'Budget Manager'!A:A,0))&amp;", "&amp;INDEX('Budget Manager'!D:D,MATCH(L1349,'Budget Manager'!A:A,0)),"No Budget Manager")</f>
        <v>Artze Vega, Isis</v>
      </c>
      <c r="N1349" s="1357">
        <f>IFERROR(INDEX('Budget Manager'!B:B,MATCH(L1349,'Budget Manager'!A:A,0)),"No PIDM")</f>
        <v>3960735</v>
      </c>
      <c r="O1349" s="1357"/>
      <c r="P1349" s="1357" t="str">
        <f t="shared" si="20"/>
        <v/>
      </c>
      <c r="Q1349" s="1361" t="str">
        <f>IFERROR(VLOOKUP(Organization!$L1349,BUDGETMANAGER,5,FALSE),"No VID")</f>
        <v>A</v>
      </c>
      <c r="R1349" s="111"/>
    </row>
    <row r="1350" spans="1:18" ht="12.75" customHeight="1">
      <c r="A1350" s="1359">
        <v>1341</v>
      </c>
      <c r="B1350" s="1355" t="s">
        <v>97</v>
      </c>
      <c r="C1350" s="1355"/>
      <c r="D1350" s="1355"/>
      <c r="E1350" s="1355"/>
      <c r="F1350" s="1355"/>
      <c r="G1350" s="1355"/>
      <c r="H1350" s="1356">
        <v>657200</v>
      </c>
      <c r="I1350" s="1363" t="s">
        <v>4763</v>
      </c>
      <c r="J1350" s="1355" t="s">
        <v>3245</v>
      </c>
      <c r="K1350" s="1360">
        <v>10700</v>
      </c>
      <c r="L1350" s="1357" t="s">
        <v>8161</v>
      </c>
      <c r="M1350" s="1357" t="str">
        <f>IFERROR(INDEX('Budget Manager'!C:C,MATCH(L1350,'Budget Manager'!A:A,0))&amp;", "&amp;INDEX('Budget Manager'!D:D,MATCH(L1350,'Budget Manager'!A:A,0)),"No Budget Manager")</f>
        <v>Artze Vega, Isis</v>
      </c>
      <c r="N1350" s="1357">
        <f>IFERROR(INDEX('Budget Manager'!B:B,MATCH(L1350,'Budget Manager'!A:A,0)),"No PIDM")</f>
        <v>3960735</v>
      </c>
      <c r="O1350" s="1357"/>
      <c r="P1350" s="1357" t="str">
        <f t="shared" si="20"/>
        <v/>
      </c>
      <c r="Q1350" s="1361" t="str">
        <f>IFERROR(VLOOKUP(Organization!$L1350,BUDGETMANAGER,5,FALSE),"No VID")</f>
        <v>A</v>
      </c>
      <c r="R1350" s="111"/>
    </row>
    <row r="1351" spans="1:18" ht="12.75" customHeight="1">
      <c r="A1351" s="1359">
        <v>1342</v>
      </c>
      <c r="B1351" s="1355" t="s">
        <v>97</v>
      </c>
      <c r="C1351" s="1355"/>
      <c r="D1351" s="1355"/>
      <c r="E1351" s="1355"/>
      <c r="F1351" s="1355"/>
      <c r="G1351" s="1355"/>
      <c r="H1351" s="1356">
        <v>657900</v>
      </c>
      <c r="I1351" s="1357" t="s">
        <v>3723</v>
      </c>
      <c r="J1351" s="1355" t="s">
        <v>3245</v>
      </c>
      <c r="K1351" s="1360">
        <v>10700</v>
      </c>
      <c r="L1351" s="1357" t="s">
        <v>8161</v>
      </c>
      <c r="M1351" s="1357" t="str">
        <f>IFERROR(INDEX('Budget Manager'!C:C,MATCH(L1351,'Budget Manager'!A:A,0))&amp;", "&amp;INDEX('Budget Manager'!D:D,MATCH(L1351,'Budget Manager'!A:A,0)),"No Budget Manager")</f>
        <v>Artze Vega, Isis</v>
      </c>
      <c r="N1351" s="1357">
        <f>IFERROR(INDEX('Budget Manager'!B:B,MATCH(L1351,'Budget Manager'!A:A,0)),"No PIDM")</f>
        <v>3960735</v>
      </c>
      <c r="O1351" s="1357"/>
      <c r="P1351" s="1357" t="str">
        <f t="shared" si="20"/>
        <v/>
      </c>
      <c r="Q1351" s="1361" t="str">
        <f>IFERROR(VLOOKUP(Organization!$L1351,BUDGETMANAGER,5,FALSE),"No VID")</f>
        <v>A</v>
      </c>
      <c r="R1351" s="111"/>
    </row>
    <row r="1352" spans="1:18" ht="12.75" customHeight="1">
      <c r="A1352" s="1359">
        <v>1343</v>
      </c>
      <c r="B1352" s="1355" t="s">
        <v>97</v>
      </c>
      <c r="C1352" s="1355"/>
      <c r="D1352" s="1355"/>
      <c r="E1352" s="1355"/>
      <c r="F1352" s="1355"/>
      <c r="G1352" s="1355"/>
      <c r="H1352" s="1356">
        <v>658600</v>
      </c>
      <c r="I1352" s="1363" t="s">
        <v>5631</v>
      </c>
      <c r="J1352" s="1355" t="s">
        <v>3510</v>
      </c>
      <c r="K1352" s="1360">
        <v>10700</v>
      </c>
      <c r="L1352" s="1357" t="s">
        <v>8161</v>
      </c>
      <c r="M1352" s="1357" t="str">
        <f>IFERROR(INDEX('Budget Manager'!C:C,MATCH(L1352,'Budget Manager'!A:A,0))&amp;", "&amp;INDEX('Budget Manager'!D:D,MATCH(L1352,'Budget Manager'!A:A,0)),"No Budget Manager")</f>
        <v>Artze Vega, Isis</v>
      </c>
      <c r="N1352" s="1357">
        <f>IFERROR(INDEX('Budget Manager'!B:B,MATCH(L1352,'Budget Manager'!A:A,0)),"No PIDM")</f>
        <v>3960735</v>
      </c>
      <c r="O1352" s="1357"/>
      <c r="P1352" s="1357" t="str">
        <f t="shared" si="20"/>
        <v/>
      </c>
      <c r="Q1352" s="1361" t="str">
        <f>IFERROR(VLOOKUP(Organization!$L1352,BUDGETMANAGER,5,FALSE),"No VID")</f>
        <v>A</v>
      </c>
      <c r="R1352" s="111"/>
    </row>
    <row r="1353" spans="1:18" ht="12.75" customHeight="1">
      <c r="A1353" s="1359">
        <v>1344</v>
      </c>
      <c r="B1353" s="1355" t="s">
        <v>97</v>
      </c>
      <c r="C1353" s="1355"/>
      <c r="D1353" s="1355"/>
      <c r="E1353" s="1355"/>
      <c r="F1353" s="1355"/>
      <c r="G1353" s="1355"/>
      <c r="H1353" s="1356">
        <v>771500</v>
      </c>
      <c r="I1353" s="1363" t="s">
        <v>292</v>
      </c>
      <c r="J1353" s="1355" t="s">
        <v>3245</v>
      </c>
      <c r="K1353" s="1360">
        <v>11400</v>
      </c>
      <c r="L1353" s="1357" t="s">
        <v>5208</v>
      </c>
      <c r="M1353" s="1357" t="str">
        <f>IFERROR(INDEX('Budget Manager'!C:C,MATCH(L1353,'Budget Manager'!A:A,0))&amp;", "&amp;INDEX('Budget Manager'!D:D,MATCH(L1353,'Budget Manager'!A:A,0)),"No Budget Manager")</f>
        <v>Ledlow, Susan</v>
      </c>
      <c r="N1353" s="1357">
        <f>IFERROR(INDEX('Budget Manager'!B:B,MATCH(L1353,'Budget Manager'!A:A,0)),"No PIDM")</f>
        <v>3415861</v>
      </c>
      <c r="O1353" s="1357" t="s">
        <v>6571</v>
      </c>
      <c r="P1353" s="1357" t="str">
        <f t="shared" si="20"/>
        <v>End</v>
      </c>
      <c r="Q1353" s="1361" t="str">
        <f>IFERROR(VLOOKUP(Organization!$L1353,BUDGETMANAGER,5,FALSE),"No VID")</f>
        <v>I</v>
      </c>
      <c r="R1353" s="111"/>
    </row>
    <row r="1354" spans="1:18" ht="12.75" customHeight="1">
      <c r="A1354" s="1359">
        <v>1345</v>
      </c>
      <c r="B1354" s="1355" t="s">
        <v>97</v>
      </c>
      <c r="C1354" s="1355"/>
      <c r="D1354" s="1355"/>
      <c r="E1354" s="1355"/>
      <c r="F1354" s="1355"/>
      <c r="G1354" s="1355"/>
      <c r="H1354" s="1356">
        <v>772500</v>
      </c>
      <c r="I1354" s="1363" t="s">
        <v>294</v>
      </c>
      <c r="J1354" s="1355" t="s">
        <v>3245</v>
      </c>
      <c r="K1354" s="1360">
        <v>11400</v>
      </c>
      <c r="L1354" s="1357" t="s">
        <v>5208</v>
      </c>
      <c r="M1354" s="1357" t="str">
        <f>IFERROR(INDEX('Budget Manager'!C:C,MATCH(L1354,'Budget Manager'!A:A,0))&amp;", "&amp;INDEX('Budget Manager'!D:D,MATCH(L1354,'Budget Manager'!A:A,0)),"No Budget Manager")</f>
        <v>Ledlow, Susan</v>
      </c>
      <c r="N1354" s="1357">
        <f>IFERROR(INDEX('Budget Manager'!B:B,MATCH(L1354,'Budget Manager'!A:A,0)),"No PIDM")</f>
        <v>3415861</v>
      </c>
      <c r="O1354" s="1357" t="s">
        <v>6571</v>
      </c>
      <c r="P1354" s="1357" t="str">
        <f t="shared" si="20"/>
        <v>End</v>
      </c>
      <c r="Q1354" s="1361" t="str">
        <f>IFERROR(VLOOKUP(Organization!$L1354,BUDGETMANAGER,5,FALSE),"No VID")</f>
        <v>I</v>
      </c>
      <c r="R1354" s="111"/>
    </row>
    <row r="1355" spans="1:18" ht="12.75" customHeight="1">
      <c r="A1355" s="1359">
        <v>1346</v>
      </c>
      <c r="B1355" s="1355" t="s">
        <v>97</v>
      </c>
      <c r="C1355" s="1355"/>
      <c r="D1355" s="1355"/>
      <c r="E1355" s="1355"/>
      <c r="F1355" s="1355"/>
      <c r="G1355" s="1355"/>
      <c r="H1355" s="1356">
        <v>772800</v>
      </c>
      <c r="I1355" s="1363" t="s">
        <v>8359</v>
      </c>
      <c r="J1355" s="1355" t="s">
        <v>3245</v>
      </c>
      <c r="K1355" s="1360">
        <v>11400</v>
      </c>
      <c r="L1355" s="1357" t="s">
        <v>8161</v>
      </c>
      <c r="M1355" s="1357" t="str">
        <f>IFERROR(INDEX('Budget Manager'!C:C,MATCH(L1355,'Budget Manager'!A:A,0))&amp;", "&amp;INDEX('Budget Manager'!D:D,MATCH(L1355,'Budget Manager'!A:A,0)),"No Budget Manager")</f>
        <v>Artze Vega, Isis</v>
      </c>
      <c r="N1355" s="1357">
        <f>IFERROR(INDEX('Budget Manager'!B:B,MATCH(L1355,'Budget Manager'!A:A,0)),"No PIDM")</f>
        <v>3960735</v>
      </c>
      <c r="O1355" s="1357" t="s">
        <v>8639</v>
      </c>
      <c r="P1355" s="1357" t="str">
        <f t="shared" si="20"/>
        <v>End</v>
      </c>
      <c r="Q1355" s="1361" t="str">
        <f>IFERROR(VLOOKUP(Organization!$L1355,BUDGETMANAGER,5,FALSE),"No VID")</f>
        <v>A</v>
      </c>
      <c r="R1355" s="111"/>
    </row>
    <row r="1356" spans="1:18" ht="12.75" customHeight="1">
      <c r="A1356" s="1359">
        <v>1347</v>
      </c>
      <c r="B1356" s="1355" t="s">
        <v>97</v>
      </c>
      <c r="C1356" s="1355"/>
      <c r="D1356" s="1355"/>
      <c r="E1356" s="1355"/>
      <c r="F1356" s="1355">
        <v>1071</v>
      </c>
      <c r="G1356" s="1355"/>
      <c r="H1356" s="1356"/>
      <c r="I1356" s="1363" t="s">
        <v>2047</v>
      </c>
      <c r="J1356" s="1355" t="s">
        <v>3240</v>
      </c>
      <c r="K1356" s="1360">
        <v>107</v>
      </c>
      <c r="L1356" s="1357" t="s">
        <v>2490</v>
      </c>
      <c r="M1356" s="1357" t="str">
        <f>IFERROR(INDEX('Budget Manager'!C:C,MATCH(L1356,'Budget Manager'!A:A,0))&amp;", "&amp;INDEX('Budget Manager'!D:D,MATCH(L1356,'Budget Manager'!A:A,0)),"No Budget Manager")</f>
        <v>Dew, Wendi</v>
      </c>
      <c r="N1356" s="1357">
        <f>IFERROR(INDEX('Budget Manager'!B:B,MATCH(L1356,'Budget Manager'!A:A,0)),"No PIDM")</f>
        <v>1001577</v>
      </c>
      <c r="O1356" s="1357"/>
      <c r="P1356" s="1357" t="str">
        <f t="shared" si="20"/>
        <v/>
      </c>
      <c r="Q1356" s="1361" t="str">
        <f>IFERROR(VLOOKUP(Organization!$L1356,BUDGETMANAGER,5,FALSE),"No VID")</f>
        <v>I</v>
      </c>
      <c r="R1356" s="111"/>
    </row>
    <row r="1357" spans="1:18" ht="12.75" customHeight="1">
      <c r="A1357" s="1359">
        <v>1348</v>
      </c>
      <c r="B1357" s="1355" t="s">
        <v>97</v>
      </c>
      <c r="C1357" s="1355"/>
      <c r="D1357" s="1355"/>
      <c r="E1357" s="1355"/>
      <c r="F1357" s="1355"/>
      <c r="G1357" s="1355">
        <v>10710</v>
      </c>
      <c r="H1357" s="1356"/>
      <c r="I1357" s="1363" t="s">
        <v>2047</v>
      </c>
      <c r="J1357" s="1355" t="s">
        <v>3240</v>
      </c>
      <c r="K1357" s="1360">
        <v>1071</v>
      </c>
      <c r="L1357" s="1357" t="s">
        <v>2490</v>
      </c>
      <c r="M1357" s="1357" t="str">
        <f>IFERROR(INDEX('Budget Manager'!C:C,MATCH(L1357,'Budget Manager'!A:A,0))&amp;", "&amp;INDEX('Budget Manager'!D:D,MATCH(L1357,'Budget Manager'!A:A,0)),"No Budget Manager")</f>
        <v>Dew, Wendi</v>
      </c>
      <c r="N1357" s="1357">
        <f>IFERROR(INDEX('Budget Manager'!B:B,MATCH(L1357,'Budget Manager'!A:A,0)),"No PIDM")</f>
        <v>1001577</v>
      </c>
      <c r="O1357" s="1357"/>
      <c r="P1357" s="1357" t="str">
        <f t="shared" si="20"/>
        <v/>
      </c>
      <c r="Q1357" s="1361" t="str">
        <f>IFERROR(VLOOKUP(Organization!$L1357,BUDGETMANAGER,5,FALSE),"No VID")</f>
        <v>I</v>
      </c>
      <c r="R1357" s="111">
        <f>COUNTIF($P$12:P2609,"End")</f>
        <v>626</v>
      </c>
    </row>
    <row r="1358" spans="1:18" ht="12.75" customHeight="1">
      <c r="A1358" s="1359">
        <v>1349</v>
      </c>
      <c r="B1358" s="1355" t="s">
        <v>97</v>
      </c>
      <c r="C1358" s="1355"/>
      <c r="D1358" s="1355"/>
      <c r="E1358" s="1355"/>
      <c r="F1358" s="1355"/>
      <c r="G1358" s="1355"/>
      <c r="H1358" s="1356">
        <v>123700</v>
      </c>
      <c r="I1358" s="1357" t="s">
        <v>1608</v>
      </c>
      <c r="J1358" s="1355" t="s">
        <v>3245</v>
      </c>
      <c r="K1358" s="1360">
        <v>11410</v>
      </c>
      <c r="L1358" s="1357" t="s">
        <v>2490</v>
      </c>
      <c r="M1358" s="1357" t="str">
        <f>IFERROR(INDEX('Budget Manager'!C:C,MATCH(L1358,'Budget Manager'!A:A,0))&amp;", "&amp;INDEX('Budget Manager'!D:D,MATCH(L1358,'Budget Manager'!A:A,0)),"No Budget Manager")</f>
        <v>Dew, Wendi</v>
      </c>
      <c r="N1358" s="1357">
        <f>IFERROR(INDEX('Budget Manager'!B:B,MATCH(L1358,'Budget Manager'!A:A,0)),"No PIDM")</f>
        <v>1001577</v>
      </c>
      <c r="O1358" s="1357" t="s">
        <v>5806</v>
      </c>
      <c r="P1358" s="1357" t="str">
        <f t="shared" si="20"/>
        <v>End</v>
      </c>
      <c r="Q1358" s="1361" t="str">
        <f>IFERROR(VLOOKUP(Organization!$L1358,BUDGETMANAGER,5,FALSE),"No VID")</f>
        <v>I</v>
      </c>
      <c r="R1358" s="111">
        <f>COUNTIF($P$12:P1357,"End")</f>
        <v>236</v>
      </c>
    </row>
    <row r="1359" spans="1:18" ht="12.75" customHeight="1">
      <c r="A1359" s="1359">
        <v>1350</v>
      </c>
      <c r="B1359" s="1355" t="s">
        <v>97</v>
      </c>
      <c r="C1359" s="1355"/>
      <c r="D1359" s="1355"/>
      <c r="E1359" s="1355"/>
      <c r="F1359" s="1355"/>
      <c r="G1359" s="1355"/>
      <c r="H1359" s="1356">
        <v>124700</v>
      </c>
      <c r="I1359" s="1357" t="s">
        <v>4597</v>
      </c>
      <c r="J1359" s="1355" t="s">
        <v>3245</v>
      </c>
      <c r="K1359" s="1378">
        <v>10710</v>
      </c>
      <c r="L1359" s="1357" t="s">
        <v>2490</v>
      </c>
      <c r="M1359" s="1357" t="str">
        <f>IFERROR(INDEX('Budget Manager'!C:C,MATCH(L1359,'Budget Manager'!A:A,0))&amp;", "&amp;INDEX('Budget Manager'!D:D,MATCH(L1359,'Budget Manager'!A:A,0)),"No Budget Manager")</f>
        <v>Dew, Wendi</v>
      </c>
      <c r="N1359" s="1357">
        <f>IFERROR(INDEX('Budget Manager'!B:B,MATCH(L1359,'Budget Manager'!A:A,0)),"No PIDM")</f>
        <v>1001577</v>
      </c>
      <c r="O1359" s="1357"/>
      <c r="P1359" s="1357" t="str">
        <f t="shared" si="20"/>
        <v/>
      </c>
      <c r="Q1359" s="1361" t="str">
        <f>IFERROR(VLOOKUP(Organization!$L1359,BUDGETMANAGER,5,FALSE),"No VID")</f>
        <v>I</v>
      </c>
      <c r="R1359" s="111"/>
    </row>
    <row r="1360" spans="1:18" ht="12.75" customHeight="1">
      <c r="A1360" s="1359">
        <v>1351</v>
      </c>
      <c r="B1360" s="1355" t="s">
        <v>97</v>
      </c>
      <c r="C1360" s="1355"/>
      <c r="D1360" s="1355"/>
      <c r="E1360" s="1355"/>
      <c r="F1360" s="1355"/>
      <c r="G1360" s="1355"/>
      <c r="H1360" s="1356">
        <v>125100</v>
      </c>
      <c r="I1360" s="1363" t="s">
        <v>5517</v>
      </c>
      <c r="J1360" s="1355" t="s">
        <v>3245</v>
      </c>
      <c r="K1360" s="1378">
        <v>10710</v>
      </c>
      <c r="L1360" s="1357" t="s">
        <v>2490</v>
      </c>
      <c r="M1360" s="1357" t="str">
        <f>IFERROR(INDEX('Budget Manager'!C:C,MATCH(L1360,'Budget Manager'!A:A,0))&amp;", "&amp;INDEX('Budget Manager'!D:D,MATCH(L1360,'Budget Manager'!A:A,0)),"No Budget Manager")</f>
        <v>Dew, Wendi</v>
      </c>
      <c r="N1360" s="1357">
        <f>IFERROR(INDEX('Budget Manager'!B:B,MATCH(L1360,'Budget Manager'!A:A,0)),"No PIDM")</f>
        <v>1001577</v>
      </c>
      <c r="O1360" s="1357"/>
      <c r="P1360" s="1357" t="str">
        <f t="shared" si="20"/>
        <v/>
      </c>
      <c r="Q1360" s="1361" t="str">
        <f>IFERROR(VLOOKUP(Organization!$L1360,BUDGETMANAGER,5,FALSE),"No VID")</f>
        <v>I</v>
      </c>
      <c r="R1360" s="111"/>
    </row>
    <row r="1361" spans="1:18" ht="12.75" customHeight="1">
      <c r="A1361" s="1359">
        <v>1352</v>
      </c>
      <c r="B1361" s="1355" t="s">
        <v>97</v>
      </c>
      <c r="C1361" s="1355"/>
      <c r="D1361" s="1355"/>
      <c r="E1361" s="1355"/>
      <c r="F1361" s="1355"/>
      <c r="G1361" s="1355"/>
      <c r="H1361" s="1356">
        <v>140102</v>
      </c>
      <c r="I1361" s="1363" t="s">
        <v>6645</v>
      </c>
      <c r="J1361" s="1355" t="s">
        <v>3245</v>
      </c>
      <c r="K1361" s="1378">
        <v>10710</v>
      </c>
      <c r="L1361" s="1357" t="s">
        <v>2490</v>
      </c>
      <c r="M1361" s="1357" t="str">
        <f>IFERROR(INDEX('Budget Manager'!C:C,MATCH(L1361,'Budget Manager'!A:A,0))&amp;", "&amp;INDEX('Budget Manager'!D:D,MATCH(L1361,'Budget Manager'!A:A,0)),"No Budget Manager")</f>
        <v>Dew, Wendi</v>
      </c>
      <c r="N1361" s="1357">
        <f>IFERROR(INDEX('Budget Manager'!B:B,MATCH(L1361,'Budget Manager'!A:A,0)),"No PIDM")</f>
        <v>1001577</v>
      </c>
      <c r="O1361" s="1357"/>
      <c r="P1361" s="1357" t="str">
        <f t="shared" si="20"/>
        <v/>
      </c>
      <c r="Q1361" s="1361" t="str">
        <f>IFERROR(VLOOKUP(Organization!$L1361,BUDGETMANAGER,5,FALSE),"No VID")</f>
        <v>I</v>
      </c>
      <c r="R1361" s="111"/>
    </row>
    <row r="1362" spans="1:18" ht="12.75" customHeight="1">
      <c r="A1362" s="1359">
        <v>1353</v>
      </c>
      <c r="B1362" s="1355" t="s">
        <v>97</v>
      </c>
      <c r="C1362" s="1355"/>
      <c r="D1362" s="1355"/>
      <c r="E1362" s="1355"/>
      <c r="F1362" s="1355"/>
      <c r="G1362" s="1355"/>
      <c r="H1362" s="1356">
        <v>140310</v>
      </c>
      <c r="I1362" s="1363" t="s">
        <v>5947</v>
      </c>
      <c r="J1362" s="1355" t="s">
        <v>3245</v>
      </c>
      <c r="K1362" s="1360">
        <v>11410</v>
      </c>
      <c r="L1362" s="1357" t="s">
        <v>2490</v>
      </c>
      <c r="M1362" s="1357" t="str">
        <f>IFERROR(INDEX('Budget Manager'!C:C,MATCH(L1362,'Budget Manager'!A:A,0))&amp;", "&amp;INDEX('Budget Manager'!D:D,MATCH(L1362,'Budget Manager'!A:A,0)),"No Budget Manager")</f>
        <v>Dew, Wendi</v>
      </c>
      <c r="N1362" s="1357">
        <f>IFERROR(INDEX('Budget Manager'!B:B,MATCH(L1362,'Budget Manager'!A:A,0)),"No PIDM")</f>
        <v>1001577</v>
      </c>
      <c r="O1362" s="1357" t="s">
        <v>6948</v>
      </c>
      <c r="P1362" s="1357" t="str">
        <f t="shared" si="20"/>
        <v>End</v>
      </c>
      <c r="Q1362" s="1361" t="str">
        <f>IFERROR(VLOOKUP(Organization!$L1362,BUDGETMANAGER,5,FALSE),"No VID")</f>
        <v>I</v>
      </c>
      <c r="R1362" s="111"/>
    </row>
    <row r="1363" spans="1:18" ht="12.75" customHeight="1">
      <c r="A1363" s="1359">
        <v>1354</v>
      </c>
      <c r="B1363" s="1355" t="s">
        <v>97</v>
      </c>
      <c r="C1363" s="1355"/>
      <c r="D1363" s="1355"/>
      <c r="E1363" s="1355"/>
      <c r="F1363" s="1355"/>
      <c r="G1363" s="1355"/>
      <c r="H1363" s="1356">
        <v>140507</v>
      </c>
      <c r="I1363" s="1363" t="s">
        <v>5820</v>
      </c>
      <c r="J1363" s="1355" t="s">
        <v>3245</v>
      </c>
      <c r="K1363" s="1360">
        <v>11410</v>
      </c>
      <c r="L1363" s="1357" t="s">
        <v>2490</v>
      </c>
      <c r="M1363" s="1357" t="str">
        <f>IFERROR(INDEX('Budget Manager'!C:C,MATCH(L1363,'Budget Manager'!A:A,0))&amp;", "&amp;INDEX('Budget Manager'!D:D,MATCH(L1363,'Budget Manager'!A:A,0)),"No Budget Manager")</f>
        <v>Dew, Wendi</v>
      </c>
      <c r="N1363" s="1357">
        <f>IFERROR(INDEX('Budget Manager'!B:B,MATCH(L1363,'Budget Manager'!A:A,0)),"No PIDM")</f>
        <v>1001577</v>
      </c>
      <c r="O1363" s="1357" t="s">
        <v>6948</v>
      </c>
      <c r="P1363" s="1357" t="str">
        <f t="shared" si="20"/>
        <v>End</v>
      </c>
      <c r="Q1363" s="1361" t="str">
        <f>IFERROR(VLOOKUP(Organization!$L1363,BUDGETMANAGER,5,FALSE),"No VID")</f>
        <v>I</v>
      </c>
      <c r="R1363" s="111"/>
    </row>
    <row r="1364" spans="1:18" ht="12.75" customHeight="1">
      <c r="A1364" s="1359">
        <v>1355</v>
      </c>
      <c r="B1364" s="1355" t="s">
        <v>97</v>
      </c>
      <c r="C1364" s="1355"/>
      <c r="D1364" s="1355"/>
      <c r="E1364" s="1355"/>
      <c r="F1364" s="1355"/>
      <c r="G1364" s="1355"/>
      <c r="H1364" s="1356">
        <v>141100</v>
      </c>
      <c r="I1364" s="1363" t="s">
        <v>3719</v>
      </c>
      <c r="J1364" s="1355" t="s">
        <v>3245</v>
      </c>
      <c r="K1364" s="1360">
        <v>11410</v>
      </c>
      <c r="L1364" s="1357" t="s">
        <v>2490</v>
      </c>
      <c r="M1364" s="1357" t="str">
        <f>IFERROR(INDEX('Budget Manager'!C:C,MATCH(L1364,'Budget Manager'!A:A,0))&amp;", "&amp;INDEX('Budget Manager'!D:D,MATCH(L1364,'Budget Manager'!A:A,0)),"No Budget Manager")</f>
        <v>Dew, Wendi</v>
      </c>
      <c r="N1364" s="1357">
        <f>IFERROR(INDEX('Budget Manager'!B:B,MATCH(L1364,'Budget Manager'!A:A,0)),"No PIDM")</f>
        <v>1001577</v>
      </c>
      <c r="O1364" s="1357" t="s">
        <v>5908</v>
      </c>
      <c r="P1364" s="1357" t="str">
        <f t="shared" si="20"/>
        <v>End</v>
      </c>
      <c r="Q1364" s="1361" t="str">
        <f>IFERROR(VLOOKUP(Organization!$L1364,BUDGETMANAGER,5,FALSE),"No VID")</f>
        <v>I</v>
      </c>
      <c r="R1364" s="111"/>
    </row>
    <row r="1365" spans="1:18" ht="12.75" customHeight="1">
      <c r="A1365" s="1359">
        <v>1356</v>
      </c>
      <c r="B1365" s="1355" t="s">
        <v>97</v>
      </c>
      <c r="C1365" s="1355"/>
      <c r="D1365" s="1355"/>
      <c r="E1365" s="1355"/>
      <c r="F1365" s="1355"/>
      <c r="G1365" s="1355"/>
      <c r="H1365" s="1356">
        <v>142100</v>
      </c>
      <c r="I1365" s="1363" t="s">
        <v>8451</v>
      </c>
      <c r="J1365" s="1355" t="s">
        <v>3245</v>
      </c>
      <c r="K1365" s="1378">
        <v>10710</v>
      </c>
      <c r="L1365" s="1357" t="s">
        <v>2490</v>
      </c>
      <c r="M1365" s="1357" t="str">
        <f>IFERROR(INDEX('Budget Manager'!C:C,MATCH(L1365,'Budget Manager'!A:A,0))&amp;", "&amp;INDEX('Budget Manager'!D:D,MATCH(L1365,'Budget Manager'!A:A,0)),"No Budget Manager")</f>
        <v>Dew, Wendi</v>
      </c>
      <c r="N1365" s="1357">
        <f>IFERROR(INDEX('Budget Manager'!B:B,MATCH(L1365,'Budget Manager'!A:A,0)),"No PIDM")</f>
        <v>1001577</v>
      </c>
      <c r="O1365" s="1357"/>
      <c r="P1365" s="1357" t="str">
        <f t="shared" ref="P1365:P1436" si="30">LEFT($O1365,3)</f>
        <v/>
      </c>
      <c r="Q1365" s="1361" t="str">
        <f>IFERROR(VLOOKUP(Organization!$L1365,BUDGETMANAGER,5,FALSE),"No VID")</f>
        <v>I</v>
      </c>
      <c r="R1365" s="111"/>
    </row>
    <row r="1366" spans="1:18" ht="12.75" customHeight="1">
      <c r="A1366" s="1359">
        <v>1357</v>
      </c>
      <c r="B1366" s="1355" t="s">
        <v>97</v>
      </c>
      <c r="C1366" s="1355"/>
      <c r="D1366" s="1355"/>
      <c r="E1366" s="1355"/>
      <c r="F1366" s="1355"/>
      <c r="G1366" s="1355"/>
      <c r="H1366" s="1356">
        <v>142104</v>
      </c>
      <c r="I1366" s="1363" t="s">
        <v>5811</v>
      </c>
      <c r="J1366" s="1355" t="s">
        <v>3245</v>
      </c>
      <c r="K1366" s="1378">
        <v>10710</v>
      </c>
      <c r="L1366" s="1357" t="s">
        <v>6974</v>
      </c>
      <c r="M1366" s="1357" t="str">
        <f>IFERROR(INDEX('Budget Manager'!C:C,MATCH(L1366,'Budget Manager'!A:A,0))&amp;", "&amp;INDEX('Budget Manager'!D:D,MATCH(L1366,'Budget Manager'!A:A,0)),"No Budget Manager")</f>
        <v>Haggerty, Dorothy</v>
      </c>
      <c r="N1366" s="1357">
        <f>IFERROR(INDEX('Budget Manager'!B:B,MATCH(L1366,'Budget Manager'!A:A,0)),"No PIDM")</f>
        <v>3754685</v>
      </c>
      <c r="O1366" s="1357"/>
      <c r="P1366" s="1357" t="str">
        <f t="shared" si="30"/>
        <v/>
      </c>
      <c r="Q1366" s="1361" t="str">
        <f>IFERROR(VLOOKUP(Organization!$L1366,BUDGETMANAGER,5,FALSE),"No VID")</f>
        <v>A</v>
      </c>
      <c r="R1366" s="111"/>
    </row>
    <row r="1367" spans="1:18" ht="12.75" customHeight="1">
      <c r="A1367" s="1359">
        <v>1358</v>
      </c>
      <c r="B1367" s="1355" t="s">
        <v>97</v>
      </c>
      <c r="C1367" s="1355"/>
      <c r="D1367" s="1355"/>
      <c r="E1367" s="1355"/>
      <c r="F1367" s="1355"/>
      <c r="G1367" s="1355"/>
      <c r="H1367" s="1356">
        <v>656300</v>
      </c>
      <c r="I1367" s="1357" t="s">
        <v>5042</v>
      </c>
      <c r="J1367" s="1355" t="s">
        <v>3245</v>
      </c>
      <c r="K1367" s="1360">
        <v>11410</v>
      </c>
      <c r="L1367" s="1357" t="s">
        <v>2490</v>
      </c>
      <c r="M1367" s="1357" t="str">
        <f>IFERROR(INDEX('Budget Manager'!C:C,MATCH(L1367,'Budget Manager'!A:A,0))&amp;", "&amp;INDEX('Budget Manager'!D:D,MATCH(L1367,'Budget Manager'!A:A,0)),"No Budget Manager")</f>
        <v>Dew, Wendi</v>
      </c>
      <c r="N1367" s="1357">
        <f>IFERROR(INDEX('Budget Manager'!B:B,MATCH(L1367,'Budget Manager'!A:A,0)),"No PIDM")</f>
        <v>1001577</v>
      </c>
      <c r="O1367" s="1357" t="s">
        <v>6948</v>
      </c>
      <c r="P1367" s="1357" t="str">
        <f t="shared" si="30"/>
        <v>End</v>
      </c>
      <c r="Q1367" s="1361" t="str">
        <f>IFERROR(VLOOKUP(Organization!$L1367,BUDGETMANAGER,5,FALSE),"No VID")</f>
        <v>I</v>
      </c>
      <c r="R1367" s="111"/>
    </row>
    <row r="1368" spans="1:18" ht="12.75" customHeight="1">
      <c r="A1368" s="1359">
        <v>1359</v>
      </c>
      <c r="B1368" s="1355" t="s">
        <v>97</v>
      </c>
      <c r="C1368" s="1355"/>
      <c r="D1368" s="1355"/>
      <c r="E1368" s="1355"/>
      <c r="F1368" s="1355"/>
      <c r="G1368" s="1355"/>
      <c r="H1368" s="1356">
        <v>656400</v>
      </c>
      <c r="I1368" s="1357" t="s">
        <v>1984</v>
      </c>
      <c r="J1368" s="1355" t="s">
        <v>3245</v>
      </c>
      <c r="K1368" s="1378">
        <v>10710</v>
      </c>
      <c r="L1368" s="1357" t="s">
        <v>2490</v>
      </c>
      <c r="M1368" s="1357" t="str">
        <f>IFERROR(INDEX('Budget Manager'!C:C,MATCH(L1368,'Budget Manager'!A:A,0))&amp;", "&amp;INDEX('Budget Manager'!D:D,MATCH(L1368,'Budget Manager'!A:A,0)),"No Budget Manager")</f>
        <v>Dew, Wendi</v>
      </c>
      <c r="N1368" s="1357">
        <f>IFERROR(INDEX('Budget Manager'!B:B,MATCH(L1368,'Budget Manager'!A:A,0)),"No PIDM")</f>
        <v>1001577</v>
      </c>
      <c r="O1368" s="1357"/>
      <c r="P1368" s="1357" t="str">
        <f t="shared" si="30"/>
        <v/>
      </c>
      <c r="Q1368" s="1361" t="str">
        <f>IFERROR(VLOOKUP(Organization!$L1368,BUDGETMANAGER,5,FALSE),"No VID")</f>
        <v>I</v>
      </c>
      <c r="R1368" s="111"/>
    </row>
    <row r="1369" spans="1:18" ht="12.75" customHeight="1">
      <c r="A1369" s="1359">
        <v>1360</v>
      </c>
      <c r="B1369" s="1355" t="s">
        <v>97</v>
      </c>
      <c r="C1369" s="1355"/>
      <c r="D1369" s="1355"/>
      <c r="E1369" s="1355"/>
      <c r="F1369" s="1355"/>
      <c r="G1369" s="1355">
        <v>10711</v>
      </c>
      <c r="H1369" s="1356"/>
      <c r="I1369" s="1363" t="s">
        <v>663</v>
      </c>
      <c r="J1369" s="1355" t="s">
        <v>3240</v>
      </c>
      <c r="K1369" s="1360">
        <v>1071</v>
      </c>
      <c r="L1369" s="1357" t="s">
        <v>5991</v>
      </c>
      <c r="M1369" s="1357" t="str">
        <f>IFERROR(INDEX('Budget Manager'!C:C,MATCH(L1369,'Budget Manager'!A:A,0))&amp;", "&amp;INDEX('Budget Manager'!D:D,MATCH(L1369,'Budget Manager'!A:A,0)),"No Budget Manager")</f>
        <v>Robinson, Cheryl</v>
      </c>
      <c r="N1369" s="1357">
        <f>IFERROR(INDEX('Budget Manager'!B:B,MATCH(L1369,'Budget Manager'!A:A,0)),"No PIDM")</f>
        <v>390549</v>
      </c>
      <c r="O1369" s="1357"/>
      <c r="P1369" s="1357" t="str">
        <f t="shared" si="30"/>
        <v/>
      </c>
      <c r="Q1369" s="1361" t="str">
        <f>IFERROR(VLOOKUP(Organization!$L1369,BUDGETMANAGER,5,FALSE),"No VID")</f>
        <v>A</v>
      </c>
      <c r="R1369" s="111"/>
    </row>
    <row r="1370" spans="1:18" ht="12.75" customHeight="1">
      <c r="A1370" s="1359">
        <v>1361</v>
      </c>
      <c r="B1370" s="1355" t="s">
        <v>97</v>
      </c>
      <c r="C1370" s="1355"/>
      <c r="D1370" s="1355"/>
      <c r="E1370" s="1355"/>
      <c r="F1370" s="1355"/>
      <c r="G1370" s="1355"/>
      <c r="H1370" s="1356">
        <v>110400</v>
      </c>
      <c r="I1370" s="1357" t="s">
        <v>6435</v>
      </c>
      <c r="J1370" s="1355" t="s">
        <v>3245</v>
      </c>
      <c r="K1370" s="1360">
        <v>10711</v>
      </c>
      <c r="L1370" s="1357" t="s">
        <v>5991</v>
      </c>
      <c r="M1370" s="1357" t="str">
        <f>IFERROR(INDEX('Budget Manager'!C:C,MATCH(L1370,'Budget Manager'!A:A,0))&amp;", "&amp;INDEX('Budget Manager'!D:D,MATCH(L1370,'Budget Manager'!A:A,0)),"No Budget Manager")</f>
        <v>Robinson, Cheryl</v>
      </c>
      <c r="N1370" s="1357">
        <f>IFERROR(INDEX('Budget Manager'!B:B,MATCH(L1370,'Budget Manager'!A:A,0)),"No PIDM")</f>
        <v>390549</v>
      </c>
      <c r="O1370" s="1357"/>
      <c r="P1370" s="1357" t="str">
        <f t="shared" si="30"/>
        <v/>
      </c>
      <c r="Q1370" s="1361" t="str">
        <f>IFERROR(VLOOKUP(Organization!$L1370,BUDGETMANAGER,5,FALSE),"No VID")</f>
        <v>A</v>
      </c>
      <c r="R1370" s="111">
        <f>COUNTIF($P$12:P1369,"End")</f>
        <v>241</v>
      </c>
    </row>
    <row r="1371" spans="1:18" ht="12.75" customHeight="1">
      <c r="A1371" s="1359">
        <v>1362</v>
      </c>
      <c r="B1371" s="1355" t="s">
        <v>97</v>
      </c>
      <c r="C1371" s="1355"/>
      <c r="D1371" s="1355"/>
      <c r="E1371" s="1355"/>
      <c r="F1371" s="1355"/>
      <c r="G1371" s="1355"/>
      <c r="H1371" s="1356">
        <v>212504</v>
      </c>
      <c r="I1371" s="1357" t="s">
        <v>4121</v>
      </c>
      <c r="J1371" s="1355" t="s">
        <v>3245</v>
      </c>
      <c r="K1371" s="1360">
        <v>11420</v>
      </c>
      <c r="L1371" s="1357" t="s">
        <v>5991</v>
      </c>
      <c r="M1371" s="1357" t="str">
        <f>IFERROR(INDEX('Budget Manager'!C:C,MATCH(L1371,'Budget Manager'!A:A,0))&amp;", "&amp;INDEX('Budget Manager'!D:D,MATCH(L1371,'Budget Manager'!A:A,0)),"No Budget Manager")</f>
        <v>Robinson, Cheryl</v>
      </c>
      <c r="N1371" s="1357">
        <f>IFERROR(INDEX('Budget Manager'!B:B,MATCH(L1371,'Budget Manager'!A:A,0)),"No PIDM")</f>
        <v>390549</v>
      </c>
      <c r="O1371" s="1357" t="s">
        <v>6705</v>
      </c>
      <c r="P1371" s="1357" t="str">
        <f t="shared" si="30"/>
        <v>End</v>
      </c>
      <c r="Q1371" s="1361" t="str">
        <f>IFERROR(VLOOKUP(Organization!$L1371,BUDGETMANAGER,5,FALSE),"No VID")</f>
        <v>A</v>
      </c>
      <c r="R1371" s="111"/>
    </row>
    <row r="1372" spans="1:18" ht="12.75" customHeight="1">
      <c r="A1372" s="1359">
        <v>1363</v>
      </c>
      <c r="B1372" s="1355" t="s">
        <v>97</v>
      </c>
      <c r="C1372" s="1355"/>
      <c r="D1372" s="1355"/>
      <c r="E1372" s="1355"/>
      <c r="F1372" s="1355"/>
      <c r="G1372" s="1355"/>
      <c r="H1372" s="1356">
        <v>252200</v>
      </c>
      <c r="I1372" s="1357" t="s">
        <v>4054</v>
      </c>
      <c r="J1372" s="1355" t="s">
        <v>3245</v>
      </c>
      <c r="K1372" s="1360">
        <v>11420</v>
      </c>
      <c r="L1372" s="1357" t="s">
        <v>5991</v>
      </c>
      <c r="M1372" s="1357" t="str">
        <f>IFERROR(INDEX('Budget Manager'!C:C,MATCH(L1372,'Budget Manager'!A:A,0))&amp;", "&amp;INDEX('Budget Manager'!D:D,MATCH(L1372,'Budget Manager'!A:A,0)),"No Budget Manager")</f>
        <v>Robinson, Cheryl</v>
      </c>
      <c r="N1372" s="1357">
        <f>IFERROR(INDEX('Budget Manager'!B:B,MATCH(L1372,'Budget Manager'!A:A,0)),"No PIDM")</f>
        <v>390549</v>
      </c>
      <c r="O1372" s="1357" t="s">
        <v>5126</v>
      </c>
      <c r="P1372" s="1357" t="str">
        <f t="shared" si="30"/>
        <v>End</v>
      </c>
      <c r="Q1372" s="1361" t="str">
        <f>IFERROR(VLOOKUP(Organization!$L1372,BUDGETMANAGER,5,FALSE),"No VID")</f>
        <v>A</v>
      </c>
      <c r="R1372" s="111"/>
    </row>
    <row r="1373" spans="1:18" ht="12.75" customHeight="1">
      <c r="A1373" s="1359">
        <v>1364</v>
      </c>
      <c r="B1373" s="1355" t="s">
        <v>97</v>
      </c>
      <c r="C1373" s="1355"/>
      <c r="D1373" s="1355"/>
      <c r="E1373" s="1355"/>
      <c r="F1373" s="1355"/>
      <c r="G1373" s="1355"/>
      <c r="H1373" s="1356">
        <v>252500</v>
      </c>
      <c r="I1373" s="1357" t="s">
        <v>4275</v>
      </c>
      <c r="J1373" s="1355" t="s">
        <v>3245</v>
      </c>
      <c r="K1373" s="1360">
        <v>11420</v>
      </c>
      <c r="L1373" s="1357" t="s">
        <v>5991</v>
      </c>
      <c r="M1373" s="1357" t="str">
        <f>IFERROR(INDEX('Budget Manager'!C:C,MATCH(L1373,'Budget Manager'!A:A,0))&amp;", "&amp;INDEX('Budget Manager'!D:D,MATCH(L1373,'Budget Manager'!A:A,0)),"No Budget Manager")</f>
        <v>Robinson, Cheryl</v>
      </c>
      <c r="N1373" s="1357">
        <f>IFERROR(INDEX('Budget Manager'!B:B,MATCH(L1373,'Budget Manager'!A:A,0)),"No PIDM")</f>
        <v>390549</v>
      </c>
      <c r="O1373" s="1357" t="s">
        <v>6079</v>
      </c>
      <c r="P1373" s="1357" t="str">
        <f t="shared" si="30"/>
        <v>End</v>
      </c>
      <c r="Q1373" s="1361" t="str">
        <f>IFERROR(VLOOKUP(Organization!$L1373,BUDGETMANAGER,5,FALSE),"No VID")</f>
        <v>A</v>
      </c>
      <c r="R1373" s="111"/>
    </row>
    <row r="1374" spans="1:18" ht="12.75" customHeight="1">
      <c r="A1374" s="1359">
        <v>1365</v>
      </c>
      <c r="B1374" s="1355" t="s">
        <v>97</v>
      </c>
      <c r="C1374" s="1355"/>
      <c r="D1374" s="1355"/>
      <c r="E1374" s="1355"/>
      <c r="F1374" s="1355"/>
      <c r="G1374" s="1355"/>
      <c r="H1374" s="1356">
        <v>254500</v>
      </c>
      <c r="I1374" s="1357" t="s">
        <v>5855</v>
      </c>
      <c r="J1374" s="1355" t="s">
        <v>3245</v>
      </c>
      <c r="K1374" s="1360">
        <v>10711</v>
      </c>
      <c r="L1374" s="1357" t="s">
        <v>5991</v>
      </c>
      <c r="M1374" s="1357" t="str">
        <f>IFERROR(INDEX('Budget Manager'!C:C,MATCH(L1374,'Budget Manager'!A:A,0))&amp;", "&amp;INDEX('Budget Manager'!D:D,MATCH(L1374,'Budget Manager'!A:A,0)),"No Budget Manager")</f>
        <v>Robinson, Cheryl</v>
      </c>
      <c r="N1374" s="1357">
        <f>IFERROR(INDEX('Budget Manager'!B:B,MATCH(L1374,'Budget Manager'!A:A,0)),"No PIDM")</f>
        <v>390549</v>
      </c>
      <c r="O1374" s="1357"/>
      <c r="P1374" s="1357" t="str">
        <f t="shared" si="30"/>
        <v/>
      </c>
      <c r="Q1374" s="1361" t="str">
        <f>IFERROR(VLOOKUP(Organization!$L1374,BUDGETMANAGER,5,FALSE),"No VID")</f>
        <v>A</v>
      </c>
      <c r="R1374" s="111"/>
    </row>
    <row r="1375" spans="1:18" ht="12.75" customHeight="1">
      <c r="A1375" s="1359">
        <v>1366</v>
      </c>
      <c r="B1375" s="1355" t="s">
        <v>97</v>
      </c>
      <c r="C1375" s="1355"/>
      <c r="D1375" s="1355"/>
      <c r="E1375" s="1355"/>
      <c r="F1375" s="1355"/>
      <c r="G1375" s="1355"/>
      <c r="H1375" s="1356">
        <v>656600</v>
      </c>
      <c r="I1375" s="1363" t="s">
        <v>1986</v>
      </c>
      <c r="J1375" s="1355" t="s">
        <v>3245</v>
      </c>
      <c r="K1375" s="1360">
        <v>11420</v>
      </c>
      <c r="L1375" s="1357" t="s">
        <v>5991</v>
      </c>
      <c r="M1375" s="1357" t="str">
        <f>IFERROR(INDEX('Budget Manager'!C:C,MATCH(L1375,'Budget Manager'!A:A,0))&amp;", "&amp;INDEX('Budget Manager'!D:D,MATCH(L1375,'Budget Manager'!A:A,0)),"No Budget Manager")</f>
        <v>Robinson, Cheryl</v>
      </c>
      <c r="N1375" s="1357">
        <f>IFERROR(INDEX('Budget Manager'!B:B,MATCH(L1375,'Budget Manager'!A:A,0)),"No PIDM")</f>
        <v>390549</v>
      </c>
      <c r="O1375" s="1357" t="s">
        <v>7689</v>
      </c>
      <c r="P1375" s="1357" t="str">
        <f t="shared" si="30"/>
        <v>End</v>
      </c>
      <c r="Q1375" s="1361" t="str">
        <f>IFERROR(VLOOKUP(Organization!$L1375,BUDGETMANAGER,5,FALSE),"No VID")</f>
        <v>A</v>
      </c>
      <c r="R1375" s="111"/>
    </row>
    <row r="1376" spans="1:18" ht="12.75" customHeight="1">
      <c r="A1376" s="1359">
        <v>1367</v>
      </c>
      <c r="B1376" s="1355" t="s">
        <v>97</v>
      </c>
      <c r="C1376" s="1355"/>
      <c r="D1376" s="1355"/>
      <c r="E1376" s="1355"/>
      <c r="F1376" s="1355"/>
      <c r="G1376" s="1355"/>
      <c r="H1376" s="1356">
        <v>656800</v>
      </c>
      <c r="I1376" s="1363" t="s">
        <v>6299</v>
      </c>
      <c r="J1376" s="1355" t="s">
        <v>3245</v>
      </c>
      <c r="K1376" s="1360">
        <v>11420</v>
      </c>
      <c r="L1376" s="1357" t="s">
        <v>5991</v>
      </c>
      <c r="M1376" s="1357" t="str">
        <f>IFERROR(INDEX('Budget Manager'!C:C,MATCH(L1376,'Budget Manager'!A:A,0))&amp;", "&amp;INDEX('Budget Manager'!D:D,MATCH(L1376,'Budget Manager'!A:A,0)),"No Budget Manager")</f>
        <v>Robinson, Cheryl</v>
      </c>
      <c r="N1376" s="1357">
        <f>IFERROR(INDEX('Budget Manager'!B:B,MATCH(L1376,'Budget Manager'!A:A,0)),"No PIDM")</f>
        <v>390549</v>
      </c>
      <c r="O1376" s="1357" t="s">
        <v>7689</v>
      </c>
      <c r="P1376" s="1357" t="str">
        <f t="shared" si="30"/>
        <v>End</v>
      </c>
      <c r="Q1376" s="1361" t="str">
        <f>IFERROR(VLOOKUP(Organization!$L1376,BUDGETMANAGER,5,FALSE),"No VID")</f>
        <v>A</v>
      </c>
      <c r="R1376" s="111"/>
    </row>
    <row r="1377" spans="1:18" ht="12.75" customHeight="1">
      <c r="A1377" s="1359">
        <v>1368</v>
      </c>
      <c r="B1377" s="1355" t="s">
        <v>97</v>
      </c>
      <c r="C1377" s="1355"/>
      <c r="D1377" s="1355"/>
      <c r="E1377" s="1355"/>
      <c r="F1377" s="1355"/>
      <c r="G1377" s="1355"/>
      <c r="H1377" s="1356">
        <v>656900</v>
      </c>
      <c r="I1377" s="1357" t="s">
        <v>1989</v>
      </c>
      <c r="J1377" s="1355" t="s">
        <v>3245</v>
      </c>
      <c r="K1377" s="1360">
        <v>11420</v>
      </c>
      <c r="L1377" s="1357" t="s">
        <v>5991</v>
      </c>
      <c r="M1377" s="1357" t="str">
        <f>IFERROR(INDEX('Budget Manager'!C:C,MATCH(L1377,'Budget Manager'!A:A,0))&amp;", "&amp;INDEX('Budget Manager'!D:D,MATCH(L1377,'Budget Manager'!A:A,0)),"No Budget Manager")</f>
        <v>Robinson, Cheryl</v>
      </c>
      <c r="N1377" s="1357">
        <f>IFERROR(INDEX('Budget Manager'!B:B,MATCH(L1377,'Budget Manager'!A:A,0)),"No PIDM")</f>
        <v>390549</v>
      </c>
      <c r="O1377" s="1357" t="s">
        <v>7689</v>
      </c>
      <c r="P1377" s="1357" t="str">
        <f t="shared" si="30"/>
        <v>End</v>
      </c>
      <c r="Q1377" s="1361" t="str">
        <f>IFERROR(VLOOKUP(Organization!$L1377,BUDGETMANAGER,5,FALSE),"No VID")</f>
        <v>A</v>
      </c>
      <c r="R1377" s="111"/>
    </row>
    <row r="1378" spans="1:18" ht="12.75" customHeight="1">
      <c r="A1378" s="1359">
        <v>1369</v>
      </c>
      <c r="B1378" s="1355" t="s">
        <v>97</v>
      </c>
      <c r="C1378" s="1355"/>
      <c r="D1378" s="1355"/>
      <c r="E1378" s="1355"/>
      <c r="F1378" s="1355"/>
      <c r="G1378" s="1355">
        <v>10712</v>
      </c>
      <c r="H1378" s="1356"/>
      <c r="I1378" s="1357" t="s">
        <v>663</v>
      </c>
      <c r="J1378" s="1355" t="s">
        <v>3240</v>
      </c>
      <c r="K1378" s="1360">
        <v>1071</v>
      </c>
      <c r="L1378" s="1357" t="s">
        <v>5334</v>
      </c>
      <c r="M1378" s="1357" t="str">
        <f>IFERROR(INDEX('Budget Manager'!C:C,MATCH(L1378,'Budget Manager'!A:A,0))&amp;", "&amp;INDEX('Budget Manager'!D:D,MATCH(L1378,'Budget Manager'!A:A,0)),"No Budget Manager")</f>
        <v>Brighton, Robyn</v>
      </c>
      <c r="N1378" s="1357">
        <f>IFERROR(INDEX('Budget Manager'!B:B,MATCH(L1378,'Budget Manager'!A:A,0)),"No PIDM")</f>
        <v>3265573</v>
      </c>
      <c r="O1378" s="1357"/>
      <c r="P1378" s="1357" t="str">
        <f t="shared" si="30"/>
        <v/>
      </c>
      <c r="Q1378" s="1361" t="str">
        <f>IFERROR(VLOOKUP(Organization!$L1378,BUDGETMANAGER,5,FALSE),"No VID")</f>
        <v>A</v>
      </c>
      <c r="R1378" s="111"/>
    </row>
    <row r="1379" spans="1:18" ht="12.75" customHeight="1">
      <c r="A1379" s="1359">
        <v>1370</v>
      </c>
      <c r="B1379" s="1355" t="s">
        <v>97</v>
      </c>
      <c r="C1379" s="1355"/>
      <c r="D1379" s="1355"/>
      <c r="E1379" s="1355"/>
      <c r="F1379" s="1355"/>
      <c r="G1379" s="1355"/>
      <c r="H1379" s="1356">
        <v>121400</v>
      </c>
      <c r="I1379" s="1357" t="s">
        <v>2244</v>
      </c>
      <c r="J1379" s="1355" t="s">
        <v>3245</v>
      </c>
      <c r="K1379" s="1378">
        <v>10712</v>
      </c>
      <c r="L1379" s="1357" t="s">
        <v>5334</v>
      </c>
      <c r="M1379" s="1357" t="str">
        <f>IFERROR(INDEX('Budget Manager'!C:C,MATCH(L1379,'Budget Manager'!A:A,0))&amp;", "&amp;INDEX('Budget Manager'!D:D,MATCH(L1379,'Budget Manager'!A:A,0)),"No Budget Manager")</f>
        <v>Brighton, Robyn</v>
      </c>
      <c r="N1379" s="1357">
        <f>IFERROR(INDEX('Budget Manager'!B:B,MATCH(L1379,'Budget Manager'!A:A,0)),"No PIDM")</f>
        <v>3265573</v>
      </c>
      <c r="O1379" s="1357"/>
      <c r="P1379" s="1357" t="str">
        <f t="shared" si="30"/>
        <v/>
      </c>
      <c r="Q1379" s="1361" t="str">
        <f>IFERROR(VLOOKUP(Organization!$L1379,BUDGETMANAGER,5,FALSE),"No VID")</f>
        <v>A</v>
      </c>
      <c r="R1379" s="111">
        <f>COUNTIF($P$12:P1384,"End")</f>
        <v>248</v>
      </c>
    </row>
    <row r="1380" spans="1:18" ht="12.75" customHeight="1">
      <c r="A1380" s="1359">
        <v>1371</v>
      </c>
      <c r="B1380" s="1355" t="s">
        <v>97</v>
      </c>
      <c r="C1380" s="1355"/>
      <c r="D1380" s="1355"/>
      <c r="E1380" s="1355"/>
      <c r="F1380" s="1355"/>
      <c r="G1380" s="1355"/>
      <c r="H1380" s="1356">
        <v>140400</v>
      </c>
      <c r="I1380" s="1363" t="s">
        <v>5292</v>
      </c>
      <c r="J1380" s="1355" t="s">
        <v>3245</v>
      </c>
      <c r="K1380" s="1378">
        <v>10712</v>
      </c>
      <c r="L1380" s="1357" t="s">
        <v>5334</v>
      </c>
      <c r="M1380" s="1357" t="str">
        <f>IFERROR(INDEX('Budget Manager'!C:C,MATCH(L1380,'Budget Manager'!A:A,0))&amp;", "&amp;INDEX('Budget Manager'!D:D,MATCH(L1380,'Budget Manager'!A:A,0)),"No Budget Manager")</f>
        <v>Brighton, Robyn</v>
      </c>
      <c r="N1380" s="1357">
        <f>IFERROR(INDEX('Budget Manager'!B:B,MATCH(L1380,'Budget Manager'!A:A,0)),"No PIDM")</f>
        <v>3265573</v>
      </c>
      <c r="O1380" s="1357" t="s">
        <v>9492</v>
      </c>
      <c r="P1380" s="1357" t="str">
        <f t="shared" si="30"/>
        <v>End</v>
      </c>
      <c r="Q1380" s="1361" t="str">
        <f>IFERROR(VLOOKUP(Organization!$L1380,BUDGETMANAGER,5,FALSE),"No VID")</f>
        <v>A</v>
      </c>
      <c r="R1380" s="111"/>
    </row>
    <row r="1381" spans="1:18" ht="12.75" customHeight="1">
      <c r="A1381" s="1359">
        <v>1372</v>
      </c>
      <c r="B1381" s="1355" t="s">
        <v>97</v>
      </c>
      <c r="C1381" s="1355"/>
      <c r="D1381" s="1355"/>
      <c r="E1381" s="1355"/>
      <c r="F1381" s="1355"/>
      <c r="G1381" s="1355"/>
      <c r="H1381" s="1356">
        <v>213900</v>
      </c>
      <c r="I1381" s="1363" t="s">
        <v>7852</v>
      </c>
      <c r="J1381" s="1355" t="s">
        <v>3245</v>
      </c>
      <c r="K1381" s="1378">
        <v>10712</v>
      </c>
      <c r="L1381" s="1357" t="s">
        <v>5334</v>
      </c>
      <c r="M1381" s="1357" t="str">
        <f>IFERROR(INDEX('Budget Manager'!C:C,MATCH(L1381,'Budget Manager'!A:A,0))&amp;", "&amp;INDEX('Budget Manager'!D:D,MATCH(L1381,'Budget Manager'!A:A,0)),"No Budget Manager")</f>
        <v>Brighton, Robyn</v>
      </c>
      <c r="N1381" s="1357">
        <f>IFERROR(INDEX('Budget Manager'!B:B,MATCH(L1381,'Budget Manager'!A:A,0)),"No PIDM")</f>
        <v>3265573</v>
      </c>
      <c r="O1381" s="1357"/>
      <c r="P1381" s="1357" t="str">
        <f t="shared" si="30"/>
        <v/>
      </c>
      <c r="Q1381" s="1361" t="str">
        <f>IFERROR(VLOOKUP(Organization!$L1381,BUDGETMANAGER,5,FALSE),"No VID")</f>
        <v>A</v>
      </c>
      <c r="R1381" s="111"/>
    </row>
    <row r="1382" spans="1:18" ht="12.75" customHeight="1">
      <c r="A1382" s="1359">
        <v>1373</v>
      </c>
      <c r="B1382" s="1355" t="s">
        <v>97</v>
      </c>
      <c r="C1382" s="1355"/>
      <c r="D1382" s="1355"/>
      <c r="E1382" s="1355"/>
      <c r="F1382" s="1355"/>
      <c r="G1382" s="1355"/>
      <c r="H1382" s="1356">
        <v>658000</v>
      </c>
      <c r="I1382" s="1357" t="s">
        <v>4366</v>
      </c>
      <c r="J1382" s="1355" t="s">
        <v>3245</v>
      </c>
      <c r="K1382" s="1378">
        <v>10712</v>
      </c>
      <c r="L1382" s="1357" t="s">
        <v>5334</v>
      </c>
      <c r="M1382" s="1357" t="str">
        <f>IFERROR(INDEX('Budget Manager'!C:C,MATCH(L1382,'Budget Manager'!A:A,0))&amp;", "&amp;INDEX('Budget Manager'!D:D,MATCH(L1382,'Budget Manager'!A:A,0)),"No Budget Manager")</f>
        <v>Brighton, Robyn</v>
      </c>
      <c r="N1382" s="1357">
        <f>IFERROR(INDEX('Budget Manager'!B:B,MATCH(L1382,'Budget Manager'!A:A,0)),"No PIDM")</f>
        <v>3265573</v>
      </c>
      <c r="O1382" s="1357"/>
      <c r="P1382" s="1357" t="str">
        <f t="shared" si="30"/>
        <v/>
      </c>
      <c r="Q1382" s="1361" t="str">
        <f>IFERROR(VLOOKUP(Organization!$L1382,BUDGETMANAGER,5,FALSE),"No VID")</f>
        <v>A</v>
      </c>
      <c r="R1382" s="111"/>
    </row>
    <row r="1383" spans="1:18" ht="12.75" customHeight="1">
      <c r="A1383" s="1359">
        <v>1374</v>
      </c>
      <c r="B1383" s="1355" t="s">
        <v>97</v>
      </c>
      <c r="C1383" s="1355"/>
      <c r="D1383" s="1355"/>
      <c r="E1383" s="1355"/>
      <c r="F1383" s="1355"/>
      <c r="G1383" s="1355">
        <v>10713</v>
      </c>
      <c r="H1383" s="1356"/>
      <c r="I1383" s="1363" t="s">
        <v>2250</v>
      </c>
      <c r="J1383" s="1355" t="s">
        <v>3240</v>
      </c>
      <c r="K1383" s="1378">
        <v>1071</v>
      </c>
      <c r="L1383" s="1357" t="s">
        <v>9794</v>
      </c>
      <c r="M1383" s="1357" t="str">
        <f>IFERROR(INDEX('Budget Manager'!C:C,MATCH(L1383,'Budget Manager'!A:A,0))&amp;", "&amp;INDEX('Budget Manager'!D:D,MATCH(L1383,'Budget Manager'!A:A,0)),"No Budget Manager")</f>
        <v>Wright, Geni</v>
      </c>
      <c r="N1383" s="1357">
        <f>IFERROR(INDEX('Budget Manager'!B:B,MATCH(L1383,'Budget Manager'!A:A,0)),"No PIDM")</f>
        <v>570899</v>
      </c>
      <c r="O1383" s="1357"/>
      <c r="P1383" s="1357" t="str">
        <f t="shared" si="30"/>
        <v/>
      </c>
      <c r="Q1383" s="1361" t="str">
        <f>IFERROR(VLOOKUP(Organization!$L1383,BUDGETMANAGER,5,FALSE),"No VID")</f>
        <v>A</v>
      </c>
      <c r="R1383" s="111"/>
    </row>
    <row r="1384" spans="1:18" ht="12.75" customHeight="1">
      <c r="A1384" s="1359">
        <v>1375</v>
      </c>
      <c r="B1384" s="1355" t="s">
        <v>97</v>
      </c>
      <c r="C1384" s="1355"/>
      <c r="D1384" s="1355"/>
      <c r="E1384" s="1355"/>
      <c r="F1384" s="1355"/>
      <c r="G1384" s="1355"/>
      <c r="H1384" s="1356">
        <v>110100</v>
      </c>
      <c r="I1384" s="1357" t="s">
        <v>2243</v>
      </c>
      <c r="J1384" s="1355" t="s">
        <v>3245</v>
      </c>
      <c r="K1384" s="1378">
        <v>10713</v>
      </c>
      <c r="L1384" s="109" t="s">
        <v>5334</v>
      </c>
      <c r="M1384" s="1357" t="str">
        <f>IFERROR(INDEX('Budget Manager'!C:C,MATCH(L1384,'Budget Manager'!A:A,0))&amp;", "&amp;INDEX('Budget Manager'!D:D,MATCH(L1384,'Budget Manager'!A:A,0)),"No Budget Manager")</f>
        <v>Brighton, Robyn</v>
      </c>
      <c r="N1384" s="1357">
        <f>IFERROR(INDEX('Budget Manager'!B:B,MATCH(L1384,'Budget Manager'!A:A,0)),"No PIDM")</f>
        <v>3265573</v>
      </c>
      <c r="O1384" s="1357"/>
      <c r="P1384" s="1357" t="str">
        <f t="shared" ref="P1384:P1393" si="31">LEFT($O1384,3)</f>
        <v/>
      </c>
      <c r="Q1384" s="1361" t="str">
        <f>IFERROR(VLOOKUP(Organization!$L1384,BUDGETMANAGER,5,FALSE),"No VID")</f>
        <v>A</v>
      </c>
      <c r="R1384" s="111"/>
    </row>
    <row r="1385" spans="1:18" ht="12.75" customHeight="1">
      <c r="A1385" s="1359">
        <v>1376</v>
      </c>
      <c r="B1385" s="1355" t="s">
        <v>97</v>
      </c>
      <c r="C1385" s="1355"/>
      <c r="D1385" s="1355"/>
      <c r="E1385" s="1355"/>
      <c r="F1385" s="1355"/>
      <c r="G1385" s="1355"/>
      <c r="H1385" s="1356">
        <v>123800</v>
      </c>
      <c r="I1385" s="1357" t="s">
        <v>3723</v>
      </c>
      <c r="J1385" s="1355" t="s">
        <v>3245</v>
      </c>
      <c r="K1385" s="1378">
        <v>10713</v>
      </c>
      <c r="L1385" s="1357" t="s">
        <v>8227</v>
      </c>
      <c r="M1385" s="1357" t="str">
        <f>IFERROR(INDEX('Budget Manager'!C:C,MATCH(L1385,'Budget Manager'!A:A,0))&amp;", "&amp;INDEX('Budget Manager'!D:D,MATCH(L1385,'Budget Manager'!A:A,0)),"No Budget Manager")</f>
        <v>Bentham, Claudine</v>
      </c>
      <c r="N1385" s="1357">
        <f>IFERROR(INDEX('Budget Manager'!B:B,MATCH(L1385,'Budget Manager'!A:A,0)),"No PIDM")</f>
        <v>3442447</v>
      </c>
      <c r="O1385" s="1357"/>
      <c r="P1385" s="1357" t="str">
        <f t="shared" si="31"/>
        <v/>
      </c>
      <c r="Q1385" s="1361" t="str">
        <f>IFERROR(VLOOKUP(Organization!$L1385,BUDGETMANAGER,5,FALSE),"No VID")</f>
        <v>A</v>
      </c>
      <c r="R1385" s="111"/>
    </row>
    <row r="1386" spans="1:18" ht="12.75" customHeight="1">
      <c r="A1386" s="1359">
        <v>1377</v>
      </c>
      <c r="B1386" s="1355" t="s">
        <v>97</v>
      </c>
      <c r="C1386" s="1355"/>
      <c r="D1386" s="1355"/>
      <c r="E1386" s="1355"/>
      <c r="F1386" s="1355"/>
      <c r="G1386" s="1355"/>
      <c r="H1386" s="1356">
        <v>125000</v>
      </c>
      <c r="I1386" s="1357" t="s">
        <v>7542</v>
      </c>
      <c r="J1386" s="1355" t="s">
        <v>3245</v>
      </c>
      <c r="K1386" s="1378">
        <v>10713</v>
      </c>
      <c r="L1386" s="109" t="s">
        <v>9794</v>
      </c>
      <c r="M1386" s="1357" t="str">
        <f>IFERROR(INDEX('Budget Manager'!C:C,MATCH(L1386,'Budget Manager'!A:A,0))&amp;", "&amp;INDEX('Budget Manager'!D:D,MATCH(L1386,'Budget Manager'!A:A,0)),"No Budget Manager")</f>
        <v>Wright, Geni</v>
      </c>
      <c r="N1386" s="1357">
        <f>IFERROR(INDEX('Budget Manager'!B:B,MATCH(L1386,'Budget Manager'!A:A,0)),"No PIDM")</f>
        <v>570899</v>
      </c>
      <c r="O1386" s="1357"/>
      <c r="P1386" s="1357" t="str">
        <f t="shared" si="31"/>
        <v/>
      </c>
      <c r="Q1386" s="1361" t="str">
        <f>IFERROR(VLOOKUP(Organization!$L1386,BUDGETMANAGER,5,FALSE),"No VID")</f>
        <v>A</v>
      </c>
      <c r="R1386" s="111"/>
    </row>
    <row r="1387" spans="1:18" ht="12.75" customHeight="1">
      <c r="A1387" s="1359">
        <v>1378</v>
      </c>
      <c r="B1387" s="1355" t="s">
        <v>97</v>
      </c>
      <c r="C1387" s="1355"/>
      <c r="D1387" s="1355"/>
      <c r="E1387" s="1355"/>
      <c r="F1387" s="1355"/>
      <c r="G1387" s="1355"/>
      <c r="H1387" s="1356">
        <v>140413</v>
      </c>
      <c r="I1387" s="1363" t="s">
        <v>7792</v>
      </c>
      <c r="J1387" s="1355" t="s">
        <v>3245</v>
      </c>
      <c r="K1387" s="1378">
        <v>10713</v>
      </c>
      <c r="L1387" s="109" t="s">
        <v>9794</v>
      </c>
      <c r="M1387" s="1357" t="str">
        <f>IFERROR(INDEX('Budget Manager'!C:C,MATCH(L1387,'Budget Manager'!A:A,0))&amp;", "&amp;INDEX('Budget Manager'!D:D,MATCH(L1387,'Budget Manager'!A:A,0)),"No Budget Manager")</f>
        <v>Wright, Geni</v>
      </c>
      <c r="N1387" s="1357">
        <f>IFERROR(INDEX('Budget Manager'!B:B,MATCH(L1387,'Budget Manager'!A:A,0)),"No PIDM")</f>
        <v>570899</v>
      </c>
      <c r="O1387" s="1357"/>
      <c r="P1387" s="1357" t="str">
        <f t="shared" si="31"/>
        <v/>
      </c>
      <c r="Q1387" s="1361" t="str">
        <f>IFERROR(VLOOKUP(Organization!$L1387,BUDGETMANAGER,5,FALSE),"No VID")</f>
        <v>A</v>
      </c>
      <c r="R1387" s="111"/>
    </row>
    <row r="1388" spans="1:18" ht="12.75" customHeight="1">
      <c r="A1388" s="1359">
        <v>1379</v>
      </c>
      <c r="B1388" s="1355" t="s">
        <v>97</v>
      </c>
      <c r="C1388" s="1355"/>
      <c r="D1388" s="1355"/>
      <c r="E1388" s="1355"/>
      <c r="F1388" s="1355"/>
      <c r="G1388" s="1355"/>
      <c r="H1388" s="1356">
        <v>140500</v>
      </c>
      <c r="I1388" s="1363" t="s">
        <v>5029</v>
      </c>
      <c r="J1388" s="1355" t="s">
        <v>3245</v>
      </c>
      <c r="K1388" s="1378">
        <v>10713</v>
      </c>
      <c r="L1388" s="109" t="s">
        <v>9794</v>
      </c>
      <c r="M1388" s="1357" t="str">
        <f>IFERROR(INDEX('Budget Manager'!C:C,MATCH(L1388,'Budget Manager'!A:A,0))&amp;", "&amp;INDEX('Budget Manager'!D:D,MATCH(L1388,'Budget Manager'!A:A,0)),"No Budget Manager")</f>
        <v>Wright, Geni</v>
      </c>
      <c r="N1388" s="1357">
        <f>IFERROR(INDEX('Budget Manager'!B:B,MATCH(L1388,'Budget Manager'!A:A,0)),"No PIDM")</f>
        <v>570899</v>
      </c>
      <c r="O1388" s="1357"/>
      <c r="P1388" s="1357" t="str">
        <f t="shared" si="31"/>
        <v/>
      </c>
      <c r="Q1388" s="1361" t="str">
        <f>IFERROR(VLOOKUP(Organization!$L1388,BUDGETMANAGER,5,FALSE),"No VID")</f>
        <v>A</v>
      </c>
      <c r="R1388" s="111"/>
    </row>
    <row r="1389" spans="1:18" ht="12.75" customHeight="1">
      <c r="A1389" s="1359">
        <v>1380</v>
      </c>
      <c r="B1389" s="1355" t="s">
        <v>97</v>
      </c>
      <c r="C1389" s="1355"/>
      <c r="D1389" s="1355"/>
      <c r="E1389" s="1355"/>
      <c r="F1389" s="1355"/>
      <c r="G1389" s="1355"/>
      <c r="H1389" s="1356">
        <v>141105</v>
      </c>
      <c r="I1389" s="1363" t="s">
        <v>5812</v>
      </c>
      <c r="J1389" s="1355" t="s">
        <v>3245</v>
      </c>
      <c r="K1389" s="1378">
        <v>10713</v>
      </c>
      <c r="L1389" s="1357" t="s">
        <v>6971</v>
      </c>
      <c r="M1389" s="1357" t="str">
        <f>IFERROR(INDEX('Budget Manager'!C:C,MATCH(L1389,'Budget Manager'!A:A,0))&amp;", "&amp;INDEX('Budget Manager'!D:D,MATCH(L1389,'Budget Manager'!A:A,0)),"No Budget Manager")</f>
        <v>Lee, Shara</v>
      </c>
      <c r="N1389" s="1357">
        <f>IFERROR(INDEX('Budget Manager'!B:B,MATCH(L1389,'Budget Manager'!A:A,0)),"No PIDM")</f>
        <v>3702535</v>
      </c>
      <c r="O1389" s="1357"/>
      <c r="P1389" s="1357" t="str">
        <f t="shared" si="31"/>
        <v/>
      </c>
      <c r="Q1389" s="1361" t="str">
        <f>IFERROR(VLOOKUP(Organization!$L1389,BUDGETMANAGER,5,FALSE),"No VID")</f>
        <v>A</v>
      </c>
      <c r="R1389" s="111"/>
    </row>
    <row r="1390" spans="1:18" ht="12.75" customHeight="1">
      <c r="A1390" s="1359">
        <v>1381</v>
      </c>
      <c r="B1390" s="1355" t="s">
        <v>97</v>
      </c>
      <c r="C1390" s="1355"/>
      <c r="D1390" s="1355"/>
      <c r="E1390" s="1355"/>
      <c r="F1390" s="1355"/>
      <c r="G1390" s="1355"/>
      <c r="H1390" s="1356">
        <v>141500</v>
      </c>
      <c r="I1390" s="1363" t="s">
        <v>6692</v>
      </c>
      <c r="J1390" s="1355" t="s">
        <v>3245</v>
      </c>
      <c r="K1390" s="1378">
        <v>10713</v>
      </c>
      <c r="L1390" s="109" t="s">
        <v>9794</v>
      </c>
      <c r="M1390" s="1357" t="str">
        <f>IFERROR(INDEX('Budget Manager'!C:C,MATCH(L1390,'Budget Manager'!A:A,0))&amp;", "&amp;INDEX('Budget Manager'!D:D,MATCH(L1390,'Budget Manager'!A:A,0)),"No Budget Manager")</f>
        <v>Wright, Geni</v>
      </c>
      <c r="N1390" s="1357">
        <f>IFERROR(INDEX('Budget Manager'!B:B,MATCH(L1390,'Budget Manager'!A:A,0)),"No PIDM")</f>
        <v>570899</v>
      </c>
      <c r="O1390" s="1357"/>
      <c r="P1390" s="1357" t="str">
        <f t="shared" si="31"/>
        <v/>
      </c>
      <c r="Q1390" s="1361" t="str">
        <f>IFERROR(VLOOKUP(Organization!$L1390,BUDGETMANAGER,5,FALSE),"No VID")</f>
        <v>A</v>
      </c>
      <c r="R1390" s="111"/>
    </row>
    <row r="1391" spans="1:18" ht="12.75" customHeight="1">
      <c r="A1391" s="1359">
        <v>1382</v>
      </c>
      <c r="B1391" s="1355" t="s">
        <v>97</v>
      </c>
      <c r="C1391" s="1355"/>
      <c r="D1391" s="1355"/>
      <c r="E1391" s="1355"/>
      <c r="F1391" s="1355"/>
      <c r="G1391" s="1355"/>
      <c r="H1391" s="1356">
        <v>141700</v>
      </c>
      <c r="I1391" s="1363" t="s">
        <v>5819</v>
      </c>
      <c r="J1391" s="1355" t="s">
        <v>3245</v>
      </c>
      <c r="K1391" s="1378">
        <v>10713</v>
      </c>
      <c r="L1391" s="109" t="s">
        <v>9794</v>
      </c>
      <c r="M1391" s="1357" t="str">
        <f>IFERROR(INDEX('Budget Manager'!C:C,MATCH(L1391,'Budget Manager'!A:A,0))&amp;", "&amp;INDEX('Budget Manager'!D:D,MATCH(L1391,'Budget Manager'!A:A,0)),"No Budget Manager")</f>
        <v>Wright, Geni</v>
      </c>
      <c r="N1391" s="1357">
        <f>IFERROR(INDEX('Budget Manager'!B:B,MATCH(L1391,'Budget Manager'!A:A,0)),"No PIDM")</f>
        <v>570899</v>
      </c>
      <c r="O1391" s="1357"/>
      <c r="P1391" s="1357" t="str">
        <f t="shared" si="31"/>
        <v/>
      </c>
      <c r="Q1391" s="1361" t="str">
        <f>IFERROR(VLOOKUP(Organization!$L1391,BUDGETMANAGER,5,FALSE),"No VID")</f>
        <v>A</v>
      </c>
      <c r="R1391" s="111"/>
    </row>
    <row r="1392" spans="1:18" ht="12.75" customHeight="1">
      <c r="A1392" s="1359">
        <v>1383</v>
      </c>
      <c r="B1392" s="1355" t="s">
        <v>97</v>
      </c>
      <c r="C1392" s="1355"/>
      <c r="D1392" s="1355"/>
      <c r="E1392" s="1355"/>
      <c r="F1392" s="1355"/>
      <c r="G1392" s="1355"/>
      <c r="H1392" s="1356">
        <v>141900</v>
      </c>
      <c r="I1392" s="1363" t="s">
        <v>6410</v>
      </c>
      <c r="J1392" s="1355" t="s">
        <v>3245</v>
      </c>
      <c r="K1392" s="1378">
        <v>10713</v>
      </c>
      <c r="L1392" s="109" t="s">
        <v>9794</v>
      </c>
      <c r="M1392" s="1357" t="str">
        <f>IFERROR(INDEX('Budget Manager'!C:C,MATCH(L1392,'Budget Manager'!A:A,0))&amp;", "&amp;INDEX('Budget Manager'!D:D,MATCH(L1392,'Budget Manager'!A:A,0)),"No Budget Manager")</f>
        <v>Wright, Geni</v>
      </c>
      <c r="N1392" s="1357">
        <f>IFERROR(INDEX('Budget Manager'!B:B,MATCH(L1392,'Budget Manager'!A:A,0)),"No PIDM")</f>
        <v>570899</v>
      </c>
      <c r="O1392" s="1357"/>
      <c r="P1392" s="1357" t="str">
        <f t="shared" si="31"/>
        <v/>
      </c>
      <c r="Q1392" s="1361" t="str">
        <f>IFERROR(VLOOKUP(Organization!$L1392,BUDGETMANAGER,5,FALSE),"No VID")</f>
        <v>A</v>
      </c>
      <c r="R1392" s="111"/>
    </row>
    <row r="1393" spans="1:18" ht="12.75" customHeight="1">
      <c r="A1393" s="1359">
        <v>1384</v>
      </c>
      <c r="B1393" s="1355" t="s">
        <v>97</v>
      </c>
      <c r="C1393" s="1355"/>
      <c r="D1393" s="1355"/>
      <c r="E1393" s="1355"/>
      <c r="F1393" s="1355"/>
      <c r="G1393" s="1355"/>
      <c r="H1393" s="1356">
        <v>141903</v>
      </c>
      <c r="I1393" s="1363" t="s">
        <v>5810</v>
      </c>
      <c r="J1393" s="1355" t="s">
        <v>3245</v>
      </c>
      <c r="K1393" s="1378">
        <v>10713</v>
      </c>
      <c r="L1393" s="1357" t="s">
        <v>8401</v>
      </c>
      <c r="M1393" s="1357" t="str">
        <f>IFERROR(INDEX('Budget Manager'!C:C,MATCH(L1393,'Budget Manager'!A:A,0))&amp;", "&amp;INDEX('Budget Manager'!D:D,MATCH(L1393,'Budget Manager'!A:A,0)),"No Budget Manager")</f>
        <v>Leslie, Sally</v>
      </c>
      <c r="N1393" s="1357">
        <f>IFERROR(INDEX('Budget Manager'!B:B,MATCH(L1393,'Budget Manager'!A:A,0)),"No PIDM")</f>
        <v>3835704</v>
      </c>
      <c r="O1393" s="1357"/>
      <c r="P1393" s="1357" t="str">
        <f t="shared" si="31"/>
        <v/>
      </c>
      <c r="Q1393" s="1361" t="str">
        <f>IFERROR(VLOOKUP(Organization!$L1393,BUDGETMANAGER,5,FALSE),"No VID")</f>
        <v>A</v>
      </c>
      <c r="R1393" s="111"/>
    </row>
    <row r="1394" spans="1:18" ht="12.75" customHeight="1">
      <c r="A1394" s="1359">
        <v>1385</v>
      </c>
      <c r="B1394" s="1355" t="s">
        <v>97</v>
      </c>
      <c r="C1394" s="1355"/>
      <c r="D1394" s="1355"/>
      <c r="E1394" s="1355"/>
      <c r="F1394" s="1355"/>
      <c r="G1394" s="1355"/>
      <c r="H1394" s="1356">
        <v>142500</v>
      </c>
      <c r="I1394" s="1363" t="s">
        <v>9458</v>
      </c>
      <c r="J1394" s="1355" t="s">
        <v>3245</v>
      </c>
      <c r="K1394" s="1378">
        <v>10713</v>
      </c>
      <c r="L1394" s="1357" t="s">
        <v>9794</v>
      </c>
      <c r="M1394" s="1357" t="str">
        <f>IFERROR(INDEX('Budget Manager'!C:C,MATCH(L1394,'Budget Manager'!A:A,0))&amp;", "&amp;INDEX('Budget Manager'!D:D,MATCH(L1394,'Budget Manager'!A:A,0)),"No Budget Manager")</f>
        <v>Wright, Geni</v>
      </c>
      <c r="N1394" s="1357">
        <f>IFERROR(INDEX('Budget Manager'!B:B,MATCH(L1394,'Budget Manager'!A:A,0)),"No PIDM")</f>
        <v>570899</v>
      </c>
      <c r="O1394" s="1357"/>
      <c r="P1394" s="1357" t="str">
        <f t="shared" si="30"/>
        <v/>
      </c>
      <c r="Q1394" s="1361" t="str">
        <f>IFERROR(VLOOKUP(Organization!$L1394,BUDGETMANAGER,5,FALSE),"No VID")</f>
        <v>A</v>
      </c>
      <c r="R1394" s="111"/>
    </row>
    <row r="1395" spans="1:18" ht="12.75" customHeight="1">
      <c r="A1395" s="1359">
        <v>1386</v>
      </c>
      <c r="B1395" s="1355" t="s">
        <v>97</v>
      </c>
      <c r="C1395" s="1355"/>
      <c r="D1395" s="1355"/>
      <c r="E1395" s="1355"/>
      <c r="F1395" s="1355"/>
      <c r="G1395" s="1355"/>
      <c r="H1395" s="1356">
        <v>142600</v>
      </c>
      <c r="I1395" s="1363" t="s">
        <v>9459</v>
      </c>
      <c r="J1395" s="1355" t="s">
        <v>3245</v>
      </c>
      <c r="K1395" s="1378">
        <v>10713</v>
      </c>
      <c r="L1395" s="1357" t="s">
        <v>6971</v>
      </c>
      <c r="M1395" s="1357" t="str">
        <f>IFERROR(INDEX('Budget Manager'!C:C,MATCH(L1395,'Budget Manager'!A:A,0))&amp;", "&amp;INDEX('Budget Manager'!D:D,MATCH(L1395,'Budget Manager'!A:A,0)),"No Budget Manager")</f>
        <v>Lee, Shara</v>
      </c>
      <c r="N1395" s="1357">
        <f>IFERROR(INDEX('Budget Manager'!B:B,MATCH(L1395,'Budget Manager'!A:A,0)),"No PIDM")</f>
        <v>3702535</v>
      </c>
      <c r="O1395" s="1357"/>
      <c r="P1395" s="1357" t="str">
        <f t="shared" si="30"/>
        <v/>
      </c>
      <c r="Q1395" s="1361" t="str">
        <f>IFERROR(VLOOKUP(Organization!$L1395,BUDGETMANAGER,5,FALSE),"No VID")</f>
        <v>A</v>
      </c>
      <c r="R1395" s="111"/>
    </row>
    <row r="1396" spans="1:18" ht="12.5" customHeight="1">
      <c r="A1396" s="1359">
        <v>1387</v>
      </c>
      <c r="B1396" s="1355" t="s">
        <v>3245</v>
      </c>
      <c r="C1396" s="1355"/>
      <c r="D1396" s="1355"/>
      <c r="E1396" s="1355"/>
      <c r="F1396" s="1355"/>
      <c r="G1396" s="1355"/>
      <c r="H1396" s="1356">
        <v>142900</v>
      </c>
      <c r="I1396" s="1363" t="s">
        <v>9844</v>
      </c>
      <c r="J1396" s="1355" t="s">
        <v>3245</v>
      </c>
      <c r="K1396" s="1378">
        <v>10713</v>
      </c>
      <c r="L1396" s="109" t="s">
        <v>9794</v>
      </c>
      <c r="M1396" s="1357" t="str">
        <f>IFERROR(INDEX('Budget Manager'!C:C,MATCH(L1396,'Budget Manager'!A:A,0))&amp;", "&amp;INDEX('Budget Manager'!D:D,MATCH(L1396,'Budget Manager'!A:A,0)),"No Budget Manager")</f>
        <v>Wright, Geni</v>
      </c>
      <c r="N1396" s="1357">
        <f>IFERROR(INDEX('Budget Manager'!B:B,MATCH(L1396,'Budget Manager'!A:A,0)),"No PIDM")</f>
        <v>570899</v>
      </c>
      <c r="O1396" s="1357"/>
      <c r="P1396" s="1357" t="str">
        <f t="shared" si="30"/>
        <v/>
      </c>
      <c r="Q1396" s="1361" t="str">
        <f>IFERROR(VLOOKUP(Organization!$L1396,BUDGETMANAGER,5,FALSE),"No VID")</f>
        <v>A</v>
      </c>
      <c r="R1396" s="111"/>
    </row>
    <row r="1397" spans="1:18" ht="12.75" customHeight="1">
      <c r="A1397" s="1359">
        <v>1388</v>
      </c>
      <c r="B1397" s="1355" t="s">
        <v>97</v>
      </c>
      <c r="C1397" s="1355"/>
      <c r="D1397" s="1355"/>
      <c r="E1397" s="1355"/>
      <c r="F1397" s="1355"/>
      <c r="G1397" s="1355"/>
      <c r="H1397" s="1356">
        <v>150900</v>
      </c>
      <c r="I1397" s="1363" t="s">
        <v>3981</v>
      </c>
      <c r="J1397" s="1355" t="s">
        <v>3245</v>
      </c>
      <c r="K1397" s="1378">
        <v>10713</v>
      </c>
      <c r="L1397" s="1357" t="s">
        <v>6971</v>
      </c>
      <c r="M1397" s="1357" t="str">
        <f>IFERROR(INDEX('Budget Manager'!C:C,MATCH(L1397,'Budget Manager'!A:A,0))&amp;", "&amp;INDEX('Budget Manager'!D:D,MATCH(L1397,'Budget Manager'!A:A,0)),"No Budget Manager")</f>
        <v>Lee, Shara</v>
      </c>
      <c r="N1397" s="1357">
        <f>IFERROR(INDEX('Budget Manager'!B:B,MATCH(L1397,'Budget Manager'!A:A,0)),"No PIDM")</f>
        <v>3702535</v>
      </c>
      <c r="O1397" s="1357"/>
      <c r="P1397" s="1357" t="str">
        <f t="shared" si="30"/>
        <v/>
      </c>
      <c r="Q1397" s="1361" t="str">
        <f>IFERROR(VLOOKUP(Organization!$L1397,BUDGETMANAGER,5,FALSE),"No VID")</f>
        <v>A</v>
      </c>
      <c r="R1397" s="111"/>
    </row>
    <row r="1398" spans="1:18" ht="12.75" customHeight="1">
      <c r="A1398" s="1359">
        <v>1389</v>
      </c>
      <c r="B1398" s="1355" t="s">
        <v>97</v>
      </c>
      <c r="C1398" s="1355"/>
      <c r="D1398" s="1355"/>
      <c r="E1398" s="1355"/>
      <c r="F1398" s="1355"/>
      <c r="G1398" s="1355"/>
      <c r="H1398" s="1356">
        <v>164000</v>
      </c>
      <c r="I1398" s="1363" t="s">
        <v>2240</v>
      </c>
      <c r="J1398" s="1355" t="s">
        <v>3245</v>
      </c>
      <c r="K1398" s="1360">
        <v>10713</v>
      </c>
      <c r="L1398" s="1357" t="s">
        <v>5991</v>
      </c>
      <c r="M1398" s="1357" t="str">
        <f>IFERROR(INDEX('Budget Manager'!C:C,MATCH(L1398,'Budget Manager'!A:A,0))&amp;", "&amp;INDEX('Budget Manager'!D:D,MATCH(L1398,'Budget Manager'!A:A,0)),"No Budget Manager")</f>
        <v>Robinson, Cheryl</v>
      </c>
      <c r="N1398" s="1357">
        <f>IFERROR(INDEX('Budget Manager'!B:B,MATCH(L1398,'Budget Manager'!A:A,0)),"No PIDM")</f>
        <v>390549</v>
      </c>
      <c r="O1398" s="1357"/>
      <c r="P1398" s="1357" t="str">
        <f>LEFT($O1398,3)</f>
        <v/>
      </c>
      <c r="Q1398" s="1361" t="str">
        <f>IFERROR(VLOOKUP(Organization!$L1398,BUDGETMANAGER,5,FALSE),"No VID")</f>
        <v>A</v>
      </c>
      <c r="R1398" s="111"/>
    </row>
    <row r="1399" spans="1:18" ht="12.75" customHeight="1">
      <c r="A1399" s="1359">
        <v>1390</v>
      </c>
      <c r="B1399" s="1355" t="s">
        <v>97</v>
      </c>
      <c r="C1399" s="1355"/>
      <c r="D1399" s="1355"/>
      <c r="E1399" s="1355"/>
      <c r="F1399" s="1355">
        <v>1074</v>
      </c>
      <c r="G1399" s="1355"/>
      <c r="H1399" s="1356"/>
      <c r="I1399" s="1363" t="s">
        <v>2047</v>
      </c>
      <c r="J1399" s="1355" t="s">
        <v>3240</v>
      </c>
      <c r="K1399" s="1360">
        <v>107</v>
      </c>
      <c r="L1399" s="1357" t="s">
        <v>7428</v>
      </c>
      <c r="M1399" s="1357" t="str">
        <f>IFERROR(INDEX('Budget Manager'!C:C,MATCH(L1399,'Budget Manager'!A:A,0))&amp;", "&amp;INDEX('Budget Manager'!D:D,MATCH(L1399,'Budget Manager'!A:A,0)),"No Budget Manager")</f>
        <v>Davis-Lowe, Eda</v>
      </c>
      <c r="N1399" s="1357">
        <f>IFERROR(INDEX('Budget Manager'!B:B,MATCH(L1399,'Budget Manager'!A:A,0)),"No PIDM")</f>
        <v>3720396</v>
      </c>
      <c r="O1399" s="1357"/>
      <c r="P1399" s="1357" t="str">
        <f t="shared" si="30"/>
        <v/>
      </c>
      <c r="Q1399" s="1361" t="str">
        <f>IFERROR(VLOOKUP(Organization!$L1399,BUDGETMANAGER,5,FALSE),"No VID")</f>
        <v>A</v>
      </c>
      <c r="R1399" s="111"/>
    </row>
    <row r="1400" spans="1:18" ht="12.75" customHeight="1">
      <c r="A1400" s="1359">
        <v>1391</v>
      </c>
      <c r="B1400" s="1355" t="s">
        <v>97</v>
      </c>
      <c r="C1400" s="1355"/>
      <c r="D1400" s="1355"/>
      <c r="E1400" s="1355"/>
      <c r="F1400" s="1355"/>
      <c r="G1400" s="1355">
        <v>10740</v>
      </c>
      <c r="H1400" s="1356"/>
      <c r="I1400" s="1363" t="s">
        <v>2047</v>
      </c>
      <c r="J1400" s="1355" t="s">
        <v>3240</v>
      </c>
      <c r="K1400" s="1360">
        <v>1074</v>
      </c>
      <c r="L1400" s="1357" t="s">
        <v>7428</v>
      </c>
      <c r="M1400" s="1357" t="str">
        <f>IFERROR(INDEX('Budget Manager'!C:C,MATCH(L1400,'Budget Manager'!A:A,0))&amp;", "&amp;INDEX('Budget Manager'!D:D,MATCH(L1400,'Budget Manager'!A:A,0)),"No Budget Manager")</f>
        <v>Davis-Lowe, Eda</v>
      </c>
      <c r="N1400" s="1357">
        <f>IFERROR(INDEX('Budget Manager'!B:B,MATCH(L1400,'Budget Manager'!A:A,0)),"No PIDM")</f>
        <v>3720396</v>
      </c>
      <c r="O1400" s="1357"/>
      <c r="P1400" s="1357" t="str">
        <f t="shared" si="30"/>
        <v/>
      </c>
      <c r="Q1400" s="1361" t="str">
        <f>IFERROR(VLOOKUP(Organization!$L1400,BUDGETMANAGER,5,FALSE),"No VID")</f>
        <v>A</v>
      </c>
      <c r="R1400" s="111"/>
    </row>
    <row r="1401" spans="1:18" ht="12.75" customHeight="1">
      <c r="A1401" s="1359">
        <v>1392</v>
      </c>
      <c r="B1401" s="1355" t="s">
        <v>97</v>
      </c>
      <c r="C1401" s="1355"/>
      <c r="D1401" s="1355"/>
      <c r="E1401" s="1355"/>
      <c r="F1401" s="1355"/>
      <c r="G1401" s="1355"/>
      <c r="H1401" s="1356">
        <v>114205</v>
      </c>
      <c r="I1401" s="1363" t="s">
        <v>8517</v>
      </c>
      <c r="J1401" s="1355" t="s">
        <v>3245</v>
      </c>
      <c r="K1401" s="1360">
        <v>10740</v>
      </c>
      <c r="L1401" s="1357" t="s">
        <v>7428</v>
      </c>
      <c r="M1401" s="1357" t="str">
        <f>IFERROR(INDEX('Budget Manager'!C:C,MATCH(L1401,'Budget Manager'!A:A,0))&amp;", "&amp;INDEX('Budget Manager'!D:D,MATCH(L1401,'Budget Manager'!A:A,0)),"No Budget Manager")</f>
        <v>Davis-Lowe, Eda</v>
      </c>
      <c r="N1401" s="1357">
        <f>IFERROR(INDEX('Budget Manager'!B:B,MATCH(L1401,'Budget Manager'!A:A,0)),"No PIDM")</f>
        <v>3720396</v>
      </c>
      <c r="O1401" s="1357"/>
      <c r="P1401" s="1357" t="str">
        <f t="shared" si="30"/>
        <v/>
      </c>
      <c r="Q1401" s="1361" t="str">
        <f>IFERROR(VLOOKUP(Organization!$L1401,BUDGETMANAGER,5,FALSE),"No VID")</f>
        <v>A</v>
      </c>
      <c r="R1401" s="111"/>
    </row>
    <row r="1402" spans="1:18" ht="12.75" customHeight="1">
      <c r="A1402" s="1359">
        <v>1393</v>
      </c>
      <c r="B1402" s="1355" t="s">
        <v>97</v>
      </c>
      <c r="C1402" s="1355"/>
      <c r="D1402" s="1355"/>
      <c r="E1402" s="1355"/>
      <c r="F1402" s="1355"/>
      <c r="G1402" s="1355"/>
      <c r="H1402" s="1356">
        <v>125400</v>
      </c>
      <c r="I1402" s="1357" t="s">
        <v>6418</v>
      </c>
      <c r="J1402" s="1355" t="s">
        <v>3245</v>
      </c>
      <c r="K1402" s="1360">
        <v>10740</v>
      </c>
      <c r="L1402" s="1357" t="s">
        <v>7428</v>
      </c>
      <c r="M1402" s="1357" t="str">
        <f>IFERROR(INDEX('Budget Manager'!C:C,MATCH(L1402,'Budget Manager'!A:A,0))&amp;", "&amp;INDEX('Budget Manager'!D:D,MATCH(L1402,'Budget Manager'!A:A,0)),"No Budget Manager")</f>
        <v>Davis-Lowe, Eda</v>
      </c>
      <c r="N1402" s="1357">
        <f>IFERROR(INDEX('Budget Manager'!B:B,MATCH(L1402,'Budget Manager'!A:A,0)),"No PIDM")</f>
        <v>3720396</v>
      </c>
      <c r="O1402" s="1357"/>
      <c r="P1402" s="1357" t="str">
        <f t="shared" si="30"/>
        <v/>
      </c>
      <c r="Q1402" s="1361" t="str">
        <f>IFERROR(VLOOKUP(Organization!$L1402,BUDGETMANAGER,5,FALSE),"No VID")</f>
        <v>A</v>
      </c>
      <c r="R1402" s="111"/>
    </row>
    <row r="1403" spans="1:18" ht="12.75" customHeight="1">
      <c r="A1403" s="1359">
        <v>1394</v>
      </c>
      <c r="B1403" s="1355" t="s">
        <v>97</v>
      </c>
      <c r="C1403" s="1355"/>
      <c r="D1403" s="1355"/>
      <c r="E1403" s="1355"/>
      <c r="F1403" s="1355"/>
      <c r="G1403" s="1355"/>
      <c r="H1403" s="1356">
        <v>150500</v>
      </c>
      <c r="I1403" s="1363" t="s">
        <v>2422</v>
      </c>
      <c r="J1403" s="1355" t="s">
        <v>3245</v>
      </c>
      <c r="K1403" s="1360">
        <v>10740</v>
      </c>
      <c r="L1403" s="1137" t="s">
        <v>9827</v>
      </c>
      <c r="M1403" s="1357" t="str">
        <f>IFERROR(INDEX('Budget Manager'!C:C,MATCH(L1403,'Budget Manager'!A:A,0))&amp;", "&amp;INDEX('Budget Manager'!D:D,MATCH(L1403,'Budget Manager'!A:A,0)),"No Budget Manager")</f>
        <v>Castillo, Alania</v>
      </c>
      <c r="N1403" s="1357">
        <f>IFERROR(INDEX('Budget Manager'!B:B,MATCH(L1403,'Budget Manager'!A:A,0)),"No PIDM")</f>
        <v>3421754</v>
      </c>
      <c r="O1403" s="1357"/>
      <c r="P1403" s="1357" t="str">
        <f t="shared" si="30"/>
        <v/>
      </c>
      <c r="Q1403" s="1361" t="str">
        <f>IFERROR(VLOOKUP(Organization!$L1403,BUDGETMANAGER,5,FALSE),"No VID")</f>
        <v>A</v>
      </c>
      <c r="R1403" s="111"/>
    </row>
    <row r="1404" spans="1:18" ht="12.75" customHeight="1">
      <c r="A1404" s="1359">
        <v>1395</v>
      </c>
      <c r="B1404" s="1355" t="s">
        <v>97</v>
      </c>
      <c r="C1404" s="1355"/>
      <c r="D1404" s="1355"/>
      <c r="E1404" s="1355"/>
      <c r="F1404" s="1355"/>
      <c r="G1404" s="1355"/>
      <c r="H1404" s="1356">
        <v>150600</v>
      </c>
      <c r="I1404" s="1368" t="s">
        <v>2427</v>
      </c>
      <c r="J1404" s="1355" t="s">
        <v>3245</v>
      </c>
      <c r="K1404" s="1360">
        <v>11130</v>
      </c>
      <c r="L1404" s="1357"/>
      <c r="M1404" s="1357" t="str">
        <f>IFERROR(INDEX('Budget Manager'!C:C,MATCH(L1404,'Budget Manager'!A:A,0))&amp;", "&amp;INDEX('Budget Manager'!D:D,MATCH(L1404,'Budget Manager'!A:A,0)),"No Budget Manager")</f>
        <v>No Budget Manager</v>
      </c>
      <c r="N1404" s="1357" t="str">
        <f>IFERROR(INDEX('Budget Manager'!B:B,MATCH(L1404,'Budget Manager'!A:A,0)),"No PIDM")</f>
        <v>No PIDM</v>
      </c>
      <c r="O1404" s="1357" t="s">
        <v>6257</v>
      </c>
      <c r="P1404" s="1357" t="str">
        <f t="shared" si="30"/>
        <v>End</v>
      </c>
      <c r="Q1404" s="1361" t="str">
        <f>IFERROR(VLOOKUP(Organization!$L1404,BUDGETMANAGER,5,FALSE),"No VID")</f>
        <v>No VID</v>
      </c>
      <c r="R1404" s="111"/>
    </row>
    <row r="1405" spans="1:18" ht="12.75" customHeight="1">
      <c r="A1405" s="1359">
        <v>1396</v>
      </c>
      <c r="B1405" s="1355" t="s">
        <v>97</v>
      </c>
      <c r="C1405" s="1355"/>
      <c r="D1405" s="1355"/>
      <c r="E1405" s="1355"/>
      <c r="F1405" s="1355"/>
      <c r="G1405" s="1355"/>
      <c r="H1405" s="1356">
        <v>151204</v>
      </c>
      <c r="I1405" s="1363" t="s">
        <v>8437</v>
      </c>
      <c r="J1405" s="1355" t="s">
        <v>3245</v>
      </c>
      <c r="K1405" s="1360">
        <v>10740</v>
      </c>
      <c r="L1405" s="1357" t="s">
        <v>7428</v>
      </c>
      <c r="M1405" s="1357" t="str">
        <f>IFERROR(INDEX('Budget Manager'!C:C,MATCH(L1405,'Budget Manager'!A:A,0))&amp;", "&amp;INDEX('Budget Manager'!D:D,MATCH(L1405,'Budget Manager'!A:A,0)),"No Budget Manager")</f>
        <v>Davis-Lowe, Eda</v>
      </c>
      <c r="N1405" s="1357">
        <f>IFERROR(INDEX('Budget Manager'!B:B,MATCH(L1405,'Budget Manager'!A:A,0)),"No PIDM")</f>
        <v>3720396</v>
      </c>
      <c r="O1405" s="1357"/>
      <c r="P1405" s="1357" t="str">
        <f t="shared" si="30"/>
        <v/>
      </c>
      <c r="Q1405" s="1361" t="str">
        <f>IFERROR(VLOOKUP(Organization!$L1405,BUDGETMANAGER,5,FALSE),"No VID")</f>
        <v>A</v>
      </c>
      <c r="R1405" s="111"/>
    </row>
    <row r="1406" spans="1:18" ht="12.75" customHeight="1">
      <c r="A1406" s="1359">
        <v>1397</v>
      </c>
      <c r="B1406" s="1355" t="s">
        <v>97</v>
      </c>
      <c r="C1406" s="1355"/>
      <c r="D1406" s="1355"/>
      <c r="E1406" s="1355"/>
      <c r="F1406" s="1355"/>
      <c r="G1406" s="1355"/>
      <c r="H1406" s="1356">
        <v>151300</v>
      </c>
      <c r="I1406" s="1363" t="s">
        <v>2428</v>
      </c>
      <c r="J1406" s="1355" t="s">
        <v>3245</v>
      </c>
      <c r="K1406" s="1360">
        <v>10740</v>
      </c>
      <c r="L1406" s="1357" t="s">
        <v>2722</v>
      </c>
      <c r="M1406" s="1357" t="str">
        <f>IFERROR(INDEX('Budget Manager'!C:C,MATCH(L1406,'Budget Manager'!A:A,0))&amp;", "&amp;INDEX('Budget Manager'!D:D,MATCH(L1406,'Budget Manager'!A:A,0)),"No Budget Manager")</f>
        <v>Carter, Tanisha</v>
      </c>
      <c r="N1406" s="1357">
        <f>IFERROR(INDEX('Budget Manager'!B:B,MATCH(L1406,'Budget Manager'!A:A,0)),"No PIDM")</f>
        <v>3420523</v>
      </c>
      <c r="O1406" s="1357"/>
      <c r="P1406" s="1357" t="str">
        <f t="shared" si="30"/>
        <v/>
      </c>
      <c r="Q1406" s="1361" t="str">
        <f>IFERROR(VLOOKUP(Organization!$L1406,BUDGETMANAGER,5,FALSE),"No VID")</f>
        <v>A</v>
      </c>
      <c r="R1406" s="111"/>
    </row>
    <row r="1407" spans="1:18" ht="12.75" customHeight="1">
      <c r="A1407" s="1359">
        <v>1398</v>
      </c>
      <c r="B1407" s="1355" t="s">
        <v>97</v>
      </c>
      <c r="C1407" s="1355"/>
      <c r="D1407" s="1355"/>
      <c r="E1407" s="1355"/>
      <c r="F1407" s="1355"/>
      <c r="G1407" s="1355"/>
      <c r="H1407" s="1356">
        <v>151700</v>
      </c>
      <c r="I1407" s="1363" t="s">
        <v>8338</v>
      </c>
      <c r="J1407" s="1355" t="s">
        <v>3245</v>
      </c>
      <c r="K1407" s="1360">
        <v>10740</v>
      </c>
      <c r="L1407" s="1357" t="s">
        <v>7428</v>
      </c>
      <c r="M1407" s="1357" t="str">
        <f>IFERROR(INDEX('Budget Manager'!C:C,MATCH(L1407,'Budget Manager'!A:A,0))&amp;", "&amp;INDEX('Budget Manager'!D:D,MATCH(L1407,'Budget Manager'!A:A,0)),"No Budget Manager")</f>
        <v>Davis-Lowe, Eda</v>
      </c>
      <c r="N1407" s="1357">
        <f>IFERROR(INDEX('Budget Manager'!B:B,MATCH(L1407,'Budget Manager'!A:A,0)),"No PIDM")</f>
        <v>3720396</v>
      </c>
      <c r="O1407" s="1357"/>
      <c r="P1407" s="1357" t="str">
        <f t="shared" si="30"/>
        <v/>
      </c>
      <c r="Q1407" s="1361" t="str">
        <f>IFERROR(VLOOKUP(Organization!$L1407,BUDGETMANAGER,5,FALSE),"No VID")</f>
        <v>A</v>
      </c>
      <c r="R1407" s="111">
        <f>COUNTIF($P$12:P1400,"End")</f>
        <v>248</v>
      </c>
    </row>
    <row r="1408" spans="1:18" ht="12.75" customHeight="1">
      <c r="A1408" s="1359">
        <v>1399</v>
      </c>
      <c r="B1408" s="1355" t="s">
        <v>97</v>
      </c>
      <c r="C1408" s="1355"/>
      <c r="D1408" s="1355"/>
      <c r="E1408" s="1355"/>
      <c r="F1408" s="1355"/>
      <c r="G1408" s="1355"/>
      <c r="H1408" s="1356">
        <v>166800</v>
      </c>
      <c r="I1408" s="1363" t="s">
        <v>6301</v>
      </c>
      <c r="J1408" s="1355" t="s">
        <v>3245</v>
      </c>
      <c r="K1408" s="1360">
        <v>10740</v>
      </c>
      <c r="L1408" s="1357" t="s">
        <v>7428</v>
      </c>
      <c r="M1408" s="1357" t="str">
        <f>IFERROR(INDEX('Budget Manager'!C:C,MATCH(L1408,'Budget Manager'!A:A,0))&amp;", "&amp;INDEX('Budget Manager'!D:D,MATCH(L1408,'Budget Manager'!A:A,0)),"No Budget Manager")</f>
        <v>Davis-Lowe, Eda</v>
      </c>
      <c r="N1408" s="1357">
        <f>IFERROR(INDEX('Budget Manager'!B:B,MATCH(L1408,'Budget Manager'!A:A,0)),"No PIDM")</f>
        <v>3720396</v>
      </c>
      <c r="O1408" s="1357"/>
      <c r="P1408" s="1357" t="str">
        <f t="shared" si="30"/>
        <v/>
      </c>
      <c r="Q1408" s="1361" t="str">
        <f>IFERROR(VLOOKUP(Organization!$L1408,BUDGETMANAGER,5,FALSE),"No VID")</f>
        <v>A</v>
      </c>
      <c r="R1408" s="111"/>
    </row>
    <row r="1409" spans="1:18" ht="12.75" customHeight="1">
      <c r="A1409" s="1359">
        <v>1400</v>
      </c>
      <c r="B1409" s="1355" t="s">
        <v>97</v>
      </c>
      <c r="C1409" s="1355"/>
      <c r="D1409" s="1355"/>
      <c r="E1409" s="1355"/>
      <c r="F1409" s="1355"/>
      <c r="G1409" s="1355"/>
      <c r="H1409" s="1356">
        <v>210205</v>
      </c>
      <c r="I1409" s="1357" t="s">
        <v>5466</v>
      </c>
      <c r="J1409" s="1355" t="s">
        <v>3245</v>
      </c>
      <c r="K1409" s="1360">
        <v>11450</v>
      </c>
      <c r="L1409" s="1357" t="s">
        <v>7428</v>
      </c>
      <c r="M1409" s="1357" t="str">
        <f>IFERROR(INDEX('Budget Manager'!C:C,MATCH(L1409,'Budget Manager'!A:A,0))&amp;", "&amp;INDEX('Budget Manager'!D:D,MATCH(L1409,'Budget Manager'!A:A,0)),"No Budget Manager")</f>
        <v>Davis-Lowe, Eda</v>
      </c>
      <c r="N1409" s="1357">
        <f>IFERROR(INDEX('Budget Manager'!B:B,MATCH(L1409,'Budget Manager'!A:A,0)),"No PIDM")</f>
        <v>3720396</v>
      </c>
      <c r="O1409" s="1357" t="s">
        <v>8431</v>
      </c>
      <c r="P1409" s="1357" t="str">
        <f t="shared" si="30"/>
        <v>End</v>
      </c>
      <c r="Q1409" s="1361" t="str">
        <f>IFERROR(VLOOKUP(Organization!$L1409,BUDGETMANAGER,5,FALSE),"No VID")</f>
        <v>A</v>
      </c>
      <c r="R1409" s="111"/>
    </row>
    <row r="1410" spans="1:18" ht="12.75" customHeight="1">
      <c r="A1410" s="1359">
        <v>1401</v>
      </c>
      <c r="B1410" s="1355" t="s">
        <v>97</v>
      </c>
      <c r="C1410" s="1355"/>
      <c r="D1410" s="1355"/>
      <c r="E1410" s="1355"/>
      <c r="F1410" s="1355"/>
      <c r="G1410" s="1355"/>
      <c r="H1410" s="1356">
        <v>210305</v>
      </c>
      <c r="I1410" s="1357" t="s">
        <v>5469</v>
      </c>
      <c r="J1410" s="1355" t="s">
        <v>3245</v>
      </c>
      <c r="K1410" s="1360">
        <v>10740</v>
      </c>
      <c r="L1410" s="1357" t="s">
        <v>7428</v>
      </c>
      <c r="M1410" s="1357" t="str">
        <f>IFERROR(INDEX('Budget Manager'!C:C,MATCH(L1410,'Budget Manager'!A:A,0))&amp;", "&amp;INDEX('Budget Manager'!D:D,MATCH(L1410,'Budget Manager'!A:A,0)),"No Budget Manager")</f>
        <v>Davis-Lowe, Eda</v>
      </c>
      <c r="N1410" s="1357">
        <f>IFERROR(INDEX('Budget Manager'!B:B,MATCH(L1410,'Budget Manager'!A:A,0)),"No PIDM")</f>
        <v>3720396</v>
      </c>
      <c r="O1410" s="1357"/>
      <c r="P1410" s="1357" t="str">
        <f t="shared" si="30"/>
        <v/>
      </c>
      <c r="Q1410" s="1361" t="str">
        <f>IFERROR(VLOOKUP(Organization!$L1410,BUDGETMANAGER,5,FALSE),"No VID")</f>
        <v>A</v>
      </c>
      <c r="R1410" s="111"/>
    </row>
    <row r="1411" spans="1:18" ht="12.75" customHeight="1">
      <c r="A1411" s="1359">
        <v>1402</v>
      </c>
      <c r="B1411" s="1355" t="s">
        <v>97</v>
      </c>
      <c r="C1411" s="1355"/>
      <c r="D1411" s="1355"/>
      <c r="E1411" s="1355"/>
      <c r="F1411" s="1355"/>
      <c r="G1411" s="1355"/>
      <c r="H1411" s="1356">
        <v>210405</v>
      </c>
      <c r="I1411" s="1357" t="s">
        <v>5470</v>
      </c>
      <c r="J1411" s="1355" t="s">
        <v>3245</v>
      </c>
      <c r="K1411" s="1360">
        <v>10740</v>
      </c>
      <c r="L1411" s="1357" t="s">
        <v>7428</v>
      </c>
      <c r="M1411" s="1357" t="str">
        <f>IFERROR(INDEX('Budget Manager'!C:C,MATCH(L1411,'Budget Manager'!A:A,0))&amp;", "&amp;INDEX('Budget Manager'!D:D,MATCH(L1411,'Budget Manager'!A:A,0)),"No Budget Manager")</f>
        <v>Davis-Lowe, Eda</v>
      </c>
      <c r="N1411" s="1357">
        <f>IFERROR(INDEX('Budget Manager'!B:B,MATCH(L1411,'Budget Manager'!A:A,0)),"No PIDM")</f>
        <v>3720396</v>
      </c>
      <c r="O1411" s="1357"/>
      <c r="P1411" s="1357" t="str">
        <f t="shared" si="30"/>
        <v/>
      </c>
      <c r="Q1411" s="1361" t="str">
        <f>IFERROR(VLOOKUP(Organization!$L1411,BUDGETMANAGER,5,FALSE),"No VID")</f>
        <v>A</v>
      </c>
      <c r="R1411" s="111"/>
    </row>
    <row r="1412" spans="1:18" ht="12.75" customHeight="1">
      <c r="A1412" s="1359">
        <v>1403</v>
      </c>
      <c r="B1412" s="1355" t="s">
        <v>97</v>
      </c>
      <c r="C1412" s="1355"/>
      <c r="D1412" s="1355"/>
      <c r="E1412" s="1355"/>
      <c r="F1412" s="1355"/>
      <c r="G1412" s="1355"/>
      <c r="H1412" s="1356">
        <v>212100</v>
      </c>
      <c r="I1412" s="1357" t="s">
        <v>6493</v>
      </c>
      <c r="J1412" s="1355" t="s">
        <v>3245</v>
      </c>
      <c r="K1412" s="1360">
        <v>11300</v>
      </c>
      <c r="L1412" s="1357" t="s">
        <v>2385</v>
      </c>
      <c r="M1412" s="1357" t="str">
        <f>IFERROR(INDEX('Budget Manager'!C:C,MATCH(L1412,'Budget Manager'!A:A,0))&amp;", "&amp;INDEX('Budget Manager'!D:D,MATCH(L1412,'Budget Manager'!A:A,0)),"No Budget Manager")</f>
        <v>Romano, Joyce</v>
      </c>
      <c r="N1412" s="1357">
        <f>IFERROR(INDEX('Budget Manager'!B:B,MATCH(L1412,'Budget Manager'!A:A,0)),"No PIDM")</f>
        <v>69939</v>
      </c>
      <c r="O1412" s="1357" t="s">
        <v>7753</v>
      </c>
      <c r="P1412" s="1357" t="str">
        <f t="shared" si="30"/>
        <v>End</v>
      </c>
      <c r="Q1412" s="1361" t="str">
        <f>IFERROR(VLOOKUP(Organization!$L1412,BUDGETMANAGER,5,FALSE),"No VID")</f>
        <v>I</v>
      </c>
      <c r="R1412" s="111"/>
    </row>
    <row r="1413" spans="1:18" ht="12.75" customHeight="1">
      <c r="A1413" s="1359">
        <v>1404</v>
      </c>
      <c r="B1413" s="1355" t="s">
        <v>97</v>
      </c>
      <c r="C1413" s="1355"/>
      <c r="D1413" s="1355"/>
      <c r="E1413" s="1355"/>
      <c r="F1413" s="1355"/>
      <c r="G1413" s="1355"/>
      <c r="H1413" s="1356">
        <v>212200</v>
      </c>
      <c r="I1413" s="1363" t="s">
        <v>6758</v>
      </c>
      <c r="J1413" s="1355" t="s">
        <v>3245</v>
      </c>
      <c r="K1413" s="1360">
        <v>10740</v>
      </c>
      <c r="L1413" s="1357" t="s">
        <v>7428</v>
      </c>
      <c r="M1413" s="1357" t="str">
        <f>IFERROR(INDEX('Budget Manager'!C:C,MATCH(L1413,'Budget Manager'!A:A,0))&amp;", "&amp;INDEX('Budget Manager'!D:D,MATCH(L1413,'Budget Manager'!A:A,0)),"No Budget Manager")</f>
        <v>Davis-Lowe, Eda</v>
      </c>
      <c r="N1413" s="1357">
        <f>IFERROR(INDEX('Budget Manager'!B:B,MATCH(L1413,'Budget Manager'!A:A,0)),"No PIDM")</f>
        <v>3720396</v>
      </c>
      <c r="O1413" s="1357"/>
      <c r="P1413" s="1357" t="str">
        <f t="shared" si="30"/>
        <v/>
      </c>
      <c r="Q1413" s="1361" t="str">
        <f>IFERROR(VLOOKUP(Organization!$L1413,BUDGETMANAGER,5,FALSE),"No VID")</f>
        <v>A</v>
      </c>
      <c r="R1413" s="111"/>
    </row>
    <row r="1414" spans="1:18" ht="12.75" customHeight="1">
      <c r="A1414" s="1359">
        <v>1405</v>
      </c>
      <c r="B1414" s="1355" t="s">
        <v>97</v>
      </c>
      <c r="C1414" s="1355"/>
      <c r="D1414" s="1355"/>
      <c r="E1414" s="1355"/>
      <c r="F1414" s="1355"/>
      <c r="G1414" s="1355"/>
      <c r="H1414" s="1356">
        <v>213600</v>
      </c>
      <c r="I1414" s="1357" t="s">
        <v>7843</v>
      </c>
      <c r="J1414" s="1355" t="s">
        <v>3245</v>
      </c>
      <c r="K1414" s="1360">
        <v>10740</v>
      </c>
      <c r="L1414" s="1357" t="s">
        <v>7428</v>
      </c>
      <c r="M1414" s="1357" t="str">
        <f>IFERROR(INDEX('Budget Manager'!C:C,MATCH(L1414,'Budget Manager'!A:A,0))&amp;", "&amp;INDEX('Budget Manager'!D:D,MATCH(L1414,'Budget Manager'!A:A,0)),"No Budget Manager")</f>
        <v>Davis-Lowe, Eda</v>
      </c>
      <c r="N1414" s="1357">
        <f>IFERROR(INDEX('Budget Manager'!B:B,MATCH(L1414,'Budget Manager'!A:A,0)),"No PIDM")</f>
        <v>3720396</v>
      </c>
      <c r="O1414" s="1357"/>
      <c r="P1414" s="1357" t="str">
        <f t="shared" si="30"/>
        <v/>
      </c>
      <c r="Q1414" s="1361" t="str">
        <f>IFERROR(VLOOKUP(Organization!$L1414,BUDGETMANAGER,5,FALSE),"No VID")</f>
        <v>A</v>
      </c>
      <c r="R1414" s="111"/>
    </row>
    <row r="1415" spans="1:18" ht="12.75" customHeight="1">
      <c r="A1415" s="1359">
        <v>1406</v>
      </c>
      <c r="B1415" s="1355" t="s">
        <v>97</v>
      </c>
      <c r="C1415" s="1355"/>
      <c r="D1415" s="1355"/>
      <c r="E1415" s="1355"/>
      <c r="F1415" s="1355"/>
      <c r="G1415" s="1355"/>
      <c r="H1415" s="1356">
        <v>213604</v>
      </c>
      <c r="I1415" s="1357" t="s">
        <v>7460</v>
      </c>
      <c r="J1415" s="1355" t="s">
        <v>3245</v>
      </c>
      <c r="K1415" s="1360">
        <v>11450</v>
      </c>
      <c r="L1415" s="1357" t="s">
        <v>6624</v>
      </c>
      <c r="M1415" s="1357" t="str">
        <f>IFERROR(INDEX('Budget Manager'!C:C,MATCH(L1415,'Budget Manager'!A:A,0))&amp;", "&amp;INDEX('Budget Manager'!D:D,MATCH(L1415,'Budget Manager'!A:A,0)),"No Budget Manager")</f>
        <v>Astro, Kelly</v>
      </c>
      <c r="N1415" s="1357">
        <f>IFERROR(INDEX('Budget Manager'!B:B,MATCH(L1415,'Budget Manager'!A:A,0)),"No PIDM")</f>
        <v>479762</v>
      </c>
      <c r="O1415" s="1357" t="s">
        <v>8501</v>
      </c>
      <c r="P1415" s="1357" t="str">
        <f t="shared" si="30"/>
        <v>End</v>
      </c>
      <c r="Q1415" s="1361" t="str">
        <f>IFERROR(VLOOKUP(Organization!$L1415,BUDGETMANAGER,5,FALSE),"No VID")</f>
        <v>I</v>
      </c>
      <c r="R1415" s="111"/>
    </row>
    <row r="1416" spans="1:18" ht="12.75" customHeight="1">
      <c r="A1416" s="1359">
        <v>1407</v>
      </c>
      <c r="B1416" s="1355" t="s">
        <v>97</v>
      </c>
      <c r="C1416" s="1355"/>
      <c r="D1416" s="1355"/>
      <c r="E1416" s="1355"/>
      <c r="F1416" s="1355"/>
      <c r="G1416" s="1355"/>
      <c r="H1416" s="1356">
        <v>213700</v>
      </c>
      <c r="I1416" s="1357" t="s">
        <v>7849</v>
      </c>
      <c r="J1416" s="1355" t="s">
        <v>3245</v>
      </c>
      <c r="K1416" s="1360">
        <v>10740</v>
      </c>
      <c r="L1416" s="1357" t="s">
        <v>7428</v>
      </c>
      <c r="M1416" s="1357" t="str">
        <f>IFERROR(INDEX('Budget Manager'!C:C,MATCH(L1416,'Budget Manager'!A:A,0))&amp;", "&amp;INDEX('Budget Manager'!D:D,MATCH(L1416,'Budget Manager'!A:A,0)),"No Budget Manager")</f>
        <v>Davis-Lowe, Eda</v>
      </c>
      <c r="N1416" s="1357">
        <f>IFERROR(INDEX('Budget Manager'!B:B,MATCH(L1416,'Budget Manager'!A:A,0)),"No PIDM")</f>
        <v>3720396</v>
      </c>
      <c r="O1416" s="1357"/>
      <c r="P1416" s="1357" t="str">
        <f t="shared" si="30"/>
        <v/>
      </c>
      <c r="Q1416" s="1361" t="str">
        <f>IFERROR(VLOOKUP(Organization!$L1416,BUDGETMANAGER,5,FALSE),"No VID")</f>
        <v>A</v>
      </c>
      <c r="R1416" s="111"/>
    </row>
    <row r="1417" spans="1:18" ht="12.75" customHeight="1">
      <c r="A1417" s="1359">
        <v>1408</v>
      </c>
      <c r="B1417" s="1355" t="s">
        <v>97</v>
      </c>
      <c r="C1417" s="1355"/>
      <c r="D1417" s="1355"/>
      <c r="E1417" s="1355"/>
      <c r="F1417" s="1355"/>
      <c r="G1417" s="1355"/>
      <c r="H1417" s="1356">
        <v>213800</v>
      </c>
      <c r="I1417" s="1357" t="s">
        <v>7850</v>
      </c>
      <c r="J1417" s="1355" t="s">
        <v>3245</v>
      </c>
      <c r="K1417" s="1360">
        <v>10740</v>
      </c>
      <c r="L1417" s="1357" t="s">
        <v>7428</v>
      </c>
      <c r="M1417" s="1357" t="str">
        <f>IFERROR(INDEX('Budget Manager'!C:C,MATCH(L1417,'Budget Manager'!A:A,0))&amp;", "&amp;INDEX('Budget Manager'!D:D,MATCH(L1417,'Budget Manager'!A:A,0)),"No Budget Manager")</f>
        <v>Davis-Lowe, Eda</v>
      </c>
      <c r="N1417" s="1357">
        <f>IFERROR(INDEX('Budget Manager'!B:B,MATCH(L1417,'Budget Manager'!A:A,0)),"No PIDM")</f>
        <v>3720396</v>
      </c>
      <c r="O1417" s="1357"/>
      <c r="P1417" s="1357" t="str">
        <f t="shared" si="30"/>
        <v/>
      </c>
      <c r="Q1417" s="1361" t="str">
        <f>IFERROR(VLOOKUP(Organization!$L1417,BUDGETMANAGER,5,FALSE),"No VID")</f>
        <v>A</v>
      </c>
      <c r="R1417" s="111"/>
    </row>
    <row r="1418" spans="1:18" ht="12.75" customHeight="1">
      <c r="A1418" s="1359">
        <v>1409</v>
      </c>
      <c r="B1418" s="1355" t="s">
        <v>97</v>
      </c>
      <c r="C1418" s="1355"/>
      <c r="D1418" s="1355"/>
      <c r="E1418" s="1355"/>
      <c r="F1418" s="1355"/>
      <c r="G1418" s="1355"/>
      <c r="H1418" s="1356">
        <v>214000</v>
      </c>
      <c r="I1418" s="1357" t="s">
        <v>8180</v>
      </c>
      <c r="J1418" s="1355" t="s">
        <v>3245</v>
      </c>
      <c r="K1418" s="1360">
        <v>10740</v>
      </c>
      <c r="L1418" s="1357" t="s">
        <v>7428</v>
      </c>
      <c r="M1418" s="1357" t="str">
        <f>IFERROR(INDEX('Budget Manager'!C:C,MATCH(L1418,'Budget Manager'!A:A,0))&amp;", "&amp;INDEX('Budget Manager'!D:D,MATCH(L1418,'Budget Manager'!A:A,0)),"No Budget Manager")</f>
        <v>Davis-Lowe, Eda</v>
      </c>
      <c r="N1418" s="1357">
        <f>IFERROR(INDEX('Budget Manager'!B:B,MATCH(L1418,'Budget Manager'!A:A,0)),"No PIDM")</f>
        <v>3720396</v>
      </c>
      <c r="O1418" s="1357"/>
      <c r="P1418" s="1357" t="str">
        <f t="shared" si="30"/>
        <v/>
      </c>
      <c r="Q1418" s="1361" t="str">
        <f>IFERROR(VLOOKUP(Organization!$L1418,BUDGETMANAGER,5,FALSE),"No VID")</f>
        <v>A</v>
      </c>
      <c r="R1418" s="111"/>
    </row>
    <row r="1419" spans="1:18" ht="12.75" customHeight="1">
      <c r="A1419" s="1359">
        <v>1410</v>
      </c>
      <c r="B1419" s="1355" t="s">
        <v>97</v>
      </c>
      <c r="C1419" s="1355"/>
      <c r="D1419" s="1355"/>
      <c r="E1419" s="1355"/>
      <c r="F1419" s="1355"/>
      <c r="G1419" s="1355"/>
      <c r="H1419" s="1356">
        <v>214300</v>
      </c>
      <c r="I1419" s="1357" t="s">
        <v>8370</v>
      </c>
      <c r="J1419" s="1355" t="s">
        <v>3245</v>
      </c>
      <c r="K1419" s="1360">
        <v>10740</v>
      </c>
      <c r="L1419" s="1357" t="s">
        <v>7428</v>
      </c>
      <c r="M1419" s="1357" t="str">
        <f>IFERROR(INDEX('Budget Manager'!C:C,MATCH(L1419,'Budget Manager'!A:A,0))&amp;", "&amp;INDEX('Budget Manager'!D:D,MATCH(L1419,'Budget Manager'!A:A,0)),"No Budget Manager")</f>
        <v>Davis-Lowe, Eda</v>
      </c>
      <c r="N1419" s="1357">
        <f>IFERROR(INDEX('Budget Manager'!B:B,MATCH(L1419,'Budget Manager'!A:A,0)),"No PIDM")</f>
        <v>3720396</v>
      </c>
      <c r="O1419" s="1357"/>
      <c r="P1419" s="1357" t="str">
        <f t="shared" si="30"/>
        <v/>
      </c>
      <c r="Q1419" s="1361" t="str">
        <f>IFERROR(VLOOKUP(Organization!$L1419,BUDGETMANAGER,5,FALSE),"No VID")</f>
        <v>A</v>
      </c>
      <c r="R1419" s="111"/>
    </row>
    <row r="1420" spans="1:18" ht="12.75" customHeight="1">
      <c r="A1420" s="1359">
        <v>1411</v>
      </c>
      <c r="B1420" s="1355" t="s">
        <v>97</v>
      </c>
      <c r="C1420" s="1355"/>
      <c r="D1420" s="1355"/>
      <c r="E1420" s="1355"/>
      <c r="F1420" s="1355"/>
      <c r="G1420" s="1355"/>
      <c r="H1420" s="1356">
        <v>214400</v>
      </c>
      <c r="I1420" s="1363" t="s">
        <v>8372</v>
      </c>
      <c r="J1420" s="1355" t="s">
        <v>3245</v>
      </c>
      <c r="K1420" s="1360">
        <v>10740</v>
      </c>
      <c r="L1420" s="1357" t="s">
        <v>7428</v>
      </c>
      <c r="M1420" s="1357" t="str">
        <f>IFERROR(INDEX('Budget Manager'!C:C,MATCH(L1420,'Budget Manager'!A:A,0))&amp;", "&amp;INDEX('Budget Manager'!D:D,MATCH(L1420,'Budget Manager'!A:A,0)),"No Budget Manager")</f>
        <v>Davis-Lowe, Eda</v>
      </c>
      <c r="N1420" s="1357">
        <f>IFERROR(INDEX('Budget Manager'!B:B,MATCH(L1420,'Budget Manager'!A:A,0)),"No PIDM")</f>
        <v>3720396</v>
      </c>
      <c r="O1420" s="1357"/>
      <c r="P1420" s="1357" t="str">
        <f t="shared" si="30"/>
        <v/>
      </c>
      <c r="Q1420" s="1361" t="str">
        <f>IFERROR(VLOOKUP(Organization!$L1420,BUDGETMANAGER,5,FALSE),"No VID")</f>
        <v>A</v>
      </c>
      <c r="R1420" s="111"/>
    </row>
    <row r="1421" spans="1:18" ht="12.75" customHeight="1">
      <c r="A1421" s="1359">
        <v>1412</v>
      </c>
      <c r="B1421" s="1355" t="s">
        <v>97</v>
      </c>
      <c r="C1421" s="1355"/>
      <c r="D1421" s="1355"/>
      <c r="E1421" s="1355"/>
      <c r="F1421" s="1355"/>
      <c r="G1421" s="1355"/>
      <c r="H1421" s="1356">
        <v>215100</v>
      </c>
      <c r="I1421" s="1357" t="s">
        <v>8461</v>
      </c>
      <c r="J1421" s="1355" t="s">
        <v>3245</v>
      </c>
      <c r="K1421" s="1360">
        <v>10740</v>
      </c>
      <c r="L1421" s="1357" t="s">
        <v>7428</v>
      </c>
      <c r="M1421" s="1357" t="str">
        <f>IFERROR(INDEX('Budget Manager'!C:C,MATCH(L1421,'Budget Manager'!A:A,0))&amp;", "&amp;INDEX('Budget Manager'!D:D,MATCH(L1421,'Budget Manager'!A:A,0)),"No Budget Manager")</f>
        <v>Davis-Lowe, Eda</v>
      </c>
      <c r="N1421" s="1357">
        <f>IFERROR(INDEX('Budget Manager'!B:B,MATCH(L1421,'Budget Manager'!A:A,0)),"No PIDM")</f>
        <v>3720396</v>
      </c>
      <c r="O1421" s="1357"/>
      <c r="P1421" s="1357" t="str">
        <f t="shared" si="30"/>
        <v/>
      </c>
      <c r="Q1421" s="1361" t="str">
        <f>IFERROR(VLOOKUP(Organization!$L1421,BUDGETMANAGER,5,FALSE),"No VID")</f>
        <v>A</v>
      </c>
      <c r="R1421" s="111"/>
    </row>
    <row r="1422" spans="1:18" ht="12.75" customHeight="1">
      <c r="A1422" s="1359">
        <v>1413</v>
      </c>
      <c r="B1422" s="1355" t="s">
        <v>97</v>
      </c>
      <c r="C1422" s="1355"/>
      <c r="D1422" s="1355"/>
      <c r="E1422" s="1355"/>
      <c r="F1422" s="1355"/>
      <c r="G1422" s="1355"/>
      <c r="H1422" s="1356">
        <v>216600</v>
      </c>
      <c r="I1422" s="1357" t="s">
        <v>9125</v>
      </c>
      <c r="J1422" s="1355" t="s">
        <v>3245</v>
      </c>
      <c r="K1422" s="1360">
        <v>10740</v>
      </c>
      <c r="L1422" s="1357" t="s">
        <v>7428</v>
      </c>
      <c r="M1422" s="1357" t="str">
        <f>IFERROR(INDEX('Budget Manager'!C:C,MATCH(L1422,'Budget Manager'!A:A,0))&amp;", "&amp;INDEX('Budget Manager'!D:D,MATCH(L1422,'Budget Manager'!A:A,0)),"No Budget Manager")</f>
        <v>Davis-Lowe, Eda</v>
      </c>
      <c r="N1422" s="1357">
        <f>IFERROR(INDEX('Budget Manager'!B:B,MATCH(L1422,'Budget Manager'!A:A,0)),"No PIDM")</f>
        <v>3720396</v>
      </c>
      <c r="O1422" s="1357"/>
      <c r="P1422" s="1357" t="str">
        <f t="shared" si="30"/>
        <v/>
      </c>
      <c r="Q1422" s="1361" t="str">
        <f>IFERROR(VLOOKUP(Organization!$L1422,BUDGETMANAGER,5,FALSE),"No VID")</f>
        <v>A</v>
      </c>
      <c r="R1422" s="111"/>
    </row>
    <row r="1423" spans="1:18" ht="12.75" customHeight="1">
      <c r="A1423" s="1359">
        <v>1414</v>
      </c>
      <c r="B1423" s="1355" t="s">
        <v>97</v>
      </c>
      <c r="C1423" s="1355"/>
      <c r="D1423" s="1355"/>
      <c r="E1423" s="1355"/>
      <c r="F1423" s="1355"/>
      <c r="G1423" s="1355"/>
      <c r="H1423" s="1356">
        <v>216800</v>
      </c>
      <c r="I1423" s="1357" t="s">
        <v>9206</v>
      </c>
      <c r="J1423" s="1355" t="s">
        <v>3245</v>
      </c>
      <c r="K1423" s="1360">
        <v>10740</v>
      </c>
      <c r="L1423" s="1357" t="s">
        <v>7428</v>
      </c>
      <c r="M1423" s="1357" t="str">
        <f>IFERROR(INDEX('Budget Manager'!C:C,MATCH(L1423,'Budget Manager'!A:A,0))&amp;", "&amp;INDEX('Budget Manager'!D:D,MATCH(L1423,'Budget Manager'!A:A,0)),"No Budget Manager")</f>
        <v>Davis-Lowe, Eda</v>
      </c>
      <c r="N1423" s="1357">
        <f>IFERROR(INDEX('Budget Manager'!B:B,MATCH(L1423,'Budget Manager'!A:A,0)),"No PIDM")</f>
        <v>3720396</v>
      </c>
      <c r="O1423" s="1357"/>
      <c r="P1423" s="1357" t="str">
        <f t="shared" si="30"/>
        <v/>
      </c>
      <c r="Q1423" s="1361" t="str">
        <f>IFERROR(VLOOKUP(Organization!$L1423,BUDGETMANAGER,5,FALSE),"No VID")</f>
        <v>A</v>
      </c>
      <c r="R1423" s="111"/>
    </row>
    <row r="1424" spans="1:18" ht="12.75" customHeight="1">
      <c r="A1424" s="1359">
        <v>1415</v>
      </c>
      <c r="B1424" s="1355" t="s">
        <v>97</v>
      </c>
      <c r="C1424" s="1355"/>
      <c r="D1424" s="1355"/>
      <c r="E1424" s="1355"/>
      <c r="F1424" s="1355"/>
      <c r="G1424" s="1355"/>
      <c r="H1424" s="1356">
        <v>217300</v>
      </c>
      <c r="I1424" s="1357" t="s">
        <v>9227</v>
      </c>
      <c r="J1424" s="1355" t="s">
        <v>3245</v>
      </c>
      <c r="K1424" s="1360">
        <v>10740</v>
      </c>
      <c r="L1424" s="1357" t="s">
        <v>7428</v>
      </c>
      <c r="M1424" s="1357" t="str">
        <f>IFERROR(INDEX('Budget Manager'!C:C,MATCH(L1424,'Budget Manager'!A:A,0))&amp;", "&amp;INDEX('Budget Manager'!D:D,MATCH(L1424,'Budget Manager'!A:A,0)),"No Budget Manager")</f>
        <v>Davis-Lowe, Eda</v>
      </c>
      <c r="N1424" s="1357">
        <f>IFERROR(INDEX('Budget Manager'!B:B,MATCH(L1424,'Budget Manager'!A:A,0)),"No PIDM")</f>
        <v>3720396</v>
      </c>
      <c r="O1424" s="1357"/>
      <c r="P1424" s="1357" t="str">
        <f t="shared" si="30"/>
        <v/>
      </c>
      <c r="Q1424" s="1361" t="str">
        <f>IFERROR(VLOOKUP(Organization!$L1424,BUDGETMANAGER,5,FALSE),"No VID")</f>
        <v>A</v>
      </c>
      <c r="R1424" s="111"/>
    </row>
    <row r="1425" spans="1:18" ht="12.75" customHeight="1">
      <c r="A1425" s="1359">
        <v>1416</v>
      </c>
      <c r="B1425" s="1355" t="s">
        <v>97</v>
      </c>
      <c r="C1425" s="1355"/>
      <c r="D1425" s="1355"/>
      <c r="E1425" s="1355"/>
      <c r="F1425" s="1355"/>
      <c r="G1425" s="1355"/>
      <c r="H1425" s="1356">
        <v>217400</v>
      </c>
      <c r="I1425" s="1357" t="s">
        <v>9228</v>
      </c>
      <c r="J1425" s="1355" t="s">
        <v>3245</v>
      </c>
      <c r="K1425" s="1360">
        <v>10740</v>
      </c>
      <c r="L1425" s="1357" t="s">
        <v>7428</v>
      </c>
      <c r="M1425" s="1357" t="str">
        <f>IFERROR(INDEX('Budget Manager'!C:C,MATCH(L1425,'Budget Manager'!A:A,0))&amp;", "&amp;INDEX('Budget Manager'!D:D,MATCH(L1425,'Budget Manager'!A:A,0)),"No Budget Manager")</f>
        <v>Davis-Lowe, Eda</v>
      </c>
      <c r="N1425" s="1357">
        <f>IFERROR(INDEX('Budget Manager'!B:B,MATCH(L1425,'Budget Manager'!A:A,0)),"No PIDM")</f>
        <v>3720396</v>
      </c>
      <c r="O1425" s="1357"/>
      <c r="P1425" s="1357" t="str">
        <f t="shared" si="30"/>
        <v/>
      </c>
      <c r="Q1425" s="1361" t="str">
        <f>IFERROR(VLOOKUP(Organization!$L1425,BUDGETMANAGER,5,FALSE),"No VID")</f>
        <v>A</v>
      </c>
      <c r="R1425" s="111"/>
    </row>
    <row r="1426" spans="1:18" ht="12.75" customHeight="1">
      <c r="A1426" s="1359">
        <v>1417</v>
      </c>
      <c r="B1426" s="1355" t="s">
        <v>97</v>
      </c>
      <c r="C1426" s="1355"/>
      <c r="D1426" s="1355"/>
      <c r="E1426" s="1355"/>
      <c r="F1426" s="1355"/>
      <c r="G1426" s="1355"/>
      <c r="H1426" s="1356">
        <v>217600</v>
      </c>
      <c r="I1426" s="1357" t="s">
        <v>9236</v>
      </c>
      <c r="J1426" s="1355" t="s">
        <v>3245</v>
      </c>
      <c r="K1426" s="1360">
        <v>10740</v>
      </c>
      <c r="L1426" s="1357" t="s">
        <v>7428</v>
      </c>
      <c r="M1426" s="1357" t="str">
        <f>IFERROR(INDEX('Budget Manager'!C:C,MATCH(L1426,'Budget Manager'!A:A,0))&amp;", "&amp;INDEX('Budget Manager'!D:D,MATCH(L1426,'Budget Manager'!A:A,0)),"No Budget Manager")</f>
        <v>Davis-Lowe, Eda</v>
      </c>
      <c r="N1426" s="1357">
        <f>IFERROR(INDEX('Budget Manager'!B:B,MATCH(L1426,'Budget Manager'!A:A,0)),"No PIDM")</f>
        <v>3720396</v>
      </c>
      <c r="O1426" s="1357"/>
      <c r="P1426" s="1357" t="str">
        <f t="shared" si="30"/>
        <v/>
      </c>
      <c r="Q1426" s="1361" t="str">
        <f>IFERROR(VLOOKUP(Organization!$L1426,BUDGETMANAGER,5,FALSE),"No VID")</f>
        <v>A</v>
      </c>
      <c r="R1426" s="111"/>
    </row>
    <row r="1427" spans="1:18" ht="12.75" customHeight="1">
      <c r="A1427" s="1359">
        <v>1418</v>
      </c>
      <c r="B1427" s="1355" t="s">
        <v>97</v>
      </c>
      <c r="C1427" s="1355"/>
      <c r="D1427" s="1355"/>
      <c r="E1427" s="1355"/>
      <c r="F1427" s="1355"/>
      <c r="G1427" s="1355"/>
      <c r="H1427" s="1356">
        <v>217800</v>
      </c>
      <c r="I1427" s="1357" t="s">
        <v>9245</v>
      </c>
      <c r="J1427" s="1355" t="s">
        <v>3245</v>
      </c>
      <c r="K1427" s="1360">
        <v>10740</v>
      </c>
      <c r="L1427" s="1357" t="s">
        <v>7428</v>
      </c>
      <c r="M1427" s="1357" t="str">
        <f>IFERROR(INDEX('Budget Manager'!C:C,MATCH(L1427,'Budget Manager'!A:A,0))&amp;", "&amp;INDEX('Budget Manager'!D:D,MATCH(L1427,'Budget Manager'!A:A,0)),"No Budget Manager")</f>
        <v>Davis-Lowe, Eda</v>
      </c>
      <c r="N1427" s="1357">
        <f>IFERROR(INDEX('Budget Manager'!B:B,MATCH(L1427,'Budget Manager'!A:A,0)),"No PIDM")</f>
        <v>3720396</v>
      </c>
      <c r="O1427" s="1357"/>
      <c r="P1427" s="1357" t="str">
        <f t="shared" si="30"/>
        <v/>
      </c>
      <c r="Q1427" s="1361" t="str">
        <f>IFERROR(VLOOKUP(Organization!$L1427,BUDGETMANAGER,5,FALSE),"No VID")</f>
        <v>A</v>
      </c>
      <c r="R1427" s="111"/>
    </row>
    <row r="1428" spans="1:18" ht="12.75" customHeight="1">
      <c r="A1428" s="1359">
        <v>1419</v>
      </c>
      <c r="B1428" s="1355" t="s">
        <v>97</v>
      </c>
      <c r="C1428" s="1355"/>
      <c r="D1428" s="1355"/>
      <c r="E1428" s="1355"/>
      <c r="F1428" s="1355"/>
      <c r="G1428" s="1355"/>
      <c r="H1428" s="1356">
        <v>218000</v>
      </c>
      <c r="I1428" s="1357" t="s">
        <v>9260</v>
      </c>
      <c r="J1428" s="1355" t="s">
        <v>3245</v>
      </c>
      <c r="K1428" s="1360">
        <v>10740</v>
      </c>
      <c r="L1428" s="1357" t="s">
        <v>7428</v>
      </c>
      <c r="M1428" s="1357" t="str">
        <f>IFERROR(INDEX('Budget Manager'!C:C,MATCH(L1428,'Budget Manager'!A:A,0))&amp;", "&amp;INDEX('Budget Manager'!D:D,MATCH(L1428,'Budget Manager'!A:A,0)),"No Budget Manager")</f>
        <v>Davis-Lowe, Eda</v>
      </c>
      <c r="N1428" s="1357">
        <f>IFERROR(INDEX('Budget Manager'!B:B,MATCH(L1428,'Budget Manager'!A:A,0)),"No PIDM")</f>
        <v>3720396</v>
      </c>
      <c r="O1428" s="1357"/>
      <c r="P1428" s="1357" t="str">
        <f t="shared" si="30"/>
        <v/>
      </c>
      <c r="Q1428" s="1361" t="str">
        <f>IFERROR(VLOOKUP(Organization!$L1428,BUDGETMANAGER,5,FALSE),"No VID")</f>
        <v>A</v>
      </c>
      <c r="R1428" s="111"/>
    </row>
    <row r="1429" spans="1:18" ht="12.75" customHeight="1">
      <c r="A1429" s="1359">
        <v>1420</v>
      </c>
      <c r="B1429" s="1355" t="s">
        <v>97</v>
      </c>
      <c r="C1429" s="1355"/>
      <c r="D1429" s="1355"/>
      <c r="E1429" s="1355"/>
      <c r="F1429" s="1355"/>
      <c r="G1429" s="1355"/>
      <c r="H1429" s="1356">
        <v>219100</v>
      </c>
      <c r="I1429" s="1363" t="s">
        <v>9514</v>
      </c>
      <c r="J1429" s="1355" t="s">
        <v>3245</v>
      </c>
      <c r="K1429" s="1360">
        <v>10740</v>
      </c>
      <c r="L1429" s="1357" t="s">
        <v>7428</v>
      </c>
      <c r="M1429" s="1357" t="str">
        <f>IFERROR(INDEX('Budget Manager'!C:C,MATCH(L1429,'Budget Manager'!A:A,0))&amp;", "&amp;INDEX('Budget Manager'!D:D,MATCH(L1429,'Budget Manager'!A:A,0)),"No Budget Manager")</f>
        <v>Davis-Lowe, Eda</v>
      </c>
      <c r="N1429" s="1357">
        <f>IFERROR(INDEX('Budget Manager'!B:B,MATCH(L1429,'Budget Manager'!A:A,0)),"No PIDM")</f>
        <v>3720396</v>
      </c>
      <c r="O1429" s="1357"/>
      <c r="P1429" s="1357" t="str">
        <f t="shared" si="30"/>
        <v/>
      </c>
      <c r="Q1429" s="1361" t="str">
        <f>IFERROR(VLOOKUP(Organization!$L1429,BUDGETMANAGER,5,FALSE),"No VID")</f>
        <v>A</v>
      </c>
      <c r="R1429" s="111"/>
    </row>
    <row r="1430" spans="1:18" ht="12.75" customHeight="1">
      <c r="A1430" s="1359">
        <v>1421</v>
      </c>
      <c r="B1430" s="1355" t="s">
        <v>97</v>
      </c>
      <c r="C1430" s="1355"/>
      <c r="D1430" s="1355"/>
      <c r="E1430" s="1355"/>
      <c r="F1430" s="1355"/>
      <c r="G1430" s="1355"/>
      <c r="H1430" s="1356">
        <v>219800</v>
      </c>
      <c r="I1430" s="1363" t="s">
        <v>9735</v>
      </c>
      <c r="J1430" s="1355" t="s">
        <v>3245</v>
      </c>
      <c r="K1430" s="1360">
        <v>10740</v>
      </c>
      <c r="L1430" s="1357" t="s">
        <v>7428</v>
      </c>
      <c r="M1430" s="1357" t="str">
        <f>IFERROR(INDEX('Budget Manager'!C:C,MATCH(L1430,'Budget Manager'!A:A,0))&amp;", "&amp;INDEX('Budget Manager'!D:D,MATCH(L1430,'Budget Manager'!A:A,0)),"No Budget Manager")</f>
        <v>Davis-Lowe, Eda</v>
      </c>
      <c r="N1430" s="1357">
        <f>IFERROR(INDEX('Budget Manager'!B:B,MATCH(L1430,'Budget Manager'!A:A,0)),"No PIDM")</f>
        <v>3720396</v>
      </c>
      <c r="O1430" s="1357"/>
      <c r="P1430" s="1357" t="str">
        <f t="shared" si="30"/>
        <v/>
      </c>
      <c r="Q1430" s="1361" t="str">
        <f>IFERROR(VLOOKUP(Organization!$L1430,BUDGETMANAGER,5,FALSE),"No VID")</f>
        <v>A</v>
      </c>
      <c r="R1430" s="111"/>
    </row>
    <row r="1431" spans="1:18" ht="12.75" customHeight="1">
      <c r="A1431" s="1359">
        <v>1422</v>
      </c>
      <c r="B1431" s="1355" t="s">
        <v>97</v>
      </c>
      <c r="C1431" s="1355"/>
      <c r="D1431" s="1355"/>
      <c r="E1431" s="1355"/>
      <c r="F1431" s="1355"/>
      <c r="G1431" s="1355"/>
      <c r="H1431" s="1356">
        <v>251000</v>
      </c>
      <c r="I1431" s="1363" t="s">
        <v>2423</v>
      </c>
      <c r="J1431" s="1355" t="s">
        <v>3245</v>
      </c>
      <c r="K1431" s="1360">
        <v>11300</v>
      </c>
      <c r="L1431" s="1357" t="s">
        <v>6624</v>
      </c>
      <c r="M1431" s="1357" t="str">
        <f>IFERROR(INDEX('Budget Manager'!C:C,MATCH(L1431,'Budget Manager'!A:A,0))&amp;", "&amp;INDEX('Budget Manager'!D:D,MATCH(L1431,'Budget Manager'!A:A,0)),"No Budget Manager")</f>
        <v>Astro, Kelly</v>
      </c>
      <c r="N1431" s="1357">
        <f>IFERROR(INDEX('Budget Manager'!B:B,MATCH(L1431,'Budget Manager'!A:A,0)),"No PIDM")</f>
        <v>479762</v>
      </c>
      <c r="O1431" s="1357" t="s">
        <v>7647</v>
      </c>
      <c r="P1431" s="1357" t="str">
        <f t="shared" si="30"/>
        <v>End</v>
      </c>
      <c r="Q1431" s="1361" t="str">
        <f>IFERROR(VLOOKUP(Organization!$L1431,BUDGETMANAGER,5,FALSE),"No VID")</f>
        <v>I</v>
      </c>
      <c r="R1431" s="111"/>
    </row>
    <row r="1432" spans="1:18" ht="12.75" customHeight="1">
      <c r="A1432" s="1359">
        <v>1423</v>
      </c>
      <c r="B1432" s="1355" t="s">
        <v>97</v>
      </c>
      <c r="C1432" s="1355"/>
      <c r="D1432" s="1355"/>
      <c r="E1432" s="1355"/>
      <c r="F1432" s="1355"/>
      <c r="G1432" s="1355"/>
      <c r="H1432" s="1356">
        <v>251204</v>
      </c>
      <c r="I1432" s="1374" t="s">
        <v>6647</v>
      </c>
      <c r="J1432" s="1355" t="s">
        <v>3245</v>
      </c>
      <c r="K1432" s="1360">
        <v>10740</v>
      </c>
      <c r="L1432" s="1357" t="s">
        <v>7428</v>
      </c>
      <c r="M1432" s="1357" t="str">
        <f>IFERROR(INDEX('Budget Manager'!C:C,MATCH(L1432,'Budget Manager'!A:A,0))&amp;", "&amp;INDEX('Budget Manager'!D:D,MATCH(L1432,'Budget Manager'!A:A,0)),"No Budget Manager")</f>
        <v>Davis-Lowe, Eda</v>
      </c>
      <c r="N1432" s="1357">
        <f>IFERROR(INDEX('Budget Manager'!B:B,MATCH(L1432,'Budget Manager'!A:A,0)),"No PIDM")</f>
        <v>3720396</v>
      </c>
      <c r="O1432" s="1357"/>
      <c r="P1432" s="1357" t="str">
        <f t="shared" si="30"/>
        <v/>
      </c>
      <c r="Q1432" s="1361" t="str">
        <f>IFERROR(VLOOKUP(Organization!$L1432,BUDGETMANAGER,5,FALSE),"No VID")</f>
        <v>A</v>
      </c>
      <c r="R1432" s="111"/>
    </row>
    <row r="1433" spans="1:18" ht="12.75" customHeight="1">
      <c r="A1433" s="1359">
        <v>1424</v>
      </c>
      <c r="B1433" s="1355" t="s">
        <v>97</v>
      </c>
      <c r="C1433" s="1355"/>
      <c r="D1433" s="1355"/>
      <c r="E1433" s="1355"/>
      <c r="F1433" s="1355"/>
      <c r="G1433" s="1355"/>
      <c r="H1433" s="1356">
        <v>255300</v>
      </c>
      <c r="I1433" s="1357" t="s">
        <v>6554</v>
      </c>
      <c r="J1433" s="1355" t="s">
        <v>3245</v>
      </c>
      <c r="K1433" s="1360">
        <v>10740</v>
      </c>
      <c r="L1433" s="1357" t="s">
        <v>7428</v>
      </c>
      <c r="M1433" s="1357" t="str">
        <f>IFERROR(INDEX('Budget Manager'!C:C,MATCH(L1433,'Budget Manager'!A:A,0))&amp;", "&amp;INDEX('Budget Manager'!D:D,MATCH(L1433,'Budget Manager'!A:A,0)),"No Budget Manager")</f>
        <v>Davis-Lowe, Eda</v>
      </c>
      <c r="N1433" s="1357">
        <f>IFERROR(INDEX('Budget Manager'!B:B,MATCH(L1433,'Budget Manager'!A:A,0)),"No PIDM")</f>
        <v>3720396</v>
      </c>
      <c r="O1433" s="1357"/>
      <c r="P1433" s="1357" t="str">
        <f t="shared" si="30"/>
        <v/>
      </c>
      <c r="Q1433" s="1361" t="str">
        <f>IFERROR(VLOOKUP(Organization!$L1433,BUDGETMANAGER,5,FALSE),"No VID")</f>
        <v>A</v>
      </c>
      <c r="R1433" s="111"/>
    </row>
    <row r="1434" spans="1:18" ht="12.75" customHeight="1">
      <c r="A1434" s="1359">
        <v>1425</v>
      </c>
      <c r="B1434" s="1355" t="s">
        <v>97</v>
      </c>
      <c r="C1434" s="1355"/>
      <c r="D1434" s="1355"/>
      <c r="E1434" s="1355"/>
      <c r="F1434" s="1355"/>
      <c r="G1434" s="1355"/>
      <c r="H1434" s="1356">
        <v>255400</v>
      </c>
      <c r="I1434" s="1357" t="s">
        <v>6555</v>
      </c>
      <c r="J1434" s="1355" t="s">
        <v>3245</v>
      </c>
      <c r="K1434" s="1360">
        <v>10740</v>
      </c>
      <c r="L1434" s="1357" t="s">
        <v>7428</v>
      </c>
      <c r="M1434" s="1357" t="str">
        <f>IFERROR(INDEX('Budget Manager'!C:C,MATCH(L1434,'Budget Manager'!A:A,0))&amp;", "&amp;INDEX('Budget Manager'!D:D,MATCH(L1434,'Budget Manager'!A:A,0)),"No Budget Manager")</f>
        <v>Davis-Lowe, Eda</v>
      </c>
      <c r="N1434" s="1357">
        <f>IFERROR(INDEX('Budget Manager'!B:B,MATCH(L1434,'Budget Manager'!A:A,0)),"No PIDM")</f>
        <v>3720396</v>
      </c>
      <c r="O1434" s="1357"/>
      <c r="P1434" s="1357" t="str">
        <f t="shared" si="30"/>
        <v/>
      </c>
      <c r="Q1434" s="1361" t="str">
        <f>IFERROR(VLOOKUP(Organization!$L1434,BUDGETMANAGER,5,FALSE),"No VID")</f>
        <v>A</v>
      </c>
      <c r="R1434" s="111"/>
    </row>
    <row r="1435" spans="1:18" ht="12.75" customHeight="1">
      <c r="A1435" s="1359">
        <v>1426</v>
      </c>
      <c r="B1435" s="1355" t="s">
        <v>97</v>
      </c>
      <c r="C1435" s="1355"/>
      <c r="D1435" s="1355"/>
      <c r="E1435" s="1355"/>
      <c r="F1435" s="1355"/>
      <c r="G1435" s="1355"/>
      <c r="H1435" s="1356">
        <v>255500</v>
      </c>
      <c r="I1435" s="1357" t="s">
        <v>6609</v>
      </c>
      <c r="J1435" s="1355" t="s">
        <v>3245</v>
      </c>
      <c r="K1435" s="1360">
        <v>10740</v>
      </c>
      <c r="L1435" s="1357" t="s">
        <v>7428</v>
      </c>
      <c r="M1435" s="1357" t="str">
        <f>IFERROR(INDEX('Budget Manager'!C:C,MATCH(L1435,'Budget Manager'!A:A,0))&amp;", "&amp;INDEX('Budget Manager'!D:D,MATCH(L1435,'Budget Manager'!A:A,0)),"No Budget Manager")</f>
        <v>Davis-Lowe, Eda</v>
      </c>
      <c r="N1435" s="1357">
        <f>IFERROR(INDEX('Budget Manager'!B:B,MATCH(L1435,'Budget Manager'!A:A,0)),"No PIDM")</f>
        <v>3720396</v>
      </c>
      <c r="O1435" s="1357"/>
      <c r="P1435" s="1357" t="str">
        <f t="shared" si="30"/>
        <v/>
      </c>
      <c r="Q1435" s="1361" t="str">
        <f>IFERROR(VLOOKUP(Organization!$L1435,BUDGETMANAGER,5,FALSE),"No VID")</f>
        <v>A</v>
      </c>
      <c r="R1435" s="111"/>
    </row>
    <row r="1436" spans="1:18" ht="12.75" customHeight="1">
      <c r="A1436" s="1359">
        <v>1427</v>
      </c>
      <c r="B1436" s="1355" t="s">
        <v>97</v>
      </c>
      <c r="C1436" s="1355"/>
      <c r="D1436" s="1355"/>
      <c r="E1436" s="1355"/>
      <c r="F1436" s="1355"/>
      <c r="G1436" s="1355"/>
      <c r="H1436" s="1356">
        <v>255600</v>
      </c>
      <c r="I1436" s="1363" t="s">
        <v>2423</v>
      </c>
      <c r="J1436" s="1355" t="s">
        <v>3245</v>
      </c>
      <c r="K1436" s="1360">
        <v>10740</v>
      </c>
      <c r="L1436" s="1357" t="s">
        <v>7428</v>
      </c>
      <c r="M1436" s="1357" t="str">
        <f>IFERROR(INDEX('Budget Manager'!C:C,MATCH(L1436,'Budget Manager'!A:A,0))&amp;", "&amp;INDEX('Budget Manager'!D:D,MATCH(L1436,'Budget Manager'!A:A,0)),"No Budget Manager")</f>
        <v>Davis-Lowe, Eda</v>
      </c>
      <c r="N1436" s="1357">
        <f>IFERROR(INDEX('Budget Manager'!B:B,MATCH(L1436,'Budget Manager'!A:A,0)),"No PIDM")</f>
        <v>3720396</v>
      </c>
      <c r="O1436" s="1357"/>
      <c r="P1436" s="1357" t="str">
        <f t="shared" si="30"/>
        <v/>
      </c>
      <c r="Q1436" s="1361" t="str">
        <f>IFERROR(VLOOKUP(Organization!$L1436,BUDGETMANAGER,5,FALSE),"No VID")</f>
        <v>A</v>
      </c>
      <c r="R1436" s="111"/>
    </row>
    <row r="1437" spans="1:18" ht="12.75" customHeight="1">
      <c r="A1437" s="1359">
        <v>1428</v>
      </c>
      <c r="B1437" s="1355" t="s">
        <v>97</v>
      </c>
      <c r="C1437" s="1355"/>
      <c r="D1437" s="1355"/>
      <c r="E1437" s="1355"/>
      <c r="F1437" s="1355"/>
      <c r="G1437" s="1355"/>
      <c r="H1437" s="1356">
        <v>255700</v>
      </c>
      <c r="I1437" s="1357" t="s">
        <v>7014</v>
      </c>
      <c r="J1437" s="1355" t="s">
        <v>3245</v>
      </c>
      <c r="K1437" s="1360">
        <v>10740</v>
      </c>
      <c r="L1437" s="1357" t="s">
        <v>7428</v>
      </c>
      <c r="M1437" s="1357" t="str">
        <f>IFERROR(INDEX('Budget Manager'!C:C,MATCH(L1437,'Budget Manager'!A:A,0))&amp;", "&amp;INDEX('Budget Manager'!D:D,MATCH(L1437,'Budget Manager'!A:A,0)),"No Budget Manager")</f>
        <v>Davis-Lowe, Eda</v>
      </c>
      <c r="N1437" s="1357">
        <f>IFERROR(INDEX('Budget Manager'!B:B,MATCH(L1437,'Budget Manager'!A:A,0)),"No PIDM")</f>
        <v>3720396</v>
      </c>
      <c r="O1437" s="1357"/>
      <c r="P1437" s="1357" t="str">
        <f t="shared" ref="P1437:P1500" si="32">LEFT($O1437,3)</f>
        <v/>
      </c>
      <c r="Q1437" s="1361" t="str">
        <f>IFERROR(VLOOKUP(Organization!$L1437,BUDGETMANAGER,5,FALSE),"No VID")</f>
        <v>A</v>
      </c>
      <c r="R1437" s="111"/>
    </row>
    <row r="1438" spans="1:18" ht="12.75" customHeight="1">
      <c r="A1438" s="1359">
        <v>1429</v>
      </c>
      <c r="B1438" s="1355" t="s">
        <v>97</v>
      </c>
      <c r="C1438" s="1355"/>
      <c r="D1438" s="1355"/>
      <c r="E1438" s="1355"/>
      <c r="F1438" s="1355"/>
      <c r="G1438" s="1355"/>
      <c r="H1438" s="1356">
        <v>255900</v>
      </c>
      <c r="I1438" s="1357" t="s">
        <v>7016</v>
      </c>
      <c r="J1438" s="1355" t="s">
        <v>3245</v>
      </c>
      <c r="K1438" s="1360">
        <v>10740</v>
      </c>
      <c r="L1438" s="1357" t="s">
        <v>7428</v>
      </c>
      <c r="M1438" s="1357" t="str">
        <f>IFERROR(INDEX('Budget Manager'!C:C,MATCH(L1438,'Budget Manager'!A:A,0))&amp;", "&amp;INDEX('Budget Manager'!D:D,MATCH(L1438,'Budget Manager'!A:A,0)),"No Budget Manager")</f>
        <v>Davis-Lowe, Eda</v>
      </c>
      <c r="N1438" s="1357">
        <f>IFERROR(INDEX('Budget Manager'!B:B,MATCH(L1438,'Budget Manager'!A:A,0)),"No PIDM")</f>
        <v>3720396</v>
      </c>
      <c r="O1438" s="1357"/>
      <c r="P1438" s="1357" t="str">
        <f t="shared" si="32"/>
        <v/>
      </c>
      <c r="Q1438" s="1361" t="str">
        <f>IFERROR(VLOOKUP(Organization!$L1438,BUDGETMANAGER,5,FALSE),"No VID")</f>
        <v>A</v>
      </c>
      <c r="R1438" s="111"/>
    </row>
    <row r="1439" spans="1:18" ht="12.75" customHeight="1">
      <c r="A1439" s="1359">
        <v>1430</v>
      </c>
      <c r="B1439" s="1355" t="s">
        <v>97</v>
      </c>
      <c r="C1439" s="1355"/>
      <c r="D1439" s="1355"/>
      <c r="E1439" s="1355"/>
      <c r="F1439" s="1355"/>
      <c r="G1439" s="1355"/>
      <c r="H1439" s="1356">
        <v>256000</v>
      </c>
      <c r="I1439" s="1357" t="s">
        <v>7459</v>
      </c>
      <c r="J1439" s="1355" t="s">
        <v>3245</v>
      </c>
      <c r="K1439" s="1360">
        <v>10740</v>
      </c>
      <c r="L1439" s="1357" t="s">
        <v>7428</v>
      </c>
      <c r="M1439" s="1357" t="str">
        <f>IFERROR(INDEX('Budget Manager'!C:C,MATCH(L1439,'Budget Manager'!A:A,0))&amp;", "&amp;INDEX('Budget Manager'!D:D,MATCH(L1439,'Budget Manager'!A:A,0)),"No Budget Manager")</f>
        <v>Davis-Lowe, Eda</v>
      </c>
      <c r="N1439" s="1357">
        <f>IFERROR(INDEX('Budget Manager'!B:B,MATCH(L1439,'Budget Manager'!A:A,0)),"No PIDM")</f>
        <v>3720396</v>
      </c>
      <c r="O1439" s="1357"/>
      <c r="P1439" s="1357" t="str">
        <f t="shared" si="32"/>
        <v/>
      </c>
      <c r="Q1439" s="1361" t="str">
        <f>IFERROR(VLOOKUP(Organization!$L1439,BUDGETMANAGER,5,FALSE),"No VID")</f>
        <v>A</v>
      </c>
      <c r="R1439" s="111"/>
    </row>
    <row r="1440" spans="1:18" ht="12.75" customHeight="1">
      <c r="A1440" s="1359">
        <v>1431</v>
      </c>
      <c r="B1440" s="1355" t="s">
        <v>97</v>
      </c>
      <c r="C1440" s="1355"/>
      <c r="D1440" s="1355"/>
      <c r="E1440" s="1355"/>
      <c r="F1440" s="1355"/>
      <c r="G1440" s="1355"/>
      <c r="H1440" s="1356">
        <v>256100</v>
      </c>
      <c r="I1440" s="1357" t="s">
        <v>7599</v>
      </c>
      <c r="J1440" s="1355" t="s">
        <v>3245</v>
      </c>
      <c r="K1440" s="1360">
        <v>10740</v>
      </c>
      <c r="L1440" s="1357" t="s">
        <v>7428</v>
      </c>
      <c r="M1440" s="1357" t="str">
        <f>IFERROR(INDEX('Budget Manager'!C:C,MATCH(L1440,'Budget Manager'!A:A,0))&amp;", "&amp;INDEX('Budget Manager'!D:D,MATCH(L1440,'Budget Manager'!A:A,0)),"No Budget Manager")</f>
        <v>Davis-Lowe, Eda</v>
      </c>
      <c r="N1440" s="1357">
        <f>IFERROR(INDEX('Budget Manager'!B:B,MATCH(L1440,'Budget Manager'!A:A,0)),"No PIDM")</f>
        <v>3720396</v>
      </c>
      <c r="O1440" s="1357"/>
      <c r="P1440" s="1357" t="str">
        <f t="shared" si="32"/>
        <v/>
      </c>
      <c r="Q1440" s="1361" t="str">
        <f>IFERROR(VLOOKUP(Organization!$L1440,BUDGETMANAGER,5,FALSE),"No VID")</f>
        <v>A</v>
      </c>
      <c r="R1440" s="111"/>
    </row>
    <row r="1441" spans="1:18" ht="12.75" customHeight="1">
      <c r="A1441" s="1359">
        <v>1432</v>
      </c>
      <c r="B1441" s="1355" t="s">
        <v>97</v>
      </c>
      <c r="C1441" s="1355"/>
      <c r="D1441" s="1355"/>
      <c r="E1441" s="1355"/>
      <c r="F1441" s="1355"/>
      <c r="G1441" s="1355"/>
      <c r="H1441" s="1356">
        <v>256200</v>
      </c>
      <c r="I1441" s="1357" t="s">
        <v>7598</v>
      </c>
      <c r="J1441" s="1355" t="s">
        <v>3245</v>
      </c>
      <c r="K1441" s="1360">
        <v>11450</v>
      </c>
      <c r="L1441" s="1357" t="s">
        <v>7428</v>
      </c>
      <c r="M1441" s="1357" t="str">
        <f>IFERROR(INDEX('Budget Manager'!C:C,MATCH(L1441,'Budget Manager'!A:A,0))&amp;", "&amp;INDEX('Budget Manager'!D:D,MATCH(L1441,'Budget Manager'!A:A,0)),"No Budget Manager")</f>
        <v>Davis-Lowe, Eda</v>
      </c>
      <c r="N1441" s="1357">
        <f>IFERROR(INDEX('Budget Manager'!B:B,MATCH(L1441,'Budget Manager'!A:A,0)),"No PIDM")</f>
        <v>3720396</v>
      </c>
      <c r="O1441" s="1357" t="s">
        <v>8439</v>
      </c>
      <c r="P1441" s="1357" t="str">
        <f t="shared" si="32"/>
        <v>End</v>
      </c>
      <c r="Q1441" s="1361" t="str">
        <f>IFERROR(VLOOKUP(Organization!$L1441,BUDGETMANAGER,5,FALSE),"No VID")</f>
        <v>A</v>
      </c>
      <c r="R1441" s="111"/>
    </row>
    <row r="1442" spans="1:18" ht="12.75" customHeight="1">
      <c r="A1442" s="1359">
        <v>1433</v>
      </c>
      <c r="B1442" s="1355" t="s">
        <v>97</v>
      </c>
      <c r="C1442" s="1355"/>
      <c r="D1442" s="1355"/>
      <c r="E1442" s="1355"/>
      <c r="F1442" s="1355"/>
      <c r="G1442" s="1355"/>
      <c r="H1442" s="1356">
        <v>256300</v>
      </c>
      <c r="I1442" s="1357" t="s">
        <v>8153</v>
      </c>
      <c r="J1442" s="1355" t="s">
        <v>3245</v>
      </c>
      <c r="K1442" s="1360">
        <v>10740</v>
      </c>
      <c r="L1442" s="1357" t="s">
        <v>7428</v>
      </c>
      <c r="M1442" s="1357" t="str">
        <f>IFERROR(INDEX('Budget Manager'!C:C,MATCH(L1442,'Budget Manager'!A:A,0))&amp;", "&amp;INDEX('Budget Manager'!D:D,MATCH(L1442,'Budget Manager'!A:A,0)),"No Budget Manager")</f>
        <v>Davis-Lowe, Eda</v>
      </c>
      <c r="N1442" s="1357">
        <f>IFERROR(INDEX('Budget Manager'!B:B,MATCH(L1442,'Budget Manager'!A:A,0)),"No PIDM")</f>
        <v>3720396</v>
      </c>
      <c r="O1442" s="1357"/>
      <c r="P1442" s="1357" t="str">
        <f t="shared" si="32"/>
        <v/>
      </c>
      <c r="Q1442" s="1361" t="str">
        <f>IFERROR(VLOOKUP(Organization!$L1442,BUDGETMANAGER,5,FALSE),"No VID")</f>
        <v>A</v>
      </c>
      <c r="R1442" s="111"/>
    </row>
    <row r="1443" spans="1:18" ht="12.75" customHeight="1">
      <c r="A1443" s="1359">
        <v>1434</v>
      </c>
      <c r="B1443" s="1355" t="s">
        <v>97</v>
      </c>
      <c r="C1443" s="1355"/>
      <c r="D1443" s="1355"/>
      <c r="E1443" s="1355"/>
      <c r="F1443" s="1355"/>
      <c r="G1443" s="1355"/>
      <c r="H1443" s="1356">
        <v>256800</v>
      </c>
      <c r="I1443" s="1357" t="s">
        <v>8469</v>
      </c>
      <c r="J1443" s="1355" t="s">
        <v>3245</v>
      </c>
      <c r="K1443" s="1360">
        <v>10740</v>
      </c>
      <c r="L1443" s="1357" t="s">
        <v>7428</v>
      </c>
      <c r="M1443" s="1357" t="str">
        <f>IFERROR(INDEX('Budget Manager'!C:C,MATCH(L1443,'Budget Manager'!A:A,0))&amp;", "&amp;INDEX('Budget Manager'!D:D,MATCH(L1443,'Budget Manager'!A:A,0)),"No Budget Manager")</f>
        <v>Davis-Lowe, Eda</v>
      </c>
      <c r="N1443" s="1357">
        <f>IFERROR(INDEX('Budget Manager'!B:B,MATCH(L1443,'Budget Manager'!A:A,0)),"No PIDM")</f>
        <v>3720396</v>
      </c>
      <c r="O1443" s="1357"/>
      <c r="P1443" s="1357" t="str">
        <f t="shared" si="32"/>
        <v/>
      </c>
      <c r="Q1443" s="1361" t="str">
        <f>IFERROR(VLOOKUP(Organization!$L1443,BUDGETMANAGER,5,FALSE),"No VID")</f>
        <v>A</v>
      </c>
      <c r="R1443" s="111"/>
    </row>
    <row r="1444" spans="1:18" ht="12.75" customHeight="1">
      <c r="A1444" s="1359">
        <v>1435</v>
      </c>
      <c r="B1444" s="1355" t="s">
        <v>97</v>
      </c>
      <c r="C1444" s="1355"/>
      <c r="D1444" s="1355"/>
      <c r="E1444" s="1355"/>
      <c r="F1444" s="1355"/>
      <c r="G1444" s="1355"/>
      <c r="H1444" s="1356">
        <v>257300</v>
      </c>
      <c r="I1444" s="1357" t="s">
        <v>9100</v>
      </c>
      <c r="J1444" s="1355" t="s">
        <v>3245</v>
      </c>
      <c r="K1444" s="1360">
        <v>10740</v>
      </c>
      <c r="L1444" s="1357" t="s">
        <v>7428</v>
      </c>
      <c r="M1444" s="1357" t="str">
        <f>IFERROR(INDEX('Budget Manager'!C:C,MATCH(L1444,'Budget Manager'!A:A,0))&amp;", "&amp;INDEX('Budget Manager'!D:D,MATCH(L1444,'Budget Manager'!A:A,0)),"No Budget Manager")</f>
        <v>Davis-Lowe, Eda</v>
      </c>
      <c r="N1444" s="1357">
        <f>IFERROR(INDEX('Budget Manager'!B:B,MATCH(L1444,'Budget Manager'!A:A,0)),"No PIDM")</f>
        <v>3720396</v>
      </c>
      <c r="O1444" s="1357"/>
      <c r="P1444" s="1357" t="str">
        <f t="shared" si="32"/>
        <v/>
      </c>
      <c r="Q1444" s="1361" t="str">
        <f>IFERROR(VLOOKUP(Organization!$L1444,BUDGETMANAGER,5,FALSE),"No VID")</f>
        <v>A</v>
      </c>
      <c r="R1444" s="111"/>
    </row>
    <row r="1445" spans="1:18" ht="12.75" customHeight="1">
      <c r="A1445" s="1359">
        <v>1436</v>
      </c>
      <c r="B1445" s="1355" t="s">
        <v>97</v>
      </c>
      <c r="C1445" s="1355"/>
      <c r="D1445" s="1355"/>
      <c r="E1445" s="1355"/>
      <c r="F1445" s="1355"/>
      <c r="G1445" s="1355">
        <v>10741</v>
      </c>
      <c r="H1445" s="1356"/>
      <c r="I1445" s="1368" t="s">
        <v>663</v>
      </c>
      <c r="J1445" s="1355" t="s">
        <v>3240</v>
      </c>
      <c r="K1445" s="1360">
        <v>1074</v>
      </c>
      <c r="L1445" s="1357" t="s">
        <v>7428</v>
      </c>
      <c r="M1445" s="1357" t="str">
        <f>IFERROR(INDEX('Budget Manager'!C:C,MATCH(L1445,'Budget Manager'!A:A,0))&amp;", "&amp;INDEX('Budget Manager'!D:D,MATCH(L1445,'Budget Manager'!A:A,0)),"No Budget Manager")</f>
        <v>Davis-Lowe, Eda</v>
      </c>
      <c r="N1445" s="1357">
        <f>IFERROR(INDEX('Budget Manager'!B:B,MATCH(L1445,'Budget Manager'!A:A,0)),"No PIDM")</f>
        <v>3720396</v>
      </c>
      <c r="O1445" s="1357"/>
      <c r="P1445" s="1357" t="str">
        <f t="shared" si="32"/>
        <v/>
      </c>
      <c r="Q1445" s="1361" t="str">
        <f>IFERROR(VLOOKUP(Organization!$L1445,BUDGETMANAGER,5,FALSE),"No VID")</f>
        <v>A</v>
      </c>
      <c r="R1445" s="111"/>
    </row>
    <row r="1446" spans="1:18" ht="12.75" customHeight="1">
      <c r="A1446" s="1359">
        <v>1437</v>
      </c>
      <c r="B1446" s="1355" t="s">
        <v>97</v>
      </c>
      <c r="C1446" s="1355"/>
      <c r="D1446" s="1355"/>
      <c r="E1446" s="1355"/>
      <c r="F1446" s="1355"/>
      <c r="G1446" s="1355"/>
      <c r="H1446" s="1356">
        <v>168300</v>
      </c>
      <c r="I1446" s="1368" t="s">
        <v>7861</v>
      </c>
      <c r="J1446" s="1355" t="s">
        <v>3245</v>
      </c>
      <c r="K1446" s="1360">
        <v>10741</v>
      </c>
      <c r="L1446" s="1357" t="s">
        <v>7428</v>
      </c>
      <c r="M1446" s="1357" t="str">
        <f>IFERROR(INDEX('Budget Manager'!C:C,MATCH(L1446,'Budget Manager'!A:A,0))&amp;", "&amp;INDEX('Budget Manager'!D:D,MATCH(L1446,'Budget Manager'!A:A,0)),"No Budget Manager")</f>
        <v>Davis-Lowe, Eda</v>
      </c>
      <c r="N1446" s="1357">
        <f>IFERROR(INDEX('Budget Manager'!B:B,MATCH(L1446,'Budget Manager'!A:A,0)),"No PIDM")</f>
        <v>3720396</v>
      </c>
      <c r="O1446" s="1357"/>
      <c r="P1446" s="1357" t="str">
        <f t="shared" si="32"/>
        <v/>
      </c>
      <c r="Q1446" s="1361" t="str">
        <f>IFERROR(VLOOKUP(Organization!$L1446,BUDGETMANAGER,5,FALSE),"No VID")</f>
        <v>A</v>
      </c>
      <c r="R1446" s="111"/>
    </row>
    <row r="1447" spans="1:18" ht="12.75" customHeight="1">
      <c r="A1447" s="1359">
        <v>1438</v>
      </c>
      <c r="B1447" s="1355" t="s">
        <v>97</v>
      </c>
      <c r="C1447" s="1355"/>
      <c r="D1447" s="1355"/>
      <c r="E1447" s="1355"/>
      <c r="F1447" s="1355">
        <v>1075</v>
      </c>
      <c r="G1447" s="1355"/>
      <c r="H1447" s="1356"/>
      <c r="I1447" s="1363" t="s">
        <v>9234</v>
      </c>
      <c r="J1447" s="1355" t="s">
        <v>3240</v>
      </c>
      <c r="K1447" s="1360">
        <v>107</v>
      </c>
      <c r="L1447" s="1357" t="s">
        <v>9355</v>
      </c>
      <c r="M1447" s="1357" t="str">
        <f>IFERROR(INDEX('Budget Manager'!C:C,MATCH(L1447,'Budget Manager'!A:A,0))&amp;", "&amp;INDEX('Budget Manager'!D:D,MATCH(L1447,'Budget Manager'!A:A,0)),"No Budget Manager")</f>
        <v>Khan, Sobia</v>
      </c>
      <c r="N1447" s="1357">
        <f>IFERROR(INDEX('Budget Manager'!B:B,MATCH(L1447,'Budget Manager'!A:A,0)),"No PIDM")</f>
        <v>4108247</v>
      </c>
      <c r="O1447" s="1357"/>
      <c r="P1447" s="1357" t="str">
        <f t="shared" si="32"/>
        <v/>
      </c>
      <c r="Q1447" s="1361" t="str">
        <f>IFERROR(VLOOKUP(Organization!$L1447,BUDGETMANAGER,5,FALSE),"No VID")</f>
        <v>A</v>
      </c>
      <c r="R1447" s="111"/>
    </row>
    <row r="1448" spans="1:18" ht="12.75" customHeight="1">
      <c r="A1448" s="1359">
        <v>1439</v>
      </c>
      <c r="B1448" s="1355" t="s">
        <v>97</v>
      </c>
      <c r="C1448" s="1355"/>
      <c r="D1448" s="1355"/>
      <c r="E1448" s="1355"/>
      <c r="F1448" s="1355"/>
      <c r="G1448" s="1355">
        <v>10750</v>
      </c>
      <c r="H1448" s="1356"/>
      <c r="I1448" s="1363" t="s">
        <v>9142</v>
      </c>
      <c r="J1448" s="1355" t="s">
        <v>3240</v>
      </c>
      <c r="K1448" s="1360">
        <v>1075</v>
      </c>
      <c r="L1448" s="1357" t="s">
        <v>9355</v>
      </c>
      <c r="M1448" s="1357" t="str">
        <f>IFERROR(INDEX('Budget Manager'!C:C,MATCH(L1448,'Budget Manager'!A:A,0))&amp;", "&amp;INDEX('Budget Manager'!D:D,MATCH(L1448,'Budget Manager'!A:A,0)),"No Budget Manager")</f>
        <v>Khan, Sobia</v>
      </c>
      <c r="N1448" s="1357">
        <f>IFERROR(INDEX('Budget Manager'!B:B,MATCH(L1448,'Budget Manager'!A:A,0)),"No PIDM")</f>
        <v>4108247</v>
      </c>
      <c r="O1448" s="1357"/>
      <c r="P1448" s="1357" t="str">
        <f t="shared" si="32"/>
        <v/>
      </c>
      <c r="Q1448" s="1361" t="str">
        <f>IFERROR(VLOOKUP(Organization!$L1448,BUDGETMANAGER,5,FALSE),"No VID")</f>
        <v>A</v>
      </c>
      <c r="R1448" s="111">
        <f>COUNTIF($P$12:P2623,"End")</f>
        <v>640</v>
      </c>
    </row>
    <row r="1449" spans="1:18" ht="12.75" customHeight="1">
      <c r="A1449" s="1359">
        <v>1440</v>
      </c>
      <c r="B1449" s="1355" t="s">
        <v>97</v>
      </c>
      <c r="C1449" s="1355"/>
      <c r="D1449" s="1355"/>
      <c r="E1449" s="1355"/>
      <c r="F1449" s="1355"/>
      <c r="G1449" s="1355"/>
      <c r="H1449" s="1356">
        <v>120003</v>
      </c>
      <c r="I1449" s="1363" t="s">
        <v>9144</v>
      </c>
      <c r="J1449" s="1355" t="s">
        <v>3245</v>
      </c>
      <c r="K1449" s="1360">
        <v>10750</v>
      </c>
      <c r="L1449" s="1357" t="s">
        <v>9355</v>
      </c>
      <c r="M1449" s="1357" t="str">
        <f>IFERROR(INDEX('Budget Manager'!C:C,MATCH(L1449,'Budget Manager'!A:A,0))&amp;", "&amp;INDEX('Budget Manager'!D:D,MATCH(L1449,'Budget Manager'!A:A,0)),"No Budget Manager")</f>
        <v>Khan, Sobia</v>
      </c>
      <c r="N1449" s="1357">
        <f>IFERROR(INDEX('Budget Manager'!B:B,MATCH(L1449,'Budget Manager'!A:A,0)),"No PIDM")</f>
        <v>4108247</v>
      </c>
      <c r="O1449" s="1357"/>
      <c r="P1449" s="1357" t="str">
        <f t="shared" si="32"/>
        <v/>
      </c>
      <c r="Q1449" s="1361" t="str">
        <f>IFERROR(VLOOKUP(Organization!$L1449,BUDGETMANAGER,5,FALSE),"No VID")</f>
        <v>A</v>
      </c>
      <c r="R1449" s="111"/>
    </row>
    <row r="1450" spans="1:18" ht="12.75" customHeight="1">
      <c r="A1450" s="1359">
        <v>1441</v>
      </c>
      <c r="B1450" s="1355" t="s">
        <v>97</v>
      </c>
      <c r="C1450" s="1368"/>
      <c r="D1450" s="1368"/>
      <c r="E1450" s="1368"/>
      <c r="F1450" s="1368"/>
      <c r="G1450" s="1368"/>
      <c r="H1450" s="1369">
        <v>120007</v>
      </c>
      <c r="I1450" s="1368" t="s">
        <v>5139</v>
      </c>
      <c r="J1450" s="1369" t="s">
        <v>3245</v>
      </c>
      <c r="K1450" s="1360">
        <v>10800</v>
      </c>
      <c r="L1450" s="1368" t="s">
        <v>5186</v>
      </c>
      <c r="M1450" s="1357" t="str">
        <f>IFERROR(INDEX('Budget Manager'!C:C,MATCH(L1450,'Budget Manager'!A:A,0))&amp;", "&amp;INDEX('Budget Manager'!D:D,MATCH(L1450,'Budget Manager'!A:A,0)),"No Budget Manager")</f>
        <v>Johnson, Stacey</v>
      </c>
      <c r="N1450" s="1357">
        <f>IFERROR(INDEX('Budget Manager'!B:B,MATCH(L1450,'Budget Manager'!A:A,0)),"No PIDM")</f>
        <v>3643343</v>
      </c>
      <c r="O1450" s="1368" t="s">
        <v>7444</v>
      </c>
      <c r="P1450" s="1357" t="str">
        <f t="shared" si="32"/>
        <v>End</v>
      </c>
      <c r="Q1450" s="1361" t="str">
        <f>IFERROR(VLOOKUP(Organization!$L1450,BUDGETMANAGER,5,FALSE),"No VID")</f>
        <v>I</v>
      </c>
      <c r="R1450" s="111">
        <f>COUNTIF($P$12:P2581,"End")</f>
        <v>598</v>
      </c>
    </row>
    <row r="1451" spans="1:18" ht="12.75" customHeight="1">
      <c r="A1451" s="1359">
        <v>1442</v>
      </c>
      <c r="B1451" s="1355" t="s">
        <v>97</v>
      </c>
      <c r="C1451" s="1355"/>
      <c r="D1451" s="1355"/>
      <c r="E1451" s="1355"/>
      <c r="F1451" s="1355"/>
      <c r="G1451" s="1355"/>
      <c r="H1451" s="1356">
        <v>120103</v>
      </c>
      <c r="I1451" s="1357" t="s">
        <v>6669</v>
      </c>
      <c r="J1451" s="1355" t="s">
        <v>3245</v>
      </c>
      <c r="K1451" s="1360">
        <v>10750</v>
      </c>
      <c r="L1451" s="1357" t="s">
        <v>9355</v>
      </c>
      <c r="M1451" s="1357" t="str">
        <f>IFERROR(INDEX('Budget Manager'!C:C,MATCH(L1451,'Budget Manager'!A:A,0))&amp;", "&amp;INDEX('Budget Manager'!D:D,MATCH(L1451,'Budget Manager'!A:A,0)),"No Budget Manager")</f>
        <v>Khan, Sobia</v>
      </c>
      <c r="N1451" s="1357">
        <f>IFERROR(INDEX('Budget Manager'!B:B,MATCH(L1451,'Budget Manager'!A:A,0)),"No PIDM")</f>
        <v>4108247</v>
      </c>
      <c r="O1451" s="1357"/>
      <c r="P1451" s="1357" t="str">
        <f t="shared" si="32"/>
        <v/>
      </c>
      <c r="Q1451" s="1361" t="str">
        <f>IFERROR(VLOOKUP(Organization!$L1451,BUDGETMANAGER,5,FALSE),"No VID")</f>
        <v>A</v>
      </c>
      <c r="R1451" s="111"/>
    </row>
    <row r="1452" spans="1:18" ht="12.75" customHeight="1">
      <c r="A1452" s="1359">
        <v>1443</v>
      </c>
      <c r="B1452" s="1355" t="s">
        <v>97</v>
      </c>
      <c r="C1452" s="1355"/>
      <c r="D1452" s="1355"/>
      <c r="E1452" s="1355"/>
      <c r="F1452" s="1355"/>
      <c r="G1452" s="1355"/>
      <c r="H1452" s="1356">
        <v>123400</v>
      </c>
      <c r="I1452" s="1363" t="s">
        <v>2242</v>
      </c>
      <c r="J1452" s="1355" t="s">
        <v>3245</v>
      </c>
      <c r="K1452" s="1360">
        <v>10800</v>
      </c>
      <c r="L1452" s="1357" t="s">
        <v>5186</v>
      </c>
      <c r="M1452" s="1357" t="str">
        <f>IFERROR(INDEX('Budget Manager'!C:C,MATCH(L1452,'Budget Manager'!A:A,0))&amp;", "&amp;INDEX('Budget Manager'!D:D,MATCH(L1452,'Budget Manager'!A:A,0)),"No Budget Manager")</f>
        <v>Johnson, Stacey</v>
      </c>
      <c r="N1452" s="1357">
        <f>IFERROR(INDEX('Budget Manager'!B:B,MATCH(L1452,'Budget Manager'!A:A,0)),"No PIDM")</f>
        <v>3643343</v>
      </c>
      <c r="O1452" s="1357" t="s">
        <v>5217</v>
      </c>
      <c r="P1452" s="1357" t="str">
        <f t="shared" si="32"/>
        <v>End</v>
      </c>
      <c r="Q1452" s="1361" t="str">
        <f>IFERROR(VLOOKUP(Organization!$L1452,BUDGETMANAGER,5,FALSE),"No VID")</f>
        <v>I</v>
      </c>
      <c r="R1452" s="111"/>
    </row>
    <row r="1453" spans="1:18" ht="12.75" customHeight="1">
      <c r="A1453" s="1359">
        <v>1444</v>
      </c>
      <c r="B1453" s="1355" t="s">
        <v>97</v>
      </c>
      <c r="C1453" s="1355"/>
      <c r="D1453" s="1355"/>
      <c r="E1453" s="1355"/>
      <c r="F1453" s="1355"/>
      <c r="G1453" s="1355"/>
      <c r="H1453" s="1356">
        <v>140003</v>
      </c>
      <c r="I1453" s="1357" t="s">
        <v>9287</v>
      </c>
      <c r="J1453" s="1355" t="s">
        <v>3245</v>
      </c>
      <c r="K1453" s="1360">
        <v>10750</v>
      </c>
      <c r="L1453" s="1357" t="s">
        <v>9355</v>
      </c>
      <c r="M1453" s="1357" t="str">
        <f>IFERROR(INDEX('Budget Manager'!C:C,MATCH(L1453,'Budget Manager'!A:A,0))&amp;", "&amp;INDEX('Budget Manager'!D:D,MATCH(L1453,'Budget Manager'!A:A,0)),"No Budget Manager")</f>
        <v>Khan, Sobia</v>
      </c>
      <c r="N1453" s="1357">
        <f>IFERROR(INDEX('Budget Manager'!B:B,MATCH(L1453,'Budget Manager'!A:A,0)),"No PIDM")</f>
        <v>4108247</v>
      </c>
      <c r="O1453" s="1357"/>
      <c r="P1453" s="1357" t="str">
        <f t="shared" si="32"/>
        <v/>
      </c>
      <c r="Q1453" s="1361" t="str">
        <f>IFERROR(VLOOKUP(Organization!$L1453,BUDGETMANAGER,5,FALSE),"No VID")</f>
        <v>A</v>
      </c>
      <c r="R1453" s="111"/>
    </row>
    <row r="1454" spans="1:18" ht="12.75" customHeight="1">
      <c r="A1454" s="1359">
        <v>1445</v>
      </c>
      <c r="B1454" s="1355" t="s">
        <v>97</v>
      </c>
      <c r="C1454" s="1355"/>
      <c r="D1454" s="1355"/>
      <c r="E1454" s="1355"/>
      <c r="F1454" s="1355"/>
      <c r="G1454" s="1355"/>
      <c r="H1454" s="1356">
        <v>212203</v>
      </c>
      <c r="I1454" s="1357" t="s">
        <v>7552</v>
      </c>
      <c r="J1454" s="1355" t="s">
        <v>3245</v>
      </c>
      <c r="K1454" s="1360">
        <v>10750</v>
      </c>
      <c r="L1454" s="1357" t="s">
        <v>9355</v>
      </c>
      <c r="M1454" s="1357" t="str">
        <f>IFERROR(INDEX('Budget Manager'!C:C,MATCH(L1454,'Budget Manager'!A:A,0))&amp;", "&amp;INDEX('Budget Manager'!D:D,MATCH(L1454,'Budget Manager'!A:A,0)),"No Budget Manager")</f>
        <v>Khan, Sobia</v>
      </c>
      <c r="N1454" s="1357">
        <f>IFERROR(INDEX('Budget Manager'!B:B,MATCH(L1454,'Budget Manager'!A:A,0)),"No PIDM")</f>
        <v>4108247</v>
      </c>
      <c r="O1454" s="1357"/>
      <c r="P1454" s="1357" t="str">
        <f t="shared" si="32"/>
        <v/>
      </c>
      <c r="Q1454" s="1361" t="str">
        <f>IFERROR(VLOOKUP(Organization!$L1454,BUDGETMANAGER,5,FALSE),"No VID")</f>
        <v>A</v>
      </c>
      <c r="R1454" s="111"/>
    </row>
    <row r="1455" spans="1:18" ht="12.75" customHeight="1">
      <c r="A1455" s="1359">
        <v>1446</v>
      </c>
      <c r="B1455" s="1355" t="s">
        <v>97</v>
      </c>
      <c r="C1455" s="1355"/>
      <c r="D1455" s="1355"/>
      <c r="E1455" s="1355"/>
      <c r="F1455" s="1355"/>
      <c r="G1455" s="1355"/>
      <c r="H1455" s="1356">
        <v>212303</v>
      </c>
      <c r="I1455" s="1357" t="s">
        <v>7704</v>
      </c>
      <c r="J1455" s="1355" t="s">
        <v>3245</v>
      </c>
      <c r="K1455" s="1360">
        <v>10750</v>
      </c>
      <c r="L1455" s="1357" t="s">
        <v>9355</v>
      </c>
      <c r="M1455" s="1357" t="str">
        <f>IFERROR(INDEX('Budget Manager'!C:C,MATCH(L1455,'Budget Manager'!A:A,0))&amp;", "&amp;INDEX('Budget Manager'!D:D,MATCH(L1455,'Budget Manager'!A:A,0)),"No Budget Manager")</f>
        <v>Khan, Sobia</v>
      </c>
      <c r="N1455" s="1357">
        <f>IFERROR(INDEX('Budget Manager'!B:B,MATCH(L1455,'Budget Manager'!A:A,0)),"No PIDM")</f>
        <v>4108247</v>
      </c>
      <c r="O1455" s="1357"/>
      <c r="P1455" s="1357" t="str">
        <f t="shared" si="32"/>
        <v/>
      </c>
      <c r="Q1455" s="1361" t="str">
        <f>IFERROR(VLOOKUP(Organization!$L1455,BUDGETMANAGER,5,FALSE),"No VID")</f>
        <v>A</v>
      </c>
      <c r="R1455" s="111"/>
    </row>
    <row r="1456" spans="1:18" ht="12.75" customHeight="1">
      <c r="A1456" s="1359">
        <v>1447</v>
      </c>
      <c r="B1456" s="1355" t="s">
        <v>97</v>
      </c>
      <c r="C1456" s="1355"/>
      <c r="D1456" s="1355"/>
      <c r="E1456" s="1355"/>
      <c r="F1456" s="1355"/>
      <c r="G1456" s="1355"/>
      <c r="H1456" s="1356">
        <v>212300</v>
      </c>
      <c r="I1456" s="1357" t="s">
        <v>6775</v>
      </c>
      <c r="J1456" s="1355" t="s">
        <v>3245</v>
      </c>
      <c r="K1456" s="1360">
        <v>10750</v>
      </c>
      <c r="L1456" s="1357" t="s">
        <v>9355</v>
      </c>
      <c r="M1456" s="1357" t="str">
        <f>IFERROR(INDEX('Budget Manager'!C:C,MATCH(L1456,'Budget Manager'!A:A,0))&amp;", "&amp;INDEX('Budget Manager'!D:D,MATCH(L1456,'Budget Manager'!A:A,0)),"No Budget Manager")</f>
        <v>Khan, Sobia</v>
      </c>
      <c r="N1456" s="1357">
        <f>IFERROR(INDEX('Budget Manager'!B:B,MATCH(L1456,'Budget Manager'!A:A,0)),"No PIDM")</f>
        <v>4108247</v>
      </c>
      <c r="O1456" s="1357"/>
      <c r="P1456" s="1357" t="str">
        <f t="shared" si="32"/>
        <v/>
      </c>
      <c r="Q1456" s="1361" t="str">
        <f>IFERROR(VLOOKUP(Organization!$L1456,BUDGETMANAGER,5,FALSE),"No VID")</f>
        <v>A</v>
      </c>
      <c r="R1456" s="111"/>
    </row>
    <row r="1457" spans="1:18" ht="12.75" customHeight="1">
      <c r="A1457" s="1359">
        <v>1448</v>
      </c>
      <c r="B1457" s="1355" t="s">
        <v>97</v>
      </c>
      <c r="C1457" s="1355"/>
      <c r="D1457" s="1355"/>
      <c r="E1457" s="1355"/>
      <c r="F1457" s="1355"/>
      <c r="G1457" s="1355"/>
      <c r="H1457" s="1356">
        <v>212503</v>
      </c>
      <c r="I1457" s="1357" t="s">
        <v>7726</v>
      </c>
      <c r="J1457" s="1355" t="s">
        <v>3245</v>
      </c>
      <c r="K1457" s="1360">
        <v>10800</v>
      </c>
      <c r="L1457" s="1357" t="s">
        <v>2718</v>
      </c>
      <c r="M1457" s="1357" t="str">
        <f>IFERROR(INDEX('Budget Manager'!C:C,MATCH(L1457,'Budget Manager'!A:A,0))&amp;", "&amp;INDEX('Budget Manager'!D:D,MATCH(L1457,'Budget Manager'!A:A,0)),"No Budget Manager")</f>
        <v>Givoglu, Wendy</v>
      </c>
      <c r="N1457" s="1357">
        <f>IFERROR(INDEX('Budget Manager'!B:B,MATCH(L1457,'Budget Manager'!A:A,0)),"No PIDM")</f>
        <v>1002258</v>
      </c>
      <c r="O1457" s="1357" t="s">
        <v>8436</v>
      </c>
      <c r="P1457" s="1357" t="str">
        <f t="shared" si="32"/>
        <v>End</v>
      </c>
      <c r="Q1457" s="1361" t="str">
        <f>IFERROR(VLOOKUP(Organization!$L1457,BUDGETMANAGER,5,FALSE),"No VID")</f>
        <v>A</v>
      </c>
      <c r="R1457" s="111"/>
    </row>
    <row r="1458" spans="1:18" ht="12.75" customHeight="1">
      <c r="A1458" s="1359">
        <v>1449</v>
      </c>
      <c r="B1458" s="1355" t="s">
        <v>97</v>
      </c>
      <c r="C1458" s="1355"/>
      <c r="D1458" s="1355"/>
      <c r="E1458" s="1355"/>
      <c r="F1458" s="1355"/>
      <c r="G1458" s="1355"/>
      <c r="H1458" s="1356">
        <v>212803</v>
      </c>
      <c r="I1458" s="1357" t="s">
        <v>7775</v>
      </c>
      <c r="J1458" s="1355" t="s">
        <v>3245</v>
      </c>
      <c r="K1458" s="1360">
        <v>10750</v>
      </c>
      <c r="L1458" s="1357" t="s">
        <v>9355</v>
      </c>
      <c r="M1458" s="1357" t="str">
        <f>IFERROR(INDEX('Budget Manager'!C:C,MATCH(L1458,'Budget Manager'!A:A,0))&amp;", "&amp;INDEX('Budget Manager'!D:D,MATCH(L1458,'Budget Manager'!A:A,0)),"No Budget Manager")</f>
        <v>Khan, Sobia</v>
      </c>
      <c r="N1458" s="1357">
        <f>IFERROR(INDEX('Budget Manager'!B:B,MATCH(L1458,'Budget Manager'!A:A,0)),"No PIDM")</f>
        <v>4108247</v>
      </c>
      <c r="O1458" s="1357"/>
      <c r="P1458" s="1357" t="str">
        <f t="shared" si="32"/>
        <v/>
      </c>
      <c r="Q1458" s="1361" t="str">
        <f>IFERROR(VLOOKUP(Organization!$L1458,BUDGETMANAGER,5,FALSE),"No VID")</f>
        <v>A</v>
      </c>
      <c r="R1458" s="111"/>
    </row>
    <row r="1459" spans="1:18" ht="12.75" customHeight="1">
      <c r="A1459" s="1359">
        <v>1450</v>
      </c>
      <c r="B1459" s="1355" t="s">
        <v>97</v>
      </c>
      <c r="C1459" s="1355"/>
      <c r="D1459" s="1355"/>
      <c r="E1459" s="1355"/>
      <c r="F1459" s="1355"/>
      <c r="G1459" s="1355"/>
      <c r="H1459" s="1356">
        <v>213000</v>
      </c>
      <c r="I1459" s="1357" t="s">
        <v>7443</v>
      </c>
      <c r="J1459" s="1355" t="s">
        <v>3245</v>
      </c>
      <c r="K1459" s="1360">
        <v>10800</v>
      </c>
      <c r="L1459" s="1357" t="s">
        <v>2718</v>
      </c>
      <c r="M1459" s="1357" t="str">
        <f>IFERROR(INDEX('Budget Manager'!C:C,MATCH(L1459,'Budget Manager'!A:A,0))&amp;", "&amp;INDEX('Budget Manager'!D:D,MATCH(L1459,'Budget Manager'!A:A,0)),"No Budget Manager")</f>
        <v>Givoglu, Wendy</v>
      </c>
      <c r="N1459" s="1357">
        <f>IFERROR(INDEX('Budget Manager'!B:B,MATCH(L1459,'Budget Manager'!A:A,0)),"No PIDM")</f>
        <v>1002258</v>
      </c>
      <c r="O1459" s="1357" t="s">
        <v>8423</v>
      </c>
      <c r="P1459" s="1357" t="str">
        <f t="shared" si="32"/>
        <v>End</v>
      </c>
      <c r="Q1459" s="1361" t="str">
        <f>IFERROR(VLOOKUP(Organization!$L1459,BUDGETMANAGER,5,FALSE),"No VID")</f>
        <v>A</v>
      </c>
      <c r="R1459" s="111"/>
    </row>
    <row r="1460" spans="1:18" ht="12.75" customHeight="1">
      <c r="A1460" s="1359">
        <v>1451</v>
      </c>
      <c r="B1460" s="1355" t="s">
        <v>97</v>
      </c>
      <c r="C1460" s="1355"/>
      <c r="D1460" s="1355"/>
      <c r="E1460" s="1355"/>
      <c r="F1460" s="1355"/>
      <c r="G1460" s="1355"/>
      <c r="H1460" s="1356">
        <v>213003</v>
      </c>
      <c r="I1460" s="1357" t="s">
        <v>7845</v>
      </c>
      <c r="J1460" s="1355" t="s">
        <v>3245</v>
      </c>
      <c r="K1460" s="1360">
        <v>10750</v>
      </c>
      <c r="L1460" s="1357" t="s">
        <v>9355</v>
      </c>
      <c r="M1460" s="1357" t="str">
        <f>IFERROR(INDEX('Budget Manager'!C:C,MATCH(L1460,'Budget Manager'!A:A,0))&amp;", "&amp;INDEX('Budget Manager'!D:D,MATCH(L1460,'Budget Manager'!A:A,0)),"No Budget Manager")</f>
        <v>Khan, Sobia</v>
      </c>
      <c r="N1460" s="1357">
        <f>IFERROR(INDEX('Budget Manager'!B:B,MATCH(L1460,'Budget Manager'!A:A,0)),"No PIDM")</f>
        <v>4108247</v>
      </c>
      <c r="O1460" s="1357"/>
      <c r="P1460" s="1357" t="str">
        <f t="shared" si="32"/>
        <v/>
      </c>
      <c r="Q1460" s="1361" t="str">
        <f>IFERROR(VLOOKUP(Organization!$L1460,BUDGETMANAGER,5,FALSE),"No VID")</f>
        <v>A</v>
      </c>
      <c r="R1460" s="111"/>
    </row>
    <row r="1461" spans="1:18" ht="12.75" customHeight="1">
      <c r="A1461" s="1359">
        <v>1452</v>
      </c>
      <c r="B1461" s="1355" t="s">
        <v>97</v>
      </c>
      <c r="C1461" s="1355"/>
      <c r="D1461" s="1355"/>
      <c r="E1461" s="1355"/>
      <c r="F1461" s="1355"/>
      <c r="G1461" s="1355"/>
      <c r="H1461" s="1356">
        <v>213103</v>
      </c>
      <c r="I1461" s="1357" t="s">
        <v>7853</v>
      </c>
      <c r="J1461" s="1355" t="s">
        <v>3245</v>
      </c>
      <c r="K1461" s="1360">
        <v>10750</v>
      </c>
      <c r="L1461" s="1357" t="s">
        <v>9355</v>
      </c>
      <c r="M1461" s="1357" t="str">
        <f>IFERROR(INDEX('Budget Manager'!C:C,MATCH(L1461,'Budget Manager'!A:A,0))&amp;", "&amp;INDEX('Budget Manager'!D:D,MATCH(L1461,'Budget Manager'!A:A,0)),"No Budget Manager")</f>
        <v>Khan, Sobia</v>
      </c>
      <c r="N1461" s="1357">
        <f>IFERROR(INDEX('Budget Manager'!B:B,MATCH(L1461,'Budget Manager'!A:A,0)),"No PIDM")</f>
        <v>4108247</v>
      </c>
      <c r="O1461" s="1357"/>
      <c r="P1461" s="1357" t="str">
        <f t="shared" si="32"/>
        <v/>
      </c>
      <c r="Q1461" s="1361" t="str">
        <f>IFERROR(VLOOKUP(Organization!$L1461,BUDGETMANAGER,5,FALSE),"No VID")</f>
        <v>A</v>
      </c>
      <c r="R1461" s="111"/>
    </row>
    <row r="1462" spans="1:18" ht="12.75" customHeight="1">
      <c r="A1462" s="1359">
        <v>1453</v>
      </c>
      <c r="B1462" s="1355" t="s">
        <v>97</v>
      </c>
      <c r="C1462" s="1355"/>
      <c r="D1462" s="1355"/>
      <c r="E1462" s="1355"/>
      <c r="F1462" s="1355"/>
      <c r="G1462" s="1355"/>
      <c r="H1462" s="1356">
        <v>213203</v>
      </c>
      <c r="I1462" s="1363" t="s">
        <v>8265</v>
      </c>
      <c r="J1462" s="1355" t="s">
        <v>3245</v>
      </c>
      <c r="K1462" s="1360">
        <v>10750</v>
      </c>
      <c r="L1462" s="1357" t="s">
        <v>9355</v>
      </c>
      <c r="M1462" s="1357" t="str">
        <f>IFERROR(INDEX('Budget Manager'!C:C,MATCH(L1462,'Budget Manager'!A:A,0))&amp;", "&amp;INDEX('Budget Manager'!D:D,MATCH(L1462,'Budget Manager'!A:A,0)),"No Budget Manager")</f>
        <v>Khan, Sobia</v>
      </c>
      <c r="N1462" s="1357">
        <f>IFERROR(INDEX('Budget Manager'!B:B,MATCH(L1462,'Budget Manager'!A:A,0)),"No PIDM")</f>
        <v>4108247</v>
      </c>
      <c r="O1462" s="1357"/>
      <c r="P1462" s="1357" t="str">
        <f t="shared" si="32"/>
        <v/>
      </c>
      <c r="Q1462" s="1361" t="str">
        <f>IFERROR(VLOOKUP(Organization!$L1462,BUDGETMANAGER,5,FALSE),"No VID")</f>
        <v>A</v>
      </c>
      <c r="R1462" s="111"/>
    </row>
    <row r="1463" spans="1:18" ht="12.75" customHeight="1">
      <c r="A1463" s="1359">
        <v>1454</v>
      </c>
      <c r="B1463" s="1355" t="s">
        <v>97</v>
      </c>
      <c r="C1463" s="1355"/>
      <c r="D1463" s="1355"/>
      <c r="E1463" s="1355"/>
      <c r="F1463" s="1355"/>
      <c r="G1463" s="1355"/>
      <c r="H1463" s="1356">
        <v>213303</v>
      </c>
      <c r="I1463" s="1357" t="s">
        <v>7704</v>
      </c>
      <c r="J1463" s="1355" t="s">
        <v>3245</v>
      </c>
      <c r="K1463" s="1360">
        <v>10750</v>
      </c>
      <c r="L1463" s="1357" t="s">
        <v>9355</v>
      </c>
      <c r="M1463" s="1357" t="str">
        <f>IFERROR(INDEX('Budget Manager'!C:C,MATCH(L1463,'Budget Manager'!A:A,0))&amp;", "&amp;INDEX('Budget Manager'!D:D,MATCH(L1463,'Budget Manager'!A:A,0)),"No Budget Manager")</f>
        <v>Khan, Sobia</v>
      </c>
      <c r="N1463" s="1357">
        <f>IFERROR(INDEX('Budget Manager'!B:B,MATCH(L1463,'Budget Manager'!A:A,0)),"No PIDM")</f>
        <v>4108247</v>
      </c>
      <c r="O1463" s="1357"/>
      <c r="P1463" s="1357" t="str">
        <f t="shared" si="32"/>
        <v/>
      </c>
      <c r="Q1463" s="1361" t="str">
        <f>IFERROR(VLOOKUP(Organization!$L1463,BUDGETMANAGER,5,FALSE),"No VID")</f>
        <v>A</v>
      </c>
      <c r="R1463" s="111"/>
    </row>
    <row r="1464" spans="1:18" ht="12.75" customHeight="1">
      <c r="A1464" s="1359">
        <v>1455</v>
      </c>
      <c r="B1464" s="1355" t="s">
        <v>97</v>
      </c>
      <c r="C1464" s="1355"/>
      <c r="D1464" s="1355"/>
      <c r="E1464" s="1355"/>
      <c r="F1464" s="1355"/>
      <c r="G1464" s="1355"/>
      <c r="H1464" s="1356">
        <v>217900</v>
      </c>
      <c r="I1464" s="1366" t="s">
        <v>9257</v>
      </c>
      <c r="J1464" s="1355" t="s">
        <v>3245</v>
      </c>
      <c r="K1464" s="1360">
        <v>10750</v>
      </c>
      <c r="L1464" s="1357" t="s">
        <v>9355</v>
      </c>
      <c r="M1464" s="1357" t="str">
        <f>IFERROR(INDEX('Budget Manager'!C:C,MATCH(L1464,'Budget Manager'!A:A,0))&amp;", "&amp;INDEX('Budget Manager'!D:D,MATCH(L1464,'Budget Manager'!A:A,0)),"No Budget Manager")</f>
        <v>Khan, Sobia</v>
      </c>
      <c r="N1464" s="1357">
        <f>IFERROR(INDEX('Budget Manager'!B:B,MATCH(L1464,'Budget Manager'!A:A,0)),"No PIDM")</f>
        <v>4108247</v>
      </c>
      <c r="O1464" s="1357"/>
      <c r="P1464" s="1357" t="str">
        <f t="shared" si="32"/>
        <v/>
      </c>
      <c r="Q1464" s="1361" t="str">
        <f>IFERROR(VLOOKUP(Organization!$L1464,BUDGETMANAGER,5,FALSE),"No VID")</f>
        <v>A</v>
      </c>
      <c r="R1464" s="111"/>
    </row>
    <row r="1465" spans="1:18" ht="12.75" customHeight="1">
      <c r="A1465" s="1359">
        <v>1456</v>
      </c>
      <c r="B1465" s="1355" t="s">
        <v>97</v>
      </c>
      <c r="C1465" s="1355"/>
      <c r="D1465" s="1355"/>
      <c r="E1465" s="1355"/>
      <c r="F1465" s="1355"/>
      <c r="G1465" s="1355"/>
      <c r="H1465" s="1356">
        <v>240200</v>
      </c>
      <c r="I1465" s="1363" t="s">
        <v>621</v>
      </c>
      <c r="J1465" s="1355" t="s">
        <v>3245</v>
      </c>
      <c r="K1465" s="1360">
        <v>10800</v>
      </c>
      <c r="L1465" s="1357" t="s">
        <v>9355</v>
      </c>
      <c r="M1465" s="1357" t="str">
        <f>IFERROR(INDEX('Budget Manager'!C:C,MATCH(L1465,'Budget Manager'!A:A,0))&amp;", "&amp;INDEX('Budget Manager'!D:D,MATCH(L1465,'Budget Manager'!A:A,0)),"No Budget Manager")</f>
        <v>Khan, Sobia</v>
      </c>
      <c r="N1465" s="1357">
        <f>IFERROR(INDEX('Budget Manager'!B:B,MATCH(L1465,'Budget Manager'!A:A,0)),"No PIDM")</f>
        <v>4108247</v>
      </c>
      <c r="O1465" s="1357" t="s">
        <v>6082</v>
      </c>
      <c r="P1465" s="1357" t="str">
        <f t="shared" si="32"/>
        <v>End</v>
      </c>
      <c r="Q1465" s="1361" t="str">
        <f>IFERROR(VLOOKUP(Organization!$L1465,BUDGETMANAGER,5,FALSE),"No VID")</f>
        <v>A</v>
      </c>
      <c r="R1465" s="111"/>
    </row>
    <row r="1466" spans="1:18" ht="12.75" customHeight="1">
      <c r="A1466" s="1359">
        <v>1457</v>
      </c>
      <c r="B1466" s="1355" t="s">
        <v>97</v>
      </c>
      <c r="C1466" s="1355"/>
      <c r="D1466" s="1355"/>
      <c r="E1466" s="1355"/>
      <c r="F1466" s="1355"/>
      <c r="G1466" s="1355"/>
      <c r="H1466" s="1356">
        <v>250803</v>
      </c>
      <c r="I1466" s="1357" t="s">
        <v>5832</v>
      </c>
      <c r="J1466" s="1355" t="s">
        <v>3245</v>
      </c>
      <c r="K1466" s="1360">
        <v>10750</v>
      </c>
      <c r="L1466" s="1357" t="s">
        <v>9355</v>
      </c>
      <c r="M1466" s="1357" t="str">
        <f>IFERROR(INDEX('Budget Manager'!C:C,MATCH(L1466,'Budget Manager'!A:A,0))&amp;", "&amp;INDEX('Budget Manager'!D:D,MATCH(L1466,'Budget Manager'!A:A,0)),"No Budget Manager")</f>
        <v>Khan, Sobia</v>
      </c>
      <c r="N1466" s="1357">
        <f>IFERROR(INDEX('Budget Manager'!B:B,MATCH(L1466,'Budget Manager'!A:A,0)),"No PIDM")</f>
        <v>4108247</v>
      </c>
      <c r="O1466" s="1357"/>
      <c r="P1466" s="1357" t="str">
        <f t="shared" si="32"/>
        <v/>
      </c>
      <c r="Q1466" s="1361" t="str">
        <f>IFERROR(VLOOKUP(Organization!$L1466,BUDGETMANAGER,5,FALSE),"No VID")</f>
        <v>A</v>
      </c>
      <c r="R1466" s="111"/>
    </row>
    <row r="1467" spans="1:18" ht="12.75" customHeight="1">
      <c r="A1467" s="1359">
        <v>1458</v>
      </c>
      <c r="B1467" s="1355" t="s">
        <v>97</v>
      </c>
      <c r="C1467" s="1355"/>
      <c r="D1467" s="1355"/>
      <c r="E1467" s="1355"/>
      <c r="F1467" s="1355"/>
      <c r="G1467" s="1355"/>
      <c r="H1467" s="1356">
        <v>250903</v>
      </c>
      <c r="I1467" s="1357" t="s">
        <v>6124</v>
      </c>
      <c r="J1467" s="1355" t="s">
        <v>3245</v>
      </c>
      <c r="K1467" s="1360">
        <v>10750</v>
      </c>
      <c r="L1467" s="1357" t="s">
        <v>9355</v>
      </c>
      <c r="M1467" s="1357" t="str">
        <f>IFERROR(INDEX('Budget Manager'!C:C,MATCH(L1467,'Budget Manager'!A:A,0))&amp;", "&amp;INDEX('Budget Manager'!D:D,MATCH(L1467,'Budget Manager'!A:A,0)),"No Budget Manager")</f>
        <v>Khan, Sobia</v>
      </c>
      <c r="N1467" s="1357">
        <f>IFERROR(INDEX('Budget Manager'!B:B,MATCH(L1467,'Budget Manager'!A:A,0)),"No PIDM")</f>
        <v>4108247</v>
      </c>
      <c r="O1467" s="1357"/>
      <c r="P1467" s="1357" t="str">
        <f t="shared" si="32"/>
        <v/>
      </c>
      <c r="Q1467" s="1361" t="str">
        <f>IFERROR(VLOOKUP(Organization!$L1467,BUDGETMANAGER,5,FALSE),"No VID")</f>
        <v>A</v>
      </c>
      <c r="R1467" s="111"/>
    </row>
    <row r="1468" spans="1:18" ht="12.75" customHeight="1">
      <c r="A1468" s="1359">
        <v>1459</v>
      </c>
      <c r="B1468" s="1355" t="s">
        <v>97</v>
      </c>
      <c r="C1468" s="1355"/>
      <c r="D1468" s="1355"/>
      <c r="E1468" s="1355"/>
      <c r="F1468" s="1355"/>
      <c r="G1468" s="1355"/>
      <c r="H1468" s="1356">
        <v>251003</v>
      </c>
      <c r="I1468" s="1357" t="s">
        <v>6516</v>
      </c>
      <c r="J1468" s="1355" t="s">
        <v>3245</v>
      </c>
      <c r="K1468" s="1360">
        <v>10750</v>
      </c>
      <c r="L1468" s="1357" t="s">
        <v>9355</v>
      </c>
      <c r="M1468" s="1357" t="str">
        <f>IFERROR(INDEX('Budget Manager'!C:C,MATCH(L1468,'Budget Manager'!A:A,0))&amp;", "&amp;INDEX('Budget Manager'!D:D,MATCH(L1468,'Budget Manager'!A:A,0)),"No Budget Manager")</f>
        <v>Khan, Sobia</v>
      </c>
      <c r="N1468" s="1357">
        <f>IFERROR(INDEX('Budget Manager'!B:B,MATCH(L1468,'Budget Manager'!A:A,0)),"No PIDM")</f>
        <v>4108247</v>
      </c>
      <c r="O1468" s="1357"/>
      <c r="P1468" s="1357" t="str">
        <f t="shared" si="32"/>
        <v/>
      </c>
      <c r="Q1468" s="1361" t="str">
        <f>IFERROR(VLOOKUP(Organization!$L1468,BUDGETMANAGER,5,FALSE),"No VID")</f>
        <v>A</v>
      </c>
      <c r="R1468" s="111"/>
    </row>
    <row r="1469" spans="1:18" ht="12.75" customHeight="1">
      <c r="A1469" s="1359">
        <v>1460</v>
      </c>
      <c r="B1469" s="1355" t="s">
        <v>97</v>
      </c>
      <c r="C1469" s="1355"/>
      <c r="D1469" s="1355"/>
      <c r="E1469" s="1355"/>
      <c r="F1469" s="1355"/>
      <c r="G1469" s="1355"/>
      <c r="H1469" s="1356">
        <v>260003</v>
      </c>
      <c r="I1469" s="1357" t="s">
        <v>8485</v>
      </c>
      <c r="J1469" s="1355" t="s">
        <v>3245</v>
      </c>
      <c r="K1469" s="1360">
        <v>10750</v>
      </c>
      <c r="L1469" s="1357" t="s">
        <v>9355</v>
      </c>
      <c r="M1469" s="1357" t="str">
        <f>IFERROR(INDEX('Budget Manager'!C:C,MATCH(L1469,'Budget Manager'!A:A,0))&amp;", "&amp;INDEX('Budget Manager'!D:D,MATCH(L1469,'Budget Manager'!A:A,0)),"No Budget Manager")</f>
        <v>Khan, Sobia</v>
      </c>
      <c r="N1469" s="1357">
        <f>IFERROR(INDEX('Budget Manager'!B:B,MATCH(L1469,'Budget Manager'!A:A,0)),"No PIDM")</f>
        <v>4108247</v>
      </c>
      <c r="O1469" s="1357"/>
      <c r="P1469" s="1357" t="str">
        <f t="shared" si="32"/>
        <v/>
      </c>
      <c r="Q1469" s="1361" t="str">
        <f>IFERROR(VLOOKUP(Organization!$L1469,BUDGETMANAGER,5,FALSE),"No VID")</f>
        <v>A</v>
      </c>
      <c r="R1469" s="111"/>
    </row>
    <row r="1470" spans="1:18" ht="12.75" customHeight="1">
      <c r="A1470" s="1359">
        <v>1461</v>
      </c>
      <c r="B1470" s="1355" t="s">
        <v>97</v>
      </c>
      <c r="C1470" s="1355"/>
      <c r="D1470" s="1355"/>
      <c r="E1470" s="1355"/>
      <c r="F1470" s="1355"/>
      <c r="G1470" s="1355"/>
      <c r="H1470" s="1356">
        <v>361100</v>
      </c>
      <c r="I1470" s="1357" t="s">
        <v>9320</v>
      </c>
      <c r="J1470" s="1355" t="s">
        <v>3245</v>
      </c>
      <c r="K1470" s="1360">
        <v>10750</v>
      </c>
      <c r="L1470" s="1357" t="s">
        <v>9355</v>
      </c>
      <c r="M1470" s="1357" t="str">
        <f>IFERROR(INDEX('Budget Manager'!C:C,MATCH(L1470,'Budget Manager'!A:A,0))&amp;", "&amp;INDEX('Budget Manager'!D:D,MATCH(L1470,'Budget Manager'!A:A,0)),"No Budget Manager")</f>
        <v>Khan, Sobia</v>
      </c>
      <c r="N1470" s="1357">
        <f>IFERROR(INDEX('Budget Manager'!B:B,MATCH(L1470,'Budget Manager'!A:A,0)),"No PIDM")</f>
        <v>4108247</v>
      </c>
      <c r="O1470" s="1357"/>
      <c r="P1470" s="1357" t="str">
        <f t="shared" si="32"/>
        <v/>
      </c>
      <c r="Q1470" s="1361" t="str">
        <f>IFERROR(VLOOKUP(Organization!$L1470,BUDGETMANAGER,5,FALSE),"No VID")</f>
        <v>A</v>
      </c>
      <c r="R1470" s="111"/>
    </row>
    <row r="1471" spans="1:18" ht="12.75" customHeight="1">
      <c r="A1471" s="1359">
        <v>1462</v>
      </c>
      <c r="B1471" s="1355" t="s">
        <v>97</v>
      </c>
      <c r="C1471" s="1355"/>
      <c r="D1471" s="1355"/>
      <c r="E1471" s="1355"/>
      <c r="F1471" s="1355"/>
      <c r="G1471" s="1355"/>
      <c r="H1471" s="1356">
        <v>656003</v>
      </c>
      <c r="I1471" s="1363" t="s">
        <v>9149</v>
      </c>
      <c r="J1471" s="1355" t="s">
        <v>3245</v>
      </c>
      <c r="K1471" s="1360">
        <v>10750</v>
      </c>
      <c r="L1471" s="1357" t="s">
        <v>9355</v>
      </c>
      <c r="M1471" s="1357" t="str">
        <f>IFERROR(INDEX('Budget Manager'!C:C,MATCH(L1471,'Budget Manager'!A:A,0))&amp;", "&amp;INDEX('Budget Manager'!D:D,MATCH(L1471,'Budget Manager'!A:A,0)),"No Budget Manager")</f>
        <v>Khan, Sobia</v>
      </c>
      <c r="N1471" s="1357">
        <f>IFERROR(INDEX('Budget Manager'!B:B,MATCH(L1471,'Budget Manager'!A:A,0)),"No PIDM")</f>
        <v>4108247</v>
      </c>
      <c r="O1471" s="1357"/>
      <c r="P1471" s="1357" t="str">
        <f t="shared" si="32"/>
        <v/>
      </c>
      <c r="Q1471" s="1361" t="str">
        <f>IFERROR(VLOOKUP(Organization!$L1471,BUDGETMANAGER,5,FALSE),"No VID")</f>
        <v>A</v>
      </c>
      <c r="R1471" s="111"/>
    </row>
    <row r="1472" spans="1:18" ht="12.75" customHeight="1">
      <c r="A1472" s="1359">
        <v>1463</v>
      </c>
      <c r="B1472" s="1355" t="s">
        <v>97</v>
      </c>
      <c r="C1472" s="1355"/>
      <c r="D1472" s="1355"/>
      <c r="E1472" s="1355"/>
      <c r="F1472" s="1355"/>
      <c r="G1472" s="1355"/>
      <c r="H1472" s="1356">
        <v>658200</v>
      </c>
      <c r="I1472" s="1363" t="s">
        <v>6306</v>
      </c>
      <c r="J1472" s="1355" t="s">
        <v>3245</v>
      </c>
      <c r="K1472" s="1360">
        <v>10750</v>
      </c>
      <c r="L1472" s="1357" t="s">
        <v>9355</v>
      </c>
      <c r="M1472" s="1357" t="str">
        <f>IFERROR(INDEX('Budget Manager'!C:C,MATCH(L1472,'Budget Manager'!A:A,0))&amp;", "&amp;INDEX('Budget Manager'!D:D,MATCH(L1472,'Budget Manager'!A:A,0)),"No Budget Manager")</f>
        <v>Khan, Sobia</v>
      </c>
      <c r="N1472" s="1357">
        <f>IFERROR(INDEX('Budget Manager'!B:B,MATCH(L1472,'Budget Manager'!A:A,0)),"No PIDM")</f>
        <v>4108247</v>
      </c>
      <c r="O1472" s="1357"/>
      <c r="P1472" s="1357" t="str">
        <f t="shared" si="32"/>
        <v/>
      </c>
      <c r="Q1472" s="1361" t="str">
        <f>IFERROR(VLOOKUP(Organization!$L1472,BUDGETMANAGER,5,FALSE),"No VID")</f>
        <v>A</v>
      </c>
      <c r="R1472" s="111"/>
    </row>
    <row r="1473" spans="1:18" ht="12.75" customHeight="1">
      <c r="A1473" s="1359">
        <v>1464</v>
      </c>
      <c r="B1473" s="1355" t="s">
        <v>97</v>
      </c>
      <c r="C1473" s="1355"/>
      <c r="D1473" s="1355"/>
      <c r="E1473" s="1355"/>
      <c r="F1473" s="1355"/>
      <c r="G1473" s="1355"/>
      <c r="H1473" s="1356">
        <v>770007</v>
      </c>
      <c r="I1473" s="1363" t="s">
        <v>2248</v>
      </c>
      <c r="J1473" s="1355" t="s">
        <v>3245</v>
      </c>
      <c r="K1473" s="1360">
        <v>10800</v>
      </c>
      <c r="L1473" s="1357" t="s">
        <v>5186</v>
      </c>
      <c r="M1473" s="1357" t="str">
        <f>IFERROR(INDEX('Budget Manager'!C:C,MATCH(L1473,'Budget Manager'!A:A,0))&amp;", "&amp;INDEX('Budget Manager'!D:D,MATCH(L1473,'Budget Manager'!A:A,0)),"No Budget Manager")</f>
        <v>Johnson, Stacey</v>
      </c>
      <c r="N1473" s="1357">
        <f>IFERROR(INDEX('Budget Manager'!B:B,MATCH(L1473,'Budget Manager'!A:A,0)),"No PIDM")</f>
        <v>3643343</v>
      </c>
      <c r="O1473" s="1357" t="s">
        <v>6065</v>
      </c>
      <c r="P1473" s="1357" t="str">
        <f t="shared" si="32"/>
        <v>End</v>
      </c>
      <c r="Q1473" s="1361" t="str">
        <f>IFERROR(VLOOKUP(Organization!$L1473,BUDGETMANAGER,5,FALSE),"No VID")</f>
        <v>I</v>
      </c>
      <c r="R1473" s="111"/>
    </row>
    <row r="1474" spans="1:18" ht="12.75" customHeight="1">
      <c r="A1474" s="1359">
        <v>1465</v>
      </c>
      <c r="B1474" s="1355" t="s">
        <v>97</v>
      </c>
      <c r="C1474" s="1355"/>
      <c r="D1474" s="1355"/>
      <c r="E1474" s="1355"/>
      <c r="F1474" s="1355"/>
      <c r="G1474" s="1355"/>
      <c r="H1474" s="1356">
        <v>770107</v>
      </c>
      <c r="I1474" s="1363" t="s">
        <v>2249</v>
      </c>
      <c r="J1474" s="1355" t="s">
        <v>3245</v>
      </c>
      <c r="K1474" s="1360">
        <v>10800</v>
      </c>
      <c r="L1474" s="1357" t="s">
        <v>5186</v>
      </c>
      <c r="M1474" s="1357" t="str">
        <f>IFERROR(INDEX('Budget Manager'!C:C,MATCH(L1474,'Budget Manager'!A:A,0))&amp;", "&amp;INDEX('Budget Manager'!D:D,MATCH(L1474,'Budget Manager'!A:A,0)),"No Budget Manager")</f>
        <v>Johnson, Stacey</v>
      </c>
      <c r="N1474" s="1357">
        <f>IFERROR(INDEX('Budget Manager'!B:B,MATCH(L1474,'Budget Manager'!A:A,0)),"No PIDM")</f>
        <v>3643343</v>
      </c>
      <c r="O1474" s="1357" t="s">
        <v>6570</v>
      </c>
      <c r="P1474" s="1357" t="str">
        <f t="shared" si="32"/>
        <v>End</v>
      </c>
      <c r="Q1474" s="1361" t="str">
        <f>IFERROR(VLOOKUP(Organization!$L1474,BUDGETMANAGER,5,FALSE),"No VID")</f>
        <v>I</v>
      </c>
      <c r="R1474" s="111"/>
    </row>
    <row r="1475" spans="1:18" ht="12.75" customHeight="1">
      <c r="A1475" s="1359">
        <v>1466</v>
      </c>
      <c r="B1475" s="1355" t="s">
        <v>97</v>
      </c>
      <c r="C1475" s="1355"/>
      <c r="D1475" s="1355"/>
      <c r="E1475" s="1355"/>
      <c r="F1475" s="1355"/>
      <c r="G1475" s="1355"/>
      <c r="H1475" s="1356">
        <v>770403</v>
      </c>
      <c r="I1475" s="1363" t="s">
        <v>2246</v>
      </c>
      <c r="J1475" s="1355" t="s">
        <v>3245</v>
      </c>
      <c r="K1475" s="1360">
        <v>10800</v>
      </c>
      <c r="L1475" s="1357" t="s">
        <v>5186</v>
      </c>
      <c r="M1475" s="1357" t="str">
        <f>IFERROR(INDEX('Budget Manager'!C:C,MATCH(L1475,'Budget Manager'!A:A,0))&amp;", "&amp;INDEX('Budget Manager'!D:D,MATCH(L1475,'Budget Manager'!A:A,0)),"No Budget Manager")</f>
        <v>Johnson, Stacey</v>
      </c>
      <c r="N1475" s="1357">
        <f>IFERROR(INDEX('Budget Manager'!B:B,MATCH(L1475,'Budget Manager'!A:A,0)),"No PIDM")</f>
        <v>3643343</v>
      </c>
      <c r="O1475" s="1357" t="s">
        <v>6065</v>
      </c>
      <c r="P1475" s="1357" t="str">
        <f t="shared" si="32"/>
        <v>End</v>
      </c>
      <c r="Q1475" s="1361" t="str">
        <f>IFERROR(VLOOKUP(Organization!$L1475,BUDGETMANAGER,5,FALSE),"No VID")</f>
        <v>I</v>
      </c>
      <c r="R1475" s="111"/>
    </row>
    <row r="1476" spans="1:18" ht="12.75" customHeight="1">
      <c r="A1476" s="1359">
        <v>1467</v>
      </c>
      <c r="B1476" s="1355" t="s">
        <v>97</v>
      </c>
      <c r="C1476" s="1355"/>
      <c r="D1476" s="1355"/>
      <c r="E1476" s="1355"/>
      <c r="F1476" s="1355"/>
      <c r="G1476" s="1355"/>
      <c r="H1476" s="1356">
        <v>770503</v>
      </c>
      <c r="I1476" s="1363" t="s">
        <v>2247</v>
      </c>
      <c r="J1476" s="1355" t="s">
        <v>3245</v>
      </c>
      <c r="K1476" s="1360">
        <v>10750</v>
      </c>
      <c r="L1476" s="1357" t="s">
        <v>9355</v>
      </c>
      <c r="M1476" s="1357" t="str">
        <f>IFERROR(INDEX('Budget Manager'!C:C,MATCH(L1476,'Budget Manager'!A:A,0))&amp;", "&amp;INDEX('Budget Manager'!D:D,MATCH(L1476,'Budget Manager'!A:A,0)),"No Budget Manager")</f>
        <v>Khan, Sobia</v>
      </c>
      <c r="N1476" s="1357">
        <f>IFERROR(INDEX('Budget Manager'!B:B,MATCH(L1476,'Budget Manager'!A:A,0)),"No PIDM")</f>
        <v>4108247</v>
      </c>
      <c r="O1476" s="1357"/>
      <c r="P1476" s="1357" t="str">
        <f t="shared" si="32"/>
        <v/>
      </c>
      <c r="Q1476" s="1361" t="str">
        <f>IFERROR(VLOOKUP(Organization!$L1476,BUDGETMANAGER,5,FALSE),"No VID")</f>
        <v>A</v>
      </c>
      <c r="R1476" s="111"/>
    </row>
    <row r="1477" spans="1:18" ht="12.75" customHeight="1">
      <c r="A1477" s="1359">
        <v>1468</v>
      </c>
      <c r="B1477" s="1355" t="s">
        <v>97</v>
      </c>
      <c r="C1477" s="1355"/>
      <c r="D1477" s="1355"/>
      <c r="E1477" s="1355"/>
      <c r="F1477" s="1355"/>
      <c r="G1477" s="1355">
        <v>10751</v>
      </c>
      <c r="H1477" s="1356"/>
      <c r="I1477" s="1363" t="s">
        <v>2250</v>
      </c>
      <c r="J1477" s="1355" t="s">
        <v>3240</v>
      </c>
      <c r="K1477" s="1360">
        <v>1075</v>
      </c>
      <c r="L1477" s="1357" t="s">
        <v>9140</v>
      </c>
      <c r="M1477" s="1357" t="str">
        <f>IFERROR(INDEX('Budget Manager'!C:C,MATCH(L1477,'Budget Manager'!A:A,0))&amp;", "&amp;INDEX('Budget Manager'!D:D,MATCH(L1477,'Budget Manager'!A:A,0)),"No Budget Manager")</f>
        <v>Tscheulin, Shara</v>
      </c>
      <c r="N1477" s="1357">
        <f>IFERROR(INDEX('Budget Manager'!B:B,MATCH(L1477,'Budget Manager'!A:A,0)),"No PIDM")</f>
        <v>4077157</v>
      </c>
      <c r="O1477" s="1357"/>
      <c r="P1477" s="1357" t="str">
        <f t="shared" si="32"/>
        <v/>
      </c>
      <c r="Q1477" s="1361" t="str">
        <f>IFERROR(VLOOKUP(Organization!$L1477,BUDGETMANAGER,5,FALSE),"No VID")</f>
        <v>I</v>
      </c>
      <c r="R1477" s="111"/>
    </row>
    <row r="1478" spans="1:18" ht="12.75" customHeight="1">
      <c r="A1478" s="1359">
        <v>1469</v>
      </c>
      <c r="B1478" s="1355" t="s">
        <v>97</v>
      </c>
      <c r="C1478" s="1355"/>
      <c r="D1478" s="1355"/>
      <c r="E1478" s="1355"/>
      <c r="F1478" s="1355"/>
      <c r="G1478" s="1355"/>
      <c r="H1478" s="1356">
        <v>115503</v>
      </c>
      <c r="I1478" s="1357" t="s">
        <v>7420</v>
      </c>
      <c r="J1478" s="1355" t="s">
        <v>3245</v>
      </c>
      <c r="K1478" s="1360">
        <v>10751</v>
      </c>
      <c r="L1478" s="1357" t="s">
        <v>9140</v>
      </c>
      <c r="M1478" s="1357" t="str">
        <f>IFERROR(INDEX('Budget Manager'!C:C,MATCH(L1478,'Budget Manager'!A:A,0))&amp;", "&amp;INDEX('Budget Manager'!D:D,MATCH(L1478,'Budget Manager'!A:A,0)),"No Budget Manager")</f>
        <v>Tscheulin, Shara</v>
      </c>
      <c r="N1478" s="1357">
        <f>IFERROR(INDEX('Budget Manager'!B:B,MATCH(L1478,'Budget Manager'!A:A,0)),"No PIDM")</f>
        <v>4077157</v>
      </c>
      <c r="O1478" s="1357"/>
      <c r="P1478" s="1357" t="str">
        <f t="shared" si="32"/>
        <v/>
      </c>
      <c r="Q1478" s="1361" t="str">
        <f>IFERROR(VLOOKUP(Organization!$L1478,BUDGETMANAGER,5,FALSE),"No VID")</f>
        <v>I</v>
      </c>
      <c r="R1478" s="111"/>
    </row>
    <row r="1479" spans="1:18" ht="12.75" customHeight="1">
      <c r="A1479" s="1359">
        <v>1470</v>
      </c>
      <c r="B1479" s="1355" t="s">
        <v>97</v>
      </c>
      <c r="C1479" s="1355"/>
      <c r="D1479" s="1355"/>
      <c r="E1479" s="1355"/>
      <c r="F1479" s="1355"/>
      <c r="G1479" s="1355"/>
      <c r="H1479" s="1356">
        <v>115603</v>
      </c>
      <c r="I1479" s="1357" t="s">
        <v>7809</v>
      </c>
      <c r="J1479" s="1355" t="s">
        <v>3245</v>
      </c>
      <c r="K1479" s="1360">
        <v>10801</v>
      </c>
      <c r="L1479" s="1357" t="s">
        <v>4894</v>
      </c>
      <c r="M1479" s="1357" t="str">
        <f>IFERROR(INDEX('Budget Manager'!C:C,MATCH(L1479,'Budget Manager'!A:A,0))&amp;", "&amp;INDEX('Budget Manager'!D:D,MATCH(L1479,'Budget Manager'!A:A,0)),"No Budget Manager")</f>
        <v>Gordon, Carin</v>
      </c>
      <c r="N1479" s="1357">
        <f>IFERROR(INDEX('Budget Manager'!B:B,MATCH(L1479,'Budget Manager'!A:A,0)),"No PIDM")</f>
        <v>3114829</v>
      </c>
      <c r="O1479" s="1357" t="s">
        <v>8511</v>
      </c>
      <c r="P1479" s="1357" t="str">
        <f t="shared" si="32"/>
        <v>End</v>
      </c>
      <c r="Q1479" s="1361" t="str">
        <f>IFERROR(VLOOKUP(Organization!$L1479,BUDGETMANAGER,5,FALSE),"No VID")</f>
        <v>I</v>
      </c>
      <c r="R1479" s="111"/>
    </row>
    <row r="1480" spans="1:18" ht="12.75" customHeight="1">
      <c r="A1480" s="1359">
        <v>1471</v>
      </c>
      <c r="B1480" s="1355" t="s">
        <v>97</v>
      </c>
      <c r="C1480" s="1355"/>
      <c r="D1480" s="1355"/>
      <c r="E1480" s="1355"/>
      <c r="F1480" s="1355"/>
      <c r="G1480" s="1355"/>
      <c r="H1480" s="1356">
        <v>240003</v>
      </c>
      <c r="I1480" s="1357" t="s">
        <v>5513</v>
      </c>
      <c r="J1480" s="1355" t="s">
        <v>3245</v>
      </c>
      <c r="K1480" s="1360">
        <v>10801</v>
      </c>
      <c r="L1480" s="1357" t="s">
        <v>4894</v>
      </c>
      <c r="M1480" s="1357" t="str">
        <f>IFERROR(INDEX('Budget Manager'!C:C,MATCH(L1480,'Budget Manager'!A:A,0))&amp;", "&amp;INDEX('Budget Manager'!D:D,MATCH(L1480,'Budget Manager'!A:A,0)),"No Budget Manager")</f>
        <v>Gordon, Carin</v>
      </c>
      <c r="N1480" s="1357">
        <f>IFERROR(INDEX('Budget Manager'!B:B,MATCH(L1480,'Budget Manager'!A:A,0)),"No PIDM")</f>
        <v>3114829</v>
      </c>
      <c r="O1480" s="1357" t="s">
        <v>6856</v>
      </c>
      <c r="P1480" s="1357" t="str">
        <f t="shared" si="32"/>
        <v>End</v>
      </c>
      <c r="Q1480" s="1361" t="str">
        <f>IFERROR(VLOOKUP(Organization!$L1480,BUDGETMANAGER,5,FALSE),"No VID")</f>
        <v>I</v>
      </c>
      <c r="R1480" s="111"/>
    </row>
    <row r="1481" spans="1:18" ht="12.75" customHeight="1">
      <c r="A1481" s="1359">
        <v>1472</v>
      </c>
      <c r="B1481" s="1355" t="s">
        <v>97</v>
      </c>
      <c r="C1481" s="1355"/>
      <c r="D1481" s="1355"/>
      <c r="E1481" s="1355"/>
      <c r="F1481" s="1355"/>
      <c r="G1481" s="1355"/>
      <c r="H1481" s="1356">
        <v>240500</v>
      </c>
      <c r="I1481" s="1357" t="s">
        <v>4008</v>
      </c>
      <c r="J1481" s="1355" t="s">
        <v>3245</v>
      </c>
      <c r="K1481" s="1360">
        <v>10801</v>
      </c>
      <c r="L1481" s="1357" t="s">
        <v>4894</v>
      </c>
      <c r="M1481" s="1357" t="str">
        <f>IFERROR(INDEX('Budget Manager'!C:C,MATCH(L1481,'Budget Manager'!A:A,0))&amp;", "&amp;INDEX('Budget Manager'!D:D,MATCH(L1481,'Budget Manager'!A:A,0)),"No Budget Manager")</f>
        <v>Gordon, Carin</v>
      </c>
      <c r="N1481" s="1357">
        <f>IFERROR(INDEX('Budget Manager'!B:B,MATCH(L1481,'Budget Manager'!A:A,0)),"No PIDM")</f>
        <v>3114829</v>
      </c>
      <c r="O1481" s="1357" t="s">
        <v>6080</v>
      </c>
      <c r="P1481" s="1357" t="str">
        <f t="shared" si="32"/>
        <v>End</v>
      </c>
      <c r="Q1481" s="1361" t="str">
        <f>IFERROR(VLOOKUP(Organization!$L1481,BUDGETMANAGER,5,FALSE),"No VID")</f>
        <v>I</v>
      </c>
      <c r="R1481" s="111"/>
    </row>
    <row r="1482" spans="1:18" ht="12.75" customHeight="1">
      <c r="A1482" s="1359">
        <v>1473</v>
      </c>
      <c r="B1482" s="1355" t="s">
        <v>97</v>
      </c>
      <c r="C1482" s="1355"/>
      <c r="D1482" s="1355"/>
      <c r="E1482" s="1355"/>
      <c r="F1482" s="1355"/>
      <c r="G1482" s="1355"/>
      <c r="H1482" s="1356">
        <v>250003</v>
      </c>
      <c r="I1482" s="1357" t="s">
        <v>748</v>
      </c>
      <c r="J1482" s="1355" t="s">
        <v>3245</v>
      </c>
      <c r="K1482" s="1360">
        <v>10801</v>
      </c>
      <c r="L1482" s="1357" t="s">
        <v>4894</v>
      </c>
      <c r="M1482" s="1357" t="str">
        <f>IFERROR(INDEX('Budget Manager'!C:C,MATCH(L1482,'Budget Manager'!A:A,0))&amp;", "&amp;INDEX('Budget Manager'!D:D,MATCH(L1482,'Budget Manager'!A:A,0)),"No Budget Manager")</f>
        <v>Gordon, Carin</v>
      </c>
      <c r="N1482" s="1357">
        <f>IFERROR(INDEX('Budget Manager'!B:B,MATCH(L1482,'Budget Manager'!A:A,0)),"No PIDM")</f>
        <v>3114829</v>
      </c>
      <c r="O1482" s="1357" t="s">
        <v>6065</v>
      </c>
      <c r="P1482" s="1357" t="str">
        <f t="shared" si="32"/>
        <v>End</v>
      </c>
      <c r="Q1482" s="1361" t="str">
        <f>IFERROR(VLOOKUP(Organization!$L1482,BUDGETMANAGER,5,FALSE),"No VID")</f>
        <v>I</v>
      </c>
      <c r="R1482" s="111"/>
    </row>
    <row r="1483" spans="1:18" ht="12.75" customHeight="1">
      <c r="A1483" s="1359">
        <v>1474</v>
      </c>
      <c r="B1483" s="1355" t="s">
        <v>97</v>
      </c>
      <c r="C1483" s="1355"/>
      <c r="D1483" s="1355"/>
      <c r="E1483" s="1355"/>
      <c r="F1483" s="1355"/>
      <c r="G1483" s="1355"/>
      <c r="H1483" s="1356" t="s">
        <v>1190</v>
      </c>
      <c r="I1483" s="1357" t="s">
        <v>3357</v>
      </c>
      <c r="J1483" s="1355" t="s">
        <v>3245</v>
      </c>
      <c r="K1483" s="1360">
        <v>10751</v>
      </c>
      <c r="L1483" s="1357" t="s">
        <v>9140</v>
      </c>
      <c r="M1483" s="1357" t="str">
        <f>IFERROR(INDEX('Budget Manager'!C:C,MATCH(L1483,'Budget Manager'!A:A,0))&amp;", "&amp;INDEX('Budget Manager'!D:D,MATCH(L1483,'Budget Manager'!A:A,0)),"No Budget Manager")</f>
        <v>Tscheulin, Shara</v>
      </c>
      <c r="N1483" s="1357">
        <f>IFERROR(INDEX('Budget Manager'!B:B,MATCH(L1483,'Budget Manager'!A:A,0)),"No PIDM")</f>
        <v>4077157</v>
      </c>
      <c r="O1483" s="1357"/>
      <c r="P1483" s="1357" t="str">
        <f t="shared" si="32"/>
        <v/>
      </c>
      <c r="Q1483" s="1361" t="str">
        <f>IFERROR(VLOOKUP(Organization!$L1483,BUDGETMANAGER,5,FALSE),"No VID")</f>
        <v>I</v>
      </c>
      <c r="R1483" s="111"/>
    </row>
    <row r="1484" spans="1:18" ht="12.75" customHeight="1">
      <c r="A1484" s="1359">
        <v>1475</v>
      </c>
      <c r="B1484" s="1355" t="s">
        <v>97</v>
      </c>
      <c r="C1484" s="1355"/>
      <c r="D1484" s="1355"/>
      <c r="E1484" s="1355"/>
      <c r="F1484" s="1355"/>
      <c r="G1484" s="1355">
        <v>10752</v>
      </c>
      <c r="H1484" s="1356"/>
      <c r="I1484" s="1363" t="s">
        <v>2250</v>
      </c>
      <c r="J1484" s="1355" t="s">
        <v>3240</v>
      </c>
      <c r="K1484" s="1360">
        <v>1075</v>
      </c>
      <c r="L1484" s="1357" t="s">
        <v>5180</v>
      </c>
      <c r="M1484" s="1357" t="str">
        <f>IFERROR(INDEX('Budget Manager'!C:C,MATCH(L1484,'Budget Manager'!A:A,0))&amp;", "&amp;INDEX('Budget Manager'!D:D,MATCH(L1484,'Budget Manager'!A:A,0)),"No Budget Manager")</f>
        <v>Neal, Linda</v>
      </c>
      <c r="N1484" s="1357">
        <f>IFERROR(INDEX('Budget Manager'!B:B,MATCH(L1484,'Budget Manager'!A:A,0)),"No PIDM")</f>
        <v>1002064</v>
      </c>
      <c r="O1484" s="1357"/>
      <c r="P1484" s="1357" t="str">
        <f t="shared" si="32"/>
        <v/>
      </c>
      <c r="Q1484" s="1361" t="str">
        <f>IFERROR(VLOOKUP(Organization!$L1484,BUDGETMANAGER,5,FALSE),"No VID")</f>
        <v>A</v>
      </c>
      <c r="R1484" s="111"/>
    </row>
    <row r="1485" spans="1:18" ht="12.75" customHeight="1">
      <c r="A1485" s="1359">
        <v>1476</v>
      </c>
      <c r="B1485" s="1355" t="s">
        <v>97</v>
      </c>
      <c r="C1485" s="1355"/>
      <c r="D1485" s="1355"/>
      <c r="E1485" s="1355"/>
      <c r="F1485" s="1355"/>
      <c r="G1485" s="1355"/>
      <c r="H1485" s="1356">
        <v>110603</v>
      </c>
      <c r="I1485" s="1357" t="s">
        <v>750</v>
      </c>
      <c r="J1485" s="1355" t="s">
        <v>3245</v>
      </c>
      <c r="K1485" s="1360">
        <v>10752</v>
      </c>
      <c r="L1485" s="1357" t="s">
        <v>5180</v>
      </c>
      <c r="M1485" s="1357" t="str">
        <f>IFERROR(INDEX('Budget Manager'!C:C,MATCH(L1485,'Budget Manager'!A:A,0))&amp;", "&amp;INDEX('Budget Manager'!D:D,MATCH(L1485,'Budget Manager'!A:A,0)),"No Budget Manager")</f>
        <v>Neal, Linda</v>
      </c>
      <c r="N1485" s="1357">
        <f>IFERROR(INDEX('Budget Manager'!B:B,MATCH(L1485,'Budget Manager'!A:A,0)),"No PIDM")</f>
        <v>1002064</v>
      </c>
      <c r="O1485" s="1357"/>
      <c r="P1485" s="1357" t="str">
        <f t="shared" si="32"/>
        <v/>
      </c>
      <c r="Q1485" s="1361" t="str">
        <f>IFERROR(VLOOKUP(Organization!$L1485,BUDGETMANAGER,5,FALSE),"No VID")</f>
        <v>A</v>
      </c>
      <c r="R1485" s="111"/>
    </row>
    <row r="1486" spans="1:18" ht="12.75" customHeight="1">
      <c r="A1486" s="1359">
        <v>1477</v>
      </c>
      <c r="B1486" s="1355" t="s">
        <v>97</v>
      </c>
      <c r="C1486" s="1355"/>
      <c r="D1486" s="1355"/>
      <c r="E1486" s="1355"/>
      <c r="F1486" s="1355"/>
      <c r="G1486" s="1355"/>
      <c r="H1486" s="1356">
        <v>110703</v>
      </c>
      <c r="I1486" s="1357" t="s">
        <v>751</v>
      </c>
      <c r="J1486" s="1355" t="s">
        <v>3245</v>
      </c>
      <c r="K1486" s="1360">
        <v>10752</v>
      </c>
      <c r="L1486" s="1357" t="s">
        <v>5180</v>
      </c>
      <c r="M1486" s="1357" t="str">
        <f>IFERROR(INDEX('Budget Manager'!C:C,MATCH(L1486,'Budget Manager'!A:A,0))&amp;", "&amp;INDEX('Budget Manager'!D:D,MATCH(L1486,'Budget Manager'!A:A,0)),"No Budget Manager")</f>
        <v>Neal, Linda</v>
      </c>
      <c r="N1486" s="1357">
        <f>IFERROR(INDEX('Budget Manager'!B:B,MATCH(L1486,'Budget Manager'!A:A,0)),"No PIDM")</f>
        <v>1002064</v>
      </c>
      <c r="O1486" s="1357"/>
      <c r="P1486" s="1357" t="str">
        <f t="shared" si="32"/>
        <v/>
      </c>
      <c r="Q1486" s="1361" t="str">
        <f>IFERROR(VLOOKUP(Organization!$L1486,BUDGETMANAGER,5,FALSE),"No VID")</f>
        <v>A</v>
      </c>
      <c r="R1486" s="111"/>
    </row>
    <row r="1487" spans="1:18" ht="12.75" customHeight="1">
      <c r="A1487" s="1359">
        <v>1478</v>
      </c>
      <c r="B1487" s="1355" t="s">
        <v>97</v>
      </c>
      <c r="C1487" s="1355"/>
      <c r="D1487" s="1355"/>
      <c r="E1487" s="1355"/>
      <c r="F1487" s="1355"/>
      <c r="G1487" s="1355"/>
      <c r="H1487" s="1356">
        <v>110803</v>
      </c>
      <c r="I1487" s="1363" t="s">
        <v>752</v>
      </c>
      <c r="J1487" s="1355" t="s">
        <v>3245</v>
      </c>
      <c r="K1487" s="1360">
        <v>10802</v>
      </c>
      <c r="L1487" s="1357" t="s">
        <v>5180</v>
      </c>
      <c r="M1487" s="1357" t="str">
        <f>IFERROR(INDEX('Budget Manager'!C:C,MATCH(L1487,'Budget Manager'!A:A,0))&amp;", "&amp;INDEX('Budget Manager'!D:D,MATCH(L1487,'Budget Manager'!A:A,0)),"No Budget Manager")</f>
        <v>Neal, Linda</v>
      </c>
      <c r="N1487" s="1357">
        <f>IFERROR(INDEX('Budget Manager'!B:B,MATCH(L1487,'Budget Manager'!A:A,0)),"No PIDM")</f>
        <v>1002064</v>
      </c>
      <c r="O1487" s="1357" t="s">
        <v>6159</v>
      </c>
      <c r="P1487" s="1357" t="str">
        <f t="shared" si="32"/>
        <v>End</v>
      </c>
      <c r="Q1487" s="1361" t="str">
        <f>IFERROR(VLOOKUP(Organization!$L1487,BUDGETMANAGER,5,FALSE),"No VID")</f>
        <v>A</v>
      </c>
      <c r="R1487" s="111"/>
    </row>
    <row r="1488" spans="1:18" ht="12.75" customHeight="1">
      <c r="A1488" s="1359">
        <v>1479</v>
      </c>
      <c r="B1488" s="1355" t="s">
        <v>97</v>
      </c>
      <c r="C1488" s="1355"/>
      <c r="D1488" s="1355"/>
      <c r="E1488" s="1355"/>
      <c r="F1488" s="1355"/>
      <c r="G1488" s="1355"/>
      <c r="H1488" s="1356">
        <v>113103</v>
      </c>
      <c r="I1488" s="1363" t="s">
        <v>1120</v>
      </c>
      <c r="J1488" s="1355" t="s">
        <v>3245</v>
      </c>
      <c r="K1488" s="1360">
        <v>10802</v>
      </c>
      <c r="L1488" s="1357" t="s">
        <v>5180</v>
      </c>
      <c r="M1488" s="1357" t="str">
        <f>IFERROR(INDEX('Budget Manager'!C:C,MATCH(L1488,'Budget Manager'!A:A,0))&amp;", "&amp;INDEX('Budget Manager'!D:D,MATCH(L1488,'Budget Manager'!A:A,0)),"No Budget Manager")</f>
        <v>Neal, Linda</v>
      </c>
      <c r="N1488" s="1357">
        <f>IFERROR(INDEX('Budget Manager'!B:B,MATCH(L1488,'Budget Manager'!A:A,0)),"No PIDM")</f>
        <v>1002064</v>
      </c>
      <c r="O1488" s="1357" t="s">
        <v>6159</v>
      </c>
      <c r="P1488" s="1357" t="str">
        <f t="shared" si="32"/>
        <v>End</v>
      </c>
      <c r="Q1488" s="1361" t="str">
        <f>IFERROR(VLOOKUP(Organization!$L1488,BUDGETMANAGER,5,FALSE),"No VID")</f>
        <v>A</v>
      </c>
      <c r="R1488" s="111"/>
    </row>
    <row r="1489" spans="1:18" ht="12.75" customHeight="1">
      <c r="A1489" s="1359">
        <v>1480</v>
      </c>
      <c r="B1489" s="1355" t="s">
        <v>97</v>
      </c>
      <c r="C1489" s="1355"/>
      <c r="D1489" s="1355"/>
      <c r="E1489" s="1355"/>
      <c r="F1489" s="1355"/>
      <c r="G1489" s="1355"/>
      <c r="H1489" s="1356">
        <v>114103</v>
      </c>
      <c r="I1489" s="1363" t="s">
        <v>1121</v>
      </c>
      <c r="J1489" s="1355" t="s">
        <v>3245</v>
      </c>
      <c r="K1489" s="1360">
        <v>10752</v>
      </c>
      <c r="L1489" s="1357" t="s">
        <v>5180</v>
      </c>
      <c r="M1489" s="1357" t="str">
        <f>IFERROR(INDEX('Budget Manager'!C:C,MATCH(L1489,'Budget Manager'!A:A,0))&amp;", "&amp;INDEX('Budget Manager'!D:D,MATCH(L1489,'Budget Manager'!A:A,0)),"No Budget Manager")</f>
        <v>Neal, Linda</v>
      </c>
      <c r="N1489" s="1357">
        <f>IFERROR(INDEX('Budget Manager'!B:B,MATCH(L1489,'Budget Manager'!A:A,0)),"No PIDM")</f>
        <v>1002064</v>
      </c>
      <c r="O1489" s="1357"/>
      <c r="P1489" s="1357" t="str">
        <f t="shared" si="32"/>
        <v/>
      </c>
      <c r="Q1489" s="1361" t="str">
        <f>IFERROR(VLOOKUP(Organization!$L1489,BUDGETMANAGER,5,FALSE),"No VID")</f>
        <v>A</v>
      </c>
      <c r="R1489" s="111"/>
    </row>
    <row r="1490" spans="1:18" ht="12.75" customHeight="1">
      <c r="A1490" s="1359">
        <v>1481</v>
      </c>
      <c r="B1490" s="1355" t="s">
        <v>97</v>
      </c>
      <c r="C1490" s="1355"/>
      <c r="D1490" s="1355"/>
      <c r="E1490" s="1355"/>
      <c r="F1490" s="1355"/>
      <c r="G1490" s="1355"/>
      <c r="H1490" s="1356">
        <v>114203</v>
      </c>
      <c r="I1490" s="1363" t="s">
        <v>1122</v>
      </c>
      <c r="J1490" s="1355" t="s">
        <v>3245</v>
      </c>
      <c r="K1490" s="1360">
        <v>10752</v>
      </c>
      <c r="L1490" s="1357" t="s">
        <v>5180</v>
      </c>
      <c r="M1490" s="1357" t="str">
        <f>IFERROR(INDEX('Budget Manager'!C:C,MATCH(L1490,'Budget Manager'!A:A,0))&amp;", "&amp;INDEX('Budget Manager'!D:D,MATCH(L1490,'Budget Manager'!A:A,0)),"No Budget Manager")</f>
        <v>Neal, Linda</v>
      </c>
      <c r="N1490" s="1357">
        <f>IFERROR(INDEX('Budget Manager'!B:B,MATCH(L1490,'Budget Manager'!A:A,0)),"No PIDM")</f>
        <v>1002064</v>
      </c>
      <c r="O1490" s="1357"/>
      <c r="P1490" s="1357" t="str">
        <f t="shared" si="32"/>
        <v/>
      </c>
      <c r="Q1490" s="1361" t="str">
        <f>IFERROR(VLOOKUP(Organization!$L1490,BUDGETMANAGER,5,FALSE),"No VID")</f>
        <v>A</v>
      </c>
      <c r="R1490" s="111"/>
    </row>
    <row r="1491" spans="1:18" ht="12.75" customHeight="1">
      <c r="A1491" s="1359">
        <v>1482</v>
      </c>
      <c r="B1491" s="1355" t="s">
        <v>97</v>
      </c>
      <c r="C1491" s="1355"/>
      <c r="D1491" s="1355"/>
      <c r="E1491" s="1355"/>
      <c r="F1491" s="1355"/>
      <c r="G1491" s="1355"/>
      <c r="H1491" s="1356">
        <v>115103</v>
      </c>
      <c r="I1491" s="1363" t="s">
        <v>4896</v>
      </c>
      <c r="J1491" s="1355" t="s">
        <v>3245</v>
      </c>
      <c r="K1491" s="1360">
        <v>10752</v>
      </c>
      <c r="L1491" s="1357" t="s">
        <v>5180</v>
      </c>
      <c r="M1491" s="1357" t="str">
        <f>IFERROR(INDEX('Budget Manager'!C:C,MATCH(L1491,'Budget Manager'!A:A,0))&amp;", "&amp;INDEX('Budget Manager'!D:D,MATCH(L1491,'Budget Manager'!A:A,0)),"No Budget Manager")</f>
        <v>Neal, Linda</v>
      </c>
      <c r="N1491" s="1357">
        <f>IFERROR(INDEX('Budget Manager'!B:B,MATCH(L1491,'Budget Manager'!A:A,0)),"No PIDM")</f>
        <v>1002064</v>
      </c>
      <c r="O1491" s="1357"/>
      <c r="P1491" s="1357" t="str">
        <f t="shared" si="32"/>
        <v/>
      </c>
      <c r="Q1491" s="1361" t="str">
        <f>IFERROR(VLOOKUP(Organization!$L1491,BUDGETMANAGER,5,FALSE),"No VID")</f>
        <v>A</v>
      </c>
      <c r="R1491" s="111"/>
    </row>
    <row r="1492" spans="1:18" ht="12.75" customHeight="1">
      <c r="A1492" s="1359">
        <v>1483</v>
      </c>
      <c r="B1492" s="1355" t="s">
        <v>97</v>
      </c>
      <c r="C1492" s="1355"/>
      <c r="D1492" s="1355"/>
      <c r="E1492" s="1355"/>
      <c r="F1492" s="1355"/>
      <c r="G1492" s="1355"/>
      <c r="H1492" s="1356">
        <v>123900</v>
      </c>
      <c r="I1492" s="1357" t="s">
        <v>1123</v>
      </c>
      <c r="J1492" s="1355" t="s">
        <v>3245</v>
      </c>
      <c r="K1492" s="1360">
        <v>10802</v>
      </c>
      <c r="L1492" s="1357"/>
      <c r="M1492" s="1357" t="str">
        <f>IFERROR(INDEX('Budget Manager'!C:C,MATCH(L1492,'Budget Manager'!A:A,0))&amp;", "&amp;INDEX('Budget Manager'!D:D,MATCH(L1492,'Budget Manager'!A:A,0)),"No Budget Manager")</f>
        <v>No Budget Manager</v>
      </c>
      <c r="N1492" s="1357" t="str">
        <f>IFERROR(INDEX('Budget Manager'!B:B,MATCH(L1492,'Budget Manager'!A:A,0)),"No PIDM")</f>
        <v>No PIDM</v>
      </c>
      <c r="O1492" s="1357" t="s">
        <v>5562</v>
      </c>
      <c r="P1492" s="1357" t="str">
        <f t="shared" si="32"/>
        <v>End</v>
      </c>
      <c r="Q1492" s="1361" t="str">
        <f>IFERROR(VLOOKUP(Organization!$L1492,BUDGETMANAGER,5,FALSE),"No VID")</f>
        <v>No VID</v>
      </c>
      <c r="R1492" s="111"/>
    </row>
    <row r="1493" spans="1:18" ht="12.75" customHeight="1">
      <c r="A1493" s="1359">
        <v>1484</v>
      </c>
      <c r="B1493" s="1355" t="s">
        <v>97</v>
      </c>
      <c r="C1493" s="1355"/>
      <c r="D1493" s="1355"/>
      <c r="E1493" s="1355"/>
      <c r="F1493" s="1355"/>
      <c r="G1493" s="1355"/>
      <c r="H1493" s="1356">
        <v>124100</v>
      </c>
      <c r="I1493" s="1363" t="s">
        <v>1124</v>
      </c>
      <c r="J1493" s="1355" t="s">
        <v>3245</v>
      </c>
      <c r="K1493" s="1360">
        <v>10802</v>
      </c>
      <c r="L1493" s="1357" t="s">
        <v>3502</v>
      </c>
      <c r="M1493" s="1357" t="str">
        <f>IFERROR(INDEX('Budget Manager'!C:C,MATCH(L1493,'Budget Manager'!A:A,0))&amp;", "&amp;INDEX('Budget Manager'!D:D,MATCH(L1493,'Budget Manager'!A:A,0)),"No Budget Manager")</f>
        <v>Melanson, Sarah</v>
      </c>
      <c r="N1493" s="1357">
        <f>IFERROR(INDEX('Budget Manager'!B:B,MATCH(L1493,'Budget Manager'!A:A,0)),"No PIDM")</f>
        <v>3011346</v>
      </c>
      <c r="O1493" s="1357" t="s">
        <v>5217</v>
      </c>
      <c r="P1493" s="1357" t="str">
        <f t="shared" si="32"/>
        <v>End</v>
      </c>
      <c r="Q1493" s="1361" t="str">
        <f>IFERROR(VLOOKUP(Organization!$L1493,BUDGETMANAGER,5,FALSE),"No VID")</f>
        <v>I</v>
      </c>
      <c r="R1493" s="111"/>
    </row>
    <row r="1494" spans="1:18" ht="12.75" customHeight="1">
      <c r="A1494" s="1359">
        <v>1485</v>
      </c>
      <c r="B1494" s="1355" t="s">
        <v>97</v>
      </c>
      <c r="C1494" s="1355"/>
      <c r="D1494" s="1355"/>
      <c r="E1494" s="1355"/>
      <c r="F1494" s="1355"/>
      <c r="G1494" s="1355"/>
      <c r="H1494" s="1356">
        <v>140203</v>
      </c>
      <c r="I1494" s="1363" t="s">
        <v>749</v>
      </c>
      <c r="J1494" s="1355" t="s">
        <v>3245</v>
      </c>
      <c r="K1494" s="1360">
        <v>10752</v>
      </c>
      <c r="L1494" s="1357" t="s">
        <v>5180</v>
      </c>
      <c r="M1494" s="1357" t="str">
        <f>IFERROR(INDEX('Budget Manager'!C:C,MATCH(L1494,'Budget Manager'!A:A,0))&amp;", "&amp;INDEX('Budget Manager'!D:D,MATCH(L1494,'Budget Manager'!A:A,0)),"No Budget Manager")</f>
        <v>Neal, Linda</v>
      </c>
      <c r="N1494" s="1357">
        <f>IFERROR(INDEX('Budget Manager'!B:B,MATCH(L1494,'Budget Manager'!A:A,0)),"No PIDM")</f>
        <v>1002064</v>
      </c>
      <c r="O1494" s="1357"/>
      <c r="P1494" s="1357" t="str">
        <f t="shared" si="32"/>
        <v/>
      </c>
      <c r="Q1494" s="1361" t="str">
        <f>IFERROR(VLOOKUP(Organization!$L1494,BUDGETMANAGER,5,FALSE),"No VID")</f>
        <v>A</v>
      </c>
      <c r="R1494" s="111"/>
    </row>
    <row r="1495" spans="1:18" ht="12.75" customHeight="1">
      <c r="A1495" s="1359">
        <v>1486</v>
      </c>
      <c r="B1495" s="1355" t="s">
        <v>97</v>
      </c>
      <c r="C1495" s="1355"/>
      <c r="D1495" s="1355"/>
      <c r="E1495" s="1355"/>
      <c r="F1495" s="1355"/>
      <c r="G1495" s="1355"/>
      <c r="H1495" s="1356" t="s">
        <v>1163</v>
      </c>
      <c r="I1495" s="1368" t="s">
        <v>3297</v>
      </c>
      <c r="J1495" s="1355" t="s">
        <v>3245</v>
      </c>
      <c r="K1495" s="1360">
        <v>10752</v>
      </c>
      <c r="L1495" s="1357" t="s">
        <v>5180</v>
      </c>
      <c r="M1495" s="1357" t="str">
        <f>IFERROR(INDEX('Budget Manager'!C:C,MATCH(L1495,'Budget Manager'!A:A,0))&amp;", "&amp;INDEX('Budget Manager'!D:D,MATCH(L1495,'Budget Manager'!A:A,0)),"No Budget Manager")</f>
        <v>Neal, Linda</v>
      </c>
      <c r="N1495" s="1357">
        <f>IFERROR(INDEX('Budget Manager'!B:B,MATCH(L1495,'Budget Manager'!A:A,0)),"No PIDM")</f>
        <v>1002064</v>
      </c>
      <c r="O1495" s="1357"/>
      <c r="P1495" s="1357" t="str">
        <f t="shared" si="32"/>
        <v/>
      </c>
      <c r="Q1495" s="1361" t="str">
        <f>IFERROR(VLOOKUP(Organization!$L1495,BUDGETMANAGER,5,FALSE),"No VID")</f>
        <v>A</v>
      </c>
      <c r="R1495" s="111"/>
    </row>
    <row r="1496" spans="1:18" ht="12.75" customHeight="1">
      <c r="A1496" s="1359">
        <v>1487</v>
      </c>
      <c r="B1496" s="1355" t="s">
        <v>97</v>
      </c>
      <c r="C1496" s="1355"/>
      <c r="D1496" s="1355"/>
      <c r="E1496" s="1355"/>
      <c r="F1496" s="1355"/>
      <c r="G1496" s="1355"/>
      <c r="H1496" s="1356" t="s">
        <v>1191</v>
      </c>
      <c r="I1496" s="1368" t="s">
        <v>3358</v>
      </c>
      <c r="J1496" s="1355" t="s">
        <v>3245</v>
      </c>
      <c r="K1496" s="1360">
        <v>10752</v>
      </c>
      <c r="L1496" s="1357" t="s">
        <v>5180</v>
      </c>
      <c r="M1496" s="1357" t="str">
        <f>IFERROR(INDEX('Budget Manager'!C:C,MATCH(L1496,'Budget Manager'!A:A,0))&amp;", "&amp;INDEX('Budget Manager'!D:D,MATCH(L1496,'Budget Manager'!A:A,0)),"No Budget Manager")</f>
        <v>Neal, Linda</v>
      </c>
      <c r="N1496" s="1357">
        <f>IFERROR(INDEX('Budget Manager'!B:B,MATCH(L1496,'Budget Manager'!A:A,0)),"No PIDM")</f>
        <v>1002064</v>
      </c>
      <c r="O1496" s="1357"/>
      <c r="P1496" s="1357" t="str">
        <f t="shared" si="32"/>
        <v/>
      </c>
      <c r="Q1496" s="1361" t="str">
        <f>IFERROR(VLOOKUP(Organization!$L1496,BUDGETMANAGER,5,FALSE),"No VID")</f>
        <v>A</v>
      </c>
      <c r="R1496" s="111"/>
    </row>
    <row r="1497" spans="1:18" ht="12.75" customHeight="1">
      <c r="A1497" s="1359">
        <v>1488</v>
      </c>
      <c r="B1497" s="1355" t="s">
        <v>97</v>
      </c>
      <c r="C1497" s="1355"/>
      <c r="D1497" s="1355"/>
      <c r="E1497" s="1355"/>
      <c r="F1497" s="1355"/>
      <c r="G1497" s="1355"/>
      <c r="H1497" s="1356" t="s">
        <v>1194</v>
      </c>
      <c r="I1497" s="1368" t="s">
        <v>3361</v>
      </c>
      <c r="J1497" s="1355" t="s">
        <v>3245</v>
      </c>
      <c r="K1497" s="1360">
        <v>10752</v>
      </c>
      <c r="L1497" s="1357" t="s">
        <v>5180</v>
      </c>
      <c r="M1497" s="1357" t="str">
        <f>IFERROR(INDEX('Budget Manager'!C:C,MATCH(L1497,'Budget Manager'!A:A,0))&amp;", "&amp;INDEX('Budget Manager'!D:D,MATCH(L1497,'Budget Manager'!A:A,0)),"No Budget Manager")</f>
        <v>Neal, Linda</v>
      </c>
      <c r="N1497" s="1357">
        <f>IFERROR(INDEX('Budget Manager'!B:B,MATCH(L1497,'Budget Manager'!A:A,0)),"No PIDM")</f>
        <v>1002064</v>
      </c>
      <c r="O1497" s="1357"/>
      <c r="P1497" s="1357" t="str">
        <f t="shared" si="32"/>
        <v/>
      </c>
      <c r="Q1497" s="1361" t="str">
        <f>IFERROR(VLOOKUP(Organization!$L1497,BUDGETMANAGER,5,FALSE),"No VID")</f>
        <v>A</v>
      </c>
      <c r="R1497" s="111"/>
    </row>
    <row r="1498" spans="1:18" ht="12.65" customHeight="1">
      <c r="A1498" s="1359">
        <v>1489</v>
      </c>
      <c r="B1498" s="1355" t="s">
        <v>97</v>
      </c>
      <c r="C1498" s="1355"/>
      <c r="D1498" s="1355"/>
      <c r="E1498" s="1355"/>
      <c r="F1498" s="1355"/>
      <c r="G1498" s="1355">
        <v>10753</v>
      </c>
      <c r="H1498" s="1356"/>
      <c r="I1498" s="1363" t="s">
        <v>2250</v>
      </c>
      <c r="J1498" s="1355" t="s">
        <v>3240</v>
      </c>
      <c r="K1498" s="1360">
        <v>1075</v>
      </c>
      <c r="L1498" s="1357" t="s">
        <v>7600</v>
      </c>
      <c r="M1498" s="1357" t="str">
        <f>IFERROR(INDEX('Budget Manager'!C:C,MATCH(L1498,'Budget Manager'!A:A,0))&amp;", "&amp;INDEX('Budget Manager'!D:D,MATCH(L1498,'Budget Manager'!A:A,0)),"No Budget Manager")</f>
        <v>Siler, Keri</v>
      </c>
      <c r="N1498" s="1357">
        <f>IFERROR(INDEX('Budget Manager'!B:B,MATCH(L1498,'Budget Manager'!A:A,0)),"No PIDM")</f>
        <v>3471790</v>
      </c>
      <c r="O1498" s="1357"/>
      <c r="P1498" s="1357" t="str">
        <f t="shared" si="32"/>
        <v/>
      </c>
      <c r="Q1498" s="1361" t="str">
        <f>IFERROR(VLOOKUP(Organization!$L1498,BUDGETMANAGER,5,FALSE),"No VID")</f>
        <v>A</v>
      </c>
      <c r="R1498" s="111"/>
    </row>
    <row r="1499" spans="1:18" ht="12.75" customHeight="1">
      <c r="A1499" s="1359">
        <v>1490</v>
      </c>
      <c r="B1499" s="1355" t="s">
        <v>97</v>
      </c>
      <c r="C1499" s="1355"/>
      <c r="D1499" s="1355"/>
      <c r="E1499" s="1355"/>
      <c r="F1499" s="1355"/>
      <c r="G1499" s="1355"/>
      <c r="H1499" s="1356">
        <v>111403</v>
      </c>
      <c r="I1499" s="1357" t="s">
        <v>2675</v>
      </c>
      <c r="J1499" s="1355" t="s">
        <v>3245</v>
      </c>
      <c r="K1499" s="1360">
        <v>10753</v>
      </c>
      <c r="L1499" s="1357" t="s">
        <v>7600</v>
      </c>
      <c r="M1499" s="1357" t="str">
        <f>IFERROR(INDEX('Budget Manager'!C:C,MATCH(L1499,'Budget Manager'!A:A,0))&amp;", "&amp;INDEX('Budget Manager'!D:D,MATCH(L1499,'Budget Manager'!A:A,0)),"No Budget Manager")</f>
        <v>Siler, Keri</v>
      </c>
      <c r="N1499" s="1357">
        <f>IFERROR(INDEX('Budget Manager'!B:B,MATCH(L1499,'Budget Manager'!A:A,0)),"No PIDM")</f>
        <v>3471790</v>
      </c>
      <c r="O1499" s="1357"/>
      <c r="P1499" s="1357" t="str">
        <f t="shared" si="32"/>
        <v/>
      </c>
      <c r="Q1499" s="1361" t="str">
        <f>IFERROR(VLOOKUP(Organization!$L1499,BUDGETMANAGER,5,FALSE),"No VID")</f>
        <v>A</v>
      </c>
      <c r="R1499" s="111"/>
    </row>
    <row r="1500" spans="1:18" ht="12.75" customHeight="1">
      <c r="A1500" s="1359">
        <v>1491</v>
      </c>
      <c r="B1500" s="1355" t="s">
        <v>97</v>
      </c>
      <c r="C1500" s="1355"/>
      <c r="D1500" s="1355"/>
      <c r="E1500" s="1355"/>
      <c r="F1500" s="1355"/>
      <c r="G1500" s="1355"/>
      <c r="H1500" s="1356">
        <v>112103</v>
      </c>
      <c r="I1500" s="1363" t="s">
        <v>2677</v>
      </c>
      <c r="J1500" s="1355" t="s">
        <v>3245</v>
      </c>
      <c r="K1500" s="1360">
        <v>10804</v>
      </c>
      <c r="L1500" s="1357" t="s">
        <v>2674</v>
      </c>
      <c r="M1500" s="1357" t="str">
        <f>IFERROR(INDEX('Budget Manager'!C:C,MATCH(L1500,'Budget Manager'!A:A,0))&amp;", "&amp;INDEX('Budget Manager'!D:D,MATCH(L1500,'Budget Manager'!A:A,0)),"No Budget Manager")</f>
        <v>Lee, Maryke</v>
      </c>
      <c r="N1500" s="1357">
        <f>IFERROR(INDEX('Budget Manager'!B:B,MATCH(L1500,'Budget Manager'!A:A,0)),"No PIDM")</f>
        <v>246885</v>
      </c>
      <c r="O1500" s="1357" t="s">
        <v>6064</v>
      </c>
      <c r="P1500" s="1357" t="str">
        <f t="shared" si="32"/>
        <v>End</v>
      </c>
      <c r="Q1500" s="1361" t="str">
        <f>IFERROR(VLOOKUP(Organization!$L1500,BUDGETMANAGER,5,FALSE),"No VID")</f>
        <v>I</v>
      </c>
      <c r="R1500" s="111"/>
    </row>
    <row r="1501" spans="1:18" ht="12.75" customHeight="1">
      <c r="A1501" s="1359">
        <v>1492</v>
      </c>
      <c r="B1501" s="1355" t="s">
        <v>97</v>
      </c>
      <c r="C1501" s="1355"/>
      <c r="D1501" s="1355"/>
      <c r="E1501" s="1355"/>
      <c r="F1501" s="1355"/>
      <c r="G1501" s="1355"/>
      <c r="H1501" s="1356">
        <v>114703</v>
      </c>
      <c r="I1501" s="1357" t="s">
        <v>1151</v>
      </c>
      <c r="J1501" s="1355" t="s">
        <v>3245</v>
      </c>
      <c r="K1501" s="1360">
        <v>10804</v>
      </c>
      <c r="L1501" s="1357" t="s">
        <v>2674</v>
      </c>
      <c r="M1501" s="1357" t="str">
        <f>IFERROR(INDEX('Budget Manager'!C:C,MATCH(L1501,'Budget Manager'!A:A,0))&amp;", "&amp;INDEX('Budget Manager'!D:D,MATCH(L1501,'Budget Manager'!A:A,0)),"No Budget Manager")</f>
        <v>Lee, Maryke</v>
      </c>
      <c r="N1501" s="1357">
        <f>IFERROR(INDEX('Budget Manager'!B:B,MATCH(L1501,'Budget Manager'!A:A,0)),"No PIDM")</f>
        <v>246885</v>
      </c>
      <c r="O1501" s="1357" t="s">
        <v>6487</v>
      </c>
      <c r="P1501" s="1357" t="str">
        <f t="shared" ref="P1501:P1563" si="33">LEFT($O1501,3)</f>
        <v>End</v>
      </c>
      <c r="Q1501" s="1361" t="str">
        <f>IFERROR(VLOOKUP(Organization!$L1501,BUDGETMANAGER,5,FALSE),"No VID")</f>
        <v>I</v>
      </c>
      <c r="R1501" s="111"/>
    </row>
    <row r="1502" spans="1:18" ht="12.75" customHeight="1">
      <c r="A1502" s="1359">
        <v>1493</v>
      </c>
      <c r="B1502" s="1355" t="s">
        <v>97</v>
      </c>
      <c r="C1502" s="1355"/>
      <c r="D1502" s="1355"/>
      <c r="E1502" s="1355"/>
      <c r="F1502" s="1355"/>
      <c r="G1502" s="1355"/>
      <c r="H1502" s="1356">
        <v>140403</v>
      </c>
      <c r="I1502" s="1357" t="s">
        <v>2673</v>
      </c>
      <c r="J1502" s="1355" t="s">
        <v>3245</v>
      </c>
      <c r="K1502" s="1360">
        <v>10753</v>
      </c>
      <c r="L1502" s="1357" t="s">
        <v>7600</v>
      </c>
      <c r="M1502" s="1357" t="str">
        <f>IFERROR(INDEX('Budget Manager'!C:C,MATCH(L1502,'Budget Manager'!A:A,0))&amp;", "&amp;INDEX('Budget Manager'!D:D,MATCH(L1502,'Budget Manager'!A:A,0)),"No Budget Manager")</f>
        <v>Siler, Keri</v>
      </c>
      <c r="N1502" s="1357">
        <f>IFERROR(INDEX('Budget Manager'!B:B,MATCH(L1502,'Budget Manager'!A:A,0)),"No PIDM")</f>
        <v>3471790</v>
      </c>
      <c r="O1502" s="1357"/>
      <c r="P1502" s="1357" t="str">
        <f t="shared" si="33"/>
        <v/>
      </c>
      <c r="Q1502" s="1361" t="str">
        <f>IFERROR(VLOOKUP(Organization!$L1502,BUDGETMANAGER,5,FALSE),"No VID")</f>
        <v>A</v>
      </c>
      <c r="R1502" s="111">
        <f>COUNTIF($P$12:P1499,"End")</f>
        <v>270</v>
      </c>
    </row>
    <row r="1503" spans="1:18" ht="12.75" customHeight="1">
      <c r="A1503" s="1359">
        <v>1494</v>
      </c>
      <c r="B1503" s="1355" t="s">
        <v>97</v>
      </c>
      <c r="C1503" s="1355"/>
      <c r="D1503" s="1355"/>
      <c r="E1503" s="1355"/>
      <c r="F1503" s="1355"/>
      <c r="G1503" s="1355"/>
      <c r="H1503" s="1356">
        <v>141000</v>
      </c>
      <c r="I1503" s="1357" t="s">
        <v>2676</v>
      </c>
      <c r="J1503" s="1355" t="s">
        <v>3245</v>
      </c>
      <c r="K1503" s="1360">
        <v>10804</v>
      </c>
      <c r="L1503" s="1357" t="s">
        <v>2674</v>
      </c>
      <c r="M1503" s="1357" t="str">
        <f>IFERROR(INDEX('Budget Manager'!C:C,MATCH(L1503,'Budget Manager'!A:A,0))&amp;", "&amp;INDEX('Budget Manager'!D:D,MATCH(L1503,'Budget Manager'!A:A,0)),"No Budget Manager")</f>
        <v>Lee, Maryke</v>
      </c>
      <c r="N1503" s="1357">
        <f>IFERROR(INDEX('Budget Manager'!B:B,MATCH(L1503,'Budget Manager'!A:A,0)),"No PIDM")</f>
        <v>246885</v>
      </c>
      <c r="O1503" s="1357" t="s">
        <v>6487</v>
      </c>
      <c r="P1503" s="1357" t="str">
        <f t="shared" si="33"/>
        <v>End</v>
      </c>
      <c r="Q1503" s="1361" t="str">
        <f>IFERROR(VLOOKUP(Organization!$L1503,BUDGETMANAGER,5,FALSE),"No VID")</f>
        <v>I</v>
      </c>
      <c r="R1503" s="111"/>
    </row>
    <row r="1504" spans="1:18" ht="12.75" customHeight="1">
      <c r="A1504" s="1359">
        <v>1495</v>
      </c>
      <c r="B1504" s="1355" t="s">
        <v>97</v>
      </c>
      <c r="C1504" s="1355"/>
      <c r="D1504" s="1355"/>
      <c r="E1504" s="1355"/>
      <c r="F1504" s="1355"/>
      <c r="G1504" s="1355"/>
      <c r="H1504" s="1356">
        <v>211800</v>
      </c>
      <c r="I1504" s="1357" t="s">
        <v>6196</v>
      </c>
      <c r="J1504" s="1355" t="s">
        <v>3245</v>
      </c>
      <c r="K1504" s="1360">
        <v>10753</v>
      </c>
      <c r="L1504" s="1357" t="s">
        <v>7600</v>
      </c>
      <c r="M1504" s="1357" t="str">
        <f>IFERROR(INDEX('Budget Manager'!C:C,MATCH(L1504,'Budget Manager'!A:A,0))&amp;", "&amp;INDEX('Budget Manager'!D:D,MATCH(L1504,'Budget Manager'!A:A,0)),"No Budget Manager")</f>
        <v>Siler, Keri</v>
      </c>
      <c r="N1504" s="1357">
        <f>IFERROR(INDEX('Budget Manager'!B:B,MATCH(L1504,'Budget Manager'!A:A,0)),"No PIDM")</f>
        <v>3471790</v>
      </c>
      <c r="O1504" s="1357"/>
      <c r="P1504" s="1357" t="str">
        <f t="shared" si="33"/>
        <v/>
      </c>
      <c r="Q1504" s="1361" t="str">
        <f>IFERROR(VLOOKUP(Organization!$L1504,BUDGETMANAGER,5,FALSE),"No VID")</f>
        <v>A</v>
      </c>
    </row>
    <row r="1505" spans="1:18" ht="12.75" customHeight="1">
      <c r="A1505" s="1359">
        <v>1496</v>
      </c>
      <c r="B1505" s="1355" t="s">
        <v>97</v>
      </c>
      <c r="C1505" s="1355"/>
      <c r="D1505" s="1355"/>
      <c r="E1505" s="1355"/>
      <c r="F1505" s="1355"/>
      <c r="G1505" s="1355"/>
      <c r="H1505" s="1356">
        <v>217200</v>
      </c>
      <c r="I1505" s="1357" t="s">
        <v>9224</v>
      </c>
      <c r="J1505" s="1355" t="s">
        <v>3245</v>
      </c>
      <c r="K1505" s="1360">
        <v>10753</v>
      </c>
      <c r="L1505" s="1357" t="s">
        <v>7600</v>
      </c>
      <c r="M1505" s="1357" t="str">
        <f>IFERROR(INDEX('Budget Manager'!C:C,MATCH(L1505,'Budget Manager'!A:A,0))&amp;", "&amp;INDEX('Budget Manager'!D:D,MATCH(L1505,'Budget Manager'!A:A,0)),"No Budget Manager")</f>
        <v>Siler, Keri</v>
      </c>
      <c r="N1505" s="1357">
        <f>IFERROR(INDEX('Budget Manager'!B:B,MATCH(L1505,'Budget Manager'!A:A,0)),"No PIDM")</f>
        <v>3471790</v>
      </c>
      <c r="O1505" s="1357"/>
      <c r="P1505" s="1357" t="str">
        <f t="shared" si="33"/>
        <v/>
      </c>
      <c r="Q1505" s="1361" t="str">
        <f>IFERROR(VLOOKUP(Organization!$L1505,BUDGETMANAGER,5,FALSE),"No VID")</f>
        <v>A</v>
      </c>
      <c r="R1505" s="111"/>
    </row>
    <row r="1506" spans="1:18" ht="12.75" customHeight="1">
      <c r="A1506" s="1359">
        <v>1497</v>
      </c>
      <c r="B1506" s="1355" t="s">
        <v>97</v>
      </c>
      <c r="C1506" s="1355"/>
      <c r="D1506" s="1355"/>
      <c r="E1506" s="1355"/>
      <c r="F1506" s="1355"/>
      <c r="G1506" s="1355"/>
      <c r="H1506" s="1356" t="s">
        <v>1175</v>
      </c>
      <c r="I1506" s="1357" t="s">
        <v>4860</v>
      </c>
      <c r="J1506" s="1355" t="s">
        <v>3245</v>
      </c>
      <c r="K1506" s="1360">
        <v>10753</v>
      </c>
      <c r="L1506" s="1357" t="s">
        <v>7600</v>
      </c>
      <c r="M1506" s="1357" t="str">
        <f>IFERROR(INDEX('Budget Manager'!C:C,MATCH(L1506,'Budget Manager'!A:A,0))&amp;", "&amp;INDEX('Budget Manager'!D:D,MATCH(L1506,'Budget Manager'!A:A,0)),"No Budget Manager")</f>
        <v>Siler, Keri</v>
      </c>
      <c r="N1506" s="1357">
        <f>IFERROR(INDEX('Budget Manager'!B:B,MATCH(L1506,'Budget Manager'!A:A,0)),"No PIDM")</f>
        <v>3471790</v>
      </c>
      <c r="O1506" s="1357"/>
      <c r="P1506" s="1357" t="str">
        <f t="shared" si="33"/>
        <v/>
      </c>
      <c r="Q1506" s="1361" t="str">
        <f>IFERROR(VLOOKUP(Organization!$L1506,BUDGETMANAGER,5,FALSE),"No VID")</f>
        <v>A</v>
      </c>
      <c r="R1506" s="111"/>
    </row>
    <row r="1507" spans="1:18" ht="12.75" customHeight="1">
      <c r="A1507" s="1359">
        <v>1498</v>
      </c>
      <c r="B1507" s="1355" t="s">
        <v>97</v>
      </c>
      <c r="C1507" s="1355"/>
      <c r="D1507" s="1355"/>
      <c r="E1507" s="1355"/>
      <c r="F1507" s="1355"/>
      <c r="G1507" s="1355"/>
      <c r="H1507" s="1356" t="s">
        <v>1196</v>
      </c>
      <c r="I1507" s="1357" t="s">
        <v>3364</v>
      </c>
      <c r="J1507" s="1355" t="s">
        <v>3245</v>
      </c>
      <c r="K1507" s="1360">
        <v>10753</v>
      </c>
      <c r="L1507" s="1357" t="s">
        <v>7600</v>
      </c>
      <c r="M1507" s="1357" t="str">
        <f>IFERROR(INDEX('Budget Manager'!C:C,MATCH(L1507,'Budget Manager'!A:A,0))&amp;", "&amp;INDEX('Budget Manager'!D:D,MATCH(L1507,'Budget Manager'!A:A,0)),"No Budget Manager")</f>
        <v>Siler, Keri</v>
      </c>
      <c r="N1507" s="1357">
        <f>IFERROR(INDEX('Budget Manager'!B:B,MATCH(L1507,'Budget Manager'!A:A,0)),"No PIDM")</f>
        <v>3471790</v>
      </c>
      <c r="O1507" s="1357"/>
      <c r="P1507" s="1357" t="str">
        <f t="shared" si="33"/>
        <v/>
      </c>
      <c r="Q1507" s="1361" t="str">
        <f>IFERROR(VLOOKUP(Organization!$L1507,BUDGETMANAGER,5,FALSE),"No VID")</f>
        <v>A</v>
      </c>
      <c r="R1507" s="111"/>
    </row>
    <row r="1508" spans="1:18" ht="12.75" customHeight="1">
      <c r="A1508" s="1359">
        <v>1499</v>
      </c>
      <c r="B1508" s="1355" t="s">
        <v>97</v>
      </c>
      <c r="C1508" s="1355"/>
      <c r="D1508" s="1355"/>
      <c r="E1508" s="1355"/>
      <c r="F1508" s="1355"/>
      <c r="G1508" s="1355"/>
      <c r="H1508" s="1356" t="s">
        <v>1201</v>
      </c>
      <c r="I1508" s="1363" t="s">
        <v>1864</v>
      </c>
      <c r="J1508" s="1355" t="s">
        <v>3245</v>
      </c>
      <c r="K1508" s="1360">
        <v>10753</v>
      </c>
      <c r="L1508" s="1357" t="s">
        <v>7600</v>
      </c>
      <c r="M1508" s="1357" t="str">
        <f>IFERROR(INDEX('Budget Manager'!C:C,MATCH(L1508,'Budget Manager'!A:A,0))&amp;", "&amp;INDEX('Budget Manager'!D:D,MATCH(L1508,'Budget Manager'!A:A,0)),"No Budget Manager")</f>
        <v>Siler, Keri</v>
      </c>
      <c r="N1508" s="1357">
        <f>IFERROR(INDEX('Budget Manager'!B:B,MATCH(L1508,'Budget Manager'!A:A,0)),"No PIDM")</f>
        <v>3471790</v>
      </c>
      <c r="O1508" s="1357"/>
      <c r="P1508" s="1357" t="str">
        <f t="shared" si="33"/>
        <v/>
      </c>
      <c r="Q1508" s="1361" t="str">
        <f>IFERROR(VLOOKUP(Organization!$L1508,BUDGETMANAGER,5,FALSE),"No VID")</f>
        <v>A</v>
      </c>
      <c r="R1508" s="111"/>
    </row>
    <row r="1509" spans="1:18" ht="12.75" customHeight="1">
      <c r="A1509" s="1359">
        <v>1500</v>
      </c>
      <c r="B1509" s="1355" t="s">
        <v>97</v>
      </c>
      <c r="C1509" s="1355"/>
      <c r="D1509" s="1355"/>
      <c r="E1509" s="1355"/>
      <c r="F1509" s="1355"/>
      <c r="G1509" s="1355"/>
      <c r="H1509" s="1356" t="s">
        <v>5720</v>
      </c>
      <c r="I1509" s="1363" t="s">
        <v>5721</v>
      </c>
      <c r="J1509" s="1355" t="s">
        <v>3245</v>
      </c>
      <c r="K1509" s="1360">
        <v>10753</v>
      </c>
      <c r="L1509" s="1357" t="s">
        <v>7600</v>
      </c>
      <c r="M1509" s="1357" t="str">
        <f>IFERROR(INDEX('Budget Manager'!C:C,MATCH(L1509,'Budget Manager'!A:A,0))&amp;", "&amp;INDEX('Budget Manager'!D:D,MATCH(L1509,'Budget Manager'!A:A,0)),"No Budget Manager")</f>
        <v>Siler, Keri</v>
      </c>
      <c r="N1509" s="1357">
        <f>IFERROR(INDEX('Budget Manager'!B:B,MATCH(L1509,'Budget Manager'!A:A,0)),"No PIDM")</f>
        <v>3471790</v>
      </c>
      <c r="O1509" s="1357"/>
      <c r="P1509" s="1357" t="str">
        <f t="shared" si="33"/>
        <v/>
      </c>
      <c r="Q1509" s="1361" t="str">
        <f>IFERROR(VLOOKUP(Organization!$L1509,BUDGETMANAGER,5,FALSE),"No VID")</f>
        <v>A</v>
      </c>
      <c r="R1509" s="111"/>
    </row>
    <row r="1510" spans="1:18" ht="12.75" customHeight="1">
      <c r="A1510" s="1359">
        <v>1501</v>
      </c>
      <c r="B1510" s="1355" t="s">
        <v>97</v>
      </c>
      <c r="C1510" s="1355"/>
      <c r="D1510" s="1355"/>
      <c r="E1510" s="1355"/>
      <c r="F1510" s="1355"/>
      <c r="G1510" s="1355"/>
      <c r="H1510" s="1356">
        <v>362600</v>
      </c>
      <c r="I1510" s="1363" t="s">
        <v>9359</v>
      </c>
      <c r="J1510" s="1355" t="s">
        <v>3245</v>
      </c>
      <c r="K1510" s="1360">
        <v>10753</v>
      </c>
      <c r="L1510" s="1357" t="s">
        <v>9598</v>
      </c>
      <c r="M1510" s="1357" t="str">
        <f>IFERROR(INDEX('Budget Manager'!C:C,MATCH(L1510,'Budget Manager'!A:A,0))&amp;", "&amp;INDEX('Budget Manager'!D:D,MATCH(L1510,'Budget Manager'!A:A,0)),"No Budget Manager")</f>
        <v>Thomas, Lauren</v>
      </c>
      <c r="N1510" s="1357">
        <f>IFERROR(INDEX('Budget Manager'!B:B,MATCH(L1510,'Budget Manager'!A:A,0)),"No PIDM")</f>
        <v>3837530</v>
      </c>
      <c r="O1510" s="1357"/>
      <c r="P1510" s="1357" t="str">
        <f t="shared" si="33"/>
        <v/>
      </c>
      <c r="Q1510" s="1361" t="str">
        <f>IFERROR(VLOOKUP(Organization!$L1510,BUDGETMANAGER,5,FALSE),"No VID")</f>
        <v>A</v>
      </c>
      <c r="R1510" s="111"/>
    </row>
    <row r="1511" spans="1:18" ht="12.75" customHeight="1">
      <c r="A1511" s="1359">
        <v>1502</v>
      </c>
      <c r="B1511" s="1355" t="s">
        <v>97</v>
      </c>
      <c r="C1511" s="1355"/>
      <c r="D1511" s="1355"/>
      <c r="E1511" s="1355"/>
      <c r="F1511" s="1355"/>
      <c r="G1511" s="1355">
        <v>10754</v>
      </c>
      <c r="H1511" s="1356"/>
      <c r="I1511" s="1363" t="s">
        <v>2250</v>
      </c>
      <c r="J1511" s="1355" t="s">
        <v>3240</v>
      </c>
      <c r="K1511" s="1378">
        <v>1075</v>
      </c>
      <c r="L1511" s="1357" t="s">
        <v>6634</v>
      </c>
      <c r="M1511" s="1357" t="str">
        <f>IFERROR(INDEX('Budget Manager'!C:C,MATCH(L1511,'Budget Manager'!A:A,0))&amp;", "&amp;INDEX('Budget Manager'!D:D,MATCH(L1511,'Budget Manager'!A:A,0)),"No Budget Manager")</f>
        <v>Snyder, Jennifer</v>
      </c>
      <c r="N1511" s="1357">
        <f>IFERROR(INDEX('Budget Manager'!B:B,MATCH(L1511,'Budget Manager'!A:A,0)),"No PIDM")</f>
        <v>3854829</v>
      </c>
      <c r="O1511" s="1357"/>
      <c r="P1511" s="1357" t="str">
        <f t="shared" si="33"/>
        <v/>
      </c>
      <c r="Q1511" s="1361" t="str">
        <f>IFERROR(VLOOKUP(Organization!$L1511,BUDGETMANAGER,5,FALSE),"No VID")</f>
        <v>A</v>
      </c>
      <c r="R1511" s="111"/>
    </row>
    <row r="1512" spans="1:18" ht="12.75" customHeight="1">
      <c r="A1512" s="1359">
        <v>1503</v>
      </c>
      <c r="B1512" s="1355" t="s">
        <v>97</v>
      </c>
      <c r="C1512" s="1355"/>
      <c r="D1512" s="1355"/>
      <c r="E1512" s="1355"/>
      <c r="F1512" s="1355"/>
      <c r="G1512" s="1355"/>
      <c r="H1512" s="1356">
        <v>111503</v>
      </c>
      <c r="I1512" s="1363" t="s">
        <v>2679</v>
      </c>
      <c r="J1512" s="1355" t="s">
        <v>3245</v>
      </c>
      <c r="K1512" s="1378">
        <v>10754</v>
      </c>
      <c r="L1512" s="1357" t="s">
        <v>6634</v>
      </c>
      <c r="M1512" s="1357" t="str">
        <f>IFERROR(INDEX('Budget Manager'!C:C,MATCH(L1512,'Budget Manager'!A:A,0))&amp;", "&amp;INDEX('Budget Manager'!D:D,MATCH(L1512,'Budget Manager'!A:A,0)),"No Budget Manager")</f>
        <v>Snyder, Jennifer</v>
      </c>
      <c r="N1512" s="1357">
        <f>IFERROR(INDEX('Budget Manager'!B:B,MATCH(L1512,'Budget Manager'!A:A,0)),"No PIDM")</f>
        <v>3854829</v>
      </c>
      <c r="O1512" s="1357"/>
      <c r="P1512" s="1357" t="str">
        <f t="shared" si="33"/>
        <v/>
      </c>
      <c r="Q1512" s="1361" t="str">
        <f>IFERROR(VLOOKUP(Organization!$L1512,BUDGETMANAGER,5,FALSE),"No VID")</f>
        <v>A</v>
      </c>
      <c r="R1512" s="111"/>
    </row>
    <row r="1513" spans="1:18" ht="12.75" customHeight="1">
      <c r="A1513" s="1359">
        <v>1504</v>
      </c>
      <c r="B1513" s="1355" t="s">
        <v>97</v>
      </c>
      <c r="C1513" s="1355"/>
      <c r="D1513" s="1355"/>
      <c r="E1513" s="1355"/>
      <c r="F1513" s="1355"/>
      <c r="G1513" s="1355"/>
      <c r="H1513" s="1356">
        <v>111603</v>
      </c>
      <c r="I1513" s="1363" t="s">
        <v>2680</v>
      </c>
      <c r="J1513" s="1355" t="s">
        <v>3245</v>
      </c>
      <c r="K1513" s="1378">
        <v>10754</v>
      </c>
      <c r="L1513" s="1357" t="s">
        <v>6634</v>
      </c>
      <c r="M1513" s="1357" t="str">
        <f>IFERROR(INDEX('Budget Manager'!C:C,MATCH(L1513,'Budget Manager'!A:A,0))&amp;", "&amp;INDEX('Budget Manager'!D:D,MATCH(L1513,'Budget Manager'!A:A,0)),"No Budget Manager")</f>
        <v>Snyder, Jennifer</v>
      </c>
      <c r="N1513" s="1357">
        <f>IFERROR(INDEX('Budget Manager'!B:B,MATCH(L1513,'Budget Manager'!A:A,0)),"No PIDM")</f>
        <v>3854829</v>
      </c>
      <c r="O1513" s="1357"/>
      <c r="P1513" s="1357" t="str">
        <f t="shared" si="33"/>
        <v/>
      </c>
      <c r="Q1513" s="1361" t="str">
        <f>IFERROR(VLOOKUP(Organization!$L1513,BUDGETMANAGER,5,FALSE),"No VID")</f>
        <v>A</v>
      </c>
      <c r="R1513" s="111"/>
    </row>
    <row r="1514" spans="1:18" ht="12.75" customHeight="1">
      <c r="A1514" s="1359">
        <v>1505</v>
      </c>
      <c r="B1514" s="1355" t="s">
        <v>97</v>
      </c>
      <c r="C1514" s="1355"/>
      <c r="D1514" s="1355"/>
      <c r="E1514" s="1355"/>
      <c r="F1514" s="1355"/>
      <c r="G1514" s="1355"/>
      <c r="H1514" s="1356">
        <v>114303</v>
      </c>
      <c r="I1514" s="1363" t="s">
        <v>2681</v>
      </c>
      <c r="J1514" s="1355" t="s">
        <v>3245</v>
      </c>
      <c r="K1514" s="1378">
        <v>10754</v>
      </c>
      <c r="L1514" s="1357" t="s">
        <v>6634</v>
      </c>
      <c r="M1514" s="1357" t="str">
        <f>IFERROR(INDEX('Budget Manager'!C:C,MATCH(L1514,'Budget Manager'!A:A,0))&amp;", "&amp;INDEX('Budget Manager'!D:D,MATCH(L1514,'Budget Manager'!A:A,0)),"No Budget Manager")</f>
        <v>Snyder, Jennifer</v>
      </c>
      <c r="N1514" s="1357">
        <f>IFERROR(INDEX('Budget Manager'!B:B,MATCH(L1514,'Budget Manager'!A:A,0)),"No PIDM")</f>
        <v>3854829</v>
      </c>
      <c r="O1514" s="1357"/>
      <c r="P1514" s="1357" t="str">
        <f t="shared" si="33"/>
        <v/>
      </c>
      <c r="Q1514" s="1361" t="str">
        <f>IFERROR(VLOOKUP(Organization!$L1514,BUDGETMANAGER,5,FALSE),"No VID")</f>
        <v>A</v>
      </c>
      <c r="R1514" s="111"/>
    </row>
    <row r="1515" spans="1:18" ht="12.75" customHeight="1">
      <c r="A1515" s="1359">
        <v>1506</v>
      </c>
      <c r="B1515" s="1355" t="s">
        <v>97</v>
      </c>
      <c r="C1515" s="1355"/>
      <c r="D1515" s="1355"/>
      <c r="E1515" s="1355"/>
      <c r="F1515" s="1355"/>
      <c r="G1515" s="1355"/>
      <c r="H1515" s="1356">
        <v>114403</v>
      </c>
      <c r="I1515" s="1363" t="s">
        <v>2682</v>
      </c>
      <c r="J1515" s="1355" t="s">
        <v>3245</v>
      </c>
      <c r="K1515" s="1378">
        <v>10754</v>
      </c>
      <c r="L1515" s="1357" t="s">
        <v>6634</v>
      </c>
      <c r="M1515" s="1357" t="str">
        <f>IFERROR(INDEX('Budget Manager'!C:C,MATCH(L1515,'Budget Manager'!A:A,0))&amp;", "&amp;INDEX('Budget Manager'!D:D,MATCH(L1515,'Budget Manager'!A:A,0)),"No Budget Manager")</f>
        <v>Snyder, Jennifer</v>
      </c>
      <c r="N1515" s="1357">
        <f>IFERROR(INDEX('Budget Manager'!B:B,MATCH(L1515,'Budget Manager'!A:A,0)),"No PIDM")</f>
        <v>3854829</v>
      </c>
      <c r="O1515" s="1357"/>
      <c r="P1515" s="1357" t="str">
        <f t="shared" si="33"/>
        <v/>
      </c>
      <c r="Q1515" s="1361" t="str">
        <f>IFERROR(VLOOKUP(Organization!$L1515,BUDGETMANAGER,5,FALSE),"No VID")</f>
        <v>A</v>
      </c>
      <c r="R1515" s="111"/>
    </row>
    <row r="1516" spans="1:18" ht="12.75" customHeight="1">
      <c r="A1516" s="1359">
        <v>1507</v>
      </c>
      <c r="B1516" s="1355" t="s">
        <v>97</v>
      </c>
      <c r="C1516" s="1355"/>
      <c r="D1516" s="1355"/>
      <c r="E1516" s="1355"/>
      <c r="F1516" s="1355"/>
      <c r="G1516" s="1355"/>
      <c r="H1516" s="1356">
        <v>140603</v>
      </c>
      <c r="I1516" s="1357" t="s">
        <v>2678</v>
      </c>
      <c r="J1516" s="1355" t="s">
        <v>3245</v>
      </c>
      <c r="K1516" s="1378">
        <v>10754</v>
      </c>
      <c r="L1516" s="1357" t="s">
        <v>6634</v>
      </c>
      <c r="M1516" s="1357" t="str">
        <f>IFERROR(INDEX('Budget Manager'!C:C,MATCH(L1516,'Budget Manager'!A:A,0))&amp;", "&amp;INDEX('Budget Manager'!D:D,MATCH(L1516,'Budget Manager'!A:A,0)),"No Budget Manager")</f>
        <v>Snyder, Jennifer</v>
      </c>
      <c r="N1516" s="1357">
        <f>IFERROR(INDEX('Budget Manager'!B:B,MATCH(L1516,'Budget Manager'!A:A,0)),"No PIDM")</f>
        <v>3854829</v>
      </c>
      <c r="O1516" s="1357"/>
      <c r="P1516" s="1357" t="str">
        <f t="shared" si="33"/>
        <v/>
      </c>
      <c r="Q1516" s="1361" t="str">
        <f>IFERROR(VLOOKUP(Organization!$L1516,BUDGETMANAGER,5,FALSE),"No VID")</f>
        <v>A</v>
      </c>
      <c r="R1516" s="111"/>
    </row>
    <row r="1517" spans="1:18" ht="12.75" customHeight="1">
      <c r="A1517" s="1359">
        <v>1508</v>
      </c>
      <c r="B1517" s="1355" t="s">
        <v>97</v>
      </c>
      <c r="C1517" s="1355"/>
      <c r="D1517" s="1355"/>
      <c r="E1517" s="1355"/>
      <c r="F1517" s="1355"/>
      <c r="G1517" s="1355"/>
      <c r="H1517" s="1356">
        <v>212003</v>
      </c>
      <c r="I1517" s="1357" t="s">
        <v>6688</v>
      </c>
      <c r="J1517" s="1355" t="s">
        <v>3245</v>
      </c>
      <c r="K1517" s="1378">
        <v>10754</v>
      </c>
      <c r="L1517" s="1357" t="s">
        <v>6634</v>
      </c>
      <c r="M1517" s="1357" t="str">
        <f>IFERROR(INDEX('Budget Manager'!C:C,MATCH(L1517,'Budget Manager'!A:A,0))&amp;", "&amp;INDEX('Budget Manager'!D:D,MATCH(L1517,'Budget Manager'!A:A,0)),"No Budget Manager")</f>
        <v>Snyder, Jennifer</v>
      </c>
      <c r="N1517" s="1357">
        <f>IFERROR(INDEX('Budget Manager'!B:B,MATCH(L1517,'Budget Manager'!A:A,0)),"No PIDM")</f>
        <v>3854829</v>
      </c>
      <c r="O1517" s="1357"/>
      <c r="P1517" s="1357" t="str">
        <f t="shared" si="33"/>
        <v/>
      </c>
      <c r="Q1517" s="1361" t="str">
        <f>IFERROR(VLOOKUP(Organization!$L1517,BUDGETMANAGER,5,FALSE),"No VID")</f>
        <v>A</v>
      </c>
      <c r="R1517" s="111"/>
    </row>
    <row r="1518" spans="1:18" ht="12.75" customHeight="1">
      <c r="A1518" s="1359">
        <v>1509</v>
      </c>
      <c r="B1518" s="1355" t="s">
        <v>97</v>
      </c>
      <c r="C1518" s="1355"/>
      <c r="D1518" s="1355"/>
      <c r="E1518" s="1355"/>
      <c r="F1518" s="1355"/>
      <c r="G1518" s="1355"/>
      <c r="H1518" s="1356">
        <v>213703</v>
      </c>
      <c r="I1518" s="1357" t="s">
        <v>9115</v>
      </c>
      <c r="J1518" s="1355" t="s">
        <v>3245</v>
      </c>
      <c r="K1518" s="1378">
        <v>10754</v>
      </c>
      <c r="L1518" s="1357" t="s">
        <v>6634</v>
      </c>
      <c r="M1518" s="1357" t="str">
        <f>IFERROR(INDEX('Budget Manager'!C:C,MATCH(L1518,'Budget Manager'!A:A,0))&amp;", "&amp;INDEX('Budget Manager'!D:D,MATCH(L1518,'Budget Manager'!A:A,0)),"No Budget Manager")</f>
        <v>Snyder, Jennifer</v>
      </c>
      <c r="N1518" s="1357">
        <f>IFERROR(INDEX('Budget Manager'!B:B,MATCH(L1518,'Budget Manager'!A:A,0)),"No PIDM")</f>
        <v>3854829</v>
      </c>
      <c r="O1518" s="1357"/>
      <c r="P1518" s="1357" t="str">
        <f t="shared" si="33"/>
        <v/>
      </c>
      <c r="Q1518" s="1361" t="str">
        <f>IFERROR(VLOOKUP(Organization!$L1518,BUDGETMANAGER,5,FALSE),"No VID")</f>
        <v>A</v>
      </c>
      <c r="R1518" s="111"/>
    </row>
    <row r="1519" spans="1:18" ht="12.75" customHeight="1">
      <c r="A1519" s="1359">
        <v>1510</v>
      </c>
      <c r="B1519" s="1355" t="s">
        <v>97</v>
      </c>
      <c r="C1519" s="1355"/>
      <c r="D1519" s="1355"/>
      <c r="E1519" s="1355"/>
      <c r="F1519" s="1355"/>
      <c r="G1519" s="1355"/>
      <c r="H1519" s="1356" t="s">
        <v>1168</v>
      </c>
      <c r="I1519" s="1363" t="s">
        <v>3302</v>
      </c>
      <c r="J1519" s="1355" t="s">
        <v>3245</v>
      </c>
      <c r="K1519" s="1378">
        <v>10754</v>
      </c>
      <c r="L1519" s="1357" t="s">
        <v>6634</v>
      </c>
      <c r="M1519" s="1357" t="str">
        <f>IFERROR(INDEX('Budget Manager'!C:C,MATCH(L1519,'Budget Manager'!A:A,0))&amp;", "&amp;INDEX('Budget Manager'!D:D,MATCH(L1519,'Budget Manager'!A:A,0)),"No Budget Manager")</f>
        <v>Snyder, Jennifer</v>
      </c>
      <c r="N1519" s="1357">
        <f>IFERROR(INDEX('Budget Manager'!B:B,MATCH(L1519,'Budget Manager'!A:A,0)),"No PIDM")</f>
        <v>3854829</v>
      </c>
      <c r="O1519" s="1357"/>
      <c r="P1519" s="1357" t="str">
        <f t="shared" si="33"/>
        <v/>
      </c>
      <c r="Q1519" s="1361" t="str">
        <f>IFERROR(VLOOKUP(Organization!$L1519,BUDGETMANAGER,5,FALSE),"No VID")</f>
        <v>A</v>
      </c>
      <c r="R1519" s="111"/>
    </row>
    <row r="1520" spans="1:18" ht="12.75" customHeight="1">
      <c r="A1520" s="1359">
        <v>1511</v>
      </c>
      <c r="B1520" s="1355" t="s">
        <v>97</v>
      </c>
      <c r="C1520" s="1355"/>
      <c r="D1520" s="1355"/>
      <c r="E1520" s="1355"/>
      <c r="F1520" s="1355"/>
      <c r="G1520" s="1355"/>
      <c r="H1520" s="1356" t="s">
        <v>1185</v>
      </c>
      <c r="I1520" s="1357" t="s">
        <v>3391</v>
      </c>
      <c r="J1520" s="1355" t="s">
        <v>3245</v>
      </c>
      <c r="K1520" s="1378">
        <v>10754</v>
      </c>
      <c r="L1520" s="1357" t="s">
        <v>6634</v>
      </c>
      <c r="M1520" s="1357" t="str">
        <f>IFERROR(INDEX('Budget Manager'!C:C,MATCH(L1520,'Budget Manager'!A:A,0))&amp;", "&amp;INDEX('Budget Manager'!D:D,MATCH(L1520,'Budget Manager'!A:A,0)),"No Budget Manager")</f>
        <v>Snyder, Jennifer</v>
      </c>
      <c r="N1520" s="1357">
        <f>IFERROR(INDEX('Budget Manager'!B:B,MATCH(L1520,'Budget Manager'!A:A,0)),"No PIDM")</f>
        <v>3854829</v>
      </c>
      <c r="O1520" s="1357"/>
      <c r="P1520" s="1357" t="str">
        <f t="shared" si="33"/>
        <v/>
      </c>
      <c r="Q1520" s="1361" t="str">
        <f>IFERROR(VLOOKUP(Organization!$L1520,BUDGETMANAGER,5,FALSE),"No VID")</f>
        <v>A</v>
      </c>
      <c r="R1520" s="111"/>
    </row>
    <row r="1521" spans="1:18" ht="12.75" customHeight="1">
      <c r="A1521" s="1359">
        <v>1512</v>
      </c>
      <c r="B1521" s="1355" t="s">
        <v>97</v>
      </c>
      <c r="C1521" s="1355"/>
      <c r="D1521" s="1355"/>
      <c r="E1521" s="1355"/>
      <c r="F1521" s="1355"/>
      <c r="G1521" s="1355"/>
      <c r="H1521" s="1356" t="s">
        <v>1189</v>
      </c>
      <c r="I1521" s="1368" t="s">
        <v>3356</v>
      </c>
      <c r="J1521" s="1355" t="s">
        <v>3245</v>
      </c>
      <c r="K1521" s="1378">
        <v>10754</v>
      </c>
      <c r="L1521" s="1357" t="s">
        <v>6634</v>
      </c>
      <c r="M1521" s="1357" t="str">
        <f>IFERROR(INDEX('Budget Manager'!C:C,MATCH(L1521,'Budget Manager'!A:A,0))&amp;", "&amp;INDEX('Budget Manager'!D:D,MATCH(L1521,'Budget Manager'!A:A,0)),"No Budget Manager")</f>
        <v>Snyder, Jennifer</v>
      </c>
      <c r="N1521" s="1357">
        <f>IFERROR(INDEX('Budget Manager'!B:B,MATCH(L1521,'Budget Manager'!A:A,0)),"No PIDM")</f>
        <v>3854829</v>
      </c>
      <c r="O1521" s="1357"/>
      <c r="P1521" s="1357" t="str">
        <f t="shared" si="33"/>
        <v/>
      </c>
      <c r="Q1521" s="1361" t="str">
        <f>IFERROR(VLOOKUP(Organization!$L1521,BUDGETMANAGER,5,FALSE),"No VID")</f>
        <v>A</v>
      </c>
      <c r="R1521" s="111"/>
    </row>
    <row r="1522" spans="1:18" ht="12.75" customHeight="1">
      <c r="A1522" s="1359">
        <v>1513</v>
      </c>
      <c r="B1522" s="1355" t="s">
        <v>97</v>
      </c>
      <c r="C1522" s="1355"/>
      <c r="D1522" s="1355"/>
      <c r="E1522" s="1355"/>
      <c r="F1522" s="1355"/>
      <c r="G1522" s="1355"/>
      <c r="H1522" s="1356" t="s">
        <v>6166</v>
      </c>
      <c r="I1522" s="1363" t="s">
        <v>6167</v>
      </c>
      <c r="J1522" s="1355" t="s">
        <v>3245</v>
      </c>
      <c r="K1522" s="1378">
        <v>10754</v>
      </c>
      <c r="L1522" s="1357" t="s">
        <v>6634</v>
      </c>
      <c r="M1522" s="1357" t="str">
        <f>IFERROR(INDEX('Budget Manager'!C:C,MATCH(L1522,'Budget Manager'!A:A,0))&amp;", "&amp;INDEX('Budget Manager'!D:D,MATCH(L1522,'Budget Manager'!A:A,0)),"No Budget Manager")</f>
        <v>Snyder, Jennifer</v>
      </c>
      <c r="N1522" s="1357">
        <f>IFERROR(INDEX('Budget Manager'!B:B,MATCH(L1522,'Budget Manager'!A:A,0)),"No PIDM")</f>
        <v>3854829</v>
      </c>
      <c r="O1522" s="1357"/>
      <c r="P1522" s="1357" t="str">
        <f t="shared" si="33"/>
        <v/>
      </c>
      <c r="Q1522" s="1361" t="str">
        <f>IFERROR(VLOOKUP(Organization!$L1522,BUDGETMANAGER,5,FALSE),"No VID")</f>
        <v>A</v>
      </c>
      <c r="R1522" s="111"/>
    </row>
    <row r="1523" spans="1:18" ht="12.75" customHeight="1">
      <c r="A1523" s="1359">
        <v>1514</v>
      </c>
      <c r="B1523" s="1355" t="s">
        <v>97</v>
      </c>
      <c r="C1523" s="1355"/>
      <c r="D1523" s="1355"/>
      <c r="E1523" s="1355"/>
      <c r="F1523" s="1355"/>
      <c r="G1523" s="1355">
        <v>10755</v>
      </c>
      <c r="H1523" s="1356"/>
      <c r="I1523" s="1363" t="s">
        <v>2250</v>
      </c>
      <c r="J1523" s="1355" t="s">
        <v>3240</v>
      </c>
      <c r="K1523" s="1360">
        <v>1075</v>
      </c>
      <c r="L1523" s="1357" t="s">
        <v>7625</v>
      </c>
      <c r="M1523" s="1357" t="str">
        <f>IFERROR(INDEX('Budget Manager'!C:C,MATCH(L1523,'Budget Manager'!A:A,0))&amp;", "&amp;INDEX('Budget Manager'!D:D,MATCH(L1523,'Budget Manager'!A:A,0)),"No Budget Manager")</f>
        <v>Collins, Mark</v>
      </c>
      <c r="N1523" s="1357">
        <f>IFERROR(INDEX('Budget Manager'!B:B,MATCH(L1523,'Budget Manager'!A:A,0)),"No PIDM")</f>
        <v>3939848</v>
      </c>
      <c r="O1523" s="1357"/>
      <c r="P1523" s="1357" t="str">
        <f t="shared" si="33"/>
        <v/>
      </c>
      <c r="Q1523" s="1361" t="str">
        <f>IFERROR(VLOOKUP(Organization!$L1523,BUDGETMANAGER,5,FALSE),"No VID")</f>
        <v>A</v>
      </c>
      <c r="R1523" s="111"/>
    </row>
    <row r="1524" spans="1:18" ht="12.75" customHeight="1">
      <c r="A1524" s="1359">
        <v>1515</v>
      </c>
      <c r="B1524" s="1355" t="s">
        <v>97</v>
      </c>
      <c r="C1524" s="1355"/>
      <c r="D1524" s="1355"/>
      <c r="E1524" s="1355"/>
      <c r="F1524" s="1355"/>
      <c r="G1524" s="1355"/>
      <c r="H1524" s="1356">
        <v>111703</v>
      </c>
      <c r="I1524" s="1363" t="s">
        <v>3453</v>
      </c>
      <c r="J1524" s="1355" t="s">
        <v>3245</v>
      </c>
      <c r="K1524" s="1360">
        <v>10755</v>
      </c>
      <c r="L1524" s="1357" t="s">
        <v>7625</v>
      </c>
      <c r="M1524" s="1357" t="str">
        <f>IFERROR(INDEX('Budget Manager'!C:C,MATCH(L1524,'Budget Manager'!A:A,0))&amp;", "&amp;INDEX('Budget Manager'!D:D,MATCH(L1524,'Budget Manager'!A:A,0)),"No Budget Manager")</f>
        <v>Collins, Mark</v>
      </c>
      <c r="N1524" s="1357">
        <f>IFERROR(INDEX('Budget Manager'!B:B,MATCH(L1524,'Budget Manager'!A:A,0)),"No PIDM")</f>
        <v>3939848</v>
      </c>
      <c r="O1524" s="1357"/>
      <c r="P1524" s="1357" t="str">
        <f t="shared" si="33"/>
        <v/>
      </c>
      <c r="Q1524" s="1361" t="str">
        <f>IFERROR(VLOOKUP(Organization!$L1524,BUDGETMANAGER,5,FALSE),"No VID")</f>
        <v>A</v>
      </c>
      <c r="R1524" s="111"/>
    </row>
    <row r="1525" spans="1:18" ht="12.75" customHeight="1">
      <c r="A1525" s="1359">
        <v>1516</v>
      </c>
      <c r="B1525" s="1355" t="s">
        <v>97</v>
      </c>
      <c r="C1525" s="1355"/>
      <c r="D1525" s="1355"/>
      <c r="E1525" s="1355"/>
      <c r="F1525" s="1355"/>
      <c r="G1525" s="1355"/>
      <c r="H1525" s="1356">
        <v>111803</v>
      </c>
      <c r="I1525" s="1363" t="s">
        <v>3454</v>
      </c>
      <c r="J1525" s="1355" t="s">
        <v>3245</v>
      </c>
      <c r="K1525" s="1360">
        <v>10755</v>
      </c>
      <c r="L1525" s="1357" t="s">
        <v>7625</v>
      </c>
      <c r="M1525" s="1357" t="str">
        <f>IFERROR(INDEX('Budget Manager'!C:C,MATCH(L1525,'Budget Manager'!A:A,0))&amp;", "&amp;INDEX('Budget Manager'!D:D,MATCH(L1525,'Budget Manager'!A:A,0)),"No Budget Manager")</f>
        <v>Collins, Mark</v>
      </c>
      <c r="N1525" s="1357">
        <f>IFERROR(INDEX('Budget Manager'!B:B,MATCH(L1525,'Budget Manager'!A:A,0)),"No PIDM")</f>
        <v>3939848</v>
      </c>
      <c r="O1525" s="1357"/>
      <c r="P1525" s="1357" t="str">
        <f t="shared" si="33"/>
        <v/>
      </c>
      <c r="Q1525" s="1361" t="str">
        <f>IFERROR(VLOOKUP(Organization!$L1525,BUDGETMANAGER,5,FALSE),"No VID")</f>
        <v>A</v>
      </c>
      <c r="R1525" s="111"/>
    </row>
    <row r="1526" spans="1:18" ht="12.75" customHeight="1">
      <c r="A1526" s="1359">
        <v>1517</v>
      </c>
      <c r="B1526" s="1355" t="s">
        <v>97</v>
      </c>
      <c r="C1526" s="1355"/>
      <c r="D1526" s="1355"/>
      <c r="E1526" s="1355"/>
      <c r="F1526" s="1355"/>
      <c r="G1526" s="1355"/>
      <c r="H1526" s="1356">
        <v>111903</v>
      </c>
      <c r="I1526" s="1363" t="s">
        <v>3455</v>
      </c>
      <c r="J1526" s="1355" t="s">
        <v>3245</v>
      </c>
      <c r="K1526" s="1360">
        <v>10755</v>
      </c>
      <c r="L1526" s="1357" t="s">
        <v>7625</v>
      </c>
      <c r="M1526" s="1357" t="str">
        <f>IFERROR(INDEX('Budget Manager'!C:C,MATCH(L1526,'Budget Manager'!A:A,0))&amp;", "&amp;INDEX('Budget Manager'!D:D,MATCH(L1526,'Budget Manager'!A:A,0)),"No Budget Manager")</f>
        <v>Collins, Mark</v>
      </c>
      <c r="N1526" s="1357">
        <f>IFERROR(INDEX('Budget Manager'!B:B,MATCH(L1526,'Budget Manager'!A:A,0)),"No PIDM")</f>
        <v>3939848</v>
      </c>
      <c r="O1526" s="1357"/>
      <c r="P1526" s="1357" t="str">
        <f t="shared" si="33"/>
        <v/>
      </c>
      <c r="Q1526" s="1361" t="str">
        <f>IFERROR(VLOOKUP(Organization!$L1526,BUDGETMANAGER,5,FALSE),"No VID")</f>
        <v>A</v>
      </c>
      <c r="R1526" s="111"/>
    </row>
    <row r="1527" spans="1:18" ht="12.75" customHeight="1">
      <c r="A1527" s="1359">
        <v>1518</v>
      </c>
      <c r="B1527" s="1355" t="s">
        <v>97</v>
      </c>
      <c r="C1527" s="1355"/>
      <c r="D1527" s="1355"/>
      <c r="E1527" s="1355"/>
      <c r="F1527" s="1355"/>
      <c r="G1527" s="1355"/>
      <c r="H1527" s="1356">
        <v>113703</v>
      </c>
      <c r="I1527" s="1363" t="s">
        <v>3488</v>
      </c>
      <c r="J1527" s="1355" t="s">
        <v>3245</v>
      </c>
      <c r="K1527" s="1360">
        <v>10755</v>
      </c>
      <c r="L1527" s="1357" t="s">
        <v>7625</v>
      </c>
      <c r="M1527" s="1357" t="str">
        <f>IFERROR(INDEX('Budget Manager'!C:C,MATCH(L1527,'Budget Manager'!A:A,0))&amp;", "&amp;INDEX('Budget Manager'!D:D,MATCH(L1527,'Budget Manager'!A:A,0)),"No Budget Manager")</f>
        <v>Collins, Mark</v>
      </c>
      <c r="N1527" s="1357">
        <f>IFERROR(INDEX('Budget Manager'!B:B,MATCH(L1527,'Budget Manager'!A:A,0)),"No PIDM")</f>
        <v>3939848</v>
      </c>
      <c r="O1527" s="1357"/>
      <c r="P1527" s="1357" t="str">
        <f t="shared" si="33"/>
        <v/>
      </c>
      <c r="Q1527" s="1361" t="str">
        <f>IFERROR(VLOOKUP(Organization!$L1527,BUDGETMANAGER,5,FALSE),"No VID")</f>
        <v>A</v>
      </c>
      <c r="R1527" s="111">
        <f>COUNTIF($P$12:P1524,"End")</f>
        <v>273</v>
      </c>
    </row>
    <row r="1528" spans="1:18" ht="12.75" customHeight="1">
      <c r="A1528" s="1359">
        <v>1519</v>
      </c>
      <c r="B1528" s="1355" t="s">
        <v>97</v>
      </c>
      <c r="C1528" s="1355"/>
      <c r="D1528" s="1355"/>
      <c r="E1528" s="1355"/>
      <c r="F1528" s="1355"/>
      <c r="G1528" s="1355"/>
      <c r="H1528" s="1356">
        <v>113803</v>
      </c>
      <c r="I1528" s="1363" t="s">
        <v>3489</v>
      </c>
      <c r="J1528" s="1355" t="s">
        <v>3245</v>
      </c>
      <c r="K1528" s="1360">
        <v>10755</v>
      </c>
      <c r="L1528" s="1357" t="s">
        <v>7625</v>
      </c>
      <c r="M1528" s="1357" t="str">
        <f>IFERROR(INDEX('Budget Manager'!C:C,MATCH(L1528,'Budget Manager'!A:A,0))&amp;", "&amp;INDEX('Budget Manager'!D:D,MATCH(L1528,'Budget Manager'!A:A,0)),"No Budget Manager")</f>
        <v>Collins, Mark</v>
      </c>
      <c r="N1528" s="1357">
        <f>IFERROR(INDEX('Budget Manager'!B:B,MATCH(L1528,'Budget Manager'!A:A,0)),"No PIDM")</f>
        <v>3939848</v>
      </c>
      <c r="O1528" s="1357"/>
      <c r="P1528" s="1357" t="str">
        <f t="shared" si="33"/>
        <v/>
      </c>
      <c r="Q1528" s="1361" t="str">
        <f>IFERROR(VLOOKUP(Organization!$L1528,BUDGETMANAGER,5,FALSE),"No VID")</f>
        <v>A</v>
      </c>
      <c r="R1528" s="111"/>
    </row>
    <row r="1529" spans="1:18" ht="12.75" customHeight="1">
      <c r="A1529" s="1359">
        <v>1520</v>
      </c>
      <c r="B1529" s="1355" t="s">
        <v>97</v>
      </c>
      <c r="C1529" s="1355"/>
      <c r="D1529" s="1355"/>
      <c r="E1529" s="1355"/>
      <c r="F1529" s="1355"/>
      <c r="G1529" s="1355"/>
      <c r="H1529" s="1356">
        <v>113903</v>
      </c>
      <c r="I1529" s="1363" t="s">
        <v>3490</v>
      </c>
      <c r="J1529" s="1355" t="s">
        <v>3245</v>
      </c>
      <c r="K1529" s="1360">
        <v>10755</v>
      </c>
      <c r="L1529" s="1357" t="s">
        <v>7625</v>
      </c>
      <c r="M1529" s="1357" t="str">
        <f>IFERROR(INDEX('Budget Manager'!C:C,MATCH(L1529,'Budget Manager'!A:A,0))&amp;", "&amp;INDEX('Budget Manager'!D:D,MATCH(L1529,'Budget Manager'!A:A,0)),"No Budget Manager")</f>
        <v>Collins, Mark</v>
      </c>
      <c r="N1529" s="1357">
        <f>IFERROR(INDEX('Budget Manager'!B:B,MATCH(L1529,'Budget Manager'!A:A,0)),"No PIDM")</f>
        <v>3939848</v>
      </c>
      <c r="O1529" s="1357"/>
      <c r="P1529" s="1357" t="str">
        <f t="shared" si="33"/>
        <v/>
      </c>
      <c r="Q1529" s="1361" t="str">
        <f>IFERROR(VLOOKUP(Organization!$L1529,BUDGETMANAGER,5,FALSE),"No VID")</f>
        <v>A</v>
      </c>
      <c r="R1529" s="111"/>
    </row>
    <row r="1530" spans="1:18" ht="12.75" customHeight="1">
      <c r="A1530" s="1359">
        <v>1521</v>
      </c>
      <c r="B1530" s="1355" t="s">
        <v>97</v>
      </c>
      <c r="C1530" s="1355"/>
      <c r="D1530" s="1355"/>
      <c r="E1530" s="1355"/>
      <c r="F1530" s="1355"/>
      <c r="G1530" s="1355"/>
      <c r="H1530" s="1356">
        <v>114003</v>
      </c>
      <c r="I1530" s="1363" t="s">
        <v>3491</v>
      </c>
      <c r="J1530" s="1355" t="s">
        <v>3245</v>
      </c>
      <c r="K1530" s="1360">
        <v>10755</v>
      </c>
      <c r="L1530" s="1357" t="s">
        <v>7625</v>
      </c>
      <c r="M1530" s="1357" t="str">
        <f>IFERROR(INDEX('Budget Manager'!C:C,MATCH(L1530,'Budget Manager'!A:A,0))&amp;", "&amp;INDEX('Budget Manager'!D:D,MATCH(L1530,'Budget Manager'!A:A,0)),"No Budget Manager")</f>
        <v>Collins, Mark</v>
      </c>
      <c r="N1530" s="1357">
        <f>IFERROR(INDEX('Budget Manager'!B:B,MATCH(L1530,'Budget Manager'!A:A,0)),"No PIDM")</f>
        <v>3939848</v>
      </c>
      <c r="O1530" s="1357"/>
      <c r="P1530" s="1357" t="str">
        <f t="shared" si="33"/>
        <v/>
      </c>
      <c r="Q1530" s="1361" t="str">
        <f>IFERROR(VLOOKUP(Organization!$L1530,BUDGETMANAGER,5,FALSE),"No VID")</f>
        <v>A</v>
      </c>
      <c r="R1530" s="111"/>
    </row>
    <row r="1531" spans="1:18" ht="12.75" customHeight="1">
      <c r="A1531" s="1359">
        <v>1522</v>
      </c>
      <c r="B1531" s="1355" t="s">
        <v>97</v>
      </c>
      <c r="C1531" s="1355"/>
      <c r="D1531" s="1355"/>
      <c r="E1531" s="1355"/>
      <c r="F1531" s="1355"/>
      <c r="G1531" s="1355"/>
      <c r="H1531" s="1356">
        <v>114503</v>
      </c>
      <c r="I1531" s="1363" t="s">
        <v>3492</v>
      </c>
      <c r="J1531" s="1355" t="s">
        <v>3245</v>
      </c>
      <c r="K1531" s="1360">
        <v>10755</v>
      </c>
      <c r="L1531" s="1357" t="s">
        <v>7625</v>
      </c>
      <c r="M1531" s="1357" t="str">
        <f>IFERROR(INDEX('Budget Manager'!C:C,MATCH(L1531,'Budget Manager'!A:A,0))&amp;", "&amp;INDEX('Budget Manager'!D:D,MATCH(L1531,'Budget Manager'!A:A,0)),"No Budget Manager")</f>
        <v>Collins, Mark</v>
      </c>
      <c r="N1531" s="1357">
        <f>IFERROR(INDEX('Budget Manager'!B:B,MATCH(L1531,'Budget Manager'!A:A,0)),"No PIDM")</f>
        <v>3939848</v>
      </c>
      <c r="O1531" s="1357"/>
      <c r="P1531" s="1357" t="str">
        <f t="shared" si="33"/>
        <v/>
      </c>
      <c r="Q1531" s="1361" t="str">
        <f>IFERROR(VLOOKUP(Organization!$L1531,BUDGETMANAGER,5,FALSE),"No VID")</f>
        <v>A</v>
      </c>
      <c r="R1531" s="111"/>
    </row>
    <row r="1532" spans="1:18" ht="12.75" customHeight="1">
      <c r="A1532" s="1359">
        <v>1523</v>
      </c>
      <c r="B1532" s="1355" t="s">
        <v>97</v>
      </c>
      <c r="C1532" s="1355"/>
      <c r="D1532" s="1355"/>
      <c r="E1532" s="1355"/>
      <c r="F1532" s="1355"/>
      <c r="G1532" s="1355"/>
      <c r="H1532" s="1356">
        <v>114603</v>
      </c>
      <c r="I1532" s="1363" t="s">
        <v>3493</v>
      </c>
      <c r="J1532" s="1355" t="s">
        <v>3245</v>
      </c>
      <c r="K1532" s="1360">
        <v>10755</v>
      </c>
      <c r="L1532" s="1357" t="s">
        <v>7625</v>
      </c>
      <c r="M1532" s="1357" t="str">
        <f>IFERROR(INDEX('Budget Manager'!C:C,MATCH(L1532,'Budget Manager'!A:A,0))&amp;", "&amp;INDEX('Budget Manager'!D:D,MATCH(L1532,'Budget Manager'!A:A,0)),"No Budget Manager")</f>
        <v>Collins, Mark</v>
      </c>
      <c r="N1532" s="1357">
        <f>IFERROR(INDEX('Budget Manager'!B:B,MATCH(L1532,'Budget Manager'!A:A,0)),"No PIDM")</f>
        <v>3939848</v>
      </c>
      <c r="O1532" s="1357"/>
      <c r="P1532" s="1357" t="str">
        <f t="shared" si="33"/>
        <v/>
      </c>
      <c r="Q1532" s="1361" t="str">
        <f>IFERROR(VLOOKUP(Organization!$L1532,BUDGETMANAGER,5,FALSE),"No VID")</f>
        <v>A</v>
      </c>
      <c r="R1532" s="111"/>
    </row>
    <row r="1533" spans="1:18" ht="12.75" customHeight="1">
      <c r="A1533" s="1359">
        <v>1524</v>
      </c>
      <c r="B1533" s="1355" t="s">
        <v>97</v>
      </c>
      <c r="C1533" s="1355"/>
      <c r="D1533" s="1355"/>
      <c r="E1533" s="1355"/>
      <c r="F1533" s="1355"/>
      <c r="G1533" s="1355"/>
      <c r="H1533" s="1356">
        <v>115403</v>
      </c>
      <c r="I1533" s="1363" t="s">
        <v>6015</v>
      </c>
      <c r="J1533" s="1355" t="s">
        <v>3245</v>
      </c>
      <c r="K1533" s="1360">
        <v>10806</v>
      </c>
      <c r="L1533" s="1357" t="s">
        <v>6970</v>
      </c>
      <c r="M1533" s="1357" t="str">
        <f>IFERROR(INDEX('Budget Manager'!C:C,MATCH(L1533,'Budget Manager'!A:A,0))&amp;", "&amp;INDEX('Budget Manager'!D:D,MATCH(L1533,'Budget Manager'!A:A,0)),"No Budget Manager")</f>
        <v>Maurer, Nancy</v>
      </c>
      <c r="N1533" s="1357">
        <f>IFERROR(INDEX('Budget Manager'!B:B,MATCH(L1533,'Budget Manager'!A:A,0)),"No PIDM")</f>
        <v>220582</v>
      </c>
      <c r="O1533" s="1357" t="s">
        <v>7437</v>
      </c>
      <c r="P1533" s="1357" t="str">
        <f t="shared" si="33"/>
        <v>End</v>
      </c>
      <c r="Q1533" s="1361" t="str">
        <f>IFERROR(VLOOKUP(Organization!$L1533,BUDGETMANAGER,5,FALSE),"No VID")</f>
        <v>I</v>
      </c>
      <c r="R1533" s="111"/>
    </row>
    <row r="1534" spans="1:18" ht="12.75" customHeight="1">
      <c r="A1534" s="1359">
        <v>1525</v>
      </c>
      <c r="B1534" s="1355" t="s">
        <v>97</v>
      </c>
      <c r="C1534" s="1355"/>
      <c r="D1534" s="1355"/>
      <c r="E1534" s="1355"/>
      <c r="F1534" s="1355"/>
      <c r="G1534" s="1355"/>
      <c r="H1534" s="1356">
        <v>141403</v>
      </c>
      <c r="I1534" s="1363" t="s">
        <v>3452</v>
      </c>
      <c r="J1534" s="1355" t="s">
        <v>3245</v>
      </c>
      <c r="K1534" s="1360">
        <v>10755</v>
      </c>
      <c r="L1534" s="1357" t="s">
        <v>7625</v>
      </c>
      <c r="M1534" s="1357" t="str">
        <f>IFERROR(INDEX('Budget Manager'!C:C,MATCH(L1534,'Budget Manager'!A:A,0))&amp;", "&amp;INDEX('Budget Manager'!D:D,MATCH(L1534,'Budget Manager'!A:A,0)),"No Budget Manager")</f>
        <v>Collins, Mark</v>
      </c>
      <c r="N1534" s="1357">
        <f>IFERROR(INDEX('Budget Manager'!B:B,MATCH(L1534,'Budget Manager'!A:A,0)),"No PIDM")</f>
        <v>3939848</v>
      </c>
      <c r="O1534" s="1357"/>
      <c r="P1534" s="1357" t="str">
        <f t="shared" si="33"/>
        <v/>
      </c>
      <c r="Q1534" s="1361" t="str">
        <f>IFERROR(VLOOKUP(Organization!$L1534,BUDGETMANAGER,5,FALSE),"No VID")</f>
        <v>A</v>
      </c>
      <c r="R1534" s="111"/>
    </row>
    <row r="1535" spans="1:18" ht="12.75" customHeight="1">
      <c r="A1535" s="1359">
        <v>1526</v>
      </c>
      <c r="B1535" s="1355" t="s">
        <v>97</v>
      </c>
      <c r="C1535" s="1355"/>
      <c r="D1535" s="1355"/>
      <c r="E1535" s="1355"/>
      <c r="F1535" s="1355"/>
      <c r="G1535" s="1355"/>
      <c r="H1535" s="1356" t="s">
        <v>1169</v>
      </c>
      <c r="I1535" s="1357" t="s">
        <v>3303</v>
      </c>
      <c r="J1535" s="1355" t="s">
        <v>3245</v>
      </c>
      <c r="K1535" s="1360">
        <v>10755</v>
      </c>
      <c r="L1535" s="1357" t="s">
        <v>7625</v>
      </c>
      <c r="M1535" s="1357" t="str">
        <f>IFERROR(INDEX('Budget Manager'!C:C,MATCH(L1535,'Budget Manager'!A:A,0))&amp;", "&amp;INDEX('Budget Manager'!D:D,MATCH(L1535,'Budget Manager'!A:A,0)),"No Budget Manager")</f>
        <v>Collins, Mark</v>
      </c>
      <c r="N1535" s="1357">
        <f>IFERROR(INDEX('Budget Manager'!B:B,MATCH(L1535,'Budget Manager'!A:A,0)),"No PIDM")</f>
        <v>3939848</v>
      </c>
      <c r="O1535" s="1357"/>
      <c r="P1535" s="1357" t="str">
        <f t="shared" si="33"/>
        <v/>
      </c>
      <c r="Q1535" s="1361" t="str">
        <f>IFERROR(VLOOKUP(Organization!$L1535,BUDGETMANAGER,5,FALSE),"No VID")</f>
        <v>A</v>
      </c>
      <c r="R1535" s="111"/>
    </row>
    <row r="1536" spans="1:18" ht="12.75" customHeight="1">
      <c r="A1536" s="1359">
        <v>1527</v>
      </c>
      <c r="B1536" s="1355" t="s">
        <v>97</v>
      </c>
      <c r="C1536" s="1355"/>
      <c r="D1536" s="1355"/>
      <c r="E1536" s="1355"/>
      <c r="F1536" s="1355"/>
      <c r="G1536" s="1355"/>
      <c r="H1536" s="1356" t="s">
        <v>1184</v>
      </c>
      <c r="I1536" s="1357" t="s">
        <v>3390</v>
      </c>
      <c r="J1536" s="1355" t="s">
        <v>3245</v>
      </c>
      <c r="K1536" s="1378">
        <v>10755</v>
      </c>
      <c r="L1536" s="1357" t="s">
        <v>7625</v>
      </c>
      <c r="M1536" s="1357" t="str">
        <f>IFERROR(INDEX('Budget Manager'!C:C,MATCH(L1536,'Budget Manager'!A:A,0))&amp;", "&amp;INDEX('Budget Manager'!D:D,MATCH(L1536,'Budget Manager'!A:A,0)),"No Budget Manager")</f>
        <v>Collins, Mark</v>
      </c>
      <c r="N1536" s="1357">
        <f>IFERROR(INDEX('Budget Manager'!B:B,MATCH(L1536,'Budget Manager'!A:A,0)),"No PIDM")</f>
        <v>3939848</v>
      </c>
      <c r="O1536" s="1357"/>
      <c r="P1536" s="1357" t="str">
        <f t="shared" si="33"/>
        <v/>
      </c>
      <c r="Q1536" s="1361" t="str">
        <f>IFERROR(VLOOKUP(Organization!$L1536,BUDGETMANAGER,5,FALSE),"No VID")</f>
        <v>A</v>
      </c>
      <c r="R1536" s="111"/>
    </row>
    <row r="1537" spans="1:18" ht="12.75" customHeight="1">
      <c r="A1537" s="1359">
        <v>1528</v>
      </c>
      <c r="B1537" s="1355" t="s">
        <v>97</v>
      </c>
      <c r="C1537" s="1355"/>
      <c r="D1537" s="1355"/>
      <c r="E1537" s="1355"/>
      <c r="F1537" s="1355"/>
      <c r="G1537" s="1355"/>
      <c r="H1537" s="1356" t="s">
        <v>1187</v>
      </c>
      <c r="I1537" s="1357" t="s">
        <v>3393</v>
      </c>
      <c r="J1537" s="1369" t="s">
        <v>3245</v>
      </c>
      <c r="K1537" s="1378">
        <v>10755</v>
      </c>
      <c r="L1537" s="1357" t="s">
        <v>7625</v>
      </c>
      <c r="M1537" s="1357" t="str">
        <f>IFERROR(INDEX('Budget Manager'!C:C,MATCH(L1537,'Budget Manager'!A:A,0))&amp;", "&amp;INDEX('Budget Manager'!D:D,MATCH(L1537,'Budget Manager'!A:A,0)),"No Budget Manager")</f>
        <v>Collins, Mark</v>
      </c>
      <c r="N1537" s="1357">
        <f>IFERROR(INDEX('Budget Manager'!B:B,MATCH(L1537,'Budget Manager'!A:A,0)),"No PIDM")</f>
        <v>3939848</v>
      </c>
      <c r="O1537" s="1357"/>
      <c r="P1537" s="1357" t="str">
        <f t="shared" si="33"/>
        <v/>
      </c>
      <c r="Q1537" s="1361" t="str">
        <f>IFERROR(VLOOKUP(Organization!$L1537,BUDGETMANAGER,5,FALSE),"No VID")</f>
        <v>A</v>
      </c>
      <c r="R1537" s="111"/>
    </row>
    <row r="1538" spans="1:18" ht="12.75" customHeight="1">
      <c r="A1538" s="1359">
        <v>1529</v>
      </c>
      <c r="B1538" s="1355" t="s">
        <v>97</v>
      </c>
      <c r="C1538" s="1355"/>
      <c r="D1538" s="1355"/>
      <c r="E1538" s="1355"/>
      <c r="F1538" s="1355"/>
      <c r="G1538" s="1355"/>
      <c r="H1538" s="1356">
        <v>310503</v>
      </c>
      <c r="I1538" s="1357" t="s">
        <v>976</v>
      </c>
      <c r="J1538" s="1355" t="s">
        <v>3245</v>
      </c>
      <c r="K1538" s="1360">
        <v>10755</v>
      </c>
      <c r="L1538" s="1357" t="s">
        <v>7625</v>
      </c>
      <c r="M1538" s="1357" t="str">
        <f>IFERROR(INDEX('Budget Manager'!C:C,MATCH(L1538,'Budget Manager'!A:A,0))&amp;", "&amp;INDEX('Budget Manager'!D:D,MATCH(L1538,'Budget Manager'!A:A,0)),"No Budget Manager")</f>
        <v>Collins, Mark</v>
      </c>
      <c r="N1538" s="1357">
        <f>IFERROR(INDEX('Budget Manager'!B:B,MATCH(L1538,'Budget Manager'!A:A,0)),"No PIDM")</f>
        <v>3939848</v>
      </c>
      <c r="O1538" s="1357"/>
      <c r="P1538" s="1357" t="str">
        <f t="shared" si="33"/>
        <v/>
      </c>
      <c r="Q1538" s="1361" t="str">
        <f>IFERROR(VLOOKUP(Organization!$L1538,BUDGETMANAGER,5,FALSE),"No VID")</f>
        <v>A</v>
      </c>
      <c r="R1538" s="111"/>
    </row>
    <row r="1539" spans="1:18" ht="12.75" customHeight="1">
      <c r="A1539" s="1359">
        <v>1530</v>
      </c>
      <c r="B1539" s="1355" t="s">
        <v>97</v>
      </c>
      <c r="C1539" s="1355"/>
      <c r="D1539" s="1355"/>
      <c r="E1539" s="1355"/>
      <c r="F1539" s="1355"/>
      <c r="G1539" s="1355">
        <v>10756</v>
      </c>
      <c r="H1539" s="1356"/>
      <c r="I1539" s="1363" t="s">
        <v>2250</v>
      </c>
      <c r="J1539" s="1355" t="s">
        <v>3240</v>
      </c>
      <c r="K1539" s="1360">
        <v>1075</v>
      </c>
      <c r="L1539" s="1357" t="s">
        <v>5146</v>
      </c>
      <c r="M1539" s="1357" t="str">
        <f>IFERROR(INDEX('Budget Manager'!C:C,MATCH(L1539,'Budget Manager'!A:A,0))&amp;", "&amp;INDEX('Budget Manager'!D:D,MATCH(L1539,'Budget Manager'!A:A,0)),"No Budget Manager")</f>
        <v>Bass, Leonard</v>
      </c>
      <c r="N1539" s="1357">
        <f>IFERROR(INDEX('Budget Manager'!B:B,MATCH(L1539,'Budget Manager'!A:A,0)),"No PIDM")</f>
        <v>3639423</v>
      </c>
      <c r="O1539" s="1357"/>
      <c r="P1539" s="1357" t="str">
        <f t="shared" si="33"/>
        <v/>
      </c>
      <c r="Q1539" s="1361" t="str">
        <f>IFERROR(VLOOKUP(Organization!$L1539,BUDGETMANAGER,5,FALSE),"No VID")</f>
        <v>A</v>
      </c>
      <c r="R1539" s="111"/>
    </row>
    <row r="1540" spans="1:18" ht="12.75" customHeight="1">
      <c r="A1540" s="1359">
        <v>1531</v>
      </c>
      <c r="B1540" s="1355" t="s">
        <v>97</v>
      </c>
      <c r="C1540" s="1355"/>
      <c r="D1540" s="1355"/>
      <c r="E1540" s="1355"/>
      <c r="F1540" s="1355"/>
      <c r="G1540" s="1355"/>
      <c r="H1540" s="1356">
        <v>112003</v>
      </c>
      <c r="I1540" s="1363" t="s">
        <v>6009</v>
      </c>
      <c r="J1540" s="1355" t="s">
        <v>3245</v>
      </c>
      <c r="K1540" s="1360">
        <v>10756</v>
      </c>
      <c r="L1540" s="1357" t="s">
        <v>5146</v>
      </c>
      <c r="M1540" s="1357" t="str">
        <f>IFERROR(INDEX('Budget Manager'!C:C,MATCH(L1540,'Budget Manager'!A:A,0))&amp;", "&amp;INDEX('Budget Manager'!D:D,MATCH(L1540,'Budget Manager'!A:A,0)),"No Budget Manager")</f>
        <v>Bass, Leonard</v>
      </c>
      <c r="N1540" s="1357">
        <f>IFERROR(INDEX('Budget Manager'!B:B,MATCH(L1540,'Budget Manager'!A:A,0)),"No PIDM")</f>
        <v>3639423</v>
      </c>
      <c r="O1540" s="1357"/>
      <c r="P1540" s="1357" t="str">
        <f t="shared" si="33"/>
        <v/>
      </c>
      <c r="Q1540" s="1361" t="str">
        <f>IFERROR(VLOOKUP(Organization!$L1540,BUDGETMANAGER,5,FALSE),"No VID")</f>
        <v>A</v>
      </c>
      <c r="R1540" s="111"/>
    </row>
    <row r="1541" spans="1:18" ht="12.75" customHeight="1">
      <c r="A1541" s="1359">
        <v>1532</v>
      </c>
      <c r="B1541" s="1355" t="s">
        <v>97</v>
      </c>
      <c r="C1541" s="1355"/>
      <c r="D1541" s="1355"/>
      <c r="E1541" s="1355"/>
      <c r="F1541" s="1355"/>
      <c r="G1541" s="1355"/>
      <c r="H1541" s="1356">
        <v>112203</v>
      </c>
      <c r="I1541" s="1363" t="s">
        <v>3494</v>
      </c>
      <c r="J1541" s="1355" t="s">
        <v>3245</v>
      </c>
      <c r="K1541" s="1360">
        <v>10807</v>
      </c>
      <c r="L1541" s="1357" t="s">
        <v>5146</v>
      </c>
      <c r="M1541" s="1357" t="str">
        <f>IFERROR(INDEX('Budget Manager'!C:C,MATCH(L1541,'Budget Manager'!A:A,0))&amp;", "&amp;INDEX('Budget Manager'!D:D,MATCH(L1541,'Budget Manager'!A:A,0)),"No Budget Manager")</f>
        <v>Bass, Leonard</v>
      </c>
      <c r="N1541" s="1357">
        <f>IFERROR(INDEX('Budget Manager'!B:B,MATCH(L1541,'Budget Manager'!A:A,0)),"No PIDM")</f>
        <v>3639423</v>
      </c>
      <c r="O1541" s="1357" t="s">
        <v>6487</v>
      </c>
      <c r="P1541" s="1357" t="str">
        <f t="shared" si="33"/>
        <v>End</v>
      </c>
      <c r="Q1541" s="1361" t="str">
        <f>IFERROR(VLOOKUP(Organization!$L1541,BUDGETMANAGER,5,FALSE),"No VID")</f>
        <v>A</v>
      </c>
      <c r="R1541" s="111"/>
    </row>
    <row r="1542" spans="1:18" ht="12.75" customHeight="1">
      <c r="A1542" s="1359">
        <v>1533</v>
      </c>
      <c r="B1542" s="1355" t="s">
        <v>97</v>
      </c>
      <c r="C1542" s="1355"/>
      <c r="D1542" s="1355"/>
      <c r="E1542" s="1355"/>
      <c r="F1542" s="1355"/>
      <c r="G1542" s="1355"/>
      <c r="H1542" s="1356">
        <v>140703</v>
      </c>
      <c r="I1542" s="1363" t="s">
        <v>3495</v>
      </c>
      <c r="J1542" s="1355" t="s">
        <v>3245</v>
      </c>
      <c r="K1542" s="1360">
        <v>10756</v>
      </c>
      <c r="L1542" s="1357" t="s">
        <v>5146</v>
      </c>
      <c r="M1542" s="1357" t="str">
        <f>IFERROR(INDEX('Budget Manager'!C:C,MATCH(L1542,'Budget Manager'!A:A,0))&amp;", "&amp;INDEX('Budget Manager'!D:D,MATCH(L1542,'Budget Manager'!A:A,0)),"No Budget Manager")</f>
        <v>Bass, Leonard</v>
      </c>
      <c r="N1542" s="1357">
        <f>IFERROR(INDEX('Budget Manager'!B:B,MATCH(L1542,'Budget Manager'!A:A,0)),"No PIDM")</f>
        <v>3639423</v>
      </c>
      <c r="O1542" s="1357"/>
      <c r="P1542" s="1357" t="str">
        <f t="shared" si="33"/>
        <v/>
      </c>
      <c r="Q1542" s="1361" t="str">
        <f>IFERROR(VLOOKUP(Organization!$L1542,BUDGETMANAGER,5,FALSE),"No VID")</f>
        <v>A</v>
      </c>
      <c r="R1542" s="111"/>
    </row>
    <row r="1543" spans="1:18" ht="12.75" customHeight="1">
      <c r="A1543" s="1359">
        <v>1534</v>
      </c>
      <c r="B1543" s="1355" t="s">
        <v>97</v>
      </c>
      <c r="C1543" s="1355"/>
      <c r="D1543" s="1355"/>
      <c r="E1543" s="1355"/>
      <c r="F1543" s="1355"/>
      <c r="G1543" s="1355"/>
      <c r="H1543" s="1356">
        <v>140903</v>
      </c>
      <c r="I1543" s="1363" t="s">
        <v>3497</v>
      </c>
      <c r="J1543" s="1355" t="s">
        <v>3245</v>
      </c>
      <c r="K1543" s="1360">
        <v>10756</v>
      </c>
      <c r="L1543" s="1357" t="s">
        <v>5146</v>
      </c>
      <c r="M1543" s="1357" t="str">
        <f>IFERROR(INDEX('Budget Manager'!C:C,MATCH(L1543,'Budget Manager'!A:A,0))&amp;", "&amp;INDEX('Budget Manager'!D:D,MATCH(L1543,'Budget Manager'!A:A,0)),"No Budget Manager")</f>
        <v>Bass, Leonard</v>
      </c>
      <c r="N1543" s="1357">
        <f>IFERROR(INDEX('Budget Manager'!B:B,MATCH(L1543,'Budget Manager'!A:A,0)),"No PIDM")</f>
        <v>3639423</v>
      </c>
      <c r="O1543" s="1357"/>
      <c r="P1543" s="1357" t="str">
        <f t="shared" si="33"/>
        <v/>
      </c>
      <c r="Q1543" s="1361" t="str">
        <f>IFERROR(VLOOKUP(Organization!$L1543,BUDGETMANAGER,5,FALSE),"No VID")</f>
        <v>A</v>
      </c>
      <c r="R1543" s="111">
        <f>COUNTIF($P$12:P1540,"End")</f>
        <v>274</v>
      </c>
    </row>
    <row r="1544" spans="1:18" ht="12.75" customHeight="1">
      <c r="A1544" s="1359">
        <v>1535</v>
      </c>
      <c r="B1544" s="1355" t="s">
        <v>97</v>
      </c>
      <c r="C1544" s="1355"/>
      <c r="D1544" s="1355"/>
      <c r="E1544" s="1355"/>
      <c r="F1544" s="1355"/>
      <c r="G1544" s="1355"/>
      <c r="H1544" s="1356">
        <v>141003</v>
      </c>
      <c r="I1544" s="1357" t="s">
        <v>3498</v>
      </c>
      <c r="J1544" s="1355" t="s">
        <v>3245</v>
      </c>
      <c r="K1544" s="1360">
        <v>10756</v>
      </c>
      <c r="L1544" s="1357" t="s">
        <v>5146</v>
      </c>
      <c r="M1544" s="1357" t="str">
        <f>IFERROR(INDEX('Budget Manager'!C:C,MATCH(L1544,'Budget Manager'!A:A,0))&amp;", "&amp;INDEX('Budget Manager'!D:D,MATCH(L1544,'Budget Manager'!A:A,0)),"No Budget Manager")</f>
        <v>Bass, Leonard</v>
      </c>
      <c r="N1544" s="1357">
        <f>IFERROR(INDEX('Budget Manager'!B:B,MATCH(L1544,'Budget Manager'!A:A,0)),"No PIDM")</f>
        <v>3639423</v>
      </c>
      <c r="O1544" s="1357"/>
      <c r="P1544" s="1357" t="str">
        <f t="shared" si="33"/>
        <v/>
      </c>
      <c r="Q1544" s="1361" t="str">
        <f>IFERROR(VLOOKUP(Organization!$L1544,BUDGETMANAGER,5,FALSE),"No VID")</f>
        <v>A</v>
      </c>
      <c r="R1544" s="111"/>
    </row>
    <row r="1545" spans="1:18" ht="12.75" customHeight="1">
      <c r="A1545" s="1359">
        <v>1536</v>
      </c>
      <c r="B1545" s="1355" t="s">
        <v>97</v>
      </c>
      <c r="C1545" s="1355"/>
      <c r="D1545" s="1355"/>
      <c r="E1545" s="1355"/>
      <c r="F1545" s="1355"/>
      <c r="G1545" s="1355"/>
      <c r="H1545" s="1356">
        <v>141303</v>
      </c>
      <c r="I1545" s="1363" t="s">
        <v>3496</v>
      </c>
      <c r="J1545" s="1355" t="s">
        <v>3245</v>
      </c>
      <c r="K1545" s="1360">
        <v>10756</v>
      </c>
      <c r="L1545" s="1357" t="s">
        <v>5146</v>
      </c>
      <c r="M1545" s="1357" t="str">
        <f>IFERROR(INDEX('Budget Manager'!C:C,MATCH(L1545,'Budget Manager'!A:A,0))&amp;", "&amp;INDEX('Budget Manager'!D:D,MATCH(L1545,'Budget Manager'!A:A,0)),"No Budget Manager")</f>
        <v>Bass, Leonard</v>
      </c>
      <c r="N1545" s="1357">
        <f>IFERROR(INDEX('Budget Manager'!B:B,MATCH(L1545,'Budget Manager'!A:A,0)),"No PIDM")</f>
        <v>3639423</v>
      </c>
      <c r="O1545" s="1357"/>
      <c r="P1545" s="1357" t="str">
        <f t="shared" si="33"/>
        <v/>
      </c>
      <c r="Q1545" s="1361" t="str">
        <f>IFERROR(VLOOKUP(Organization!$L1545,BUDGETMANAGER,5,FALSE),"No VID")</f>
        <v>A</v>
      </c>
      <c r="R1545" s="111"/>
    </row>
    <row r="1546" spans="1:18" ht="12.75" customHeight="1">
      <c r="A1546" s="1359">
        <v>1537</v>
      </c>
      <c r="B1546" s="1355" t="s">
        <v>97</v>
      </c>
      <c r="C1546" s="1355"/>
      <c r="D1546" s="1355"/>
      <c r="E1546" s="1355"/>
      <c r="F1546" s="1355"/>
      <c r="G1546" s="1355"/>
      <c r="H1546" s="1356">
        <v>141603</v>
      </c>
      <c r="I1546" s="1363" t="s">
        <v>9164</v>
      </c>
      <c r="J1546" s="1355" t="s">
        <v>3245</v>
      </c>
      <c r="K1546" s="1360">
        <v>10756</v>
      </c>
      <c r="L1546" s="1357" t="s">
        <v>5146</v>
      </c>
      <c r="M1546" s="1357" t="str">
        <f>IFERROR(INDEX('Budget Manager'!C:C,MATCH(L1546,'Budget Manager'!A:A,0))&amp;", "&amp;INDEX('Budget Manager'!D:D,MATCH(L1546,'Budget Manager'!A:A,0)),"No Budget Manager")</f>
        <v>Bass, Leonard</v>
      </c>
      <c r="N1546" s="1357">
        <f>IFERROR(INDEX('Budget Manager'!B:B,MATCH(L1546,'Budget Manager'!A:A,0)),"No PIDM")</f>
        <v>3639423</v>
      </c>
      <c r="O1546" s="1357"/>
      <c r="P1546" s="1357" t="str">
        <f t="shared" si="33"/>
        <v/>
      </c>
      <c r="Q1546" s="1361" t="str">
        <f>IFERROR(VLOOKUP(Organization!$L1546,BUDGETMANAGER,5,FALSE),"No VID")</f>
        <v>A</v>
      </c>
      <c r="R1546" s="111"/>
    </row>
    <row r="1547" spans="1:18" ht="12.75" customHeight="1">
      <c r="A1547" s="1359">
        <v>1538</v>
      </c>
      <c r="B1547" s="1355" t="s">
        <v>97</v>
      </c>
      <c r="C1547" s="1355"/>
      <c r="D1547" s="1355"/>
      <c r="E1547" s="1355"/>
      <c r="F1547" s="1355"/>
      <c r="G1547" s="1355"/>
      <c r="H1547" s="1356">
        <v>141803</v>
      </c>
      <c r="I1547" s="1363" t="s">
        <v>4905</v>
      </c>
      <c r="J1547" s="1355" t="s">
        <v>3245</v>
      </c>
      <c r="K1547" s="1360">
        <v>10756</v>
      </c>
      <c r="L1547" s="1357" t="s">
        <v>5146</v>
      </c>
      <c r="M1547" s="1357" t="str">
        <f>IFERROR(INDEX('Budget Manager'!C:C,MATCH(L1547,'Budget Manager'!A:A,0))&amp;", "&amp;INDEX('Budget Manager'!D:D,MATCH(L1547,'Budget Manager'!A:A,0)),"No Budget Manager")</f>
        <v>Bass, Leonard</v>
      </c>
      <c r="N1547" s="1357">
        <f>IFERROR(INDEX('Budget Manager'!B:B,MATCH(L1547,'Budget Manager'!A:A,0)),"No PIDM")</f>
        <v>3639423</v>
      </c>
      <c r="O1547" s="1357"/>
      <c r="P1547" s="1357" t="str">
        <f t="shared" si="33"/>
        <v/>
      </c>
      <c r="Q1547" s="1361" t="str">
        <f>IFERROR(VLOOKUP(Organization!$L1547,BUDGETMANAGER,5,FALSE),"No VID")</f>
        <v>A</v>
      </c>
      <c r="R1547" s="111"/>
    </row>
    <row r="1548" spans="1:18" ht="12.75" customHeight="1">
      <c r="A1548" s="1359">
        <v>1539</v>
      </c>
      <c r="B1548" s="1355" t="s">
        <v>97</v>
      </c>
      <c r="C1548" s="1355"/>
      <c r="D1548" s="1355"/>
      <c r="E1548" s="1355"/>
      <c r="F1548" s="1355"/>
      <c r="G1548" s="1355"/>
      <c r="H1548" s="1356">
        <v>150903</v>
      </c>
      <c r="I1548" s="1357" t="s">
        <v>3971</v>
      </c>
      <c r="J1548" s="1355" t="s">
        <v>3245</v>
      </c>
      <c r="K1548" s="1360">
        <v>10756</v>
      </c>
      <c r="L1548" s="1357" t="s">
        <v>5146</v>
      </c>
      <c r="M1548" s="1357" t="str">
        <f>IFERROR(INDEX('Budget Manager'!C:C,MATCH(L1548,'Budget Manager'!A:A,0))&amp;", "&amp;INDEX('Budget Manager'!D:D,MATCH(L1548,'Budget Manager'!A:A,0)),"No Budget Manager")</f>
        <v>Bass, Leonard</v>
      </c>
      <c r="N1548" s="1357">
        <f>IFERROR(INDEX('Budget Manager'!B:B,MATCH(L1548,'Budget Manager'!A:A,0)),"No PIDM")</f>
        <v>3639423</v>
      </c>
      <c r="O1548" s="1357"/>
      <c r="P1548" s="1357" t="str">
        <f t="shared" si="33"/>
        <v/>
      </c>
      <c r="Q1548" s="1361" t="str">
        <f>IFERROR(VLOOKUP(Organization!$L1548,BUDGETMANAGER,5,FALSE),"No VID")</f>
        <v>A</v>
      </c>
      <c r="R1548" s="111"/>
    </row>
    <row r="1549" spans="1:18" ht="12.75" customHeight="1">
      <c r="A1549" s="1359">
        <v>1540</v>
      </c>
      <c r="B1549" s="1355" t="s">
        <v>97</v>
      </c>
      <c r="C1549" s="1355"/>
      <c r="D1549" s="1355"/>
      <c r="E1549" s="1355"/>
      <c r="F1549" s="1355"/>
      <c r="G1549" s="1355"/>
      <c r="H1549" s="1356">
        <v>216100</v>
      </c>
      <c r="I1549" s="1357" t="s">
        <v>9029</v>
      </c>
      <c r="J1549" s="1355" t="s">
        <v>3245</v>
      </c>
      <c r="K1549" s="1360">
        <v>10756</v>
      </c>
      <c r="L1549" s="1357" t="s">
        <v>8627</v>
      </c>
      <c r="M1549" s="1357" t="str">
        <f>IFERROR(INDEX('Budget Manager'!C:C,MATCH(L1549,'Budget Manager'!A:A,0))&amp;", "&amp;INDEX('Budget Manager'!D:D,MATCH(L1549,'Budget Manager'!A:A,0)),"No Budget Manager")</f>
        <v>Tomlinson, Jennifer</v>
      </c>
      <c r="N1549" s="1357">
        <f>IFERROR(INDEX('Budget Manager'!B:B,MATCH(L1549,'Budget Manager'!A:A,0)),"No PIDM")</f>
        <v>623198</v>
      </c>
      <c r="O1549" s="1357"/>
      <c r="P1549" s="1357" t="str">
        <f t="shared" si="33"/>
        <v/>
      </c>
      <c r="Q1549" s="1361" t="str">
        <f>IFERROR(VLOOKUP(Organization!$L1549,BUDGETMANAGER,5,FALSE),"No VID")</f>
        <v>A</v>
      </c>
      <c r="R1549" s="111"/>
    </row>
    <row r="1550" spans="1:18" ht="12.75" customHeight="1">
      <c r="A1550" s="1359">
        <v>1541</v>
      </c>
      <c r="B1550" s="1355" t="s">
        <v>97</v>
      </c>
      <c r="C1550" s="1355"/>
      <c r="D1550" s="1355"/>
      <c r="E1550" s="1355"/>
      <c r="F1550" s="1355"/>
      <c r="G1550" s="1355"/>
      <c r="H1550" s="1356">
        <v>218300</v>
      </c>
      <c r="I1550" s="1357" t="s">
        <v>9296</v>
      </c>
      <c r="J1550" s="1355" t="s">
        <v>3245</v>
      </c>
      <c r="K1550" s="1360">
        <v>10756</v>
      </c>
      <c r="L1550" s="1357" t="s">
        <v>5146</v>
      </c>
      <c r="M1550" s="1357" t="str">
        <f>IFERROR(INDEX('Budget Manager'!C:C,MATCH(L1550,'Budget Manager'!A:A,0))&amp;", "&amp;INDEX('Budget Manager'!D:D,MATCH(L1550,'Budget Manager'!A:A,0)),"No Budget Manager")</f>
        <v>Bass, Leonard</v>
      </c>
      <c r="N1550" s="1357">
        <f>IFERROR(INDEX('Budget Manager'!B:B,MATCH(L1550,'Budget Manager'!A:A,0)),"No PIDM")</f>
        <v>3639423</v>
      </c>
      <c r="O1550" s="1357"/>
      <c r="P1550" s="1357" t="str">
        <f t="shared" si="33"/>
        <v/>
      </c>
      <c r="Q1550" s="1361" t="str">
        <f>IFERROR(VLOOKUP(Organization!$L1550,BUDGETMANAGER,5,FALSE),"No VID")</f>
        <v>A</v>
      </c>
      <c r="R1550" s="111"/>
    </row>
    <row r="1551" spans="1:18" ht="12.75" customHeight="1">
      <c r="A1551" s="1359">
        <v>1542</v>
      </c>
      <c r="B1551" s="1355" t="s">
        <v>97</v>
      </c>
      <c r="C1551" s="1355"/>
      <c r="D1551" s="1355"/>
      <c r="E1551" s="1355"/>
      <c r="F1551" s="1355"/>
      <c r="G1551" s="1355">
        <v>10757</v>
      </c>
      <c r="H1551" s="1356"/>
      <c r="I1551" s="1363" t="s">
        <v>2250</v>
      </c>
      <c r="J1551" s="1355" t="s">
        <v>3240</v>
      </c>
      <c r="K1551" s="1360">
        <v>1075</v>
      </c>
      <c r="L1551" s="1357" t="s">
        <v>8391</v>
      </c>
      <c r="M1551" s="1357" t="str">
        <f>IFERROR(INDEX('Budget Manager'!C:C,MATCH(L1551,'Budget Manager'!A:A,0))&amp;", "&amp;INDEX('Budget Manager'!D:D,MATCH(L1551,'Budget Manager'!A:A,0)),"No Budget Manager")</f>
        <v>Wallman, Eric</v>
      </c>
      <c r="N1551" s="1357">
        <f>IFERROR(INDEX('Budget Manager'!B:B,MATCH(L1551,'Budget Manager'!A:A,0)),"No PIDM")</f>
        <v>586978</v>
      </c>
      <c r="O1551" s="1357"/>
      <c r="P1551" s="1357" t="str">
        <f t="shared" si="33"/>
        <v/>
      </c>
      <c r="Q1551" s="1361" t="str">
        <f>IFERROR(VLOOKUP(Organization!$L1551,BUDGETMANAGER,5,FALSE),"No VID")</f>
        <v>A</v>
      </c>
      <c r="R1551" s="111">
        <f>COUNTIF($P$12:P2624,"End")</f>
        <v>641</v>
      </c>
    </row>
    <row r="1552" spans="1:18" ht="12.75" customHeight="1">
      <c r="A1552" s="1359">
        <v>1543</v>
      </c>
      <c r="B1552" s="1355" t="s">
        <v>97</v>
      </c>
      <c r="C1552" s="1355"/>
      <c r="D1552" s="1355"/>
      <c r="E1552" s="1355"/>
      <c r="F1552" s="1355"/>
      <c r="G1552" s="1355"/>
      <c r="H1552" s="1356">
        <v>111003</v>
      </c>
      <c r="I1552" s="1357" t="s">
        <v>2651</v>
      </c>
      <c r="J1552" s="1355" t="s">
        <v>3245</v>
      </c>
      <c r="K1552" s="1360">
        <v>10757</v>
      </c>
      <c r="L1552" s="1357" t="s">
        <v>8391</v>
      </c>
      <c r="M1552" s="1357" t="str">
        <f>IFERROR(INDEX('Budget Manager'!C:C,MATCH(L1552,'Budget Manager'!A:A,0))&amp;", "&amp;INDEX('Budget Manager'!D:D,MATCH(L1552,'Budget Manager'!A:A,0)),"No Budget Manager")</f>
        <v>Wallman, Eric</v>
      </c>
      <c r="N1552" s="1357">
        <f>IFERROR(INDEX('Budget Manager'!B:B,MATCH(L1552,'Budget Manager'!A:A,0)),"No PIDM")</f>
        <v>586978</v>
      </c>
      <c r="O1552" s="1357"/>
      <c r="P1552" s="1357" t="str">
        <f t="shared" si="33"/>
        <v/>
      </c>
      <c r="Q1552" s="1361" t="str">
        <f>IFERROR(VLOOKUP(Organization!$L1552,BUDGETMANAGER,5,FALSE),"No VID")</f>
        <v>A</v>
      </c>
      <c r="R1552" s="111"/>
    </row>
    <row r="1553" spans="1:18" ht="12.75" customHeight="1">
      <c r="A1553" s="1359">
        <v>1544</v>
      </c>
      <c r="B1553" s="1355" t="s">
        <v>97</v>
      </c>
      <c r="C1553" s="1355"/>
      <c r="D1553" s="1355"/>
      <c r="E1553" s="1355"/>
      <c r="F1553" s="1355"/>
      <c r="G1553" s="1355"/>
      <c r="H1553" s="1356">
        <v>111103</v>
      </c>
      <c r="I1553" s="1363" t="s">
        <v>2652</v>
      </c>
      <c r="J1553" s="1355" t="s">
        <v>3245</v>
      </c>
      <c r="K1553" s="1360">
        <v>10757</v>
      </c>
      <c r="L1553" s="1357" t="s">
        <v>8391</v>
      </c>
      <c r="M1553" s="1357" t="str">
        <f>IFERROR(INDEX('Budget Manager'!C:C,MATCH(L1553,'Budget Manager'!A:A,0))&amp;", "&amp;INDEX('Budget Manager'!D:D,MATCH(L1553,'Budget Manager'!A:A,0)),"No Budget Manager")</f>
        <v>Wallman, Eric</v>
      </c>
      <c r="N1553" s="1357">
        <f>IFERROR(INDEX('Budget Manager'!B:B,MATCH(L1553,'Budget Manager'!A:A,0)),"No PIDM")</f>
        <v>586978</v>
      </c>
      <c r="O1553" s="1357"/>
      <c r="P1553" s="1357" t="str">
        <f t="shared" si="33"/>
        <v/>
      </c>
      <c r="Q1553" s="1361" t="str">
        <f>IFERROR(VLOOKUP(Organization!$L1553,BUDGETMANAGER,5,FALSE),"No VID")</f>
        <v>A</v>
      </c>
      <c r="R1553" s="111"/>
    </row>
    <row r="1554" spans="1:18" ht="12.75" customHeight="1">
      <c r="A1554" s="1359">
        <v>1545</v>
      </c>
      <c r="B1554" s="1355" t="s">
        <v>97</v>
      </c>
      <c r="C1554" s="1355"/>
      <c r="D1554" s="1355"/>
      <c r="E1554" s="1355"/>
      <c r="F1554" s="1355"/>
      <c r="G1554" s="1355"/>
      <c r="H1554" s="1356">
        <v>140303</v>
      </c>
      <c r="I1554" s="1363" t="s">
        <v>1125</v>
      </c>
      <c r="J1554" s="1355" t="s">
        <v>3245</v>
      </c>
      <c r="K1554" s="1360">
        <v>10757</v>
      </c>
      <c r="L1554" s="1357" t="s">
        <v>8391</v>
      </c>
      <c r="M1554" s="1357" t="str">
        <f>IFERROR(INDEX('Budget Manager'!C:C,MATCH(L1554,'Budget Manager'!A:A,0))&amp;", "&amp;INDEX('Budget Manager'!D:D,MATCH(L1554,'Budget Manager'!A:A,0)),"No Budget Manager")</f>
        <v>Wallman, Eric</v>
      </c>
      <c r="N1554" s="1357">
        <f>IFERROR(INDEX('Budget Manager'!B:B,MATCH(L1554,'Budget Manager'!A:A,0)),"No PIDM")</f>
        <v>586978</v>
      </c>
      <c r="O1554" s="1357"/>
      <c r="P1554" s="1357" t="str">
        <f t="shared" si="33"/>
        <v/>
      </c>
      <c r="Q1554" s="1361" t="str">
        <f>IFERROR(VLOOKUP(Organization!$L1554,BUDGETMANAGER,5,FALSE),"No VID")</f>
        <v>A</v>
      </c>
      <c r="R1554" s="111"/>
    </row>
    <row r="1555" spans="1:18" ht="12.75" customHeight="1">
      <c r="A1555" s="1359">
        <v>1546</v>
      </c>
      <c r="B1555" s="1355" t="s">
        <v>97</v>
      </c>
      <c r="C1555" s="1355"/>
      <c r="D1555" s="1355"/>
      <c r="E1555" s="1355"/>
      <c r="F1555" s="1355"/>
      <c r="G1555" s="1355"/>
      <c r="H1555" s="1356">
        <v>210400</v>
      </c>
      <c r="I1555" s="1357" t="s">
        <v>1209</v>
      </c>
      <c r="J1555" s="1355" t="s">
        <v>3245</v>
      </c>
      <c r="K1555" s="1360">
        <v>10757</v>
      </c>
      <c r="L1555" s="1357" t="s">
        <v>8391</v>
      </c>
      <c r="M1555" s="1357" t="str">
        <f>IFERROR(INDEX('Budget Manager'!C:C,MATCH(L1555,'Budget Manager'!A:A,0))&amp;", "&amp;INDEX('Budget Manager'!D:D,MATCH(L1555,'Budget Manager'!A:A,0)),"No Budget Manager")</f>
        <v>Wallman, Eric</v>
      </c>
      <c r="N1555" s="1357">
        <f>IFERROR(INDEX('Budget Manager'!B:B,MATCH(L1555,'Budget Manager'!A:A,0)),"No PIDM")</f>
        <v>586978</v>
      </c>
      <c r="O1555" s="1357"/>
      <c r="P1555" s="1357" t="str">
        <f t="shared" si="33"/>
        <v/>
      </c>
      <c r="Q1555" s="1361" t="str">
        <f>IFERROR(VLOOKUP(Organization!$L1555,BUDGETMANAGER,5,FALSE),"No VID")</f>
        <v>A</v>
      </c>
      <c r="R1555" s="111">
        <f>COUNTIF($P$12:P2564,"End")</f>
        <v>582</v>
      </c>
    </row>
    <row r="1556" spans="1:18" ht="12.75" customHeight="1">
      <c r="A1556" s="1359">
        <v>1547</v>
      </c>
      <c r="B1556" s="1355" t="s">
        <v>97</v>
      </c>
      <c r="C1556" s="1355"/>
      <c r="D1556" s="1355"/>
      <c r="E1556" s="1355"/>
      <c r="F1556" s="1355"/>
      <c r="G1556" s="1355"/>
      <c r="H1556" s="1356">
        <v>210500</v>
      </c>
      <c r="I1556" s="1357" t="s">
        <v>1210</v>
      </c>
      <c r="J1556" s="1355" t="s">
        <v>3245</v>
      </c>
      <c r="K1556" s="1360">
        <v>10757</v>
      </c>
      <c r="L1556" s="1357" t="s">
        <v>8391</v>
      </c>
      <c r="M1556" s="1357" t="str">
        <f>IFERROR(INDEX('Budget Manager'!C:C,MATCH(L1556,'Budget Manager'!A:A,0))&amp;", "&amp;INDEX('Budget Manager'!D:D,MATCH(L1556,'Budget Manager'!A:A,0)),"No Budget Manager")</f>
        <v>Wallman, Eric</v>
      </c>
      <c r="N1556" s="1357">
        <f>IFERROR(INDEX('Budget Manager'!B:B,MATCH(L1556,'Budget Manager'!A:A,0)),"No PIDM")</f>
        <v>586978</v>
      </c>
      <c r="O1556" s="1357"/>
      <c r="P1556" s="1357" t="str">
        <f t="shared" si="33"/>
        <v/>
      </c>
      <c r="Q1556" s="1361" t="str">
        <f>IFERROR(VLOOKUP(Organization!$L1556,BUDGETMANAGER,5,FALSE),"No VID")</f>
        <v>A</v>
      </c>
      <c r="R1556" s="111"/>
    </row>
    <row r="1557" spans="1:18" ht="12.75" customHeight="1">
      <c r="A1557" s="1359">
        <v>1548</v>
      </c>
      <c r="B1557" s="1355" t="s">
        <v>97</v>
      </c>
      <c r="C1557" s="1355"/>
      <c r="D1557" s="1355"/>
      <c r="E1557" s="1355"/>
      <c r="F1557" s="1355"/>
      <c r="G1557" s="1355"/>
      <c r="H1557" s="1356">
        <v>210600</v>
      </c>
      <c r="I1557" s="1357" t="s">
        <v>1211</v>
      </c>
      <c r="J1557" s="1355" t="s">
        <v>3245</v>
      </c>
      <c r="K1557" s="1360">
        <v>10757</v>
      </c>
      <c r="L1557" s="1357" t="s">
        <v>8391</v>
      </c>
      <c r="M1557" s="1357" t="str">
        <f>IFERROR(INDEX('Budget Manager'!C:C,MATCH(L1557,'Budget Manager'!A:A,0))&amp;", "&amp;INDEX('Budget Manager'!D:D,MATCH(L1557,'Budget Manager'!A:A,0)),"No Budget Manager")</f>
        <v>Wallman, Eric</v>
      </c>
      <c r="N1557" s="1357">
        <f>IFERROR(INDEX('Budget Manager'!B:B,MATCH(L1557,'Budget Manager'!A:A,0)),"No PIDM")</f>
        <v>586978</v>
      </c>
      <c r="O1557" s="1357"/>
      <c r="P1557" s="1357" t="str">
        <f t="shared" si="33"/>
        <v/>
      </c>
      <c r="Q1557" s="1361" t="str">
        <f>IFERROR(VLOOKUP(Organization!$L1557,BUDGETMANAGER,5,FALSE),"No VID")</f>
        <v>A</v>
      </c>
      <c r="R1557" s="111"/>
    </row>
    <row r="1558" spans="1:18" ht="12.75" customHeight="1">
      <c r="A1558" s="1359">
        <v>1549</v>
      </c>
      <c r="B1558" s="1355" t="s">
        <v>97</v>
      </c>
      <c r="C1558" s="1355"/>
      <c r="D1558" s="1355"/>
      <c r="E1558" s="1355"/>
      <c r="F1558" s="1355"/>
      <c r="G1558" s="1355"/>
      <c r="H1558" s="1356">
        <v>210700</v>
      </c>
      <c r="I1558" s="1357" t="s">
        <v>1215</v>
      </c>
      <c r="J1558" s="1355" t="s">
        <v>3245</v>
      </c>
      <c r="K1558" s="1360">
        <v>10757</v>
      </c>
      <c r="L1558" s="1357" t="s">
        <v>8391</v>
      </c>
      <c r="M1558" s="1357" t="str">
        <f>IFERROR(INDEX('Budget Manager'!C:C,MATCH(L1558,'Budget Manager'!A:A,0))&amp;", "&amp;INDEX('Budget Manager'!D:D,MATCH(L1558,'Budget Manager'!A:A,0)),"No Budget Manager")</f>
        <v>Wallman, Eric</v>
      </c>
      <c r="N1558" s="1357">
        <f>IFERROR(INDEX('Budget Manager'!B:B,MATCH(L1558,'Budget Manager'!A:A,0)),"No PIDM")</f>
        <v>586978</v>
      </c>
      <c r="O1558" s="1357"/>
      <c r="P1558" s="1357" t="str">
        <f t="shared" si="33"/>
        <v/>
      </c>
      <c r="Q1558" s="1361" t="str">
        <f>IFERROR(VLOOKUP(Organization!$L1558,BUDGETMANAGER,5,FALSE),"No VID")</f>
        <v>A</v>
      </c>
      <c r="R1558" s="111"/>
    </row>
    <row r="1559" spans="1:18" ht="12.75" customHeight="1">
      <c r="A1559" s="1359">
        <v>1550</v>
      </c>
      <c r="B1559" s="1355" t="s">
        <v>97</v>
      </c>
      <c r="C1559" s="1355"/>
      <c r="D1559" s="1355"/>
      <c r="E1559" s="1355"/>
      <c r="F1559" s="1355"/>
      <c r="G1559" s="1355"/>
      <c r="H1559" s="1356">
        <v>210800</v>
      </c>
      <c r="I1559" s="1357" t="s">
        <v>1212</v>
      </c>
      <c r="J1559" s="1355" t="s">
        <v>3245</v>
      </c>
      <c r="K1559" s="1360">
        <v>10757</v>
      </c>
      <c r="L1559" s="1357" t="s">
        <v>8391</v>
      </c>
      <c r="M1559" s="1357" t="str">
        <f>IFERROR(INDEX('Budget Manager'!C:C,MATCH(L1559,'Budget Manager'!A:A,0))&amp;", "&amp;INDEX('Budget Manager'!D:D,MATCH(L1559,'Budget Manager'!A:A,0)),"No Budget Manager")</f>
        <v>Wallman, Eric</v>
      </c>
      <c r="N1559" s="1357">
        <f>IFERROR(INDEX('Budget Manager'!B:B,MATCH(L1559,'Budget Manager'!A:A,0)),"No PIDM")</f>
        <v>586978</v>
      </c>
      <c r="O1559" s="1357"/>
      <c r="P1559" s="1357" t="str">
        <f t="shared" si="33"/>
        <v/>
      </c>
      <c r="Q1559" s="1361" t="str">
        <f>IFERROR(VLOOKUP(Organization!$L1559,BUDGETMANAGER,5,FALSE),"No VID")</f>
        <v>A</v>
      </c>
      <c r="R1559" s="111"/>
    </row>
    <row r="1560" spans="1:18" ht="12.75" customHeight="1">
      <c r="A1560" s="1359">
        <v>1551</v>
      </c>
      <c r="B1560" s="1355" t="s">
        <v>97</v>
      </c>
      <c r="C1560" s="1355"/>
      <c r="D1560" s="1355"/>
      <c r="E1560" s="1355"/>
      <c r="F1560" s="1355"/>
      <c r="G1560" s="1355"/>
      <c r="H1560" s="1356">
        <v>210900</v>
      </c>
      <c r="I1560" s="1357" t="s">
        <v>1213</v>
      </c>
      <c r="J1560" s="1355" t="s">
        <v>3245</v>
      </c>
      <c r="K1560" s="1360">
        <v>10757</v>
      </c>
      <c r="L1560" s="1357" t="s">
        <v>8391</v>
      </c>
      <c r="M1560" s="1357" t="str">
        <f>IFERROR(INDEX('Budget Manager'!C:C,MATCH(L1560,'Budget Manager'!A:A,0))&amp;", "&amp;INDEX('Budget Manager'!D:D,MATCH(L1560,'Budget Manager'!A:A,0)),"No Budget Manager")</f>
        <v>Wallman, Eric</v>
      </c>
      <c r="N1560" s="1357">
        <f>IFERROR(INDEX('Budget Manager'!B:B,MATCH(L1560,'Budget Manager'!A:A,0)),"No PIDM")</f>
        <v>586978</v>
      </c>
      <c r="O1560" s="1357"/>
      <c r="P1560" s="1357" t="str">
        <f t="shared" si="33"/>
        <v/>
      </c>
      <c r="Q1560" s="1361" t="str">
        <f>IFERROR(VLOOKUP(Organization!$L1560,BUDGETMANAGER,5,FALSE),"No VID")</f>
        <v>A</v>
      </c>
      <c r="R1560" s="111"/>
    </row>
    <row r="1561" spans="1:18" ht="12.75" customHeight="1">
      <c r="A1561" s="1359">
        <v>1552</v>
      </c>
      <c r="B1561" s="1355" t="s">
        <v>97</v>
      </c>
      <c r="C1561" s="1355"/>
      <c r="D1561" s="1355"/>
      <c r="E1561" s="1355"/>
      <c r="F1561" s="1355"/>
      <c r="G1561" s="1355"/>
      <c r="H1561" s="1356">
        <v>211000</v>
      </c>
      <c r="I1561" s="1357" t="s">
        <v>1214</v>
      </c>
      <c r="J1561" s="1355" t="s">
        <v>3245</v>
      </c>
      <c r="K1561" s="1360">
        <v>10757</v>
      </c>
      <c r="L1561" s="1357" t="s">
        <v>8391</v>
      </c>
      <c r="M1561" s="1357" t="str">
        <f>IFERROR(INDEX('Budget Manager'!C:C,MATCH(L1561,'Budget Manager'!A:A,0))&amp;", "&amp;INDEX('Budget Manager'!D:D,MATCH(L1561,'Budget Manager'!A:A,0)),"No Budget Manager")</f>
        <v>Wallman, Eric</v>
      </c>
      <c r="N1561" s="1357">
        <f>IFERROR(INDEX('Budget Manager'!B:B,MATCH(L1561,'Budget Manager'!A:A,0)),"No PIDM")</f>
        <v>586978</v>
      </c>
      <c r="O1561" s="1357"/>
      <c r="P1561" s="1357" t="str">
        <f t="shared" si="33"/>
        <v/>
      </c>
      <c r="Q1561" s="1361" t="str">
        <f>IFERROR(VLOOKUP(Organization!$L1561,BUDGETMANAGER,5,FALSE),"No VID")</f>
        <v>A</v>
      </c>
      <c r="R1561" s="111"/>
    </row>
    <row r="1562" spans="1:18" ht="12.75" customHeight="1">
      <c r="A1562" s="1359">
        <v>1553</v>
      </c>
      <c r="B1562" s="1355" t="s">
        <v>97</v>
      </c>
      <c r="C1562" s="1355"/>
      <c r="D1562" s="1355"/>
      <c r="E1562" s="1355"/>
      <c r="F1562" s="1355"/>
      <c r="G1562" s="1355"/>
      <c r="H1562" s="1356">
        <v>211100</v>
      </c>
      <c r="I1562" s="1357" t="s">
        <v>1216</v>
      </c>
      <c r="J1562" s="1355" t="s">
        <v>3245</v>
      </c>
      <c r="K1562" s="1360">
        <v>10757</v>
      </c>
      <c r="L1562" s="1357" t="s">
        <v>8391</v>
      </c>
      <c r="M1562" s="1357" t="str">
        <f>IFERROR(INDEX('Budget Manager'!C:C,MATCH(L1562,'Budget Manager'!A:A,0))&amp;", "&amp;INDEX('Budget Manager'!D:D,MATCH(L1562,'Budget Manager'!A:A,0)),"No Budget Manager")</f>
        <v>Wallman, Eric</v>
      </c>
      <c r="N1562" s="1357">
        <f>IFERROR(INDEX('Budget Manager'!B:B,MATCH(L1562,'Budget Manager'!A:A,0)),"No PIDM")</f>
        <v>586978</v>
      </c>
      <c r="O1562" s="1357"/>
      <c r="P1562" s="1357" t="str">
        <f t="shared" si="33"/>
        <v/>
      </c>
      <c r="Q1562" s="1361" t="str">
        <f>IFERROR(VLOOKUP(Organization!$L1562,BUDGETMANAGER,5,FALSE),"No VID")</f>
        <v>A</v>
      </c>
      <c r="R1562" s="111"/>
    </row>
    <row r="1563" spans="1:18" ht="12.75" customHeight="1">
      <c r="A1563" s="1359">
        <v>1554</v>
      </c>
      <c r="B1563" s="1355" t="s">
        <v>97</v>
      </c>
      <c r="C1563" s="1355"/>
      <c r="D1563" s="1355"/>
      <c r="E1563" s="1355"/>
      <c r="F1563" s="1355"/>
      <c r="G1563" s="1355"/>
      <c r="H1563" s="1356">
        <v>211200</v>
      </c>
      <c r="I1563" s="1357" t="s">
        <v>1217</v>
      </c>
      <c r="J1563" s="1355" t="s">
        <v>3245</v>
      </c>
      <c r="K1563" s="1360">
        <v>10757</v>
      </c>
      <c r="L1563" s="1357" t="s">
        <v>8391</v>
      </c>
      <c r="M1563" s="1357" t="str">
        <f>IFERROR(INDEX('Budget Manager'!C:C,MATCH(L1563,'Budget Manager'!A:A,0))&amp;", "&amp;INDEX('Budget Manager'!D:D,MATCH(L1563,'Budget Manager'!A:A,0)),"No Budget Manager")</f>
        <v>Wallman, Eric</v>
      </c>
      <c r="N1563" s="1357">
        <f>IFERROR(INDEX('Budget Manager'!B:B,MATCH(L1563,'Budget Manager'!A:A,0)),"No PIDM")</f>
        <v>586978</v>
      </c>
      <c r="O1563" s="1357"/>
      <c r="P1563" s="1357" t="str">
        <f t="shared" si="33"/>
        <v/>
      </c>
      <c r="Q1563" s="1361" t="str">
        <f>IFERROR(VLOOKUP(Organization!$L1563,BUDGETMANAGER,5,FALSE),"No VID")</f>
        <v>A</v>
      </c>
      <c r="R1563" s="111"/>
    </row>
    <row r="1564" spans="1:18" ht="12.75" customHeight="1">
      <c r="A1564" s="1359">
        <v>1555</v>
      </c>
      <c r="B1564" s="1355" t="s">
        <v>97</v>
      </c>
      <c r="C1564" s="1355"/>
      <c r="D1564" s="1355"/>
      <c r="E1564" s="1355"/>
      <c r="F1564" s="1355"/>
      <c r="G1564" s="1355"/>
      <c r="H1564" s="1356">
        <v>211300</v>
      </c>
      <c r="I1564" s="1357" t="s">
        <v>1218</v>
      </c>
      <c r="J1564" s="1355" t="s">
        <v>3245</v>
      </c>
      <c r="K1564" s="1360">
        <v>10757</v>
      </c>
      <c r="L1564" s="1357" t="s">
        <v>8391</v>
      </c>
      <c r="M1564" s="1357" t="str">
        <f>IFERROR(INDEX('Budget Manager'!C:C,MATCH(L1564,'Budget Manager'!A:A,0))&amp;", "&amp;INDEX('Budget Manager'!D:D,MATCH(L1564,'Budget Manager'!A:A,0)),"No Budget Manager")</f>
        <v>Wallman, Eric</v>
      </c>
      <c r="N1564" s="1357">
        <f>IFERROR(INDEX('Budget Manager'!B:B,MATCH(L1564,'Budget Manager'!A:A,0)),"No PIDM")</f>
        <v>586978</v>
      </c>
      <c r="O1564" s="1357"/>
      <c r="P1564" s="1357" t="str">
        <f t="shared" ref="P1564:P1627" si="34">LEFT($O1564,3)</f>
        <v/>
      </c>
      <c r="Q1564" s="1361" t="str">
        <f>IFERROR(VLOOKUP(Organization!$L1564,BUDGETMANAGER,5,FALSE),"No VID")</f>
        <v>A</v>
      </c>
      <c r="R1564" s="111"/>
    </row>
    <row r="1565" spans="1:18" ht="12.75" customHeight="1">
      <c r="A1565" s="1359">
        <v>1556</v>
      </c>
      <c r="B1565" s="1355" t="s">
        <v>97</v>
      </c>
      <c r="C1565" s="1355"/>
      <c r="D1565" s="1355"/>
      <c r="E1565" s="1355"/>
      <c r="F1565" s="1355"/>
      <c r="G1565" s="1355"/>
      <c r="H1565" s="1356">
        <v>211400</v>
      </c>
      <c r="I1565" s="1357" t="s">
        <v>1219</v>
      </c>
      <c r="J1565" s="1355" t="s">
        <v>3245</v>
      </c>
      <c r="K1565" s="1360">
        <v>10757</v>
      </c>
      <c r="L1565" s="1357" t="s">
        <v>8391</v>
      </c>
      <c r="M1565" s="1357" t="str">
        <f>IFERROR(INDEX('Budget Manager'!C:C,MATCH(L1565,'Budget Manager'!A:A,0))&amp;", "&amp;INDEX('Budget Manager'!D:D,MATCH(L1565,'Budget Manager'!A:A,0)),"No Budget Manager")</f>
        <v>Wallman, Eric</v>
      </c>
      <c r="N1565" s="1357">
        <f>IFERROR(INDEX('Budget Manager'!B:B,MATCH(L1565,'Budget Manager'!A:A,0)),"No PIDM")</f>
        <v>586978</v>
      </c>
      <c r="O1565" s="1357"/>
      <c r="P1565" s="1357" t="str">
        <f t="shared" si="34"/>
        <v/>
      </c>
      <c r="Q1565" s="1361" t="str">
        <f>IFERROR(VLOOKUP(Organization!$L1565,BUDGETMANAGER,5,FALSE),"No VID")</f>
        <v>A</v>
      </c>
      <c r="R1565" s="111"/>
    </row>
    <row r="1566" spans="1:18" ht="12.75" customHeight="1">
      <c r="A1566" s="1359">
        <v>1557</v>
      </c>
      <c r="B1566" s="1355" t="s">
        <v>97</v>
      </c>
      <c r="C1566" s="1355"/>
      <c r="D1566" s="1355"/>
      <c r="E1566" s="1355"/>
      <c r="F1566" s="1355"/>
      <c r="G1566" s="1355"/>
      <c r="H1566" s="1356">
        <v>211500</v>
      </c>
      <c r="I1566" s="1357" t="s">
        <v>1220</v>
      </c>
      <c r="J1566" s="1355" t="s">
        <v>3245</v>
      </c>
      <c r="K1566" s="1360">
        <v>10757</v>
      </c>
      <c r="L1566" s="1357" t="s">
        <v>8391</v>
      </c>
      <c r="M1566" s="1357" t="str">
        <f>IFERROR(INDEX('Budget Manager'!C:C,MATCH(L1566,'Budget Manager'!A:A,0))&amp;", "&amp;INDEX('Budget Manager'!D:D,MATCH(L1566,'Budget Manager'!A:A,0)),"No Budget Manager")</f>
        <v>Wallman, Eric</v>
      </c>
      <c r="N1566" s="1357">
        <f>IFERROR(INDEX('Budget Manager'!B:B,MATCH(L1566,'Budget Manager'!A:A,0)),"No PIDM")</f>
        <v>586978</v>
      </c>
      <c r="O1566" s="1357"/>
      <c r="P1566" s="1357" t="str">
        <f t="shared" si="34"/>
        <v/>
      </c>
      <c r="Q1566" s="1361" t="str">
        <f>IFERROR(VLOOKUP(Organization!$L1566,BUDGETMANAGER,5,FALSE),"No VID")</f>
        <v>A</v>
      </c>
      <c r="R1566" s="111"/>
    </row>
    <row r="1567" spans="1:18" ht="12.75" customHeight="1">
      <c r="A1567" s="1359">
        <v>1558</v>
      </c>
      <c r="B1567" s="1355" t="s">
        <v>97</v>
      </c>
      <c r="C1567" s="1355"/>
      <c r="D1567" s="1355"/>
      <c r="E1567" s="1355"/>
      <c r="F1567" s="1355"/>
      <c r="G1567" s="1355"/>
      <c r="H1567" s="1356">
        <v>211600</v>
      </c>
      <c r="I1567" s="1357" t="s">
        <v>1221</v>
      </c>
      <c r="J1567" s="1355" t="s">
        <v>3245</v>
      </c>
      <c r="K1567" s="1360">
        <v>10757</v>
      </c>
      <c r="L1567" s="1357" t="s">
        <v>8391</v>
      </c>
      <c r="M1567" s="1357" t="str">
        <f>IFERROR(INDEX('Budget Manager'!C:C,MATCH(L1567,'Budget Manager'!A:A,0))&amp;", "&amp;INDEX('Budget Manager'!D:D,MATCH(L1567,'Budget Manager'!A:A,0)),"No Budget Manager")</f>
        <v>Wallman, Eric</v>
      </c>
      <c r="N1567" s="1357">
        <f>IFERROR(INDEX('Budget Manager'!B:B,MATCH(L1567,'Budget Manager'!A:A,0)),"No PIDM")</f>
        <v>586978</v>
      </c>
      <c r="O1567" s="1357"/>
      <c r="P1567" s="1357" t="str">
        <f t="shared" si="34"/>
        <v/>
      </c>
      <c r="Q1567" s="1361" t="str">
        <f>IFERROR(VLOOKUP(Organization!$L1567,BUDGETMANAGER,5,FALSE),"No VID")</f>
        <v>A</v>
      </c>
      <c r="R1567" s="111"/>
    </row>
    <row r="1568" spans="1:18" ht="12.75" customHeight="1">
      <c r="A1568" s="1359">
        <v>1559</v>
      </c>
      <c r="B1568" s="1355" t="s">
        <v>97</v>
      </c>
      <c r="C1568" s="1355"/>
      <c r="D1568" s="1355"/>
      <c r="E1568" s="1355"/>
      <c r="F1568" s="1355"/>
      <c r="G1568" s="1355"/>
      <c r="H1568" s="1356">
        <v>211700</v>
      </c>
      <c r="I1568" s="1357" t="s">
        <v>1222</v>
      </c>
      <c r="J1568" s="1355" t="s">
        <v>3245</v>
      </c>
      <c r="K1568" s="1360">
        <v>10757</v>
      </c>
      <c r="L1568" s="1357" t="s">
        <v>8391</v>
      </c>
      <c r="M1568" s="1357" t="str">
        <f>IFERROR(INDEX('Budget Manager'!C:C,MATCH(L1568,'Budget Manager'!A:A,0))&amp;", "&amp;INDEX('Budget Manager'!D:D,MATCH(L1568,'Budget Manager'!A:A,0)),"No Budget Manager")</f>
        <v>Wallman, Eric</v>
      </c>
      <c r="N1568" s="1357">
        <f>IFERROR(INDEX('Budget Manager'!B:B,MATCH(L1568,'Budget Manager'!A:A,0)),"No PIDM")</f>
        <v>586978</v>
      </c>
      <c r="O1568" s="1357"/>
      <c r="P1568" s="1357" t="str">
        <f t="shared" si="34"/>
        <v/>
      </c>
      <c r="Q1568" s="1361" t="str">
        <f>IFERROR(VLOOKUP(Organization!$L1568,BUDGETMANAGER,5,FALSE),"No VID")</f>
        <v>A</v>
      </c>
      <c r="R1568" s="111"/>
    </row>
    <row r="1569" spans="1:18" ht="12.75" customHeight="1">
      <c r="A1569" s="1359">
        <v>1560</v>
      </c>
      <c r="B1569" s="1355" t="s">
        <v>97</v>
      </c>
      <c r="C1569" s="1355"/>
      <c r="D1569" s="1355"/>
      <c r="E1569" s="1355"/>
      <c r="F1569" s="1355"/>
      <c r="G1569" s="1355"/>
      <c r="H1569" s="1356">
        <v>211803</v>
      </c>
      <c r="I1569" s="1363" t="s">
        <v>5467</v>
      </c>
      <c r="J1569" s="1355" t="s">
        <v>3245</v>
      </c>
      <c r="K1569" s="1360">
        <v>10809</v>
      </c>
      <c r="L1569" s="1357" t="s">
        <v>4797</v>
      </c>
      <c r="M1569" s="1357" t="str">
        <f>IFERROR(INDEX('Budget Manager'!C:C,MATCH(L1569,'Budget Manager'!A:A,0))&amp;", "&amp;INDEX('Budget Manager'!D:D,MATCH(L1569,'Budget Manager'!A:A,0)),"No Budget Manager")</f>
        <v>Allen, Rachel</v>
      </c>
      <c r="N1569" s="1357">
        <f>IFERROR(INDEX('Budget Manager'!B:B,MATCH(L1569,'Budget Manager'!A:A,0)),"No PIDM")</f>
        <v>210037</v>
      </c>
      <c r="O1569" s="1357" t="s">
        <v>6079</v>
      </c>
      <c r="P1569" s="1357" t="str">
        <f t="shared" si="34"/>
        <v>End</v>
      </c>
      <c r="Q1569" s="1361" t="str">
        <f>IFERROR(VLOOKUP(Organization!$L1569,BUDGETMANAGER,5,FALSE),"No VID")</f>
        <v>A</v>
      </c>
      <c r="R1569" s="111"/>
    </row>
    <row r="1570" spans="1:18" ht="12.75" customHeight="1">
      <c r="A1570" s="1359">
        <v>1561</v>
      </c>
      <c r="B1570" s="1355" t="s">
        <v>97</v>
      </c>
      <c r="C1570" s="1355"/>
      <c r="D1570" s="1355"/>
      <c r="E1570" s="1355"/>
      <c r="F1570" s="1355"/>
      <c r="G1570" s="1355"/>
      <c r="H1570" s="1356">
        <v>214200</v>
      </c>
      <c r="I1570" s="1357" t="s">
        <v>6775</v>
      </c>
      <c r="J1570" s="1355" t="s">
        <v>3245</v>
      </c>
      <c r="K1570" s="1360">
        <v>10757</v>
      </c>
      <c r="L1570" s="1357" t="s">
        <v>8391</v>
      </c>
      <c r="M1570" s="1357" t="str">
        <f>IFERROR(INDEX('Budget Manager'!C:C,MATCH(L1570,'Budget Manager'!A:A,0))&amp;", "&amp;INDEX('Budget Manager'!D:D,MATCH(L1570,'Budget Manager'!A:A,0)),"No Budget Manager")</f>
        <v>Wallman, Eric</v>
      </c>
      <c r="N1570" s="1357">
        <f>IFERROR(INDEX('Budget Manager'!B:B,MATCH(L1570,'Budget Manager'!A:A,0)),"No PIDM")</f>
        <v>586978</v>
      </c>
      <c r="O1570" s="1357"/>
      <c r="P1570" s="1357" t="str">
        <f t="shared" si="34"/>
        <v/>
      </c>
      <c r="Q1570" s="1361" t="str">
        <f>IFERROR(VLOOKUP(Organization!$L1570,BUDGETMANAGER,5,FALSE),"No VID")</f>
        <v>A</v>
      </c>
      <c r="R1570" s="111"/>
    </row>
    <row r="1571" spans="1:18" ht="12.75" customHeight="1">
      <c r="A1571" s="1359">
        <v>1562</v>
      </c>
      <c r="B1571" s="1355" t="s">
        <v>97</v>
      </c>
      <c r="C1571" s="1355"/>
      <c r="D1571" s="1355"/>
      <c r="E1571" s="1355"/>
      <c r="F1571" s="1355"/>
      <c r="G1571" s="1355"/>
      <c r="H1571" s="1356">
        <v>255800</v>
      </c>
      <c r="I1571" s="1357" t="s">
        <v>7015</v>
      </c>
      <c r="J1571" s="1355" t="s">
        <v>3245</v>
      </c>
      <c r="K1571" s="1360">
        <v>10809</v>
      </c>
      <c r="L1571" s="1357" t="s">
        <v>4797</v>
      </c>
      <c r="M1571" s="1357" t="str">
        <f>IFERROR(INDEX('Budget Manager'!C:C,MATCH(L1571,'Budget Manager'!A:A,0))&amp;", "&amp;INDEX('Budget Manager'!D:D,MATCH(L1571,'Budget Manager'!A:A,0)),"No Budget Manager")</f>
        <v>Allen, Rachel</v>
      </c>
      <c r="N1571" s="1357">
        <f>IFERROR(INDEX('Budget Manager'!B:B,MATCH(L1571,'Budget Manager'!A:A,0)),"No PIDM")</f>
        <v>210037</v>
      </c>
      <c r="O1571" s="1357" t="s">
        <v>7753</v>
      </c>
      <c r="P1571" s="1357" t="str">
        <f t="shared" si="34"/>
        <v>End</v>
      </c>
      <c r="Q1571" s="1361" t="str">
        <f>IFERROR(VLOOKUP(Organization!$L1571,BUDGETMANAGER,5,FALSE),"No VID")</f>
        <v>A</v>
      </c>
      <c r="R1571" s="111"/>
    </row>
    <row r="1572" spans="1:18" ht="12.75" customHeight="1">
      <c r="A1572" s="1359">
        <v>1563</v>
      </c>
      <c r="B1572" s="1355" t="s">
        <v>97</v>
      </c>
      <c r="C1572" s="1355"/>
      <c r="D1572" s="1355"/>
      <c r="E1572" s="1355"/>
      <c r="F1572" s="1355"/>
      <c r="G1572" s="1355">
        <v>10758</v>
      </c>
      <c r="H1572" s="1356"/>
      <c r="I1572" s="1363" t="s">
        <v>9251</v>
      </c>
      <c r="J1572" s="1355" t="s">
        <v>3240</v>
      </c>
      <c r="K1572" s="1360">
        <v>1075</v>
      </c>
      <c r="L1572" s="1357" t="s">
        <v>4009</v>
      </c>
      <c r="M1572" s="1357" t="str">
        <f>IFERROR(INDEX('Budget Manager'!C:C,MATCH(L1572,'Budget Manager'!A:A,0))&amp;", "&amp;INDEX('Budget Manager'!D:D,MATCH(L1572,'Budget Manager'!A:A,0)),"No Budget Manager")</f>
        <v>Bosley, Michael</v>
      </c>
      <c r="N1572" s="1357">
        <f>IFERROR(INDEX('Budget Manager'!B:B,MATCH(L1572,'Budget Manager'!A:A,0)),"No PIDM")</f>
        <v>102801</v>
      </c>
      <c r="O1572" s="1357"/>
      <c r="P1572" s="1357" t="str">
        <f t="shared" si="34"/>
        <v/>
      </c>
      <c r="Q1572" s="1361" t="str">
        <f>IFERROR(VLOOKUP(Organization!$L1572,BUDGETMANAGER,5,FALSE),"No VID")</f>
        <v>A</v>
      </c>
      <c r="R1572" s="111"/>
    </row>
    <row r="1573" spans="1:18" ht="12.75" customHeight="1">
      <c r="A1573" s="1359">
        <v>1564</v>
      </c>
      <c r="B1573" s="1355" t="s">
        <v>97</v>
      </c>
      <c r="C1573" s="1355"/>
      <c r="D1573" s="1355"/>
      <c r="E1573" s="1355"/>
      <c r="F1573" s="1355"/>
      <c r="G1573" s="1355"/>
      <c r="H1573" s="1369">
        <v>110010</v>
      </c>
      <c r="I1573" s="1363" t="s">
        <v>4385</v>
      </c>
      <c r="J1573" s="1355" t="s">
        <v>3245</v>
      </c>
      <c r="K1573" s="1360">
        <v>10758</v>
      </c>
      <c r="L1573" s="1357" t="s">
        <v>4009</v>
      </c>
      <c r="M1573" s="1357" t="str">
        <f>IFERROR(INDEX('Budget Manager'!C:C,MATCH(L1573,'Budget Manager'!A:A,0))&amp;", "&amp;INDEX('Budget Manager'!D:D,MATCH(L1573,'Budget Manager'!A:A,0)),"No Budget Manager")</f>
        <v>Bosley, Michael</v>
      </c>
      <c r="N1573" s="1357">
        <f>IFERROR(INDEX('Budget Manager'!B:B,MATCH(L1573,'Budget Manager'!A:A,0)),"No PIDM")</f>
        <v>102801</v>
      </c>
      <c r="O1573" s="1357"/>
      <c r="P1573" s="1357" t="str">
        <f t="shared" si="34"/>
        <v/>
      </c>
      <c r="Q1573" s="1361" t="str">
        <f>IFERROR(VLOOKUP(Organization!$L1573,BUDGETMANAGER,5,FALSE),"No VID")</f>
        <v>A</v>
      </c>
      <c r="R1573" s="111"/>
    </row>
    <row r="1574" spans="1:18" ht="12.75" customHeight="1">
      <c r="A1574" s="1359">
        <v>1565</v>
      </c>
      <c r="B1574" s="1355" t="s">
        <v>97</v>
      </c>
      <c r="C1574" s="1355"/>
      <c r="D1574" s="1355"/>
      <c r="E1574" s="1355"/>
      <c r="F1574" s="1355"/>
      <c r="G1574" s="1355"/>
      <c r="H1574" s="1369">
        <v>110110</v>
      </c>
      <c r="I1574" s="1363" t="s">
        <v>4386</v>
      </c>
      <c r="J1574" s="1355" t="s">
        <v>3245</v>
      </c>
      <c r="K1574" s="1360">
        <v>10758</v>
      </c>
      <c r="L1574" s="1357" t="s">
        <v>4009</v>
      </c>
      <c r="M1574" s="1357" t="str">
        <f>IFERROR(INDEX('Budget Manager'!C:C,MATCH(L1574,'Budget Manager'!A:A,0))&amp;", "&amp;INDEX('Budget Manager'!D:D,MATCH(L1574,'Budget Manager'!A:A,0)),"No Budget Manager")</f>
        <v>Bosley, Michael</v>
      </c>
      <c r="N1574" s="1357">
        <f>IFERROR(INDEX('Budget Manager'!B:B,MATCH(L1574,'Budget Manager'!A:A,0)),"No PIDM")</f>
        <v>102801</v>
      </c>
      <c r="O1574" s="1357"/>
      <c r="P1574" s="1357" t="str">
        <f t="shared" si="34"/>
        <v/>
      </c>
      <c r="Q1574" s="1361" t="str">
        <f>IFERROR(VLOOKUP(Organization!$L1574,BUDGETMANAGER,5,FALSE),"No VID")</f>
        <v>A</v>
      </c>
      <c r="R1574" s="111"/>
    </row>
    <row r="1575" spans="1:18" ht="12.75" customHeight="1">
      <c r="A1575" s="1359">
        <v>1566</v>
      </c>
      <c r="B1575" s="1355" t="s">
        <v>97</v>
      </c>
      <c r="C1575" s="1355"/>
      <c r="D1575" s="1355"/>
      <c r="E1575" s="1355"/>
      <c r="F1575" s="1355"/>
      <c r="G1575" s="1355"/>
      <c r="H1575" s="1369">
        <v>110210</v>
      </c>
      <c r="I1575" s="1363" t="s">
        <v>4387</v>
      </c>
      <c r="J1575" s="1355" t="s">
        <v>3245</v>
      </c>
      <c r="K1575" s="1360">
        <v>10758</v>
      </c>
      <c r="L1575" s="1357" t="s">
        <v>4009</v>
      </c>
      <c r="M1575" s="1357" t="str">
        <f>IFERROR(INDEX('Budget Manager'!C:C,MATCH(L1575,'Budget Manager'!A:A,0))&amp;", "&amp;INDEX('Budget Manager'!D:D,MATCH(L1575,'Budget Manager'!A:A,0)),"No Budget Manager")</f>
        <v>Bosley, Michael</v>
      </c>
      <c r="N1575" s="1357">
        <f>IFERROR(INDEX('Budget Manager'!B:B,MATCH(L1575,'Budget Manager'!A:A,0)),"No PIDM")</f>
        <v>102801</v>
      </c>
      <c r="O1575" s="1357"/>
      <c r="P1575" s="1357" t="str">
        <f t="shared" si="34"/>
        <v/>
      </c>
      <c r="Q1575" s="1361" t="str">
        <f>IFERROR(VLOOKUP(Organization!$L1575,BUDGETMANAGER,5,FALSE),"No VID")</f>
        <v>A</v>
      </c>
      <c r="R1575" s="111"/>
    </row>
    <row r="1576" spans="1:18" ht="12.75" customHeight="1">
      <c r="A1576" s="1359">
        <v>1567</v>
      </c>
      <c r="B1576" s="1355" t="s">
        <v>97</v>
      </c>
      <c r="C1576" s="1355"/>
      <c r="D1576" s="1355"/>
      <c r="E1576" s="1355"/>
      <c r="F1576" s="1355"/>
      <c r="G1576" s="1355"/>
      <c r="H1576" s="1369">
        <v>110310</v>
      </c>
      <c r="I1576" s="1363" t="s">
        <v>4388</v>
      </c>
      <c r="J1576" s="1355" t="s">
        <v>3245</v>
      </c>
      <c r="K1576" s="1360">
        <v>10758</v>
      </c>
      <c r="L1576" s="1357" t="s">
        <v>4009</v>
      </c>
      <c r="M1576" s="1357" t="str">
        <f>IFERROR(INDEX('Budget Manager'!C:C,MATCH(L1576,'Budget Manager'!A:A,0))&amp;", "&amp;INDEX('Budget Manager'!D:D,MATCH(L1576,'Budget Manager'!A:A,0)),"No Budget Manager")</f>
        <v>Bosley, Michael</v>
      </c>
      <c r="N1576" s="1357">
        <f>IFERROR(INDEX('Budget Manager'!B:B,MATCH(L1576,'Budget Manager'!A:A,0)),"No PIDM")</f>
        <v>102801</v>
      </c>
      <c r="O1576" s="1357"/>
      <c r="P1576" s="1357" t="str">
        <f t="shared" si="34"/>
        <v/>
      </c>
      <c r="Q1576" s="1361" t="str">
        <f>IFERROR(VLOOKUP(Organization!$L1576,BUDGETMANAGER,5,FALSE),"No VID")</f>
        <v>A</v>
      </c>
      <c r="R1576" s="111">
        <f>COUNTIF($P$12:P2499,"End")</f>
        <v>559</v>
      </c>
    </row>
    <row r="1577" spans="1:18" ht="12.75" customHeight="1">
      <c r="A1577" s="1359">
        <v>1568</v>
      </c>
      <c r="B1577" s="1355" t="s">
        <v>97</v>
      </c>
      <c r="C1577" s="1355"/>
      <c r="D1577" s="1355"/>
      <c r="E1577" s="1355"/>
      <c r="F1577" s="1355"/>
      <c r="G1577" s="1355"/>
      <c r="H1577" s="1369">
        <v>110410</v>
      </c>
      <c r="I1577" s="1360" t="s">
        <v>4389</v>
      </c>
      <c r="J1577" s="1355" t="s">
        <v>3245</v>
      </c>
      <c r="K1577" s="1360">
        <v>10758</v>
      </c>
      <c r="L1577" s="1357" t="s">
        <v>4009</v>
      </c>
      <c r="M1577" s="1357" t="str">
        <f>IFERROR(INDEX('Budget Manager'!C:C,MATCH(L1577,'Budget Manager'!A:A,0))&amp;", "&amp;INDEX('Budget Manager'!D:D,MATCH(L1577,'Budget Manager'!A:A,0)),"No Budget Manager")</f>
        <v>Bosley, Michael</v>
      </c>
      <c r="N1577" s="1357">
        <f>IFERROR(INDEX('Budget Manager'!B:B,MATCH(L1577,'Budget Manager'!A:A,0)),"No PIDM")</f>
        <v>102801</v>
      </c>
      <c r="O1577" s="1357"/>
      <c r="P1577" s="1357" t="str">
        <f t="shared" si="34"/>
        <v/>
      </c>
      <c r="Q1577" s="1361" t="str">
        <f>IFERROR(VLOOKUP(Organization!$L1577,BUDGETMANAGER,5,FALSE),"No VID")</f>
        <v>A</v>
      </c>
      <c r="R1577" s="111"/>
    </row>
    <row r="1578" spans="1:18" ht="12.75" customHeight="1">
      <c r="A1578" s="1359">
        <v>1569</v>
      </c>
      <c r="B1578" s="1355" t="s">
        <v>97</v>
      </c>
      <c r="C1578" s="1355"/>
      <c r="D1578" s="1355"/>
      <c r="E1578" s="1355"/>
      <c r="F1578" s="1355"/>
      <c r="G1578" s="1355"/>
      <c r="H1578" s="1369">
        <v>110510</v>
      </c>
      <c r="I1578" s="1363" t="s">
        <v>4390</v>
      </c>
      <c r="J1578" s="1355" t="s">
        <v>3245</v>
      </c>
      <c r="K1578" s="1360">
        <v>10758</v>
      </c>
      <c r="L1578" s="1357" t="s">
        <v>4009</v>
      </c>
      <c r="M1578" s="1357" t="str">
        <f>IFERROR(INDEX('Budget Manager'!C:C,MATCH(L1578,'Budget Manager'!A:A,0))&amp;", "&amp;INDEX('Budget Manager'!D:D,MATCH(L1578,'Budget Manager'!A:A,0)),"No Budget Manager")</f>
        <v>Bosley, Michael</v>
      </c>
      <c r="N1578" s="1357">
        <f>IFERROR(INDEX('Budget Manager'!B:B,MATCH(L1578,'Budget Manager'!A:A,0)),"No PIDM")</f>
        <v>102801</v>
      </c>
      <c r="O1578" s="1357"/>
      <c r="P1578" s="1357" t="str">
        <f t="shared" si="34"/>
        <v/>
      </c>
      <c r="Q1578" s="1361" t="str">
        <f>IFERROR(VLOOKUP(Organization!$L1578,BUDGETMANAGER,5,FALSE),"No VID")</f>
        <v>A</v>
      </c>
      <c r="R1578" s="111"/>
    </row>
    <row r="1579" spans="1:18" ht="12.75" customHeight="1">
      <c r="A1579" s="1359">
        <v>1570</v>
      </c>
      <c r="B1579" s="1355" t="s">
        <v>97</v>
      </c>
      <c r="C1579" s="1355"/>
      <c r="D1579" s="1355"/>
      <c r="E1579" s="1355"/>
      <c r="F1579" s="1355"/>
      <c r="G1579" s="1355"/>
      <c r="H1579" s="1369">
        <v>110610</v>
      </c>
      <c r="I1579" s="1363" t="s">
        <v>4391</v>
      </c>
      <c r="J1579" s="1355" t="s">
        <v>3245</v>
      </c>
      <c r="K1579" s="1360">
        <v>10758</v>
      </c>
      <c r="L1579" s="1357" t="s">
        <v>4009</v>
      </c>
      <c r="M1579" s="1357" t="str">
        <f>IFERROR(INDEX('Budget Manager'!C:C,MATCH(L1579,'Budget Manager'!A:A,0))&amp;", "&amp;INDEX('Budget Manager'!D:D,MATCH(L1579,'Budget Manager'!A:A,0)),"No Budget Manager")</f>
        <v>Bosley, Michael</v>
      </c>
      <c r="N1579" s="1357">
        <f>IFERROR(INDEX('Budget Manager'!B:B,MATCH(L1579,'Budget Manager'!A:A,0)),"No PIDM")</f>
        <v>102801</v>
      </c>
      <c r="O1579" s="1357"/>
      <c r="P1579" s="1357" t="str">
        <f t="shared" si="34"/>
        <v/>
      </c>
      <c r="Q1579" s="1361" t="str">
        <f>IFERROR(VLOOKUP(Organization!$L1579,BUDGETMANAGER,5,FALSE),"No VID")</f>
        <v>A</v>
      </c>
      <c r="R1579" s="111"/>
    </row>
    <row r="1580" spans="1:18" ht="12.75" customHeight="1">
      <c r="A1580" s="1359">
        <v>1571</v>
      </c>
      <c r="B1580" s="1355" t="s">
        <v>97</v>
      </c>
      <c r="C1580" s="1355"/>
      <c r="D1580" s="1355"/>
      <c r="E1580" s="1355"/>
      <c r="F1580" s="1355"/>
      <c r="G1580" s="1355"/>
      <c r="H1580" s="1369">
        <v>110710</v>
      </c>
      <c r="I1580" s="1357" t="s">
        <v>4392</v>
      </c>
      <c r="J1580" s="1355" t="s">
        <v>3245</v>
      </c>
      <c r="K1580" s="1360">
        <v>10758</v>
      </c>
      <c r="L1580" s="1357" t="s">
        <v>4009</v>
      </c>
      <c r="M1580" s="1357" t="str">
        <f>IFERROR(INDEX('Budget Manager'!C:C,MATCH(L1580,'Budget Manager'!A:A,0))&amp;", "&amp;INDEX('Budget Manager'!D:D,MATCH(L1580,'Budget Manager'!A:A,0)),"No Budget Manager")</f>
        <v>Bosley, Michael</v>
      </c>
      <c r="N1580" s="1357">
        <f>IFERROR(INDEX('Budget Manager'!B:B,MATCH(L1580,'Budget Manager'!A:A,0)),"No PIDM")</f>
        <v>102801</v>
      </c>
      <c r="O1580" s="1357"/>
      <c r="P1580" s="1357" t="str">
        <f t="shared" si="34"/>
        <v/>
      </c>
      <c r="Q1580" s="1361" t="str">
        <f>IFERROR(VLOOKUP(Organization!$L1580,BUDGETMANAGER,5,FALSE),"No VID")</f>
        <v>A</v>
      </c>
      <c r="R1580" s="111"/>
    </row>
    <row r="1581" spans="1:18" ht="12.75" customHeight="1">
      <c r="A1581" s="1359">
        <v>1572</v>
      </c>
      <c r="B1581" s="1355" t="s">
        <v>97</v>
      </c>
      <c r="C1581" s="1355"/>
      <c r="D1581" s="1355"/>
      <c r="E1581" s="1355"/>
      <c r="F1581" s="1355"/>
      <c r="G1581" s="1355"/>
      <c r="H1581" s="1369">
        <v>110810</v>
      </c>
      <c r="I1581" s="1363" t="s">
        <v>4393</v>
      </c>
      <c r="J1581" s="1355" t="s">
        <v>3245</v>
      </c>
      <c r="K1581" s="1360">
        <v>10758</v>
      </c>
      <c r="L1581" s="1357" t="s">
        <v>4009</v>
      </c>
      <c r="M1581" s="1357" t="str">
        <f>IFERROR(INDEX('Budget Manager'!C:C,MATCH(L1581,'Budget Manager'!A:A,0))&amp;", "&amp;INDEX('Budget Manager'!D:D,MATCH(L1581,'Budget Manager'!A:A,0)),"No Budget Manager")</f>
        <v>Bosley, Michael</v>
      </c>
      <c r="N1581" s="1357">
        <f>IFERROR(INDEX('Budget Manager'!B:B,MATCH(L1581,'Budget Manager'!A:A,0)),"No PIDM")</f>
        <v>102801</v>
      </c>
      <c r="O1581" s="1357"/>
      <c r="P1581" s="1357" t="str">
        <f t="shared" si="34"/>
        <v/>
      </c>
      <c r="Q1581" s="1361" t="str">
        <f>IFERROR(VLOOKUP(Organization!$L1581,BUDGETMANAGER,5,FALSE),"No VID")</f>
        <v>A</v>
      </c>
      <c r="R1581" s="111"/>
    </row>
    <row r="1582" spans="1:18" ht="12.75" customHeight="1">
      <c r="A1582" s="1359">
        <v>1573</v>
      </c>
      <c r="B1582" s="1355" t="s">
        <v>97</v>
      </c>
      <c r="C1582" s="1355"/>
      <c r="D1582" s="1355"/>
      <c r="E1582" s="1355"/>
      <c r="F1582" s="1355"/>
      <c r="G1582" s="1355"/>
      <c r="H1582" s="1369">
        <v>110910</v>
      </c>
      <c r="I1582" s="1357" t="s">
        <v>4394</v>
      </c>
      <c r="J1582" s="1355" t="s">
        <v>3245</v>
      </c>
      <c r="K1582" s="1360">
        <v>10758</v>
      </c>
      <c r="L1582" s="1357" t="s">
        <v>4009</v>
      </c>
      <c r="M1582" s="1357" t="str">
        <f>IFERROR(INDEX('Budget Manager'!C:C,MATCH(L1582,'Budget Manager'!A:A,0))&amp;", "&amp;INDEX('Budget Manager'!D:D,MATCH(L1582,'Budget Manager'!A:A,0)),"No Budget Manager")</f>
        <v>Bosley, Michael</v>
      </c>
      <c r="N1582" s="1357">
        <f>IFERROR(INDEX('Budget Manager'!B:B,MATCH(L1582,'Budget Manager'!A:A,0)),"No PIDM")</f>
        <v>102801</v>
      </c>
      <c r="O1582" s="1357"/>
      <c r="P1582" s="1357" t="str">
        <f t="shared" si="34"/>
        <v/>
      </c>
      <c r="Q1582" s="1361" t="str">
        <f>IFERROR(VLOOKUP(Organization!$L1582,BUDGETMANAGER,5,FALSE),"No VID")</f>
        <v>A</v>
      </c>
      <c r="R1582" s="111"/>
    </row>
    <row r="1583" spans="1:18" ht="12.75" customHeight="1">
      <c r="A1583" s="1359">
        <v>1574</v>
      </c>
      <c r="B1583" s="1355" t="s">
        <v>97</v>
      </c>
      <c r="C1583" s="1355"/>
      <c r="D1583" s="1355"/>
      <c r="E1583" s="1355"/>
      <c r="F1583" s="1355"/>
      <c r="G1583" s="1355"/>
      <c r="H1583" s="1369">
        <v>111010</v>
      </c>
      <c r="I1583" s="1357" t="s">
        <v>4395</v>
      </c>
      <c r="J1583" s="1355" t="s">
        <v>3245</v>
      </c>
      <c r="K1583" s="1360">
        <v>10758</v>
      </c>
      <c r="L1583" s="1357" t="s">
        <v>4009</v>
      </c>
      <c r="M1583" s="1357" t="str">
        <f>IFERROR(INDEX('Budget Manager'!C:C,MATCH(L1583,'Budget Manager'!A:A,0))&amp;", "&amp;INDEX('Budget Manager'!D:D,MATCH(L1583,'Budget Manager'!A:A,0)),"No Budget Manager")</f>
        <v>Bosley, Michael</v>
      </c>
      <c r="N1583" s="1357">
        <f>IFERROR(INDEX('Budget Manager'!B:B,MATCH(L1583,'Budget Manager'!A:A,0)),"No PIDM")</f>
        <v>102801</v>
      </c>
      <c r="O1583" s="1357"/>
      <c r="P1583" s="1357" t="str">
        <f t="shared" si="34"/>
        <v/>
      </c>
      <c r="Q1583" s="1361" t="str">
        <f>IFERROR(VLOOKUP(Organization!$L1583,BUDGETMANAGER,5,FALSE),"No VID")</f>
        <v>A</v>
      </c>
      <c r="R1583" s="111"/>
    </row>
    <row r="1584" spans="1:18" ht="12.75" customHeight="1">
      <c r="A1584" s="1359">
        <v>1575</v>
      </c>
      <c r="B1584" s="1355" t="s">
        <v>97</v>
      </c>
      <c r="C1584" s="1355"/>
      <c r="D1584" s="1355"/>
      <c r="E1584" s="1355"/>
      <c r="F1584" s="1355"/>
      <c r="G1584" s="1355"/>
      <c r="H1584" s="1369">
        <v>111110</v>
      </c>
      <c r="I1584" s="1363" t="s">
        <v>6011</v>
      </c>
      <c r="J1584" s="1355" t="s">
        <v>3245</v>
      </c>
      <c r="K1584" s="1360">
        <v>10758</v>
      </c>
      <c r="L1584" s="1357" t="s">
        <v>4009</v>
      </c>
      <c r="M1584" s="1357" t="str">
        <f>IFERROR(INDEX('Budget Manager'!C:C,MATCH(L1584,'Budget Manager'!A:A,0))&amp;", "&amp;INDEX('Budget Manager'!D:D,MATCH(L1584,'Budget Manager'!A:A,0)),"No Budget Manager")</f>
        <v>Bosley, Michael</v>
      </c>
      <c r="N1584" s="1357">
        <f>IFERROR(INDEX('Budget Manager'!B:B,MATCH(L1584,'Budget Manager'!A:A,0)),"No PIDM")</f>
        <v>102801</v>
      </c>
      <c r="O1584" s="1357"/>
      <c r="P1584" s="1357" t="str">
        <f t="shared" si="34"/>
        <v/>
      </c>
      <c r="Q1584" s="1361" t="str">
        <f>IFERROR(VLOOKUP(Organization!$L1584,BUDGETMANAGER,5,FALSE),"No VID")</f>
        <v>A</v>
      </c>
      <c r="R1584" s="111"/>
    </row>
    <row r="1585" spans="1:18" ht="12.75" customHeight="1">
      <c r="A1585" s="1359">
        <v>1576</v>
      </c>
      <c r="B1585" s="1355" t="s">
        <v>97</v>
      </c>
      <c r="C1585" s="1355"/>
      <c r="D1585" s="1355"/>
      <c r="E1585" s="1355"/>
      <c r="F1585" s="1355"/>
      <c r="G1585" s="1355"/>
      <c r="H1585" s="1369">
        <v>111510</v>
      </c>
      <c r="I1585" s="1360" t="s">
        <v>5012</v>
      </c>
      <c r="J1585" s="1355" t="s">
        <v>3245</v>
      </c>
      <c r="K1585" s="1360">
        <v>10758</v>
      </c>
      <c r="L1585" s="1357" t="s">
        <v>4009</v>
      </c>
      <c r="M1585" s="1357" t="str">
        <f>IFERROR(INDEX('Budget Manager'!C:C,MATCH(L1585,'Budget Manager'!A:A,0))&amp;", "&amp;INDEX('Budget Manager'!D:D,MATCH(L1585,'Budget Manager'!A:A,0)),"No Budget Manager")</f>
        <v>Bosley, Michael</v>
      </c>
      <c r="N1585" s="1357">
        <f>IFERROR(INDEX('Budget Manager'!B:B,MATCH(L1585,'Budget Manager'!A:A,0)),"No PIDM")</f>
        <v>102801</v>
      </c>
      <c r="O1585" s="1357"/>
      <c r="P1585" s="1357" t="str">
        <f t="shared" si="34"/>
        <v/>
      </c>
      <c r="Q1585" s="1361" t="str">
        <f>IFERROR(VLOOKUP(Organization!$L1585,BUDGETMANAGER,5,FALSE),"No VID")</f>
        <v>A</v>
      </c>
      <c r="R1585" s="111"/>
    </row>
    <row r="1586" spans="1:18" ht="12.75" customHeight="1">
      <c r="A1586" s="1359">
        <v>1577</v>
      </c>
      <c r="B1586" s="1355" t="s">
        <v>97</v>
      </c>
      <c r="C1586" s="1355"/>
      <c r="D1586" s="1355"/>
      <c r="E1586" s="1355"/>
      <c r="F1586" s="1355"/>
      <c r="G1586" s="1355"/>
      <c r="H1586" s="1369">
        <v>111610</v>
      </c>
      <c r="I1586" s="1360" t="s">
        <v>5014</v>
      </c>
      <c r="J1586" s="1355" t="s">
        <v>3245</v>
      </c>
      <c r="K1586" s="1360">
        <v>10758</v>
      </c>
      <c r="L1586" s="1357" t="s">
        <v>4009</v>
      </c>
      <c r="M1586" s="1357" t="str">
        <f>IFERROR(INDEX('Budget Manager'!C:C,MATCH(L1586,'Budget Manager'!A:A,0))&amp;", "&amp;INDEX('Budget Manager'!D:D,MATCH(L1586,'Budget Manager'!A:A,0)),"No Budget Manager")</f>
        <v>Bosley, Michael</v>
      </c>
      <c r="N1586" s="1357">
        <f>IFERROR(INDEX('Budget Manager'!B:B,MATCH(L1586,'Budget Manager'!A:A,0)),"No PIDM")</f>
        <v>102801</v>
      </c>
      <c r="O1586" s="1357"/>
      <c r="P1586" s="1357" t="str">
        <f t="shared" si="34"/>
        <v/>
      </c>
      <c r="Q1586" s="1361" t="str">
        <f>IFERROR(VLOOKUP(Organization!$L1586,BUDGETMANAGER,5,FALSE),"No VID")</f>
        <v>A</v>
      </c>
      <c r="R1586" s="111"/>
    </row>
    <row r="1587" spans="1:18" ht="12.75" customHeight="1">
      <c r="A1587" s="1359">
        <v>1578</v>
      </c>
      <c r="B1587" s="1355" t="s">
        <v>97</v>
      </c>
      <c r="C1587" s="1355"/>
      <c r="D1587" s="1355"/>
      <c r="E1587" s="1355"/>
      <c r="F1587" s="1355"/>
      <c r="G1587" s="1355"/>
      <c r="H1587" s="1369">
        <v>111710</v>
      </c>
      <c r="I1587" s="1360" t="s">
        <v>5015</v>
      </c>
      <c r="J1587" s="1355" t="s">
        <v>3245</v>
      </c>
      <c r="K1587" s="1360">
        <v>10758</v>
      </c>
      <c r="L1587" s="1357" t="s">
        <v>4009</v>
      </c>
      <c r="M1587" s="1357" t="str">
        <f>IFERROR(INDEX('Budget Manager'!C:C,MATCH(L1587,'Budget Manager'!A:A,0))&amp;", "&amp;INDEX('Budget Manager'!D:D,MATCH(L1587,'Budget Manager'!A:A,0)),"No Budget Manager")</f>
        <v>Bosley, Michael</v>
      </c>
      <c r="N1587" s="1357">
        <f>IFERROR(INDEX('Budget Manager'!B:B,MATCH(L1587,'Budget Manager'!A:A,0)),"No PIDM")</f>
        <v>102801</v>
      </c>
      <c r="O1587" s="1357"/>
      <c r="P1587" s="1357" t="str">
        <f t="shared" si="34"/>
        <v/>
      </c>
      <c r="Q1587" s="1361" t="str">
        <f>IFERROR(VLOOKUP(Organization!$L1587,BUDGETMANAGER,5,FALSE),"No VID")</f>
        <v>A</v>
      </c>
      <c r="R1587" s="111"/>
    </row>
    <row r="1588" spans="1:18" ht="12.75" customHeight="1">
      <c r="A1588" s="1359">
        <v>1579</v>
      </c>
      <c r="B1588" s="1355" t="s">
        <v>97</v>
      </c>
      <c r="C1588" s="1355"/>
      <c r="D1588" s="1355"/>
      <c r="E1588" s="1355"/>
      <c r="F1588" s="1355"/>
      <c r="G1588" s="1355"/>
      <c r="H1588" s="1369">
        <v>111810</v>
      </c>
      <c r="I1588" s="1357" t="s">
        <v>5016</v>
      </c>
      <c r="J1588" s="1355" t="s">
        <v>3245</v>
      </c>
      <c r="K1588" s="1360">
        <v>10758</v>
      </c>
      <c r="L1588" s="1357" t="s">
        <v>4009</v>
      </c>
      <c r="M1588" s="1357" t="str">
        <f>IFERROR(INDEX('Budget Manager'!C:C,MATCH(L1588,'Budget Manager'!A:A,0))&amp;", "&amp;INDEX('Budget Manager'!D:D,MATCH(L1588,'Budget Manager'!A:A,0)),"No Budget Manager")</f>
        <v>Bosley, Michael</v>
      </c>
      <c r="N1588" s="1357">
        <f>IFERROR(INDEX('Budget Manager'!B:B,MATCH(L1588,'Budget Manager'!A:A,0)),"No PIDM")</f>
        <v>102801</v>
      </c>
      <c r="O1588" s="1357"/>
      <c r="P1588" s="1357" t="str">
        <f t="shared" si="34"/>
        <v/>
      </c>
      <c r="Q1588" s="1361" t="str">
        <f>IFERROR(VLOOKUP(Organization!$L1588,BUDGETMANAGER,5,FALSE),"No VID")</f>
        <v>A</v>
      </c>
      <c r="R1588" s="111"/>
    </row>
    <row r="1589" spans="1:18" ht="12.75" customHeight="1">
      <c r="A1589" s="1359">
        <v>1580</v>
      </c>
      <c r="B1589" s="1355" t="s">
        <v>97</v>
      </c>
      <c r="C1589" s="1355"/>
      <c r="D1589" s="1355"/>
      <c r="E1589" s="1355"/>
      <c r="F1589" s="1355"/>
      <c r="G1589" s="1355"/>
      <c r="H1589" s="1369">
        <v>111910</v>
      </c>
      <c r="I1589" s="1360" t="s">
        <v>5017</v>
      </c>
      <c r="J1589" s="1355" t="s">
        <v>3245</v>
      </c>
      <c r="K1589" s="1360">
        <v>10758</v>
      </c>
      <c r="L1589" s="1357" t="s">
        <v>4009</v>
      </c>
      <c r="M1589" s="1357" t="str">
        <f>IFERROR(INDEX('Budget Manager'!C:C,MATCH(L1589,'Budget Manager'!A:A,0))&amp;", "&amp;INDEX('Budget Manager'!D:D,MATCH(L1589,'Budget Manager'!A:A,0)),"No Budget Manager")</f>
        <v>Bosley, Michael</v>
      </c>
      <c r="N1589" s="1357">
        <f>IFERROR(INDEX('Budget Manager'!B:B,MATCH(L1589,'Budget Manager'!A:A,0)),"No PIDM")</f>
        <v>102801</v>
      </c>
      <c r="O1589" s="1357"/>
      <c r="P1589" s="1357" t="str">
        <f t="shared" si="34"/>
        <v/>
      </c>
      <c r="Q1589" s="1361" t="str">
        <f>IFERROR(VLOOKUP(Organization!$L1589,BUDGETMANAGER,5,FALSE),"No VID")</f>
        <v>A</v>
      </c>
      <c r="R1589" s="111"/>
    </row>
    <row r="1590" spans="1:18" ht="12.75" customHeight="1">
      <c r="A1590" s="1359">
        <v>1581</v>
      </c>
      <c r="B1590" s="1355" t="s">
        <v>97</v>
      </c>
      <c r="C1590" s="1355"/>
      <c r="D1590" s="1355"/>
      <c r="E1590" s="1355"/>
      <c r="F1590" s="1355"/>
      <c r="G1590" s="1355"/>
      <c r="H1590" s="1369">
        <v>112010</v>
      </c>
      <c r="I1590" s="1360" t="s">
        <v>5018</v>
      </c>
      <c r="J1590" s="1355" t="s">
        <v>3245</v>
      </c>
      <c r="K1590" s="1360">
        <v>10758</v>
      </c>
      <c r="L1590" s="1357" t="s">
        <v>4009</v>
      </c>
      <c r="M1590" s="1357" t="str">
        <f>IFERROR(INDEX('Budget Manager'!C:C,MATCH(L1590,'Budget Manager'!A:A,0))&amp;", "&amp;INDEX('Budget Manager'!D:D,MATCH(L1590,'Budget Manager'!A:A,0)),"No Budget Manager")</f>
        <v>Bosley, Michael</v>
      </c>
      <c r="N1590" s="1357">
        <f>IFERROR(INDEX('Budget Manager'!B:B,MATCH(L1590,'Budget Manager'!A:A,0)),"No PIDM")</f>
        <v>102801</v>
      </c>
      <c r="O1590" s="1357"/>
      <c r="P1590" s="1357" t="str">
        <f t="shared" si="34"/>
        <v/>
      </c>
      <c r="Q1590" s="1361" t="str">
        <f>IFERROR(VLOOKUP(Organization!$L1590,BUDGETMANAGER,5,FALSE),"No VID")</f>
        <v>A</v>
      </c>
      <c r="R1590" s="111"/>
    </row>
    <row r="1591" spans="1:18" ht="12.75" customHeight="1">
      <c r="A1591" s="1359">
        <v>1582</v>
      </c>
      <c r="B1591" s="1355" t="s">
        <v>97</v>
      </c>
      <c r="C1591" s="1355"/>
      <c r="D1591" s="1355"/>
      <c r="E1591" s="1355"/>
      <c r="F1591" s="1355"/>
      <c r="G1591" s="1355"/>
      <c r="H1591" s="1369">
        <v>112110</v>
      </c>
      <c r="I1591" s="1360" t="s">
        <v>5019</v>
      </c>
      <c r="J1591" s="1355" t="s">
        <v>3245</v>
      </c>
      <c r="K1591" s="1360">
        <v>10758</v>
      </c>
      <c r="L1591" s="1357" t="s">
        <v>4009</v>
      </c>
      <c r="M1591" s="1357" t="str">
        <f>IFERROR(INDEX('Budget Manager'!C:C,MATCH(L1591,'Budget Manager'!A:A,0))&amp;", "&amp;INDEX('Budget Manager'!D:D,MATCH(L1591,'Budget Manager'!A:A,0)),"No Budget Manager")</f>
        <v>Bosley, Michael</v>
      </c>
      <c r="N1591" s="1357">
        <f>IFERROR(INDEX('Budget Manager'!B:B,MATCH(L1591,'Budget Manager'!A:A,0)),"No PIDM")</f>
        <v>102801</v>
      </c>
      <c r="O1591" s="1357"/>
      <c r="P1591" s="1357" t="str">
        <f t="shared" si="34"/>
        <v/>
      </c>
      <c r="Q1591" s="1361" t="str">
        <f>IFERROR(VLOOKUP(Organization!$L1591,BUDGETMANAGER,5,FALSE),"No VID")</f>
        <v>A</v>
      </c>
      <c r="R1591" s="111"/>
    </row>
    <row r="1592" spans="1:18" ht="12.75" customHeight="1">
      <c r="A1592" s="1359">
        <v>1583</v>
      </c>
      <c r="B1592" s="1355" t="s">
        <v>97</v>
      </c>
      <c r="C1592" s="1355"/>
      <c r="D1592" s="1355"/>
      <c r="E1592" s="1355"/>
      <c r="F1592" s="1355"/>
      <c r="G1592" s="1355"/>
      <c r="H1592" s="1369">
        <v>112210</v>
      </c>
      <c r="I1592" s="1360" t="s">
        <v>5020</v>
      </c>
      <c r="J1592" s="1355" t="s">
        <v>3245</v>
      </c>
      <c r="K1592" s="1360">
        <v>10758</v>
      </c>
      <c r="L1592" s="1357" t="s">
        <v>4009</v>
      </c>
      <c r="M1592" s="1357" t="str">
        <f>IFERROR(INDEX('Budget Manager'!C:C,MATCH(L1592,'Budget Manager'!A:A,0))&amp;", "&amp;INDEX('Budget Manager'!D:D,MATCH(L1592,'Budget Manager'!A:A,0)),"No Budget Manager")</f>
        <v>Bosley, Michael</v>
      </c>
      <c r="N1592" s="1357">
        <f>IFERROR(INDEX('Budget Manager'!B:B,MATCH(L1592,'Budget Manager'!A:A,0)),"No PIDM")</f>
        <v>102801</v>
      </c>
      <c r="O1592" s="1357"/>
      <c r="P1592" s="1357" t="str">
        <f t="shared" si="34"/>
        <v/>
      </c>
      <c r="Q1592" s="1361" t="str">
        <f>IFERROR(VLOOKUP(Organization!$L1592,BUDGETMANAGER,5,FALSE),"No VID")</f>
        <v>A</v>
      </c>
      <c r="R1592" s="111"/>
    </row>
    <row r="1593" spans="1:18" ht="12.75" customHeight="1">
      <c r="A1593" s="1359">
        <v>1584</v>
      </c>
      <c r="B1593" s="1355" t="s">
        <v>97</v>
      </c>
      <c r="C1593" s="1355"/>
      <c r="D1593" s="1355"/>
      <c r="E1593" s="1355"/>
      <c r="F1593" s="1355"/>
      <c r="G1593" s="1355"/>
      <c r="H1593" s="1369">
        <v>112310</v>
      </c>
      <c r="I1593" s="1360" t="s">
        <v>5021</v>
      </c>
      <c r="J1593" s="1355" t="s">
        <v>3245</v>
      </c>
      <c r="K1593" s="1360">
        <v>10758</v>
      </c>
      <c r="L1593" s="1357" t="s">
        <v>4009</v>
      </c>
      <c r="M1593" s="1357" t="str">
        <f>IFERROR(INDEX('Budget Manager'!C:C,MATCH(L1593,'Budget Manager'!A:A,0))&amp;", "&amp;INDEX('Budget Manager'!D:D,MATCH(L1593,'Budget Manager'!A:A,0)),"No Budget Manager")</f>
        <v>Bosley, Michael</v>
      </c>
      <c r="N1593" s="1357">
        <f>IFERROR(INDEX('Budget Manager'!B:B,MATCH(L1593,'Budget Manager'!A:A,0)),"No PIDM")</f>
        <v>102801</v>
      </c>
      <c r="O1593" s="1357"/>
      <c r="P1593" s="1357" t="str">
        <f t="shared" si="34"/>
        <v/>
      </c>
      <c r="Q1593" s="1361" t="str">
        <f>IFERROR(VLOOKUP(Organization!$L1593,BUDGETMANAGER,5,FALSE),"No VID")</f>
        <v>A</v>
      </c>
      <c r="R1593" s="111"/>
    </row>
    <row r="1594" spans="1:18" ht="12.75" customHeight="1">
      <c r="A1594" s="1359">
        <v>1585</v>
      </c>
      <c r="B1594" s="1355" t="s">
        <v>97</v>
      </c>
      <c r="C1594" s="1355"/>
      <c r="D1594" s="1355"/>
      <c r="E1594" s="1355"/>
      <c r="F1594" s="1355"/>
      <c r="G1594" s="1355"/>
      <c r="H1594" s="1369">
        <v>112410</v>
      </c>
      <c r="I1594" s="1360" t="s">
        <v>5022</v>
      </c>
      <c r="J1594" s="1355" t="s">
        <v>3245</v>
      </c>
      <c r="K1594" s="1360">
        <v>10758</v>
      </c>
      <c r="L1594" s="1357" t="s">
        <v>4009</v>
      </c>
      <c r="M1594" s="1357" t="str">
        <f>IFERROR(INDEX('Budget Manager'!C:C,MATCH(L1594,'Budget Manager'!A:A,0))&amp;", "&amp;INDEX('Budget Manager'!D:D,MATCH(L1594,'Budget Manager'!A:A,0)),"No Budget Manager")</f>
        <v>Bosley, Michael</v>
      </c>
      <c r="N1594" s="1357">
        <f>IFERROR(INDEX('Budget Manager'!B:B,MATCH(L1594,'Budget Manager'!A:A,0)),"No PIDM")</f>
        <v>102801</v>
      </c>
      <c r="O1594" s="1357"/>
      <c r="P1594" s="1357" t="str">
        <f t="shared" si="34"/>
        <v/>
      </c>
      <c r="Q1594" s="1361" t="str">
        <f>IFERROR(VLOOKUP(Organization!$L1594,BUDGETMANAGER,5,FALSE),"No VID")</f>
        <v>A</v>
      </c>
      <c r="R1594" s="111"/>
    </row>
    <row r="1595" spans="1:18" ht="12.75" customHeight="1">
      <c r="A1595" s="1359">
        <v>1586</v>
      </c>
      <c r="B1595" s="1355" t="s">
        <v>97</v>
      </c>
      <c r="C1595" s="1355"/>
      <c r="D1595" s="1355"/>
      <c r="E1595" s="1355"/>
      <c r="F1595" s="1355"/>
      <c r="G1595" s="1355"/>
      <c r="H1595" s="1369">
        <v>112610</v>
      </c>
      <c r="I1595" s="1360" t="s">
        <v>5024</v>
      </c>
      <c r="J1595" s="1355" t="s">
        <v>3245</v>
      </c>
      <c r="K1595" s="1360">
        <v>10910</v>
      </c>
      <c r="L1595" s="1357" t="s">
        <v>4009</v>
      </c>
      <c r="M1595" s="1357" t="str">
        <f>IFERROR(INDEX('Budget Manager'!C:C,MATCH(L1595,'Budget Manager'!A:A,0))&amp;", "&amp;INDEX('Budget Manager'!D:D,MATCH(L1595,'Budget Manager'!A:A,0)),"No Budget Manager")</f>
        <v>Bosley, Michael</v>
      </c>
      <c r="N1595" s="1357">
        <f>IFERROR(INDEX('Budget Manager'!B:B,MATCH(L1595,'Budget Manager'!A:A,0)),"No PIDM")</f>
        <v>102801</v>
      </c>
      <c r="O1595" s="1357" t="s">
        <v>5388</v>
      </c>
      <c r="P1595" s="1357" t="str">
        <f t="shared" si="34"/>
        <v>End</v>
      </c>
      <c r="Q1595" s="1361" t="str">
        <f>IFERROR(VLOOKUP(Organization!$L1595,BUDGETMANAGER,5,FALSE),"No VID")</f>
        <v>A</v>
      </c>
      <c r="R1595" s="111"/>
    </row>
    <row r="1596" spans="1:18" ht="12.75" customHeight="1">
      <c r="A1596" s="1359">
        <v>1587</v>
      </c>
      <c r="B1596" s="1355" t="s">
        <v>97</v>
      </c>
      <c r="C1596" s="1355"/>
      <c r="D1596" s="1355"/>
      <c r="E1596" s="1355"/>
      <c r="F1596" s="1355"/>
      <c r="G1596" s="1355"/>
      <c r="H1596" s="1369">
        <v>112710</v>
      </c>
      <c r="I1596" s="1360" t="s">
        <v>5025</v>
      </c>
      <c r="J1596" s="1355" t="s">
        <v>3245</v>
      </c>
      <c r="K1596" s="1360">
        <v>10758</v>
      </c>
      <c r="L1596" s="1357" t="s">
        <v>4009</v>
      </c>
      <c r="M1596" s="1357" t="str">
        <f>IFERROR(INDEX('Budget Manager'!C:C,MATCH(L1596,'Budget Manager'!A:A,0))&amp;", "&amp;INDEX('Budget Manager'!D:D,MATCH(L1596,'Budget Manager'!A:A,0)),"No Budget Manager")</f>
        <v>Bosley, Michael</v>
      </c>
      <c r="N1596" s="1357">
        <f>IFERROR(INDEX('Budget Manager'!B:B,MATCH(L1596,'Budget Manager'!A:A,0)),"No PIDM")</f>
        <v>102801</v>
      </c>
      <c r="O1596" s="1357"/>
      <c r="P1596" s="1357" t="str">
        <f t="shared" si="34"/>
        <v/>
      </c>
      <c r="Q1596" s="1361" t="str">
        <f>IFERROR(VLOOKUP(Organization!$L1596,BUDGETMANAGER,5,FALSE),"No VID")</f>
        <v>A</v>
      </c>
      <c r="R1596" s="111"/>
    </row>
    <row r="1597" spans="1:18" ht="12.75" customHeight="1">
      <c r="A1597" s="1359">
        <v>1588</v>
      </c>
      <c r="B1597" s="1355" t="s">
        <v>97</v>
      </c>
      <c r="C1597" s="1355"/>
      <c r="D1597" s="1355"/>
      <c r="E1597" s="1355"/>
      <c r="F1597" s="1355"/>
      <c r="G1597" s="1355"/>
      <c r="H1597" s="1369">
        <v>112810</v>
      </c>
      <c r="I1597" s="1360" t="s">
        <v>5219</v>
      </c>
      <c r="J1597" s="1355" t="s">
        <v>3245</v>
      </c>
      <c r="K1597" s="1360">
        <v>10758</v>
      </c>
      <c r="L1597" s="1357" t="s">
        <v>4009</v>
      </c>
      <c r="M1597" s="1357" t="str">
        <f>IFERROR(INDEX('Budget Manager'!C:C,MATCH(L1597,'Budget Manager'!A:A,0))&amp;", "&amp;INDEX('Budget Manager'!D:D,MATCH(L1597,'Budget Manager'!A:A,0)),"No Budget Manager")</f>
        <v>Bosley, Michael</v>
      </c>
      <c r="N1597" s="1357">
        <f>IFERROR(INDEX('Budget Manager'!B:B,MATCH(L1597,'Budget Manager'!A:A,0)),"No PIDM")</f>
        <v>102801</v>
      </c>
      <c r="O1597" s="1357"/>
      <c r="P1597" s="1357" t="str">
        <f t="shared" si="34"/>
        <v/>
      </c>
      <c r="Q1597" s="1361" t="str">
        <f>IFERROR(VLOOKUP(Organization!$L1597,BUDGETMANAGER,5,FALSE),"No VID")</f>
        <v>A</v>
      </c>
      <c r="R1597" s="111"/>
    </row>
    <row r="1598" spans="1:18" ht="12.75" customHeight="1">
      <c r="A1598" s="1359">
        <v>1589</v>
      </c>
      <c r="B1598" s="1355" t="s">
        <v>97</v>
      </c>
      <c r="C1598" s="1355"/>
      <c r="D1598" s="1355"/>
      <c r="E1598" s="1355"/>
      <c r="F1598" s="1355"/>
      <c r="G1598" s="1355"/>
      <c r="H1598" s="1369">
        <v>112910</v>
      </c>
      <c r="I1598" s="1360" t="s">
        <v>5220</v>
      </c>
      <c r="J1598" s="1355" t="s">
        <v>3245</v>
      </c>
      <c r="K1598" s="1360">
        <v>10758</v>
      </c>
      <c r="L1598" s="1357" t="s">
        <v>4009</v>
      </c>
      <c r="M1598" s="1357" t="str">
        <f>IFERROR(INDEX('Budget Manager'!C:C,MATCH(L1598,'Budget Manager'!A:A,0))&amp;", "&amp;INDEX('Budget Manager'!D:D,MATCH(L1598,'Budget Manager'!A:A,0)),"No Budget Manager")</f>
        <v>Bosley, Michael</v>
      </c>
      <c r="N1598" s="1357">
        <f>IFERROR(INDEX('Budget Manager'!B:B,MATCH(L1598,'Budget Manager'!A:A,0)),"No PIDM")</f>
        <v>102801</v>
      </c>
      <c r="O1598" s="1357"/>
      <c r="P1598" s="1357" t="str">
        <f t="shared" si="34"/>
        <v/>
      </c>
      <c r="Q1598" s="1361" t="str">
        <f>IFERROR(VLOOKUP(Organization!$L1598,BUDGETMANAGER,5,FALSE),"No VID")</f>
        <v>A</v>
      </c>
      <c r="R1598" s="111"/>
    </row>
    <row r="1599" spans="1:18" ht="12.75" customHeight="1">
      <c r="A1599" s="1359">
        <v>1590</v>
      </c>
      <c r="B1599" s="1355" t="s">
        <v>97</v>
      </c>
      <c r="C1599" s="1355"/>
      <c r="D1599" s="1355"/>
      <c r="E1599" s="1355"/>
      <c r="F1599" s="1355"/>
      <c r="G1599" s="1355"/>
      <c r="H1599" s="1369">
        <v>113010</v>
      </c>
      <c r="I1599" s="1360" t="s">
        <v>5382</v>
      </c>
      <c r="J1599" s="1355" t="s">
        <v>3245</v>
      </c>
      <c r="K1599" s="1360">
        <v>10758</v>
      </c>
      <c r="L1599" s="1357" t="s">
        <v>4009</v>
      </c>
      <c r="M1599" s="1357" t="str">
        <f>IFERROR(INDEX('Budget Manager'!C:C,MATCH(L1599,'Budget Manager'!A:A,0))&amp;", "&amp;INDEX('Budget Manager'!D:D,MATCH(L1599,'Budget Manager'!A:A,0)),"No Budget Manager")</f>
        <v>Bosley, Michael</v>
      </c>
      <c r="N1599" s="1357">
        <f>IFERROR(INDEX('Budget Manager'!B:B,MATCH(L1599,'Budget Manager'!A:A,0)),"No PIDM")</f>
        <v>102801</v>
      </c>
      <c r="O1599" s="1357"/>
      <c r="P1599" s="1357" t="str">
        <f t="shared" si="34"/>
        <v/>
      </c>
      <c r="Q1599" s="1361" t="str">
        <f>IFERROR(VLOOKUP(Organization!$L1599,BUDGETMANAGER,5,FALSE),"No VID")</f>
        <v>A</v>
      </c>
      <c r="R1599" s="111"/>
    </row>
    <row r="1600" spans="1:18" ht="12.75" customHeight="1">
      <c r="A1600" s="1359">
        <v>1591</v>
      </c>
      <c r="B1600" s="1355" t="s">
        <v>97</v>
      </c>
      <c r="C1600" s="1355"/>
      <c r="D1600" s="1355"/>
      <c r="E1600" s="1355"/>
      <c r="F1600" s="1355"/>
      <c r="G1600" s="1355"/>
      <c r="H1600" s="1369">
        <v>113110</v>
      </c>
      <c r="I1600" s="1360" t="s">
        <v>5479</v>
      </c>
      <c r="J1600" s="1355" t="s">
        <v>3245</v>
      </c>
      <c r="K1600" s="1360">
        <v>10758</v>
      </c>
      <c r="L1600" s="1357" t="s">
        <v>4009</v>
      </c>
      <c r="M1600" s="1357" t="str">
        <f>IFERROR(INDEX('Budget Manager'!C:C,MATCH(L1600,'Budget Manager'!A:A,0))&amp;", "&amp;INDEX('Budget Manager'!D:D,MATCH(L1600,'Budget Manager'!A:A,0)),"No Budget Manager")</f>
        <v>Bosley, Michael</v>
      </c>
      <c r="N1600" s="1357">
        <f>IFERROR(INDEX('Budget Manager'!B:B,MATCH(L1600,'Budget Manager'!A:A,0)),"No PIDM")</f>
        <v>102801</v>
      </c>
      <c r="O1600" s="1357"/>
      <c r="P1600" s="1357" t="str">
        <f t="shared" si="34"/>
        <v/>
      </c>
      <c r="Q1600" s="1361" t="str">
        <f>IFERROR(VLOOKUP(Organization!$L1600,BUDGETMANAGER,5,FALSE),"No VID")</f>
        <v>A</v>
      </c>
      <c r="R1600" s="111"/>
    </row>
    <row r="1601" spans="1:18" ht="12.75" customHeight="1">
      <c r="A1601" s="1359">
        <v>1592</v>
      </c>
      <c r="B1601" s="1355" t="s">
        <v>97</v>
      </c>
      <c r="C1601" s="1355"/>
      <c r="D1601" s="1355"/>
      <c r="E1601" s="1355"/>
      <c r="F1601" s="1355"/>
      <c r="G1601" s="1355"/>
      <c r="H1601" s="1369">
        <v>120010</v>
      </c>
      <c r="I1601" s="1360" t="s">
        <v>6668</v>
      </c>
      <c r="J1601" s="1355" t="s">
        <v>3245</v>
      </c>
      <c r="K1601" s="1360">
        <v>10758</v>
      </c>
      <c r="L1601" s="1357" t="s">
        <v>4009</v>
      </c>
      <c r="M1601" s="1357" t="str">
        <f>IFERROR(INDEX('Budget Manager'!C:C,MATCH(L1601,'Budget Manager'!A:A,0))&amp;", "&amp;INDEX('Budget Manager'!D:D,MATCH(L1601,'Budget Manager'!A:A,0)),"No Budget Manager")</f>
        <v>Bosley, Michael</v>
      </c>
      <c r="N1601" s="1357">
        <f>IFERROR(INDEX('Budget Manager'!B:B,MATCH(L1601,'Budget Manager'!A:A,0)),"No PIDM")</f>
        <v>102801</v>
      </c>
      <c r="O1601" s="1357"/>
      <c r="P1601" s="1357" t="str">
        <f t="shared" si="34"/>
        <v/>
      </c>
      <c r="Q1601" s="1361" t="str">
        <f>IFERROR(VLOOKUP(Organization!$L1601,BUDGETMANAGER,5,FALSE),"No VID")</f>
        <v>A</v>
      </c>
      <c r="R1601" s="111"/>
    </row>
    <row r="1602" spans="1:18" ht="12.75" customHeight="1">
      <c r="A1602" s="1359">
        <v>1593</v>
      </c>
      <c r="B1602" s="1355" t="s">
        <v>97</v>
      </c>
      <c r="C1602" s="1355"/>
      <c r="D1602" s="1355"/>
      <c r="E1602" s="1355"/>
      <c r="F1602" s="1355"/>
      <c r="G1602" s="1355"/>
      <c r="H1602" s="1369">
        <v>120110</v>
      </c>
      <c r="I1602" s="1360" t="s">
        <v>5136</v>
      </c>
      <c r="J1602" s="1355" t="s">
        <v>3245</v>
      </c>
      <c r="K1602" s="1360">
        <v>10910</v>
      </c>
      <c r="L1602" s="1357" t="s">
        <v>4009</v>
      </c>
      <c r="M1602" s="1357" t="str">
        <f>IFERROR(INDEX('Budget Manager'!C:C,MATCH(L1602,'Budget Manager'!A:A,0))&amp;", "&amp;INDEX('Budget Manager'!D:D,MATCH(L1602,'Budget Manager'!A:A,0)),"No Budget Manager")</f>
        <v>Bosley, Michael</v>
      </c>
      <c r="N1602" s="1357">
        <f>IFERROR(INDEX('Budget Manager'!B:B,MATCH(L1602,'Budget Manager'!A:A,0)),"No PIDM")</f>
        <v>102801</v>
      </c>
      <c r="O1602" s="1357" t="s">
        <v>6728</v>
      </c>
      <c r="P1602" s="1357" t="str">
        <f t="shared" si="34"/>
        <v>End</v>
      </c>
      <c r="Q1602" s="1361" t="str">
        <f>IFERROR(VLOOKUP(Organization!$L1602,BUDGETMANAGER,5,FALSE),"No VID")</f>
        <v>A</v>
      </c>
      <c r="R1602" s="111"/>
    </row>
    <row r="1603" spans="1:18" ht="12.75" customHeight="1">
      <c r="A1603" s="1359">
        <v>1594</v>
      </c>
      <c r="B1603" s="1355" t="s">
        <v>97</v>
      </c>
      <c r="C1603" s="1355"/>
      <c r="D1603" s="1355"/>
      <c r="E1603" s="1355"/>
      <c r="F1603" s="1355"/>
      <c r="G1603" s="1355"/>
      <c r="H1603" s="1356">
        <v>140002</v>
      </c>
      <c r="I1603" s="1363" t="s">
        <v>6055</v>
      </c>
      <c r="J1603" s="1355" t="s">
        <v>3245</v>
      </c>
      <c r="K1603" s="1360">
        <v>10758</v>
      </c>
      <c r="L1603" s="1357" t="s">
        <v>4009</v>
      </c>
      <c r="M1603" s="1357" t="str">
        <f>IFERROR(INDEX('Budget Manager'!C:C,MATCH(L1603,'Budget Manager'!A:A,0))&amp;", "&amp;INDEX('Budget Manager'!D:D,MATCH(L1603,'Budget Manager'!A:A,0)),"No Budget Manager")</f>
        <v>Bosley, Michael</v>
      </c>
      <c r="N1603" s="1357">
        <f>IFERROR(INDEX('Budget Manager'!B:B,MATCH(L1603,'Budget Manager'!A:A,0)),"No PIDM")</f>
        <v>102801</v>
      </c>
      <c r="O1603" s="1357"/>
      <c r="P1603" s="1357" t="str">
        <f t="shared" si="34"/>
        <v/>
      </c>
      <c r="Q1603" s="1361" t="str">
        <f>IFERROR(VLOOKUP(Organization!$L1603,BUDGETMANAGER,5,FALSE),"No VID")</f>
        <v>A</v>
      </c>
      <c r="R1603" s="111"/>
    </row>
    <row r="1604" spans="1:18" ht="12.75" customHeight="1">
      <c r="A1604" s="1359">
        <v>1595</v>
      </c>
      <c r="B1604" s="1355" t="s">
        <v>97</v>
      </c>
      <c r="C1604" s="1355"/>
      <c r="D1604" s="1355"/>
      <c r="E1604" s="1355"/>
      <c r="F1604" s="1355"/>
      <c r="G1604" s="1355"/>
      <c r="H1604" s="1369">
        <v>140010</v>
      </c>
      <c r="I1604" s="1363" t="s">
        <v>9251</v>
      </c>
      <c r="J1604" s="1355" t="s">
        <v>3245</v>
      </c>
      <c r="K1604" s="1360">
        <v>10758</v>
      </c>
      <c r="L1604" s="1357" t="s">
        <v>4009</v>
      </c>
      <c r="M1604" s="1357" t="str">
        <f>IFERROR(INDEX('Budget Manager'!C:C,MATCH(L1604,'Budget Manager'!A:A,0))&amp;", "&amp;INDEX('Budget Manager'!D:D,MATCH(L1604,'Budget Manager'!A:A,0)),"No Budget Manager")</f>
        <v>Bosley, Michael</v>
      </c>
      <c r="N1604" s="1357">
        <f>IFERROR(INDEX('Budget Manager'!B:B,MATCH(L1604,'Budget Manager'!A:A,0)),"No PIDM")</f>
        <v>102801</v>
      </c>
      <c r="O1604" s="1357"/>
      <c r="P1604" s="1357" t="str">
        <f t="shared" si="34"/>
        <v/>
      </c>
      <c r="Q1604" s="1361" t="str">
        <f>IFERROR(VLOOKUP(Organization!$L1604,BUDGETMANAGER,5,FALSE),"No VID")</f>
        <v>A</v>
      </c>
      <c r="R1604" s="111"/>
    </row>
    <row r="1605" spans="1:18" ht="12.75" customHeight="1">
      <c r="A1605" s="1359">
        <v>1596</v>
      </c>
      <c r="B1605" s="1355" t="s">
        <v>97</v>
      </c>
      <c r="C1605" s="1355"/>
      <c r="D1605" s="1355"/>
      <c r="E1605" s="1355"/>
      <c r="F1605" s="1355"/>
      <c r="G1605" s="1355"/>
      <c r="H1605" s="1369">
        <v>140110</v>
      </c>
      <c r="I1605" s="1363" t="s">
        <v>5049</v>
      </c>
      <c r="J1605" s="1355" t="s">
        <v>3245</v>
      </c>
      <c r="K1605" s="1360">
        <v>10758</v>
      </c>
      <c r="L1605" s="1357" t="s">
        <v>4009</v>
      </c>
      <c r="M1605" s="1357" t="str">
        <f>IFERROR(INDEX('Budget Manager'!C:C,MATCH(L1605,'Budget Manager'!A:A,0))&amp;", "&amp;INDEX('Budget Manager'!D:D,MATCH(L1605,'Budget Manager'!A:A,0)),"No Budget Manager")</f>
        <v>Bosley, Michael</v>
      </c>
      <c r="N1605" s="1357">
        <f>IFERROR(INDEX('Budget Manager'!B:B,MATCH(L1605,'Budget Manager'!A:A,0)),"No PIDM")</f>
        <v>102801</v>
      </c>
      <c r="O1605" s="1357"/>
      <c r="P1605" s="1357" t="str">
        <f t="shared" si="34"/>
        <v/>
      </c>
      <c r="Q1605" s="1361" t="str">
        <f>IFERROR(VLOOKUP(Organization!$L1605,BUDGETMANAGER,5,FALSE),"No VID")</f>
        <v>A</v>
      </c>
      <c r="R1605" s="111"/>
    </row>
    <row r="1606" spans="1:18" ht="12.75" customHeight="1">
      <c r="A1606" s="1359">
        <v>1597</v>
      </c>
      <c r="B1606" s="1355" t="s">
        <v>97</v>
      </c>
      <c r="C1606" s="1355"/>
      <c r="D1606" s="1355"/>
      <c r="E1606" s="1355"/>
      <c r="F1606" s="1355"/>
      <c r="G1606" s="1355"/>
      <c r="H1606" s="1356">
        <v>140210</v>
      </c>
      <c r="I1606" s="1363" t="s">
        <v>5300</v>
      </c>
      <c r="J1606" s="1355" t="s">
        <v>3245</v>
      </c>
      <c r="K1606" s="1360">
        <v>10758</v>
      </c>
      <c r="L1606" s="1357" t="s">
        <v>4009</v>
      </c>
      <c r="M1606" s="1357" t="str">
        <f>IFERROR(INDEX('Budget Manager'!C:C,MATCH(L1606,'Budget Manager'!A:A,0))&amp;", "&amp;INDEX('Budget Manager'!D:D,MATCH(L1606,'Budget Manager'!A:A,0)),"No Budget Manager")</f>
        <v>Bosley, Michael</v>
      </c>
      <c r="N1606" s="1357">
        <f>IFERROR(INDEX('Budget Manager'!B:B,MATCH(L1606,'Budget Manager'!A:A,0)),"No PIDM")</f>
        <v>102801</v>
      </c>
      <c r="O1606" s="1357"/>
      <c r="P1606" s="1357" t="str">
        <f t="shared" si="34"/>
        <v/>
      </c>
      <c r="Q1606" s="1361" t="str">
        <f>IFERROR(VLOOKUP(Organization!$L1606,BUDGETMANAGER,5,FALSE),"No VID")</f>
        <v>A</v>
      </c>
      <c r="R1606" s="111"/>
    </row>
    <row r="1607" spans="1:18" ht="12.75" customHeight="1">
      <c r="A1607" s="1359">
        <v>1598</v>
      </c>
      <c r="B1607" s="1355" t="s">
        <v>97</v>
      </c>
      <c r="C1607" s="1355"/>
      <c r="D1607" s="1355"/>
      <c r="E1607" s="1355"/>
      <c r="F1607" s="1355"/>
      <c r="G1607" s="1355"/>
      <c r="H1607" s="1356">
        <v>150010</v>
      </c>
      <c r="I1607" s="1363" t="s">
        <v>5251</v>
      </c>
      <c r="J1607" s="1355" t="s">
        <v>3245</v>
      </c>
      <c r="K1607" s="1360">
        <v>10758</v>
      </c>
      <c r="L1607" s="1357" t="s">
        <v>4009</v>
      </c>
      <c r="M1607" s="1357" t="str">
        <f>IFERROR(INDEX('Budget Manager'!C:C,MATCH(L1607,'Budget Manager'!A:A,0))&amp;", "&amp;INDEX('Budget Manager'!D:D,MATCH(L1607,'Budget Manager'!A:A,0)),"No Budget Manager")</f>
        <v>Bosley, Michael</v>
      </c>
      <c r="N1607" s="1357">
        <f>IFERROR(INDEX('Budget Manager'!B:B,MATCH(L1607,'Budget Manager'!A:A,0)),"No PIDM")</f>
        <v>102801</v>
      </c>
      <c r="O1607" s="1357"/>
      <c r="P1607" s="1357" t="str">
        <f t="shared" si="34"/>
        <v/>
      </c>
      <c r="Q1607" s="1361" t="str">
        <f>IFERROR(VLOOKUP(Organization!$L1607,BUDGETMANAGER,5,FALSE),"No VID")</f>
        <v>A</v>
      </c>
      <c r="R1607" s="111"/>
    </row>
    <row r="1608" spans="1:18" ht="12.75" customHeight="1">
      <c r="A1608" s="1359">
        <v>1599</v>
      </c>
      <c r="B1608" s="1355" t="s">
        <v>97</v>
      </c>
      <c r="C1608" s="1355"/>
      <c r="D1608" s="1355"/>
      <c r="E1608" s="1355"/>
      <c r="F1608" s="1355"/>
      <c r="G1608" s="1355"/>
      <c r="H1608" s="1356">
        <v>150110</v>
      </c>
      <c r="I1608" s="1363" t="s">
        <v>6405</v>
      </c>
      <c r="J1608" s="1355" t="s">
        <v>3245</v>
      </c>
      <c r="K1608" s="1360">
        <v>10758</v>
      </c>
      <c r="L1608" s="1357" t="s">
        <v>4009</v>
      </c>
      <c r="M1608" s="1357" t="str">
        <f>IFERROR(INDEX('Budget Manager'!C:C,MATCH(L1608,'Budget Manager'!A:A,0))&amp;", "&amp;INDEX('Budget Manager'!D:D,MATCH(L1608,'Budget Manager'!A:A,0)),"No Budget Manager")</f>
        <v>Bosley, Michael</v>
      </c>
      <c r="N1608" s="1357">
        <f>IFERROR(INDEX('Budget Manager'!B:B,MATCH(L1608,'Budget Manager'!A:A,0)),"No PIDM")</f>
        <v>102801</v>
      </c>
      <c r="O1608" s="1357"/>
      <c r="P1608" s="1357" t="str">
        <f t="shared" si="34"/>
        <v/>
      </c>
      <c r="Q1608" s="1361" t="str">
        <f>IFERROR(VLOOKUP(Organization!$L1608,BUDGETMANAGER,5,FALSE),"No VID")</f>
        <v>A</v>
      </c>
      <c r="R1608" s="111"/>
    </row>
    <row r="1609" spans="1:18" ht="12.75" customHeight="1">
      <c r="A1609" s="1359">
        <v>1600</v>
      </c>
      <c r="B1609" s="1355" t="s">
        <v>8168</v>
      </c>
      <c r="C1609" s="1355"/>
      <c r="D1609" s="1355"/>
      <c r="E1609" s="1355"/>
      <c r="F1609" s="1355"/>
      <c r="G1609" s="1355"/>
      <c r="H1609" s="1356">
        <v>150310</v>
      </c>
      <c r="I1609" s="1363" t="s">
        <v>8169</v>
      </c>
      <c r="J1609" s="1355" t="s">
        <v>3245</v>
      </c>
      <c r="K1609" s="1360">
        <v>10910</v>
      </c>
      <c r="L1609" s="1357" t="s">
        <v>4009</v>
      </c>
      <c r="M1609" s="1357" t="str">
        <f>IFERROR(INDEX('Budget Manager'!C:C,MATCH(L1609,'Budget Manager'!A:A,0))&amp;", "&amp;INDEX('Budget Manager'!D:D,MATCH(L1609,'Budget Manager'!A:A,0)),"No Budget Manager")</f>
        <v>Bosley, Michael</v>
      </c>
      <c r="N1609" s="1357">
        <f>IFERROR(INDEX('Budget Manager'!B:B,MATCH(L1609,'Budget Manager'!A:A,0)),"No PIDM")</f>
        <v>102801</v>
      </c>
      <c r="O1609" s="1357" t="s">
        <v>8385</v>
      </c>
      <c r="P1609" s="1357" t="str">
        <f t="shared" si="34"/>
        <v>End</v>
      </c>
      <c r="Q1609" s="1361" t="str">
        <f>IFERROR(VLOOKUP(Organization!$L1609,BUDGETMANAGER,5,FALSE),"No VID")</f>
        <v>A</v>
      </c>
      <c r="R1609" s="111"/>
    </row>
    <row r="1610" spans="1:18" ht="12.75" customHeight="1">
      <c r="A1610" s="1359">
        <v>1601</v>
      </c>
      <c r="B1610" s="1355" t="s">
        <v>97</v>
      </c>
      <c r="C1610" s="1355"/>
      <c r="D1610" s="1355"/>
      <c r="E1610" s="1355"/>
      <c r="F1610" s="1355"/>
      <c r="G1610" s="1355"/>
      <c r="H1610" s="1356">
        <v>210010</v>
      </c>
      <c r="I1610" s="1363" t="s">
        <v>7842</v>
      </c>
      <c r="J1610" s="1355" t="s">
        <v>3245</v>
      </c>
      <c r="K1610" s="1360">
        <v>10910</v>
      </c>
      <c r="L1610" s="1357" t="s">
        <v>4009</v>
      </c>
      <c r="M1610" s="1357" t="str">
        <f>IFERROR(INDEX('Budget Manager'!C:C,MATCH(L1610,'Budget Manager'!A:A,0))&amp;", "&amp;INDEX('Budget Manager'!D:D,MATCH(L1610,'Budget Manager'!A:A,0)),"No Budget Manager")</f>
        <v>Bosley, Michael</v>
      </c>
      <c r="N1610" s="1357">
        <f>IFERROR(INDEX('Budget Manager'!B:B,MATCH(L1610,'Budget Manager'!A:A,0)),"No PIDM")</f>
        <v>102801</v>
      </c>
      <c r="O1610" s="1357" t="s">
        <v>8501</v>
      </c>
      <c r="P1610" s="1357" t="str">
        <f t="shared" si="34"/>
        <v>End</v>
      </c>
      <c r="Q1610" s="1361" t="str">
        <f>IFERROR(VLOOKUP(Organization!$L1610,BUDGETMANAGER,5,FALSE),"No VID")</f>
        <v>A</v>
      </c>
      <c r="R1610" s="111"/>
    </row>
    <row r="1611" spans="1:18" ht="12.75" customHeight="1">
      <c r="A1611" s="1359">
        <v>1602</v>
      </c>
      <c r="B1611" s="1355" t="s">
        <v>97</v>
      </c>
      <c r="C1611" s="1355"/>
      <c r="D1611" s="1355"/>
      <c r="E1611" s="1355"/>
      <c r="F1611" s="1355"/>
      <c r="G1611" s="1355"/>
      <c r="H1611" s="1356">
        <v>210110</v>
      </c>
      <c r="I1611" s="1363" t="s">
        <v>8637</v>
      </c>
      <c r="J1611" s="1355" t="s">
        <v>3245</v>
      </c>
      <c r="K1611" s="1360">
        <v>10758</v>
      </c>
      <c r="L1611" s="1357" t="s">
        <v>4009</v>
      </c>
      <c r="M1611" s="1357" t="str">
        <f>IFERROR(INDEX('Budget Manager'!C:C,MATCH(L1611,'Budget Manager'!A:A,0))&amp;", "&amp;INDEX('Budget Manager'!D:D,MATCH(L1611,'Budget Manager'!A:A,0)),"No Budget Manager")</f>
        <v>Bosley, Michael</v>
      </c>
      <c r="N1611" s="1357">
        <f>IFERROR(INDEX('Budget Manager'!B:B,MATCH(L1611,'Budget Manager'!A:A,0)),"No PIDM")</f>
        <v>102801</v>
      </c>
      <c r="O1611" s="1357"/>
      <c r="P1611" s="1357" t="str">
        <f t="shared" si="34"/>
        <v/>
      </c>
      <c r="Q1611" s="1361" t="str">
        <f>IFERROR(VLOOKUP(Organization!$L1611,BUDGETMANAGER,5,FALSE),"No VID")</f>
        <v>A</v>
      </c>
      <c r="R1611" s="111"/>
    </row>
    <row r="1612" spans="1:18" ht="12.75" customHeight="1">
      <c r="A1612" s="1359">
        <v>1603</v>
      </c>
      <c r="B1612" s="1355" t="s">
        <v>97</v>
      </c>
      <c r="C1612" s="1355"/>
      <c r="D1612" s="1355"/>
      <c r="E1612" s="1355"/>
      <c r="F1612" s="1355"/>
      <c r="G1612" s="1355"/>
      <c r="H1612" s="1356">
        <v>250310</v>
      </c>
      <c r="I1612" s="1363" t="s">
        <v>8333</v>
      </c>
      <c r="J1612" s="1355" t="s">
        <v>3245</v>
      </c>
      <c r="K1612" s="1360">
        <v>10758</v>
      </c>
      <c r="L1612" s="1357" t="s">
        <v>4009</v>
      </c>
      <c r="M1612" s="1357" t="str">
        <f>IFERROR(INDEX('Budget Manager'!C:C,MATCH(L1612,'Budget Manager'!A:A,0))&amp;", "&amp;INDEX('Budget Manager'!D:D,MATCH(L1612,'Budget Manager'!A:A,0)),"No Budget Manager")</f>
        <v>Bosley, Michael</v>
      </c>
      <c r="N1612" s="1357">
        <f>IFERROR(INDEX('Budget Manager'!B:B,MATCH(L1612,'Budget Manager'!A:A,0)),"No PIDM")</f>
        <v>102801</v>
      </c>
      <c r="O1612" s="1357"/>
      <c r="P1612" s="1357" t="str">
        <f t="shared" si="34"/>
        <v/>
      </c>
      <c r="Q1612" s="1361" t="str">
        <f>IFERROR(VLOOKUP(Organization!$L1612,BUDGETMANAGER,5,FALSE),"No VID")</f>
        <v>A</v>
      </c>
      <c r="R1612" s="111"/>
    </row>
    <row r="1613" spans="1:18" ht="12.75" customHeight="1">
      <c r="A1613" s="1359">
        <v>1604</v>
      </c>
      <c r="B1613" s="1355" t="s">
        <v>97</v>
      </c>
      <c r="C1613" s="1355"/>
      <c r="D1613" s="1355"/>
      <c r="E1613" s="1355"/>
      <c r="F1613" s="1355"/>
      <c r="G1613" s="1355"/>
      <c r="H1613" s="1356">
        <v>770810</v>
      </c>
      <c r="I1613" s="1363" t="s">
        <v>6020</v>
      </c>
      <c r="J1613" s="1355" t="s">
        <v>3245</v>
      </c>
      <c r="K1613" s="1360">
        <v>10910</v>
      </c>
      <c r="L1613" s="1357" t="s">
        <v>4009</v>
      </c>
      <c r="M1613" s="1357" t="str">
        <f>IFERROR(INDEX('Budget Manager'!C:C,MATCH(L1613,'Budget Manager'!A:A,0))&amp;", "&amp;INDEX('Budget Manager'!D:D,MATCH(L1613,'Budget Manager'!A:A,0)),"No Budget Manager")</f>
        <v>Bosley, Michael</v>
      </c>
      <c r="N1613" s="1357">
        <f>IFERROR(INDEX('Budget Manager'!B:B,MATCH(L1613,'Budget Manager'!A:A,0)),"No PIDM")</f>
        <v>102801</v>
      </c>
      <c r="O1613" s="1357" t="s">
        <v>8639</v>
      </c>
      <c r="P1613" s="1357" t="str">
        <f t="shared" si="34"/>
        <v>End</v>
      </c>
      <c r="Q1613" s="1361" t="str">
        <f>IFERROR(VLOOKUP(Organization!$L1613,BUDGETMANAGER,5,FALSE),"No VID")</f>
        <v>A</v>
      </c>
      <c r="R1613" s="111"/>
    </row>
    <row r="1614" spans="1:18" ht="12.75" customHeight="1">
      <c r="A1614" s="1359">
        <v>1605</v>
      </c>
      <c r="B1614" s="1355" t="s">
        <v>97</v>
      </c>
      <c r="C1614" s="1355"/>
      <c r="D1614" s="1355"/>
      <c r="E1614" s="1355"/>
      <c r="F1614" s="1355"/>
      <c r="G1614" s="1355" t="s">
        <v>4908</v>
      </c>
      <c r="H1614" s="1356"/>
      <c r="I1614" s="1357" t="s">
        <v>2250</v>
      </c>
      <c r="J1614" s="1355" t="s">
        <v>3240</v>
      </c>
      <c r="K1614" s="1360">
        <v>1067</v>
      </c>
      <c r="L1614" s="1357" t="s">
        <v>4143</v>
      </c>
      <c r="M1614" s="1357" t="str">
        <f>IFERROR(INDEX('Budget Manager'!C:C,MATCH(L1614,'Budget Manager'!A:A,0))&amp;", "&amp;INDEX('Budget Manager'!D:D,MATCH(L1614,'Budget Manager'!A:A,0)),"No Budget Manager")</f>
        <v>Foster, Michelle</v>
      </c>
      <c r="N1614" s="1357">
        <f>IFERROR(INDEX('Budget Manager'!B:B,MATCH(L1614,'Budget Manager'!A:A,0)),"No PIDM")</f>
        <v>3311095</v>
      </c>
      <c r="O1614" s="1357" t="s">
        <v>6407</v>
      </c>
      <c r="P1614" s="1357" t="str">
        <f t="shared" si="34"/>
        <v>End</v>
      </c>
      <c r="Q1614" s="1361" t="str">
        <f>IFERROR(VLOOKUP(Organization!$L1614,BUDGETMANAGER,5,FALSE),"No VID")</f>
        <v>A</v>
      </c>
      <c r="R1614" s="111"/>
    </row>
    <row r="1615" spans="1:18" ht="12.75" customHeight="1">
      <c r="A1615" s="1359">
        <v>1606</v>
      </c>
      <c r="B1615" s="1355" t="s">
        <v>97</v>
      </c>
      <c r="C1615" s="1355"/>
      <c r="D1615" s="1355"/>
      <c r="E1615" s="1355"/>
      <c r="F1615" s="1355"/>
      <c r="G1615" s="1355"/>
      <c r="H1615" s="1356">
        <v>141703</v>
      </c>
      <c r="I1615" s="1357" t="s">
        <v>3732</v>
      </c>
      <c r="J1615" s="1355" t="s">
        <v>3245</v>
      </c>
      <c r="K1615" s="1360" t="s">
        <v>4908</v>
      </c>
      <c r="L1615" s="1357" t="s">
        <v>4143</v>
      </c>
      <c r="M1615" s="1357" t="str">
        <f>IFERROR(INDEX('Budget Manager'!C:C,MATCH(L1615,'Budget Manager'!A:A,0))&amp;", "&amp;INDEX('Budget Manager'!D:D,MATCH(L1615,'Budget Manager'!A:A,0)),"No Budget Manager")</f>
        <v>Foster, Michelle</v>
      </c>
      <c r="N1615" s="1357">
        <f>IFERROR(INDEX('Budget Manager'!B:B,MATCH(L1615,'Budget Manager'!A:A,0)),"No PIDM")</f>
        <v>3311095</v>
      </c>
      <c r="O1615" s="1357" t="s">
        <v>6407</v>
      </c>
      <c r="P1615" s="1357" t="str">
        <f t="shared" si="34"/>
        <v>End</v>
      </c>
      <c r="Q1615" s="1361" t="str">
        <f>IFERROR(VLOOKUP(Organization!$L1615,BUDGETMANAGER,5,FALSE),"No VID")</f>
        <v>A</v>
      </c>
      <c r="R1615" s="111"/>
    </row>
    <row r="1616" spans="1:18" ht="12.75" customHeight="1">
      <c r="A1616" s="1359">
        <v>1607</v>
      </c>
      <c r="B1616" s="1355" t="s">
        <v>97</v>
      </c>
      <c r="C1616" s="1355"/>
      <c r="D1616" s="1355"/>
      <c r="E1616" s="1355"/>
      <c r="F1616" s="1355"/>
      <c r="G1616" s="1355"/>
      <c r="H1616" s="1356">
        <v>211903</v>
      </c>
      <c r="I1616" s="1357" t="s">
        <v>5896</v>
      </c>
      <c r="J1616" s="1355" t="s">
        <v>3245</v>
      </c>
      <c r="K1616" s="1360" t="s">
        <v>4908</v>
      </c>
      <c r="L1616" s="1357" t="s">
        <v>4143</v>
      </c>
      <c r="M1616" s="1357" t="str">
        <f>IFERROR(INDEX('Budget Manager'!C:C,MATCH(L1616,'Budget Manager'!A:A,0))&amp;", "&amp;INDEX('Budget Manager'!D:D,MATCH(L1616,'Budget Manager'!A:A,0)),"No Budget Manager")</f>
        <v>Foster, Michelle</v>
      </c>
      <c r="N1616" s="1357">
        <f>IFERROR(INDEX('Budget Manager'!B:B,MATCH(L1616,'Budget Manager'!A:A,0)),"No PIDM")</f>
        <v>3311095</v>
      </c>
      <c r="O1616" s="1357" t="s">
        <v>6080</v>
      </c>
      <c r="P1616" s="1357" t="str">
        <f t="shared" si="34"/>
        <v>End</v>
      </c>
      <c r="Q1616" s="1361" t="str">
        <f>IFERROR(VLOOKUP(Organization!$L1616,BUDGETMANAGER,5,FALSE),"No VID")</f>
        <v>A</v>
      </c>
      <c r="R1616" s="111"/>
    </row>
    <row r="1617" spans="1:18" ht="12.75" customHeight="1">
      <c r="A1617" s="1359">
        <v>1608</v>
      </c>
      <c r="B1617" s="1355" t="s">
        <v>97</v>
      </c>
      <c r="C1617" s="1355"/>
      <c r="D1617" s="1355"/>
      <c r="E1617" s="1355"/>
      <c r="F1617" s="1355">
        <v>1076</v>
      </c>
      <c r="G1617" s="1355"/>
      <c r="H1617" s="1356"/>
      <c r="I1617" s="1368" t="s">
        <v>9235</v>
      </c>
      <c r="J1617" s="1355" t="s">
        <v>3240</v>
      </c>
      <c r="K1617" s="1360">
        <v>107</v>
      </c>
      <c r="L1617" s="1387" t="s">
        <v>9353</v>
      </c>
      <c r="M1617" s="1357" t="str">
        <f>IFERROR(INDEX('Budget Manager'!C:C,MATCH(L1617,'Budget Manager'!A:A,0))&amp;", "&amp;INDEX('Budget Manager'!D:D,MATCH(L1617,'Budget Manager'!A:A,0)),"No Budget Manager")</f>
        <v>Gooden, Lancelot</v>
      </c>
      <c r="N1617" s="1357">
        <f>IFERROR(INDEX('Budget Manager'!B:B,MATCH(L1617,'Budget Manager'!A:A,0)),"No PIDM")</f>
        <v>4108478</v>
      </c>
      <c r="O1617" s="1357"/>
      <c r="P1617" s="1357" t="str">
        <f t="shared" si="34"/>
        <v/>
      </c>
      <c r="Q1617" s="1361" t="str">
        <f>IFERROR(VLOOKUP(Organization!$L1617,BUDGETMANAGER,5,FALSE),"No VID")</f>
        <v>A</v>
      </c>
      <c r="R1617" s="111"/>
    </row>
    <row r="1618" spans="1:18" ht="12.75" customHeight="1">
      <c r="A1618" s="1359">
        <v>1609</v>
      </c>
      <c r="B1618" s="1355" t="s">
        <v>97</v>
      </c>
      <c r="C1618" s="1355"/>
      <c r="D1618" s="1355"/>
      <c r="E1618" s="1355"/>
      <c r="F1618" s="1355"/>
      <c r="G1618" s="1355">
        <v>10760</v>
      </c>
      <c r="H1618" s="1356"/>
      <c r="I1618" s="1368" t="s">
        <v>9142</v>
      </c>
      <c r="J1618" s="1355" t="s">
        <v>3240</v>
      </c>
      <c r="K1618" s="1360">
        <v>1076</v>
      </c>
      <c r="L1618" s="1357" t="s">
        <v>9353</v>
      </c>
      <c r="M1618" s="1357" t="str">
        <f>IFERROR(INDEX('Budget Manager'!C:C,MATCH(L1618,'Budget Manager'!A:A,0))&amp;", "&amp;INDEX('Budget Manager'!D:D,MATCH(L1618,'Budget Manager'!A:A,0)),"No Budget Manager")</f>
        <v>Gooden, Lancelot</v>
      </c>
      <c r="N1618" s="1357">
        <f>IFERROR(INDEX('Budget Manager'!B:B,MATCH(L1618,'Budget Manager'!A:A,0)),"No PIDM")</f>
        <v>4108478</v>
      </c>
      <c r="O1618" s="1357"/>
      <c r="P1618" s="1357" t="str">
        <f t="shared" si="34"/>
        <v/>
      </c>
      <c r="Q1618" s="1361" t="str">
        <f>IFERROR(VLOOKUP(Organization!$L1618,BUDGETMANAGER,5,FALSE),"No VID")</f>
        <v>A</v>
      </c>
      <c r="R1618" s="111"/>
    </row>
    <row r="1619" spans="1:18" ht="12.75" customHeight="1">
      <c r="A1619" s="1359">
        <v>1610</v>
      </c>
      <c r="B1619" s="1355" t="s">
        <v>97</v>
      </c>
      <c r="C1619" s="1355"/>
      <c r="D1619" s="1355"/>
      <c r="E1619" s="1355"/>
      <c r="F1619" s="1355"/>
      <c r="G1619" s="1355"/>
      <c r="H1619" s="1356">
        <v>120005</v>
      </c>
      <c r="I1619" s="1363" t="s">
        <v>9145</v>
      </c>
      <c r="J1619" s="1355" t="s">
        <v>3245</v>
      </c>
      <c r="K1619" s="1360">
        <v>10900</v>
      </c>
      <c r="L1619" s="1357" t="s">
        <v>4162</v>
      </c>
      <c r="M1619" s="1357" t="str">
        <f>IFERROR(INDEX('Budget Manager'!C:C,MATCH(L1619,'Budget Manager'!A:A,0))&amp;", "&amp;INDEX('Budget Manager'!D:D,MATCH(L1619,'Budget Manager'!A:A,0)),"No Budget Manager")</f>
        <v>Plinske, Kathleen</v>
      </c>
      <c r="N1619" s="1357">
        <f>IFERROR(INDEX('Budget Manager'!B:B,MATCH(L1619,'Budget Manager'!A:A,0)),"No PIDM")</f>
        <v>3527017</v>
      </c>
      <c r="O1619" s="1357" t="s">
        <v>6728</v>
      </c>
      <c r="P1619" s="1357" t="str">
        <f t="shared" si="34"/>
        <v>End</v>
      </c>
      <c r="Q1619" s="1361" t="str">
        <f>IFERROR(VLOOKUP(Organization!$L1619,BUDGETMANAGER,5,FALSE),"No VID")</f>
        <v>A</v>
      </c>
      <c r="R1619" s="111"/>
    </row>
    <row r="1620" spans="1:18" ht="12.75" customHeight="1">
      <c r="A1620" s="1359">
        <v>1611</v>
      </c>
      <c r="B1620" s="1355" t="s">
        <v>97</v>
      </c>
      <c r="C1620" s="1355"/>
      <c r="D1620" s="1355"/>
      <c r="E1620" s="1355"/>
      <c r="F1620" s="1355"/>
      <c r="G1620" s="1355"/>
      <c r="H1620" s="1356">
        <v>120105</v>
      </c>
      <c r="I1620" s="1363" t="s">
        <v>6672</v>
      </c>
      <c r="J1620" s="1355" t="s">
        <v>3245</v>
      </c>
      <c r="K1620" s="1360">
        <v>10760</v>
      </c>
      <c r="L1620" s="1357" t="s">
        <v>9353</v>
      </c>
      <c r="M1620" s="1357" t="str">
        <f>IFERROR(INDEX('Budget Manager'!C:C,MATCH(L1620,'Budget Manager'!A:A,0))&amp;", "&amp;INDEX('Budget Manager'!D:D,MATCH(L1620,'Budget Manager'!A:A,0)),"No Budget Manager")</f>
        <v>Gooden, Lancelot</v>
      </c>
      <c r="N1620" s="1357">
        <f>IFERROR(INDEX('Budget Manager'!B:B,MATCH(L1620,'Budget Manager'!A:A,0)),"No PIDM")</f>
        <v>4108478</v>
      </c>
      <c r="O1620" s="1357"/>
      <c r="P1620" s="1357" t="str">
        <f t="shared" si="34"/>
        <v/>
      </c>
      <c r="Q1620" s="1361" t="str">
        <f>IFERROR(VLOOKUP(Organization!$L1620,BUDGETMANAGER,5,FALSE),"No VID")</f>
        <v>A</v>
      </c>
      <c r="R1620" s="111">
        <f>COUNTIF($P$12:P1870,"End")</f>
        <v>335</v>
      </c>
    </row>
    <row r="1621" spans="1:18" ht="12.75" customHeight="1">
      <c r="A1621" s="1359">
        <v>1612</v>
      </c>
      <c r="B1621" s="1355" t="s">
        <v>97</v>
      </c>
      <c r="C1621" s="1355"/>
      <c r="D1621" s="1355"/>
      <c r="E1621" s="1355"/>
      <c r="F1621" s="1355"/>
      <c r="G1621" s="1355"/>
      <c r="H1621" s="1356">
        <v>140005</v>
      </c>
      <c r="I1621" s="1357" t="s">
        <v>9288</v>
      </c>
      <c r="J1621" s="1355" t="s">
        <v>3245</v>
      </c>
      <c r="K1621" s="1360">
        <v>10760</v>
      </c>
      <c r="L1621" s="1357" t="s">
        <v>9353</v>
      </c>
      <c r="M1621" s="1357" t="str">
        <f>IFERROR(INDEX('Budget Manager'!C:C,MATCH(L1621,'Budget Manager'!A:A,0))&amp;", "&amp;INDEX('Budget Manager'!D:D,MATCH(L1621,'Budget Manager'!A:A,0)),"No Budget Manager")</f>
        <v>Gooden, Lancelot</v>
      </c>
      <c r="N1621" s="1357">
        <f>IFERROR(INDEX('Budget Manager'!B:B,MATCH(L1621,'Budget Manager'!A:A,0)),"No PIDM")</f>
        <v>4108478</v>
      </c>
      <c r="O1621" s="1357"/>
      <c r="P1621" s="1357" t="str">
        <f t="shared" si="34"/>
        <v/>
      </c>
      <c r="Q1621" s="1361" t="str">
        <f>IFERROR(VLOOKUP(Organization!$L1621,BUDGETMANAGER,5,FALSE),"No VID")</f>
        <v>A</v>
      </c>
      <c r="R1621" s="111"/>
    </row>
    <row r="1622" spans="1:18" ht="12.75" customHeight="1">
      <c r="A1622" s="1359">
        <v>1613</v>
      </c>
      <c r="B1622" s="1355" t="s">
        <v>97</v>
      </c>
      <c r="C1622" s="1355"/>
      <c r="D1622" s="1355"/>
      <c r="E1622" s="1355"/>
      <c r="F1622" s="1355"/>
      <c r="G1622" s="1355"/>
      <c r="H1622" s="1356">
        <v>151205</v>
      </c>
      <c r="I1622" s="1357" t="s">
        <v>8224</v>
      </c>
      <c r="J1622" s="1355" t="s">
        <v>3245</v>
      </c>
      <c r="K1622" s="1360">
        <v>10760</v>
      </c>
      <c r="L1622" s="1357" t="s">
        <v>9353</v>
      </c>
      <c r="M1622" s="1357" t="str">
        <f>IFERROR(INDEX('Budget Manager'!C:C,MATCH(L1622,'Budget Manager'!A:A,0))&amp;", "&amp;INDEX('Budget Manager'!D:D,MATCH(L1622,'Budget Manager'!A:A,0)),"No Budget Manager")</f>
        <v>Gooden, Lancelot</v>
      </c>
      <c r="N1622" s="1357">
        <f>IFERROR(INDEX('Budget Manager'!B:B,MATCH(L1622,'Budget Manager'!A:A,0)),"No PIDM")</f>
        <v>4108478</v>
      </c>
      <c r="O1622" s="1357"/>
      <c r="P1622" s="1357" t="str">
        <f t="shared" si="34"/>
        <v/>
      </c>
      <c r="Q1622" s="1361" t="str">
        <f>IFERROR(VLOOKUP(Organization!$L1622,BUDGETMANAGER,5,FALSE),"No VID")</f>
        <v>A</v>
      </c>
      <c r="R1622" s="111"/>
    </row>
    <row r="1623" spans="1:18" ht="12.75" customHeight="1">
      <c r="A1623" s="1359">
        <v>1614</v>
      </c>
      <c r="B1623" s="1355" t="s">
        <v>97</v>
      </c>
      <c r="C1623" s="1355"/>
      <c r="D1623" s="1355"/>
      <c r="E1623" s="1355"/>
      <c r="F1623" s="1355"/>
      <c r="G1623" s="1355"/>
      <c r="H1623" s="1356">
        <v>210805</v>
      </c>
      <c r="I1623" s="1357" t="s">
        <v>6581</v>
      </c>
      <c r="J1623" s="1355" t="s">
        <v>3245</v>
      </c>
      <c r="K1623" s="1360">
        <v>10760</v>
      </c>
      <c r="L1623" s="1357" t="s">
        <v>9353</v>
      </c>
      <c r="M1623" s="1357" t="str">
        <f>IFERROR(INDEX('Budget Manager'!C:C,MATCH(L1623,'Budget Manager'!A:A,0))&amp;", "&amp;INDEX('Budget Manager'!D:D,MATCH(L1623,'Budget Manager'!A:A,0)),"No Budget Manager")</f>
        <v>Gooden, Lancelot</v>
      </c>
      <c r="N1623" s="1357">
        <f>IFERROR(INDEX('Budget Manager'!B:B,MATCH(L1623,'Budget Manager'!A:A,0)),"No PIDM")</f>
        <v>4108478</v>
      </c>
      <c r="O1623" s="1357"/>
      <c r="P1623" s="1357" t="str">
        <f t="shared" si="34"/>
        <v/>
      </c>
      <c r="Q1623" s="1361" t="str">
        <f>IFERROR(VLOOKUP(Organization!$L1623,BUDGETMANAGER,5,FALSE),"No VID")</f>
        <v>A</v>
      </c>
      <c r="R1623" s="111"/>
    </row>
    <row r="1624" spans="1:18" ht="12.75" customHeight="1">
      <c r="A1624" s="1359">
        <v>1615</v>
      </c>
      <c r="B1624" s="1355" t="s">
        <v>97</v>
      </c>
      <c r="C1624" s="1355"/>
      <c r="D1624" s="1355"/>
      <c r="E1624" s="1355"/>
      <c r="F1624" s="1355"/>
      <c r="G1624" s="1355"/>
      <c r="H1624" s="1356">
        <v>212400</v>
      </c>
      <c r="I1624" s="1357" t="s">
        <v>6831</v>
      </c>
      <c r="J1624" s="1355" t="s">
        <v>3245</v>
      </c>
      <c r="K1624" s="1360">
        <v>10760</v>
      </c>
      <c r="L1624" s="1357" t="s">
        <v>9353</v>
      </c>
      <c r="M1624" s="1357" t="str">
        <f>IFERROR(INDEX('Budget Manager'!C:C,MATCH(L1624,'Budget Manager'!A:A,0))&amp;", "&amp;INDEX('Budget Manager'!D:D,MATCH(L1624,'Budget Manager'!A:A,0)),"No Budget Manager")</f>
        <v>Gooden, Lancelot</v>
      </c>
      <c r="N1624" s="1357">
        <f>IFERROR(INDEX('Budget Manager'!B:B,MATCH(L1624,'Budget Manager'!A:A,0)),"No PIDM")</f>
        <v>4108478</v>
      </c>
      <c r="O1624" s="1357" t="s">
        <v>9552</v>
      </c>
      <c r="P1624" s="1357" t="str">
        <f t="shared" si="34"/>
        <v>End</v>
      </c>
      <c r="Q1624" s="1361" t="str">
        <f>IFERROR(VLOOKUP(Organization!$L1624,BUDGETMANAGER,5,FALSE),"No VID")</f>
        <v>A</v>
      </c>
      <c r="R1624" s="111"/>
    </row>
    <row r="1625" spans="1:18" ht="12.75" customHeight="1">
      <c r="A1625" s="1359">
        <v>1616</v>
      </c>
      <c r="B1625" s="1355" t="s">
        <v>97</v>
      </c>
      <c r="C1625" s="1355"/>
      <c r="D1625" s="1355"/>
      <c r="E1625" s="1355"/>
      <c r="F1625" s="1355"/>
      <c r="G1625" s="1355"/>
      <c r="H1625" s="1356">
        <v>211205</v>
      </c>
      <c r="I1625" s="1357" t="s">
        <v>6937</v>
      </c>
      <c r="J1625" s="1355" t="s">
        <v>3245</v>
      </c>
      <c r="K1625" s="1360">
        <v>10760</v>
      </c>
      <c r="L1625" s="1357" t="s">
        <v>9353</v>
      </c>
      <c r="M1625" s="1357" t="str">
        <f>IFERROR(INDEX('Budget Manager'!C:C,MATCH(L1625,'Budget Manager'!A:A,0))&amp;", "&amp;INDEX('Budget Manager'!D:D,MATCH(L1625,'Budget Manager'!A:A,0)),"No Budget Manager")</f>
        <v>Gooden, Lancelot</v>
      </c>
      <c r="N1625" s="1357">
        <f>IFERROR(INDEX('Budget Manager'!B:B,MATCH(L1625,'Budget Manager'!A:A,0)),"No PIDM")</f>
        <v>4108478</v>
      </c>
      <c r="O1625" s="1357" t="s">
        <v>9724</v>
      </c>
      <c r="P1625" s="1357" t="str">
        <f t="shared" si="34"/>
        <v>End</v>
      </c>
      <c r="Q1625" s="1361" t="str">
        <f>IFERROR(VLOOKUP(Organization!$L1625,BUDGETMANAGER,5,FALSE),"No VID")</f>
        <v>A</v>
      </c>
      <c r="R1625" s="111"/>
    </row>
    <row r="1626" spans="1:18" ht="12.75" customHeight="1">
      <c r="A1626" s="1359">
        <v>1617</v>
      </c>
      <c r="B1626" s="1355" t="s">
        <v>97</v>
      </c>
      <c r="C1626" s="1355"/>
      <c r="D1626" s="1355"/>
      <c r="E1626" s="1355"/>
      <c r="F1626" s="1355"/>
      <c r="G1626" s="1355"/>
      <c r="H1626" s="1356">
        <v>211305</v>
      </c>
      <c r="I1626" s="1357" t="s">
        <v>6938</v>
      </c>
      <c r="J1626" s="1355" t="s">
        <v>3245</v>
      </c>
      <c r="K1626" s="1360">
        <v>10760</v>
      </c>
      <c r="L1626" s="1357" t="s">
        <v>9353</v>
      </c>
      <c r="M1626" s="1357" t="str">
        <f>IFERROR(INDEX('Budget Manager'!C:C,MATCH(L1626,'Budget Manager'!A:A,0))&amp;", "&amp;INDEX('Budget Manager'!D:D,MATCH(L1626,'Budget Manager'!A:A,0)),"No Budget Manager")</f>
        <v>Gooden, Lancelot</v>
      </c>
      <c r="N1626" s="1357">
        <f>IFERROR(INDEX('Budget Manager'!B:B,MATCH(L1626,'Budget Manager'!A:A,0)),"No PIDM")</f>
        <v>4108478</v>
      </c>
      <c r="O1626" s="1357" t="s">
        <v>9552</v>
      </c>
      <c r="P1626" s="1357" t="str">
        <f t="shared" si="34"/>
        <v>End</v>
      </c>
      <c r="Q1626" s="1361" t="str">
        <f>IFERROR(VLOOKUP(Organization!$L1626,BUDGETMANAGER,5,FALSE),"No VID")</f>
        <v>A</v>
      </c>
      <c r="R1626" s="111"/>
    </row>
    <row r="1627" spans="1:18" ht="12.75" customHeight="1">
      <c r="A1627" s="1359">
        <v>1618</v>
      </c>
      <c r="B1627" s="1355" t="s">
        <v>97</v>
      </c>
      <c r="C1627" s="1355"/>
      <c r="D1627" s="1355"/>
      <c r="E1627" s="1355"/>
      <c r="F1627" s="1355"/>
      <c r="G1627" s="1355"/>
      <c r="H1627" s="1356">
        <v>211605</v>
      </c>
      <c r="I1627" s="1357" t="s">
        <v>7427</v>
      </c>
      <c r="J1627" s="1355" t="s">
        <v>3245</v>
      </c>
      <c r="K1627" s="1360">
        <v>10760</v>
      </c>
      <c r="L1627" s="1357" t="s">
        <v>7428</v>
      </c>
      <c r="M1627" s="1357" t="str">
        <f>IFERROR(INDEX('Budget Manager'!C:C,MATCH(L1627,'Budget Manager'!A:A,0))&amp;", "&amp;INDEX('Budget Manager'!D:D,MATCH(L1627,'Budget Manager'!A:A,0)),"No Budget Manager")</f>
        <v>Davis-Lowe, Eda</v>
      </c>
      <c r="N1627" s="1357">
        <f>IFERROR(INDEX('Budget Manager'!B:B,MATCH(L1627,'Budget Manager'!A:A,0)),"No PIDM")</f>
        <v>3720396</v>
      </c>
      <c r="O1627" s="1357" t="s">
        <v>9552</v>
      </c>
      <c r="P1627" s="1357" t="str">
        <f t="shared" si="34"/>
        <v>End</v>
      </c>
      <c r="Q1627" s="1361" t="str">
        <f>IFERROR(VLOOKUP(Organization!$L1627,BUDGETMANAGER,5,FALSE),"No VID")</f>
        <v>A</v>
      </c>
      <c r="R1627" s="111"/>
    </row>
    <row r="1628" spans="1:18" ht="12.75" customHeight="1">
      <c r="A1628" s="1359">
        <v>1619</v>
      </c>
      <c r="B1628" s="1355" t="s">
        <v>97</v>
      </c>
      <c r="C1628" s="1355"/>
      <c r="D1628" s="1355"/>
      <c r="E1628" s="1355"/>
      <c r="F1628" s="1355"/>
      <c r="G1628" s="1355"/>
      <c r="H1628" s="1356">
        <v>211705</v>
      </c>
      <c r="I1628" s="1357" t="s">
        <v>7496</v>
      </c>
      <c r="J1628" s="1355" t="s">
        <v>3245</v>
      </c>
      <c r="K1628" s="1360">
        <v>10760</v>
      </c>
      <c r="L1628" s="1357" t="s">
        <v>5782</v>
      </c>
      <c r="M1628" s="1357" t="str">
        <f>IFERROR(INDEX('Budget Manager'!C:C,MATCH(L1628,'Budget Manager'!A:A,0))&amp;", "&amp;INDEX('Budget Manager'!D:D,MATCH(L1628,'Budget Manager'!A:A,0)),"No Budget Manager")</f>
        <v>McDonald, James</v>
      </c>
      <c r="N1628" s="1357">
        <f>IFERROR(INDEX('Budget Manager'!B:B,MATCH(L1628,'Budget Manager'!A:A,0)),"No PIDM")</f>
        <v>322634</v>
      </c>
      <c r="O1628" s="1357"/>
      <c r="P1628" s="1357" t="str">
        <f t="shared" ref="P1628:P1695" si="35">LEFT($O1628,3)</f>
        <v/>
      </c>
      <c r="Q1628" s="1361" t="str">
        <f>IFERROR(VLOOKUP(Organization!$L1628,BUDGETMANAGER,5,FALSE),"No VID")</f>
        <v>A</v>
      </c>
      <c r="R1628" s="111"/>
    </row>
    <row r="1629" spans="1:18" ht="12.75" customHeight="1">
      <c r="A1629" s="1359">
        <v>1620</v>
      </c>
      <c r="B1629" s="1355" t="s">
        <v>97</v>
      </c>
      <c r="C1629" s="1355"/>
      <c r="D1629" s="1355"/>
      <c r="E1629" s="1355"/>
      <c r="F1629" s="1355"/>
      <c r="G1629" s="1355"/>
      <c r="H1629" s="1356">
        <v>211805</v>
      </c>
      <c r="I1629" s="1357" t="s">
        <v>7427</v>
      </c>
      <c r="J1629" s="1355" t="s">
        <v>3245</v>
      </c>
      <c r="K1629" s="1360">
        <v>10760</v>
      </c>
      <c r="L1629" s="1357" t="s">
        <v>7428</v>
      </c>
      <c r="M1629" s="1357" t="str">
        <f>IFERROR(INDEX('Budget Manager'!C:C,MATCH(L1629,'Budget Manager'!A:A,0))&amp;", "&amp;INDEX('Budget Manager'!D:D,MATCH(L1629,'Budget Manager'!A:A,0)),"No Budget Manager")</f>
        <v>Davis-Lowe, Eda</v>
      </c>
      <c r="N1629" s="1357">
        <f>IFERROR(INDEX('Budget Manager'!B:B,MATCH(L1629,'Budget Manager'!A:A,0)),"No PIDM")</f>
        <v>3720396</v>
      </c>
      <c r="O1629" s="1357" t="s">
        <v>9552</v>
      </c>
      <c r="P1629" s="1357" t="str">
        <f t="shared" si="35"/>
        <v>End</v>
      </c>
      <c r="Q1629" s="1361" t="str">
        <f>IFERROR(VLOOKUP(Organization!$L1629,BUDGETMANAGER,5,FALSE),"No VID")</f>
        <v>A</v>
      </c>
      <c r="R1629" s="111"/>
    </row>
    <row r="1630" spans="1:18" ht="12.75" customHeight="1">
      <c r="A1630" s="1359">
        <v>1621</v>
      </c>
      <c r="B1630" s="1355" t="s">
        <v>97</v>
      </c>
      <c r="C1630" s="1355"/>
      <c r="D1630" s="1355"/>
      <c r="E1630" s="1355"/>
      <c r="F1630" s="1355"/>
      <c r="G1630" s="1355"/>
      <c r="H1630" s="1356">
        <v>212505</v>
      </c>
      <c r="I1630" s="1357" t="s">
        <v>8518</v>
      </c>
      <c r="J1630" s="1355" t="s">
        <v>3245</v>
      </c>
      <c r="K1630" s="1360">
        <v>10760</v>
      </c>
      <c r="L1630" s="1357" t="s">
        <v>7428</v>
      </c>
      <c r="M1630" s="1357" t="str">
        <f>IFERROR(INDEX('Budget Manager'!C:C,MATCH(L1630,'Budget Manager'!A:A,0))&amp;", "&amp;INDEX('Budget Manager'!D:D,MATCH(L1630,'Budget Manager'!A:A,0)),"No Budget Manager")</f>
        <v>Davis-Lowe, Eda</v>
      </c>
      <c r="N1630" s="1357">
        <f>IFERROR(INDEX('Budget Manager'!B:B,MATCH(L1630,'Budget Manager'!A:A,0)),"No PIDM")</f>
        <v>3720396</v>
      </c>
      <c r="O1630" s="1357" t="s">
        <v>9552</v>
      </c>
      <c r="P1630" s="1357" t="str">
        <f t="shared" si="35"/>
        <v>End</v>
      </c>
      <c r="Q1630" s="1361" t="str">
        <f>IFERROR(VLOOKUP(Organization!$L1630,BUDGETMANAGER,5,FALSE),"No VID")</f>
        <v>A</v>
      </c>
      <c r="R1630" s="111"/>
    </row>
    <row r="1631" spans="1:18" ht="12.75" customHeight="1">
      <c r="A1631" s="1359">
        <v>1622</v>
      </c>
      <c r="B1631" s="1355" t="s">
        <v>97</v>
      </c>
      <c r="C1631" s="1355"/>
      <c r="D1631" s="1355"/>
      <c r="E1631" s="1355"/>
      <c r="F1631" s="1355"/>
      <c r="G1631" s="1355"/>
      <c r="H1631" s="1356">
        <v>212605</v>
      </c>
      <c r="I1631" s="1357" t="s">
        <v>8519</v>
      </c>
      <c r="J1631" s="1355" t="s">
        <v>3245</v>
      </c>
      <c r="K1631" s="1360">
        <v>10760</v>
      </c>
      <c r="L1631" s="1357" t="s">
        <v>9353</v>
      </c>
      <c r="M1631" s="1357" t="str">
        <f>IFERROR(INDEX('Budget Manager'!C:C,MATCH(L1631,'Budget Manager'!A:A,0))&amp;", "&amp;INDEX('Budget Manager'!D:D,MATCH(L1631,'Budget Manager'!A:A,0)),"No Budget Manager")</f>
        <v>Gooden, Lancelot</v>
      </c>
      <c r="N1631" s="1357">
        <f>IFERROR(INDEX('Budget Manager'!B:B,MATCH(L1631,'Budget Manager'!A:A,0)),"No PIDM")</f>
        <v>4108478</v>
      </c>
      <c r="O1631" s="1357"/>
      <c r="P1631" s="1357" t="str">
        <f t="shared" si="35"/>
        <v/>
      </c>
      <c r="Q1631" s="1361" t="str">
        <f>IFERROR(VLOOKUP(Organization!$L1631,BUDGETMANAGER,5,FALSE),"No VID")</f>
        <v>A</v>
      </c>
      <c r="R1631" s="111"/>
    </row>
    <row r="1632" spans="1:18" ht="12.75" customHeight="1">
      <c r="A1632" s="1359">
        <v>1623</v>
      </c>
      <c r="B1632" s="1355" t="s">
        <v>97</v>
      </c>
      <c r="C1632" s="1355"/>
      <c r="D1632" s="1355"/>
      <c r="E1632" s="1355"/>
      <c r="F1632" s="1355"/>
      <c r="G1632" s="1355"/>
      <c r="H1632" s="1362">
        <v>216700</v>
      </c>
      <c r="I1632" s="1363" t="s">
        <v>9199</v>
      </c>
      <c r="J1632" s="1355" t="s">
        <v>3245</v>
      </c>
      <c r="K1632" s="1360">
        <v>10760</v>
      </c>
      <c r="L1632" s="1357" t="s">
        <v>9353</v>
      </c>
      <c r="M1632" s="1357" t="str">
        <f>IFERROR(INDEX('Budget Manager'!C:C,MATCH(L1632,'Budget Manager'!A:A,0))&amp;", "&amp;INDEX('Budget Manager'!D:D,MATCH(L1632,'Budget Manager'!A:A,0)),"No Budget Manager")</f>
        <v>Gooden, Lancelot</v>
      </c>
      <c r="N1632" s="1357">
        <f>IFERROR(INDEX('Budget Manager'!B:B,MATCH(L1632,'Budget Manager'!A:A,0)),"No PIDM")</f>
        <v>4108478</v>
      </c>
      <c r="O1632" s="1357"/>
      <c r="P1632" s="1357" t="str">
        <f t="shared" si="35"/>
        <v/>
      </c>
      <c r="Q1632" s="1361" t="str">
        <f>IFERROR(VLOOKUP(Organization!$L1632,BUDGETMANAGER,5,FALSE),"No VID")</f>
        <v>A</v>
      </c>
      <c r="R1632" s="111"/>
    </row>
    <row r="1633" spans="1:18" ht="12.75" customHeight="1">
      <c r="A1633" s="1359">
        <v>1624</v>
      </c>
      <c r="B1633" s="1355" t="s">
        <v>97</v>
      </c>
      <c r="C1633" s="1355"/>
      <c r="D1633" s="1355"/>
      <c r="E1633" s="1355"/>
      <c r="F1633" s="1355"/>
      <c r="G1633" s="1355"/>
      <c r="H1633" s="1356">
        <v>361300</v>
      </c>
      <c r="I1633" s="1357" t="s">
        <v>9322</v>
      </c>
      <c r="J1633" s="1355" t="s">
        <v>3245</v>
      </c>
      <c r="K1633" s="1360">
        <v>10760</v>
      </c>
      <c r="L1633" s="1357" t="s">
        <v>9353</v>
      </c>
      <c r="M1633" s="1357" t="str">
        <f>IFERROR(INDEX('Budget Manager'!C:C,MATCH(L1633,'Budget Manager'!A:A,0))&amp;", "&amp;INDEX('Budget Manager'!D:D,MATCH(L1633,'Budget Manager'!A:A,0)),"No Budget Manager")</f>
        <v>Gooden, Lancelot</v>
      </c>
      <c r="N1633" s="1357">
        <f>IFERROR(INDEX('Budget Manager'!B:B,MATCH(L1633,'Budget Manager'!A:A,0)),"No PIDM")</f>
        <v>4108478</v>
      </c>
      <c r="O1633" s="1357"/>
      <c r="P1633" s="1357" t="str">
        <f t="shared" si="35"/>
        <v/>
      </c>
      <c r="Q1633" s="1361" t="str">
        <f>IFERROR(VLOOKUP(Organization!$L1633,BUDGETMANAGER,5,FALSE),"No VID")</f>
        <v>A</v>
      </c>
      <c r="R1633" s="111"/>
    </row>
    <row r="1634" spans="1:18" ht="12.75" customHeight="1">
      <c r="A1634" s="1359">
        <v>1625</v>
      </c>
      <c r="B1634" s="1355" t="s">
        <v>97</v>
      </c>
      <c r="C1634" s="1355"/>
      <c r="D1634" s="1355"/>
      <c r="E1634" s="1355"/>
      <c r="F1634" s="1355"/>
      <c r="G1634" s="1355"/>
      <c r="H1634" s="1356">
        <v>656005</v>
      </c>
      <c r="I1634" s="1357" t="s">
        <v>9152</v>
      </c>
      <c r="J1634" s="1355" t="s">
        <v>3245</v>
      </c>
      <c r="K1634" s="1360">
        <v>10760</v>
      </c>
      <c r="L1634" s="1357" t="s">
        <v>9353</v>
      </c>
      <c r="M1634" s="1357" t="str">
        <f>IFERROR(INDEX('Budget Manager'!C:C,MATCH(L1634,'Budget Manager'!A:A,0))&amp;", "&amp;INDEX('Budget Manager'!D:D,MATCH(L1634,'Budget Manager'!A:A,0)),"No Budget Manager")</f>
        <v>Gooden, Lancelot</v>
      </c>
      <c r="N1634" s="1357">
        <f>IFERROR(INDEX('Budget Manager'!B:B,MATCH(L1634,'Budget Manager'!A:A,0)),"No PIDM")</f>
        <v>4108478</v>
      </c>
      <c r="O1634" s="1357"/>
      <c r="P1634" s="1357" t="str">
        <f t="shared" si="35"/>
        <v/>
      </c>
      <c r="Q1634" s="1361" t="str">
        <f>IFERROR(VLOOKUP(Organization!$L1634,BUDGETMANAGER,5,FALSE),"No VID")</f>
        <v>A</v>
      </c>
      <c r="R1634" s="111"/>
    </row>
    <row r="1635" spans="1:18" ht="12.75" customHeight="1">
      <c r="A1635" s="1359">
        <v>1626</v>
      </c>
      <c r="B1635" s="1355" t="s">
        <v>97</v>
      </c>
      <c r="C1635" s="1355"/>
      <c r="D1635" s="1355"/>
      <c r="E1635" s="1355"/>
      <c r="F1635" s="1355"/>
      <c r="G1635" s="1355"/>
      <c r="H1635" s="1356">
        <v>658205</v>
      </c>
      <c r="I1635" s="1357" t="s">
        <v>8186</v>
      </c>
      <c r="J1635" s="1355" t="s">
        <v>3245</v>
      </c>
      <c r="K1635" s="1360">
        <v>10760</v>
      </c>
      <c r="L1635" s="1357" t="s">
        <v>9353</v>
      </c>
      <c r="M1635" s="1357" t="str">
        <f>IFERROR(INDEX('Budget Manager'!C:C,MATCH(L1635,'Budget Manager'!A:A,0))&amp;", "&amp;INDEX('Budget Manager'!D:D,MATCH(L1635,'Budget Manager'!A:A,0)),"No Budget Manager")</f>
        <v>Gooden, Lancelot</v>
      </c>
      <c r="N1635" s="1357">
        <f>IFERROR(INDEX('Budget Manager'!B:B,MATCH(L1635,'Budget Manager'!A:A,0)),"No PIDM")</f>
        <v>4108478</v>
      </c>
      <c r="O1635" s="1357"/>
      <c r="P1635" s="1357" t="str">
        <f t="shared" si="35"/>
        <v/>
      </c>
      <c r="Q1635" s="1361" t="str">
        <f>IFERROR(VLOOKUP(Organization!$L1635,BUDGETMANAGER,5,FALSE),"No VID")</f>
        <v>A</v>
      </c>
      <c r="R1635" s="111"/>
    </row>
    <row r="1636" spans="1:18" ht="12.75" customHeight="1">
      <c r="A1636" s="1359">
        <v>1627</v>
      </c>
      <c r="B1636" s="1355" t="s">
        <v>97</v>
      </c>
      <c r="C1636" s="1355"/>
      <c r="D1636" s="1355"/>
      <c r="E1636" s="1355"/>
      <c r="F1636" s="1355"/>
      <c r="G1636" s="1355"/>
      <c r="H1636" s="1356">
        <v>658300</v>
      </c>
      <c r="I1636" s="1363" t="s">
        <v>9153</v>
      </c>
      <c r="J1636" s="1355" t="s">
        <v>3245</v>
      </c>
      <c r="K1636" s="1360">
        <v>10760</v>
      </c>
      <c r="L1636" s="1357" t="s">
        <v>9353</v>
      </c>
      <c r="M1636" s="1357" t="str">
        <f>IFERROR(INDEX('Budget Manager'!C:C,MATCH(L1636,'Budget Manager'!A:A,0))&amp;", "&amp;INDEX('Budget Manager'!D:D,MATCH(L1636,'Budget Manager'!A:A,0)),"No Budget Manager")</f>
        <v>Gooden, Lancelot</v>
      </c>
      <c r="N1636" s="1357">
        <f>IFERROR(INDEX('Budget Manager'!B:B,MATCH(L1636,'Budget Manager'!A:A,0)),"No PIDM")</f>
        <v>4108478</v>
      </c>
      <c r="O1636" s="1357"/>
      <c r="P1636" s="1357" t="str">
        <f t="shared" si="35"/>
        <v/>
      </c>
      <c r="Q1636" s="1361" t="str">
        <f>IFERROR(VLOOKUP(Organization!$L1636,BUDGETMANAGER,5,FALSE),"No VID")</f>
        <v>A</v>
      </c>
      <c r="R1636" s="111"/>
    </row>
    <row r="1637" spans="1:18" ht="12.75" customHeight="1">
      <c r="A1637" s="1359">
        <v>1628</v>
      </c>
      <c r="B1637" s="1355" t="s">
        <v>97</v>
      </c>
      <c r="C1637" s="1355"/>
      <c r="D1637" s="1355"/>
      <c r="E1637" s="1355"/>
      <c r="F1637" s="1355"/>
      <c r="G1637" s="1355"/>
      <c r="H1637" s="1356">
        <v>658800</v>
      </c>
      <c r="I1637" s="1363" t="s">
        <v>9154</v>
      </c>
      <c r="J1637" s="1355" t="s">
        <v>3245</v>
      </c>
      <c r="K1637" s="1360">
        <v>10760</v>
      </c>
      <c r="L1637" s="1357" t="s">
        <v>9353</v>
      </c>
      <c r="M1637" s="1357" t="str">
        <f>IFERROR(INDEX('Budget Manager'!C:C,MATCH(L1637,'Budget Manager'!A:A,0))&amp;", "&amp;INDEX('Budget Manager'!D:D,MATCH(L1637,'Budget Manager'!A:A,0)),"No Budget Manager")</f>
        <v>Gooden, Lancelot</v>
      </c>
      <c r="N1637" s="1357">
        <f>IFERROR(INDEX('Budget Manager'!B:B,MATCH(L1637,'Budget Manager'!A:A,0)),"No PIDM")</f>
        <v>4108478</v>
      </c>
      <c r="O1637" s="1357"/>
      <c r="P1637" s="1357" t="str">
        <f t="shared" si="35"/>
        <v/>
      </c>
      <c r="Q1637" s="1361" t="str">
        <f>IFERROR(VLOOKUP(Organization!$L1637,BUDGETMANAGER,5,FALSE),"No VID")</f>
        <v>A</v>
      </c>
      <c r="R1637" s="111"/>
    </row>
    <row r="1638" spans="1:18" ht="12.75" customHeight="1">
      <c r="A1638" s="1359">
        <v>1629</v>
      </c>
      <c r="B1638" s="1355" t="s">
        <v>97</v>
      </c>
      <c r="C1638" s="1355"/>
      <c r="D1638" s="1355"/>
      <c r="E1638" s="1355"/>
      <c r="F1638" s="1355"/>
      <c r="G1638" s="1355"/>
      <c r="H1638" s="1356">
        <v>770405</v>
      </c>
      <c r="I1638" s="1363" t="s">
        <v>2327</v>
      </c>
      <c r="J1638" s="1355" t="s">
        <v>3245</v>
      </c>
      <c r="K1638" s="1360">
        <v>10760</v>
      </c>
      <c r="L1638" s="1357" t="s">
        <v>9353</v>
      </c>
      <c r="M1638" s="1357" t="str">
        <f>IFERROR(INDEX('Budget Manager'!C:C,MATCH(L1638,'Budget Manager'!A:A,0))&amp;", "&amp;INDEX('Budget Manager'!D:D,MATCH(L1638,'Budget Manager'!A:A,0)),"No Budget Manager")</f>
        <v>Gooden, Lancelot</v>
      </c>
      <c r="N1638" s="1357">
        <f>IFERROR(INDEX('Budget Manager'!B:B,MATCH(L1638,'Budget Manager'!A:A,0)),"No PIDM")</f>
        <v>4108478</v>
      </c>
      <c r="O1638" s="1357"/>
      <c r="P1638" s="1357" t="str">
        <f t="shared" si="35"/>
        <v/>
      </c>
      <c r="Q1638" s="1361" t="str">
        <f>IFERROR(VLOOKUP(Organization!$L1638,BUDGETMANAGER,5,FALSE),"No VID")</f>
        <v>A</v>
      </c>
      <c r="R1638" s="111"/>
    </row>
    <row r="1639" spans="1:18" ht="12.75" customHeight="1">
      <c r="A1639" s="1359">
        <v>1630</v>
      </c>
      <c r="B1639" s="1355" t="s">
        <v>97</v>
      </c>
      <c r="C1639" s="1355"/>
      <c r="D1639" s="1355"/>
      <c r="E1639" s="1355"/>
      <c r="F1639" s="1355"/>
      <c r="G1639" s="1355"/>
      <c r="H1639" s="1356">
        <v>770505</v>
      </c>
      <c r="I1639" s="1363" t="s">
        <v>2326</v>
      </c>
      <c r="J1639" s="1355" t="s">
        <v>3245</v>
      </c>
      <c r="K1639" s="1360">
        <v>10900</v>
      </c>
      <c r="L1639" s="1357" t="s">
        <v>4895</v>
      </c>
      <c r="M1639" s="1357" t="str">
        <f>IFERROR(INDEX('Budget Manager'!C:C,MATCH(L1639,'Budget Manager'!A:A,0))&amp;", "&amp;INDEX('Budget Manager'!D:D,MATCH(L1639,'Budget Manager'!A:A,0)),"No Budget Manager")</f>
        <v>Pedone, Melissa</v>
      </c>
      <c r="N1639" s="1357">
        <f>IFERROR(INDEX('Budget Manager'!B:B,MATCH(L1639,'Budget Manager'!A:A,0)),"No PIDM")</f>
        <v>1002780</v>
      </c>
      <c r="O1639" s="1357" t="s">
        <v>8639</v>
      </c>
      <c r="P1639" s="1357" t="str">
        <f t="shared" si="35"/>
        <v>End</v>
      </c>
      <c r="Q1639" s="1361" t="str">
        <f>IFERROR(VLOOKUP(Organization!$L1639,BUDGETMANAGER,5,FALSE),"No VID")</f>
        <v>I</v>
      </c>
      <c r="R1639" s="111"/>
    </row>
    <row r="1640" spans="1:18" ht="12.75" customHeight="1">
      <c r="A1640" s="1359">
        <v>1631</v>
      </c>
      <c r="B1640" s="1355" t="s">
        <v>97</v>
      </c>
      <c r="C1640" s="1355"/>
      <c r="D1640" s="1355"/>
      <c r="E1640" s="1355"/>
      <c r="F1640" s="1355"/>
      <c r="G1640" s="1355">
        <v>10762</v>
      </c>
      <c r="H1640" s="1356"/>
      <c r="I1640" s="1363" t="s">
        <v>2250</v>
      </c>
      <c r="J1640" s="1355" t="s">
        <v>3240</v>
      </c>
      <c r="K1640" s="1360">
        <v>1076</v>
      </c>
      <c r="L1640" s="1357" t="s">
        <v>4190</v>
      </c>
      <c r="M1640" s="1357" t="str">
        <f>IFERROR(INDEX('Budget Manager'!C:C,MATCH(L1640,'Budget Manager'!A:A,0))&amp;", "&amp;INDEX('Budget Manager'!D:D,MATCH(L1640,'Budget Manager'!A:A,0)),"No Budget Manager")</f>
        <v>Campbell, Jenni</v>
      </c>
      <c r="N1640" s="1357">
        <f>IFERROR(INDEX('Budget Manager'!B:B,MATCH(L1640,'Budget Manager'!A:A,0)),"No PIDM")</f>
        <v>3532383</v>
      </c>
      <c r="O1640" s="1357"/>
      <c r="P1640" s="1357" t="str">
        <f t="shared" si="35"/>
        <v/>
      </c>
      <c r="Q1640" s="1361" t="str">
        <f>IFERROR(VLOOKUP(Organization!$L1640,BUDGETMANAGER,5,FALSE),"No VID")</f>
        <v>A</v>
      </c>
      <c r="R1640" s="111"/>
    </row>
    <row r="1641" spans="1:18" ht="12.75" customHeight="1">
      <c r="A1641" s="1359">
        <v>1632</v>
      </c>
      <c r="B1641" s="1355" t="s">
        <v>97</v>
      </c>
      <c r="C1641" s="1355"/>
      <c r="D1641" s="1355"/>
      <c r="E1641" s="1355"/>
      <c r="F1641" s="1355"/>
      <c r="G1641" s="1355"/>
      <c r="H1641" s="1356">
        <v>110705</v>
      </c>
      <c r="I1641" s="1363" t="s">
        <v>754</v>
      </c>
      <c r="J1641" s="1355" t="s">
        <v>3245</v>
      </c>
      <c r="K1641" s="1360">
        <v>10762</v>
      </c>
      <c r="L1641" s="1357" t="s">
        <v>4190</v>
      </c>
      <c r="M1641" s="1357" t="str">
        <f>IFERROR(INDEX('Budget Manager'!C:C,MATCH(L1641,'Budget Manager'!A:A,0))&amp;", "&amp;INDEX('Budget Manager'!D:D,MATCH(L1641,'Budget Manager'!A:A,0)),"No Budget Manager")</f>
        <v>Campbell, Jenni</v>
      </c>
      <c r="N1641" s="1357">
        <f>IFERROR(INDEX('Budget Manager'!B:B,MATCH(L1641,'Budget Manager'!A:A,0)),"No PIDM")</f>
        <v>3532383</v>
      </c>
      <c r="O1641" s="1357"/>
      <c r="P1641" s="1357" t="str">
        <f t="shared" si="35"/>
        <v/>
      </c>
      <c r="Q1641" s="1361" t="str">
        <f>IFERROR(VLOOKUP(Organization!$L1641,BUDGETMANAGER,5,FALSE),"No VID")</f>
        <v>A</v>
      </c>
      <c r="R1641" s="111"/>
    </row>
    <row r="1642" spans="1:18" ht="12.75" customHeight="1">
      <c r="A1642" s="1359">
        <v>1633</v>
      </c>
      <c r="B1642" s="1355" t="s">
        <v>97</v>
      </c>
      <c r="C1642" s="1355"/>
      <c r="D1642" s="1355"/>
      <c r="E1642" s="1355"/>
      <c r="F1642" s="1355"/>
      <c r="G1642" s="1355"/>
      <c r="H1642" s="1356">
        <v>110805</v>
      </c>
      <c r="I1642" s="1363" t="s">
        <v>755</v>
      </c>
      <c r="J1642" s="1355" t="s">
        <v>3245</v>
      </c>
      <c r="K1642" s="1360">
        <v>10762</v>
      </c>
      <c r="L1642" s="1357" t="s">
        <v>4190</v>
      </c>
      <c r="M1642" s="1357" t="str">
        <f>IFERROR(INDEX('Budget Manager'!C:C,MATCH(L1642,'Budget Manager'!A:A,0))&amp;", "&amp;INDEX('Budget Manager'!D:D,MATCH(L1642,'Budget Manager'!A:A,0)),"No Budget Manager")</f>
        <v>Campbell, Jenni</v>
      </c>
      <c r="N1642" s="1357">
        <f>IFERROR(INDEX('Budget Manager'!B:B,MATCH(L1642,'Budget Manager'!A:A,0)),"No PIDM")</f>
        <v>3532383</v>
      </c>
      <c r="O1642" s="1357"/>
      <c r="P1642" s="1357" t="str">
        <f t="shared" si="35"/>
        <v/>
      </c>
      <c r="Q1642" s="1361" t="str">
        <f>IFERROR(VLOOKUP(Organization!$L1642,BUDGETMANAGER,5,FALSE),"No VID")</f>
        <v>A</v>
      </c>
      <c r="R1642" s="111">
        <f>COUNTIF($P$12:P2631,"End")</f>
        <v>648</v>
      </c>
    </row>
    <row r="1643" spans="1:18" ht="12.75" customHeight="1">
      <c r="A1643" s="1359">
        <v>1634</v>
      </c>
      <c r="B1643" s="1355" t="s">
        <v>97</v>
      </c>
      <c r="C1643" s="1355"/>
      <c r="D1643" s="1355"/>
      <c r="E1643" s="1355"/>
      <c r="F1643" s="1355"/>
      <c r="G1643" s="1355"/>
      <c r="H1643" s="1356">
        <v>110905</v>
      </c>
      <c r="I1643" s="1363" t="s">
        <v>756</v>
      </c>
      <c r="J1643" s="1355" t="s">
        <v>3245</v>
      </c>
      <c r="K1643" s="1360">
        <v>10762</v>
      </c>
      <c r="L1643" s="1357" t="s">
        <v>4190</v>
      </c>
      <c r="M1643" s="1357" t="str">
        <f>IFERROR(INDEX('Budget Manager'!C:C,MATCH(L1643,'Budget Manager'!A:A,0))&amp;", "&amp;INDEX('Budget Manager'!D:D,MATCH(L1643,'Budget Manager'!A:A,0)),"No Budget Manager")</f>
        <v>Campbell, Jenni</v>
      </c>
      <c r="N1643" s="1357">
        <f>IFERROR(INDEX('Budget Manager'!B:B,MATCH(L1643,'Budget Manager'!A:A,0)),"No PIDM")</f>
        <v>3532383</v>
      </c>
      <c r="O1643" s="1357"/>
      <c r="P1643" s="1357" t="str">
        <f t="shared" si="35"/>
        <v/>
      </c>
      <c r="Q1643" s="1361" t="str">
        <f>IFERROR(VLOOKUP(Organization!$L1643,BUDGETMANAGER,5,FALSE),"No VID")</f>
        <v>A</v>
      </c>
      <c r="R1643" s="111"/>
    </row>
    <row r="1644" spans="1:18" ht="12.75" customHeight="1">
      <c r="A1644" s="1359">
        <v>1635</v>
      </c>
      <c r="B1644" s="1355" t="s">
        <v>97</v>
      </c>
      <c r="C1644" s="1355"/>
      <c r="D1644" s="1355"/>
      <c r="E1644" s="1355"/>
      <c r="F1644" s="1355"/>
      <c r="G1644" s="1355"/>
      <c r="H1644" s="1356">
        <v>111105</v>
      </c>
      <c r="I1644" s="1363" t="s">
        <v>758</v>
      </c>
      <c r="J1644" s="1355" t="s">
        <v>3245</v>
      </c>
      <c r="K1644" s="1360">
        <v>10762</v>
      </c>
      <c r="L1644" s="1357" t="s">
        <v>4190</v>
      </c>
      <c r="M1644" s="1357" t="str">
        <f>IFERROR(INDEX('Budget Manager'!C:C,MATCH(L1644,'Budget Manager'!A:A,0))&amp;", "&amp;INDEX('Budget Manager'!D:D,MATCH(L1644,'Budget Manager'!A:A,0)),"No Budget Manager")</f>
        <v>Campbell, Jenni</v>
      </c>
      <c r="N1644" s="1357">
        <f>IFERROR(INDEX('Budget Manager'!B:B,MATCH(L1644,'Budget Manager'!A:A,0)),"No PIDM")</f>
        <v>3532383</v>
      </c>
      <c r="O1644" s="1357"/>
      <c r="P1644" s="1357" t="str">
        <f t="shared" si="35"/>
        <v/>
      </c>
      <c r="Q1644" s="1361" t="str">
        <f>IFERROR(VLOOKUP(Organization!$L1644,BUDGETMANAGER,5,FALSE),"No VID")</f>
        <v>A</v>
      </c>
      <c r="R1644" s="111"/>
    </row>
    <row r="1645" spans="1:18" ht="12.75" customHeight="1">
      <c r="A1645" s="1359">
        <v>1636</v>
      </c>
      <c r="B1645" s="1355" t="s">
        <v>97</v>
      </c>
      <c r="C1645" s="1355"/>
      <c r="D1645" s="1355"/>
      <c r="E1645" s="1355"/>
      <c r="F1645" s="1355"/>
      <c r="G1645" s="1355"/>
      <c r="H1645" s="1356">
        <v>111705</v>
      </c>
      <c r="I1645" s="1363" t="s">
        <v>759</v>
      </c>
      <c r="J1645" s="1355" t="s">
        <v>3245</v>
      </c>
      <c r="K1645" s="1360">
        <v>10902</v>
      </c>
      <c r="L1645" s="1357" t="s">
        <v>4190</v>
      </c>
      <c r="M1645" s="1357" t="str">
        <f>IFERROR(INDEX('Budget Manager'!C:C,MATCH(L1645,'Budget Manager'!A:A,0))&amp;", "&amp;INDEX('Budget Manager'!D:D,MATCH(L1645,'Budget Manager'!A:A,0)),"No Budget Manager")</f>
        <v>Campbell, Jenni</v>
      </c>
      <c r="N1645" s="1357">
        <f>IFERROR(INDEX('Budget Manager'!B:B,MATCH(L1645,'Budget Manager'!A:A,0)),"No PIDM")</f>
        <v>3532383</v>
      </c>
      <c r="O1645" s="1357" t="s">
        <v>8266</v>
      </c>
      <c r="P1645" s="1357" t="str">
        <f t="shared" si="35"/>
        <v>End</v>
      </c>
      <c r="Q1645" s="1361" t="str">
        <f>IFERROR(VLOOKUP(Organization!$L1645,BUDGETMANAGER,5,FALSE),"No VID")</f>
        <v>A</v>
      </c>
      <c r="R1645" s="111"/>
    </row>
    <row r="1646" spans="1:18" ht="12.75" customHeight="1">
      <c r="A1646" s="1359">
        <v>1637</v>
      </c>
      <c r="B1646" s="1355" t="s">
        <v>97</v>
      </c>
      <c r="C1646" s="1355"/>
      <c r="D1646" s="1355"/>
      <c r="E1646" s="1355"/>
      <c r="F1646" s="1355"/>
      <c r="G1646" s="1355"/>
      <c r="H1646" s="1356">
        <v>112705</v>
      </c>
      <c r="I1646" s="1363" t="s">
        <v>761</v>
      </c>
      <c r="J1646" s="1355" t="s">
        <v>3245</v>
      </c>
      <c r="K1646" s="1360">
        <v>10762</v>
      </c>
      <c r="L1646" s="1357" t="s">
        <v>4190</v>
      </c>
      <c r="M1646" s="1357" t="str">
        <f>IFERROR(INDEX('Budget Manager'!C:C,MATCH(L1646,'Budget Manager'!A:A,0))&amp;", "&amp;INDEX('Budget Manager'!D:D,MATCH(L1646,'Budget Manager'!A:A,0)),"No Budget Manager")</f>
        <v>Campbell, Jenni</v>
      </c>
      <c r="N1646" s="1357">
        <f>IFERROR(INDEX('Budget Manager'!B:B,MATCH(L1646,'Budget Manager'!A:A,0)),"No PIDM")</f>
        <v>3532383</v>
      </c>
      <c r="O1646" s="1357"/>
      <c r="P1646" s="1357" t="str">
        <f t="shared" si="35"/>
        <v/>
      </c>
      <c r="Q1646" s="1361" t="str">
        <f>IFERROR(VLOOKUP(Organization!$L1646,BUDGETMANAGER,5,FALSE),"No VID")</f>
        <v>A</v>
      </c>
      <c r="R1646" s="111"/>
    </row>
    <row r="1647" spans="1:18" ht="12.75" customHeight="1">
      <c r="A1647" s="1359">
        <v>1638</v>
      </c>
      <c r="B1647" s="1355" t="s">
        <v>97</v>
      </c>
      <c r="C1647" s="1355"/>
      <c r="D1647" s="1355"/>
      <c r="E1647" s="1355"/>
      <c r="F1647" s="1355"/>
      <c r="G1647" s="1355"/>
      <c r="H1647" s="1356">
        <v>112805</v>
      </c>
      <c r="I1647" s="1363" t="s">
        <v>762</v>
      </c>
      <c r="J1647" s="1355" t="s">
        <v>3245</v>
      </c>
      <c r="K1647" s="1360">
        <v>10762</v>
      </c>
      <c r="L1647" s="1357" t="s">
        <v>4190</v>
      </c>
      <c r="M1647" s="1357" t="str">
        <f>IFERROR(INDEX('Budget Manager'!C:C,MATCH(L1647,'Budget Manager'!A:A,0))&amp;", "&amp;INDEX('Budget Manager'!D:D,MATCH(L1647,'Budget Manager'!A:A,0)),"No Budget Manager")</f>
        <v>Campbell, Jenni</v>
      </c>
      <c r="N1647" s="1357">
        <f>IFERROR(INDEX('Budget Manager'!B:B,MATCH(L1647,'Budget Manager'!A:A,0)),"No PIDM")</f>
        <v>3532383</v>
      </c>
      <c r="O1647" s="1357"/>
      <c r="P1647" s="1357" t="str">
        <f t="shared" si="35"/>
        <v/>
      </c>
      <c r="Q1647" s="1361" t="str">
        <f>IFERROR(VLOOKUP(Organization!$L1647,BUDGETMANAGER,5,FALSE),"No VID")</f>
        <v>A</v>
      </c>
      <c r="R1647" s="111"/>
    </row>
    <row r="1648" spans="1:18" ht="12.75" customHeight="1">
      <c r="A1648" s="1359">
        <v>1639</v>
      </c>
      <c r="B1648" s="1355" t="s">
        <v>97</v>
      </c>
      <c r="C1648" s="1355"/>
      <c r="D1648" s="1355"/>
      <c r="E1648" s="1355"/>
      <c r="F1648" s="1355"/>
      <c r="G1648" s="1355"/>
      <c r="H1648" s="1356">
        <v>115105</v>
      </c>
      <c r="I1648" s="1363" t="s">
        <v>5097</v>
      </c>
      <c r="J1648" s="1355" t="s">
        <v>3245</v>
      </c>
      <c r="K1648" s="1360">
        <v>10762</v>
      </c>
      <c r="L1648" s="1357" t="s">
        <v>4190</v>
      </c>
      <c r="M1648" s="1357" t="str">
        <f>IFERROR(INDEX('Budget Manager'!C:C,MATCH(L1648,'Budget Manager'!A:A,0))&amp;", "&amp;INDEX('Budget Manager'!D:D,MATCH(L1648,'Budget Manager'!A:A,0)),"No Budget Manager")</f>
        <v>Campbell, Jenni</v>
      </c>
      <c r="N1648" s="1357">
        <f>IFERROR(INDEX('Budget Manager'!B:B,MATCH(L1648,'Budget Manager'!A:A,0)),"No PIDM")</f>
        <v>3532383</v>
      </c>
      <c r="O1648" s="1357"/>
      <c r="P1648" s="1357" t="str">
        <f t="shared" si="35"/>
        <v/>
      </c>
      <c r="Q1648" s="1361" t="str">
        <f>IFERROR(VLOOKUP(Organization!$L1648,BUDGETMANAGER,5,FALSE),"No VID")</f>
        <v>A</v>
      </c>
      <c r="R1648" s="111"/>
    </row>
    <row r="1649" spans="1:18" ht="12.75" customHeight="1">
      <c r="A1649" s="1359">
        <v>1640</v>
      </c>
      <c r="B1649" s="1355" t="s">
        <v>97</v>
      </c>
      <c r="C1649" s="1355"/>
      <c r="D1649" s="1355"/>
      <c r="E1649" s="1355"/>
      <c r="F1649" s="1355"/>
      <c r="G1649" s="1355"/>
      <c r="H1649" s="1356">
        <v>140205</v>
      </c>
      <c r="I1649" s="1363" t="s">
        <v>3081</v>
      </c>
      <c r="J1649" s="1355" t="s">
        <v>3245</v>
      </c>
      <c r="K1649" s="1360">
        <v>10762</v>
      </c>
      <c r="L1649" s="1357" t="s">
        <v>4190</v>
      </c>
      <c r="M1649" s="1357" t="str">
        <f>IFERROR(INDEX('Budget Manager'!C:C,MATCH(L1649,'Budget Manager'!A:A,0))&amp;", "&amp;INDEX('Budget Manager'!D:D,MATCH(L1649,'Budget Manager'!A:A,0)),"No Budget Manager")</f>
        <v>Campbell, Jenni</v>
      </c>
      <c r="N1649" s="1357">
        <f>IFERROR(INDEX('Budget Manager'!B:B,MATCH(L1649,'Budget Manager'!A:A,0)),"No PIDM")</f>
        <v>3532383</v>
      </c>
      <c r="O1649" s="1357"/>
      <c r="P1649" s="1357" t="str">
        <f t="shared" si="35"/>
        <v/>
      </c>
      <c r="Q1649" s="1361" t="str">
        <f>IFERROR(VLOOKUP(Organization!$L1649,BUDGETMANAGER,5,FALSE),"No VID")</f>
        <v>A</v>
      </c>
      <c r="R1649" s="111"/>
    </row>
    <row r="1650" spans="1:18" ht="12.75" customHeight="1">
      <c r="A1650" s="1359">
        <v>1641</v>
      </c>
      <c r="B1650" s="1355" t="s">
        <v>97</v>
      </c>
      <c r="C1650" s="1355"/>
      <c r="D1650" s="1355"/>
      <c r="E1650" s="1355"/>
      <c r="F1650" s="1355"/>
      <c r="G1650" s="1355"/>
      <c r="H1650" s="1356">
        <v>240010</v>
      </c>
      <c r="I1650" s="1357" t="s">
        <v>5567</v>
      </c>
      <c r="J1650" s="1355" t="s">
        <v>3245</v>
      </c>
      <c r="K1650" s="1360">
        <v>10902</v>
      </c>
      <c r="L1650" s="1357" t="s">
        <v>4190</v>
      </c>
      <c r="M1650" s="1357" t="str">
        <f>IFERROR(INDEX('Budget Manager'!C:C,MATCH(L1650,'Budget Manager'!A:A,0))&amp;", "&amp;INDEX('Budget Manager'!D:D,MATCH(L1650,'Budget Manager'!A:A,0)),"No Budget Manager")</f>
        <v>Campbell, Jenni</v>
      </c>
      <c r="N1650" s="1357">
        <f>IFERROR(INDEX('Budget Manager'!B:B,MATCH(L1650,'Budget Manager'!A:A,0)),"No PIDM")</f>
        <v>3532383</v>
      </c>
      <c r="O1650" s="1357" t="s">
        <v>6616</v>
      </c>
      <c r="P1650" s="1357" t="str">
        <f t="shared" si="35"/>
        <v>End</v>
      </c>
      <c r="Q1650" s="1361" t="str">
        <f>IFERROR(VLOOKUP(Organization!$L1650,BUDGETMANAGER,5,FALSE),"No VID")</f>
        <v>A</v>
      </c>
      <c r="R1650" s="111"/>
    </row>
    <row r="1651" spans="1:18" ht="12.75" customHeight="1">
      <c r="A1651" s="1359">
        <v>1642</v>
      </c>
      <c r="B1651" s="1355" t="s">
        <v>97</v>
      </c>
      <c r="C1651" s="1355"/>
      <c r="D1651" s="1355"/>
      <c r="E1651" s="1355"/>
      <c r="F1651" s="1355"/>
      <c r="G1651" s="1355">
        <v>10763</v>
      </c>
      <c r="H1651" s="1356"/>
      <c r="I1651" s="1363" t="s">
        <v>2250</v>
      </c>
      <c r="J1651" s="1355" t="s">
        <v>3240</v>
      </c>
      <c r="K1651" s="1360">
        <v>1076</v>
      </c>
      <c r="L1651" s="1357" t="s">
        <v>7673</v>
      </c>
      <c r="M1651" s="1357" t="str">
        <f>IFERROR(INDEX('Budget Manager'!C:C,MATCH(L1651,'Budget Manager'!A:A,0))&amp;", "&amp;INDEX('Budget Manager'!D:D,MATCH(L1651,'Budget Manager'!A:A,0)),"No Budget Manager")</f>
        <v>Segarra, Nichole</v>
      </c>
      <c r="N1651" s="1357">
        <f>IFERROR(INDEX('Budget Manager'!B:B,MATCH(L1651,'Budget Manager'!A:A,0)),"No PIDM")</f>
        <v>3041661</v>
      </c>
      <c r="O1651" s="1357"/>
      <c r="P1651" s="1357" t="str">
        <f t="shared" si="35"/>
        <v/>
      </c>
      <c r="Q1651" s="1361" t="str">
        <f>IFERROR(VLOOKUP(Organization!$L1651,BUDGETMANAGER,5,FALSE),"No VID")</f>
        <v>A</v>
      </c>
      <c r="R1651" s="111"/>
    </row>
    <row r="1652" spans="1:18" ht="12.75" customHeight="1">
      <c r="A1652" s="1359">
        <v>1643</v>
      </c>
      <c r="B1652" s="1355" t="s">
        <v>97</v>
      </c>
      <c r="C1652" s="1355"/>
      <c r="D1652" s="1355"/>
      <c r="E1652" s="1355"/>
      <c r="F1652" s="1355"/>
      <c r="G1652" s="1355"/>
      <c r="H1652" s="1356">
        <v>111405</v>
      </c>
      <c r="I1652" s="1363" t="s">
        <v>3254</v>
      </c>
      <c r="J1652" s="1355" t="s">
        <v>3245</v>
      </c>
      <c r="K1652" s="1360">
        <v>10763</v>
      </c>
      <c r="L1652" s="1357" t="s">
        <v>7673</v>
      </c>
      <c r="M1652" s="1357" t="str">
        <f>IFERROR(INDEX('Budget Manager'!C:C,MATCH(L1652,'Budget Manager'!A:A,0))&amp;", "&amp;INDEX('Budget Manager'!D:D,MATCH(L1652,'Budget Manager'!A:A,0)),"No Budget Manager")</f>
        <v>Segarra, Nichole</v>
      </c>
      <c r="N1652" s="1357">
        <f>IFERROR(INDEX('Budget Manager'!B:B,MATCH(L1652,'Budget Manager'!A:A,0)),"No PIDM")</f>
        <v>3041661</v>
      </c>
      <c r="O1652" s="1357"/>
      <c r="P1652" s="1357" t="str">
        <f t="shared" si="35"/>
        <v/>
      </c>
      <c r="Q1652" s="1361" t="str">
        <f>IFERROR(VLOOKUP(Organization!$L1652,BUDGETMANAGER,5,FALSE),"No VID")</f>
        <v>A</v>
      </c>
      <c r="R1652" s="111"/>
    </row>
    <row r="1653" spans="1:18" ht="12.75" customHeight="1">
      <c r="A1653" s="1359">
        <v>1644</v>
      </c>
      <c r="B1653" s="1355" t="s">
        <v>97</v>
      </c>
      <c r="C1653" s="1355"/>
      <c r="D1653" s="1355"/>
      <c r="E1653" s="1355"/>
      <c r="F1653" s="1355"/>
      <c r="G1653" s="1355"/>
      <c r="H1653" s="1356">
        <v>111805</v>
      </c>
      <c r="I1653" s="1363" t="s">
        <v>3257</v>
      </c>
      <c r="J1653" s="1355" t="s">
        <v>3245</v>
      </c>
      <c r="K1653" s="1360">
        <v>10903</v>
      </c>
      <c r="L1653" s="1357" t="s">
        <v>4895</v>
      </c>
      <c r="M1653" s="1357" t="str">
        <f>IFERROR(INDEX('Budget Manager'!C:C,MATCH(L1653,'Budget Manager'!A:A,0))&amp;", "&amp;INDEX('Budget Manager'!D:D,MATCH(L1653,'Budget Manager'!A:A,0)),"No Budget Manager")</f>
        <v>Pedone, Melissa</v>
      </c>
      <c r="N1653" s="1357">
        <f>IFERROR(INDEX('Budget Manager'!B:B,MATCH(L1653,'Budget Manager'!A:A,0)),"No PIDM")</f>
        <v>1002780</v>
      </c>
      <c r="O1653" s="1357" t="s">
        <v>6504</v>
      </c>
      <c r="P1653" s="1357" t="str">
        <f t="shared" si="35"/>
        <v>End</v>
      </c>
      <c r="Q1653" s="1361" t="str">
        <f>IFERROR(VLOOKUP(Organization!$L1653,BUDGETMANAGER,5,FALSE),"No VID")</f>
        <v>I</v>
      </c>
      <c r="R1653" s="111">
        <f>COUNTIF($P$12:P1650,"End")</f>
        <v>295</v>
      </c>
    </row>
    <row r="1654" spans="1:18" ht="12.75" customHeight="1">
      <c r="A1654" s="1359">
        <v>1645</v>
      </c>
      <c r="B1654" s="1355" t="s">
        <v>97</v>
      </c>
      <c r="C1654" s="1355"/>
      <c r="D1654" s="1355"/>
      <c r="E1654" s="1355"/>
      <c r="F1654" s="1355"/>
      <c r="G1654" s="1355"/>
      <c r="H1654" s="1356">
        <v>140405</v>
      </c>
      <c r="I1654" s="1357" t="s">
        <v>4903</v>
      </c>
      <c r="J1654" s="1355" t="s">
        <v>3245</v>
      </c>
      <c r="K1654" s="1360">
        <v>10763</v>
      </c>
      <c r="L1654" s="1357" t="s">
        <v>7673</v>
      </c>
      <c r="M1654" s="1357" t="str">
        <f>IFERROR(INDEX('Budget Manager'!C:C,MATCH(L1654,'Budget Manager'!A:A,0))&amp;", "&amp;INDEX('Budget Manager'!D:D,MATCH(L1654,'Budget Manager'!A:A,0)),"No Budget Manager")</f>
        <v>Segarra, Nichole</v>
      </c>
      <c r="N1654" s="1357">
        <f>IFERROR(INDEX('Budget Manager'!B:B,MATCH(L1654,'Budget Manager'!A:A,0)),"No PIDM")</f>
        <v>3041661</v>
      </c>
      <c r="O1654" s="1357"/>
      <c r="P1654" s="1357" t="str">
        <f t="shared" si="35"/>
        <v/>
      </c>
      <c r="Q1654" s="1361" t="str">
        <f>IFERROR(VLOOKUP(Organization!$L1654,BUDGETMANAGER,5,FALSE),"No VID")</f>
        <v>A</v>
      </c>
      <c r="R1654" s="111"/>
    </row>
    <row r="1655" spans="1:18" ht="12.75" customHeight="1">
      <c r="A1655" s="1359">
        <v>1646</v>
      </c>
      <c r="B1655" s="1355" t="s">
        <v>97</v>
      </c>
      <c r="C1655" s="1355"/>
      <c r="D1655" s="1355"/>
      <c r="E1655" s="1355"/>
      <c r="F1655" s="1355"/>
      <c r="G1655" s="1355"/>
      <c r="H1655" s="1356">
        <v>140505</v>
      </c>
      <c r="I1655" s="1363" t="s">
        <v>3256</v>
      </c>
      <c r="J1655" s="1355" t="s">
        <v>3245</v>
      </c>
      <c r="K1655" s="1360">
        <v>10903</v>
      </c>
      <c r="L1655" s="1357" t="s">
        <v>4895</v>
      </c>
      <c r="M1655" s="1357" t="str">
        <f>IFERROR(INDEX('Budget Manager'!C:C,MATCH(L1655,'Budget Manager'!A:A,0))&amp;", "&amp;INDEX('Budget Manager'!D:D,MATCH(L1655,'Budget Manager'!A:A,0)),"No Budget Manager")</f>
        <v>Pedone, Melissa</v>
      </c>
      <c r="N1655" s="1357">
        <f>IFERROR(INDEX('Budget Manager'!B:B,MATCH(L1655,'Budget Manager'!A:A,0)),"No PIDM")</f>
        <v>1002780</v>
      </c>
      <c r="O1655" s="1357" t="s">
        <v>6504</v>
      </c>
      <c r="P1655" s="1357" t="str">
        <f t="shared" si="35"/>
        <v>End</v>
      </c>
      <c r="Q1655" s="1361" t="str">
        <f>IFERROR(VLOOKUP(Organization!$L1655,BUDGETMANAGER,5,FALSE),"No VID")</f>
        <v>I</v>
      </c>
      <c r="R1655" s="111"/>
    </row>
    <row r="1656" spans="1:18" ht="12.75" customHeight="1">
      <c r="A1656" s="1359">
        <v>1647</v>
      </c>
      <c r="B1656" s="1355" t="s">
        <v>97</v>
      </c>
      <c r="C1656" s="1355"/>
      <c r="D1656" s="1355"/>
      <c r="E1656" s="1355"/>
      <c r="F1656" s="1355"/>
      <c r="G1656" s="1355"/>
      <c r="H1656" s="1356">
        <v>150905</v>
      </c>
      <c r="I1656" s="1363" t="s">
        <v>3973</v>
      </c>
      <c r="J1656" s="1355" t="s">
        <v>3245</v>
      </c>
      <c r="K1656" s="1360">
        <v>10903</v>
      </c>
      <c r="L1656" s="1357" t="s">
        <v>4895</v>
      </c>
      <c r="M1656" s="1357" t="str">
        <f>IFERROR(INDEX('Budget Manager'!C:C,MATCH(L1656,'Budget Manager'!A:A,0))&amp;", "&amp;INDEX('Budget Manager'!D:D,MATCH(L1656,'Budget Manager'!A:A,0)),"No Budget Manager")</f>
        <v>Pedone, Melissa</v>
      </c>
      <c r="N1656" s="1357">
        <f>IFERROR(INDEX('Budget Manager'!B:B,MATCH(L1656,'Budget Manager'!A:A,0)),"No PIDM")</f>
        <v>1002780</v>
      </c>
      <c r="O1656" s="1357" t="s">
        <v>6428</v>
      </c>
      <c r="P1656" s="1357" t="str">
        <f t="shared" si="35"/>
        <v>End</v>
      </c>
      <c r="Q1656" s="1361" t="str">
        <f>IFERROR(VLOOKUP(Organization!$L1656,BUDGETMANAGER,5,FALSE),"No VID")</f>
        <v>I</v>
      </c>
      <c r="R1656" s="111"/>
    </row>
    <row r="1657" spans="1:18" ht="12.75" customHeight="1">
      <c r="A1657" s="1359">
        <v>1648</v>
      </c>
      <c r="B1657" s="1355" t="s">
        <v>97</v>
      </c>
      <c r="C1657" s="1355"/>
      <c r="D1657" s="1355"/>
      <c r="E1657" s="1355"/>
      <c r="F1657" s="1355"/>
      <c r="G1657" s="1355"/>
      <c r="H1657" s="1356">
        <v>210605</v>
      </c>
      <c r="I1657" s="1357" t="s">
        <v>6564</v>
      </c>
      <c r="J1657" s="1355" t="s">
        <v>3245</v>
      </c>
      <c r="K1657" s="1360">
        <v>10763</v>
      </c>
      <c r="L1657" s="1357" t="s">
        <v>7673</v>
      </c>
      <c r="M1657" s="1357" t="str">
        <f>IFERROR(INDEX('Budget Manager'!C:C,MATCH(L1657,'Budget Manager'!A:A,0))&amp;", "&amp;INDEX('Budget Manager'!D:D,MATCH(L1657,'Budget Manager'!A:A,0)),"No Budget Manager")</f>
        <v>Segarra, Nichole</v>
      </c>
      <c r="N1657" s="1357">
        <f>IFERROR(INDEX('Budget Manager'!B:B,MATCH(L1657,'Budget Manager'!A:A,0)),"No PIDM")</f>
        <v>3041661</v>
      </c>
      <c r="O1657" s="1357"/>
      <c r="P1657" s="1357" t="str">
        <f t="shared" si="35"/>
        <v/>
      </c>
      <c r="Q1657" s="1361" t="str">
        <f>IFERROR(VLOOKUP(Organization!$L1657,BUDGETMANAGER,5,FALSE),"No VID")</f>
        <v>A</v>
      </c>
      <c r="R1657" s="111"/>
    </row>
    <row r="1658" spans="1:18" ht="12.75" customHeight="1">
      <c r="A1658" s="1359">
        <v>1649</v>
      </c>
      <c r="B1658" s="1355" t="s">
        <v>97</v>
      </c>
      <c r="C1658" s="1355"/>
      <c r="D1658" s="1355"/>
      <c r="E1658" s="1355"/>
      <c r="F1658" s="1355"/>
      <c r="G1658" s="1355"/>
      <c r="H1658" s="1356">
        <v>210705</v>
      </c>
      <c r="I1658" s="1357" t="s">
        <v>6565</v>
      </c>
      <c r="J1658" s="1355" t="s">
        <v>3245</v>
      </c>
      <c r="K1658" s="1360">
        <v>10763</v>
      </c>
      <c r="L1658" s="1357" t="s">
        <v>7673</v>
      </c>
      <c r="M1658" s="1357" t="str">
        <f>IFERROR(INDEX('Budget Manager'!C:C,MATCH(L1658,'Budget Manager'!A:A,0))&amp;", "&amp;INDEX('Budget Manager'!D:D,MATCH(L1658,'Budget Manager'!A:A,0)),"No Budget Manager")</f>
        <v>Segarra, Nichole</v>
      </c>
      <c r="N1658" s="1357">
        <f>IFERROR(INDEX('Budget Manager'!B:B,MATCH(L1658,'Budget Manager'!A:A,0)),"No PIDM")</f>
        <v>3041661</v>
      </c>
      <c r="O1658" s="1357"/>
      <c r="P1658" s="1357" t="str">
        <f t="shared" si="35"/>
        <v/>
      </c>
      <c r="Q1658" s="1361" t="str">
        <f>IFERROR(VLOOKUP(Organization!$L1658,BUDGETMANAGER,5,FALSE),"No VID")</f>
        <v>A</v>
      </c>
      <c r="R1658" s="111"/>
    </row>
    <row r="1659" spans="1:18" ht="12.75" customHeight="1">
      <c r="A1659" s="1359">
        <v>1650</v>
      </c>
      <c r="B1659" s="1355" t="s">
        <v>97</v>
      </c>
      <c r="C1659" s="1355"/>
      <c r="D1659" s="1355"/>
      <c r="E1659" s="1355"/>
      <c r="F1659" s="1355"/>
      <c r="G1659" s="1355"/>
      <c r="H1659" s="1356" t="s">
        <v>1171</v>
      </c>
      <c r="I1659" s="1368" t="s">
        <v>3305</v>
      </c>
      <c r="J1659" s="1355" t="s">
        <v>3245</v>
      </c>
      <c r="K1659" s="1360">
        <v>10763</v>
      </c>
      <c r="L1659" s="1357" t="s">
        <v>7673</v>
      </c>
      <c r="M1659" s="1357" t="str">
        <f>IFERROR(INDEX('Budget Manager'!C:C,MATCH(L1659,'Budget Manager'!A:A,0))&amp;", "&amp;INDEX('Budget Manager'!D:D,MATCH(L1659,'Budget Manager'!A:A,0)),"No Budget Manager")</f>
        <v>Segarra, Nichole</v>
      </c>
      <c r="N1659" s="1357">
        <f>IFERROR(INDEX('Budget Manager'!B:B,MATCH(L1659,'Budget Manager'!A:A,0)),"No PIDM")</f>
        <v>3041661</v>
      </c>
      <c r="O1659" s="1357"/>
      <c r="P1659" s="1357" t="str">
        <f t="shared" si="35"/>
        <v/>
      </c>
      <c r="Q1659" s="1361" t="str">
        <f>IFERROR(VLOOKUP(Organization!$L1659,BUDGETMANAGER,5,FALSE),"No VID")</f>
        <v>A</v>
      </c>
      <c r="R1659" s="111"/>
    </row>
    <row r="1660" spans="1:18" ht="12.75" customHeight="1">
      <c r="A1660" s="1359">
        <v>1651</v>
      </c>
      <c r="B1660" s="1355" t="s">
        <v>97</v>
      </c>
      <c r="C1660" s="1355"/>
      <c r="D1660" s="1355"/>
      <c r="E1660" s="1355"/>
      <c r="F1660" s="1355"/>
      <c r="G1660" s="1355"/>
      <c r="H1660" s="1356">
        <v>656310</v>
      </c>
      <c r="I1660" s="1357" t="s">
        <v>7406</v>
      </c>
      <c r="J1660" s="1355" t="s">
        <v>3245</v>
      </c>
      <c r="K1660" s="1360">
        <v>10763</v>
      </c>
      <c r="L1660" s="1357" t="s">
        <v>7407</v>
      </c>
      <c r="M1660" s="1357" t="str">
        <f>IFERROR(INDEX('Budget Manager'!C:C,MATCH(L1660,'Budget Manager'!A:A,0))&amp;", "&amp;INDEX('Budget Manager'!D:D,MATCH(L1660,'Budget Manager'!A:A,0)),"No Budget Manager")</f>
        <v>Groccia, Albert</v>
      </c>
      <c r="N1660" s="1357">
        <f>IFERROR(INDEX('Budget Manager'!B:B,MATCH(L1660,'Budget Manager'!A:A,0)),"No PIDM")</f>
        <v>20609</v>
      </c>
      <c r="O1660" s="1357"/>
      <c r="P1660" s="1357" t="str">
        <f t="shared" si="35"/>
        <v/>
      </c>
      <c r="Q1660" s="1361" t="str">
        <f>IFERROR(VLOOKUP(Organization!$L1660,BUDGETMANAGER,5,FALSE),"No VID")</f>
        <v>A</v>
      </c>
      <c r="R1660" s="111"/>
    </row>
    <row r="1661" spans="1:18" ht="12.75" customHeight="1">
      <c r="A1661" s="1359">
        <v>1652</v>
      </c>
      <c r="B1661" s="1355" t="s">
        <v>97</v>
      </c>
      <c r="C1661" s="1355"/>
      <c r="D1661" s="1355"/>
      <c r="E1661" s="1355"/>
      <c r="F1661" s="1355"/>
      <c r="G1661" s="1355">
        <v>10764</v>
      </c>
      <c r="H1661" s="1356"/>
      <c r="I1661" s="1363" t="s">
        <v>2250</v>
      </c>
      <c r="J1661" s="1355" t="s">
        <v>3240</v>
      </c>
      <c r="K1661" s="1360">
        <v>1076</v>
      </c>
      <c r="L1661" s="1357" t="s">
        <v>3788</v>
      </c>
      <c r="M1661" s="1357" t="str">
        <f>IFERROR(INDEX('Budget Manager'!C:C,MATCH(L1661,'Budget Manager'!A:A,0))&amp;", "&amp;INDEX('Budget Manager'!D:D,MATCH(L1661,'Budget Manager'!A:A,0)),"No Budget Manager")</f>
        <v>Shephard, Landon</v>
      </c>
      <c r="N1661" s="1357">
        <f>IFERROR(INDEX('Budget Manager'!B:B,MATCH(L1661,'Budget Manager'!A:A,0)),"No PIDM")</f>
        <v>562208</v>
      </c>
      <c r="O1661" s="1357"/>
      <c r="P1661" s="1357" t="str">
        <f t="shared" si="35"/>
        <v/>
      </c>
      <c r="Q1661" s="1361" t="str">
        <f>IFERROR(VLOOKUP(Organization!$L1661,BUDGETMANAGER,5,FALSE),"No VID")</f>
        <v>A</v>
      </c>
      <c r="R1661" s="111"/>
    </row>
    <row r="1662" spans="1:18" ht="12.75" customHeight="1">
      <c r="A1662" s="1359">
        <v>1653</v>
      </c>
      <c r="B1662" s="1355" t="s">
        <v>97</v>
      </c>
      <c r="C1662" s="1355"/>
      <c r="D1662" s="1355"/>
      <c r="E1662" s="1355"/>
      <c r="F1662" s="1355"/>
      <c r="G1662" s="1355"/>
      <c r="H1662" s="1356">
        <v>111605</v>
      </c>
      <c r="I1662" s="1363" t="s">
        <v>6010</v>
      </c>
      <c r="J1662" s="1355" t="s">
        <v>3245</v>
      </c>
      <c r="K1662" s="1360">
        <v>10764</v>
      </c>
      <c r="L1662" s="1357" t="s">
        <v>3788</v>
      </c>
      <c r="M1662" s="1357" t="str">
        <f>IFERROR(INDEX('Budget Manager'!C:C,MATCH(L1662,'Budget Manager'!A:A,0))&amp;", "&amp;INDEX('Budget Manager'!D:D,MATCH(L1662,'Budget Manager'!A:A,0)),"No Budget Manager")</f>
        <v>Shephard, Landon</v>
      </c>
      <c r="N1662" s="1357">
        <f>IFERROR(INDEX('Budget Manager'!B:B,MATCH(L1662,'Budget Manager'!A:A,0)),"No PIDM")</f>
        <v>562208</v>
      </c>
      <c r="O1662" s="1357"/>
      <c r="P1662" s="1357" t="str">
        <f t="shared" si="35"/>
        <v/>
      </c>
      <c r="Q1662" s="1361" t="str">
        <f>IFERROR(VLOOKUP(Organization!$L1662,BUDGETMANAGER,5,FALSE),"No VID")</f>
        <v>A</v>
      </c>
      <c r="R1662" s="111"/>
    </row>
    <row r="1663" spans="1:18" ht="12.75" customHeight="1">
      <c r="A1663" s="1359">
        <v>1654</v>
      </c>
      <c r="B1663" s="1355" t="s">
        <v>97</v>
      </c>
      <c r="C1663" s="1355"/>
      <c r="D1663" s="1355"/>
      <c r="E1663" s="1355"/>
      <c r="F1663" s="1355"/>
      <c r="G1663" s="1355"/>
      <c r="H1663" s="1356">
        <v>113905</v>
      </c>
      <c r="I1663" s="1363" t="s">
        <v>5416</v>
      </c>
      <c r="J1663" s="1355" t="s">
        <v>3245</v>
      </c>
      <c r="K1663" s="1360">
        <v>10764</v>
      </c>
      <c r="L1663" s="1357" t="s">
        <v>3788</v>
      </c>
      <c r="M1663" s="1357" t="str">
        <f>IFERROR(INDEX('Budget Manager'!C:C,MATCH(L1663,'Budget Manager'!A:A,0))&amp;", "&amp;INDEX('Budget Manager'!D:D,MATCH(L1663,'Budget Manager'!A:A,0)),"No Budget Manager")</f>
        <v>Shephard, Landon</v>
      </c>
      <c r="N1663" s="1357">
        <f>IFERROR(INDEX('Budget Manager'!B:B,MATCH(L1663,'Budget Manager'!A:A,0)),"No PIDM")</f>
        <v>562208</v>
      </c>
      <c r="O1663" s="1357"/>
      <c r="P1663" s="1357" t="str">
        <f t="shared" si="35"/>
        <v/>
      </c>
      <c r="Q1663" s="1361" t="str">
        <f>IFERROR(VLOOKUP(Organization!$L1663,BUDGETMANAGER,5,FALSE),"No VID")</f>
        <v>A</v>
      </c>
      <c r="R1663" s="111">
        <f>COUNTIF($P$12:P1660,"End")</f>
        <v>298</v>
      </c>
    </row>
    <row r="1664" spans="1:18" ht="12.75" customHeight="1">
      <c r="A1664" s="1359">
        <v>1655</v>
      </c>
      <c r="B1664" s="1355" t="s">
        <v>97</v>
      </c>
      <c r="C1664" s="1355"/>
      <c r="D1664" s="1355"/>
      <c r="E1664" s="1355"/>
      <c r="F1664" s="1355"/>
      <c r="G1664" s="1355"/>
      <c r="H1664" s="1356">
        <v>124200</v>
      </c>
      <c r="I1664" s="1363" t="s">
        <v>3262</v>
      </c>
      <c r="J1664" s="1355" t="s">
        <v>3245</v>
      </c>
      <c r="K1664" s="1360">
        <v>10904</v>
      </c>
      <c r="L1664" s="1357" t="s">
        <v>3788</v>
      </c>
      <c r="M1664" s="1357" t="str">
        <f>IFERROR(INDEX('Budget Manager'!C:C,MATCH(L1664,'Budget Manager'!A:A,0))&amp;", "&amp;INDEX('Budget Manager'!D:D,MATCH(L1664,'Budget Manager'!A:A,0)),"No Budget Manager")</f>
        <v>Shephard, Landon</v>
      </c>
      <c r="N1664" s="1357">
        <f>IFERROR(INDEX('Budget Manager'!B:B,MATCH(L1664,'Budget Manager'!A:A,0)),"No PIDM")</f>
        <v>562208</v>
      </c>
      <c r="O1664" s="1357" t="s">
        <v>5217</v>
      </c>
      <c r="P1664" s="1357" t="str">
        <f t="shared" si="35"/>
        <v>End</v>
      </c>
      <c r="Q1664" s="1361" t="str">
        <f>IFERROR(VLOOKUP(Organization!$L1664,BUDGETMANAGER,5,FALSE),"No VID")</f>
        <v>A</v>
      </c>
      <c r="R1664" s="111"/>
    </row>
    <row r="1665" spans="1:18" ht="12.75" customHeight="1">
      <c r="A1665" s="1359">
        <v>1656</v>
      </c>
      <c r="B1665" s="1355" t="s">
        <v>97</v>
      </c>
      <c r="C1665" s="1355"/>
      <c r="D1665" s="1355"/>
      <c r="E1665" s="1355"/>
      <c r="F1665" s="1355"/>
      <c r="G1665" s="1355"/>
      <c r="H1665" s="1356">
        <v>140605</v>
      </c>
      <c r="I1665" s="1363" t="s">
        <v>3260</v>
      </c>
      <c r="J1665" s="1355" t="s">
        <v>3245</v>
      </c>
      <c r="K1665" s="1360">
        <v>10764</v>
      </c>
      <c r="L1665" s="1357" t="s">
        <v>3788</v>
      </c>
      <c r="M1665" s="1357" t="str">
        <f>IFERROR(INDEX('Budget Manager'!C:C,MATCH(L1665,'Budget Manager'!A:A,0))&amp;", "&amp;INDEX('Budget Manager'!D:D,MATCH(L1665,'Budget Manager'!A:A,0)),"No Budget Manager")</f>
        <v>Shephard, Landon</v>
      </c>
      <c r="N1665" s="1357">
        <f>IFERROR(INDEX('Budget Manager'!B:B,MATCH(L1665,'Budget Manager'!A:A,0)),"No PIDM")</f>
        <v>562208</v>
      </c>
      <c r="O1665" s="1357"/>
      <c r="P1665" s="1357" t="str">
        <f t="shared" si="35"/>
        <v/>
      </c>
      <c r="Q1665" s="1361" t="str">
        <f>IFERROR(VLOOKUP(Organization!$L1665,BUDGETMANAGER,5,FALSE),"No VID")</f>
        <v>A</v>
      </c>
      <c r="R1665" s="111"/>
    </row>
    <row r="1666" spans="1:18" ht="12.75" customHeight="1">
      <c r="A1666" s="1359">
        <v>1657</v>
      </c>
      <c r="B1666" s="1355" t="s">
        <v>97</v>
      </c>
      <c r="C1666" s="1355"/>
      <c r="D1666" s="1355"/>
      <c r="E1666" s="1355"/>
      <c r="F1666" s="1355"/>
      <c r="G1666" s="1355"/>
      <c r="H1666" s="1356">
        <v>140805</v>
      </c>
      <c r="I1666" s="1363" t="s">
        <v>3261</v>
      </c>
      <c r="J1666" s="1355" t="s">
        <v>3245</v>
      </c>
      <c r="K1666" s="1360">
        <v>10764</v>
      </c>
      <c r="L1666" s="1357" t="s">
        <v>3788</v>
      </c>
      <c r="M1666" s="1357" t="str">
        <f>IFERROR(INDEX('Budget Manager'!C:C,MATCH(L1666,'Budget Manager'!A:A,0))&amp;", "&amp;INDEX('Budget Manager'!D:D,MATCH(L1666,'Budget Manager'!A:A,0)),"No Budget Manager")</f>
        <v>Shephard, Landon</v>
      </c>
      <c r="N1666" s="1357">
        <f>IFERROR(INDEX('Budget Manager'!B:B,MATCH(L1666,'Budget Manager'!A:A,0)),"No PIDM")</f>
        <v>562208</v>
      </c>
      <c r="O1666" s="1357"/>
      <c r="P1666" s="1357" t="str">
        <f t="shared" si="35"/>
        <v/>
      </c>
      <c r="Q1666" s="1361" t="str">
        <f>IFERROR(VLOOKUP(Organization!$L1666,BUDGETMANAGER,5,FALSE),"No VID")</f>
        <v>A</v>
      </c>
      <c r="R1666" s="111"/>
    </row>
    <row r="1667" spans="1:18" ht="12.75" customHeight="1">
      <c r="A1667" s="1359">
        <v>1658</v>
      </c>
      <c r="B1667" s="1355" t="s">
        <v>97</v>
      </c>
      <c r="C1667" s="1355"/>
      <c r="D1667" s="1355"/>
      <c r="E1667" s="1355"/>
      <c r="F1667" s="1355"/>
      <c r="G1667" s="1355"/>
      <c r="H1667" s="1356">
        <v>141005</v>
      </c>
      <c r="I1667" s="1363" t="s">
        <v>4907</v>
      </c>
      <c r="J1667" s="1355" t="s">
        <v>3245</v>
      </c>
      <c r="K1667" s="1360">
        <v>10764</v>
      </c>
      <c r="L1667" s="1357" t="s">
        <v>3788</v>
      </c>
      <c r="M1667" s="1357" t="str">
        <f>IFERROR(INDEX('Budget Manager'!C:C,MATCH(L1667,'Budget Manager'!A:A,0))&amp;", "&amp;INDEX('Budget Manager'!D:D,MATCH(L1667,'Budget Manager'!A:A,0)),"No Budget Manager")</f>
        <v>Shephard, Landon</v>
      </c>
      <c r="N1667" s="1357">
        <f>IFERROR(INDEX('Budget Manager'!B:B,MATCH(L1667,'Budget Manager'!A:A,0)),"No PIDM")</f>
        <v>562208</v>
      </c>
      <c r="O1667" s="1357"/>
      <c r="P1667" s="1357" t="str">
        <f t="shared" si="35"/>
        <v/>
      </c>
      <c r="Q1667" s="1361" t="str">
        <f>IFERROR(VLOOKUP(Organization!$L1667,BUDGETMANAGER,5,FALSE),"No VID")</f>
        <v>A</v>
      </c>
      <c r="R1667" s="111"/>
    </row>
    <row r="1668" spans="1:18" ht="12.75" customHeight="1">
      <c r="A1668" s="1359">
        <v>1659</v>
      </c>
      <c r="B1668" s="1355" t="s">
        <v>97</v>
      </c>
      <c r="C1668" s="1355"/>
      <c r="D1668" s="1355"/>
      <c r="E1668" s="1355"/>
      <c r="F1668" s="1355"/>
      <c r="G1668" s="1355"/>
      <c r="H1668" s="1356">
        <v>150202</v>
      </c>
      <c r="I1668" s="1363" t="s">
        <v>9854</v>
      </c>
      <c r="J1668" s="1355" t="s">
        <v>3245</v>
      </c>
      <c r="K1668" s="1360">
        <v>10764</v>
      </c>
      <c r="L1668" s="1357" t="s">
        <v>9821</v>
      </c>
      <c r="M1668" s="1357" t="str">
        <f>IFERROR(INDEX('Budget Manager'!C:C,MATCH(L1668,'Budget Manager'!A:A,0))&amp;", "&amp;INDEX('Budget Manager'!D:D,MATCH(L1668,'Budget Manager'!A:A,0)),"No Budget Manager")</f>
        <v>Liburd, Hans</v>
      </c>
      <c r="N1668" s="1357">
        <f>IFERROR(INDEX('Budget Manager'!B:B,MATCH(L1668,'Budget Manager'!A:A,0)),"No PIDM")</f>
        <v>3603364</v>
      </c>
      <c r="O1668" s="1357"/>
      <c r="P1668" s="1357" t="str">
        <f>LEFT($O1668,3)</f>
        <v/>
      </c>
      <c r="Q1668" s="1361" t="str">
        <f>IFERROR(VLOOKUP(Organization!$L1668,BUDGETMANAGER,5,FALSE),"No VID")</f>
        <v>A</v>
      </c>
      <c r="R1668" s="111"/>
    </row>
    <row r="1669" spans="1:18" ht="12.75" customHeight="1">
      <c r="A1669" s="1359">
        <v>1660</v>
      </c>
      <c r="B1669" s="1355" t="s">
        <v>97</v>
      </c>
      <c r="C1669" s="1355"/>
      <c r="D1669" s="1355"/>
      <c r="E1669" s="1355"/>
      <c r="F1669" s="1355"/>
      <c r="G1669" s="1355"/>
      <c r="H1669" s="1356">
        <v>150513</v>
      </c>
      <c r="I1669" s="1363" t="s">
        <v>9855</v>
      </c>
      <c r="J1669" s="1355" t="s">
        <v>3245</v>
      </c>
      <c r="K1669" s="1360">
        <v>10764</v>
      </c>
      <c r="L1669" s="1357" t="s">
        <v>9821</v>
      </c>
      <c r="M1669" s="1357" t="str">
        <f>IFERROR(INDEX('Budget Manager'!C:C,MATCH(L1669,'Budget Manager'!A:A,0))&amp;", "&amp;INDEX('Budget Manager'!D:D,MATCH(L1669,'Budget Manager'!A:A,0)),"No Budget Manager")</f>
        <v>Liburd, Hans</v>
      </c>
      <c r="N1669" s="1357">
        <f>IFERROR(INDEX('Budget Manager'!B:B,MATCH(L1669,'Budget Manager'!A:A,0)),"No PIDM")</f>
        <v>3603364</v>
      </c>
      <c r="O1669" s="1357"/>
      <c r="P1669" s="1357" t="str">
        <f t="shared" si="35"/>
        <v/>
      </c>
      <c r="Q1669" s="1361" t="str">
        <f>IFERROR(VLOOKUP(Organization!$L1669,BUDGETMANAGER,5,FALSE),"No VID")</f>
        <v>A</v>
      </c>
      <c r="R1669" s="111"/>
    </row>
    <row r="1670" spans="1:18" ht="12.75" customHeight="1">
      <c r="A1670" s="1359">
        <v>1661</v>
      </c>
      <c r="B1670" s="1355" t="s">
        <v>97</v>
      </c>
      <c r="C1670" s="1355"/>
      <c r="D1670" s="1355"/>
      <c r="E1670" s="1355"/>
      <c r="F1670" s="1355"/>
      <c r="G1670" s="1355"/>
      <c r="H1670" s="1356">
        <v>150603</v>
      </c>
      <c r="I1670" s="1363" t="s">
        <v>9856</v>
      </c>
      <c r="J1670" s="1355" t="s">
        <v>3245</v>
      </c>
      <c r="K1670" s="1360">
        <v>10764</v>
      </c>
      <c r="L1670" s="1357" t="s">
        <v>9821</v>
      </c>
      <c r="M1670" s="1357" t="str">
        <f>IFERROR(INDEX('Budget Manager'!C:C,MATCH(L1670,'Budget Manager'!A:A,0))&amp;", "&amp;INDEX('Budget Manager'!D:D,MATCH(L1670,'Budget Manager'!A:A,0)),"No Budget Manager")</f>
        <v>Liburd, Hans</v>
      </c>
      <c r="N1670" s="1357">
        <f>IFERROR(INDEX('Budget Manager'!B:B,MATCH(L1670,'Budget Manager'!A:A,0)),"No PIDM")</f>
        <v>3603364</v>
      </c>
      <c r="O1670" s="1357"/>
      <c r="P1670" s="1357" t="str">
        <f>LEFT($O1670,3)</f>
        <v/>
      </c>
      <c r="Q1670" s="1361" t="str">
        <f>IFERROR(VLOOKUP(Organization!$L1670,BUDGETMANAGER,5,FALSE),"No VID")</f>
        <v>A</v>
      </c>
      <c r="R1670" s="111">
        <f>COUNTIF($P$12:P1815,"End")</f>
        <v>329</v>
      </c>
    </row>
    <row r="1671" spans="1:18" ht="12.75" customHeight="1">
      <c r="A1671" s="1359">
        <v>1662</v>
      </c>
      <c r="B1671" s="1355" t="s">
        <v>97</v>
      </c>
      <c r="C1671" s="1355"/>
      <c r="D1671" s="1355"/>
      <c r="E1671" s="1355"/>
      <c r="F1671" s="1355"/>
      <c r="G1671" s="1355"/>
      <c r="H1671" s="1356">
        <v>150604</v>
      </c>
      <c r="I1671" s="1363" t="s">
        <v>9858</v>
      </c>
      <c r="J1671" s="1355" t="s">
        <v>3245</v>
      </c>
      <c r="K1671" s="1360">
        <v>10764</v>
      </c>
      <c r="L1671" s="1357" t="s">
        <v>9821</v>
      </c>
      <c r="M1671" s="1357" t="str">
        <f>IFERROR(INDEX('Budget Manager'!C:C,MATCH(L1671,'Budget Manager'!A:A,0))&amp;", "&amp;INDEX('Budget Manager'!D:D,MATCH(L1671,'Budget Manager'!A:A,0)),"No Budget Manager")</f>
        <v>Liburd, Hans</v>
      </c>
      <c r="N1671" s="1357">
        <f>IFERROR(INDEX('Budget Manager'!B:B,MATCH(L1671,'Budget Manager'!A:A,0)),"No PIDM")</f>
        <v>3603364</v>
      </c>
      <c r="O1671" s="1357" t="s">
        <v>9741</v>
      </c>
      <c r="P1671" s="1357" t="str">
        <f>LEFT($O1671,3)</f>
        <v>End</v>
      </c>
      <c r="Q1671" s="1361" t="str">
        <f>IFERROR(VLOOKUP(Organization!$L1671,BUDGETMANAGER,5,FALSE),"No VID")</f>
        <v>A</v>
      </c>
      <c r="R1671" s="111"/>
    </row>
    <row r="1672" spans="1:18" ht="12.75" customHeight="1">
      <c r="A1672" s="1359">
        <v>1663</v>
      </c>
      <c r="B1672" s="1355" t="s">
        <v>97</v>
      </c>
      <c r="C1672" s="1355"/>
      <c r="D1672" s="1355"/>
      <c r="E1672" s="1355"/>
      <c r="F1672" s="1355"/>
      <c r="G1672" s="1355"/>
      <c r="H1672" s="1356">
        <v>150605</v>
      </c>
      <c r="I1672" s="1363" t="s">
        <v>9857</v>
      </c>
      <c r="J1672" s="1355" t="s">
        <v>3245</v>
      </c>
      <c r="K1672" s="1360">
        <v>10764</v>
      </c>
      <c r="L1672" s="1357" t="s">
        <v>9821</v>
      </c>
      <c r="M1672" s="1357" t="str">
        <f>IFERROR(INDEX('Budget Manager'!C:C,MATCH(L1672,'Budget Manager'!A:A,0))&amp;", "&amp;INDEX('Budget Manager'!D:D,MATCH(L1672,'Budget Manager'!A:A,0)),"No Budget Manager")</f>
        <v>Liburd, Hans</v>
      </c>
      <c r="N1672" s="1357">
        <f>IFERROR(INDEX('Budget Manager'!B:B,MATCH(L1672,'Budget Manager'!A:A,0)),"No PIDM")</f>
        <v>3603364</v>
      </c>
      <c r="O1672" s="1357"/>
      <c r="P1672" s="1357" t="str">
        <f t="shared" si="35"/>
        <v/>
      </c>
      <c r="Q1672" s="1361" t="str">
        <f>IFERROR(VLOOKUP(Organization!$L1672,BUDGETMANAGER,5,FALSE),"No VID")</f>
        <v>A</v>
      </c>
      <c r="R1672" s="111"/>
    </row>
    <row r="1673" spans="1:18" ht="12.75" customHeight="1">
      <c r="A1673" s="1359">
        <v>1664</v>
      </c>
      <c r="B1673" s="1355" t="s">
        <v>97</v>
      </c>
      <c r="C1673" s="1355"/>
      <c r="D1673" s="1355"/>
      <c r="E1673" s="1355"/>
      <c r="F1673" s="1355"/>
      <c r="G1673" s="1355"/>
      <c r="H1673" s="1356">
        <v>150705</v>
      </c>
      <c r="I1673" s="1363" t="s">
        <v>3717</v>
      </c>
      <c r="J1673" s="1355" t="s">
        <v>3245</v>
      </c>
      <c r="K1673" s="1360">
        <v>10764</v>
      </c>
      <c r="L1673" s="1357" t="s">
        <v>3788</v>
      </c>
      <c r="M1673" s="1357" t="str">
        <f>IFERROR(INDEX('Budget Manager'!C:C,MATCH(L1673,'Budget Manager'!A:A,0))&amp;", "&amp;INDEX('Budget Manager'!D:D,MATCH(L1673,'Budget Manager'!A:A,0)),"No Budget Manager")</f>
        <v>Shephard, Landon</v>
      </c>
      <c r="N1673" s="1357">
        <f>IFERROR(INDEX('Budget Manager'!B:B,MATCH(L1673,'Budget Manager'!A:A,0)),"No PIDM")</f>
        <v>562208</v>
      </c>
      <c r="O1673" s="1357"/>
      <c r="P1673" s="1357" t="str">
        <f t="shared" si="35"/>
        <v/>
      </c>
      <c r="Q1673" s="1361" t="str">
        <f>IFERROR(VLOOKUP(Organization!$L1673,BUDGETMANAGER,5,FALSE),"No VID")</f>
        <v>A</v>
      </c>
      <c r="R1673" s="111"/>
    </row>
    <row r="1674" spans="1:18" ht="12.75" customHeight="1">
      <c r="A1674" s="1359">
        <v>1665</v>
      </c>
      <c r="B1674" s="1355" t="s">
        <v>97</v>
      </c>
      <c r="C1674" s="1355"/>
      <c r="D1674" s="1355"/>
      <c r="E1674" s="1355"/>
      <c r="F1674" s="1355"/>
      <c r="G1674" s="1355"/>
      <c r="H1674" s="1356">
        <v>151600</v>
      </c>
      <c r="I1674" s="1363" t="s">
        <v>9859</v>
      </c>
      <c r="J1674" s="1355" t="s">
        <v>3245</v>
      </c>
      <c r="K1674" s="1360">
        <v>10764</v>
      </c>
      <c r="L1674" s="1357" t="s">
        <v>9821</v>
      </c>
      <c r="M1674" s="1357" t="str">
        <f>IFERROR(INDEX('Budget Manager'!C:C,MATCH(L1674,'Budget Manager'!A:A,0))&amp;", "&amp;INDEX('Budget Manager'!D:D,MATCH(L1674,'Budget Manager'!A:A,0)),"No Budget Manager")</f>
        <v>Liburd, Hans</v>
      </c>
      <c r="N1674" s="1357">
        <f>IFERROR(INDEX('Budget Manager'!B:B,MATCH(L1674,'Budget Manager'!A:A,0)),"No PIDM")</f>
        <v>3603364</v>
      </c>
      <c r="O1674" s="1357"/>
      <c r="P1674" s="1357" t="str">
        <f t="shared" si="35"/>
        <v/>
      </c>
      <c r="Q1674" s="1361" t="str">
        <f>IFERROR(VLOOKUP(Organization!$L1674,BUDGETMANAGER,5,FALSE),"No VID")</f>
        <v>A</v>
      </c>
      <c r="R1674" s="111"/>
    </row>
    <row r="1675" spans="1:18" ht="12.75" customHeight="1">
      <c r="A1675" s="1359">
        <v>1666</v>
      </c>
      <c r="B1675" s="1355" t="s">
        <v>97</v>
      </c>
      <c r="C1675" s="1355"/>
      <c r="D1675" s="1355"/>
      <c r="E1675" s="1355"/>
      <c r="F1675" s="1355"/>
      <c r="G1675" s="1355"/>
      <c r="H1675" s="1356">
        <v>250605</v>
      </c>
      <c r="I1675" s="1357" t="s">
        <v>5997</v>
      </c>
      <c r="J1675" s="1355" t="s">
        <v>3245</v>
      </c>
      <c r="K1675" s="1360">
        <v>10904</v>
      </c>
      <c r="L1675" s="1357" t="s">
        <v>3788</v>
      </c>
      <c r="M1675" s="1357" t="str">
        <f>IFERROR(INDEX('Budget Manager'!C:C,MATCH(L1675,'Budget Manager'!A:A,0))&amp;", "&amp;INDEX('Budget Manager'!D:D,MATCH(L1675,'Budget Manager'!A:A,0)),"No Budget Manager")</f>
        <v>Shephard, Landon</v>
      </c>
      <c r="N1675" s="1357">
        <f>IFERROR(INDEX('Budget Manager'!B:B,MATCH(L1675,'Budget Manager'!A:A,0)),"No PIDM")</f>
        <v>562208</v>
      </c>
      <c r="O1675" s="1357" t="s">
        <v>6082</v>
      </c>
      <c r="P1675" s="1357" t="str">
        <f t="shared" si="35"/>
        <v>End</v>
      </c>
      <c r="Q1675" s="1361" t="str">
        <f>IFERROR(VLOOKUP(Organization!$L1675,BUDGETMANAGER,5,FALSE),"No VID")</f>
        <v>A</v>
      </c>
      <c r="R1675" s="111"/>
    </row>
    <row r="1676" spans="1:18" ht="12.75" customHeight="1">
      <c r="A1676" s="1359">
        <v>1667</v>
      </c>
      <c r="B1676" s="1355" t="s">
        <v>97</v>
      </c>
      <c r="C1676" s="1355"/>
      <c r="D1676" s="1355"/>
      <c r="E1676" s="1355"/>
      <c r="F1676" s="1355"/>
      <c r="G1676" s="1355"/>
      <c r="H1676" s="1356">
        <v>256900</v>
      </c>
      <c r="I1676" s="1357" t="s">
        <v>8533</v>
      </c>
      <c r="J1676" s="1355" t="s">
        <v>3245</v>
      </c>
      <c r="K1676" s="1360">
        <v>10764</v>
      </c>
      <c r="L1676" s="1357" t="s">
        <v>7048</v>
      </c>
      <c r="M1676" s="1357" t="str">
        <f>IFERROR(INDEX('Budget Manager'!C:C,MATCH(L1676,'Budget Manager'!A:A,0))&amp;", "&amp;INDEX('Budget Manager'!D:D,MATCH(L1676,'Budget Manager'!A:A,0)),"No Budget Manager")</f>
        <v>Torres Arroyo, Nelson</v>
      </c>
      <c r="N1676" s="1357">
        <f>IFERROR(INDEX('Budget Manager'!B:B,MATCH(L1676,'Budget Manager'!A:A,0)),"No PIDM")</f>
        <v>3660336</v>
      </c>
      <c r="O1676" s="1357"/>
      <c r="P1676" s="1357" t="str">
        <f t="shared" si="35"/>
        <v/>
      </c>
      <c r="Q1676" s="1361" t="str">
        <f>IFERROR(VLOOKUP(Organization!$L1676,BUDGETMANAGER,5,FALSE),"No VID")</f>
        <v>A</v>
      </c>
      <c r="R1676" s="111"/>
    </row>
    <row r="1677" spans="1:18" ht="12.75" customHeight="1">
      <c r="A1677" s="1359">
        <v>1668</v>
      </c>
      <c r="B1677" s="1355" t="s">
        <v>97</v>
      </c>
      <c r="C1677" s="1355"/>
      <c r="D1677" s="1355"/>
      <c r="E1677" s="1355"/>
      <c r="F1677" s="1355"/>
      <c r="G1677" s="1355"/>
      <c r="H1677" s="1356">
        <v>257200</v>
      </c>
      <c r="I1677" s="1357" t="s">
        <v>9087</v>
      </c>
      <c r="J1677" s="1355" t="s">
        <v>3245</v>
      </c>
      <c r="K1677" s="1360">
        <v>10764</v>
      </c>
      <c r="L1677" s="1357" t="s">
        <v>3788</v>
      </c>
      <c r="M1677" s="1357" t="str">
        <f>IFERROR(INDEX('Budget Manager'!C:C,MATCH(L1677,'Budget Manager'!A:A,0))&amp;", "&amp;INDEX('Budget Manager'!D:D,MATCH(L1677,'Budget Manager'!A:A,0)),"No Budget Manager")</f>
        <v>Shephard, Landon</v>
      </c>
      <c r="N1677" s="1357">
        <f>IFERROR(INDEX('Budget Manager'!B:B,MATCH(L1677,'Budget Manager'!A:A,0)),"No PIDM")</f>
        <v>562208</v>
      </c>
      <c r="O1677" s="1357"/>
      <c r="P1677" s="1357" t="str">
        <f t="shared" si="35"/>
        <v/>
      </c>
      <c r="Q1677" s="1361" t="str">
        <f>IFERROR(VLOOKUP(Organization!$L1677,BUDGETMANAGER,5,FALSE),"No VID")</f>
        <v>A</v>
      </c>
      <c r="R1677" s="111">
        <f>COUNTIF($P$12:P2661,"End")</f>
        <v>678</v>
      </c>
    </row>
    <row r="1678" spans="1:18" ht="12.75" customHeight="1">
      <c r="A1678" s="1359">
        <v>1669</v>
      </c>
      <c r="B1678" s="1355" t="s">
        <v>97</v>
      </c>
      <c r="C1678" s="1355"/>
      <c r="D1678" s="1355"/>
      <c r="E1678" s="1355"/>
      <c r="F1678" s="1355"/>
      <c r="G1678" s="1355"/>
      <c r="H1678" s="1356">
        <v>310500</v>
      </c>
      <c r="I1678" s="1363" t="s">
        <v>3122</v>
      </c>
      <c r="J1678" s="1355" t="s">
        <v>3245</v>
      </c>
      <c r="K1678" s="1360">
        <v>10764</v>
      </c>
      <c r="L1678" s="1357" t="s">
        <v>9821</v>
      </c>
      <c r="M1678" s="1357" t="str">
        <f>IFERROR(INDEX('Budget Manager'!C:C,MATCH(L1678,'Budget Manager'!A:A,0))&amp;", "&amp;INDEX('Budget Manager'!D:D,MATCH(L1678,'Budget Manager'!A:A,0)),"No Budget Manager")</f>
        <v>Liburd, Hans</v>
      </c>
      <c r="N1678" s="1357">
        <f>IFERROR(INDEX('Budget Manager'!B:B,MATCH(L1678,'Budget Manager'!A:A,0)),"No PIDM")</f>
        <v>3603364</v>
      </c>
      <c r="O1678" s="1357"/>
      <c r="P1678" s="1357" t="str">
        <f>LEFT($O1678,3)</f>
        <v/>
      </c>
      <c r="Q1678" s="1361" t="str">
        <f>IFERROR(VLOOKUP(Organization!$L1678,BUDGETMANAGER,5,FALSE),"No VID")</f>
        <v>A</v>
      </c>
      <c r="R1678" s="111"/>
    </row>
    <row r="1679" spans="1:18" ht="12.75" customHeight="1">
      <c r="A1679" s="1359">
        <v>1670</v>
      </c>
      <c r="B1679" s="1355" t="s">
        <v>97</v>
      </c>
      <c r="C1679" s="1355"/>
      <c r="D1679" s="1355"/>
      <c r="E1679" s="1355"/>
      <c r="F1679" s="1355"/>
      <c r="G1679" s="1355">
        <v>10765</v>
      </c>
      <c r="H1679" s="1356"/>
      <c r="I1679" s="1363" t="s">
        <v>2250</v>
      </c>
      <c r="J1679" s="1355" t="s">
        <v>3240</v>
      </c>
      <c r="K1679" s="1360">
        <v>1090</v>
      </c>
      <c r="L1679" s="1357" t="s">
        <v>7701</v>
      </c>
      <c r="M1679" s="1357" t="str">
        <f>IFERROR(INDEX('Budget Manager'!C:C,MATCH(L1679,'Budget Manager'!A:A,0))&amp;", "&amp;INDEX('Budget Manager'!D:D,MATCH(L1679,'Budget Manager'!A:A,0)),"No Budget Manager")</f>
        <v>Creamer, Scott</v>
      </c>
      <c r="N1679" s="1357">
        <f>IFERROR(INDEX('Budget Manager'!B:B,MATCH(L1679,'Budget Manager'!A:A,0)),"No PIDM")</f>
        <v>3605547</v>
      </c>
      <c r="O1679" s="1357"/>
      <c r="P1679" s="1357" t="str">
        <f t="shared" si="35"/>
        <v/>
      </c>
      <c r="Q1679" s="1361" t="str">
        <f>IFERROR(VLOOKUP(Organization!$L1679,BUDGETMANAGER,5,FALSE),"No VID")</f>
        <v>A</v>
      </c>
      <c r="R1679" s="111">
        <f>COUNTIF($P$12:P1675,"End")</f>
        <v>301</v>
      </c>
    </row>
    <row r="1680" spans="1:18" ht="12.75" customHeight="1">
      <c r="A1680" s="1359">
        <v>1671</v>
      </c>
      <c r="B1680" s="1355" t="s">
        <v>97</v>
      </c>
      <c r="C1680" s="1355"/>
      <c r="D1680" s="1355"/>
      <c r="E1680" s="1355"/>
      <c r="F1680" s="1355"/>
      <c r="G1680" s="1355"/>
      <c r="H1680" s="1356">
        <v>110005</v>
      </c>
      <c r="I1680" s="1363" t="s">
        <v>3067</v>
      </c>
      <c r="J1680" s="1355" t="s">
        <v>3245</v>
      </c>
      <c r="K1680" s="1360">
        <v>10765</v>
      </c>
      <c r="L1680" s="1357" t="s">
        <v>7701</v>
      </c>
      <c r="M1680" s="1357" t="str">
        <f>IFERROR(INDEX('Budget Manager'!C:C,MATCH(L1680,'Budget Manager'!A:A,0))&amp;", "&amp;INDEX('Budget Manager'!D:D,MATCH(L1680,'Budget Manager'!A:A,0)),"No Budget Manager")</f>
        <v>Creamer, Scott</v>
      </c>
      <c r="N1680" s="1357">
        <f>IFERROR(INDEX('Budget Manager'!B:B,MATCH(L1680,'Budget Manager'!A:A,0)),"No PIDM")</f>
        <v>3605547</v>
      </c>
      <c r="O1680" s="1357"/>
      <c r="P1680" s="1357" t="str">
        <f t="shared" si="35"/>
        <v/>
      </c>
      <c r="Q1680" s="1361" t="str">
        <f>IFERROR(VLOOKUP(Organization!$L1680,BUDGETMANAGER,5,FALSE),"No VID")</f>
        <v>A</v>
      </c>
      <c r="R1680" s="111"/>
    </row>
    <row r="1681" spans="1:18" ht="12.75" customHeight="1">
      <c r="A1681" s="1359">
        <v>1672</v>
      </c>
      <c r="B1681" s="1355" t="s">
        <v>97</v>
      </c>
      <c r="C1681" s="1355"/>
      <c r="D1681" s="1355"/>
      <c r="E1681" s="1355"/>
      <c r="F1681" s="1355"/>
      <c r="G1681" s="1355"/>
      <c r="H1681" s="1356">
        <v>110105</v>
      </c>
      <c r="I1681" s="1363" t="s">
        <v>3068</v>
      </c>
      <c r="J1681" s="1355" t="s">
        <v>3245</v>
      </c>
      <c r="K1681" s="1360">
        <v>10765</v>
      </c>
      <c r="L1681" s="1357" t="s">
        <v>7701</v>
      </c>
      <c r="M1681" s="1357" t="str">
        <f>IFERROR(INDEX('Budget Manager'!C:C,MATCH(L1681,'Budget Manager'!A:A,0))&amp;", "&amp;INDEX('Budget Manager'!D:D,MATCH(L1681,'Budget Manager'!A:A,0)),"No Budget Manager")</f>
        <v>Creamer, Scott</v>
      </c>
      <c r="N1681" s="1357">
        <f>IFERROR(INDEX('Budget Manager'!B:B,MATCH(L1681,'Budget Manager'!A:A,0)),"No PIDM")</f>
        <v>3605547</v>
      </c>
      <c r="O1681" s="1357"/>
      <c r="P1681" s="1357" t="str">
        <f t="shared" si="35"/>
        <v/>
      </c>
      <c r="Q1681" s="1361" t="str">
        <f>IFERROR(VLOOKUP(Organization!$L1681,BUDGETMANAGER,5,FALSE),"No VID")</f>
        <v>A</v>
      </c>
      <c r="R1681" s="111"/>
    </row>
    <row r="1682" spans="1:18" ht="12.75" customHeight="1">
      <c r="A1682" s="1359">
        <v>1673</v>
      </c>
      <c r="B1682" s="1355" t="s">
        <v>97</v>
      </c>
      <c r="C1682" s="1355"/>
      <c r="D1682" s="1355"/>
      <c r="E1682" s="1355"/>
      <c r="F1682" s="1355"/>
      <c r="G1682" s="1355"/>
      <c r="H1682" s="1356">
        <v>111005</v>
      </c>
      <c r="I1682" s="1357" t="s">
        <v>757</v>
      </c>
      <c r="J1682" s="1355" t="s">
        <v>3245</v>
      </c>
      <c r="K1682" s="1360">
        <v>10765</v>
      </c>
      <c r="L1682" s="1357" t="s">
        <v>7701</v>
      </c>
      <c r="M1682" s="1357" t="str">
        <f>IFERROR(INDEX('Budget Manager'!C:C,MATCH(L1682,'Budget Manager'!A:A,0))&amp;", "&amp;INDEX('Budget Manager'!D:D,MATCH(L1682,'Budget Manager'!A:A,0)),"No Budget Manager")</f>
        <v>Creamer, Scott</v>
      </c>
      <c r="N1682" s="1357">
        <f>IFERROR(INDEX('Budget Manager'!B:B,MATCH(L1682,'Budget Manager'!A:A,0)),"No PIDM")</f>
        <v>3605547</v>
      </c>
      <c r="O1682" s="1357"/>
      <c r="P1682" s="1357" t="str">
        <f t="shared" si="35"/>
        <v/>
      </c>
      <c r="Q1682" s="1361" t="str">
        <f>IFERROR(VLOOKUP(Organization!$L1682,BUDGETMANAGER,5,FALSE),"No VID")</f>
        <v>A</v>
      </c>
      <c r="R1682" s="111"/>
    </row>
    <row r="1683" spans="1:18" ht="12.75" customHeight="1">
      <c r="A1683" s="1359">
        <v>1674</v>
      </c>
      <c r="B1683" s="1355" t="s">
        <v>97</v>
      </c>
      <c r="C1683" s="1355"/>
      <c r="D1683" s="1355"/>
      <c r="E1683" s="1355"/>
      <c r="F1683" s="1355"/>
      <c r="G1683" s="1355"/>
      <c r="H1683" s="1356">
        <v>111505</v>
      </c>
      <c r="I1683" s="1363" t="s">
        <v>3255</v>
      </c>
      <c r="J1683" s="1355" t="s">
        <v>3245</v>
      </c>
      <c r="K1683" s="1360">
        <v>10765</v>
      </c>
      <c r="L1683" s="1357" t="s">
        <v>7701</v>
      </c>
      <c r="M1683" s="1357" t="str">
        <f>IFERROR(INDEX('Budget Manager'!C:C,MATCH(L1683,'Budget Manager'!A:A,0))&amp;", "&amp;INDEX('Budget Manager'!D:D,MATCH(L1683,'Budget Manager'!A:A,0)),"No Budget Manager")</f>
        <v>Creamer, Scott</v>
      </c>
      <c r="N1683" s="1357">
        <f>IFERROR(INDEX('Budget Manager'!B:B,MATCH(L1683,'Budget Manager'!A:A,0)),"No PIDM")</f>
        <v>3605547</v>
      </c>
      <c r="O1683" s="1357"/>
      <c r="P1683" s="1357" t="str">
        <f t="shared" si="35"/>
        <v/>
      </c>
      <c r="Q1683" s="1361" t="str">
        <f>IFERROR(VLOOKUP(Organization!$L1683,BUDGETMANAGER,5,FALSE),"No VID")</f>
        <v>A</v>
      </c>
      <c r="R1683" s="111"/>
    </row>
    <row r="1684" spans="1:18" ht="12.75" customHeight="1">
      <c r="A1684" s="1359">
        <v>1675</v>
      </c>
      <c r="B1684" s="1355" t="s">
        <v>97</v>
      </c>
      <c r="C1684" s="1355"/>
      <c r="D1684" s="1355"/>
      <c r="E1684" s="1355"/>
      <c r="F1684" s="1355"/>
      <c r="G1684" s="1355"/>
      <c r="H1684" s="1356">
        <v>112305</v>
      </c>
      <c r="I1684" s="1357" t="s">
        <v>3077</v>
      </c>
      <c r="J1684" s="1355" t="s">
        <v>3245</v>
      </c>
      <c r="K1684" s="1360">
        <v>10765</v>
      </c>
      <c r="L1684" s="1357" t="s">
        <v>7701</v>
      </c>
      <c r="M1684" s="1357" t="str">
        <f>IFERROR(INDEX('Budget Manager'!C:C,MATCH(L1684,'Budget Manager'!A:A,0))&amp;", "&amp;INDEX('Budget Manager'!D:D,MATCH(L1684,'Budget Manager'!A:A,0)),"No Budget Manager")</f>
        <v>Creamer, Scott</v>
      </c>
      <c r="N1684" s="1357">
        <f>IFERROR(INDEX('Budget Manager'!B:B,MATCH(L1684,'Budget Manager'!A:A,0)),"No PIDM")</f>
        <v>3605547</v>
      </c>
      <c r="O1684" s="1357"/>
      <c r="P1684" s="1357" t="str">
        <f t="shared" si="35"/>
        <v/>
      </c>
      <c r="Q1684" s="1361" t="str">
        <f>IFERROR(VLOOKUP(Organization!$L1684,BUDGETMANAGER,5,FALSE),"No VID")</f>
        <v>A</v>
      </c>
      <c r="R1684" s="111"/>
    </row>
    <row r="1685" spans="1:18" ht="12.75" customHeight="1">
      <c r="A1685" s="1359">
        <v>1676</v>
      </c>
      <c r="B1685" s="1355" t="s">
        <v>97</v>
      </c>
      <c r="C1685" s="1355"/>
      <c r="D1685" s="1355"/>
      <c r="E1685" s="1355"/>
      <c r="F1685" s="1355"/>
      <c r="G1685" s="1355"/>
      <c r="H1685" s="1356">
        <v>112405</v>
      </c>
      <c r="I1685" s="1357" t="s">
        <v>3078</v>
      </c>
      <c r="J1685" s="1355" t="s">
        <v>3245</v>
      </c>
      <c r="K1685" s="1360">
        <v>10765</v>
      </c>
      <c r="L1685" s="1357" t="s">
        <v>7701</v>
      </c>
      <c r="M1685" s="1357" t="str">
        <f>IFERROR(INDEX('Budget Manager'!C:C,MATCH(L1685,'Budget Manager'!A:A,0))&amp;", "&amp;INDEX('Budget Manager'!D:D,MATCH(L1685,'Budget Manager'!A:A,0)),"No Budget Manager")</f>
        <v>Creamer, Scott</v>
      </c>
      <c r="N1685" s="1357">
        <f>IFERROR(INDEX('Budget Manager'!B:B,MATCH(L1685,'Budget Manager'!A:A,0)),"No PIDM")</f>
        <v>3605547</v>
      </c>
      <c r="O1685" s="1357"/>
      <c r="P1685" s="1357" t="str">
        <f t="shared" si="35"/>
        <v/>
      </c>
      <c r="Q1685" s="1361" t="str">
        <f>IFERROR(VLOOKUP(Organization!$L1685,BUDGETMANAGER,5,FALSE),"No VID")</f>
        <v>A</v>
      </c>
      <c r="R1685" s="111"/>
    </row>
    <row r="1686" spans="1:18" ht="12.75" customHeight="1">
      <c r="A1686" s="1359">
        <v>1677</v>
      </c>
      <c r="B1686" s="1355" t="s">
        <v>97</v>
      </c>
      <c r="C1686" s="1355"/>
      <c r="D1686" s="1355"/>
      <c r="E1686" s="1355"/>
      <c r="F1686" s="1355"/>
      <c r="G1686" s="1355"/>
      <c r="H1686" s="1356">
        <v>112505</v>
      </c>
      <c r="I1686" s="1357" t="s">
        <v>3079</v>
      </c>
      <c r="J1686" s="1355" t="s">
        <v>3245</v>
      </c>
      <c r="K1686" s="1360">
        <v>10765</v>
      </c>
      <c r="L1686" s="1357" t="s">
        <v>7701</v>
      </c>
      <c r="M1686" s="1357" t="str">
        <f>IFERROR(INDEX('Budget Manager'!C:C,MATCH(L1686,'Budget Manager'!A:A,0))&amp;", "&amp;INDEX('Budget Manager'!D:D,MATCH(L1686,'Budget Manager'!A:A,0)),"No Budget Manager")</f>
        <v>Creamer, Scott</v>
      </c>
      <c r="N1686" s="1357">
        <f>IFERROR(INDEX('Budget Manager'!B:B,MATCH(L1686,'Budget Manager'!A:A,0)),"No PIDM")</f>
        <v>3605547</v>
      </c>
      <c r="O1686" s="1357"/>
      <c r="P1686" s="1357" t="str">
        <f t="shared" si="35"/>
        <v/>
      </c>
      <c r="Q1686" s="1361" t="str">
        <f>IFERROR(VLOOKUP(Organization!$L1686,BUDGETMANAGER,5,FALSE),"No VID")</f>
        <v>A</v>
      </c>
      <c r="R1686" s="111"/>
    </row>
    <row r="1687" spans="1:18" ht="12.75" customHeight="1">
      <c r="A1687" s="1359">
        <v>1678</v>
      </c>
      <c r="B1687" s="1355" t="s">
        <v>97</v>
      </c>
      <c r="C1687" s="1355"/>
      <c r="D1687" s="1355"/>
      <c r="E1687" s="1355"/>
      <c r="F1687" s="1355"/>
      <c r="G1687" s="1355"/>
      <c r="H1687" s="1356">
        <v>112605</v>
      </c>
      <c r="I1687" s="1363" t="s">
        <v>760</v>
      </c>
      <c r="J1687" s="1355" t="s">
        <v>3245</v>
      </c>
      <c r="K1687" s="1360">
        <v>10765</v>
      </c>
      <c r="L1687" s="1357" t="s">
        <v>7701</v>
      </c>
      <c r="M1687" s="1357" t="str">
        <f>IFERROR(INDEX('Budget Manager'!C:C,MATCH(L1687,'Budget Manager'!A:A,0))&amp;", "&amp;INDEX('Budget Manager'!D:D,MATCH(L1687,'Budget Manager'!A:A,0)),"No Budget Manager")</f>
        <v>Creamer, Scott</v>
      </c>
      <c r="N1687" s="1357">
        <f>IFERROR(INDEX('Budget Manager'!B:B,MATCH(L1687,'Budget Manager'!A:A,0)),"No PIDM")</f>
        <v>3605547</v>
      </c>
      <c r="O1687" s="1357"/>
      <c r="P1687" s="1357" t="str">
        <f t="shared" si="35"/>
        <v/>
      </c>
      <c r="Q1687" s="1361" t="str">
        <f>IFERROR(VLOOKUP(Organization!$L1687,BUDGETMANAGER,5,FALSE),"No VID")</f>
        <v>A</v>
      </c>
      <c r="R1687" s="111"/>
    </row>
    <row r="1688" spans="1:18" ht="12.75" customHeight="1">
      <c r="A1688" s="1359">
        <v>1679</v>
      </c>
      <c r="B1688" s="1355" t="s">
        <v>97</v>
      </c>
      <c r="C1688" s="1355"/>
      <c r="D1688" s="1355"/>
      <c r="E1688" s="1355"/>
      <c r="F1688" s="1355"/>
      <c r="G1688" s="1355"/>
      <c r="H1688" s="1356">
        <v>114005</v>
      </c>
      <c r="I1688" s="1363" t="s">
        <v>6078</v>
      </c>
      <c r="J1688" s="1355" t="s">
        <v>3245</v>
      </c>
      <c r="K1688" s="1360">
        <v>10765</v>
      </c>
      <c r="L1688" s="1357" t="s">
        <v>7701</v>
      </c>
      <c r="M1688" s="1357" t="str">
        <f>IFERROR(INDEX('Budget Manager'!C:C,MATCH(L1688,'Budget Manager'!A:A,0))&amp;", "&amp;INDEX('Budget Manager'!D:D,MATCH(L1688,'Budget Manager'!A:A,0)),"No Budget Manager")</f>
        <v>Creamer, Scott</v>
      </c>
      <c r="N1688" s="1357">
        <f>IFERROR(INDEX('Budget Manager'!B:B,MATCH(L1688,'Budget Manager'!A:A,0)),"No PIDM")</f>
        <v>3605547</v>
      </c>
      <c r="O1688" s="1357"/>
      <c r="P1688" s="1357" t="str">
        <f t="shared" si="35"/>
        <v/>
      </c>
      <c r="Q1688" s="1361" t="str">
        <f>IFERROR(VLOOKUP(Organization!$L1688,BUDGETMANAGER,5,FALSE),"No VID")</f>
        <v>A</v>
      </c>
      <c r="R1688" s="111"/>
    </row>
    <row r="1689" spans="1:18" ht="12.75" customHeight="1">
      <c r="A1689" s="1359">
        <v>1680</v>
      </c>
      <c r="B1689" s="1355" t="s">
        <v>97</v>
      </c>
      <c r="C1689" s="1355"/>
      <c r="D1689" s="1355"/>
      <c r="E1689" s="1355"/>
      <c r="F1689" s="1355"/>
      <c r="G1689" s="1355"/>
      <c r="H1689" s="1356">
        <v>140905</v>
      </c>
      <c r="I1689" s="1363" t="s">
        <v>6292</v>
      </c>
      <c r="J1689" s="1355" t="s">
        <v>3245</v>
      </c>
      <c r="K1689" s="1360">
        <v>10765</v>
      </c>
      <c r="L1689" s="1357" t="s">
        <v>7701</v>
      </c>
      <c r="M1689" s="1357" t="str">
        <f>IFERROR(INDEX('Budget Manager'!C:C,MATCH(L1689,'Budget Manager'!A:A,0))&amp;", "&amp;INDEX('Budget Manager'!D:D,MATCH(L1689,'Budget Manager'!A:A,0)),"No Budget Manager")</f>
        <v>Creamer, Scott</v>
      </c>
      <c r="N1689" s="1357">
        <f>IFERROR(INDEX('Budget Manager'!B:B,MATCH(L1689,'Budget Manager'!A:A,0)),"No PIDM")</f>
        <v>3605547</v>
      </c>
      <c r="O1689" s="1357"/>
      <c r="P1689" s="1357" t="str">
        <f t="shared" si="35"/>
        <v/>
      </c>
      <c r="Q1689" s="1361" t="str">
        <f>IFERROR(VLOOKUP(Organization!$L1689,BUDGETMANAGER,5,FALSE),"No VID")</f>
        <v>A</v>
      </c>
      <c r="R1689" s="111"/>
    </row>
    <row r="1690" spans="1:18" ht="12.75" customHeight="1">
      <c r="A1690" s="1359">
        <v>1681</v>
      </c>
      <c r="B1690" s="1355" t="s">
        <v>97</v>
      </c>
      <c r="C1690" s="1355"/>
      <c r="D1690" s="1355"/>
      <c r="E1690" s="1355"/>
      <c r="F1690" s="1355"/>
      <c r="G1690" s="1355"/>
      <c r="H1690" s="1356">
        <v>213205</v>
      </c>
      <c r="I1690" s="1357" t="s">
        <v>9253</v>
      </c>
      <c r="J1690" s="1355" t="s">
        <v>3245</v>
      </c>
      <c r="K1690" s="1360">
        <v>10765</v>
      </c>
      <c r="L1690" s="1357" t="s">
        <v>7701</v>
      </c>
      <c r="M1690" s="1357" t="str">
        <f>IFERROR(INDEX('Budget Manager'!C:C,MATCH(L1690,'Budget Manager'!A:A,0))&amp;", "&amp;INDEX('Budget Manager'!D:D,MATCH(L1690,'Budget Manager'!A:A,0)),"No Budget Manager")</f>
        <v>Creamer, Scott</v>
      </c>
      <c r="N1690" s="1357">
        <f>IFERROR(INDEX('Budget Manager'!B:B,MATCH(L1690,'Budget Manager'!A:A,0)),"No PIDM")</f>
        <v>3605547</v>
      </c>
      <c r="O1690" s="1357"/>
      <c r="P1690" s="1357" t="str">
        <f t="shared" si="35"/>
        <v/>
      </c>
      <c r="Q1690" s="1361" t="str">
        <f>IFERROR(VLOOKUP(Organization!$L1690,BUDGETMANAGER,5,FALSE),"No VID")</f>
        <v>A</v>
      </c>
      <c r="R1690" s="111"/>
    </row>
    <row r="1691" spans="1:18" ht="12.75" customHeight="1">
      <c r="A1691" s="1359">
        <v>1682</v>
      </c>
      <c r="B1691" s="1355" t="s">
        <v>97</v>
      </c>
      <c r="C1691" s="1355"/>
      <c r="D1691" s="1355"/>
      <c r="E1691" s="1355"/>
      <c r="F1691" s="1355"/>
      <c r="G1691" s="1355"/>
      <c r="H1691" s="1356">
        <v>250505</v>
      </c>
      <c r="I1691" s="1363" t="s">
        <v>6207</v>
      </c>
      <c r="J1691" s="1355" t="s">
        <v>3245</v>
      </c>
      <c r="K1691" s="1360">
        <v>10905</v>
      </c>
      <c r="L1691" s="1357" t="s">
        <v>6206</v>
      </c>
      <c r="M1691" s="1357" t="str">
        <f>IFERROR(INDEX('Budget Manager'!C:C,MATCH(L1691,'Budget Manager'!A:A,0))&amp;", "&amp;INDEX('Budget Manager'!D:D,MATCH(L1691,'Budget Manager'!A:A,0)),"No Budget Manager")</f>
        <v>Temes, Ana</v>
      </c>
      <c r="N1691" s="1357">
        <f>IFERROR(INDEX('Budget Manager'!B:B,MATCH(L1691,'Budget Manager'!A:A,0)),"No PIDM")</f>
        <v>305792</v>
      </c>
      <c r="O1691" s="1357" t="s">
        <v>6079</v>
      </c>
      <c r="P1691" s="1357" t="str">
        <f t="shared" si="35"/>
        <v>End</v>
      </c>
      <c r="Q1691" s="1361" t="str">
        <f>IFERROR(VLOOKUP(Organization!$L1691,BUDGETMANAGER,5,FALSE),"No VID")</f>
        <v>I</v>
      </c>
      <c r="R1691" s="111"/>
    </row>
    <row r="1692" spans="1:18" ht="12.65" customHeight="1">
      <c r="A1692" s="1359">
        <v>1683</v>
      </c>
      <c r="B1692" s="1355" t="s">
        <v>97</v>
      </c>
      <c r="C1692" s="1355"/>
      <c r="D1692" s="1355"/>
      <c r="E1692" s="1355"/>
      <c r="F1692" s="1355"/>
      <c r="G1692" s="1355"/>
      <c r="H1692" s="1356" t="s">
        <v>1172</v>
      </c>
      <c r="I1692" s="1357" t="s">
        <v>3307</v>
      </c>
      <c r="J1692" s="1355" t="s">
        <v>3245</v>
      </c>
      <c r="K1692" s="1360">
        <v>10765</v>
      </c>
      <c r="L1692" s="1357" t="s">
        <v>7701</v>
      </c>
      <c r="M1692" s="1357" t="str">
        <f>IFERROR(INDEX('Budget Manager'!C:C,MATCH(L1692,'Budget Manager'!A:A,0))&amp;", "&amp;INDEX('Budget Manager'!D:D,MATCH(L1692,'Budget Manager'!A:A,0)),"No Budget Manager")</f>
        <v>Creamer, Scott</v>
      </c>
      <c r="N1692" s="1357">
        <f>IFERROR(INDEX('Budget Manager'!B:B,MATCH(L1692,'Budget Manager'!A:A,0)),"No PIDM")</f>
        <v>3605547</v>
      </c>
      <c r="O1692" s="1357"/>
      <c r="P1692" s="1357" t="str">
        <f t="shared" si="35"/>
        <v/>
      </c>
      <c r="Q1692" s="1361" t="str">
        <f>IFERROR(VLOOKUP(Organization!$L1692,BUDGETMANAGER,5,FALSE),"No VID")</f>
        <v>A</v>
      </c>
      <c r="R1692" s="111">
        <f>COUNTIF($P$12:P1691,"End")</f>
        <v>302</v>
      </c>
    </row>
    <row r="1693" spans="1:18" ht="12.75" customHeight="1">
      <c r="A1693" s="1359">
        <v>1684</v>
      </c>
      <c r="B1693" s="1355" t="s">
        <v>97</v>
      </c>
      <c r="C1693" s="1355"/>
      <c r="D1693" s="1355"/>
      <c r="E1693" s="1355"/>
      <c r="F1693" s="1355"/>
      <c r="G1693" s="1355">
        <v>10766</v>
      </c>
      <c r="H1693" s="1356"/>
      <c r="I1693" s="1363" t="s">
        <v>2250</v>
      </c>
      <c r="J1693" s="1355" t="s">
        <v>3240</v>
      </c>
      <c r="K1693" s="1360">
        <v>1076</v>
      </c>
      <c r="L1693" s="1357" t="s">
        <v>6500</v>
      </c>
      <c r="M1693" s="1357" t="str">
        <f>IFERROR(INDEX('Budget Manager'!C:C,MATCH(L1693,'Budget Manager'!A:A,0))&amp;", "&amp;INDEX('Budget Manager'!D:D,MATCH(L1693,'Budget Manager'!A:A,0)),"No Budget Manager")</f>
        <v>San Miguel, Anitza</v>
      </c>
      <c r="N1693" s="1357">
        <f>IFERROR(INDEX('Budget Manager'!B:B,MATCH(L1693,'Budget Manager'!A:A,0)),"No PIDM")</f>
        <v>3838029</v>
      </c>
      <c r="O1693" s="1357"/>
      <c r="P1693" s="1357" t="str">
        <f t="shared" si="35"/>
        <v/>
      </c>
      <c r="Q1693" s="1361" t="str">
        <f>IFERROR(VLOOKUP(Organization!$L1693,BUDGETMANAGER,5,FALSE),"No VID")</f>
        <v>A</v>
      </c>
      <c r="R1693" s="111"/>
    </row>
    <row r="1694" spans="1:18" ht="12.75" customHeight="1">
      <c r="A1694" s="1359">
        <v>1685</v>
      </c>
      <c r="B1694" s="1355" t="s">
        <v>97</v>
      </c>
      <c r="C1694" s="1355"/>
      <c r="D1694" s="1355"/>
      <c r="E1694" s="1355"/>
      <c r="F1694" s="1355"/>
      <c r="G1694" s="1355"/>
      <c r="H1694" s="1356">
        <v>111205</v>
      </c>
      <c r="I1694" s="1363" t="s">
        <v>764</v>
      </c>
      <c r="J1694" s="1355" t="s">
        <v>3245</v>
      </c>
      <c r="K1694" s="1360">
        <v>10766</v>
      </c>
      <c r="L1694" s="1357" t="s">
        <v>6500</v>
      </c>
      <c r="M1694" s="1357" t="str">
        <f>IFERROR(INDEX('Budget Manager'!C:C,MATCH(L1694,'Budget Manager'!A:A,0))&amp;", "&amp;INDEX('Budget Manager'!D:D,MATCH(L1694,'Budget Manager'!A:A,0)),"No Budget Manager")</f>
        <v>San Miguel, Anitza</v>
      </c>
      <c r="N1694" s="1357">
        <f>IFERROR(INDEX('Budget Manager'!B:B,MATCH(L1694,'Budget Manager'!A:A,0)),"No PIDM")</f>
        <v>3838029</v>
      </c>
      <c r="O1694" s="1357"/>
      <c r="P1694" s="1357" t="str">
        <f t="shared" si="35"/>
        <v/>
      </c>
      <c r="Q1694" s="1361" t="str">
        <f>IFERROR(VLOOKUP(Organization!$L1694,BUDGETMANAGER,5,FALSE),"No VID")</f>
        <v>A</v>
      </c>
      <c r="R1694" s="111">
        <f>COUNTIF($P$12:P2630,"End")</f>
        <v>647</v>
      </c>
    </row>
    <row r="1695" spans="1:18" ht="12.75" customHeight="1">
      <c r="A1695" s="1359">
        <v>1686</v>
      </c>
      <c r="B1695" s="1355" t="s">
        <v>97</v>
      </c>
      <c r="C1695" s="1355"/>
      <c r="D1695" s="1355"/>
      <c r="E1695" s="1355"/>
      <c r="F1695" s="1355"/>
      <c r="G1695" s="1355"/>
      <c r="H1695" s="1356">
        <v>111305</v>
      </c>
      <c r="I1695" s="1363" t="s">
        <v>3253</v>
      </c>
      <c r="J1695" s="1355" t="s">
        <v>3245</v>
      </c>
      <c r="K1695" s="1360">
        <v>10766</v>
      </c>
      <c r="L1695" s="1357" t="s">
        <v>6500</v>
      </c>
      <c r="M1695" s="1357" t="str">
        <f>IFERROR(INDEX('Budget Manager'!C:C,MATCH(L1695,'Budget Manager'!A:A,0))&amp;", "&amp;INDEX('Budget Manager'!D:D,MATCH(L1695,'Budget Manager'!A:A,0)),"No Budget Manager")</f>
        <v>San Miguel, Anitza</v>
      </c>
      <c r="N1695" s="1357">
        <f>IFERROR(INDEX('Budget Manager'!B:B,MATCH(L1695,'Budget Manager'!A:A,0)),"No PIDM")</f>
        <v>3838029</v>
      </c>
      <c r="O1695" s="1357"/>
      <c r="P1695" s="1357" t="str">
        <f t="shared" si="35"/>
        <v/>
      </c>
      <c r="Q1695" s="1361" t="str">
        <f>IFERROR(VLOOKUP(Organization!$L1695,BUDGETMANAGER,5,FALSE),"No VID")</f>
        <v>A</v>
      </c>
      <c r="R1695" s="111"/>
    </row>
    <row r="1696" spans="1:18" ht="12.75" customHeight="1">
      <c r="A1696" s="1359">
        <v>1687</v>
      </c>
      <c r="B1696" s="1355" t="s">
        <v>97</v>
      </c>
      <c r="C1696" s="1355"/>
      <c r="D1696" s="1355"/>
      <c r="E1696" s="1355"/>
      <c r="F1696" s="1355"/>
      <c r="G1696" s="1355"/>
      <c r="H1696" s="1356">
        <v>112905</v>
      </c>
      <c r="I1696" s="1363" t="s">
        <v>3258</v>
      </c>
      <c r="J1696" s="1355" t="s">
        <v>3245</v>
      </c>
      <c r="K1696" s="1360">
        <v>10766</v>
      </c>
      <c r="L1696" s="1357" t="s">
        <v>6500</v>
      </c>
      <c r="M1696" s="1357" t="str">
        <f>IFERROR(INDEX('Budget Manager'!C:C,MATCH(L1696,'Budget Manager'!A:A,0))&amp;", "&amp;INDEX('Budget Manager'!D:D,MATCH(L1696,'Budget Manager'!A:A,0)),"No Budget Manager")</f>
        <v>San Miguel, Anitza</v>
      </c>
      <c r="N1696" s="1357">
        <f>IFERROR(INDEX('Budget Manager'!B:B,MATCH(L1696,'Budget Manager'!A:A,0)),"No PIDM")</f>
        <v>3838029</v>
      </c>
      <c r="O1696" s="1357"/>
      <c r="P1696" s="1357" t="str">
        <f t="shared" ref="P1696:P1758" si="36">LEFT($O1696,3)</f>
        <v/>
      </c>
      <c r="Q1696" s="1361" t="str">
        <f>IFERROR(VLOOKUP(Organization!$L1696,BUDGETMANAGER,5,FALSE),"No VID")</f>
        <v>A</v>
      </c>
      <c r="R1696" s="111"/>
    </row>
    <row r="1697" spans="1:18" ht="12.75" customHeight="1">
      <c r="A1697" s="1359">
        <v>1688</v>
      </c>
      <c r="B1697" s="1355" t="s">
        <v>97</v>
      </c>
      <c r="C1697" s="1355"/>
      <c r="D1697" s="1355"/>
      <c r="E1697" s="1355"/>
      <c r="F1697" s="1355"/>
      <c r="G1697" s="1355"/>
      <c r="H1697" s="1356">
        <v>113005</v>
      </c>
      <c r="I1697" s="1363" t="s">
        <v>3259</v>
      </c>
      <c r="J1697" s="1355" t="s">
        <v>3245</v>
      </c>
      <c r="K1697" s="1360">
        <v>10766</v>
      </c>
      <c r="L1697" s="1357" t="s">
        <v>6500</v>
      </c>
      <c r="M1697" s="1357" t="str">
        <f>IFERROR(INDEX('Budget Manager'!C:C,MATCH(L1697,'Budget Manager'!A:A,0))&amp;", "&amp;INDEX('Budget Manager'!D:D,MATCH(L1697,'Budget Manager'!A:A,0)),"No Budget Manager")</f>
        <v>San Miguel, Anitza</v>
      </c>
      <c r="N1697" s="1357">
        <f>IFERROR(INDEX('Budget Manager'!B:B,MATCH(L1697,'Budget Manager'!A:A,0)),"No PIDM")</f>
        <v>3838029</v>
      </c>
      <c r="O1697" s="1357"/>
      <c r="P1697" s="1357" t="str">
        <f t="shared" si="36"/>
        <v/>
      </c>
      <c r="Q1697" s="1361" t="str">
        <f>IFERROR(VLOOKUP(Organization!$L1697,BUDGETMANAGER,5,FALSE),"No VID")</f>
        <v>A</v>
      </c>
      <c r="R1697" s="111"/>
    </row>
    <row r="1698" spans="1:18" ht="12.75" customHeight="1">
      <c r="A1698" s="1359">
        <v>1689</v>
      </c>
      <c r="B1698" s="1355" t="s">
        <v>97</v>
      </c>
      <c r="C1698" s="1355"/>
      <c r="D1698" s="1355"/>
      <c r="E1698" s="1355"/>
      <c r="F1698" s="1355"/>
      <c r="G1698" s="1355"/>
      <c r="H1698" s="1356">
        <v>141305</v>
      </c>
      <c r="I1698" s="1363" t="s">
        <v>6053</v>
      </c>
      <c r="J1698" s="1355" t="s">
        <v>3245</v>
      </c>
      <c r="K1698" s="1360">
        <v>10766</v>
      </c>
      <c r="L1698" s="1357" t="s">
        <v>6500</v>
      </c>
      <c r="M1698" s="1357" t="str">
        <f>IFERROR(INDEX('Budget Manager'!C:C,MATCH(L1698,'Budget Manager'!A:A,0))&amp;", "&amp;INDEX('Budget Manager'!D:D,MATCH(L1698,'Budget Manager'!A:A,0)),"No Budget Manager")</f>
        <v>San Miguel, Anitza</v>
      </c>
      <c r="N1698" s="1357">
        <f>IFERROR(INDEX('Budget Manager'!B:B,MATCH(L1698,'Budget Manager'!A:A,0)),"No PIDM")</f>
        <v>3838029</v>
      </c>
      <c r="O1698" s="1357"/>
      <c r="P1698" s="1357" t="str">
        <f t="shared" si="36"/>
        <v/>
      </c>
      <c r="Q1698" s="1361" t="str">
        <f>IFERROR(VLOOKUP(Organization!$L1698,BUDGETMANAGER,5,FALSE),"No VID")</f>
        <v>A</v>
      </c>
      <c r="R1698" s="111"/>
    </row>
    <row r="1699" spans="1:18" ht="12.75" customHeight="1">
      <c r="A1699" s="1359">
        <v>1690</v>
      </c>
      <c r="B1699" s="1355" t="s">
        <v>97</v>
      </c>
      <c r="C1699" s="1355"/>
      <c r="D1699" s="1355"/>
      <c r="E1699" s="1355"/>
      <c r="F1699" s="1355"/>
      <c r="G1699" s="1355"/>
      <c r="H1699" s="1356" t="s">
        <v>1176</v>
      </c>
      <c r="I1699" s="1357" t="s">
        <v>3359</v>
      </c>
      <c r="J1699" s="1355" t="s">
        <v>3245</v>
      </c>
      <c r="K1699" s="1360">
        <v>10766</v>
      </c>
      <c r="L1699" s="1357" t="s">
        <v>6500</v>
      </c>
      <c r="M1699" s="1357" t="str">
        <f>IFERROR(INDEX('Budget Manager'!C:C,MATCH(L1699,'Budget Manager'!A:A,0))&amp;", "&amp;INDEX('Budget Manager'!D:D,MATCH(L1699,'Budget Manager'!A:A,0)),"No Budget Manager")</f>
        <v>San Miguel, Anitza</v>
      </c>
      <c r="N1699" s="1357">
        <f>IFERROR(INDEX('Budget Manager'!B:B,MATCH(L1699,'Budget Manager'!A:A,0)),"No PIDM")</f>
        <v>3838029</v>
      </c>
      <c r="O1699" s="1357"/>
      <c r="P1699" s="1357" t="str">
        <f t="shared" si="36"/>
        <v/>
      </c>
      <c r="Q1699" s="1361" t="str">
        <f>IFERROR(VLOOKUP(Organization!$L1699,BUDGETMANAGER,5,FALSE),"No VID")</f>
        <v>A</v>
      </c>
      <c r="R1699" s="111"/>
    </row>
    <row r="1700" spans="1:18" ht="12.75" customHeight="1">
      <c r="A1700" s="1359">
        <v>1691</v>
      </c>
      <c r="B1700" s="1355" t="s">
        <v>97</v>
      </c>
      <c r="C1700" s="1355"/>
      <c r="D1700" s="1355"/>
      <c r="E1700" s="1355"/>
      <c r="F1700" s="1355"/>
      <c r="G1700" s="1355">
        <v>10767</v>
      </c>
      <c r="H1700" s="1356"/>
      <c r="I1700" s="1363" t="s">
        <v>6055</v>
      </c>
      <c r="J1700" s="1355" t="s">
        <v>3240</v>
      </c>
      <c r="K1700" s="1360">
        <v>1076</v>
      </c>
      <c r="L1700" s="1357" t="s">
        <v>4009</v>
      </c>
      <c r="M1700" s="1357" t="str">
        <f>IFERROR(INDEX('Budget Manager'!C:C,MATCH(L1700,'Budget Manager'!A:A,0))&amp;", "&amp;INDEX('Budget Manager'!D:D,MATCH(L1700,'Budget Manager'!A:A,0)),"No Budget Manager")</f>
        <v>Bosley, Michael</v>
      </c>
      <c r="N1700" s="1357">
        <f>IFERROR(INDEX('Budget Manager'!B:B,MATCH(L1700,'Budget Manager'!A:A,0)),"No PIDM")</f>
        <v>102801</v>
      </c>
      <c r="O1700" s="1357"/>
      <c r="P1700" s="1357" t="str">
        <f t="shared" si="36"/>
        <v/>
      </c>
      <c r="Q1700" s="1361" t="str">
        <f>IFERROR(VLOOKUP(Organization!$L1700,BUDGETMANAGER,5,FALSE),"No VID")</f>
        <v>A</v>
      </c>
      <c r="R1700" s="111"/>
    </row>
    <row r="1701" spans="1:18" ht="12.75" customHeight="1">
      <c r="A1701" s="1359">
        <v>1692</v>
      </c>
      <c r="B1701" s="1355" t="s">
        <v>97</v>
      </c>
      <c r="C1701" s="1355"/>
      <c r="D1701" s="1355"/>
      <c r="E1701" s="1355"/>
      <c r="F1701" s="1355"/>
      <c r="G1701" s="1355"/>
      <c r="H1701" s="1356">
        <v>110102</v>
      </c>
      <c r="I1701" s="1363" t="s">
        <v>6731</v>
      </c>
      <c r="J1701" s="1355" t="s">
        <v>3240</v>
      </c>
      <c r="K1701" s="1360">
        <v>10767</v>
      </c>
      <c r="L1701" s="1357" t="s">
        <v>8211</v>
      </c>
      <c r="M1701" s="1357" t="str">
        <f>IFERROR(INDEX('Budget Manager'!C:C,MATCH(L1701,'Budget Manager'!A:A,0))&amp;", "&amp;INDEX('Budget Manager'!D:D,MATCH(L1701,'Budget Manager'!A:A,0)),"No Budget Manager")</f>
        <v>Cooke, Bryce</v>
      </c>
      <c r="N1701" s="1357">
        <f>IFERROR(INDEX('Budget Manager'!B:B,MATCH(L1701,'Budget Manager'!A:A,0)),"No PIDM")</f>
        <v>3962802</v>
      </c>
      <c r="O1701" s="1357"/>
      <c r="P1701" s="1357" t="str">
        <f t="shared" si="36"/>
        <v/>
      </c>
      <c r="Q1701" s="1361" t="str">
        <f>IFERROR(VLOOKUP(Organization!$L1701,BUDGETMANAGER,5,FALSE),"No VID")</f>
        <v>A</v>
      </c>
      <c r="R1701" s="111"/>
    </row>
    <row r="1702" spans="1:18" ht="12.75" customHeight="1">
      <c r="A1702" s="1359">
        <v>1693</v>
      </c>
      <c r="B1702" s="1355" t="s">
        <v>97</v>
      </c>
      <c r="C1702" s="1355"/>
      <c r="D1702" s="1355"/>
      <c r="E1702" s="1355"/>
      <c r="F1702" s="1355"/>
      <c r="G1702" s="1355"/>
      <c r="H1702" s="1356">
        <v>110202</v>
      </c>
      <c r="I1702" s="1363" t="s">
        <v>6732</v>
      </c>
      <c r="J1702" s="1355" t="s">
        <v>3240</v>
      </c>
      <c r="K1702" s="1360">
        <v>10767</v>
      </c>
      <c r="L1702" s="1357" t="s">
        <v>8211</v>
      </c>
      <c r="M1702" s="1357" t="str">
        <f>IFERROR(INDEX('Budget Manager'!C:C,MATCH(L1702,'Budget Manager'!A:A,0))&amp;", "&amp;INDEX('Budget Manager'!D:D,MATCH(L1702,'Budget Manager'!A:A,0)),"No Budget Manager")</f>
        <v>Cooke, Bryce</v>
      </c>
      <c r="N1702" s="1357">
        <f>IFERROR(INDEX('Budget Manager'!B:B,MATCH(L1702,'Budget Manager'!A:A,0)),"No PIDM")</f>
        <v>3962802</v>
      </c>
      <c r="O1702" s="1357"/>
      <c r="P1702" s="1357" t="str">
        <f t="shared" si="36"/>
        <v/>
      </c>
      <c r="Q1702" s="1361" t="str">
        <f>IFERROR(VLOOKUP(Organization!$L1702,BUDGETMANAGER,5,FALSE),"No VID")</f>
        <v>A</v>
      </c>
      <c r="R1702" s="111"/>
    </row>
    <row r="1703" spans="1:18" ht="12.75" customHeight="1">
      <c r="A1703" s="1359">
        <v>1694</v>
      </c>
      <c r="B1703" s="1355" t="s">
        <v>97</v>
      </c>
      <c r="C1703" s="1355"/>
      <c r="D1703" s="1355"/>
      <c r="E1703" s="1355"/>
      <c r="F1703" s="1355"/>
      <c r="G1703" s="1355"/>
      <c r="H1703" s="1356">
        <v>110302</v>
      </c>
      <c r="I1703" s="1363" t="s">
        <v>6739</v>
      </c>
      <c r="J1703" s="1355" t="s">
        <v>3240</v>
      </c>
      <c r="K1703" s="1360">
        <v>10767</v>
      </c>
      <c r="L1703" s="1357" t="s">
        <v>8211</v>
      </c>
      <c r="M1703" s="1357" t="str">
        <f>IFERROR(INDEX('Budget Manager'!C:C,MATCH(L1703,'Budget Manager'!A:A,0))&amp;", "&amp;INDEX('Budget Manager'!D:D,MATCH(L1703,'Budget Manager'!A:A,0)),"No Budget Manager")</f>
        <v>Cooke, Bryce</v>
      </c>
      <c r="N1703" s="1357">
        <f>IFERROR(INDEX('Budget Manager'!B:B,MATCH(L1703,'Budget Manager'!A:A,0)),"No PIDM")</f>
        <v>3962802</v>
      </c>
      <c r="O1703" s="1357"/>
      <c r="P1703" s="1357" t="str">
        <f t="shared" si="36"/>
        <v/>
      </c>
      <c r="Q1703" s="1361" t="str">
        <f>IFERROR(VLOOKUP(Organization!$L1703,BUDGETMANAGER,5,FALSE),"No VID")</f>
        <v>A</v>
      </c>
      <c r="R1703" s="111"/>
    </row>
    <row r="1704" spans="1:18" ht="12.75" customHeight="1">
      <c r="A1704" s="1359">
        <v>1695</v>
      </c>
      <c r="B1704" s="1355" t="s">
        <v>97</v>
      </c>
      <c r="C1704" s="1355"/>
      <c r="D1704" s="1355"/>
      <c r="E1704" s="1355"/>
      <c r="F1704" s="1355"/>
      <c r="G1704" s="1355"/>
      <c r="H1704" s="1356">
        <v>110402</v>
      </c>
      <c r="I1704" s="1363" t="s">
        <v>6752</v>
      </c>
      <c r="J1704" s="1355" t="s">
        <v>3240</v>
      </c>
      <c r="K1704" s="1360">
        <v>10767</v>
      </c>
      <c r="L1704" s="1357" t="s">
        <v>8211</v>
      </c>
      <c r="M1704" s="1357" t="str">
        <f>IFERROR(INDEX('Budget Manager'!C:C,MATCH(L1704,'Budget Manager'!A:A,0))&amp;", "&amp;INDEX('Budget Manager'!D:D,MATCH(L1704,'Budget Manager'!A:A,0)),"No Budget Manager")</f>
        <v>Cooke, Bryce</v>
      </c>
      <c r="N1704" s="1357">
        <f>IFERROR(INDEX('Budget Manager'!B:B,MATCH(L1704,'Budget Manager'!A:A,0)),"No PIDM")</f>
        <v>3962802</v>
      </c>
      <c r="O1704" s="1357"/>
      <c r="P1704" s="1357" t="str">
        <f t="shared" si="36"/>
        <v/>
      </c>
      <c r="Q1704" s="1361" t="str">
        <f>IFERROR(VLOOKUP(Organization!$L1704,BUDGETMANAGER,5,FALSE),"No VID")</f>
        <v>A</v>
      </c>
      <c r="R1704" s="111"/>
    </row>
    <row r="1705" spans="1:18" ht="12.75" customHeight="1">
      <c r="A1705" s="1359">
        <v>1696</v>
      </c>
      <c r="B1705" s="1355" t="s">
        <v>97</v>
      </c>
      <c r="C1705" s="1355"/>
      <c r="D1705" s="1355"/>
      <c r="E1705" s="1355"/>
      <c r="F1705" s="1355"/>
      <c r="G1705" s="1355"/>
      <c r="H1705" s="1356">
        <v>110502</v>
      </c>
      <c r="I1705" s="1363" t="s">
        <v>6753</v>
      </c>
      <c r="J1705" s="1355" t="s">
        <v>3240</v>
      </c>
      <c r="K1705" s="1360">
        <v>10767</v>
      </c>
      <c r="L1705" s="1357" t="s">
        <v>8211</v>
      </c>
      <c r="M1705" s="1357" t="str">
        <f>IFERROR(INDEX('Budget Manager'!C:C,MATCH(L1705,'Budget Manager'!A:A,0))&amp;", "&amp;INDEX('Budget Manager'!D:D,MATCH(L1705,'Budget Manager'!A:A,0)),"No Budget Manager")</f>
        <v>Cooke, Bryce</v>
      </c>
      <c r="N1705" s="1357">
        <f>IFERROR(INDEX('Budget Manager'!B:B,MATCH(L1705,'Budget Manager'!A:A,0)),"No PIDM")</f>
        <v>3962802</v>
      </c>
      <c r="O1705" s="1357"/>
      <c r="P1705" s="1357" t="str">
        <f t="shared" si="36"/>
        <v/>
      </c>
      <c r="Q1705" s="1361" t="str">
        <f>IFERROR(VLOOKUP(Organization!$L1705,BUDGETMANAGER,5,FALSE),"No VID")</f>
        <v>A</v>
      </c>
      <c r="R1705" s="111"/>
    </row>
    <row r="1706" spans="1:18" ht="12.75" customHeight="1">
      <c r="A1706" s="1359">
        <v>1697</v>
      </c>
      <c r="B1706" s="1355" t="s">
        <v>97</v>
      </c>
      <c r="C1706" s="1355"/>
      <c r="D1706" s="1355"/>
      <c r="E1706" s="1355"/>
      <c r="F1706" s="1355"/>
      <c r="G1706" s="1355"/>
      <c r="H1706" s="1356">
        <v>110602</v>
      </c>
      <c r="I1706" s="1363" t="s">
        <v>6754</v>
      </c>
      <c r="J1706" s="1355" t="s">
        <v>3240</v>
      </c>
      <c r="K1706" s="1360">
        <v>10767</v>
      </c>
      <c r="L1706" s="1357" t="s">
        <v>8211</v>
      </c>
      <c r="M1706" s="1357" t="str">
        <f>IFERROR(INDEX('Budget Manager'!C:C,MATCH(L1706,'Budget Manager'!A:A,0))&amp;", "&amp;INDEX('Budget Manager'!D:D,MATCH(L1706,'Budget Manager'!A:A,0)),"No Budget Manager")</f>
        <v>Cooke, Bryce</v>
      </c>
      <c r="N1706" s="1357">
        <f>IFERROR(INDEX('Budget Manager'!B:B,MATCH(L1706,'Budget Manager'!A:A,0)),"No PIDM")</f>
        <v>3962802</v>
      </c>
      <c r="O1706" s="1357"/>
      <c r="P1706" s="1357" t="str">
        <f t="shared" si="36"/>
        <v/>
      </c>
      <c r="Q1706" s="1361" t="str">
        <f>IFERROR(VLOOKUP(Organization!$L1706,BUDGETMANAGER,5,FALSE),"No VID")</f>
        <v>A</v>
      </c>
      <c r="R1706" s="111"/>
    </row>
    <row r="1707" spans="1:18" ht="12.75" customHeight="1">
      <c r="A1707" s="1359">
        <v>1698</v>
      </c>
      <c r="B1707" s="1355" t="s">
        <v>97</v>
      </c>
      <c r="C1707" s="1355"/>
      <c r="D1707" s="1355"/>
      <c r="E1707" s="1355"/>
      <c r="F1707" s="1355"/>
      <c r="G1707" s="1355"/>
      <c r="H1707" s="1356">
        <v>110702</v>
      </c>
      <c r="I1707" s="1363" t="s">
        <v>6755</v>
      </c>
      <c r="J1707" s="1355" t="s">
        <v>3240</v>
      </c>
      <c r="K1707" s="1360">
        <v>10767</v>
      </c>
      <c r="L1707" s="1357" t="s">
        <v>8211</v>
      </c>
      <c r="M1707" s="1357" t="str">
        <f>IFERROR(INDEX('Budget Manager'!C:C,MATCH(L1707,'Budget Manager'!A:A,0))&amp;", "&amp;INDEX('Budget Manager'!D:D,MATCH(L1707,'Budget Manager'!A:A,0)),"No Budget Manager")</f>
        <v>Cooke, Bryce</v>
      </c>
      <c r="N1707" s="1357">
        <f>IFERROR(INDEX('Budget Manager'!B:B,MATCH(L1707,'Budget Manager'!A:A,0)),"No PIDM")</f>
        <v>3962802</v>
      </c>
      <c r="O1707" s="1357"/>
      <c r="P1707" s="1357" t="str">
        <f t="shared" si="36"/>
        <v/>
      </c>
      <c r="Q1707" s="1361" t="str">
        <f>IFERROR(VLOOKUP(Organization!$L1707,BUDGETMANAGER,5,FALSE),"No VID")</f>
        <v>A</v>
      </c>
      <c r="R1707" s="111"/>
    </row>
    <row r="1708" spans="1:18" ht="12.75" customHeight="1">
      <c r="A1708" s="1359">
        <v>1699</v>
      </c>
      <c r="B1708" s="1355" t="s">
        <v>97</v>
      </c>
      <c r="C1708" s="1355"/>
      <c r="D1708" s="1355"/>
      <c r="E1708" s="1355"/>
      <c r="F1708" s="1355"/>
      <c r="G1708" s="1355"/>
      <c r="H1708" s="1356">
        <v>110802</v>
      </c>
      <c r="I1708" s="1363" t="s">
        <v>6756</v>
      </c>
      <c r="J1708" s="1355" t="s">
        <v>3240</v>
      </c>
      <c r="K1708" s="1360">
        <v>10767</v>
      </c>
      <c r="L1708" s="1357" t="s">
        <v>8211</v>
      </c>
      <c r="M1708" s="1357" t="str">
        <f>IFERROR(INDEX('Budget Manager'!C:C,MATCH(L1708,'Budget Manager'!A:A,0))&amp;", "&amp;INDEX('Budget Manager'!D:D,MATCH(L1708,'Budget Manager'!A:A,0)),"No Budget Manager")</f>
        <v>Cooke, Bryce</v>
      </c>
      <c r="N1708" s="1357">
        <f>IFERROR(INDEX('Budget Manager'!B:B,MATCH(L1708,'Budget Manager'!A:A,0)),"No PIDM")</f>
        <v>3962802</v>
      </c>
      <c r="O1708" s="1357"/>
      <c r="P1708" s="1357" t="str">
        <f t="shared" si="36"/>
        <v/>
      </c>
      <c r="Q1708" s="1361" t="str">
        <f>IFERROR(VLOOKUP(Organization!$L1708,BUDGETMANAGER,5,FALSE),"No VID")</f>
        <v>A</v>
      </c>
      <c r="R1708" s="111"/>
    </row>
    <row r="1709" spans="1:18" ht="12.75" customHeight="1">
      <c r="A1709" s="1359">
        <v>1700</v>
      </c>
      <c r="B1709" s="1355" t="s">
        <v>97</v>
      </c>
      <c r="C1709" s="1355"/>
      <c r="D1709" s="1355"/>
      <c r="E1709" s="1355"/>
      <c r="F1709" s="1355"/>
      <c r="G1709" s="1355"/>
      <c r="H1709" s="1356">
        <v>110902</v>
      </c>
      <c r="I1709" s="1363" t="s">
        <v>6793</v>
      </c>
      <c r="J1709" s="1355" t="s">
        <v>3240</v>
      </c>
      <c r="K1709" s="1360">
        <v>10767</v>
      </c>
      <c r="L1709" s="1357" t="s">
        <v>8211</v>
      </c>
      <c r="M1709" s="1357" t="str">
        <f>IFERROR(INDEX('Budget Manager'!C:C,MATCH(L1709,'Budget Manager'!A:A,0))&amp;", "&amp;INDEX('Budget Manager'!D:D,MATCH(L1709,'Budget Manager'!A:A,0)),"No Budget Manager")</f>
        <v>Cooke, Bryce</v>
      </c>
      <c r="N1709" s="1357">
        <f>IFERROR(INDEX('Budget Manager'!B:B,MATCH(L1709,'Budget Manager'!A:A,0)),"No PIDM")</f>
        <v>3962802</v>
      </c>
      <c r="O1709" s="1357"/>
      <c r="P1709" s="1357" t="str">
        <f t="shared" si="36"/>
        <v/>
      </c>
      <c r="Q1709" s="1361" t="str">
        <f>IFERROR(VLOOKUP(Organization!$L1709,BUDGETMANAGER,5,FALSE),"No VID")</f>
        <v>A</v>
      </c>
      <c r="R1709" s="111"/>
    </row>
    <row r="1710" spans="1:18" ht="12.75" customHeight="1">
      <c r="A1710" s="1359">
        <v>1701</v>
      </c>
      <c r="B1710" s="1355" t="s">
        <v>97</v>
      </c>
      <c r="C1710" s="1355"/>
      <c r="D1710" s="1355"/>
      <c r="E1710" s="1355"/>
      <c r="F1710" s="1355"/>
      <c r="G1710" s="1355"/>
      <c r="H1710" s="1356">
        <v>111202</v>
      </c>
      <c r="I1710" s="1363" t="s">
        <v>6796</v>
      </c>
      <c r="J1710" s="1355" t="s">
        <v>3240</v>
      </c>
      <c r="K1710" s="1360">
        <v>10767</v>
      </c>
      <c r="L1710" s="1357" t="s">
        <v>8211</v>
      </c>
      <c r="M1710" s="1357" t="str">
        <f>IFERROR(INDEX('Budget Manager'!C:C,MATCH(L1710,'Budget Manager'!A:A,0))&amp;", "&amp;INDEX('Budget Manager'!D:D,MATCH(L1710,'Budget Manager'!A:A,0)),"No Budget Manager")</f>
        <v>Cooke, Bryce</v>
      </c>
      <c r="N1710" s="1357">
        <f>IFERROR(INDEX('Budget Manager'!B:B,MATCH(L1710,'Budget Manager'!A:A,0)),"No PIDM")</f>
        <v>3962802</v>
      </c>
      <c r="O1710" s="1357"/>
      <c r="P1710" s="1357" t="str">
        <f t="shared" si="36"/>
        <v/>
      </c>
      <c r="Q1710" s="1361" t="str">
        <f>IFERROR(VLOOKUP(Organization!$L1710,BUDGETMANAGER,5,FALSE),"No VID")</f>
        <v>A</v>
      </c>
      <c r="R1710" s="111"/>
    </row>
    <row r="1711" spans="1:18" ht="12.75" customHeight="1">
      <c r="A1711" s="1359">
        <v>1702</v>
      </c>
      <c r="B1711" s="1355" t="s">
        <v>97</v>
      </c>
      <c r="C1711" s="1355"/>
      <c r="D1711" s="1355"/>
      <c r="E1711" s="1355"/>
      <c r="F1711" s="1355"/>
      <c r="G1711" s="1355"/>
      <c r="H1711" s="1356">
        <v>111302</v>
      </c>
      <c r="I1711" s="1363" t="s">
        <v>6797</v>
      </c>
      <c r="J1711" s="1355" t="s">
        <v>3240</v>
      </c>
      <c r="K1711" s="1360">
        <v>10767</v>
      </c>
      <c r="L1711" s="1357" t="s">
        <v>8211</v>
      </c>
      <c r="M1711" s="1357" t="str">
        <f>IFERROR(INDEX('Budget Manager'!C:C,MATCH(L1711,'Budget Manager'!A:A,0))&amp;", "&amp;INDEX('Budget Manager'!D:D,MATCH(L1711,'Budget Manager'!A:A,0)),"No Budget Manager")</f>
        <v>Cooke, Bryce</v>
      </c>
      <c r="N1711" s="1357">
        <f>IFERROR(INDEX('Budget Manager'!B:B,MATCH(L1711,'Budget Manager'!A:A,0)),"No PIDM")</f>
        <v>3962802</v>
      </c>
      <c r="O1711" s="1357"/>
      <c r="P1711" s="1357" t="str">
        <f t="shared" si="36"/>
        <v/>
      </c>
      <c r="Q1711" s="1361" t="str">
        <f>IFERROR(VLOOKUP(Organization!$L1711,BUDGETMANAGER,5,FALSE),"No VID")</f>
        <v>A</v>
      </c>
      <c r="R1711" s="111"/>
    </row>
    <row r="1712" spans="1:18" ht="12.75" customHeight="1">
      <c r="A1712" s="1359">
        <v>1703</v>
      </c>
      <c r="B1712" s="1355" t="s">
        <v>97</v>
      </c>
      <c r="C1712" s="1355"/>
      <c r="D1712" s="1355"/>
      <c r="E1712" s="1355"/>
      <c r="F1712" s="1355"/>
      <c r="G1712" s="1355"/>
      <c r="H1712" s="1356">
        <v>111502</v>
      </c>
      <c r="I1712" s="1360" t="s">
        <v>6800</v>
      </c>
      <c r="J1712" s="1355" t="s">
        <v>3240</v>
      </c>
      <c r="K1712" s="1360">
        <v>10767</v>
      </c>
      <c r="L1712" s="1357" t="s">
        <v>8211</v>
      </c>
      <c r="M1712" s="1357" t="str">
        <f>IFERROR(INDEX('Budget Manager'!C:C,MATCH(L1712,'Budget Manager'!A:A,0))&amp;", "&amp;INDEX('Budget Manager'!D:D,MATCH(L1712,'Budget Manager'!A:A,0)),"No Budget Manager")</f>
        <v>Cooke, Bryce</v>
      </c>
      <c r="N1712" s="1357">
        <f>IFERROR(INDEX('Budget Manager'!B:B,MATCH(L1712,'Budget Manager'!A:A,0)),"No PIDM")</f>
        <v>3962802</v>
      </c>
      <c r="O1712" s="1357"/>
      <c r="P1712" s="1357" t="str">
        <f t="shared" si="36"/>
        <v/>
      </c>
      <c r="Q1712" s="1361" t="str">
        <f>IFERROR(VLOOKUP(Organization!$L1712,BUDGETMANAGER,5,FALSE),"No VID")</f>
        <v>A</v>
      </c>
      <c r="R1712" s="111"/>
    </row>
    <row r="1713" spans="1:18" ht="12.75" customHeight="1">
      <c r="A1713" s="1359">
        <v>1704</v>
      </c>
      <c r="B1713" s="1355" t="s">
        <v>97</v>
      </c>
      <c r="C1713" s="1355"/>
      <c r="D1713" s="1355"/>
      <c r="E1713" s="1355"/>
      <c r="F1713" s="1355"/>
      <c r="G1713" s="1355"/>
      <c r="H1713" s="1356">
        <v>111602</v>
      </c>
      <c r="I1713" s="1363" t="s">
        <v>6799</v>
      </c>
      <c r="J1713" s="1355" t="s">
        <v>3240</v>
      </c>
      <c r="K1713" s="1360">
        <v>10767</v>
      </c>
      <c r="L1713" s="1357" t="s">
        <v>8211</v>
      </c>
      <c r="M1713" s="1357" t="str">
        <f>IFERROR(INDEX('Budget Manager'!C:C,MATCH(L1713,'Budget Manager'!A:A,0))&amp;", "&amp;INDEX('Budget Manager'!D:D,MATCH(L1713,'Budget Manager'!A:A,0)),"No Budget Manager")</f>
        <v>Cooke, Bryce</v>
      </c>
      <c r="N1713" s="1357">
        <f>IFERROR(INDEX('Budget Manager'!B:B,MATCH(L1713,'Budget Manager'!A:A,0)),"No PIDM")</f>
        <v>3962802</v>
      </c>
      <c r="O1713" s="1357"/>
      <c r="P1713" s="1357" t="str">
        <f t="shared" si="36"/>
        <v/>
      </c>
      <c r="Q1713" s="1361" t="str">
        <f>IFERROR(VLOOKUP(Organization!$L1713,BUDGETMANAGER,5,FALSE),"No VID")</f>
        <v>A</v>
      </c>
      <c r="R1713" s="111"/>
    </row>
    <row r="1714" spans="1:18" ht="12.75" customHeight="1">
      <c r="A1714" s="1359">
        <v>1705</v>
      </c>
      <c r="B1714" s="1355" t="s">
        <v>97</v>
      </c>
      <c r="C1714" s="1355"/>
      <c r="D1714" s="1355"/>
      <c r="E1714" s="1355"/>
      <c r="F1714" s="1355"/>
      <c r="G1714" s="1355"/>
      <c r="H1714" s="1356">
        <v>111702</v>
      </c>
      <c r="I1714" s="1363" t="s">
        <v>6801</v>
      </c>
      <c r="J1714" s="1355" t="s">
        <v>3240</v>
      </c>
      <c r="K1714" s="1360">
        <v>10767</v>
      </c>
      <c r="L1714" s="1357" t="s">
        <v>8211</v>
      </c>
      <c r="M1714" s="1357" t="str">
        <f>IFERROR(INDEX('Budget Manager'!C:C,MATCH(L1714,'Budget Manager'!A:A,0))&amp;", "&amp;INDEX('Budget Manager'!D:D,MATCH(L1714,'Budget Manager'!A:A,0)),"No Budget Manager")</f>
        <v>Cooke, Bryce</v>
      </c>
      <c r="N1714" s="1357">
        <f>IFERROR(INDEX('Budget Manager'!B:B,MATCH(L1714,'Budget Manager'!A:A,0)),"No PIDM")</f>
        <v>3962802</v>
      </c>
      <c r="O1714" s="1357"/>
      <c r="P1714" s="1357" t="str">
        <f t="shared" si="36"/>
        <v/>
      </c>
      <c r="Q1714" s="1361" t="str">
        <f>IFERROR(VLOOKUP(Organization!$L1714,BUDGETMANAGER,5,FALSE),"No VID")</f>
        <v>A</v>
      </c>
      <c r="R1714" s="111"/>
    </row>
    <row r="1715" spans="1:18" ht="12.75" customHeight="1">
      <c r="A1715" s="1359">
        <v>1706</v>
      </c>
      <c r="B1715" s="1355" t="s">
        <v>97</v>
      </c>
      <c r="C1715" s="1355"/>
      <c r="D1715" s="1355"/>
      <c r="E1715" s="1355"/>
      <c r="F1715" s="1355"/>
      <c r="G1715" s="1355"/>
      <c r="H1715" s="1356">
        <v>111802</v>
      </c>
      <c r="I1715" s="1363" t="s">
        <v>6802</v>
      </c>
      <c r="J1715" s="1355" t="s">
        <v>3240</v>
      </c>
      <c r="K1715" s="1360">
        <v>10767</v>
      </c>
      <c r="L1715" s="1357" t="s">
        <v>8211</v>
      </c>
      <c r="M1715" s="1357" t="str">
        <f>IFERROR(INDEX('Budget Manager'!C:C,MATCH(L1715,'Budget Manager'!A:A,0))&amp;", "&amp;INDEX('Budget Manager'!D:D,MATCH(L1715,'Budget Manager'!A:A,0)),"No Budget Manager")</f>
        <v>Cooke, Bryce</v>
      </c>
      <c r="N1715" s="1357">
        <f>IFERROR(INDEX('Budget Manager'!B:B,MATCH(L1715,'Budget Manager'!A:A,0)),"No PIDM")</f>
        <v>3962802</v>
      </c>
      <c r="O1715" s="1357"/>
      <c r="P1715" s="1357" t="str">
        <f t="shared" si="36"/>
        <v/>
      </c>
      <c r="Q1715" s="1361" t="str">
        <f>IFERROR(VLOOKUP(Organization!$L1715,BUDGETMANAGER,5,FALSE),"No VID")</f>
        <v>A</v>
      </c>
      <c r="R1715" s="111"/>
    </row>
    <row r="1716" spans="1:18" ht="12.75" customHeight="1">
      <c r="A1716" s="1359">
        <v>1707</v>
      </c>
      <c r="B1716" s="1355" t="s">
        <v>97</v>
      </c>
      <c r="C1716" s="1355"/>
      <c r="D1716" s="1355"/>
      <c r="E1716" s="1355"/>
      <c r="F1716" s="1355"/>
      <c r="G1716" s="1355"/>
      <c r="H1716" s="1356">
        <v>111902</v>
      </c>
      <c r="I1716" s="1363" t="s">
        <v>6803</v>
      </c>
      <c r="J1716" s="1355" t="s">
        <v>3240</v>
      </c>
      <c r="K1716" s="1360">
        <v>10767</v>
      </c>
      <c r="L1716" s="1357" t="s">
        <v>8211</v>
      </c>
      <c r="M1716" s="1357" t="str">
        <f>IFERROR(INDEX('Budget Manager'!C:C,MATCH(L1716,'Budget Manager'!A:A,0))&amp;", "&amp;INDEX('Budget Manager'!D:D,MATCH(L1716,'Budget Manager'!A:A,0)),"No Budget Manager")</f>
        <v>Cooke, Bryce</v>
      </c>
      <c r="N1716" s="1357">
        <f>IFERROR(INDEX('Budget Manager'!B:B,MATCH(L1716,'Budget Manager'!A:A,0)),"No PIDM")</f>
        <v>3962802</v>
      </c>
      <c r="O1716" s="1357"/>
      <c r="P1716" s="1357" t="str">
        <f t="shared" si="36"/>
        <v/>
      </c>
      <c r="Q1716" s="1361" t="str">
        <f>IFERROR(VLOOKUP(Organization!$L1716,BUDGETMANAGER,5,FALSE),"No VID")</f>
        <v>A</v>
      </c>
      <c r="R1716" s="111"/>
    </row>
    <row r="1717" spans="1:18" ht="12.75" customHeight="1">
      <c r="A1717" s="1359">
        <v>1708</v>
      </c>
      <c r="B1717" s="1355" t="s">
        <v>97</v>
      </c>
      <c r="C1717" s="1355"/>
      <c r="D1717" s="1355"/>
      <c r="E1717" s="1355"/>
      <c r="F1717" s="1355"/>
      <c r="G1717" s="1355"/>
      <c r="H1717" s="1356">
        <v>112002</v>
      </c>
      <c r="I1717" s="1363" t="s">
        <v>6804</v>
      </c>
      <c r="J1717" s="1355" t="s">
        <v>3240</v>
      </c>
      <c r="K1717" s="1360">
        <v>10767</v>
      </c>
      <c r="L1717" s="1357" t="s">
        <v>8211</v>
      </c>
      <c r="M1717" s="1357" t="str">
        <f>IFERROR(INDEX('Budget Manager'!C:C,MATCH(L1717,'Budget Manager'!A:A,0))&amp;", "&amp;INDEX('Budget Manager'!D:D,MATCH(L1717,'Budget Manager'!A:A,0)),"No Budget Manager")</f>
        <v>Cooke, Bryce</v>
      </c>
      <c r="N1717" s="1357">
        <f>IFERROR(INDEX('Budget Manager'!B:B,MATCH(L1717,'Budget Manager'!A:A,0)),"No PIDM")</f>
        <v>3962802</v>
      </c>
      <c r="O1717" s="1357"/>
      <c r="P1717" s="1357" t="str">
        <f t="shared" si="36"/>
        <v/>
      </c>
      <c r="Q1717" s="1361" t="str">
        <f>IFERROR(VLOOKUP(Organization!$L1717,BUDGETMANAGER,5,FALSE),"No VID")</f>
        <v>A</v>
      </c>
      <c r="R1717" s="111"/>
    </row>
    <row r="1718" spans="1:18" ht="12.75" customHeight="1">
      <c r="A1718" s="1359">
        <v>1709</v>
      </c>
      <c r="B1718" s="1355" t="s">
        <v>97</v>
      </c>
      <c r="C1718" s="1355"/>
      <c r="D1718" s="1355"/>
      <c r="E1718" s="1355"/>
      <c r="F1718" s="1355"/>
      <c r="G1718" s="1355"/>
      <c r="H1718" s="1356">
        <v>112102</v>
      </c>
      <c r="I1718" s="1363" t="s">
        <v>6805</v>
      </c>
      <c r="J1718" s="1355" t="s">
        <v>3240</v>
      </c>
      <c r="K1718" s="1360">
        <v>10767</v>
      </c>
      <c r="L1718" s="1357" t="s">
        <v>8211</v>
      </c>
      <c r="M1718" s="1357" t="str">
        <f>IFERROR(INDEX('Budget Manager'!C:C,MATCH(L1718,'Budget Manager'!A:A,0))&amp;", "&amp;INDEX('Budget Manager'!D:D,MATCH(L1718,'Budget Manager'!A:A,0)),"No Budget Manager")</f>
        <v>Cooke, Bryce</v>
      </c>
      <c r="N1718" s="1357">
        <f>IFERROR(INDEX('Budget Manager'!B:B,MATCH(L1718,'Budget Manager'!A:A,0)),"No PIDM")</f>
        <v>3962802</v>
      </c>
      <c r="O1718" s="1357"/>
      <c r="P1718" s="1357" t="str">
        <f t="shared" si="36"/>
        <v/>
      </c>
      <c r="Q1718" s="1361" t="str">
        <f>IFERROR(VLOOKUP(Organization!$L1718,BUDGETMANAGER,5,FALSE),"No VID")</f>
        <v>A</v>
      </c>
      <c r="R1718" s="111"/>
    </row>
    <row r="1719" spans="1:18" ht="12.75" customHeight="1">
      <c r="A1719" s="1359">
        <v>1710</v>
      </c>
      <c r="B1719" s="1355" t="s">
        <v>97</v>
      </c>
      <c r="C1719" s="1355"/>
      <c r="D1719" s="1355"/>
      <c r="E1719" s="1355"/>
      <c r="F1719" s="1355"/>
      <c r="G1719" s="1355"/>
      <c r="H1719" s="1356">
        <v>112202</v>
      </c>
      <c r="I1719" s="1363" t="s">
        <v>7073</v>
      </c>
      <c r="J1719" s="1355" t="s">
        <v>3240</v>
      </c>
      <c r="K1719" s="1360">
        <v>10767</v>
      </c>
      <c r="L1719" s="1357" t="s">
        <v>8211</v>
      </c>
      <c r="M1719" s="1357" t="str">
        <f>IFERROR(INDEX('Budget Manager'!C:C,MATCH(L1719,'Budget Manager'!A:A,0))&amp;", "&amp;INDEX('Budget Manager'!D:D,MATCH(L1719,'Budget Manager'!A:A,0)),"No Budget Manager")</f>
        <v>Cooke, Bryce</v>
      </c>
      <c r="N1719" s="1357">
        <f>IFERROR(INDEX('Budget Manager'!B:B,MATCH(L1719,'Budget Manager'!A:A,0)),"No PIDM")</f>
        <v>3962802</v>
      </c>
      <c r="O1719" s="1357"/>
      <c r="P1719" s="1357" t="str">
        <f t="shared" si="36"/>
        <v/>
      </c>
      <c r="Q1719" s="1361" t="str">
        <f>IFERROR(VLOOKUP(Organization!$L1719,BUDGETMANAGER,5,FALSE),"No VID")</f>
        <v>A</v>
      </c>
      <c r="R1719" s="111"/>
    </row>
    <row r="1720" spans="1:18" ht="12.75" customHeight="1">
      <c r="A1720" s="1359">
        <v>1711</v>
      </c>
      <c r="B1720" s="1355" t="s">
        <v>97</v>
      </c>
      <c r="C1720" s="1355"/>
      <c r="D1720" s="1355"/>
      <c r="E1720" s="1355"/>
      <c r="F1720" s="1355"/>
      <c r="G1720" s="1355"/>
      <c r="H1720" s="1356">
        <v>112302</v>
      </c>
      <c r="I1720" s="1363" t="s">
        <v>7396</v>
      </c>
      <c r="J1720" s="1355" t="s">
        <v>3240</v>
      </c>
      <c r="K1720" s="1360">
        <v>10767</v>
      </c>
      <c r="L1720" s="1357" t="s">
        <v>8211</v>
      </c>
      <c r="M1720" s="1357" t="str">
        <f>IFERROR(INDEX('Budget Manager'!C:C,MATCH(L1720,'Budget Manager'!A:A,0))&amp;", "&amp;INDEX('Budget Manager'!D:D,MATCH(L1720,'Budget Manager'!A:A,0)),"No Budget Manager")</f>
        <v>Cooke, Bryce</v>
      </c>
      <c r="N1720" s="1357">
        <f>IFERROR(INDEX('Budget Manager'!B:B,MATCH(L1720,'Budget Manager'!A:A,0)),"No PIDM")</f>
        <v>3962802</v>
      </c>
      <c r="O1720" s="1357"/>
      <c r="P1720" s="1357" t="str">
        <f t="shared" si="36"/>
        <v/>
      </c>
      <c r="Q1720" s="1361" t="str">
        <f>IFERROR(VLOOKUP(Organization!$L1720,BUDGETMANAGER,5,FALSE),"No VID")</f>
        <v>A</v>
      </c>
      <c r="R1720" s="111"/>
    </row>
    <row r="1721" spans="1:18" ht="12.75" customHeight="1">
      <c r="A1721" s="1359">
        <v>1712</v>
      </c>
      <c r="B1721" s="1355" t="s">
        <v>97</v>
      </c>
      <c r="C1721" s="1355"/>
      <c r="D1721" s="1355"/>
      <c r="E1721" s="1355"/>
      <c r="F1721" s="1355"/>
      <c r="G1721" s="1355"/>
      <c r="H1721" s="1356">
        <v>112402</v>
      </c>
      <c r="I1721" s="1363" t="s">
        <v>7695</v>
      </c>
      <c r="J1721" s="1355" t="s">
        <v>3240</v>
      </c>
      <c r="K1721" s="1360">
        <v>10767</v>
      </c>
      <c r="L1721" s="1357" t="s">
        <v>8211</v>
      </c>
      <c r="M1721" s="1357" t="str">
        <f>IFERROR(INDEX('Budget Manager'!C:C,MATCH(L1721,'Budget Manager'!A:A,0))&amp;", "&amp;INDEX('Budget Manager'!D:D,MATCH(L1721,'Budget Manager'!A:A,0)),"No Budget Manager")</f>
        <v>Cooke, Bryce</v>
      </c>
      <c r="N1721" s="1357">
        <f>IFERROR(INDEX('Budget Manager'!B:B,MATCH(L1721,'Budget Manager'!A:A,0)),"No PIDM")</f>
        <v>3962802</v>
      </c>
      <c r="O1721" s="1357"/>
      <c r="P1721" s="1357" t="str">
        <f t="shared" si="36"/>
        <v/>
      </c>
      <c r="Q1721" s="1361" t="str">
        <f>IFERROR(VLOOKUP(Organization!$L1721,BUDGETMANAGER,5,FALSE),"No VID")</f>
        <v>A</v>
      </c>
      <c r="R1721" s="111"/>
    </row>
    <row r="1722" spans="1:18" ht="12.75" customHeight="1">
      <c r="A1722" s="1359">
        <v>1713</v>
      </c>
      <c r="B1722" s="1355" t="s">
        <v>97</v>
      </c>
      <c r="C1722" s="1355"/>
      <c r="D1722" s="1355"/>
      <c r="E1722" s="1355"/>
      <c r="F1722" s="1355"/>
      <c r="G1722" s="1355"/>
      <c r="H1722" s="1356">
        <v>112502</v>
      </c>
      <c r="I1722" s="1363" t="s">
        <v>8382</v>
      </c>
      <c r="J1722" s="1355" t="s">
        <v>3240</v>
      </c>
      <c r="K1722" s="1360">
        <v>10767</v>
      </c>
      <c r="L1722" s="1357" t="s">
        <v>8211</v>
      </c>
      <c r="M1722" s="1357" t="str">
        <f>IFERROR(INDEX('Budget Manager'!C:C,MATCH(L1722,'Budget Manager'!A:A,0))&amp;", "&amp;INDEX('Budget Manager'!D:D,MATCH(L1722,'Budget Manager'!A:A,0)),"No Budget Manager")</f>
        <v>Cooke, Bryce</v>
      </c>
      <c r="N1722" s="1357">
        <f>IFERROR(INDEX('Budget Manager'!B:B,MATCH(L1722,'Budget Manager'!A:A,0)),"No PIDM")</f>
        <v>3962802</v>
      </c>
      <c r="O1722" s="1357"/>
      <c r="P1722" s="1357" t="str">
        <f t="shared" si="36"/>
        <v/>
      </c>
      <c r="Q1722" s="1361" t="str">
        <f>IFERROR(VLOOKUP(Organization!$L1722,BUDGETMANAGER,5,FALSE),"No VID")</f>
        <v>A</v>
      </c>
      <c r="R1722" s="111"/>
    </row>
    <row r="1723" spans="1:18" ht="12.75" customHeight="1">
      <c r="A1723" s="1359">
        <v>1714</v>
      </c>
      <c r="B1723" s="1355" t="s">
        <v>97</v>
      </c>
      <c r="C1723" s="1355"/>
      <c r="D1723" s="1355"/>
      <c r="E1723" s="1355"/>
      <c r="F1723" s="1355"/>
      <c r="G1723" s="1355"/>
      <c r="H1723" s="1356">
        <v>120002</v>
      </c>
      <c r="I1723" s="1363" t="s">
        <v>6729</v>
      </c>
      <c r="J1723" s="1355" t="s">
        <v>3245</v>
      </c>
      <c r="K1723" s="1360">
        <v>10767</v>
      </c>
      <c r="L1723" s="1357" t="s">
        <v>8211</v>
      </c>
      <c r="M1723" s="1357" t="str">
        <f>IFERROR(INDEX('Budget Manager'!C:C,MATCH(L1723,'Budget Manager'!A:A,0))&amp;", "&amp;INDEX('Budget Manager'!D:D,MATCH(L1723,'Budget Manager'!A:A,0)),"No Budget Manager")</f>
        <v>Cooke, Bryce</v>
      </c>
      <c r="N1723" s="1357">
        <f>IFERROR(INDEX('Budget Manager'!B:B,MATCH(L1723,'Budget Manager'!A:A,0)),"No PIDM")</f>
        <v>3962802</v>
      </c>
      <c r="O1723" s="1357"/>
      <c r="P1723" s="1357" t="str">
        <f t="shared" si="36"/>
        <v/>
      </c>
      <c r="Q1723" s="1361" t="str">
        <f>IFERROR(VLOOKUP(Organization!$L1723,BUDGETMANAGER,5,FALSE),"No VID")</f>
        <v>A</v>
      </c>
      <c r="R1723" s="111"/>
    </row>
    <row r="1724" spans="1:18" ht="12.75" customHeight="1">
      <c r="A1724" s="1359">
        <v>1715</v>
      </c>
      <c r="B1724" s="1355" t="s">
        <v>97</v>
      </c>
      <c r="C1724" s="1355"/>
      <c r="D1724" s="1355"/>
      <c r="E1724" s="1355"/>
      <c r="F1724" s="1355"/>
      <c r="G1724" s="1355"/>
      <c r="H1724" s="1356">
        <v>140202</v>
      </c>
      <c r="I1724" s="1363" t="s">
        <v>6764</v>
      </c>
      <c r="J1724" s="1355" t="s">
        <v>3245</v>
      </c>
      <c r="K1724" s="1360">
        <v>10767</v>
      </c>
      <c r="L1724" s="1357" t="s">
        <v>8211</v>
      </c>
      <c r="M1724" s="1357" t="str">
        <f>IFERROR(INDEX('Budget Manager'!C:C,MATCH(L1724,'Budget Manager'!A:A,0))&amp;", "&amp;INDEX('Budget Manager'!D:D,MATCH(L1724,'Budget Manager'!A:A,0)),"No Budget Manager")</f>
        <v>Cooke, Bryce</v>
      </c>
      <c r="N1724" s="1357">
        <f>IFERROR(INDEX('Budget Manager'!B:B,MATCH(L1724,'Budget Manager'!A:A,0)),"No PIDM")</f>
        <v>3962802</v>
      </c>
      <c r="O1724" s="1357"/>
      <c r="P1724" s="1357" t="str">
        <f t="shared" si="36"/>
        <v/>
      </c>
      <c r="Q1724" s="1361" t="str">
        <f>IFERROR(VLOOKUP(Organization!$L1724,BUDGETMANAGER,5,FALSE),"No VID")</f>
        <v>A</v>
      </c>
      <c r="R1724" s="111"/>
    </row>
    <row r="1725" spans="1:18" ht="12.75" customHeight="1">
      <c r="A1725" s="1359">
        <v>1716</v>
      </c>
      <c r="B1725" s="1355" t="s">
        <v>97</v>
      </c>
      <c r="C1725" s="1355"/>
      <c r="D1725" s="1355"/>
      <c r="E1725" s="1355"/>
      <c r="F1725" s="1355"/>
      <c r="G1725" s="1355"/>
      <c r="H1725" s="1356">
        <v>140402</v>
      </c>
      <c r="I1725" s="1363" t="s">
        <v>6792</v>
      </c>
      <c r="J1725" s="1355" t="s">
        <v>3245</v>
      </c>
      <c r="K1725" s="1360">
        <v>10767</v>
      </c>
      <c r="L1725" s="1357" t="s">
        <v>8211</v>
      </c>
      <c r="M1725" s="1357" t="str">
        <f>IFERROR(INDEX('Budget Manager'!C:C,MATCH(L1725,'Budget Manager'!A:A,0))&amp;", "&amp;INDEX('Budget Manager'!D:D,MATCH(L1725,'Budget Manager'!A:A,0)),"No Budget Manager")</f>
        <v>Cooke, Bryce</v>
      </c>
      <c r="N1725" s="1357">
        <f>IFERROR(INDEX('Budget Manager'!B:B,MATCH(L1725,'Budget Manager'!A:A,0)),"No PIDM")</f>
        <v>3962802</v>
      </c>
      <c r="O1725" s="1357"/>
      <c r="P1725" s="1357" t="str">
        <f t="shared" si="36"/>
        <v/>
      </c>
      <c r="Q1725" s="1361" t="str">
        <f>IFERROR(VLOOKUP(Organization!$L1725,BUDGETMANAGER,5,FALSE),"No VID")</f>
        <v>A</v>
      </c>
      <c r="R1725" s="111"/>
    </row>
    <row r="1726" spans="1:18" ht="12.75" customHeight="1">
      <c r="A1726" s="1359">
        <v>1717</v>
      </c>
      <c r="B1726" s="1355" t="s">
        <v>97</v>
      </c>
      <c r="C1726" s="1355"/>
      <c r="D1726" s="1355"/>
      <c r="E1726" s="1355"/>
      <c r="F1726" s="1355"/>
      <c r="G1726" s="1355"/>
      <c r="H1726" s="1356" t="s">
        <v>1178</v>
      </c>
      <c r="I1726" s="1363" t="s">
        <v>3363</v>
      </c>
      <c r="J1726" s="1355" t="s">
        <v>3245</v>
      </c>
      <c r="K1726" s="1360">
        <v>10767</v>
      </c>
      <c r="L1726" s="1357" t="s">
        <v>4009</v>
      </c>
      <c r="M1726" s="1357" t="str">
        <f>IFERROR(INDEX('Budget Manager'!C:C,MATCH(L1726,'Budget Manager'!A:A,0))&amp;", "&amp;INDEX('Budget Manager'!D:D,MATCH(L1726,'Budget Manager'!A:A,0)),"No Budget Manager")</f>
        <v>Bosley, Michael</v>
      </c>
      <c r="N1726" s="1357">
        <f>IFERROR(INDEX('Budget Manager'!B:B,MATCH(L1726,'Budget Manager'!A:A,0)),"No PIDM")</f>
        <v>102801</v>
      </c>
      <c r="O1726" s="1357"/>
      <c r="P1726" s="1357" t="str">
        <f t="shared" si="36"/>
        <v/>
      </c>
      <c r="Q1726" s="1361" t="str">
        <f>IFERROR(VLOOKUP(Organization!$L1726,BUDGETMANAGER,5,FALSE),"No VID")</f>
        <v>A</v>
      </c>
      <c r="R1726" s="111"/>
    </row>
    <row r="1727" spans="1:18" ht="12.75" customHeight="1">
      <c r="A1727" s="1359">
        <v>1718</v>
      </c>
      <c r="B1727" s="1355" t="s">
        <v>97</v>
      </c>
      <c r="C1727" s="1355"/>
      <c r="D1727" s="1355"/>
      <c r="E1727" s="1355"/>
      <c r="F1727" s="1355"/>
      <c r="G1727" s="1355"/>
      <c r="H1727" s="1356">
        <v>770502</v>
      </c>
      <c r="I1727" s="1363" t="s">
        <v>6562</v>
      </c>
      <c r="J1727" s="1355" t="s">
        <v>3245</v>
      </c>
      <c r="K1727" s="1360">
        <v>10920</v>
      </c>
      <c r="L1727" s="1357" t="s">
        <v>8211</v>
      </c>
      <c r="M1727" s="1357" t="str">
        <f>IFERROR(INDEX('Budget Manager'!C:C,MATCH(L1727,'Budget Manager'!A:A,0))&amp;", "&amp;INDEX('Budget Manager'!D:D,MATCH(L1727,'Budget Manager'!A:A,0)),"No Budget Manager")</f>
        <v>Cooke, Bryce</v>
      </c>
      <c r="N1727" s="1357">
        <f>IFERROR(INDEX('Budget Manager'!B:B,MATCH(L1727,'Budget Manager'!A:A,0)),"No PIDM")</f>
        <v>3962802</v>
      </c>
      <c r="O1727" s="1357" t="s">
        <v>8639</v>
      </c>
      <c r="P1727" s="1357" t="str">
        <f t="shared" si="36"/>
        <v>End</v>
      </c>
      <c r="Q1727" s="1361" t="str">
        <f>IFERROR(VLOOKUP(Organization!$L1727,BUDGETMANAGER,5,FALSE),"No VID")</f>
        <v>A</v>
      </c>
      <c r="R1727" s="111"/>
    </row>
    <row r="1728" spans="1:18" ht="12.75" customHeight="1">
      <c r="A1728" s="1359">
        <v>1719</v>
      </c>
      <c r="B1728" s="1355" t="s">
        <v>97</v>
      </c>
      <c r="C1728" s="1355"/>
      <c r="D1728" s="1355"/>
      <c r="E1728" s="1355"/>
      <c r="F1728" s="1355">
        <v>1077</v>
      </c>
      <c r="G1728" s="1355"/>
      <c r="H1728" s="1356"/>
      <c r="I1728" s="1363" t="s">
        <v>9239</v>
      </c>
      <c r="J1728" s="1355" t="s">
        <v>3240</v>
      </c>
      <c r="K1728" s="1360">
        <v>107</v>
      </c>
      <c r="L1728" s="1357" t="s">
        <v>9357</v>
      </c>
      <c r="M1728" s="1357" t="str">
        <f>IFERROR(INDEX('Budget Manager'!C:C,MATCH(L1728,'Budget Manager'!A:A,0))&amp;", "&amp;INDEX('Budget Manager'!D:D,MATCH(L1728,'Budget Manager'!A:A,0)),"No Budget Manager")</f>
        <v>Hoey, Danny</v>
      </c>
      <c r="N1728" s="1357">
        <f>IFERROR(INDEX('Budget Manager'!B:B,MATCH(L1728,'Budget Manager'!A:A,0)),"No PIDM")</f>
        <v>4108339</v>
      </c>
      <c r="O1728" s="1357"/>
      <c r="P1728" s="1357" t="str">
        <f t="shared" si="36"/>
        <v/>
      </c>
      <c r="Q1728" s="1361" t="str">
        <f>IFERROR(VLOOKUP(Organization!$L1728,BUDGETMANAGER,5,FALSE),"No VID")</f>
        <v>A</v>
      </c>
      <c r="R1728" s="111"/>
    </row>
    <row r="1729" spans="1:18" ht="12.75" customHeight="1">
      <c r="A1729" s="1359">
        <v>1720</v>
      </c>
      <c r="B1729" s="1355" t="s">
        <v>97</v>
      </c>
      <c r="C1729" s="1355"/>
      <c r="D1729" s="1355"/>
      <c r="E1729" s="1355"/>
      <c r="F1729" s="1355"/>
      <c r="G1729" s="1355">
        <v>10770</v>
      </c>
      <c r="H1729" s="1356"/>
      <c r="I1729" s="1363" t="s">
        <v>9142</v>
      </c>
      <c r="J1729" s="1355" t="s">
        <v>3240</v>
      </c>
      <c r="K1729" s="1360">
        <v>1077</v>
      </c>
      <c r="L1729" s="1357" t="s">
        <v>9357</v>
      </c>
      <c r="M1729" s="1357" t="str">
        <f>IFERROR(INDEX('Budget Manager'!C:C,MATCH(L1729,'Budget Manager'!A:A,0))&amp;", "&amp;INDEX('Budget Manager'!D:D,MATCH(L1729,'Budget Manager'!A:A,0)),"No Budget Manager")</f>
        <v>Hoey, Danny</v>
      </c>
      <c r="N1729" s="1357">
        <f>IFERROR(INDEX('Budget Manager'!B:B,MATCH(L1729,'Budget Manager'!A:A,0)),"No PIDM")</f>
        <v>4108339</v>
      </c>
      <c r="O1729" s="1357"/>
      <c r="P1729" s="1357" t="str">
        <f t="shared" si="36"/>
        <v/>
      </c>
      <c r="Q1729" s="1361" t="str">
        <f>IFERROR(VLOOKUP(Organization!$L1729,BUDGETMANAGER,5,FALSE),"No VID")</f>
        <v>A</v>
      </c>
      <c r="R1729" s="111"/>
    </row>
    <row r="1730" spans="1:18" ht="12.75" customHeight="1">
      <c r="A1730" s="1359">
        <v>1721</v>
      </c>
      <c r="B1730" s="1355" t="s">
        <v>97</v>
      </c>
      <c r="C1730" s="1355"/>
      <c r="D1730" s="1355"/>
      <c r="E1730" s="1355"/>
      <c r="F1730" s="1355"/>
      <c r="G1730" s="1355"/>
      <c r="H1730" s="1356">
        <v>120004</v>
      </c>
      <c r="I1730" s="1363" t="s">
        <v>9143</v>
      </c>
      <c r="J1730" s="1355" t="s">
        <v>3245</v>
      </c>
      <c r="K1730" s="1360">
        <v>10770</v>
      </c>
      <c r="L1730" s="1357" t="s">
        <v>9357</v>
      </c>
      <c r="M1730" s="1357" t="str">
        <f>IFERROR(INDEX('Budget Manager'!C:C,MATCH(L1730,'Budget Manager'!A:A,0))&amp;", "&amp;INDEX('Budget Manager'!D:D,MATCH(L1730,'Budget Manager'!A:A,0)),"No Budget Manager")</f>
        <v>Hoey, Danny</v>
      </c>
      <c r="N1730" s="1357">
        <f>IFERROR(INDEX('Budget Manager'!B:B,MATCH(L1730,'Budget Manager'!A:A,0)),"No PIDM")</f>
        <v>4108339</v>
      </c>
      <c r="O1730" s="1357"/>
      <c r="P1730" s="1357" t="str">
        <f t="shared" si="36"/>
        <v/>
      </c>
      <c r="Q1730" s="1361" t="str">
        <f>IFERROR(VLOOKUP(Organization!$L1730,BUDGETMANAGER,5,FALSE),"No VID")</f>
        <v>A</v>
      </c>
      <c r="R1730" s="111"/>
    </row>
    <row r="1731" spans="1:18" ht="12.75" customHeight="1">
      <c r="A1731" s="1359">
        <v>1722</v>
      </c>
      <c r="B1731" s="1355" t="s">
        <v>97</v>
      </c>
      <c r="C1731" s="1355"/>
      <c r="D1731" s="1355"/>
      <c r="E1731" s="1355"/>
      <c r="F1731" s="1355"/>
      <c r="G1731" s="1355"/>
      <c r="H1731" s="1356">
        <v>120104</v>
      </c>
      <c r="I1731" s="1363" t="s">
        <v>6671</v>
      </c>
      <c r="J1731" s="1355" t="s">
        <v>3245</v>
      </c>
      <c r="K1731" s="1360">
        <v>10770</v>
      </c>
      <c r="L1731" s="1357" t="s">
        <v>9357</v>
      </c>
      <c r="M1731" s="1357" t="str">
        <f>IFERROR(INDEX('Budget Manager'!C:C,MATCH(L1731,'Budget Manager'!A:A,0))&amp;", "&amp;INDEX('Budget Manager'!D:D,MATCH(L1731,'Budget Manager'!A:A,0)),"No Budget Manager")</f>
        <v>Hoey, Danny</v>
      </c>
      <c r="N1731" s="1357">
        <f>IFERROR(INDEX('Budget Manager'!B:B,MATCH(L1731,'Budget Manager'!A:A,0)),"No PIDM")</f>
        <v>4108339</v>
      </c>
      <c r="O1731" s="1357"/>
      <c r="P1731" s="1357" t="str">
        <f t="shared" si="36"/>
        <v/>
      </c>
      <c r="Q1731" s="1361" t="str">
        <f>IFERROR(VLOOKUP(Organization!$L1731,BUDGETMANAGER,5,FALSE),"No VID")</f>
        <v>A</v>
      </c>
      <c r="R1731" s="111"/>
    </row>
    <row r="1732" spans="1:18" ht="12.75" customHeight="1">
      <c r="A1732" s="1359">
        <v>1723</v>
      </c>
      <c r="B1732" s="1355" t="s">
        <v>97</v>
      </c>
      <c r="C1732" s="1355"/>
      <c r="D1732" s="1355"/>
      <c r="E1732" s="1355"/>
      <c r="F1732" s="1355"/>
      <c r="G1732" s="1355"/>
      <c r="H1732" s="1356">
        <v>121500</v>
      </c>
      <c r="I1732" s="1357" t="s">
        <v>3267</v>
      </c>
      <c r="J1732" s="1355" t="s">
        <v>3245</v>
      </c>
      <c r="K1732" s="1360">
        <v>10600</v>
      </c>
      <c r="L1732" s="1357"/>
      <c r="M1732" s="1357" t="str">
        <f>IFERROR(INDEX('Budget Manager'!C:C,MATCH(L1732,'Budget Manager'!A:A,0))&amp;", "&amp;INDEX('Budget Manager'!D:D,MATCH(L1732,'Budget Manager'!A:A,0)),"No Budget Manager")</f>
        <v>No Budget Manager</v>
      </c>
      <c r="N1732" s="1357" t="str">
        <f>IFERROR(INDEX('Budget Manager'!B:B,MATCH(L1732,'Budget Manager'!A:A,0)),"No PIDM")</f>
        <v>No PIDM</v>
      </c>
      <c r="O1732" s="1357" t="s">
        <v>5217</v>
      </c>
      <c r="P1732" s="1357" t="str">
        <f t="shared" si="36"/>
        <v>End</v>
      </c>
      <c r="Q1732" s="1361" t="str">
        <f>IFERROR(VLOOKUP(Organization!$L1732,BUDGETMANAGER,5,FALSE),"No VID")</f>
        <v>No VID</v>
      </c>
      <c r="R1732" s="111"/>
    </row>
    <row r="1733" spans="1:18" ht="12.75" customHeight="1">
      <c r="A1733" s="1359">
        <v>1724</v>
      </c>
      <c r="B1733" s="1355" t="s">
        <v>97</v>
      </c>
      <c r="C1733" s="1355"/>
      <c r="D1733" s="1355"/>
      <c r="E1733" s="1355"/>
      <c r="F1733" s="1355"/>
      <c r="G1733" s="1355"/>
      <c r="H1733" s="1356">
        <v>140004</v>
      </c>
      <c r="I1733" s="1357" t="s">
        <v>9146</v>
      </c>
      <c r="J1733" s="1355" t="s">
        <v>3245</v>
      </c>
      <c r="K1733" s="1360">
        <v>10770</v>
      </c>
      <c r="L1733" s="1357" t="s">
        <v>9357</v>
      </c>
      <c r="M1733" s="1357" t="str">
        <f>IFERROR(INDEX('Budget Manager'!C:C,MATCH(L1733,'Budget Manager'!A:A,0))&amp;", "&amp;INDEX('Budget Manager'!D:D,MATCH(L1733,'Budget Manager'!A:A,0)),"No Budget Manager")</f>
        <v>Hoey, Danny</v>
      </c>
      <c r="N1733" s="1357">
        <f>IFERROR(INDEX('Budget Manager'!B:B,MATCH(L1733,'Budget Manager'!A:A,0)),"No PIDM")</f>
        <v>4108339</v>
      </c>
      <c r="O1733" s="1357"/>
      <c r="P1733" s="1357" t="str">
        <f t="shared" si="36"/>
        <v/>
      </c>
      <c r="Q1733" s="1361" t="str">
        <f>IFERROR(VLOOKUP(Organization!$L1733,BUDGETMANAGER,5,FALSE),"No VID")</f>
        <v>A</v>
      </c>
      <c r="R1733" s="111"/>
    </row>
    <row r="1734" spans="1:18" ht="12.75" customHeight="1">
      <c r="A1734" s="1359">
        <v>1725</v>
      </c>
      <c r="B1734" s="1355" t="s">
        <v>97</v>
      </c>
      <c r="C1734" s="1355"/>
      <c r="D1734" s="1355"/>
      <c r="E1734" s="1355"/>
      <c r="F1734" s="1355"/>
      <c r="G1734" s="1355"/>
      <c r="H1734" s="1356">
        <v>210000</v>
      </c>
      <c r="I1734" s="1357" t="s">
        <v>2827</v>
      </c>
      <c r="J1734" s="1355" t="s">
        <v>3245</v>
      </c>
      <c r="K1734" s="1360">
        <v>10690</v>
      </c>
      <c r="L1734" s="1357"/>
      <c r="M1734" s="1357" t="str">
        <f>IFERROR(INDEX('Budget Manager'!C:C,MATCH(L1734,'Budget Manager'!A:A,0))&amp;", "&amp;INDEX('Budget Manager'!D:D,MATCH(L1734,'Budget Manager'!A:A,0)),"No Budget Manager")</f>
        <v>No Budget Manager</v>
      </c>
      <c r="N1734" s="1357" t="str">
        <f>IFERROR(INDEX('Budget Manager'!B:B,MATCH(L1734,'Budget Manager'!A:A,0)),"No PIDM")</f>
        <v>No PIDM</v>
      </c>
      <c r="O1734" s="1357" t="s">
        <v>6080</v>
      </c>
      <c r="P1734" s="1357" t="str">
        <f t="shared" si="36"/>
        <v>End</v>
      </c>
      <c r="Q1734" s="1361" t="str">
        <f>IFERROR(VLOOKUP(Organization!$L1734,BUDGETMANAGER,5,FALSE),"No VID")</f>
        <v>No VID</v>
      </c>
      <c r="R1734" s="111"/>
    </row>
    <row r="1735" spans="1:18" ht="12.75" customHeight="1">
      <c r="A1735" s="1359">
        <v>1726</v>
      </c>
      <c r="B1735" s="1355" t="s">
        <v>97</v>
      </c>
      <c r="C1735" s="1355"/>
      <c r="D1735" s="1355"/>
      <c r="E1735" s="1355"/>
      <c r="F1735" s="1355"/>
      <c r="G1735" s="1355"/>
      <c r="H1735" s="1356">
        <v>210100</v>
      </c>
      <c r="I1735" s="1357" t="s">
        <v>1534</v>
      </c>
      <c r="J1735" s="1355" t="s">
        <v>3245</v>
      </c>
      <c r="K1735" s="1360">
        <v>10690</v>
      </c>
      <c r="L1735" s="1357" t="s">
        <v>3501</v>
      </c>
      <c r="M1735" s="1357" t="str">
        <f>IFERROR(INDEX('Budget Manager'!C:C,MATCH(L1735,'Budget Manager'!A:A,0))&amp;", "&amp;INDEX('Budget Manager'!D:D,MATCH(L1735,'Budget Manager'!A:A,0)),"No Budget Manager")</f>
        <v>Williams, Falecia</v>
      </c>
      <c r="N1735" s="1357">
        <f>IFERROR(INDEX('Budget Manager'!B:B,MATCH(L1735,'Budget Manager'!A:A,0)),"No PIDM")</f>
        <v>1002465</v>
      </c>
      <c r="O1735" s="1357" t="s">
        <v>6080</v>
      </c>
      <c r="P1735" s="1357" t="str">
        <f t="shared" si="36"/>
        <v>End</v>
      </c>
      <c r="Q1735" s="1361" t="str">
        <f>IFERROR(VLOOKUP(Organization!$L1735,BUDGETMANAGER,5,FALSE),"No VID")</f>
        <v>I</v>
      </c>
      <c r="R1735" s="111"/>
    </row>
    <row r="1736" spans="1:18" ht="12.75" customHeight="1">
      <c r="A1736" s="1359">
        <v>1727</v>
      </c>
      <c r="B1736" s="1355" t="s">
        <v>97</v>
      </c>
      <c r="C1736" s="1355"/>
      <c r="D1736" s="1355"/>
      <c r="E1736" s="1355"/>
      <c r="F1736" s="1355"/>
      <c r="G1736" s="1355"/>
      <c r="H1736" s="1356">
        <v>210200</v>
      </c>
      <c r="I1736" s="1357" t="s">
        <v>434</v>
      </c>
      <c r="J1736" s="1355" t="s">
        <v>3245</v>
      </c>
      <c r="K1736" s="1360">
        <v>10690</v>
      </c>
      <c r="L1736" s="1357" t="s">
        <v>3501</v>
      </c>
      <c r="M1736" s="1357" t="str">
        <f>IFERROR(INDEX('Budget Manager'!C:C,MATCH(L1736,'Budget Manager'!A:A,0))&amp;", "&amp;INDEX('Budget Manager'!D:D,MATCH(L1736,'Budget Manager'!A:A,0)),"No Budget Manager")</f>
        <v>Williams, Falecia</v>
      </c>
      <c r="N1736" s="1357">
        <f>IFERROR(INDEX('Budget Manager'!B:B,MATCH(L1736,'Budget Manager'!A:A,0)),"No PIDM")</f>
        <v>1002465</v>
      </c>
      <c r="O1736" s="1357" t="s">
        <v>6080</v>
      </c>
      <c r="P1736" s="1357" t="str">
        <f t="shared" si="36"/>
        <v>End</v>
      </c>
      <c r="Q1736" s="1361" t="str">
        <f>IFERROR(VLOOKUP(Organization!$L1736,BUDGETMANAGER,5,FALSE),"No VID")</f>
        <v>I</v>
      </c>
      <c r="R1736" s="111"/>
    </row>
    <row r="1737" spans="1:18" ht="12.75" customHeight="1">
      <c r="A1737" s="1359">
        <v>1728</v>
      </c>
      <c r="B1737" s="1355" t="s">
        <v>97</v>
      </c>
      <c r="C1737" s="1355"/>
      <c r="D1737" s="1355"/>
      <c r="E1737" s="1355"/>
      <c r="F1737" s="1355"/>
      <c r="G1737" s="1355"/>
      <c r="H1737" s="1356">
        <v>213704</v>
      </c>
      <c r="I1737" s="1357" t="s">
        <v>7731</v>
      </c>
      <c r="J1737" s="1355" t="s">
        <v>3245</v>
      </c>
      <c r="K1737" s="1360">
        <v>10770</v>
      </c>
      <c r="L1737" s="1357" t="s">
        <v>9357</v>
      </c>
      <c r="M1737" s="1357" t="str">
        <f>IFERROR(INDEX('Budget Manager'!C:C,MATCH(L1737,'Budget Manager'!A:A,0))&amp;", "&amp;INDEX('Budget Manager'!D:D,MATCH(L1737,'Budget Manager'!A:A,0)),"No Budget Manager")</f>
        <v>Hoey, Danny</v>
      </c>
      <c r="N1737" s="1357">
        <f>IFERROR(INDEX('Budget Manager'!B:B,MATCH(L1737,'Budget Manager'!A:A,0)),"No PIDM")</f>
        <v>4108339</v>
      </c>
      <c r="O1737" s="1357"/>
      <c r="P1737" s="1357" t="str">
        <f t="shared" si="36"/>
        <v/>
      </c>
      <c r="Q1737" s="1361" t="str">
        <f>IFERROR(VLOOKUP(Organization!$L1737,BUDGETMANAGER,5,FALSE),"No VID")</f>
        <v>A</v>
      </c>
      <c r="R1737" s="111"/>
    </row>
    <row r="1738" spans="1:18" ht="12.75" customHeight="1">
      <c r="A1738" s="1359">
        <v>1729</v>
      </c>
      <c r="B1738" s="1355" t="s">
        <v>97</v>
      </c>
      <c r="C1738" s="1355"/>
      <c r="D1738" s="1355"/>
      <c r="E1738" s="1355"/>
      <c r="F1738" s="1355"/>
      <c r="G1738" s="1355"/>
      <c r="H1738" s="1356">
        <v>250804</v>
      </c>
      <c r="I1738" s="1363" t="s">
        <v>4929</v>
      </c>
      <c r="J1738" s="1355" t="s">
        <v>3245</v>
      </c>
      <c r="K1738" s="1360">
        <v>10690</v>
      </c>
      <c r="L1738" s="1357" t="s">
        <v>4145</v>
      </c>
      <c r="M1738" s="1357" t="str">
        <f>IFERROR(INDEX('Budget Manager'!C:C,MATCH(L1738,'Budget Manager'!A:A,0))&amp;", "&amp;INDEX('Budget Manager'!D:D,MATCH(L1738,'Budget Manager'!A:A,0)),"No Budget Manager")</f>
        <v>Hauser, Kathleen</v>
      </c>
      <c r="N1738" s="1357">
        <f>IFERROR(INDEX('Budget Manager'!B:B,MATCH(L1738,'Budget Manager'!A:A,0)),"No PIDM")</f>
        <v>477356</v>
      </c>
      <c r="O1738" s="1357" t="s">
        <v>6082</v>
      </c>
      <c r="P1738" s="1357" t="str">
        <f t="shared" si="36"/>
        <v>End</v>
      </c>
      <c r="Q1738" s="1361" t="str">
        <f>IFERROR(VLOOKUP(Organization!$L1738,BUDGETMANAGER,5,FALSE),"No VID")</f>
        <v>I</v>
      </c>
      <c r="R1738" s="111"/>
    </row>
    <row r="1739" spans="1:18" ht="12.75" customHeight="1">
      <c r="A1739" s="1359">
        <v>1730</v>
      </c>
      <c r="B1739" s="1355" t="s">
        <v>97</v>
      </c>
      <c r="C1739" s="1355"/>
      <c r="D1739" s="1355"/>
      <c r="E1739" s="1355"/>
      <c r="F1739" s="1355"/>
      <c r="G1739" s="1355"/>
      <c r="H1739" s="1356">
        <v>251104</v>
      </c>
      <c r="I1739" s="1357" t="s">
        <v>5891</v>
      </c>
      <c r="J1739" s="1355" t="s">
        <v>3245</v>
      </c>
      <c r="K1739" s="1360">
        <v>10690</v>
      </c>
      <c r="L1739" s="1357" t="s">
        <v>3501</v>
      </c>
      <c r="M1739" s="1357" t="str">
        <f>IFERROR(INDEX('Budget Manager'!C:C,MATCH(L1739,'Budget Manager'!A:A,0))&amp;", "&amp;INDEX('Budget Manager'!D:D,MATCH(L1739,'Budget Manager'!A:A,0)),"No Budget Manager")</f>
        <v>Williams, Falecia</v>
      </c>
      <c r="N1739" s="1357">
        <f>IFERROR(INDEX('Budget Manager'!B:B,MATCH(L1739,'Budget Manager'!A:A,0)),"No PIDM")</f>
        <v>1002465</v>
      </c>
      <c r="O1739" s="1357" t="s">
        <v>6080</v>
      </c>
      <c r="P1739" s="1357" t="str">
        <f t="shared" si="36"/>
        <v>End</v>
      </c>
      <c r="Q1739" s="1361" t="str">
        <f>IFERROR(VLOOKUP(Organization!$L1739,BUDGETMANAGER,5,FALSE),"No VID")</f>
        <v>I</v>
      </c>
      <c r="R1739" s="111"/>
    </row>
    <row r="1740" spans="1:18" ht="12.75" customHeight="1">
      <c r="A1740" s="1359">
        <v>1731</v>
      </c>
      <c r="B1740" s="1355" t="s">
        <v>97</v>
      </c>
      <c r="C1740" s="1355"/>
      <c r="D1740" s="1355"/>
      <c r="E1740" s="1355"/>
      <c r="F1740" s="1355"/>
      <c r="G1740" s="1355"/>
      <c r="H1740" s="1356">
        <v>361200</v>
      </c>
      <c r="I1740" s="1357" t="s">
        <v>9321</v>
      </c>
      <c r="J1740" s="1355" t="s">
        <v>3245</v>
      </c>
      <c r="K1740" s="1360">
        <v>10770</v>
      </c>
      <c r="L1740" s="1357" t="s">
        <v>9357</v>
      </c>
      <c r="M1740" s="1357" t="str">
        <f>IFERROR(INDEX('Budget Manager'!C:C,MATCH(L1740,'Budget Manager'!A:A,0))&amp;", "&amp;INDEX('Budget Manager'!D:D,MATCH(L1740,'Budget Manager'!A:A,0)),"No Budget Manager")</f>
        <v>Hoey, Danny</v>
      </c>
      <c r="N1740" s="1357">
        <f>IFERROR(INDEX('Budget Manager'!B:B,MATCH(L1740,'Budget Manager'!A:A,0)),"No PIDM")</f>
        <v>4108339</v>
      </c>
      <c r="O1740" s="1357"/>
      <c r="P1740" s="1357" t="str">
        <f t="shared" si="36"/>
        <v/>
      </c>
      <c r="Q1740" s="1361" t="str">
        <f>IFERROR(VLOOKUP(Organization!$L1740,BUDGETMANAGER,5,FALSE),"No VID")</f>
        <v>A</v>
      </c>
      <c r="R1740" s="111"/>
    </row>
    <row r="1741" spans="1:18" ht="12.75" customHeight="1">
      <c r="A1741" s="1359">
        <v>1732</v>
      </c>
      <c r="B1741" s="1355" t="s">
        <v>97</v>
      </c>
      <c r="C1741" s="1355"/>
      <c r="D1741" s="1355"/>
      <c r="E1741" s="1355"/>
      <c r="F1741" s="1355"/>
      <c r="G1741" s="1355"/>
      <c r="H1741" s="1356">
        <v>362700</v>
      </c>
      <c r="I1741" s="1357" t="s">
        <v>9506</v>
      </c>
      <c r="J1741" s="1355" t="s">
        <v>3245</v>
      </c>
      <c r="K1741" s="1360">
        <v>10770</v>
      </c>
      <c r="L1741" s="1357" t="s">
        <v>9357</v>
      </c>
      <c r="M1741" s="1357" t="str">
        <f>IFERROR(INDEX('Budget Manager'!C:C,MATCH(L1741,'Budget Manager'!A:A,0))&amp;", "&amp;INDEX('Budget Manager'!D:D,MATCH(L1741,'Budget Manager'!A:A,0)),"No Budget Manager")</f>
        <v>Hoey, Danny</v>
      </c>
      <c r="N1741" s="1357">
        <f>IFERROR(INDEX('Budget Manager'!B:B,MATCH(L1741,'Budget Manager'!A:A,0)),"No PIDM")</f>
        <v>4108339</v>
      </c>
      <c r="O1741" s="1357"/>
      <c r="P1741" s="1357" t="str">
        <f t="shared" si="36"/>
        <v/>
      </c>
      <c r="Q1741" s="1361" t="str">
        <f>IFERROR(VLOOKUP(Organization!$L1741,BUDGETMANAGER,5,FALSE),"No VID")</f>
        <v>A</v>
      </c>
      <c r="R1741" s="111"/>
    </row>
    <row r="1742" spans="1:18" ht="12.75" customHeight="1">
      <c r="A1742" s="1359">
        <v>1733</v>
      </c>
      <c r="B1742" s="1355" t="s">
        <v>97</v>
      </c>
      <c r="C1742" s="1355"/>
      <c r="D1742" s="1355"/>
      <c r="E1742" s="1355"/>
      <c r="F1742" s="1355"/>
      <c r="G1742" s="1355"/>
      <c r="H1742" s="1356">
        <v>656004</v>
      </c>
      <c r="I1742" s="1357" t="s">
        <v>9147</v>
      </c>
      <c r="J1742" s="1355" t="s">
        <v>3245</v>
      </c>
      <c r="K1742" s="1360">
        <v>10770</v>
      </c>
      <c r="L1742" s="1357" t="s">
        <v>9357</v>
      </c>
      <c r="M1742" s="1357" t="str">
        <f>IFERROR(INDEX('Budget Manager'!C:C,MATCH(L1742,'Budget Manager'!A:A,0))&amp;", "&amp;INDEX('Budget Manager'!D:D,MATCH(L1742,'Budget Manager'!A:A,0)),"No Budget Manager")</f>
        <v>Hoey, Danny</v>
      </c>
      <c r="N1742" s="1357">
        <f>IFERROR(INDEX('Budget Manager'!B:B,MATCH(L1742,'Budget Manager'!A:A,0)),"No PIDM")</f>
        <v>4108339</v>
      </c>
      <c r="O1742" s="1357"/>
      <c r="P1742" s="1357" t="str">
        <f t="shared" si="36"/>
        <v/>
      </c>
      <c r="Q1742" s="1361" t="str">
        <f>IFERROR(VLOOKUP(Organization!$L1742,BUDGETMANAGER,5,FALSE),"No VID")</f>
        <v>A</v>
      </c>
      <c r="R1742" s="111"/>
    </row>
    <row r="1743" spans="1:18" ht="12.75" customHeight="1">
      <c r="A1743" s="1359">
        <v>1734</v>
      </c>
      <c r="B1743" s="1355" t="s">
        <v>97</v>
      </c>
      <c r="C1743" s="1355"/>
      <c r="D1743" s="1355"/>
      <c r="E1743" s="1355"/>
      <c r="F1743" s="1355"/>
      <c r="G1743" s="1355"/>
      <c r="H1743" s="1356">
        <v>659200</v>
      </c>
      <c r="I1743" s="1357" t="s">
        <v>6744</v>
      </c>
      <c r="J1743" s="1355" t="s">
        <v>3245</v>
      </c>
      <c r="K1743" s="1360">
        <v>10770</v>
      </c>
      <c r="L1743" s="1357" t="s">
        <v>9357</v>
      </c>
      <c r="M1743" s="1357" t="str">
        <f>IFERROR(INDEX('Budget Manager'!C:C,MATCH(L1743,'Budget Manager'!A:A,0))&amp;", "&amp;INDEX('Budget Manager'!D:D,MATCH(L1743,'Budget Manager'!A:A,0)),"No Budget Manager")</f>
        <v>Hoey, Danny</v>
      </c>
      <c r="N1743" s="1357">
        <f>IFERROR(INDEX('Budget Manager'!B:B,MATCH(L1743,'Budget Manager'!A:A,0)),"No PIDM")</f>
        <v>4108339</v>
      </c>
      <c r="O1743" s="1357"/>
      <c r="P1743" s="1357" t="str">
        <f t="shared" si="36"/>
        <v/>
      </c>
      <c r="Q1743" s="1361" t="str">
        <f>IFERROR(VLOOKUP(Organization!$L1743,BUDGETMANAGER,5,FALSE),"No VID")</f>
        <v>A</v>
      </c>
      <c r="R1743" s="111"/>
    </row>
    <row r="1744" spans="1:18" ht="12.75" customHeight="1">
      <c r="A1744" s="1359">
        <v>1735</v>
      </c>
      <c r="B1744" s="1355" t="s">
        <v>97</v>
      </c>
      <c r="C1744" s="1355"/>
      <c r="D1744" s="1355"/>
      <c r="E1744" s="1355"/>
      <c r="F1744" s="1355"/>
      <c r="G1744" s="1355"/>
      <c r="H1744" s="1356">
        <v>659300</v>
      </c>
      <c r="I1744" s="1357" t="s">
        <v>6302</v>
      </c>
      <c r="J1744" s="1355" t="s">
        <v>3245</v>
      </c>
      <c r="K1744" s="1360">
        <v>10770</v>
      </c>
      <c r="L1744" s="1357" t="s">
        <v>9357</v>
      </c>
      <c r="M1744" s="1357" t="str">
        <f>IFERROR(INDEX('Budget Manager'!C:C,MATCH(L1744,'Budget Manager'!A:A,0))&amp;", "&amp;INDEX('Budget Manager'!D:D,MATCH(L1744,'Budget Manager'!A:A,0)),"No Budget Manager")</f>
        <v>Hoey, Danny</v>
      </c>
      <c r="N1744" s="1357">
        <f>IFERROR(INDEX('Budget Manager'!B:B,MATCH(L1744,'Budget Manager'!A:A,0)),"No PIDM")</f>
        <v>4108339</v>
      </c>
      <c r="O1744" s="1357"/>
      <c r="P1744" s="1357" t="str">
        <f t="shared" si="36"/>
        <v/>
      </c>
      <c r="Q1744" s="1361" t="str">
        <f>IFERROR(VLOOKUP(Organization!$L1744,BUDGETMANAGER,5,FALSE),"No VID")</f>
        <v>A</v>
      </c>
      <c r="R1744" s="111"/>
    </row>
    <row r="1745" spans="1:18" ht="12.75" customHeight="1">
      <c r="A1745" s="1359">
        <v>1736</v>
      </c>
      <c r="B1745" s="1355" t="s">
        <v>97</v>
      </c>
      <c r="C1745" s="1355"/>
      <c r="D1745" s="1355"/>
      <c r="E1745" s="1355"/>
      <c r="F1745" s="1355"/>
      <c r="G1745" s="1355"/>
      <c r="H1745" s="1356">
        <v>770604</v>
      </c>
      <c r="I1745" s="1363" t="s">
        <v>3263</v>
      </c>
      <c r="J1745" s="1355" t="s">
        <v>3245</v>
      </c>
      <c r="K1745" s="1360">
        <v>10770</v>
      </c>
      <c r="L1745" s="1357" t="s">
        <v>9357</v>
      </c>
      <c r="M1745" s="1357" t="str">
        <f>IFERROR(INDEX('Budget Manager'!C:C,MATCH(L1745,'Budget Manager'!A:A,0))&amp;", "&amp;INDEX('Budget Manager'!D:D,MATCH(L1745,'Budget Manager'!A:A,0)),"No Budget Manager")</f>
        <v>Hoey, Danny</v>
      </c>
      <c r="N1745" s="1357">
        <f>IFERROR(INDEX('Budget Manager'!B:B,MATCH(L1745,'Budget Manager'!A:A,0)),"No PIDM")</f>
        <v>4108339</v>
      </c>
      <c r="O1745" s="1357"/>
      <c r="P1745" s="1357" t="str">
        <f t="shared" si="36"/>
        <v/>
      </c>
      <c r="Q1745" s="1361" t="str">
        <f>IFERROR(VLOOKUP(Organization!$L1745,BUDGETMANAGER,5,FALSE),"No VID")</f>
        <v>A</v>
      </c>
      <c r="R1745" s="111">
        <f>COUNTIF($P$12:P1746,"End")</f>
        <v>310</v>
      </c>
    </row>
    <row r="1746" spans="1:18" ht="12.75" customHeight="1">
      <c r="A1746" s="1359">
        <v>1737</v>
      </c>
      <c r="B1746" s="1355" t="s">
        <v>97</v>
      </c>
      <c r="C1746" s="1355"/>
      <c r="D1746" s="1355"/>
      <c r="E1746" s="1355"/>
      <c r="F1746" s="1355"/>
      <c r="G1746" s="1355"/>
      <c r="H1746" s="1356">
        <v>770804</v>
      </c>
      <c r="I1746" s="1363" t="s">
        <v>3264</v>
      </c>
      <c r="J1746" s="1355" t="s">
        <v>3245</v>
      </c>
      <c r="K1746" s="1360">
        <v>10600</v>
      </c>
      <c r="L1746" s="1388" t="s">
        <v>6486</v>
      </c>
      <c r="M1746" s="1357" t="str">
        <f>IFERROR(INDEX('Budget Manager'!C:C,MATCH(L1746,'Budget Manager'!A:A,0))&amp;", "&amp;INDEX('Budget Manager'!D:D,MATCH(L1746,'Budget Manager'!A:A,0)),"No Budget Manager")</f>
        <v>Graham, Terri</v>
      </c>
      <c r="N1746" s="1357">
        <f>IFERROR(INDEX('Budget Manager'!B:B,MATCH(L1746,'Budget Manager'!A:A,0)),"No PIDM")</f>
        <v>3838032</v>
      </c>
      <c r="O1746" s="1357" t="s">
        <v>8639</v>
      </c>
      <c r="P1746" s="1357" t="str">
        <f t="shared" si="36"/>
        <v>End</v>
      </c>
      <c r="Q1746" s="1361" t="str">
        <f>IFERROR(VLOOKUP(Organization!$L1746,BUDGETMANAGER,5,FALSE),"No VID")</f>
        <v>I</v>
      </c>
      <c r="R1746" s="111"/>
    </row>
    <row r="1747" spans="1:18" ht="12.75" customHeight="1">
      <c r="A1747" s="1359">
        <v>1738</v>
      </c>
      <c r="B1747" s="1355" t="s">
        <v>97</v>
      </c>
      <c r="C1747" s="1355"/>
      <c r="D1747" s="1355"/>
      <c r="E1747" s="1355"/>
      <c r="F1747" s="1355"/>
      <c r="G1747" s="1355">
        <v>10771</v>
      </c>
      <c r="H1747" s="1356"/>
      <c r="I1747" s="1357" t="s">
        <v>2250</v>
      </c>
      <c r="J1747" s="1355" t="s">
        <v>3240</v>
      </c>
      <c r="K1747" s="1360">
        <v>1077</v>
      </c>
      <c r="L1747" s="1357" t="s">
        <v>8656</v>
      </c>
      <c r="M1747" s="1357" t="str">
        <f>IFERROR(INDEX('Budget Manager'!C:C,MATCH(L1747,'Budget Manager'!A:A,0))&amp;", "&amp;INDEX('Budget Manager'!D:D,MATCH(L1747,'Budget Manager'!A:A,0)),"No Budget Manager")</f>
        <v>Cutter, Cheri</v>
      </c>
      <c r="N1747" s="1357">
        <f>IFERROR(INDEX('Budget Manager'!B:B,MATCH(L1747,'Budget Manager'!A:A,0)),"No PIDM")</f>
        <v>3800292</v>
      </c>
      <c r="O1747" s="1357"/>
      <c r="P1747" s="1357" t="str">
        <f t="shared" si="36"/>
        <v/>
      </c>
      <c r="Q1747" s="1361" t="str">
        <f>IFERROR(VLOOKUP(Organization!$L1747,BUDGETMANAGER,5,FALSE),"No VID")</f>
        <v>A</v>
      </c>
      <c r="R1747" s="111"/>
    </row>
    <row r="1748" spans="1:18" ht="12.75" customHeight="1">
      <c r="A1748" s="1359">
        <v>1739</v>
      </c>
      <c r="B1748" s="1355" t="s">
        <v>97</v>
      </c>
      <c r="C1748" s="1355"/>
      <c r="D1748" s="1355"/>
      <c r="E1748" s="1355"/>
      <c r="F1748" s="1355"/>
      <c r="G1748" s="1355"/>
      <c r="H1748" s="1356">
        <v>112604</v>
      </c>
      <c r="I1748" s="1363" t="s">
        <v>2635</v>
      </c>
      <c r="J1748" s="1355" t="s">
        <v>3245</v>
      </c>
      <c r="K1748" s="1360">
        <v>10771</v>
      </c>
      <c r="L1748" s="1357" t="s">
        <v>8656</v>
      </c>
      <c r="M1748" s="1357" t="str">
        <f>IFERROR(INDEX('Budget Manager'!C:C,MATCH(L1748,'Budget Manager'!A:A,0))&amp;", "&amp;INDEX('Budget Manager'!D:D,MATCH(L1748,'Budget Manager'!A:A,0)),"No Budget Manager")</f>
        <v>Cutter, Cheri</v>
      </c>
      <c r="N1748" s="1357">
        <f>IFERROR(INDEX('Budget Manager'!B:B,MATCH(L1748,'Budget Manager'!A:A,0)),"No PIDM")</f>
        <v>3800292</v>
      </c>
      <c r="O1748" s="1357"/>
      <c r="P1748" s="1357" t="str">
        <f t="shared" si="36"/>
        <v/>
      </c>
      <c r="Q1748" s="1361" t="str">
        <f>IFERROR(VLOOKUP(Organization!$L1748,BUDGETMANAGER,5,FALSE),"No VID")</f>
        <v>A</v>
      </c>
      <c r="R1748" s="111"/>
    </row>
    <row r="1749" spans="1:18" ht="12.75" customHeight="1">
      <c r="A1749" s="1359">
        <v>1740</v>
      </c>
      <c r="B1749" s="1355" t="s">
        <v>97</v>
      </c>
      <c r="C1749" s="1355"/>
      <c r="D1749" s="1355"/>
      <c r="E1749" s="1355"/>
      <c r="F1749" s="1355"/>
      <c r="G1749" s="1355"/>
      <c r="H1749" s="1356">
        <v>210504</v>
      </c>
      <c r="I1749" s="1357" t="s">
        <v>2452</v>
      </c>
      <c r="J1749" s="1355" t="s">
        <v>3245</v>
      </c>
      <c r="K1749" s="1360">
        <v>10691</v>
      </c>
      <c r="L1749" s="1357" t="s">
        <v>7896</v>
      </c>
      <c r="M1749" s="1357" t="str">
        <f>IFERROR(INDEX('Budget Manager'!C:C,MATCH(L1749,'Budget Manager'!A:A,0))&amp;", "&amp;INDEX('Budget Manager'!D:D,MATCH(L1749,'Budget Manager'!A:A,0)),"No Budget Manager")</f>
        <v>Dutkofski, Daniel</v>
      </c>
      <c r="N1749" s="1357">
        <f>IFERROR(INDEX('Budget Manager'!B:B,MATCH(L1749,'Budget Manager'!A:A,0)),"No PIDM")</f>
        <v>1000491</v>
      </c>
      <c r="O1749" s="1357" t="s">
        <v>5473</v>
      </c>
      <c r="P1749" s="1357" t="str">
        <f t="shared" si="36"/>
        <v>End</v>
      </c>
      <c r="Q1749" s="1361" t="str">
        <f>IFERROR(VLOOKUP(Organization!$L1749,BUDGETMANAGER,5,FALSE),"No VID")</f>
        <v>I</v>
      </c>
      <c r="R1749" s="111"/>
    </row>
    <row r="1750" spans="1:18" ht="12.75" customHeight="1">
      <c r="A1750" s="1359">
        <v>1741</v>
      </c>
      <c r="B1750" s="1355" t="s">
        <v>97</v>
      </c>
      <c r="C1750" s="1355"/>
      <c r="D1750" s="1355"/>
      <c r="E1750" s="1355"/>
      <c r="F1750" s="1355"/>
      <c r="G1750" s="1355"/>
      <c r="H1750" s="1356">
        <v>210603</v>
      </c>
      <c r="I1750" s="1357" t="s">
        <v>630</v>
      </c>
      <c r="J1750" s="1355" t="s">
        <v>3245</v>
      </c>
      <c r="K1750" s="1360">
        <v>10691</v>
      </c>
      <c r="L1750" s="1357" t="s">
        <v>5420</v>
      </c>
      <c r="M1750" s="1357" t="str">
        <f>IFERROR(INDEX('Budget Manager'!C:C,MATCH(L1750,'Budget Manager'!A:A,0))&amp;", "&amp;INDEX('Budget Manager'!D:D,MATCH(L1750,'Budget Manager'!A:A,0)),"No Budget Manager")</f>
        <v>Allcorn, Terry</v>
      </c>
      <c r="N1750" s="1357">
        <f>IFERROR(INDEX('Budget Manager'!B:B,MATCH(L1750,'Budget Manager'!A:A,0)),"No PIDM")</f>
        <v>3119122</v>
      </c>
      <c r="O1750" s="1357" t="s">
        <v>5473</v>
      </c>
      <c r="P1750" s="1357" t="str">
        <f t="shared" si="36"/>
        <v>End</v>
      </c>
      <c r="Q1750" s="1361" t="str">
        <f>IFERROR(VLOOKUP(Organization!$L1750,BUDGETMANAGER,5,FALSE),"No VID")</f>
        <v>I</v>
      </c>
      <c r="R1750" s="111"/>
    </row>
    <row r="1751" spans="1:18" ht="12.75" customHeight="1">
      <c r="A1751" s="1359">
        <v>1742</v>
      </c>
      <c r="B1751" s="1355" t="s">
        <v>97</v>
      </c>
      <c r="C1751" s="1355"/>
      <c r="D1751" s="1355"/>
      <c r="E1751" s="1355"/>
      <c r="F1751" s="1355"/>
      <c r="G1751" s="1355"/>
      <c r="H1751" s="1356">
        <v>210703</v>
      </c>
      <c r="I1751" s="1357" t="s">
        <v>632</v>
      </c>
      <c r="J1751" s="1355" t="s">
        <v>3245</v>
      </c>
      <c r="K1751" s="1360">
        <v>10691</v>
      </c>
      <c r="L1751" s="1357" t="s">
        <v>5420</v>
      </c>
      <c r="M1751" s="1357" t="str">
        <f>IFERROR(INDEX('Budget Manager'!C:C,MATCH(L1751,'Budget Manager'!A:A,0))&amp;", "&amp;INDEX('Budget Manager'!D:D,MATCH(L1751,'Budget Manager'!A:A,0)),"No Budget Manager")</f>
        <v>Allcorn, Terry</v>
      </c>
      <c r="N1751" s="1357">
        <f>IFERROR(INDEX('Budget Manager'!B:B,MATCH(L1751,'Budget Manager'!A:A,0)),"No PIDM")</f>
        <v>3119122</v>
      </c>
      <c r="O1751" s="1357" t="s">
        <v>5473</v>
      </c>
      <c r="P1751" s="1357" t="str">
        <f t="shared" si="36"/>
        <v>End</v>
      </c>
      <c r="Q1751" s="1361" t="str">
        <f>IFERROR(VLOOKUP(Organization!$L1751,BUDGETMANAGER,5,FALSE),"No VID")</f>
        <v>I</v>
      </c>
      <c r="R1751" s="111"/>
    </row>
    <row r="1752" spans="1:18" ht="12.75" customHeight="1">
      <c r="A1752" s="1359">
        <v>1743</v>
      </c>
      <c r="B1752" s="1355" t="s">
        <v>97</v>
      </c>
      <c r="C1752" s="1355"/>
      <c r="D1752" s="1355"/>
      <c r="E1752" s="1355"/>
      <c r="F1752" s="1355"/>
      <c r="G1752" s="1355"/>
      <c r="H1752" s="1356">
        <v>211004</v>
      </c>
      <c r="I1752" s="1357" t="s">
        <v>631</v>
      </c>
      <c r="J1752" s="1355" t="s">
        <v>3245</v>
      </c>
      <c r="K1752" s="1360">
        <v>10691</v>
      </c>
      <c r="L1752" s="1357" t="s">
        <v>5420</v>
      </c>
      <c r="M1752" s="1357" t="str">
        <f>IFERROR(INDEX('Budget Manager'!C:C,MATCH(L1752,'Budget Manager'!A:A,0))&amp;", "&amp;INDEX('Budget Manager'!D:D,MATCH(L1752,'Budget Manager'!A:A,0)),"No Budget Manager")</f>
        <v>Allcorn, Terry</v>
      </c>
      <c r="N1752" s="1357">
        <f>IFERROR(INDEX('Budget Manager'!B:B,MATCH(L1752,'Budget Manager'!A:A,0)),"No PIDM")</f>
        <v>3119122</v>
      </c>
      <c r="O1752" s="1357" t="s">
        <v>5473</v>
      </c>
      <c r="P1752" s="1357" t="str">
        <f t="shared" si="36"/>
        <v>End</v>
      </c>
      <c r="Q1752" s="1361" t="str">
        <f>IFERROR(VLOOKUP(Organization!$L1752,BUDGETMANAGER,5,FALSE),"No VID")</f>
        <v>I</v>
      </c>
      <c r="R1752" s="111"/>
    </row>
    <row r="1753" spans="1:18" ht="12.75" customHeight="1">
      <c r="A1753" s="1359">
        <v>1744</v>
      </c>
      <c r="B1753" s="1355" t="s">
        <v>97</v>
      </c>
      <c r="C1753" s="1355"/>
      <c r="D1753" s="1355"/>
      <c r="E1753" s="1355"/>
      <c r="F1753" s="1355"/>
      <c r="G1753" s="1355"/>
      <c r="H1753" s="1356">
        <v>211104</v>
      </c>
      <c r="I1753" s="1357" t="s">
        <v>2453</v>
      </c>
      <c r="J1753" s="1355" t="s">
        <v>3245</v>
      </c>
      <c r="K1753" s="1360">
        <v>10691</v>
      </c>
      <c r="L1753" s="1357" t="s">
        <v>5420</v>
      </c>
      <c r="M1753" s="1357" t="str">
        <f>IFERROR(INDEX('Budget Manager'!C:C,MATCH(L1753,'Budget Manager'!A:A,0))&amp;", "&amp;INDEX('Budget Manager'!D:D,MATCH(L1753,'Budget Manager'!A:A,0)),"No Budget Manager")</f>
        <v>Allcorn, Terry</v>
      </c>
      <c r="N1753" s="1357">
        <f>IFERROR(INDEX('Budget Manager'!B:B,MATCH(L1753,'Budget Manager'!A:A,0)),"No PIDM")</f>
        <v>3119122</v>
      </c>
      <c r="O1753" s="1357" t="s">
        <v>5473</v>
      </c>
      <c r="P1753" s="1357" t="str">
        <f t="shared" si="36"/>
        <v>End</v>
      </c>
      <c r="Q1753" s="1361" t="str">
        <f>IFERROR(VLOOKUP(Organization!$L1753,BUDGETMANAGER,5,FALSE),"No VID")</f>
        <v>I</v>
      </c>
      <c r="R1753" s="111">
        <f>COUNTIF($P$12:P1753,"End")</f>
        <v>315</v>
      </c>
    </row>
    <row r="1754" spans="1:18" ht="12.75" customHeight="1">
      <c r="A1754" s="1359">
        <v>1745</v>
      </c>
      <c r="B1754" s="1355" t="s">
        <v>97</v>
      </c>
      <c r="C1754" s="1355"/>
      <c r="D1754" s="1355"/>
      <c r="E1754" s="1355"/>
      <c r="F1754" s="1355"/>
      <c r="G1754" s="1355"/>
      <c r="H1754" s="1356" t="s">
        <v>1177</v>
      </c>
      <c r="I1754" s="1357" t="s">
        <v>3385</v>
      </c>
      <c r="J1754" s="1355" t="s">
        <v>3245</v>
      </c>
      <c r="K1754" s="1360">
        <v>10771</v>
      </c>
      <c r="L1754" s="1357" t="s">
        <v>8656</v>
      </c>
      <c r="M1754" s="1357" t="str">
        <f>IFERROR(INDEX('Budget Manager'!C:C,MATCH(L1754,'Budget Manager'!A:A,0))&amp;", "&amp;INDEX('Budget Manager'!D:D,MATCH(L1754,'Budget Manager'!A:A,0)),"No Budget Manager")</f>
        <v>Cutter, Cheri</v>
      </c>
      <c r="N1754" s="1357">
        <f>IFERROR(INDEX('Budget Manager'!B:B,MATCH(L1754,'Budget Manager'!A:A,0)),"No PIDM")</f>
        <v>3800292</v>
      </c>
      <c r="O1754" s="1357"/>
      <c r="P1754" s="1357" t="str">
        <f t="shared" si="36"/>
        <v/>
      </c>
      <c r="Q1754" s="1361" t="str">
        <f>IFERROR(VLOOKUP(Organization!$L1754,BUDGETMANAGER,5,FALSE),"No VID")</f>
        <v>A</v>
      </c>
      <c r="R1754" s="111"/>
    </row>
    <row r="1755" spans="1:18" ht="12.75" customHeight="1">
      <c r="A1755" s="1359">
        <v>1746</v>
      </c>
      <c r="B1755" s="1355" t="s">
        <v>97</v>
      </c>
      <c r="C1755" s="1355"/>
      <c r="D1755" s="1355"/>
      <c r="E1755" s="1355"/>
      <c r="F1755" s="1355"/>
      <c r="G1755" s="1355">
        <v>10772</v>
      </c>
      <c r="H1755" s="1356"/>
      <c r="I1755" s="1357" t="s">
        <v>2250</v>
      </c>
      <c r="J1755" s="1355" t="s">
        <v>3240</v>
      </c>
      <c r="K1755" s="1360">
        <v>1077</v>
      </c>
      <c r="L1755" s="1357" t="s">
        <v>8111</v>
      </c>
      <c r="M1755" s="1357" t="str">
        <f>IFERROR(INDEX('Budget Manager'!C:C,MATCH(L1755,'Budget Manager'!A:A,0))&amp;", "&amp;INDEX('Budget Manager'!D:D,MATCH(L1755,'Budget Manager'!A:A,0)),"No Budget Manager")</f>
        <v>Dunn, Susan</v>
      </c>
      <c r="N1755" s="1357">
        <f>IFERROR(INDEX('Budget Manager'!B:B,MATCH(L1755,'Budget Manager'!A:A,0)),"No PIDM")</f>
        <v>3388816</v>
      </c>
      <c r="O1755" s="1367"/>
      <c r="P1755" s="1357" t="str">
        <f t="shared" si="36"/>
        <v/>
      </c>
      <c r="Q1755" s="1361" t="str">
        <f>IFERROR(VLOOKUP(Organization!$L1755,BUDGETMANAGER,5,FALSE),"No VID")</f>
        <v>A</v>
      </c>
      <c r="R1755" s="111"/>
    </row>
    <row r="1756" spans="1:18" ht="12.75" customHeight="1">
      <c r="A1756" s="1359">
        <v>1747</v>
      </c>
      <c r="B1756" s="1355" t="s">
        <v>97</v>
      </c>
      <c r="C1756" s="1355"/>
      <c r="D1756" s="1355"/>
      <c r="E1756" s="1355"/>
      <c r="F1756" s="1355"/>
      <c r="G1756" s="1355"/>
      <c r="H1756" s="1356">
        <v>110604</v>
      </c>
      <c r="I1756" s="1357" t="s">
        <v>2454</v>
      </c>
      <c r="J1756" s="1355" t="s">
        <v>3245</v>
      </c>
      <c r="K1756" s="1360">
        <v>10772</v>
      </c>
      <c r="L1756" s="1357" t="s">
        <v>8111</v>
      </c>
      <c r="M1756" s="1357" t="str">
        <f>IFERROR(INDEX('Budget Manager'!C:C,MATCH(L1756,'Budget Manager'!A:A,0))&amp;", "&amp;INDEX('Budget Manager'!D:D,MATCH(L1756,'Budget Manager'!A:A,0)),"No Budget Manager")</f>
        <v>Dunn, Susan</v>
      </c>
      <c r="N1756" s="1357">
        <f>IFERROR(INDEX('Budget Manager'!B:B,MATCH(L1756,'Budget Manager'!A:A,0)),"No PIDM")</f>
        <v>3388816</v>
      </c>
      <c r="O1756" s="1367"/>
      <c r="P1756" s="1357" t="str">
        <f t="shared" si="36"/>
        <v/>
      </c>
      <c r="Q1756" s="1361" t="str">
        <f>IFERROR(VLOOKUP(Organization!$L1756,BUDGETMANAGER,5,FALSE),"No VID")</f>
        <v>A</v>
      </c>
      <c r="R1756" s="111"/>
    </row>
    <row r="1757" spans="1:18" ht="12.75" customHeight="1">
      <c r="A1757" s="1359">
        <v>1748</v>
      </c>
      <c r="B1757" s="1355" t="s">
        <v>97</v>
      </c>
      <c r="C1757" s="1355"/>
      <c r="D1757" s="1355"/>
      <c r="E1757" s="1355"/>
      <c r="F1757" s="1355"/>
      <c r="G1757" s="1355"/>
      <c r="H1757" s="1356">
        <v>110704</v>
      </c>
      <c r="I1757" s="1357" t="s">
        <v>2455</v>
      </c>
      <c r="J1757" s="1355" t="s">
        <v>3245</v>
      </c>
      <c r="K1757" s="1360">
        <v>10772</v>
      </c>
      <c r="L1757" s="1357" t="s">
        <v>8111</v>
      </c>
      <c r="M1757" s="1357" t="str">
        <f>IFERROR(INDEX('Budget Manager'!C:C,MATCH(L1757,'Budget Manager'!A:A,0))&amp;", "&amp;INDEX('Budget Manager'!D:D,MATCH(L1757,'Budget Manager'!A:A,0)),"No Budget Manager")</f>
        <v>Dunn, Susan</v>
      </c>
      <c r="N1757" s="1357">
        <f>IFERROR(INDEX('Budget Manager'!B:B,MATCH(L1757,'Budget Manager'!A:A,0)),"No PIDM")</f>
        <v>3388816</v>
      </c>
      <c r="O1757" s="1367"/>
      <c r="P1757" s="1357" t="str">
        <f t="shared" si="36"/>
        <v/>
      </c>
      <c r="Q1757" s="1361" t="str">
        <f>IFERROR(VLOOKUP(Organization!$L1757,BUDGETMANAGER,5,FALSE),"No VID")</f>
        <v>A</v>
      </c>
      <c r="R1757" s="111"/>
    </row>
    <row r="1758" spans="1:18" ht="12.75" customHeight="1">
      <c r="A1758" s="1359">
        <v>1749</v>
      </c>
      <c r="B1758" s="1355" t="s">
        <v>97</v>
      </c>
      <c r="C1758" s="1355"/>
      <c r="D1758" s="1355"/>
      <c r="E1758" s="1355"/>
      <c r="F1758" s="1355"/>
      <c r="G1758" s="1355"/>
      <c r="H1758" s="1356">
        <v>110804</v>
      </c>
      <c r="I1758" s="1357" t="s">
        <v>2823</v>
      </c>
      <c r="J1758" s="1355" t="s">
        <v>3245</v>
      </c>
      <c r="K1758" s="1360">
        <v>10772</v>
      </c>
      <c r="L1758" s="1357" t="s">
        <v>8111</v>
      </c>
      <c r="M1758" s="1357" t="str">
        <f>IFERROR(INDEX('Budget Manager'!C:C,MATCH(L1758,'Budget Manager'!A:A,0))&amp;", "&amp;INDEX('Budget Manager'!D:D,MATCH(L1758,'Budget Manager'!A:A,0)),"No Budget Manager")</f>
        <v>Dunn, Susan</v>
      </c>
      <c r="N1758" s="1357">
        <f>IFERROR(INDEX('Budget Manager'!B:B,MATCH(L1758,'Budget Manager'!A:A,0)),"No PIDM")</f>
        <v>3388816</v>
      </c>
      <c r="O1758" s="1367"/>
      <c r="P1758" s="1357" t="str">
        <f t="shared" si="36"/>
        <v/>
      </c>
      <c r="Q1758" s="1361" t="str">
        <f>IFERROR(VLOOKUP(Organization!$L1758,BUDGETMANAGER,5,FALSE),"No VID")</f>
        <v>A</v>
      </c>
      <c r="R1758" s="111"/>
    </row>
    <row r="1759" spans="1:18" ht="12.75" customHeight="1">
      <c r="A1759" s="1359">
        <v>1750</v>
      </c>
      <c r="B1759" s="1355" t="s">
        <v>97</v>
      </c>
      <c r="C1759" s="1355"/>
      <c r="D1759" s="1355"/>
      <c r="E1759" s="1355"/>
      <c r="F1759" s="1355"/>
      <c r="G1759" s="1355"/>
      <c r="H1759" s="1356">
        <v>111404</v>
      </c>
      <c r="I1759" s="1357" t="s">
        <v>2838</v>
      </c>
      <c r="J1759" s="1355" t="s">
        <v>3245</v>
      </c>
      <c r="K1759" s="1360">
        <v>10772</v>
      </c>
      <c r="L1759" s="1357" t="s">
        <v>8111</v>
      </c>
      <c r="M1759" s="1357" t="str">
        <f>IFERROR(INDEX('Budget Manager'!C:C,MATCH(L1759,'Budget Manager'!A:A,0))&amp;", "&amp;INDEX('Budget Manager'!D:D,MATCH(L1759,'Budget Manager'!A:A,0)),"No Budget Manager")</f>
        <v>Dunn, Susan</v>
      </c>
      <c r="N1759" s="1357">
        <f>IFERROR(INDEX('Budget Manager'!B:B,MATCH(L1759,'Budget Manager'!A:A,0)),"No PIDM")</f>
        <v>3388816</v>
      </c>
      <c r="O1759" s="1367"/>
      <c r="P1759" s="1357" t="str">
        <f t="shared" ref="P1759:P1826" si="37">LEFT($O1759,3)</f>
        <v/>
      </c>
      <c r="Q1759" s="1361" t="str">
        <f>IFERROR(VLOOKUP(Organization!$L1759,BUDGETMANAGER,5,FALSE),"No VID")</f>
        <v>A</v>
      </c>
      <c r="R1759" s="111"/>
    </row>
    <row r="1760" spans="1:18" ht="12.75" customHeight="1">
      <c r="A1760" s="1359">
        <v>1751</v>
      </c>
      <c r="B1760" s="1355" t="s">
        <v>97</v>
      </c>
      <c r="C1760" s="1355"/>
      <c r="D1760" s="1355"/>
      <c r="E1760" s="1355"/>
      <c r="F1760" s="1355"/>
      <c r="G1760" s="1355"/>
      <c r="H1760" s="1356">
        <v>111704</v>
      </c>
      <c r="I1760" s="1363" t="s">
        <v>978</v>
      </c>
      <c r="J1760" s="1355" t="s">
        <v>3245</v>
      </c>
      <c r="K1760" s="1360">
        <v>10772</v>
      </c>
      <c r="L1760" s="1357" t="s">
        <v>8111</v>
      </c>
      <c r="M1760" s="1357" t="str">
        <f>IFERROR(INDEX('Budget Manager'!C:C,MATCH(L1760,'Budget Manager'!A:A,0))&amp;", "&amp;INDEX('Budget Manager'!D:D,MATCH(L1760,'Budget Manager'!A:A,0)),"No Budget Manager")</f>
        <v>Dunn, Susan</v>
      </c>
      <c r="N1760" s="1357">
        <f>IFERROR(INDEX('Budget Manager'!B:B,MATCH(L1760,'Budget Manager'!A:A,0)),"No PIDM")</f>
        <v>3388816</v>
      </c>
      <c r="O1760" s="1367"/>
      <c r="P1760" s="1357" t="str">
        <f t="shared" si="37"/>
        <v/>
      </c>
      <c r="Q1760" s="1361" t="str">
        <f>IFERROR(VLOOKUP(Organization!$L1760,BUDGETMANAGER,5,FALSE),"No VID")</f>
        <v>A</v>
      </c>
      <c r="R1760" s="111"/>
    </row>
    <row r="1761" spans="1:18" ht="12.75" customHeight="1">
      <c r="A1761" s="1359">
        <v>1752</v>
      </c>
      <c r="B1761" s="1355" t="s">
        <v>97</v>
      </c>
      <c r="C1761" s="1355"/>
      <c r="D1761" s="1355"/>
      <c r="E1761" s="1355"/>
      <c r="F1761" s="1355"/>
      <c r="G1761" s="1355"/>
      <c r="H1761" s="1356">
        <v>114104</v>
      </c>
      <c r="I1761" s="1357" t="s">
        <v>2829</v>
      </c>
      <c r="J1761" s="1355" t="s">
        <v>3245</v>
      </c>
      <c r="K1761" s="1360">
        <v>10772</v>
      </c>
      <c r="L1761" s="1357" t="s">
        <v>8111</v>
      </c>
      <c r="M1761" s="1357" t="str">
        <f>IFERROR(INDEX('Budget Manager'!C:C,MATCH(L1761,'Budget Manager'!A:A,0))&amp;", "&amp;INDEX('Budget Manager'!D:D,MATCH(L1761,'Budget Manager'!A:A,0)),"No Budget Manager")</f>
        <v>Dunn, Susan</v>
      </c>
      <c r="N1761" s="1357">
        <f>IFERROR(INDEX('Budget Manager'!B:B,MATCH(L1761,'Budget Manager'!A:A,0)),"No PIDM")</f>
        <v>3388816</v>
      </c>
      <c r="O1761" s="1367"/>
      <c r="P1761" s="1357" t="str">
        <f t="shared" si="37"/>
        <v/>
      </c>
      <c r="Q1761" s="1361" t="str">
        <f>IFERROR(VLOOKUP(Organization!$L1761,BUDGETMANAGER,5,FALSE),"No VID")</f>
        <v>A</v>
      </c>
      <c r="R1761" s="111"/>
    </row>
    <row r="1762" spans="1:18" ht="12.75" customHeight="1">
      <c r="A1762" s="1359">
        <v>1753</v>
      </c>
      <c r="B1762" s="1355" t="s">
        <v>97</v>
      </c>
      <c r="C1762" s="1355"/>
      <c r="D1762" s="1355"/>
      <c r="E1762" s="1355"/>
      <c r="F1762" s="1355"/>
      <c r="G1762" s="1355"/>
      <c r="H1762" s="1356">
        <v>114204</v>
      </c>
      <c r="I1762" s="1357" t="s">
        <v>2830</v>
      </c>
      <c r="J1762" s="1355" t="s">
        <v>3245</v>
      </c>
      <c r="K1762" s="1360">
        <v>10772</v>
      </c>
      <c r="L1762" s="1357" t="s">
        <v>8111</v>
      </c>
      <c r="M1762" s="1357" t="str">
        <f>IFERROR(INDEX('Budget Manager'!C:C,MATCH(L1762,'Budget Manager'!A:A,0))&amp;", "&amp;INDEX('Budget Manager'!D:D,MATCH(L1762,'Budget Manager'!A:A,0)),"No Budget Manager")</f>
        <v>Dunn, Susan</v>
      </c>
      <c r="N1762" s="1357">
        <f>IFERROR(INDEX('Budget Manager'!B:B,MATCH(L1762,'Budget Manager'!A:A,0)),"No PIDM")</f>
        <v>3388816</v>
      </c>
      <c r="O1762" s="1367"/>
      <c r="P1762" s="1357" t="str">
        <f t="shared" si="37"/>
        <v/>
      </c>
      <c r="Q1762" s="1361" t="str">
        <f>IFERROR(VLOOKUP(Organization!$L1762,BUDGETMANAGER,5,FALSE),"No VID")</f>
        <v>A</v>
      </c>
      <c r="R1762" s="111"/>
    </row>
    <row r="1763" spans="1:18" ht="12.75" customHeight="1">
      <c r="A1763" s="1359">
        <v>1754</v>
      </c>
      <c r="B1763" s="1355" t="s">
        <v>97</v>
      </c>
      <c r="C1763" s="1355"/>
      <c r="D1763" s="1355"/>
      <c r="E1763" s="1355"/>
      <c r="F1763" s="1355"/>
      <c r="G1763" s="1355"/>
      <c r="H1763" s="1356">
        <v>114304</v>
      </c>
      <c r="I1763" s="1357" t="s">
        <v>2831</v>
      </c>
      <c r="J1763" s="1355" t="s">
        <v>3245</v>
      </c>
      <c r="K1763" s="1360">
        <v>10772</v>
      </c>
      <c r="L1763" s="1357" t="s">
        <v>8111</v>
      </c>
      <c r="M1763" s="1357" t="str">
        <f>IFERROR(INDEX('Budget Manager'!C:C,MATCH(L1763,'Budget Manager'!A:A,0))&amp;", "&amp;INDEX('Budget Manager'!D:D,MATCH(L1763,'Budget Manager'!A:A,0)),"No Budget Manager")</f>
        <v>Dunn, Susan</v>
      </c>
      <c r="N1763" s="1357">
        <f>IFERROR(INDEX('Budget Manager'!B:B,MATCH(L1763,'Budget Manager'!A:A,0)),"No PIDM")</f>
        <v>3388816</v>
      </c>
      <c r="O1763" s="1367"/>
      <c r="P1763" s="1357" t="str">
        <f t="shared" si="37"/>
        <v/>
      </c>
      <c r="Q1763" s="1361" t="str">
        <f>IFERROR(VLOOKUP(Organization!$L1763,BUDGETMANAGER,5,FALSE),"No VID")</f>
        <v>A</v>
      </c>
      <c r="R1763" s="111"/>
    </row>
    <row r="1764" spans="1:18" ht="12.75" customHeight="1">
      <c r="A1764" s="1359">
        <v>1755</v>
      </c>
      <c r="B1764" s="1355" t="s">
        <v>97</v>
      </c>
      <c r="C1764" s="1355"/>
      <c r="D1764" s="1355"/>
      <c r="E1764" s="1355"/>
      <c r="F1764" s="1355"/>
      <c r="G1764" s="1355"/>
      <c r="H1764" s="1356">
        <v>116204</v>
      </c>
      <c r="I1764" s="1357" t="s">
        <v>5418</v>
      </c>
      <c r="J1764" s="1355" t="s">
        <v>3245</v>
      </c>
      <c r="K1764" s="1360">
        <v>10772</v>
      </c>
      <c r="L1764" s="1357" t="s">
        <v>8111</v>
      </c>
      <c r="M1764" s="1357" t="str">
        <f>IFERROR(INDEX('Budget Manager'!C:C,MATCH(L1764,'Budget Manager'!A:A,0))&amp;", "&amp;INDEX('Budget Manager'!D:D,MATCH(L1764,'Budget Manager'!A:A,0)),"No Budget Manager")</f>
        <v>Dunn, Susan</v>
      </c>
      <c r="N1764" s="1357">
        <f>IFERROR(INDEX('Budget Manager'!B:B,MATCH(L1764,'Budget Manager'!A:A,0)),"No PIDM")</f>
        <v>3388816</v>
      </c>
      <c r="O1764" s="1367"/>
      <c r="P1764" s="1357" t="str">
        <f t="shared" si="37"/>
        <v/>
      </c>
      <c r="Q1764" s="1361" t="str">
        <f>IFERROR(VLOOKUP(Organization!$L1764,BUDGETMANAGER,5,FALSE),"No VID")</f>
        <v>A</v>
      </c>
      <c r="R1764" s="111"/>
    </row>
    <row r="1765" spans="1:18" ht="12.75" customHeight="1">
      <c r="A1765" s="1359">
        <v>1756</v>
      </c>
      <c r="B1765" s="1355" t="s">
        <v>97</v>
      </c>
      <c r="C1765" s="1355"/>
      <c r="D1765" s="1355"/>
      <c r="E1765" s="1355"/>
      <c r="F1765" s="1355"/>
      <c r="G1765" s="1355"/>
      <c r="H1765" s="1356">
        <v>140304</v>
      </c>
      <c r="I1765" s="1357" t="s">
        <v>9753</v>
      </c>
      <c r="J1765" s="1355" t="s">
        <v>3245</v>
      </c>
      <c r="K1765" s="1360">
        <v>10772</v>
      </c>
      <c r="L1765" s="1357" t="s">
        <v>8111</v>
      </c>
      <c r="M1765" s="1357" t="str">
        <f>IFERROR(INDEX('Budget Manager'!C:C,MATCH(L1765,'Budget Manager'!A:A,0))&amp;", "&amp;INDEX('Budget Manager'!D:D,MATCH(L1765,'Budget Manager'!A:A,0)),"No Budget Manager")</f>
        <v>Dunn, Susan</v>
      </c>
      <c r="N1765" s="1357">
        <f>IFERROR(INDEX('Budget Manager'!B:B,MATCH(L1765,'Budget Manager'!A:A,0)),"No PIDM")</f>
        <v>3388816</v>
      </c>
      <c r="O1765" s="1367"/>
      <c r="P1765" s="1357" t="str">
        <f t="shared" si="37"/>
        <v/>
      </c>
      <c r="Q1765" s="1361" t="str">
        <f>IFERROR(VLOOKUP(Organization!$L1765,BUDGETMANAGER,5,FALSE),"No VID")</f>
        <v>A</v>
      </c>
      <c r="R1765" s="111"/>
    </row>
    <row r="1766" spans="1:18" ht="12.75" customHeight="1">
      <c r="A1766" s="1359">
        <v>1757</v>
      </c>
      <c r="B1766" s="1355" t="s">
        <v>97</v>
      </c>
      <c r="C1766" s="1355"/>
      <c r="D1766" s="1355"/>
      <c r="E1766" s="1355"/>
      <c r="F1766" s="1355"/>
      <c r="G1766" s="1355"/>
      <c r="H1766" s="1356">
        <v>210104</v>
      </c>
      <c r="I1766" s="1357" t="s">
        <v>2824</v>
      </c>
      <c r="J1766" s="1355" t="s">
        <v>3245</v>
      </c>
      <c r="K1766" s="1360">
        <v>10602</v>
      </c>
      <c r="L1766" s="1357" t="s">
        <v>7743</v>
      </c>
      <c r="M1766" s="1357" t="str">
        <f>IFERROR(INDEX('Budget Manager'!C:C,MATCH(L1766,'Budget Manager'!A:A,0))&amp;", "&amp;INDEX('Budget Manager'!D:D,MATCH(L1766,'Budget Manager'!A:A,0)),"No Budget Manager")</f>
        <v>Mathews, Adrienne</v>
      </c>
      <c r="N1766" s="1357">
        <f>IFERROR(INDEX('Budget Manager'!B:B,MATCH(L1766,'Budget Manager'!A:A,0)),"No PIDM")</f>
        <v>358441</v>
      </c>
      <c r="O1766" s="1367" t="s">
        <v>7749</v>
      </c>
      <c r="P1766" s="1357" t="str">
        <f t="shared" si="37"/>
        <v>End</v>
      </c>
      <c r="Q1766" s="1361" t="str">
        <f>IFERROR(VLOOKUP(Organization!$L1766,BUDGETMANAGER,5,FALSE),"No VID")</f>
        <v>I</v>
      </c>
      <c r="R1766" s="111"/>
    </row>
    <row r="1767" spans="1:18" ht="12.75" customHeight="1">
      <c r="A1767" s="1359">
        <v>1758</v>
      </c>
      <c r="B1767" s="1355" t="s">
        <v>97</v>
      </c>
      <c r="C1767" s="1355"/>
      <c r="D1767" s="1355"/>
      <c r="E1767" s="1355"/>
      <c r="F1767" s="1355"/>
      <c r="G1767" s="1355"/>
      <c r="H1767" s="1356">
        <v>240307</v>
      </c>
      <c r="I1767" s="1363" t="s">
        <v>4900</v>
      </c>
      <c r="J1767" s="1355" t="s">
        <v>3245</v>
      </c>
      <c r="K1767" s="1360">
        <v>10692</v>
      </c>
      <c r="L1767" s="1357" t="s">
        <v>3969</v>
      </c>
      <c r="M1767" s="1357" t="str">
        <f>IFERROR(INDEX('Budget Manager'!C:C,MATCH(L1767,'Budget Manager'!A:A,0))&amp;", "&amp;INDEX('Budget Manager'!D:D,MATCH(L1767,'Budget Manager'!A:A,0)),"No Budget Manager")</f>
        <v>McIntire, Molly</v>
      </c>
      <c r="N1767" s="1357">
        <f>IFERROR(INDEX('Budget Manager'!B:B,MATCH(L1767,'Budget Manager'!A:A,0)),"No PIDM")</f>
        <v>3072897</v>
      </c>
      <c r="O1767" s="1367" t="s">
        <v>6082</v>
      </c>
      <c r="P1767" s="1357" t="str">
        <f t="shared" si="37"/>
        <v>End</v>
      </c>
      <c r="Q1767" s="1361" t="str">
        <f>IFERROR(VLOOKUP(Organization!$L1767,BUDGETMANAGER,5,FALSE),"No VID")</f>
        <v>A</v>
      </c>
      <c r="R1767" s="111"/>
    </row>
    <row r="1768" spans="1:18" ht="12.75" customHeight="1">
      <c r="A1768" s="1359">
        <v>1759</v>
      </c>
      <c r="B1768" s="1355" t="s">
        <v>97</v>
      </c>
      <c r="C1768" s="1355"/>
      <c r="D1768" s="1355"/>
      <c r="E1768" s="1355"/>
      <c r="F1768" s="1355"/>
      <c r="G1768" s="1355"/>
      <c r="H1768" s="1356">
        <v>240004</v>
      </c>
      <c r="I1768" s="1357" t="s">
        <v>5792</v>
      </c>
      <c r="J1768" s="1355" t="s">
        <v>3245</v>
      </c>
      <c r="K1768" s="1360">
        <v>10692</v>
      </c>
      <c r="L1768" s="1357" t="s">
        <v>3969</v>
      </c>
      <c r="M1768" s="1357" t="str">
        <f>IFERROR(INDEX('Budget Manager'!C:C,MATCH(L1768,'Budget Manager'!A:A,0))&amp;", "&amp;INDEX('Budget Manager'!D:D,MATCH(L1768,'Budget Manager'!A:A,0)),"No Budget Manager")</f>
        <v>McIntire, Molly</v>
      </c>
      <c r="N1768" s="1357">
        <f>IFERROR(INDEX('Budget Manager'!B:B,MATCH(L1768,'Budget Manager'!A:A,0)),"No PIDM")</f>
        <v>3072897</v>
      </c>
      <c r="O1768" s="1367" t="s">
        <v>7457</v>
      </c>
      <c r="P1768" s="1357" t="str">
        <f t="shared" si="37"/>
        <v>End</v>
      </c>
      <c r="Q1768" s="1361" t="str">
        <f>IFERROR(VLOOKUP(Organization!$L1768,BUDGETMANAGER,5,FALSE),"No VID")</f>
        <v>A</v>
      </c>
      <c r="R1768" s="111"/>
    </row>
    <row r="1769" spans="1:18" ht="12.75" customHeight="1">
      <c r="A1769" s="1359">
        <v>1760</v>
      </c>
      <c r="B1769" s="1355" t="s">
        <v>97</v>
      </c>
      <c r="C1769" s="1355"/>
      <c r="D1769" s="1355"/>
      <c r="E1769" s="1355"/>
      <c r="F1769" s="1355"/>
      <c r="G1769" s="1355"/>
      <c r="H1769" s="1356">
        <v>240700</v>
      </c>
      <c r="I1769" s="1357" t="s">
        <v>5792</v>
      </c>
      <c r="J1769" s="1355" t="s">
        <v>3245</v>
      </c>
      <c r="K1769" s="1378">
        <v>10722</v>
      </c>
      <c r="L1769" s="1357" t="s">
        <v>3969</v>
      </c>
      <c r="M1769" s="1357" t="str">
        <f>IFERROR(INDEX('Budget Manager'!C:C,MATCH(L1769,'Budget Manager'!A:A,0))&amp;", "&amp;INDEX('Budget Manager'!D:D,MATCH(L1769,'Budget Manager'!A:A,0)),"No Budget Manager")</f>
        <v>McIntire, Molly</v>
      </c>
      <c r="N1769" s="1357">
        <f>IFERROR(INDEX('Budget Manager'!B:B,MATCH(L1769,'Budget Manager'!A:A,0)),"No PIDM")</f>
        <v>3072897</v>
      </c>
      <c r="O1769" s="1367"/>
      <c r="P1769" s="1357" t="str">
        <f t="shared" si="37"/>
        <v/>
      </c>
      <c r="Q1769" s="1361" t="str">
        <f>IFERROR(VLOOKUP(Organization!$L1769,BUDGETMANAGER,5,FALSE),"No VID")</f>
        <v>A</v>
      </c>
      <c r="R1769" s="111"/>
    </row>
    <row r="1770" spans="1:18" ht="12.75" customHeight="1">
      <c r="A1770" s="1359">
        <v>1761</v>
      </c>
      <c r="B1770" s="1355" t="s">
        <v>97</v>
      </c>
      <c r="C1770" s="1355"/>
      <c r="D1770" s="1355"/>
      <c r="E1770" s="1355"/>
      <c r="F1770" s="1355"/>
      <c r="G1770" s="1355"/>
      <c r="H1770" s="1356">
        <v>250304</v>
      </c>
      <c r="I1770" s="1357" t="s">
        <v>2640</v>
      </c>
      <c r="J1770" s="1355" t="s">
        <v>3245</v>
      </c>
      <c r="K1770" s="1360">
        <v>10602</v>
      </c>
      <c r="L1770" s="1357" t="s">
        <v>7743</v>
      </c>
      <c r="M1770" s="1357" t="str">
        <f>IFERROR(INDEX('Budget Manager'!C:C,MATCH(L1770,'Budget Manager'!A:A,0))&amp;", "&amp;INDEX('Budget Manager'!D:D,MATCH(L1770,'Budget Manager'!A:A,0)),"No Budget Manager")</f>
        <v>Mathews, Adrienne</v>
      </c>
      <c r="N1770" s="1357">
        <f>IFERROR(INDEX('Budget Manager'!B:B,MATCH(L1770,'Budget Manager'!A:A,0)),"No PIDM")</f>
        <v>358441</v>
      </c>
      <c r="O1770" s="1367" t="s">
        <v>7749</v>
      </c>
      <c r="P1770" s="1357" t="str">
        <f t="shared" si="37"/>
        <v>End</v>
      </c>
      <c r="Q1770" s="1361" t="str">
        <f>IFERROR(VLOOKUP(Organization!$L1770,BUDGETMANAGER,5,FALSE),"No VID")</f>
        <v>I</v>
      </c>
      <c r="R1770" s="111"/>
    </row>
    <row r="1771" spans="1:18" ht="12.75" customHeight="1">
      <c r="A1771" s="1359">
        <v>1762</v>
      </c>
      <c r="B1771" s="1355" t="s">
        <v>97</v>
      </c>
      <c r="C1771" s="1355"/>
      <c r="D1771" s="1355"/>
      <c r="E1771" s="1355"/>
      <c r="F1771" s="1355"/>
      <c r="G1771" s="1355"/>
      <c r="H1771" s="1356">
        <v>250604</v>
      </c>
      <c r="I1771" s="1357" t="s">
        <v>4132</v>
      </c>
      <c r="J1771" s="1355" t="s">
        <v>3245</v>
      </c>
      <c r="K1771" s="1360">
        <v>10692</v>
      </c>
      <c r="L1771" s="1357" t="s">
        <v>3969</v>
      </c>
      <c r="M1771" s="1357" t="str">
        <f>IFERROR(INDEX('Budget Manager'!C:C,MATCH(L1771,'Budget Manager'!A:A,0))&amp;", "&amp;INDEX('Budget Manager'!D:D,MATCH(L1771,'Budget Manager'!A:A,0)),"No Budget Manager")</f>
        <v>McIntire, Molly</v>
      </c>
      <c r="N1771" s="1357">
        <f>IFERROR(INDEX('Budget Manager'!B:B,MATCH(L1771,'Budget Manager'!A:A,0)),"No PIDM")</f>
        <v>3072897</v>
      </c>
      <c r="O1771" s="1367" t="s">
        <v>6079</v>
      </c>
      <c r="P1771" s="1357" t="str">
        <f t="shared" si="37"/>
        <v>End</v>
      </c>
      <c r="Q1771" s="1361" t="str">
        <f>IFERROR(VLOOKUP(Organization!$L1771,BUDGETMANAGER,5,FALSE),"No VID")</f>
        <v>A</v>
      </c>
      <c r="R1771" s="111">
        <f>COUNTIF($P$12:P1772,"End")</f>
        <v>320</v>
      </c>
    </row>
    <row r="1772" spans="1:18" ht="12.75" customHeight="1">
      <c r="A1772" s="1359">
        <v>1763</v>
      </c>
      <c r="B1772" s="1355" t="s">
        <v>97</v>
      </c>
      <c r="C1772" s="1355"/>
      <c r="D1772" s="1355"/>
      <c r="E1772" s="1355"/>
      <c r="F1772" s="1355"/>
      <c r="G1772" s="1355"/>
      <c r="H1772" s="1356">
        <v>310404</v>
      </c>
      <c r="I1772" s="1357" t="s">
        <v>2486</v>
      </c>
      <c r="J1772" s="1355" t="s">
        <v>3245</v>
      </c>
      <c r="K1772" s="1360">
        <v>10772</v>
      </c>
      <c r="L1772" s="1357" t="s">
        <v>8111</v>
      </c>
      <c r="M1772" s="1357" t="str">
        <f>IFERROR(INDEX('Budget Manager'!C:C,MATCH(L1772,'Budget Manager'!A:A,0))&amp;", "&amp;INDEX('Budget Manager'!D:D,MATCH(L1772,'Budget Manager'!A:A,0)),"No Budget Manager")</f>
        <v>Dunn, Susan</v>
      </c>
      <c r="N1772" s="1357">
        <f>IFERROR(INDEX('Budget Manager'!B:B,MATCH(L1772,'Budget Manager'!A:A,0)),"No PIDM")</f>
        <v>3388816</v>
      </c>
      <c r="O1772" s="1367"/>
      <c r="P1772" s="1357" t="str">
        <f t="shared" si="37"/>
        <v/>
      </c>
      <c r="Q1772" s="1361" t="str">
        <f>IFERROR(VLOOKUP(Organization!$L1772,BUDGETMANAGER,5,FALSE),"No VID")</f>
        <v>A</v>
      </c>
      <c r="R1772" s="111"/>
    </row>
    <row r="1773" spans="1:18" ht="12.75" customHeight="1">
      <c r="A1773" s="1359">
        <v>1764</v>
      </c>
      <c r="B1773" s="1355" t="s">
        <v>97</v>
      </c>
      <c r="C1773" s="1355"/>
      <c r="D1773" s="1355"/>
      <c r="E1773" s="1355"/>
      <c r="F1773" s="1355"/>
      <c r="G1773" s="1355"/>
      <c r="H1773" s="1356">
        <v>361800</v>
      </c>
      <c r="I1773" s="1357" t="s">
        <v>9325</v>
      </c>
      <c r="J1773" s="1355" t="s">
        <v>3245</v>
      </c>
      <c r="K1773" s="1360">
        <v>10772</v>
      </c>
      <c r="L1773" s="1357" t="s">
        <v>9641</v>
      </c>
      <c r="M1773" s="1357" t="str">
        <f>IFERROR(INDEX('Budget Manager'!C:C,MATCH(L1773,'Budget Manager'!A:A,0))&amp;", "&amp;INDEX('Budget Manager'!D:D,MATCH(L1773,'Budget Manager'!A:A,0)),"No Budget Manager")</f>
        <v>Watson, Doreen</v>
      </c>
      <c r="N1773" s="1357">
        <f>IFERROR(INDEX('Budget Manager'!B:B,MATCH(L1773,'Budget Manager'!A:A,0)),"No PIDM")</f>
        <v>540992</v>
      </c>
      <c r="O1773" s="1357"/>
      <c r="P1773" s="1357" t="str">
        <f t="shared" si="37"/>
        <v/>
      </c>
      <c r="Q1773" s="1361" t="str">
        <f>IFERROR(VLOOKUP(Organization!$L1773,BUDGETMANAGER,5,FALSE),"No VID")</f>
        <v>S</v>
      </c>
      <c r="R1773" s="111"/>
    </row>
    <row r="1774" spans="1:18" ht="12.75" customHeight="1">
      <c r="A1774" s="1359">
        <v>1765</v>
      </c>
      <c r="B1774" s="1355" t="s">
        <v>97</v>
      </c>
      <c r="C1774" s="1355"/>
      <c r="D1774" s="1355"/>
      <c r="E1774" s="1355"/>
      <c r="F1774" s="1355"/>
      <c r="G1774" s="1355">
        <v>10773</v>
      </c>
      <c r="H1774" s="1356"/>
      <c r="I1774" s="1357" t="s">
        <v>2250</v>
      </c>
      <c r="J1774" s="1355" t="s">
        <v>3240</v>
      </c>
      <c r="K1774" s="1360">
        <v>1077</v>
      </c>
      <c r="L1774" s="1357" t="s">
        <v>9161</v>
      </c>
      <c r="M1774" s="1357" t="str">
        <f>IFERROR(INDEX('Budget Manager'!C:C,MATCH(L1774,'Budget Manager'!A:A,0))&amp;", "&amp;INDEX('Budget Manager'!D:D,MATCH(L1774,'Budget Manager'!A:A,0)),"No Budget Manager")</f>
        <v>Johnson, Wesley</v>
      </c>
      <c r="N1774" s="1357">
        <f>IFERROR(INDEX('Budget Manager'!B:B,MATCH(L1774,'Budget Manager'!A:A,0)),"No PIDM")</f>
        <v>4076791</v>
      </c>
      <c r="O1774" s="1357"/>
      <c r="P1774" s="1357" t="str">
        <f t="shared" si="37"/>
        <v/>
      </c>
      <c r="Q1774" s="1361" t="str">
        <f>IFERROR(VLOOKUP(Organization!$L1774,BUDGETMANAGER,5,FALSE),"No VID")</f>
        <v>A</v>
      </c>
      <c r="R1774" s="111"/>
    </row>
    <row r="1775" spans="1:18" ht="12.75" customHeight="1">
      <c r="A1775" s="1359">
        <v>1766</v>
      </c>
      <c r="B1775" s="1355" t="s">
        <v>97</v>
      </c>
      <c r="C1775" s="1355"/>
      <c r="D1775" s="1355"/>
      <c r="E1775" s="1355"/>
      <c r="F1775" s="1355"/>
      <c r="G1775" s="1355"/>
      <c r="H1775" s="1356">
        <v>111104</v>
      </c>
      <c r="I1775" s="1357" t="s">
        <v>2833</v>
      </c>
      <c r="J1775" s="1355" t="s">
        <v>3245</v>
      </c>
      <c r="K1775" s="1360">
        <v>10773</v>
      </c>
      <c r="L1775" s="1357" t="s">
        <v>9161</v>
      </c>
      <c r="M1775" s="1357" t="str">
        <f>IFERROR(INDEX('Budget Manager'!C:C,MATCH(L1775,'Budget Manager'!A:A,0))&amp;", "&amp;INDEX('Budget Manager'!D:D,MATCH(L1775,'Budget Manager'!A:A,0)),"No Budget Manager")</f>
        <v>Johnson, Wesley</v>
      </c>
      <c r="N1775" s="1357">
        <f>IFERROR(INDEX('Budget Manager'!B:B,MATCH(L1775,'Budget Manager'!A:A,0)),"No PIDM")</f>
        <v>4076791</v>
      </c>
      <c r="O1775" s="1357"/>
      <c r="P1775" s="1357" t="str">
        <f t="shared" si="37"/>
        <v/>
      </c>
      <c r="Q1775" s="1361" t="str">
        <f>IFERROR(VLOOKUP(Organization!$L1775,BUDGETMANAGER,5,FALSE),"No VID")</f>
        <v>A</v>
      </c>
      <c r="R1775" s="111"/>
    </row>
    <row r="1776" spans="1:18" ht="12.75" customHeight="1">
      <c r="A1776" s="1359">
        <v>1767</v>
      </c>
      <c r="B1776" s="1355" t="s">
        <v>97</v>
      </c>
      <c r="C1776" s="1355"/>
      <c r="D1776" s="1355"/>
      <c r="E1776" s="1355"/>
      <c r="F1776" s="1355"/>
      <c r="G1776" s="1355"/>
      <c r="H1776" s="1356">
        <v>111204</v>
      </c>
      <c r="I1776" s="1357" t="s">
        <v>3828</v>
      </c>
      <c r="J1776" s="1355" t="s">
        <v>3245</v>
      </c>
      <c r="K1776" s="1360">
        <v>10773</v>
      </c>
      <c r="L1776" s="1357" t="s">
        <v>9161</v>
      </c>
      <c r="M1776" s="1357" t="str">
        <f>IFERROR(INDEX('Budget Manager'!C:C,MATCH(L1776,'Budget Manager'!A:A,0))&amp;", "&amp;INDEX('Budget Manager'!D:D,MATCH(L1776,'Budget Manager'!A:A,0)),"No Budget Manager")</f>
        <v>Johnson, Wesley</v>
      </c>
      <c r="N1776" s="1357">
        <f>IFERROR(INDEX('Budget Manager'!B:B,MATCH(L1776,'Budget Manager'!A:A,0)),"No PIDM")</f>
        <v>4076791</v>
      </c>
      <c r="O1776" s="1357"/>
      <c r="P1776" s="1357" t="str">
        <f t="shared" si="37"/>
        <v/>
      </c>
      <c r="Q1776" s="1361" t="str">
        <f>IFERROR(VLOOKUP(Organization!$L1776,BUDGETMANAGER,5,FALSE),"No VID")</f>
        <v>A</v>
      </c>
      <c r="R1776" s="111"/>
    </row>
    <row r="1777" spans="1:18" ht="12.75" customHeight="1">
      <c r="A1777" s="1359">
        <v>1768</v>
      </c>
      <c r="B1777" s="1355" t="s">
        <v>97</v>
      </c>
      <c r="C1777" s="1355"/>
      <c r="D1777" s="1355"/>
      <c r="E1777" s="1355"/>
      <c r="F1777" s="1355"/>
      <c r="G1777" s="1355"/>
      <c r="H1777" s="1356">
        <v>111304</v>
      </c>
      <c r="I1777" s="1363" t="s">
        <v>2834</v>
      </c>
      <c r="J1777" s="1355" t="s">
        <v>3245</v>
      </c>
      <c r="K1777" s="1360">
        <v>10603</v>
      </c>
      <c r="L1777" s="1357" t="s">
        <v>4191</v>
      </c>
      <c r="M1777" s="1357" t="str">
        <f>IFERROR(INDEX('Budget Manager'!C:C,MATCH(L1777,'Budget Manager'!A:A,0))&amp;", "&amp;INDEX('Budget Manager'!D:D,MATCH(L1777,'Budget Manager'!A:A,0)),"No Budget Manager")</f>
        <v>Renn, Elizabeth</v>
      </c>
      <c r="N1777" s="1357">
        <f>IFERROR(INDEX('Budget Manager'!B:B,MATCH(L1777,'Budget Manager'!A:A,0)),"No PIDM")</f>
        <v>3531043</v>
      </c>
      <c r="O1777" s="1357" t="s">
        <v>6713</v>
      </c>
      <c r="P1777" s="1357" t="str">
        <f t="shared" si="37"/>
        <v>End</v>
      </c>
      <c r="Q1777" s="1361" t="str">
        <f>IFERROR(VLOOKUP(Organization!$L1777,BUDGETMANAGER,5,FALSE),"No VID")</f>
        <v>I</v>
      </c>
      <c r="R1777" s="111"/>
    </row>
    <row r="1778" spans="1:18" ht="12.75" customHeight="1">
      <c r="A1778" s="1359">
        <v>1769</v>
      </c>
      <c r="B1778" s="1355" t="s">
        <v>97</v>
      </c>
      <c r="C1778" s="1355"/>
      <c r="D1778" s="1355"/>
      <c r="E1778" s="1355"/>
      <c r="F1778" s="1355"/>
      <c r="G1778" s="1355"/>
      <c r="H1778" s="1356">
        <v>114404</v>
      </c>
      <c r="I1778" s="1363" t="s">
        <v>2835</v>
      </c>
      <c r="J1778" s="1355" t="s">
        <v>3245</v>
      </c>
      <c r="K1778" s="1360">
        <v>10773</v>
      </c>
      <c r="L1778" s="1357" t="s">
        <v>9161</v>
      </c>
      <c r="M1778" s="1357" t="str">
        <f>IFERROR(INDEX('Budget Manager'!C:C,MATCH(L1778,'Budget Manager'!A:A,0))&amp;", "&amp;INDEX('Budget Manager'!D:D,MATCH(L1778,'Budget Manager'!A:A,0)),"No Budget Manager")</f>
        <v>Johnson, Wesley</v>
      </c>
      <c r="N1778" s="1357">
        <f>IFERROR(INDEX('Budget Manager'!B:B,MATCH(L1778,'Budget Manager'!A:A,0)),"No PIDM")</f>
        <v>4076791</v>
      </c>
      <c r="O1778" s="1357"/>
      <c r="P1778" s="1357" t="str">
        <f t="shared" si="37"/>
        <v/>
      </c>
      <c r="Q1778" s="1361" t="str">
        <f>IFERROR(VLOOKUP(Organization!$L1778,BUDGETMANAGER,5,FALSE),"No VID")</f>
        <v>A</v>
      </c>
      <c r="R1778" s="111"/>
    </row>
    <row r="1779" spans="1:18" ht="12.75" customHeight="1">
      <c r="A1779" s="1359">
        <v>1770</v>
      </c>
      <c r="B1779" s="1355" t="s">
        <v>97</v>
      </c>
      <c r="C1779" s="1355"/>
      <c r="D1779" s="1355"/>
      <c r="E1779" s="1355"/>
      <c r="F1779" s="1355"/>
      <c r="G1779" s="1355"/>
      <c r="H1779" s="1356">
        <v>114504</v>
      </c>
      <c r="I1779" s="1363" t="s">
        <v>2836</v>
      </c>
      <c r="J1779" s="1355" t="s">
        <v>3245</v>
      </c>
      <c r="K1779" s="1360">
        <v>10773</v>
      </c>
      <c r="L1779" s="1357" t="s">
        <v>9161</v>
      </c>
      <c r="M1779" s="1357" t="str">
        <f>IFERROR(INDEX('Budget Manager'!C:C,MATCH(L1779,'Budget Manager'!A:A,0))&amp;", "&amp;INDEX('Budget Manager'!D:D,MATCH(L1779,'Budget Manager'!A:A,0)),"No Budget Manager")</f>
        <v>Johnson, Wesley</v>
      </c>
      <c r="N1779" s="1357">
        <f>IFERROR(INDEX('Budget Manager'!B:B,MATCH(L1779,'Budget Manager'!A:A,0)),"No PIDM")</f>
        <v>4076791</v>
      </c>
      <c r="O1779" s="1357"/>
      <c r="P1779" s="1357" t="str">
        <f t="shared" si="37"/>
        <v/>
      </c>
      <c r="Q1779" s="1361" t="str">
        <f>IFERROR(VLOOKUP(Organization!$L1779,BUDGETMANAGER,5,FALSE),"No VID")</f>
        <v>A</v>
      </c>
      <c r="R1779" s="111"/>
    </row>
    <row r="1780" spans="1:18" ht="12.75" customHeight="1">
      <c r="A1780" s="1359">
        <v>1771</v>
      </c>
      <c r="B1780" s="1355" t="s">
        <v>97</v>
      </c>
      <c r="C1780" s="1355"/>
      <c r="D1780" s="1355"/>
      <c r="E1780" s="1355"/>
      <c r="F1780" s="1355"/>
      <c r="G1780" s="1355"/>
      <c r="H1780" s="1356">
        <v>115104</v>
      </c>
      <c r="I1780" s="1357" t="s">
        <v>1801</v>
      </c>
      <c r="J1780" s="1355" t="s">
        <v>3245</v>
      </c>
      <c r="K1780" s="1360">
        <v>10773</v>
      </c>
      <c r="L1780" s="1357" t="s">
        <v>9161</v>
      </c>
      <c r="M1780" s="1357" t="str">
        <f>IFERROR(INDEX('Budget Manager'!C:C,MATCH(L1780,'Budget Manager'!A:A,0))&amp;", "&amp;INDEX('Budget Manager'!D:D,MATCH(L1780,'Budget Manager'!A:A,0)),"No Budget Manager")</f>
        <v>Johnson, Wesley</v>
      </c>
      <c r="N1780" s="1357">
        <f>IFERROR(INDEX('Budget Manager'!B:B,MATCH(L1780,'Budget Manager'!A:A,0)),"No PIDM")</f>
        <v>4076791</v>
      </c>
      <c r="O1780" s="1357"/>
      <c r="P1780" s="1357" t="str">
        <f t="shared" si="37"/>
        <v/>
      </c>
      <c r="Q1780" s="1361" t="str">
        <f>IFERROR(VLOOKUP(Organization!$L1780,BUDGETMANAGER,5,FALSE),"No VID")</f>
        <v>A</v>
      </c>
      <c r="R1780" s="111"/>
    </row>
    <row r="1781" spans="1:18" ht="12.75" customHeight="1">
      <c r="A1781" s="1359">
        <v>1772</v>
      </c>
      <c r="B1781" s="1355" t="s">
        <v>97</v>
      </c>
      <c r="C1781" s="1355"/>
      <c r="D1781" s="1355"/>
      <c r="E1781" s="1355"/>
      <c r="F1781" s="1355"/>
      <c r="G1781" s="1355"/>
      <c r="H1781" s="1356">
        <v>116004</v>
      </c>
      <c r="I1781" s="1363" t="s">
        <v>5193</v>
      </c>
      <c r="J1781" s="1355" t="s">
        <v>3245</v>
      </c>
      <c r="K1781" s="1360">
        <v>10773</v>
      </c>
      <c r="L1781" s="1357" t="s">
        <v>9161</v>
      </c>
      <c r="M1781" s="1357" t="str">
        <f>IFERROR(INDEX('Budget Manager'!C:C,MATCH(L1781,'Budget Manager'!A:A,0))&amp;", "&amp;INDEX('Budget Manager'!D:D,MATCH(L1781,'Budget Manager'!A:A,0)),"No Budget Manager")</f>
        <v>Johnson, Wesley</v>
      </c>
      <c r="N1781" s="1357">
        <f>IFERROR(INDEX('Budget Manager'!B:B,MATCH(L1781,'Budget Manager'!A:A,0)),"No PIDM")</f>
        <v>4076791</v>
      </c>
      <c r="O1781" s="1357"/>
      <c r="P1781" s="1357" t="str">
        <f t="shared" si="37"/>
        <v/>
      </c>
      <c r="Q1781" s="1361" t="str">
        <f>IFERROR(VLOOKUP(Organization!$L1781,BUDGETMANAGER,5,FALSE),"No VID")</f>
        <v>A</v>
      </c>
      <c r="R1781" s="111"/>
    </row>
    <row r="1782" spans="1:18" ht="12.75" customHeight="1">
      <c r="A1782" s="1359">
        <v>1773</v>
      </c>
      <c r="B1782" s="1355" t="s">
        <v>97</v>
      </c>
      <c r="C1782" s="1355"/>
      <c r="D1782" s="1355"/>
      <c r="E1782" s="1355"/>
      <c r="F1782" s="1355"/>
      <c r="G1782" s="1355"/>
      <c r="H1782" s="1356">
        <v>117104</v>
      </c>
      <c r="I1782" s="1363" t="s">
        <v>8455</v>
      </c>
      <c r="J1782" s="1355" t="s">
        <v>3245</v>
      </c>
      <c r="K1782" s="1360">
        <v>10773</v>
      </c>
      <c r="L1782" s="1357" t="s">
        <v>9161</v>
      </c>
      <c r="M1782" s="1357" t="str">
        <f>IFERROR(INDEX('Budget Manager'!C:C,MATCH(L1782,'Budget Manager'!A:A,0))&amp;", "&amp;INDEX('Budget Manager'!D:D,MATCH(L1782,'Budget Manager'!A:A,0)),"No Budget Manager")</f>
        <v>Johnson, Wesley</v>
      </c>
      <c r="N1782" s="1357">
        <f>IFERROR(INDEX('Budget Manager'!B:B,MATCH(L1782,'Budget Manager'!A:A,0)),"No PIDM")</f>
        <v>4076791</v>
      </c>
      <c r="O1782" s="1357"/>
      <c r="P1782" s="1357" t="str">
        <f t="shared" si="37"/>
        <v/>
      </c>
      <c r="Q1782" s="1361" t="str">
        <f>IFERROR(VLOOKUP(Organization!$L1782,BUDGETMANAGER,5,FALSE),"No VID")</f>
        <v>A</v>
      </c>
      <c r="R1782" s="111"/>
    </row>
    <row r="1783" spans="1:18" ht="12.75" customHeight="1">
      <c r="A1783" s="1359">
        <v>1774</v>
      </c>
      <c r="B1783" s="1355" t="s">
        <v>97</v>
      </c>
      <c r="C1783" s="1355"/>
      <c r="D1783" s="1355"/>
      <c r="E1783" s="1355"/>
      <c r="F1783" s="1355"/>
      <c r="G1783" s="1355"/>
      <c r="H1783" s="1356">
        <v>140404</v>
      </c>
      <c r="I1783" s="1357" t="s">
        <v>2832</v>
      </c>
      <c r="J1783" s="1355" t="s">
        <v>3245</v>
      </c>
      <c r="K1783" s="1360">
        <v>10773</v>
      </c>
      <c r="L1783" s="1357" t="s">
        <v>9161</v>
      </c>
      <c r="M1783" s="1357" t="str">
        <f>IFERROR(INDEX('Budget Manager'!C:C,MATCH(L1783,'Budget Manager'!A:A,0))&amp;", "&amp;INDEX('Budget Manager'!D:D,MATCH(L1783,'Budget Manager'!A:A,0)),"No Budget Manager")</f>
        <v>Johnson, Wesley</v>
      </c>
      <c r="N1783" s="1357">
        <f>IFERROR(INDEX('Budget Manager'!B:B,MATCH(L1783,'Budget Manager'!A:A,0)),"No PIDM")</f>
        <v>4076791</v>
      </c>
      <c r="O1783" s="1357"/>
      <c r="P1783" s="1357" t="str">
        <f t="shared" si="37"/>
        <v/>
      </c>
      <c r="Q1783" s="1361" t="str">
        <f>IFERROR(VLOOKUP(Organization!$L1783,BUDGETMANAGER,5,FALSE),"No VID")</f>
        <v>A</v>
      </c>
      <c r="R1783" s="111"/>
    </row>
    <row r="1784" spans="1:18" ht="12.75" customHeight="1">
      <c r="A1784" s="1359">
        <v>1775</v>
      </c>
      <c r="B1784" s="1355" t="s">
        <v>97</v>
      </c>
      <c r="C1784" s="1355"/>
      <c r="D1784" s="1355"/>
      <c r="E1784" s="1355"/>
      <c r="F1784" s="1355"/>
      <c r="G1784" s="1355"/>
      <c r="H1784" s="1356">
        <v>141904</v>
      </c>
      <c r="I1784" s="1357" t="s">
        <v>5808</v>
      </c>
      <c r="J1784" s="1355" t="s">
        <v>3245</v>
      </c>
      <c r="K1784" s="1360">
        <v>10773</v>
      </c>
      <c r="L1784" s="1357" t="s">
        <v>9161</v>
      </c>
      <c r="M1784" s="1357" t="str">
        <f>IFERROR(INDEX('Budget Manager'!C:C,MATCH(L1784,'Budget Manager'!A:A,0))&amp;", "&amp;INDEX('Budget Manager'!D:D,MATCH(L1784,'Budget Manager'!A:A,0)),"No Budget Manager")</f>
        <v>Johnson, Wesley</v>
      </c>
      <c r="N1784" s="1357">
        <f>IFERROR(INDEX('Budget Manager'!B:B,MATCH(L1784,'Budget Manager'!A:A,0)),"No PIDM")</f>
        <v>4076791</v>
      </c>
      <c r="O1784" s="1357"/>
      <c r="P1784" s="1357" t="str">
        <f t="shared" si="37"/>
        <v/>
      </c>
      <c r="Q1784" s="1361" t="str">
        <f>IFERROR(VLOOKUP(Organization!$L1784,BUDGETMANAGER,5,FALSE),"No VID")</f>
        <v>A</v>
      </c>
      <c r="R1784" s="111"/>
    </row>
    <row r="1785" spans="1:18" ht="12.75" customHeight="1">
      <c r="A1785" s="1359">
        <v>1776</v>
      </c>
      <c r="B1785" s="1355" t="s">
        <v>97</v>
      </c>
      <c r="C1785" s="1355"/>
      <c r="D1785" s="1355"/>
      <c r="E1785" s="1355"/>
      <c r="F1785" s="1355"/>
      <c r="G1785" s="1355"/>
      <c r="H1785" s="1356">
        <v>142004</v>
      </c>
      <c r="I1785" s="1357" t="s">
        <v>5809</v>
      </c>
      <c r="J1785" s="1355" t="s">
        <v>3245</v>
      </c>
      <c r="K1785" s="1360">
        <v>10773</v>
      </c>
      <c r="L1785" s="1357" t="s">
        <v>9161</v>
      </c>
      <c r="M1785" s="1357" t="str">
        <f>IFERROR(INDEX('Budget Manager'!C:C,MATCH(L1785,'Budget Manager'!A:A,0))&amp;", "&amp;INDEX('Budget Manager'!D:D,MATCH(L1785,'Budget Manager'!A:A,0)),"No Budget Manager")</f>
        <v>Johnson, Wesley</v>
      </c>
      <c r="N1785" s="1357">
        <f>IFERROR(INDEX('Budget Manager'!B:B,MATCH(L1785,'Budget Manager'!A:A,0)),"No PIDM")</f>
        <v>4076791</v>
      </c>
      <c r="O1785" s="1357"/>
      <c r="P1785" s="1357" t="str">
        <f t="shared" si="37"/>
        <v/>
      </c>
      <c r="Q1785" s="1361" t="str">
        <f>IFERROR(VLOOKUP(Organization!$L1785,BUDGETMANAGER,5,FALSE),"No VID")</f>
        <v>A</v>
      </c>
      <c r="R1785" s="111">
        <f>COUNTIF($P$12:P1786,"End")</f>
        <v>321</v>
      </c>
    </row>
    <row r="1786" spans="1:18" ht="12.75" customHeight="1">
      <c r="A1786" s="1359">
        <v>1777</v>
      </c>
      <c r="B1786" s="1355" t="s">
        <v>97</v>
      </c>
      <c r="C1786" s="1355"/>
      <c r="D1786" s="1355"/>
      <c r="E1786" s="1355"/>
      <c r="F1786" s="1355"/>
      <c r="G1786" s="1355"/>
      <c r="H1786" s="1356" t="s">
        <v>5834</v>
      </c>
      <c r="I1786" s="1357" t="s">
        <v>5835</v>
      </c>
      <c r="J1786" s="1355" t="s">
        <v>3245</v>
      </c>
      <c r="K1786" s="1360">
        <v>10773</v>
      </c>
      <c r="L1786" s="1357" t="s">
        <v>9161</v>
      </c>
      <c r="M1786" s="1357" t="str">
        <f>IFERROR(INDEX('Budget Manager'!C:C,MATCH(L1786,'Budget Manager'!A:A,0))&amp;", "&amp;INDEX('Budget Manager'!D:D,MATCH(L1786,'Budget Manager'!A:A,0)),"No Budget Manager")</f>
        <v>Johnson, Wesley</v>
      </c>
      <c r="N1786" s="1357">
        <f>IFERROR(INDEX('Budget Manager'!B:B,MATCH(L1786,'Budget Manager'!A:A,0)),"No PIDM")</f>
        <v>4076791</v>
      </c>
      <c r="O1786" s="1357"/>
      <c r="P1786" s="1357" t="str">
        <f t="shared" si="37"/>
        <v/>
      </c>
      <c r="Q1786" s="1361" t="str">
        <f>IFERROR(VLOOKUP(Organization!$L1786,BUDGETMANAGER,5,FALSE),"No VID")</f>
        <v>A</v>
      </c>
      <c r="R1786" s="111"/>
    </row>
    <row r="1787" spans="1:18" ht="12.75" customHeight="1">
      <c r="A1787" s="1359">
        <v>1778</v>
      </c>
      <c r="B1787" s="1355" t="s">
        <v>97</v>
      </c>
      <c r="C1787" s="1355"/>
      <c r="D1787" s="1355"/>
      <c r="E1787" s="1355"/>
      <c r="F1787" s="1355"/>
      <c r="G1787" s="1355">
        <v>10774</v>
      </c>
      <c r="H1787" s="1356"/>
      <c r="I1787" s="1357" t="s">
        <v>2250</v>
      </c>
      <c r="J1787" s="1355" t="s">
        <v>3240</v>
      </c>
      <c r="K1787" s="1360">
        <v>1077</v>
      </c>
      <c r="L1787" s="1357" t="s">
        <v>6961</v>
      </c>
      <c r="M1787" s="1357" t="str">
        <f>IFERROR(INDEX('Budget Manager'!C:C,MATCH(L1787,'Budget Manager'!A:A,0))&amp;", "&amp;INDEX('Budget Manager'!D:D,MATCH(L1787,'Budget Manager'!A:A,0)),"No Budget Manager")</f>
        <v>Blankenship, Paul</v>
      </c>
      <c r="N1787" s="1357">
        <f>IFERROR(INDEX('Budget Manager'!B:B,MATCH(L1787,'Budget Manager'!A:A,0)),"No PIDM")</f>
        <v>3894138</v>
      </c>
      <c r="O1787" s="1357"/>
      <c r="P1787" s="1357" t="str">
        <f t="shared" si="37"/>
        <v/>
      </c>
      <c r="Q1787" s="1361" t="str">
        <f>IFERROR(VLOOKUP(Organization!$L1787,BUDGETMANAGER,5,FALSE),"No VID")</f>
        <v>A</v>
      </c>
      <c r="R1787" s="111"/>
    </row>
    <row r="1788" spans="1:18" ht="12.75" customHeight="1">
      <c r="A1788" s="1359">
        <v>1779</v>
      </c>
      <c r="B1788" s="1355" t="s">
        <v>97</v>
      </c>
      <c r="C1788" s="1355"/>
      <c r="D1788" s="1355"/>
      <c r="E1788" s="1355"/>
      <c r="F1788" s="1355"/>
      <c r="G1788" s="1355"/>
      <c r="H1788" s="1356">
        <v>111504</v>
      </c>
      <c r="I1788" s="1357" t="s">
        <v>2839</v>
      </c>
      <c r="J1788" s="1355" t="s">
        <v>3245</v>
      </c>
      <c r="K1788" s="1360">
        <v>10774</v>
      </c>
      <c r="L1788" s="1357" t="s">
        <v>6961</v>
      </c>
      <c r="M1788" s="1357" t="str">
        <f>IFERROR(INDEX('Budget Manager'!C:C,MATCH(L1788,'Budget Manager'!A:A,0))&amp;", "&amp;INDEX('Budget Manager'!D:D,MATCH(L1788,'Budget Manager'!A:A,0)),"No Budget Manager")</f>
        <v>Blankenship, Paul</v>
      </c>
      <c r="N1788" s="1357">
        <f>IFERROR(INDEX('Budget Manager'!B:B,MATCH(L1788,'Budget Manager'!A:A,0)),"No PIDM")</f>
        <v>3894138</v>
      </c>
      <c r="O1788" s="1357"/>
      <c r="P1788" s="1357" t="str">
        <f t="shared" si="37"/>
        <v/>
      </c>
      <c r="Q1788" s="1361" t="str">
        <f>IFERROR(VLOOKUP(Organization!$L1788,BUDGETMANAGER,5,FALSE),"No VID")</f>
        <v>A</v>
      </c>
      <c r="R1788" s="111"/>
    </row>
    <row r="1789" spans="1:18" ht="12.75" customHeight="1">
      <c r="A1789" s="1359">
        <v>1780</v>
      </c>
      <c r="B1789" s="1355" t="s">
        <v>97</v>
      </c>
      <c r="C1789" s="1355"/>
      <c r="D1789" s="1355"/>
      <c r="E1789" s="1355"/>
      <c r="F1789" s="1355"/>
      <c r="G1789" s="1355"/>
      <c r="H1789" s="1356">
        <v>111604</v>
      </c>
      <c r="I1789" s="1357" t="s">
        <v>2840</v>
      </c>
      <c r="J1789" s="1355" t="s">
        <v>3245</v>
      </c>
      <c r="K1789" s="1360">
        <v>10774</v>
      </c>
      <c r="L1789" s="1357" t="s">
        <v>6961</v>
      </c>
      <c r="M1789" s="1357" t="str">
        <f>IFERROR(INDEX('Budget Manager'!C:C,MATCH(L1789,'Budget Manager'!A:A,0))&amp;", "&amp;INDEX('Budget Manager'!D:D,MATCH(L1789,'Budget Manager'!A:A,0)),"No Budget Manager")</f>
        <v>Blankenship, Paul</v>
      </c>
      <c r="N1789" s="1357">
        <f>IFERROR(INDEX('Budget Manager'!B:B,MATCH(L1789,'Budget Manager'!A:A,0)),"No PIDM")</f>
        <v>3894138</v>
      </c>
      <c r="O1789" s="1357"/>
      <c r="P1789" s="1357" t="str">
        <f t="shared" si="37"/>
        <v/>
      </c>
      <c r="Q1789" s="1361" t="str">
        <f>IFERROR(VLOOKUP(Organization!$L1789,BUDGETMANAGER,5,FALSE),"No VID")</f>
        <v>A</v>
      </c>
      <c r="R1789" s="111"/>
    </row>
    <row r="1790" spans="1:18" ht="12.75" customHeight="1">
      <c r="A1790" s="1359">
        <v>1781</v>
      </c>
      <c r="B1790" s="1355" t="s">
        <v>97</v>
      </c>
      <c r="C1790" s="1355"/>
      <c r="D1790" s="1355"/>
      <c r="E1790" s="1355"/>
      <c r="F1790" s="1355"/>
      <c r="G1790" s="1355"/>
      <c r="H1790" s="1356">
        <v>120204</v>
      </c>
      <c r="I1790" s="1357" t="s">
        <v>2841</v>
      </c>
      <c r="J1790" s="1355" t="s">
        <v>3245</v>
      </c>
      <c r="K1790" s="1360">
        <v>10694</v>
      </c>
      <c r="L1790" s="1357" t="s">
        <v>4796</v>
      </c>
      <c r="M1790" s="1357" t="str">
        <f>IFERROR(INDEX('Budget Manager'!C:C,MATCH(L1790,'Budget Manager'!A:A,0))&amp;", "&amp;INDEX('Budget Manager'!D:D,MATCH(L1790,'Budget Manager'!A:A,0)),"No Budget Manager")</f>
        <v>Takashima, Russell</v>
      </c>
      <c r="N1790" s="1357">
        <f>IFERROR(INDEX('Budget Manager'!B:B,MATCH(L1790,'Budget Manager'!A:A,0)),"No PIDM")</f>
        <v>1001135</v>
      </c>
      <c r="O1790" s="1357" t="s">
        <v>5217</v>
      </c>
      <c r="P1790" s="1357" t="str">
        <f t="shared" si="37"/>
        <v>End</v>
      </c>
      <c r="Q1790" s="1361" t="str">
        <f>IFERROR(VLOOKUP(Organization!$L1790,BUDGETMANAGER,5,FALSE),"No VID")</f>
        <v>I</v>
      </c>
      <c r="R1790" s="111"/>
    </row>
    <row r="1791" spans="1:18" ht="12.75" customHeight="1">
      <c r="A1791" s="1359">
        <v>1782</v>
      </c>
      <c r="B1791" s="1355" t="s">
        <v>97</v>
      </c>
      <c r="C1791" s="1355"/>
      <c r="D1791" s="1355"/>
      <c r="E1791" s="1355"/>
      <c r="F1791" s="1355"/>
      <c r="G1791" s="1355"/>
      <c r="H1791" s="1356">
        <v>140504</v>
      </c>
      <c r="I1791" s="1357" t="s">
        <v>2837</v>
      </c>
      <c r="J1791" s="1355" t="s">
        <v>3245</v>
      </c>
      <c r="K1791" s="1360">
        <v>10774</v>
      </c>
      <c r="L1791" s="1357" t="s">
        <v>6961</v>
      </c>
      <c r="M1791" s="1357" t="str">
        <f>IFERROR(INDEX('Budget Manager'!C:C,MATCH(L1791,'Budget Manager'!A:A,0))&amp;", "&amp;INDEX('Budget Manager'!D:D,MATCH(L1791,'Budget Manager'!A:A,0)),"No Budget Manager")</f>
        <v>Blankenship, Paul</v>
      </c>
      <c r="N1791" s="1357">
        <f>IFERROR(INDEX('Budget Manager'!B:B,MATCH(L1791,'Budget Manager'!A:A,0)),"No PIDM")</f>
        <v>3894138</v>
      </c>
      <c r="O1791" s="1357"/>
      <c r="P1791" s="1357" t="str">
        <f t="shared" si="37"/>
        <v/>
      </c>
      <c r="Q1791" s="1361" t="str">
        <f>IFERROR(VLOOKUP(Organization!$L1791,BUDGETMANAGER,5,FALSE),"No VID")</f>
        <v>A</v>
      </c>
      <c r="R1791" s="111"/>
    </row>
    <row r="1792" spans="1:18" ht="12.75" customHeight="1">
      <c r="A1792" s="1359">
        <v>1783</v>
      </c>
      <c r="B1792" s="1355" t="s">
        <v>97</v>
      </c>
      <c r="C1792" s="1368"/>
      <c r="D1792" s="1368"/>
      <c r="E1792" s="1368"/>
      <c r="F1792" s="1368"/>
      <c r="G1792" s="1368"/>
      <c r="H1792" s="1369">
        <v>150904</v>
      </c>
      <c r="I1792" s="1368" t="s">
        <v>4279</v>
      </c>
      <c r="J1792" s="1369" t="s">
        <v>3245</v>
      </c>
      <c r="K1792" s="1368">
        <v>10604</v>
      </c>
      <c r="L1792" s="1368" t="s">
        <v>6961</v>
      </c>
      <c r="M1792" s="1357" t="str">
        <f>IFERROR(INDEX('Budget Manager'!C:C,MATCH(L1792,'Budget Manager'!A:A,0))&amp;", "&amp;INDEX('Budget Manager'!D:D,MATCH(L1792,'Budget Manager'!A:A,0)),"No Budget Manager")</f>
        <v>Blankenship, Paul</v>
      </c>
      <c r="N1792" s="1357">
        <f>IFERROR(INDEX('Budget Manager'!B:B,MATCH(L1792,'Budget Manager'!A:A,0)),"No PIDM")</f>
        <v>3894138</v>
      </c>
      <c r="O1792" s="1368" t="s">
        <v>7444</v>
      </c>
      <c r="P1792" s="1357" t="str">
        <f t="shared" si="37"/>
        <v>End</v>
      </c>
      <c r="Q1792" s="1361" t="str">
        <f>IFERROR(VLOOKUP(Organization!$L1792,BUDGETMANAGER,5,FALSE),"No VID")</f>
        <v>A</v>
      </c>
      <c r="R1792" s="111"/>
    </row>
    <row r="1793" spans="1:18" ht="12.75" customHeight="1">
      <c r="A1793" s="1359">
        <v>1784</v>
      </c>
      <c r="B1793" s="1355" t="s">
        <v>97</v>
      </c>
      <c r="C1793" s="1355"/>
      <c r="D1793" s="1355"/>
      <c r="E1793" s="1355"/>
      <c r="F1793" s="1355"/>
      <c r="G1793" s="1355"/>
      <c r="H1793" s="1356">
        <v>212704</v>
      </c>
      <c r="I1793" s="1363" t="s">
        <v>5127</v>
      </c>
      <c r="J1793" s="1355" t="s">
        <v>3245</v>
      </c>
      <c r="K1793" s="1360">
        <v>10694</v>
      </c>
      <c r="L1793" s="1357" t="s">
        <v>4796</v>
      </c>
      <c r="M1793" s="1357" t="str">
        <f>IFERROR(INDEX('Budget Manager'!C:C,MATCH(L1793,'Budget Manager'!A:A,0))&amp;", "&amp;INDEX('Budget Manager'!D:D,MATCH(L1793,'Budget Manager'!A:A,0)),"No Budget Manager")</f>
        <v>Takashima, Russell</v>
      </c>
      <c r="N1793" s="1357">
        <f>IFERROR(INDEX('Budget Manager'!B:B,MATCH(L1793,'Budget Manager'!A:A,0)),"No PIDM")</f>
        <v>1001135</v>
      </c>
      <c r="O1793" s="1357" t="s">
        <v>6080</v>
      </c>
      <c r="P1793" s="1357" t="str">
        <f t="shared" si="37"/>
        <v>End</v>
      </c>
      <c r="Q1793" s="1361" t="str">
        <f>IFERROR(VLOOKUP(Organization!$L1793,BUDGETMANAGER,5,FALSE),"No VID")</f>
        <v>I</v>
      </c>
      <c r="R1793" s="111">
        <f>COUNTIF($P$12:P1794,"End")</f>
        <v>324</v>
      </c>
    </row>
    <row r="1794" spans="1:18" ht="12.75" customHeight="1">
      <c r="A1794" s="1359">
        <v>1785</v>
      </c>
      <c r="B1794" s="1355" t="s">
        <v>97</v>
      </c>
      <c r="C1794" s="1355"/>
      <c r="D1794" s="1355"/>
      <c r="E1794" s="1355"/>
      <c r="F1794" s="1355"/>
      <c r="G1794" s="1355"/>
      <c r="H1794" s="1356" t="s">
        <v>1186</v>
      </c>
      <c r="I1794" s="1357" t="s">
        <v>3392</v>
      </c>
      <c r="J1794" s="1355" t="s">
        <v>3245</v>
      </c>
      <c r="K1794" s="1360">
        <v>10774</v>
      </c>
      <c r="L1794" s="1357" t="s">
        <v>6961</v>
      </c>
      <c r="M1794" s="1357" t="str">
        <f>IFERROR(INDEX('Budget Manager'!C:C,MATCH(L1794,'Budget Manager'!A:A,0))&amp;", "&amp;INDEX('Budget Manager'!D:D,MATCH(L1794,'Budget Manager'!A:A,0)),"No Budget Manager")</f>
        <v>Blankenship, Paul</v>
      </c>
      <c r="N1794" s="1357">
        <f>IFERROR(INDEX('Budget Manager'!B:B,MATCH(L1794,'Budget Manager'!A:A,0)),"No PIDM")</f>
        <v>3894138</v>
      </c>
      <c r="O1794" s="1357"/>
      <c r="P1794" s="1357" t="str">
        <f t="shared" si="37"/>
        <v/>
      </c>
      <c r="Q1794" s="1361" t="str">
        <f>IFERROR(VLOOKUP(Organization!$L1794,BUDGETMANAGER,5,FALSE),"No VID")</f>
        <v>A</v>
      </c>
      <c r="R1794" s="111"/>
    </row>
    <row r="1795" spans="1:18" ht="12.75" customHeight="1">
      <c r="A1795" s="1359">
        <v>1786</v>
      </c>
      <c r="B1795" s="1355" t="s">
        <v>97</v>
      </c>
      <c r="C1795" s="1355"/>
      <c r="D1795" s="1355"/>
      <c r="E1795" s="1355"/>
      <c r="F1795" s="1355"/>
      <c r="G1795" s="1355">
        <v>10776</v>
      </c>
      <c r="H1795" s="1356"/>
      <c r="I1795" s="1357" t="s">
        <v>2250</v>
      </c>
      <c r="J1795" s="1355" t="s">
        <v>3240</v>
      </c>
      <c r="K1795" s="1360">
        <v>1077</v>
      </c>
      <c r="L1795" s="1357" t="s">
        <v>9636</v>
      </c>
      <c r="M1795" s="1357" t="str">
        <f>IFERROR(INDEX('Budget Manager'!C:C,MATCH(L1795,'Budget Manager'!A:A,0))&amp;", "&amp;INDEX('Budget Manager'!D:D,MATCH(L1795,'Budget Manager'!A:A,0)),"No Budget Manager")</f>
        <v>Tenery, Daeri</v>
      </c>
      <c r="N1795" s="1357">
        <f>IFERROR(INDEX('Budget Manager'!B:B,MATCH(L1795,'Budget Manager'!A:A,0)),"No PIDM")</f>
        <v>3486771</v>
      </c>
      <c r="O1795" s="1357"/>
      <c r="P1795" s="1357" t="str">
        <f t="shared" si="37"/>
        <v/>
      </c>
      <c r="Q1795" s="1361" t="str">
        <f>IFERROR(VLOOKUP(Organization!$L1795,BUDGETMANAGER,5,FALSE),"No VID")</f>
        <v>A</v>
      </c>
      <c r="R1795" s="111"/>
    </row>
    <row r="1796" spans="1:18" ht="12.75" customHeight="1">
      <c r="A1796" s="1359">
        <v>1787</v>
      </c>
      <c r="B1796" s="1355" t="s">
        <v>97</v>
      </c>
      <c r="C1796" s="1355"/>
      <c r="D1796" s="1355"/>
      <c r="E1796" s="1355"/>
      <c r="F1796" s="1355"/>
      <c r="G1796" s="1355"/>
      <c r="H1796" s="1356">
        <v>112304</v>
      </c>
      <c r="I1796" s="1363" t="s">
        <v>2628</v>
      </c>
      <c r="J1796" s="1355" t="s">
        <v>3245</v>
      </c>
      <c r="K1796" s="1360">
        <v>10776</v>
      </c>
      <c r="L1796" s="1357" t="s">
        <v>9636</v>
      </c>
      <c r="M1796" s="1357" t="str">
        <f>IFERROR(INDEX('Budget Manager'!C:C,MATCH(L1796,'Budget Manager'!A:A,0))&amp;", "&amp;INDEX('Budget Manager'!D:D,MATCH(L1796,'Budget Manager'!A:A,0)),"No Budget Manager")</f>
        <v>Tenery, Daeri</v>
      </c>
      <c r="N1796" s="1357">
        <f>IFERROR(INDEX('Budget Manager'!B:B,MATCH(L1796,'Budget Manager'!A:A,0)),"No PIDM")</f>
        <v>3486771</v>
      </c>
      <c r="O1796" s="1357"/>
      <c r="P1796" s="1357" t="str">
        <f t="shared" si="37"/>
        <v/>
      </c>
      <c r="Q1796" s="1361" t="str">
        <f>IFERROR(VLOOKUP(Organization!$L1796,BUDGETMANAGER,5,FALSE),"No VID")</f>
        <v>A</v>
      </c>
      <c r="R1796" s="111"/>
    </row>
    <row r="1797" spans="1:18" ht="12.75" customHeight="1">
      <c r="A1797" s="1359">
        <v>1788</v>
      </c>
      <c r="B1797" s="1355" t="s">
        <v>97</v>
      </c>
      <c r="C1797" s="1355"/>
      <c r="D1797" s="1355"/>
      <c r="E1797" s="1355"/>
      <c r="F1797" s="1355"/>
      <c r="G1797" s="1355"/>
      <c r="H1797" s="1356">
        <v>112404</v>
      </c>
      <c r="I1797" s="1363" t="s">
        <v>2629</v>
      </c>
      <c r="J1797" s="1355" t="s">
        <v>3245</v>
      </c>
      <c r="K1797" s="1360">
        <v>10776</v>
      </c>
      <c r="L1797" s="1357" t="s">
        <v>9636</v>
      </c>
      <c r="M1797" s="1357" t="str">
        <f>IFERROR(INDEX('Budget Manager'!C:C,MATCH(L1797,'Budget Manager'!A:A,0))&amp;", "&amp;INDEX('Budget Manager'!D:D,MATCH(L1797,'Budget Manager'!A:A,0)),"No Budget Manager")</f>
        <v>Tenery, Daeri</v>
      </c>
      <c r="N1797" s="1357">
        <f>IFERROR(INDEX('Budget Manager'!B:B,MATCH(L1797,'Budget Manager'!A:A,0)),"No PIDM")</f>
        <v>3486771</v>
      </c>
      <c r="O1797" s="1357"/>
      <c r="P1797" s="1357" t="str">
        <f t="shared" si="37"/>
        <v/>
      </c>
      <c r="Q1797" s="1361" t="str">
        <f>IFERROR(VLOOKUP(Organization!$L1797,BUDGETMANAGER,5,FALSE),"No VID")</f>
        <v>A</v>
      </c>
      <c r="R1797" s="111"/>
    </row>
    <row r="1798" spans="1:18" ht="12.75" customHeight="1">
      <c r="A1798" s="1359">
        <v>1789</v>
      </c>
      <c r="B1798" s="1355" t="s">
        <v>97</v>
      </c>
      <c r="C1798" s="1355"/>
      <c r="D1798" s="1355"/>
      <c r="E1798" s="1355"/>
      <c r="F1798" s="1355"/>
      <c r="G1798" s="1355"/>
      <c r="H1798" s="1356">
        <v>114604</v>
      </c>
      <c r="I1798" s="1363" t="s">
        <v>2631</v>
      </c>
      <c r="J1798" s="1355" t="s">
        <v>3245</v>
      </c>
      <c r="K1798" s="1360">
        <v>10776</v>
      </c>
      <c r="L1798" s="1357" t="s">
        <v>9636</v>
      </c>
      <c r="M1798" s="1357" t="str">
        <f>IFERROR(INDEX('Budget Manager'!C:C,MATCH(L1798,'Budget Manager'!A:A,0))&amp;", "&amp;INDEX('Budget Manager'!D:D,MATCH(L1798,'Budget Manager'!A:A,0)),"No Budget Manager")</f>
        <v>Tenery, Daeri</v>
      </c>
      <c r="N1798" s="1357">
        <f>IFERROR(INDEX('Budget Manager'!B:B,MATCH(L1798,'Budget Manager'!A:A,0)),"No PIDM")</f>
        <v>3486771</v>
      </c>
      <c r="O1798" s="1357"/>
      <c r="P1798" s="1357" t="str">
        <f t="shared" si="37"/>
        <v/>
      </c>
      <c r="Q1798" s="1361" t="str">
        <f>IFERROR(VLOOKUP(Organization!$L1798,BUDGETMANAGER,5,FALSE),"No VID")</f>
        <v>A</v>
      </c>
      <c r="R1798" s="111"/>
    </row>
    <row r="1799" spans="1:18" ht="12.75" customHeight="1">
      <c r="A1799" s="1359">
        <v>1790</v>
      </c>
      <c r="B1799" s="1355" t="s">
        <v>97</v>
      </c>
      <c r="C1799" s="1355"/>
      <c r="D1799" s="1355"/>
      <c r="E1799" s="1355"/>
      <c r="F1799" s="1355"/>
      <c r="G1799" s="1355"/>
      <c r="H1799" s="1356">
        <v>114704</v>
      </c>
      <c r="I1799" s="1363" t="s">
        <v>2632</v>
      </c>
      <c r="J1799" s="1355" t="s">
        <v>3245</v>
      </c>
      <c r="K1799" s="1360">
        <v>10776</v>
      </c>
      <c r="L1799" s="1357" t="s">
        <v>9636</v>
      </c>
      <c r="M1799" s="1357" t="str">
        <f>IFERROR(INDEX('Budget Manager'!C:C,MATCH(L1799,'Budget Manager'!A:A,0))&amp;", "&amp;INDEX('Budget Manager'!D:D,MATCH(L1799,'Budget Manager'!A:A,0)),"No Budget Manager")</f>
        <v>Tenery, Daeri</v>
      </c>
      <c r="N1799" s="1357">
        <f>IFERROR(INDEX('Budget Manager'!B:B,MATCH(L1799,'Budget Manager'!A:A,0)),"No PIDM")</f>
        <v>3486771</v>
      </c>
      <c r="O1799" s="1357"/>
      <c r="P1799" s="1357" t="str">
        <f t="shared" si="37"/>
        <v/>
      </c>
      <c r="Q1799" s="1361" t="str">
        <f>IFERROR(VLOOKUP(Organization!$L1799,BUDGETMANAGER,5,FALSE),"No VID")</f>
        <v>A</v>
      </c>
      <c r="R1799" s="111"/>
    </row>
    <row r="1800" spans="1:18" ht="12.75" customHeight="1">
      <c r="A1800" s="1359">
        <v>1791</v>
      </c>
      <c r="B1800" s="1355" t="s">
        <v>97</v>
      </c>
      <c r="C1800" s="1355"/>
      <c r="D1800" s="1355"/>
      <c r="E1800" s="1355"/>
      <c r="F1800" s="1355"/>
      <c r="G1800" s="1355"/>
      <c r="H1800" s="1356">
        <v>140804</v>
      </c>
      <c r="I1800" s="1363" t="s">
        <v>1811</v>
      </c>
      <c r="J1800" s="1355" t="s">
        <v>3245</v>
      </c>
      <c r="K1800" s="1360">
        <v>10776</v>
      </c>
      <c r="L1800" s="1357" t="s">
        <v>9636</v>
      </c>
      <c r="M1800" s="1357" t="str">
        <f>IFERROR(INDEX('Budget Manager'!C:C,MATCH(L1800,'Budget Manager'!A:A,0))&amp;", "&amp;INDEX('Budget Manager'!D:D,MATCH(L1800,'Budget Manager'!A:A,0)),"No Budget Manager")</f>
        <v>Tenery, Daeri</v>
      </c>
      <c r="N1800" s="1357">
        <f>IFERROR(INDEX('Budget Manager'!B:B,MATCH(L1800,'Budget Manager'!A:A,0)),"No PIDM")</f>
        <v>3486771</v>
      </c>
      <c r="O1800" s="1357"/>
      <c r="P1800" s="1357" t="str">
        <f t="shared" si="37"/>
        <v/>
      </c>
      <c r="Q1800" s="1361" t="str">
        <f>IFERROR(VLOOKUP(Organization!$L1800,BUDGETMANAGER,5,FALSE),"No VID")</f>
        <v>A</v>
      </c>
      <c r="R1800" s="111"/>
    </row>
    <row r="1801" spans="1:18" ht="12.75" customHeight="1">
      <c r="A1801" s="1359">
        <v>1792</v>
      </c>
      <c r="B1801" s="1355" t="s">
        <v>97</v>
      </c>
      <c r="C1801" s="1355"/>
      <c r="D1801" s="1355"/>
      <c r="E1801" s="1355"/>
      <c r="F1801" s="1355"/>
      <c r="G1801" s="1355"/>
      <c r="H1801" s="1356">
        <v>211404</v>
      </c>
      <c r="I1801" s="1363" t="s">
        <v>2633</v>
      </c>
      <c r="J1801" s="1355" t="s">
        <v>3245</v>
      </c>
      <c r="K1801" s="1360">
        <v>10697</v>
      </c>
      <c r="L1801" s="1357" t="s">
        <v>4145</v>
      </c>
      <c r="M1801" s="1357" t="str">
        <f>IFERROR(INDEX('Budget Manager'!C:C,MATCH(L1801,'Budget Manager'!A:A,0))&amp;", "&amp;INDEX('Budget Manager'!D:D,MATCH(L1801,'Budget Manager'!A:A,0)),"No Budget Manager")</f>
        <v>Hauser, Kathleen</v>
      </c>
      <c r="N1801" s="1357">
        <f>IFERROR(INDEX('Budget Manager'!B:B,MATCH(L1801,'Budget Manager'!A:A,0)),"No PIDM")</f>
        <v>477356</v>
      </c>
      <c r="O1801" s="1357" t="s">
        <v>6082</v>
      </c>
      <c r="P1801" s="1357" t="str">
        <f t="shared" si="37"/>
        <v>End</v>
      </c>
      <c r="Q1801" s="1361" t="str">
        <f>IFERROR(VLOOKUP(Organization!$L1801,BUDGETMANAGER,5,FALSE),"No VID")</f>
        <v>I</v>
      </c>
      <c r="R1801" s="111"/>
    </row>
    <row r="1802" spans="1:18" ht="12.75" customHeight="1">
      <c r="A1802" s="1359">
        <v>1793</v>
      </c>
      <c r="B1802" s="1355" t="s">
        <v>97</v>
      </c>
      <c r="C1802" s="1355"/>
      <c r="D1802" s="1355"/>
      <c r="E1802" s="1355"/>
      <c r="F1802" s="1355"/>
      <c r="G1802" s="1355"/>
      <c r="H1802" s="1356">
        <v>211504</v>
      </c>
      <c r="I1802" s="1363" t="s">
        <v>1455</v>
      </c>
      <c r="J1802" s="1355" t="s">
        <v>3245</v>
      </c>
      <c r="K1802" s="1360">
        <v>10697</v>
      </c>
      <c r="L1802" s="1357" t="s">
        <v>4145</v>
      </c>
      <c r="M1802" s="1357" t="str">
        <f>IFERROR(INDEX('Budget Manager'!C:C,MATCH(L1802,'Budget Manager'!A:A,0))&amp;", "&amp;INDEX('Budget Manager'!D:D,MATCH(L1802,'Budget Manager'!A:A,0)),"No Budget Manager")</f>
        <v>Hauser, Kathleen</v>
      </c>
      <c r="N1802" s="1357">
        <f>IFERROR(INDEX('Budget Manager'!B:B,MATCH(L1802,'Budget Manager'!A:A,0)),"No PIDM")</f>
        <v>477356</v>
      </c>
      <c r="O1802" s="1357" t="s">
        <v>6080</v>
      </c>
      <c r="P1802" s="1357" t="str">
        <f t="shared" si="37"/>
        <v>End</v>
      </c>
      <c r="Q1802" s="1361" t="str">
        <f>IFERROR(VLOOKUP(Organization!$L1802,BUDGETMANAGER,5,FALSE),"No VID")</f>
        <v>I</v>
      </c>
      <c r="R1802" s="111"/>
    </row>
    <row r="1803" spans="1:18" ht="12.75" customHeight="1">
      <c r="A1803" s="1359">
        <v>1794</v>
      </c>
      <c r="B1803" s="1355" t="s">
        <v>97</v>
      </c>
      <c r="C1803" s="1355"/>
      <c r="D1803" s="1355"/>
      <c r="E1803" s="1355"/>
      <c r="F1803" s="1355"/>
      <c r="G1803" s="1355"/>
      <c r="H1803" s="1356">
        <v>212604</v>
      </c>
      <c r="I1803" s="1357" t="s">
        <v>4842</v>
      </c>
      <c r="J1803" s="1355" t="s">
        <v>3245</v>
      </c>
      <c r="K1803" s="1360">
        <v>10607</v>
      </c>
      <c r="L1803" s="1357" t="s">
        <v>4843</v>
      </c>
      <c r="M1803" s="1357" t="str">
        <f>IFERROR(INDEX('Budget Manager'!C:C,MATCH(L1803,'Budget Manager'!A:A,0))&amp;", "&amp;INDEX('Budget Manager'!D:D,MATCH(L1803,'Budget Manager'!A:A,0)),"No Budget Manager")</f>
        <v>Beck, Mary</v>
      </c>
      <c r="N1803" s="1357">
        <f>IFERROR(INDEX('Budget Manager'!B:B,MATCH(L1803,'Budget Manager'!A:A,0)),"No PIDM")</f>
        <v>3014196</v>
      </c>
      <c r="O1803" s="1357" t="s">
        <v>8425</v>
      </c>
      <c r="P1803" s="1357" t="str">
        <f t="shared" si="37"/>
        <v>End</v>
      </c>
      <c r="Q1803" s="1361" t="str">
        <f>IFERROR(VLOOKUP(Organization!$L1803,BUDGETMANAGER,5,FALSE),"No VID")</f>
        <v>I</v>
      </c>
      <c r="R1803" s="111"/>
    </row>
    <row r="1804" spans="1:18" ht="12.75" customHeight="1">
      <c r="A1804" s="1359">
        <v>1795</v>
      </c>
      <c r="B1804" s="1355" t="s">
        <v>97</v>
      </c>
      <c r="C1804" s="1355"/>
      <c r="D1804" s="1355"/>
      <c r="E1804" s="1355"/>
      <c r="F1804" s="1355"/>
      <c r="G1804" s="1355"/>
      <c r="H1804" s="1356">
        <v>213104</v>
      </c>
      <c r="I1804" s="1357" t="s">
        <v>5488</v>
      </c>
      <c r="J1804" s="1355" t="s">
        <v>3245</v>
      </c>
      <c r="K1804" s="1360">
        <v>10697</v>
      </c>
      <c r="L1804" s="1357" t="s">
        <v>4843</v>
      </c>
      <c r="M1804" s="1357" t="str">
        <f>IFERROR(INDEX('Budget Manager'!C:C,MATCH(L1804,'Budget Manager'!A:A,0))&amp;", "&amp;INDEX('Budget Manager'!D:D,MATCH(L1804,'Budget Manager'!A:A,0)),"No Budget Manager")</f>
        <v>Beck, Mary</v>
      </c>
      <c r="N1804" s="1357">
        <f>IFERROR(INDEX('Budget Manager'!B:B,MATCH(L1804,'Budget Manager'!A:A,0)),"No PIDM")</f>
        <v>3014196</v>
      </c>
      <c r="O1804" s="1357" t="s">
        <v>6614</v>
      </c>
      <c r="P1804" s="1357" t="str">
        <f t="shared" si="37"/>
        <v>End</v>
      </c>
      <c r="Q1804" s="1361" t="str">
        <f>IFERROR(VLOOKUP(Organization!$L1804,BUDGETMANAGER,5,FALSE),"No VID")</f>
        <v>I</v>
      </c>
      <c r="R1804" s="111"/>
    </row>
    <row r="1805" spans="1:18" ht="12.75" customHeight="1">
      <c r="A1805" s="1359">
        <v>1796</v>
      </c>
      <c r="B1805" s="1355" t="s">
        <v>97</v>
      </c>
      <c r="C1805" s="1355"/>
      <c r="D1805" s="1355"/>
      <c r="E1805" s="1355"/>
      <c r="F1805" s="1355"/>
      <c r="G1805" s="1355"/>
      <c r="H1805" s="1356">
        <v>213504</v>
      </c>
      <c r="I1805" s="1357" t="s">
        <v>6981</v>
      </c>
      <c r="J1805" s="1355" t="s">
        <v>3245</v>
      </c>
      <c r="K1805" s="1360">
        <v>10607</v>
      </c>
      <c r="L1805" s="1357" t="s">
        <v>4899</v>
      </c>
      <c r="M1805" s="1357" t="str">
        <f>IFERROR(INDEX('Budget Manager'!C:C,MATCH(L1805,'Budget Manager'!A:A,0))&amp;", "&amp;INDEX('Budget Manager'!D:D,MATCH(L1805,'Budget Manager'!A:A,0)),"No Budget Manager")</f>
        <v>Gessner, Robert</v>
      </c>
      <c r="N1805" s="1357">
        <f>IFERROR(INDEX('Budget Manager'!B:B,MATCH(L1805,'Budget Manager'!A:A,0)),"No PIDM")</f>
        <v>1000061</v>
      </c>
      <c r="O1805" s="1357" t="s">
        <v>8430</v>
      </c>
      <c r="P1805" s="1357" t="str">
        <f t="shared" si="37"/>
        <v>End</v>
      </c>
      <c r="Q1805" s="1361" t="str">
        <f>IFERROR(VLOOKUP(Organization!$L1805,BUDGETMANAGER,5,FALSE),"No VID")</f>
        <v>I</v>
      </c>
      <c r="R1805" s="111">
        <f>COUNTIF($P$12:P2356,"End")</f>
        <v>539</v>
      </c>
    </row>
    <row r="1806" spans="1:18" ht="12.75" customHeight="1">
      <c r="A1806" s="1359">
        <v>1797</v>
      </c>
      <c r="B1806" s="1355" t="s">
        <v>97</v>
      </c>
      <c r="C1806" s="1355"/>
      <c r="D1806" s="1355"/>
      <c r="E1806" s="1355"/>
      <c r="F1806" s="1355"/>
      <c r="G1806" s="1355"/>
      <c r="H1806" s="1356" t="s">
        <v>1173</v>
      </c>
      <c r="I1806" s="1357" t="s">
        <v>3386</v>
      </c>
      <c r="J1806" s="1355" t="s">
        <v>3245</v>
      </c>
      <c r="K1806" s="1360">
        <v>10776</v>
      </c>
      <c r="L1806" s="1357" t="s">
        <v>9636</v>
      </c>
      <c r="M1806" s="1357" t="str">
        <f>IFERROR(INDEX('Budget Manager'!C:C,MATCH(L1806,'Budget Manager'!A:A,0))&amp;", "&amp;INDEX('Budget Manager'!D:D,MATCH(L1806,'Budget Manager'!A:A,0)),"No Budget Manager")</f>
        <v>Tenery, Daeri</v>
      </c>
      <c r="N1806" s="1357">
        <f>IFERROR(INDEX('Budget Manager'!B:B,MATCH(L1806,'Budget Manager'!A:A,0)),"No PIDM")</f>
        <v>3486771</v>
      </c>
      <c r="O1806" s="1357"/>
      <c r="P1806" s="1357" t="str">
        <f t="shared" si="37"/>
        <v/>
      </c>
      <c r="Q1806" s="1361" t="str">
        <f>IFERROR(VLOOKUP(Organization!$L1806,BUDGETMANAGER,5,FALSE),"No VID")</f>
        <v>A</v>
      </c>
      <c r="R1806" s="111"/>
    </row>
    <row r="1807" spans="1:18" ht="12.75" customHeight="1">
      <c r="A1807" s="1359">
        <v>1798</v>
      </c>
      <c r="B1807" s="1355" t="s">
        <v>97</v>
      </c>
      <c r="C1807" s="1355"/>
      <c r="D1807" s="1355"/>
      <c r="E1807" s="1355"/>
      <c r="F1807" s="1355"/>
      <c r="G1807" s="1355">
        <v>10777</v>
      </c>
      <c r="H1807" s="1356"/>
      <c r="I1807" s="1357" t="s">
        <v>2250</v>
      </c>
      <c r="J1807" s="1355" t="s">
        <v>3240</v>
      </c>
      <c r="K1807" s="1360">
        <v>1077</v>
      </c>
      <c r="L1807" s="1357" t="s">
        <v>8627</v>
      </c>
      <c r="M1807" s="1357" t="str">
        <f>IFERROR(INDEX('Budget Manager'!C:C,MATCH(L1807,'Budget Manager'!A:A,0))&amp;", "&amp;INDEX('Budget Manager'!D:D,MATCH(L1807,'Budget Manager'!A:A,0)),"No Budget Manager")</f>
        <v>Tomlinson, Jennifer</v>
      </c>
      <c r="N1807" s="1357">
        <f>IFERROR(INDEX('Budget Manager'!B:B,MATCH(L1807,'Budget Manager'!A:A,0)),"No PIDM")</f>
        <v>623198</v>
      </c>
      <c r="O1807" s="1357"/>
      <c r="P1807" s="1357" t="str">
        <f t="shared" si="37"/>
        <v/>
      </c>
      <c r="Q1807" s="1361" t="str">
        <f>IFERROR(VLOOKUP(Organization!$L1807,BUDGETMANAGER,5,FALSE),"No VID")</f>
        <v>A</v>
      </c>
      <c r="R1807" s="111"/>
    </row>
    <row r="1808" spans="1:18" ht="12.75" customHeight="1">
      <c r="A1808" s="1359">
        <v>1799</v>
      </c>
      <c r="B1808" s="1355" t="s">
        <v>97</v>
      </c>
      <c r="C1808" s="1355"/>
      <c r="D1808" s="1355"/>
      <c r="E1808" s="1355"/>
      <c r="F1808" s="1355"/>
      <c r="G1808" s="1355"/>
      <c r="H1808" s="1356">
        <v>111904</v>
      </c>
      <c r="I1808" s="1363" t="s">
        <v>6012</v>
      </c>
      <c r="J1808" s="1355" t="s">
        <v>3245</v>
      </c>
      <c r="K1808" s="1360">
        <v>10777</v>
      </c>
      <c r="L1808" s="1357" t="s">
        <v>8627</v>
      </c>
      <c r="M1808" s="1357" t="str">
        <f>IFERROR(INDEX('Budget Manager'!C:C,MATCH(L1808,'Budget Manager'!A:A,0))&amp;", "&amp;INDEX('Budget Manager'!D:D,MATCH(L1808,'Budget Manager'!A:A,0)),"No Budget Manager")</f>
        <v>Tomlinson, Jennifer</v>
      </c>
      <c r="N1808" s="1357">
        <f>IFERROR(INDEX('Budget Manager'!B:B,MATCH(L1808,'Budget Manager'!A:A,0)),"No PIDM")</f>
        <v>623198</v>
      </c>
      <c r="O1808" s="1357"/>
      <c r="P1808" s="1357" t="str">
        <f t="shared" si="37"/>
        <v/>
      </c>
      <c r="Q1808" s="1361" t="str">
        <f>IFERROR(VLOOKUP(Organization!$L1808,BUDGETMANAGER,5,FALSE),"No VID")</f>
        <v>A</v>
      </c>
      <c r="R1808" s="111"/>
    </row>
    <row r="1809" spans="1:18" ht="12.75" customHeight="1">
      <c r="A1809" s="1359">
        <v>1800</v>
      </c>
      <c r="B1809" s="1355" t="s">
        <v>97</v>
      </c>
      <c r="C1809" s="1355"/>
      <c r="D1809" s="1355"/>
      <c r="E1809" s="1355"/>
      <c r="F1809" s="1355"/>
      <c r="G1809" s="1355"/>
      <c r="H1809" s="1356">
        <v>116304</v>
      </c>
      <c r="I1809" s="1363" t="s">
        <v>5440</v>
      </c>
      <c r="J1809" s="1355" t="s">
        <v>3245</v>
      </c>
      <c r="K1809" s="1360">
        <v>10777</v>
      </c>
      <c r="L1809" s="1357" t="s">
        <v>8627</v>
      </c>
      <c r="M1809" s="1357" t="str">
        <f>IFERROR(INDEX('Budget Manager'!C:C,MATCH(L1809,'Budget Manager'!A:A,0))&amp;", "&amp;INDEX('Budget Manager'!D:D,MATCH(L1809,'Budget Manager'!A:A,0)),"No Budget Manager")</f>
        <v>Tomlinson, Jennifer</v>
      </c>
      <c r="N1809" s="1357">
        <f>IFERROR(INDEX('Budget Manager'!B:B,MATCH(L1809,'Budget Manager'!A:A,0)),"No PIDM")</f>
        <v>623198</v>
      </c>
      <c r="O1809" s="1357"/>
      <c r="P1809" s="1357" t="str">
        <f t="shared" si="37"/>
        <v/>
      </c>
      <c r="Q1809" s="1361" t="str">
        <f>IFERROR(VLOOKUP(Organization!$L1809,BUDGETMANAGER,5,FALSE),"No VID")</f>
        <v>A</v>
      </c>
      <c r="R1809" s="111"/>
    </row>
    <row r="1810" spans="1:18" ht="12.75" customHeight="1">
      <c r="A1810" s="1359">
        <v>1801</v>
      </c>
      <c r="B1810" s="1355" t="s">
        <v>97</v>
      </c>
      <c r="C1810" s="1355"/>
      <c r="D1810" s="1355"/>
      <c r="E1810" s="1355"/>
      <c r="F1810" s="1355"/>
      <c r="G1810" s="1355"/>
      <c r="H1810" s="1356">
        <v>140904</v>
      </c>
      <c r="I1810" s="1363" t="s">
        <v>2636</v>
      </c>
      <c r="J1810" s="1355" t="s">
        <v>3245</v>
      </c>
      <c r="K1810" s="1360">
        <v>10777</v>
      </c>
      <c r="L1810" s="1357" t="s">
        <v>8627</v>
      </c>
      <c r="M1810" s="1357" t="str">
        <f>IFERROR(INDEX('Budget Manager'!C:C,MATCH(L1810,'Budget Manager'!A:A,0))&amp;", "&amp;INDEX('Budget Manager'!D:D,MATCH(L1810,'Budget Manager'!A:A,0)),"No Budget Manager")</f>
        <v>Tomlinson, Jennifer</v>
      </c>
      <c r="N1810" s="1357">
        <f>IFERROR(INDEX('Budget Manager'!B:B,MATCH(L1810,'Budget Manager'!A:A,0)),"No PIDM")</f>
        <v>623198</v>
      </c>
      <c r="O1810" s="1357"/>
      <c r="P1810" s="1357" t="str">
        <f t="shared" si="37"/>
        <v/>
      </c>
      <c r="Q1810" s="1361" t="str">
        <f>IFERROR(VLOOKUP(Organization!$L1810,BUDGETMANAGER,5,FALSE),"No VID")</f>
        <v>A</v>
      </c>
      <c r="R1810" s="111"/>
    </row>
    <row r="1811" spans="1:18" ht="12.75" customHeight="1">
      <c r="A1811" s="1359">
        <v>1802</v>
      </c>
      <c r="B1811" s="1355" t="s">
        <v>97</v>
      </c>
      <c r="C1811" s="1355"/>
      <c r="D1811" s="1355"/>
      <c r="E1811" s="1355"/>
      <c r="F1811" s="1355"/>
      <c r="G1811" s="1355"/>
      <c r="H1811" s="1356">
        <v>141104</v>
      </c>
      <c r="I1811" s="1363" t="s">
        <v>2637</v>
      </c>
      <c r="J1811" s="1355" t="s">
        <v>3245</v>
      </c>
      <c r="K1811" s="1360">
        <v>10777</v>
      </c>
      <c r="L1811" s="1357" t="s">
        <v>8627</v>
      </c>
      <c r="M1811" s="1357" t="str">
        <f>IFERROR(INDEX('Budget Manager'!C:C,MATCH(L1811,'Budget Manager'!A:A,0))&amp;", "&amp;INDEX('Budget Manager'!D:D,MATCH(L1811,'Budget Manager'!A:A,0)),"No Budget Manager")</f>
        <v>Tomlinson, Jennifer</v>
      </c>
      <c r="N1811" s="1357">
        <f>IFERROR(INDEX('Budget Manager'!B:B,MATCH(L1811,'Budget Manager'!A:A,0)),"No PIDM")</f>
        <v>623198</v>
      </c>
      <c r="O1811" s="1357"/>
      <c r="P1811" s="1357" t="str">
        <f t="shared" si="37"/>
        <v/>
      </c>
      <c r="Q1811" s="1361" t="str">
        <f>IFERROR(VLOOKUP(Organization!$L1811,BUDGETMANAGER,5,FALSE),"No VID")</f>
        <v>A</v>
      </c>
      <c r="R1811" s="111"/>
    </row>
    <row r="1812" spans="1:18" ht="12.75" customHeight="1">
      <c r="A1812" s="1359">
        <v>1803</v>
      </c>
      <c r="B1812" s="1355" t="s">
        <v>97</v>
      </c>
      <c r="C1812" s="1355"/>
      <c r="D1812" s="1355"/>
      <c r="E1812" s="1355"/>
      <c r="F1812" s="1355"/>
      <c r="G1812" s="1355"/>
      <c r="H1812" s="1356">
        <v>141204</v>
      </c>
      <c r="I1812" s="1363" t="s">
        <v>2638</v>
      </c>
      <c r="J1812" s="1355" t="s">
        <v>3245</v>
      </c>
      <c r="K1812" s="1360">
        <v>10777</v>
      </c>
      <c r="L1812" s="1357" t="s">
        <v>8627</v>
      </c>
      <c r="M1812" s="1357" t="str">
        <f>IFERROR(INDEX('Budget Manager'!C:C,MATCH(L1812,'Budget Manager'!A:A,0))&amp;", "&amp;INDEX('Budget Manager'!D:D,MATCH(L1812,'Budget Manager'!A:A,0)),"No Budget Manager")</f>
        <v>Tomlinson, Jennifer</v>
      </c>
      <c r="N1812" s="1357">
        <f>IFERROR(INDEX('Budget Manager'!B:B,MATCH(L1812,'Budget Manager'!A:A,0)),"No PIDM")</f>
        <v>623198</v>
      </c>
      <c r="O1812" s="1357"/>
      <c r="P1812" s="1357" t="str">
        <f t="shared" si="37"/>
        <v/>
      </c>
      <c r="Q1812" s="1361" t="str">
        <f>IFERROR(VLOOKUP(Organization!$L1812,BUDGETMANAGER,5,FALSE),"No VID")</f>
        <v>A</v>
      </c>
      <c r="R1812" s="111"/>
    </row>
    <row r="1813" spans="1:18" ht="12.75" customHeight="1">
      <c r="A1813" s="1359">
        <v>1804</v>
      </c>
      <c r="B1813" s="1355" t="s">
        <v>97</v>
      </c>
      <c r="C1813" s="1355"/>
      <c r="D1813" s="1355"/>
      <c r="E1813" s="1355"/>
      <c r="F1813" s="1355"/>
      <c r="G1813" s="1355"/>
      <c r="H1813" s="1356">
        <v>141300</v>
      </c>
      <c r="I1813" s="1363" t="s">
        <v>3834</v>
      </c>
      <c r="J1813" s="1355" t="s">
        <v>3245</v>
      </c>
      <c r="K1813" s="1360">
        <v>10777</v>
      </c>
      <c r="L1813" s="1357" t="s">
        <v>8627</v>
      </c>
      <c r="M1813" s="1357" t="str">
        <f>IFERROR(INDEX('Budget Manager'!C:C,MATCH(L1813,'Budget Manager'!A:A,0))&amp;", "&amp;INDEX('Budget Manager'!D:D,MATCH(L1813,'Budget Manager'!A:A,0)),"No Budget Manager")</f>
        <v>Tomlinson, Jennifer</v>
      </c>
      <c r="N1813" s="1357">
        <f>IFERROR(INDEX('Budget Manager'!B:B,MATCH(L1813,'Budget Manager'!A:A,0)),"No PIDM")</f>
        <v>623198</v>
      </c>
      <c r="O1813" s="1357"/>
      <c r="P1813" s="1357" t="str">
        <f t="shared" si="37"/>
        <v/>
      </c>
      <c r="Q1813" s="1361" t="str">
        <f>IFERROR(VLOOKUP(Organization!$L1813,BUDGETMANAGER,5,FALSE),"No VID")</f>
        <v>A</v>
      </c>
      <c r="R1813" s="111"/>
    </row>
    <row r="1814" spans="1:18" ht="12.75" customHeight="1">
      <c r="A1814" s="1359">
        <v>1805</v>
      </c>
      <c r="B1814" s="1355" t="s">
        <v>97</v>
      </c>
      <c r="C1814" s="1355"/>
      <c r="D1814" s="1355"/>
      <c r="E1814" s="1355"/>
      <c r="F1814" s="1355"/>
      <c r="G1814" s="1355"/>
      <c r="H1814" s="1356">
        <v>141304</v>
      </c>
      <c r="I1814" s="1363" t="s">
        <v>2639</v>
      </c>
      <c r="J1814" s="1355" t="s">
        <v>3245</v>
      </c>
      <c r="K1814" s="1360">
        <v>10777</v>
      </c>
      <c r="L1814" s="1357" t="s">
        <v>8627</v>
      </c>
      <c r="M1814" s="1357" t="str">
        <f>IFERROR(INDEX('Budget Manager'!C:C,MATCH(L1814,'Budget Manager'!A:A,0))&amp;", "&amp;INDEX('Budget Manager'!D:D,MATCH(L1814,'Budget Manager'!A:A,0)),"No Budget Manager")</f>
        <v>Tomlinson, Jennifer</v>
      </c>
      <c r="N1814" s="1357">
        <f>IFERROR(INDEX('Budget Manager'!B:B,MATCH(L1814,'Budget Manager'!A:A,0)),"No PIDM")</f>
        <v>623198</v>
      </c>
      <c r="O1814" s="1357"/>
      <c r="P1814" s="1357" t="str">
        <f t="shared" si="37"/>
        <v/>
      </c>
      <c r="Q1814" s="1361" t="str">
        <f>IFERROR(VLOOKUP(Organization!$L1814,BUDGETMANAGER,5,FALSE),"No VID")</f>
        <v>A</v>
      </c>
      <c r="R1814" s="111"/>
    </row>
    <row r="1815" spans="1:18" ht="12.75" customHeight="1">
      <c r="A1815" s="1359">
        <v>1806</v>
      </c>
      <c r="B1815" s="1355" t="s">
        <v>97</v>
      </c>
      <c r="C1815" s="1355"/>
      <c r="D1815" s="1355"/>
      <c r="E1815" s="1355"/>
      <c r="F1815" s="1355"/>
      <c r="G1815" s="1355"/>
      <c r="H1815" s="1356">
        <v>141704</v>
      </c>
      <c r="I1815" s="1363" t="s">
        <v>4906</v>
      </c>
      <c r="J1815" s="1355" t="s">
        <v>3245</v>
      </c>
      <c r="K1815" s="1360">
        <v>10777</v>
      </c>
      <c r="L1815" s="1357" t="s">
        <v>8627</v>
      </c>
      <c r="M1815" s="1357" t="str">
        <f>IFERROR(INDEX('Budget Manager'!C:C,MATCH(L1815,'Budget Manager'!A:A,0))&amp;", "&amp;INDEX('Budget Manager'!D:D,MATCH(L1815,'Budget Manager'!A:A,0)),"No Budget Manager")</f>
        <v>Tomlinson, Jennifer</v>
      </c>
      <c r="N1815" s="1357">
        <f>IFERROR(INDEX('Budget Manager'!B:B,MATCH(L1815,'Budget Manager'!A:A,0)),"No PIDM")</f>
        <v>623198</v>
      </c>
      <c r="O1815" s="1357"/>
      <c r="P1815" s="1357" t="str">
        <f t="shared" si="37"/>
        <v/>
      </c>
      <c r="Q1815" s="1361" t="str">
        <f>IFERROR(VLOOKUP(Organization!$L1815,BUDGETMANAGER,5,FALSE),"No VID")</f>
        <v>A</v>
      </c>
      <c r="R1815" s="111"/>
    </row>
    <row r="1816" spans="1:18" ht="12.75" customHeight="1">
      <c r="A1816" s="1359">
        <v>1807</v>
      </c>
      <c r="B1816" s="1355" t="s">
        <v>97</v>
      </c>
      <c r="C1816" s="1355"/>
      <c r="D1816" s="1355"/>
      <c r="E1816" s="1355"/>
      <c r="F1816" s="1355"/>
      <c r="G1816" s="1355"/>
      <c r="H1816" s="1356">
        <v>363000</v>
      </c>
      <c r="I1816" s="1363" t="s">
        <v>9870</v>
      </c>
      <c r="J1816" s="1355" t="s">
        <v>3245</v>
      </c>
      <c r="K1816" s="1360">
        <v>10777</v>
      </c>
      <c r="L1816" s="1357" t="s">
        <v>8627</v>
      </c>
      <c r="M1816" s="1357" t="str">
        <f>IFERROR(INDEX('Budget Manager'!C:C,MATCH(L1816,'Budget Manager'!A:A,0))&amp;", "&amp;INDEX('Budget Manager'!D:D,MATCH(L1816,'Budget Manager'!A:A,0)),"No Budget Manager")</f>
        <v>Tomlinson, Jennifer</v>
      </c>
      <c r="N1816" s="1357">
        <f>IFERROR(INDEX('Budget Manager'!B:B,MATCH(L1816,'Budget Manager'!A:A,0)),"No PIDM")</f>
        <v>623198</v>
      </c>
      <c r="O1816" s="1357"/>
      <c r="P1816" s="1357" t="str">
        <f t="shared" si="37"/>
        <v/>
      </c>
      <c r="Q1816" s="1361" t="str">
        <f>IFERROR(VLOOKUP(Organization!$L1816,BUDGETMANAGER,5,FALSE),"No VID")</f>
        <v>A</v>
      </c>
      <c r="R1816" s="111"/>
    </row>
    <row r="1817" spans="1:18" ht="12.75" customHeight="1">
      <c r="A1817" s="1359">
        <v>1808</v>
      </c>
      <c r="B1817" s="1355" t="s">
        <v>97</v>
      </c>
      <c r="C1817" s="1355"/>
      <c r="D1817" s="1355"/>
      <c r="E1817" s="1355"/>
      <c r="F1817" s="1355"/>
      <c r="G1817" s="1355">
        <v>10778</v>
      </c>
      <c r="H1817" s="1356"/>
      <c r="I1817" s="1357" t="s">
        <v>2250</v>
      </c>
      <c r="J1817" s="1355" t="s">
        <v>3240</v>
      </c>
      <c r="K1817" s="1360">
        <v>1077</v>
      </c>
      <c r="L1817" s="1357" t="s">
        <v>3969</v>
      </c>
      <c r="M1817" s="1357" t="str">
        <f>IFERROR(INDEX('Budget Manager'!C:C,MATCH(L1817,'Budget Manager'!A:A,0))&amp;", "&amp;INDEX('Budget Manager'!D:D,MATCH(L1817,'Budget Manager'!A:A,0)),"No Budget Manager")</f>
        <v>McIntire, Molly</v>
      </c>
      <c r="N1817" s="1357">
        <f>IFERROR(INDEX('Budget Manager'!B:B,MATCH(L1817,'Budget Manager'!A:A,0)),"No PIDM")</f>
        <v>3072897</v>
      </c>
      <c r="O1817" s="1357"/>
      <c r="P1817" s="1357" t="str">
        <f t="shared" si="37"/>
        <v/>
      </c>
      <c r="Q1817" s="1361" t="str">
        <f>IFERROR(VLOOKUP(Organization!$L1817,BUDGETMANAGER,5,FALSE),"No VID")</f>
        <v>A</v>
      </c>
      <c r="R1817" s="111"/>
    </row>
    <row r="1818" spans="1:18" ht="12.75" customHeight="1">
      <c r="A1818" s="1359">
        <v>1809</v>
      </c>
      <c r="B1818" s="1355" t="s">
        <v>97</v>
      </c>
      <c r="C1818" s="1355"/>
      <c r="D1818" s="1355"/>
      <c r="E1818" s="1355"/>
      <c r="F1818" s="1355"/>
      <c r="G1818" s="1355"/>
      <c r="H1818" s="1356">
        <v>110204</v>
      </c>
      <c r="I1818" s="1360" t="s">
        <v>3270</v>
      </c>
      <c r="J1818" s="1355" t="s">
        <v>3245</v>
      </c>
      <c r="K1818" s="1378">
        <v>10778</v>
      </c>
      <c r="L1818" s="1357" t="s">
        <v>3969</v>
      </c>
      <c r="M1818" s="1357" t="str">
        <f>IFERROR(INDEX('Budget Manager'!C:C,MATCH(L1818,'Budget Manager'!A:A,0))&amp;", "&amp;INDEX('Budget Manager'!D:D,MATCH(L1818,'Budget Manager'!A:A,0)),"No Budget Manager")</f>
        <v>McIntire, Molly</v>
      </c>
      <c r="N1818" s="1357">
        <f>IFERROR(INDEX('Budget Manager'!B:B,MATCH(L1818,'Budget Manager'!A:A,0)),"No PIDM")</f>
        <v>3072897</v>
      </c>
      <c r="O1818" s="1367" t="s">
        <v>9495</v>
      </c>
      <c r="P1818" s="1357" t="str">
        <f t="shared" si="37"/>
        <v>End</v>
      </c>
      <c r="Q1818" s="1361" t="str">
        <f>IFERROR(VLOOKUP(Organization!$L1818,BUDGETMANAGER,5,FALSE),"No VID")</f>
        <v>A</v>
      </c>
      <c r="R1818" s="111">
        <f>COUNTIF($P$12:P1819,"End")</f>
        <v>330</v>
      </c>
    </row>
    <row r="1819" spans="1:18" ht="12.75" customHeight="1">
      <c r="A1819" s="1359">
        <v>1810</v>
      </c>
      <c r="B1819" s="1355" t="s">
        <v>97</v>
      </c>
      <c r="C1819" s="1355"/>
      <c r="D1819" s="1355"/>
      <c r="E1819" s="1355"/>
      <c r="F1819" s="1355"/>
      <c r="G1819" s="1355"/>
      <c r="H1819" s="1356">
        <v>141604</v>
      </c>
      <c r="I1819" s="1357" t="s">
        <v>5423</v>
      </c>
      <c r="J1819" s="1355" t="s">
        <v>3245</v>
      </c>
      <c r="K1819" s="1378">
        <v>10778</v>
      </c>
      <c r="L1819" s="1357" t="s">
        <v>3969</v>
      </c>
      <c r="M1819" s="1357" t="str">
        <f>IFERROR(INDEX('Budget Manager'!C:C,MATCH(L1819,'Budget Manager'!A:A,0))&amp;", "&amp;INDEX('Budget Manager'!D:D,MATCH(L1819,'Budget Manager'!A:A,0)),"No Budget Manager")</f>
        <v>McIntire, Molly</v>
      </c>
      <c r="N1819" s="1357">
        <f>IFERROR(INDEX('Budget Manager'!B:B,MATCH(L1819,'Budget Manager'!A:A,0)),"No PIDM")</f>
        <v>3072897</v>
      </c>
      <c r="O1819" s="1367"/>
      <c r="P1819" s="1357" t="str">
        <f t="shared" si="37"/>
        <v/>
      </c>
      <c r="Q1819" s="1361" t="str">
        <f>IFERROR(VLOOKUP(Organization!$L1819,BUDGETMANAGER,5,FALSE),"No VID")</f>
        <v>A</v>
      </c>
      <c r="R1819" s="111"/>
    </row>
    <row r="1820" spans="1:18" customFormat="1" ht="12.75" customHeight="1">
      <c r="A1820" s="1359">
        <v>1811</v>
      </c>
      <c r="B1820" s="1355" t="s">
        <v>97</v>
      </c>
      <c r="C1820" s="1355"/>
      <c r="D1820" s="1355"/>
      <c r="E1820" s="1355"/>
      <c r="F1820" s="1355"/>
      <c r="G1820" s="1355">
        <v>10779</v>
      </c>
      <c r="H1820" s="1356"/>
      <c r="I1820" s="1357" t="s">
        <v>2250</v>
      </c>
      <c r="J1820" s="1355" t="s">
        <v>3240</v>
      </c>
      <c r="K1820" s="1378">
        <v>1077</v>
      </c>
      <c r="L1820" s="1357" t="s">
        <v>5477</v>
      </c>
      <c r="M1820" s="1357" t="str">
        <f>IFERROR(INDEX('Budget Manager'!C:C,MATCH(L1820,'Budget Manager'!A:A,0))&amp;", "&amp;INDEX('Budget Manager'!D:D,MATCH(L1820,'Budget Manager'!A:A,0)),"No Budget Manager")</f>
        <v>Caldero Figueroa, Ana</v>
      </c>
      <c r="N1820" s="1357">
        <f>IFERROR(INDEX('Budget Manager'!B:B,MATCH(L1820,'Budget Manager'!A:A,0)),"No PIDM")</f>
        <v>1001447</v>
      </c>
      <c r="O1820" s="1357"/>
      <c r="P1820" s="1357" t="str">
        <f t="shared" si="37"/>
        <v/>
      </c>
      <c r="Q1820" s="1361" t="str">
        <f>IFERROR(VLOOKUP(Organization!$L1820,BUDGETMANAGER,5,FALSE),"No VID")</f>
        <v>A</v>
      </c>
    </row>
    <row r="1821" spans="1:18" customFormat="1" ht="12.75" customHeight="1">
      <c r="A1821" s="1359">
        <v>1812</v>
      </c>
      <c r="B1821" s="1379" t="s">
        <v>97</v>
      </c>
      <c r="C1821" s="1379"/>
      <c r="D1821" s="1379"/>
      <c r="E1821" s="1379"/>
      <c r="F1821" s="1379"/>
      <c r="G1821" s="1379"/>
      <c r="H1821" s="1379">
        <v>110104</v>
      </c>
      <c r="I1821" s="1380" t="s">
        <v>3269</v>
      </c>
      <c r="J1821" s="1379" t="s">
        <v>3245</v>
      </c>
      <c r="K1821" s="1380">
        <v>10779</v>
      </c>
      <c r="L1821" s="1357" t="s">
        <v>5477</v>
      </c>
      <c r="M1821" s="1357" t="str">
        <f>IFERROR(INDEX('Budget Manager'!C:C,MATCH(L1821,'Budget Manager'!A:A,0))&amp;", "&amp;INDEX('Budget Manager'!D:D,MATCH(L1821,'Budget Manager'!A:A,0)),"No Budget Manager")</f>
        <v>Caldero Figueroa, Ana</v>
      </c>
      <c r="N1821" s="1357">
        <f>IFERROR(INDEX('Budget Manager'!B:B,MATCH(L1821,'Budget Manager'!A:A,0)),"No PIDM")</f>
        <v>1001447</v>
      </c>
      <c r="O1821" s="1380"/>
      <c r="P1821" s="1357" t="str">
        <f>LEFT($O1821,3)</f>
        <v/>
      </c>
      <c r="Q1821" s="1361" t="str">
        <f>IFERROR(VLOOKUP(Organization!$L1821,BUDGETMANAGER,5,FALSE),"No VID")</f>
        <v>A</v>
      </c>
    </row>
    <row r="1822" spans="1:18" customFormat="1" ht="12.75" customHeight="1">
      <c r="A1822" s="1359">
        <v>1813</v>
      </c>
      <c r="B1822" s="1379" t="s">
        <v>97</v>
      </c>
      <c r="C1822" s="1379"/>
      <c r="D1822" s="1379"/>
      <c r="E1822" s="1379"/>
      <c r="F1822" s="1379"/>
      <c r="G1822" s="1379"/>
      <c r="H1822" s="1379">
        <v>112804</v>
      </c>
      <c r="I1822" s="1380" t="s">
        <v>2450</v>
      </c>
      <c r="J1822" s="1379" t="s">
        <v>3245</v>
      </c>
      <c r="K1822" s="1380">
        <v>10779</v>
      </c>
      <c r="L1822" s="1357" t="s">
        <v>5477</v>
      </c>
      <c r="M1822" s="1357" t="str">
        <f>IFERROR(INDEX('Budget Manager'!C:C,MATCH(L1822,'Budget Manager'!A:A,0))&amp;", "&amp;INDEX('Budget Manager'!D:D,MATCH(L1822,'Budget Manager'!A:A,0)),"No Budget Manager")</f>
        <v>Caldero Figueroa, Ana</v>
      </c>
      <c r="N1822" s="1357">
        <f>IFERROR(INDEX('Budget Manager'!B:B,MATCH(L1822,'Budget Manager'!A:A,0)),"No PIDM")</f>
        <v>1001447</v>
      </c>
      <c r="O1822" s="1380"/>
      <c r="P1822" s="1357" t="str">
        <f>LEFT($O1822,3)</f>
        <v/>
      </c>
      <c r="Q1822" s="1361" t="str">
        <f>IFERROR(VLOOKUP(Organization!$L1822,BUDGETMANAGER,5,FALSE),"No VID")</f>
        <v>A</v>
      </c>
    </row>
    <row r="1823" spans="1:18" customFormat="1" ht="12.75" customHeight="1">
      <c r="A1823" s="1359">
        <v>1814</v>
      </c>
      <c r="B1823" s="1379" t="s">
        <v>97</v>
      </c>
      <c r="C1823" s="1379"/>
      <c r="D1823" s="1379"/>
      <c r="E1823" s="1379"/>
      <c r="F1823" s="1379"/>
      <c r="G1823" s="1379"/>
      <c r="H1823" s="1379">
        <v>140204</v>
      </c>
      <c r="I1823" s="1380" t="s">
        <v>6546</v>
      </c>
      <c r="J1823" s="1379" t="s">
        <v>3245</v>
      </c>
      <c r="K1823" s="1380">
        <v>10779</v>
      </c>
      <c r="L1823" s="1357" t="s">
        <v>5477</v>
      </c>
      <c r="M1823" s="1357" t="str">
        <f>IFERROR(INDEX('Budget Manager'!C:C,MATCH(L1823,'Budget Manager'!A:A,0))&amp;", "&amp;INDEX('Budget Manager'!D:D,MATCH(L1823,'Budget Manager'!A:A,0)),"No Budget Manager")</f>
        <v>Caldero Figueroa, Ana</v>
      </c>
      <c r="N1823" s="1357">
        <f>IFERROR(INDEX('Budget Manager'!B:B,MATCH(L1823,'Budget Manager'!A:A,0)),"No PIDM")</f>
        <v>1001447</v>
      </c>
      <c r="O1823" s="1380"/>
      <c r="P1823" s="1357" t="str">
        <f>LEFT($O1823,3)</f>
        <v/>
      </c>
      <c r="Q1823" s="1361" t="str">
        <f>IFERROR(VLOOKUP(Organization!$L1823,BUDGETMANAGER,5,FALSE),"No VID")</f>
        <v>A</v>
      </c>
    </row>
    <row r="1824" spans="1:18" customFormat="1" ht="12.75" customHeight="1">
      <c r="A1824" s="1359">
        <v>1815</v>
      </c>
      <c r="B1824" s="1379" t="s">
        <v>97</v>
      </c>
      <c r="C1824" s="1379"/>
      <c r="D1824" s="1379"/>
      <c r="E1824" s="1379"/>
      <c r="F1824" s="1379"/>
      <c r="G1824" s="1379"/>
      <c r="H1824" s="1379" t="s">
        <v>1164</v>
      </c>
      <c r="I1824" s="1380" t="s">
        <v>3298</v>
      </c>
      <c r="J1824" s="1379" t="s">
        <v>3245</v>
      </c>
      <c r="K1824" s="1380">
        <v>10779</v>
      </c>
      <c r="L1824" s="1357" t="s">
        <v>5477</v>
      </c>
      <c r="M1824" s="1357" t="str">
        <f>IFERROR(INDEX('Budget Manager'!C:C,MATCH(L1824,'Budget Manager'!A:A,0))&amp;", "&amp;INDEX('Budget Manager'!D:D,MATCH(L1824,'Budget Manager'!A:A,0)),"No Budget Manager")</f>
        <v>Caldero Figueroa, Ana</v>
      </c>
      <c r="N1824" s="1357">
        <f>IFERROR(INDEX('Budget Manager'!B:B,MATCH(L1824,'Budget Manager'!A:A,0)),"No PIDM")</f>
        <v>1001447</v>
      </c>
      <c r="O1824" s="1380"/>
      <c r="P1824" s="1357" t="str">
        <f>LEFT($O1824,3)</f>
        <v/>
      </c>
      <c r="Q1824" s="1361" t="str">
        <f>IFERROR(VLOOKUP(Organization!$L1824,BUDGETMANAGER,5,FALSE),"No VID")</f>
        <v>A</v>
      </c>
    </row>
    <row r="1825" spans="1:18" ht="12.75" customHeight="1">
      <c r="A1825" s="1359">
        <v>1816</v>
      </c>
      <c r="B1825" s="1379" t="s">
        <v>97</v>
      </c>
      <c r="C1825" s="1379"/>
      <c r="D1825" s="1379"/>
      <c r="E1825" s="1379"/>
      <c r="F1825" s="1379"/>
      <c r="G1825" s="1379"/>
      <c r="H1825" s="1379" t="s">
        <v>1170</v>
      </c>
      <c r="I1825" s="1384" t="s">
        <v>3304</v>
      </c>
      <c r="J1825" s="1379" t="s">
        <v>3245</v>
      </c>
      <c r="K1825" s="1380">
        <v>10779</v>
      </c>
      <c r="L1825" s="1357" t="s">
        <v>5477</v>
      </c>
      <c r="M1825" s="1357" t="str">
        <f>IFERROR(INDEX('Budget Manager'!C:C,MATCH(L1825,'Budget Manager'!A:A,0))&amp;", "&amp;INDEX('Budget Manager'!D:D,MATCH(L1825,'Budget Manager'!A:A,0)),"No Budget Manager")</f>
        <v>Caldero Figueroa, Ana</v>
      </c>
      <c r="N1825" s="1357">
        <f>IFERROR(INDEX('Budget Manager'!B:B,MATCH(L1825,'Budget Manager'!A:A,0)),"No PIDM")</f>
        <v>1001447</v>
      </c>
      <c r="O1825" s="1380"/>
      <c r="P1825" s="1357" t="str">
        <f>LEFT($O1825,3)</f>
        <v/>
      </c>
      <c r="Q1825" s="1361" t="str">
        <f>IFERROR(VLOOKUP(Organization!$L1825,BUDGETMANAGER,5,FALSE),"No VID")</f>
        <v>A</v>
      </c>
      <c r="R1825" s="111"/>
    </row>
    <row r="1826" spans="1:18" ht="12.75" customHeight="1">
      <c r="A1826" s="1359">
        <v>1817</v>
      </c>
      <c r="B1826" s="1355" t="s">
        <v>97</v>
      </c>
      <c r="C1826" s="1355"/>
      <c r="D1826" s="1355"/>
      <c r="E1826" s="1355"/>
      <c r="F1826" s="1355">
        <v>1078</v>
      </c>
      <c r="G1826" s="1355"/>
      <c r="H1826" s="1356"/>
      <c r="I1826" s="1363" t="s">
        <v>9247</v>
      </c>
      <c r="J1826" s="1355" t="s">
        <v>3240</v>
      </c>
      <c r="K1826" s="1360">
        <v>107</v>
      </c>
      <c r="L1826" s="1357" t="s">
        <v>2718</v>
      </c>
      <c r="M1826" s="1357" t="str">
        <f>IFERROR(INDEX('Budget Manager'!C:C,MATCH(L1826,'Budget Manager'!A:A,0))&amp;", "&amp;INDEX('Budget Manager'!D:D,MATCH(L1826,'Budget Manager'!A:A,0)),"No Budget Manager")</f>
        <v>Givoglu, Wendy</v>
      </c>
      <c r="N1826" s="1357">
        <f>IFERROR(INDEX('Budget Manager'!B:B,MATCH(L1826,'Budget Manager'!A:A,0)),"No PIDM")</f>
        <v>1002258</v>
      </c>
      <c r="O1826" s="1357"/>
      <c r="P1826" s="1357" t="str">
        <f t="shared" si="37"/>
        <v/>
      </c>
      <c r="Q1826" s="1361" t="str">
        <f>IFERROR(VLOOKUP(Organization!$L1826,BUDGETMANAGER,5,FALSE),"No VID")</f>
        <v>A</v>
      </c>
      <c r="R1826" s="111"/>
    </row>
    <row r="1827" spans="1:18" ht="12.75" customHeight="1">
      <c r="A1827" s="1359">
        <v>1818</v>
      </c>
      <c r="B1827" s="1355" t="s">
        <v>97</v>
      </c>
      <c r="C1827" s="1355"/>
      <c r="D1827" s="1355"/>
      <c r="E1827" s="1355"/>
      <c r="F1827" s="1355"/>
      <c r="G1827" s="1355">
        <v>10780</v>
      </c>
      <c r="H1827" s="1356"/>
      <c r="I1827" s="1363" t="s">
        <v>9142</v>
      </c>
      <c r="J1827" s="1355" t="s">
        <v>3240</v>
      </c>
      <c r="K1827" s="1360">
        <v>1078</v>
      </c>
      <c r="L1827" s="1357" t="s">
        <v>2718</v>
      </c>
      <c r="M1827" s="1357" t="str">
        <f>IFERROR(INDEX('Budget Manager'!C:C,MATCH(L1827,'Budget Manager'!A:A,0))&amp;", "&amp;INDEX('Budget Manager'!D:D,MATCH(L1827,'Budget Manager'!A:A,0)),"No Budget Manager")</f>
        <v>Givoglu, Wendy</v>
      </c>
      <c r="N1827" s="1357">
        <f>IFERROR(INDEX('Budget Manager'!B:B,MATCH(L1827,'Budget Manager'!A:A,0)),"No PIDM")</f>
        <v>1002258</v>
      </c>
      <c r="O1827" s="1357"/>
      <c r="P1827" s="1357" t="str">
        <f t="shared" ref="P1827:P1889" si="38">LEFT($O1827,3)</f>
        <v/>
      </c>
      <c r="Q1827" s="1361" t="str">
        <f>IFERROR(VLOOKUP(Organization!$L1827,BUDGETMANAGER,5,FALSE),"No VID")</f>
        <v>A</v>
      </c>
      <c r="R1827" s="111"/>
    </row>
    <row r="1828" spans="1:18" ht="12.75" customHeight="1">
      <c r="A1828" s="1359">
        <v>1819</v>
      </c>
      <c r="B1828" s="1355" t="s">
        <v>97</v>
      </c>
      <c r="C1828" s="1355"/>
      <c r="D1828" s="1355"/>
      <c r="E1828" s="1355"/>
      <c r="F1828" s="1355"/>
      <c r="G1828" s="1355"/>
      <c r="H1828" s="1356">
        <v>120013</v>
      </c>
      <c r="I1828" s="1363" t="s">
        <v>9397</v>
      </c>
      <c r="J1828" s="1355" t="s">
        <v>3245</v>
      </c>
      <c r="K1828" s="1360">
        <v>10780</v>
      </c>
      <c r="L1828" s="1357" t="s">
        <v>2718</v>
      </c>
      <c r="M1828" s="1357" t="str">
        <f>IFERROR(INDEX('Budget Manager'!C:C,MATCH(L1828,'Budget Manager'!A:A,0))&amp;", "&amp;INDEX('Budget Manager'!D:D,MATCH(L1828,'Budget Manager'!A:A,0)),"No Budget Manager")</f>
        <v>Givoglu, Wendy</v>
      </c>
      <c r="N1828" s="1357">
        <f>IFERROR(INDEX('Budget Manager'!B:B,MATCH(L1828,'Budget Manager'!A:A,0)),"No PIDM")</f>
        <v>1002258</v>
      </c>
      <c r="O1828" s="1357"/>
      <c r="P1828" s="1357" t="str">
        <f t="shared" si="38"/>
        <v/>
      </c>
      <c r="Q1828" s="1361" t="str">
        <f>IFERROR(VLOOKUP(Organization!$L1828,BUDGETMANAGER,5,FALSE),"No VID")</f>
        <v>A</v>
      </c>
      <c r="R1828" s="111"/>
    </row>
    <row r="1829" spans="1:18" ht="12.75" customHeight="1">
      <c r="A1829" s="1359">
        <v>1820</v>
      </c>
      <c r="B1829" s="1355" t="s">
        <v>97</v>
      </c>
      <c r="C1829" s="1355"/>
      <c r="D1829" s="1355"/>
      <c r="E1829" s="1355"/>
      <c r="F1829" s="1355"/>
      <c r="G1829" s="1355"/>
      <c r="H1829" s="1356">
        <v>120107</v>
      </c>
      <c r="I1829" s="1357" t="s">
        <v>6670</v>
      </c>
      <c r="J1829" s="1355" t="s">
        <v>3245</v>
      </c>
      <c r="K1829" s="1360">
        <v>10780</v>
      </c>
      <c r="L1829" s="1357" t="s">
        <v>2718</v>
      </c>
      <c r="M1829" s="1357" t="str">
        <f>IFERROR(INDEX('Budget Manager'!C:C,MATCH(L1829,'Budget Manager'!A:A,0))&amp;", "&amp;INDEX('Budget Manager'!D:D,MATCH(L1829,'Budget Manager'!A:A,0)),"No Budget Manager")</f>
        <v>Givoglu, Wendy</v>
      </c>
      <c r="N1829" s="1357">
        <f>IFERROR(INDEX('Budget Manager'!B:B,MATCH(L1829,'Budget Manager'!A:A,0)),"No PIDM")</f>
        <v>1002258</v>
      </c>
      <c r="O1829" s="1357"/>
      <c r="P1829" s="1357" t="str">
        <f t="shared" si="38"/>
        <v/>
      </c>
      <c r="Q1829" s="1361" t="str">
        <f>IFERROR(VLOOKUP(Organization!$L1829,BUDGETMANAGER,5,FALSE),"No VID")</f>
        <v>A</v>
      </c>
      <c r="R1829" s="111"/>
    </row>
    <row r="1830" spans="1:18" ht="12.75" customHeight="1">
      <c r="A1830" s="1359">
        <v>1821</v>
      </c>
      <c r="B1830" s="1355" t="s">
        <v>97</v>
      </c>
      <c r="C1830" s="1355"/>
      <c r="D1830" s="1355"/>
      <c r="E1830" s="1355"/>
      <c r="F1830" s="1355"/>
      <c r="G1830" s="1355"/>
      <c r="H1830" s="1356">
        <v>140007</v>
      </c>
      <c r="I1830" s="1357" t="s">
        <v>9250</v>
      </c>
      <c r="J1830" s="1355" t="s">
        <v>3245</v>
      </c>
      <c r="K1830" s="1360">
        <v>10780</v>
      </c>
      <c r="L1830" s="1357" t="s">
        <v>2718</v>
      </c>
      <c r="M1830" s="1357" t="str">
        <f>IFERROR(INDEX('Budget Manager'!C:C,MATCH(L1830,'Budget Manager'!A:A,0))&amp;", "&amp;INDEX('Budget Manager'!D:D,MATCH(L1830,'Budget Manager'!A:A,0)),"No Budget Manager")</f>
        <v>Givoglu, Wendy</v>
      </c>
      <c r="N1830" s="1357">
        <f>IFERROR(INDEX('Budget Manager'!B:B,MATCH(L1830,'Budget Manager'!A:A,0)),"No PIDM")</f>
        <v>1002258</v>
      </c>
      <c r="O1830" s="1357"/>
      <c r="P1830" s="1357" t="str">
        <f t="shared" si="38"/>
        <v/>
      </c>
      <c r="Q1830" s="1361" t="str">
        <f>IFERROR(VLOOKUP(Organization!$L1830,BUDGETMANAGER,5,FALSE),"No VID")</f>
        <v>A</v>
      </c>
      <c r="R1830" s="111"/>
    </row>
    <row r="1831" spans="1:18" ht="12.75" customHeight="1">
      <c r="A1831" s="1359">
        <v>1822</v>
      </c>
      <c r="B1831" s="1355" t="s">
        <v>97</v>
      </c>
      <c r="C1831" s="1355"/>
      <c r="D1831" s="1355"/>
      <c r="E1831" s="1355"/>
      <c r="F1831" s="1355"/>
      <c r="G1831" s="1355"/>
      <c r="H1831" s="1356">
        <v>140513</v>
      </c>
      <c r="I1831" s="1363" t="s">
        <v>9289</v>
      </c>
      <c r="J1831" s="1355" t="s">
        <v>3245</v>
      </c>
      <c r="K1831" s="1360">
        <v>10780</v>
      </c>
      <c r="L1831" s="1357" t="s">
        <v>2718</v>
      </c>
      <c r="M1831" s="1357" t="str">
        <f>IFERROR(INDEX('Budget Manager'!C:C,MATCH(L1831,'Budget Manager'!A:A,0))&amp;", "&amp;INDEX('Budget Manager'!D:D,MATCH(L1831,'Budget Manager'!A:A,0)),"No Budget Manager")</f>
        <v>Givoglu, Wendy</v>
      </c>
      <c r="N1831" s="1357">
        <f>IFERROR(INDEX('Budget Manager'!B:B,MATCH(L1831,'Budget Manager'!A:A,0)),"No PIDM")</f>
        <v>1002258</v>
      </c>
      <c r="O1831" s="1357"/>
      <c r="P1831" s="1357" t="str">
        <f t="shared" si="38"/>
        <v/>
      </c>
      <c r="Q1831" s="1361" t="str">
        <f>IFERROR(VLOOKUP(Organization!$L1831,BUDGETMANAGER,5,FALSE),"No VID")</f>
        <v>A</v>
      </c>
      <c r="R1831" s="111"/>
    </row>
    <row r="1832" spans="1:18" ht="12.75" customHeight="1">
      <c r="A1832" s="1359">
        <v>1823</v>
      </c>
      <c r="B1832" s="1355" t="s">
        <v>97</v>
      </c>
      <c r="C1832" s="1355"/>
      <c r="D1832" s="1355"/>
      <c r="E1832" s="1355"/>
      <c r="F1832" s="1355"/>
      <c r="G1832" s="1355"/>
      <c r="H1832" s="1356">
        <v>219600</v>
      </c>
      <c r="I1832" s="1363" t="s">
        <v>9717</v>
      </c>
      <c r="J1832" s="1355" t="s">
        <v>3245</v>
      </c>
      <c r="K1832" s="1360">
        <v>10780</v>
      </c>
      <c r="L1832" s="1357" t="s">
        <v>2718</v>
      </c>
      <c r="M1832" s="1357" t="str">
        <f>IFERROR(INDEX('Budget Manager'!C:C,MATCH(L1832,'Budget Manager'!A:A,0))&amp;", "&amp;INDEX('Budget Manager'!D:D,MATCH(L1832,'Budget Manager'!A:A,0)),"No Budget Manager")</f>
        <v>Givoglu, Wendy</v>
      </c>
      <c r="N1832" s="1357">
        <f>IFERROR(INDEX('Budget Manager'!B:B,MATCH(L1832,'Budget Manager'!A:A,0)),"No PIDM")</f>
        <v>1002258</v>
      </c>
      <c r="O1832" s="1357"/>
      <c r="P1832" s="1357" t="str">
        <f t="shared" si="38"/>
        <v/>
      </c>
      <c r="Q1832" s="1361" t="str">
        <f>IFERROR(VLOOKUP(Organization!$L1832,BUDGETMANAGER,5,FALSE),"No VID")</f>
        <v>A</v>
      </c>
      <c r="R1832" s="111"/>
    </row>
    <row r="1833" spans="1:18" ht="12.75" customHeight="1">
      <c r="A1833" s="1359">
        <v>1824</v>
      </c>
      <c r="B1833" s="1355" t="s">
        <v>97</v>
      </c>
      <c r="C1833" s="1355"/>
      <c r="D1833" s="1355"/>
      <c r="E1833" s="1355"/>
      <c r="F1833" s="1355"/>
      <c r="G1833" s="1355"/>
      <c r="H1833" s="1356">
        <v>361400</v>
      </c>
      <c r="I1833" s="1357" t="s">
        <v>9323</v>
      </c>
      <c r="J1833" s="1355" t="s">
        <v>3245</v>
      </c>
      <c r="K1833" s="1360">
        <v>10780</v>
      </c>
      <c r="L1833" s="1357" t="s">
        <v>2718</v>
      </c>
      <c r="M1833" s="1357" t="str">
        <f>IFERROR(INDEX('Budget Manager'!C:C,MATCH(L1833,'Budget Manager'!A:A,0))&amp;", "&amp;INDEX('Budget Manager'!D:D,MATCH(L1833,'Budget Manager'!A:A,0)),"No Budget Manager")</f>
        <v>Givoglu, Wendy</v>
      </c>
      <c r="N1833" s="1357">
        <f>IFERROR(INDEX('Budget Manager'!B:B,MATCH(L1833,'Budget Manager'!A:A,0)),"No PIDM")</f>
        <v>1002258</v>
      </c>
      <c r="O1833" s="1357"/>
      <c r="P1833" s="1357" t="str">
        <f t="shared" si="38"/>
        <v/>
      </c>
      <c r="Q1833" s="1361" t="str">
        <f>IFERROR(VLOOKUP(Organization!$L1833,BUDGETMANAGER,5,FALSE),"No VID")</f>
        <v>A</v>
      </c>
      <c r="R1833" s="111"/>
    </row>
    <row r="1834" spans="1:18" ht="12.75" customHeight="1">
      <c r="A1834" s="1359">
        <v>1825</v>
      </c>
      <c r="B1834" s="1355" t="s">
        <v>97</v>
      </c>
      <c r="C1834" s="1355"/>
      <c r="D1834" s="1355"/>
      <c r="E1834" s="1355"/>
      <c r="F1834" s="1355"/>
      <c r="G1834" s="1355"/>
      <c r="H1834" s="1356">
        <v>650013</v>
      </c>
      <c r="I1834" s="1357" t="s">
        <v>7724</v>
      </c>
      <c r="J1834" s="1355" t="s">
        <v>3245</v>
      </c>
      <c r="K1834" s="1360">
        <v>10780</v>
      </c>
      <c r="L1834" s="1357" t="s">
        <v>2718</v>
      </c>
      <c r="M1834" s="1357" t="str">
        <f>IFERROR(INDEX('Budget Manager'!C:C,MATCH(L1834,'Budget Manager'!A:A,0))&amp;", "&amp;INDEX('Budget Manager'!D:D,MATCH(L1834,'Budget Manager'!A:A,0)),"No Budget Manager")</f>
        <v>Givoglu, Wendy</v>
      </c>
      <c r="N1834" s="1357">
        <f>IFERROR(INDEX('Budget Manager'!B:B,MATCH(L1834,'Budget Manager'!A:A,0)),"No PIDM")</f>
        <v>1002258</v>
      </c>
      <c r="O1834" s="1357"/>
      <c r="P1834" s="1357" t="str">
        <f t="shared" si="38"/>
        <v/>
      </c>
      <c r="Q1834" s="1361" t="str">
        <f>IFERROR(VLOOKUP(Organization!$L1834,BUDGETMANAGER,5,FALSE),"No VID")</f>
        <v>A</v>
      </c>
      <c r="R1834" s="111"/>
    </row>
    <row r="1835" spans="1:18" ht="12.75" customHeight="1">
      <c r="A1835" s="1359">
        <v>1826</v>
      </c>
      <c r="B1835" s="1355" t="s">
        <v>97</v>
      </c>
      <c r="C1835" s="1355"/>
      <c r="D1835" s="1355"/>
      <c r="E1835" s="1355"/>
      <c r="F1835" s="1355"/>
      <c r="G1835" s="1355"/>
      <c r="H1835" s="1356">
        <v>656007</v>
      </c>
      <c r="I1835" s="1363" t="s">
        <v>9150</v>
      </c>
      <c r="J1835" s="1355" t="s">
        <v>3245</v>
      </c>
      <c r="K1835" s="1360">
        <v>10780</v>
      </c>
      <c r="L1835" s="1357" t="s">
        <v>2718</v>
      </c>
      <c r="M1835" s="1357" t="str">
        <f>IFERROR(INDEX('Budget Manager'!C:C,MATCH(L1835,'Budget Manager'!A:A,0))&amp;", "&amp;INDEX('Budget Manager'!D:D,MATCH(L1835,'Budget Manager'!A:A,0)),"No Budget Manager")</f>
        <v>Givoglu, Wendy</v>
      </c>
      <c r="N1835" s="1357">
        <f>IFERROR(INDEX('Budget Manager'!B:B,MATCH(L1835,'Budget Manager'!A:A,0)),"No PIDM")</f>
        <v>1002258</v>
      </c>
      <c r="O1835" s="1357"/>
      <c r="P1835" s="1357" t="str">
        <f t="shared" si="38"/>
        <v/>
      </c>
      <c r="Q1835" s="1361" t="str">
        <f>IFERROR(VLOOKUP(Organization!$L1835,BUDGETMANAGER,5,FALSE),"No VID")</f>
        <v>A</v>
      </c>
    </row>
    <row r="1836" spans="1:18" ht="12.75" customHeight="1">
      <c r="A1836" s="1359">
        <v>1827</v>
      </c>
      <c r="B1836" s="1355" t="s">
        <v>97</v>
      </c>
      <c r="C1836" s="1355"/>
      <c r="D1836" s="1355"/>
      <c r="E1836" s="1355"/>
      <c r="F1836" s="1355"/>
      <c r="G1836" s="1355">
        <v>10781</v>
      </c>
      <c r="H1836" s="1356"/>
      <c r="I1836" s="1368" t="s">
        <v>5862</v>
      </c>
      <c r="J1836" s="1355" t="s">
        <v>3240</v>
      </c>
      <c r="K1836" s="1360">
        <v>1078</v>
      </c>
      <c r="L1836" s="1368" t="s">
        <v>8608</v>
      </c>
      <c r="M1836" s="1357" t="str">
        <f>IFERROR(INDEX('Budget Manager'!C:C,MATCH(L1836,'Budget Manager'!A:A,0))&amp;", "&amp;INDEX('Budget Manager'!D:D,MATCH(L1836,'Budget Manager'!A:A,0)),"No Budget Manager")</f>
        <v>Niss, John</v>
      </c>
      <c r="N1836" s="1357">
        <f>IFERROR(INDEX('Budget Manager'!B:B,MATCH(L1836,'Budget Manager'!A:A,0)),"No PIDM")</f>
        <v>394659</v>
      </c>
      <c r="O1836" s="1357"/>
      <c r="P1836" s="1357" t="str">
        <f t="shared" si="38"/>
        <v/>
      </c>
      <c r="Q1836" s="1361" t="str">
        <f>IFERROR(VLOOKUP(Organization!$L1836,BUDGETMANAGER,5,FALSE),"No VID")</f>
        <v>A</v>
      </c>
      <c r="R1836" s="111"/>
    </row>
    <row r="1837" spans="1:18" ht="12.75" customHeight="1">
      <c r="A1837" s="1359">
        <v>1828</v>
      </c>
      <c r="B1837" s="1355" t="s">
        <v>97</v>
      </c>
      <c r="C1837" s="1355"/>
      <c r="D1837" s="1355"/>
      <c r="E1837" s="1355"/>
      <c r="F1837" s="1355"/>
      <c r="G1837" s="1355"/>
      <c r="H1837" s="1356">
        <v>110007</v>
      </c>
      <c r="I1837" s="1363" t="s">
        <v>2252</v>
      </c>
      <c r="J1837" s="1355" t="s">
        <v>3245</v>
      </c>
      <c r="K1837" s="1360">
        <v>10781</v>
      </c>
      <c r="L1837" s="1368" t="s">
        <v>8608</v>
      </c>
      <c r="M1837" s="1357" t="str">
        <f>IFERROR(INDEX('Budget Manager'!C:C,MATCH(L1837,'Budget Manager'!A:A,0))&amp;", "&amp;INDEX('Budget Manager'!D:D,MATCH(L1837,'Budget Manager'!A:A,0)),"No Budget Manager")</f>
        <v>Niss, John</v>
      </c>
      <c r="N1837" s="1357">
        <f>IFERROR(INDEX('Budget Manager'!B:B,MATCH(L1837,'Budget Manager'!A:A,0)),"No PIDM")</f>
        <v>394659</v>
      </c>
      <c r="O1837" s="1357"/>
      <c r="P1837" s="1357" t="str">
        <f t="shared" si="38"/>
        <v/>
      </c>
      <c r="Q1837" s="1361" t="str">
        <f>IFERROR(VLOOKUP(Organization!$L1837,BUDGETMANAGER,5,FALSE),"No VID")</f>
        <v>A</v>
      </c>
      <c r="R1837" s="111">
        <f>COUNTIF($P$12:P1863,"End")</f>
        <v>334</v>
      </c>
    </row>
    <row r="1838" spans="1:18" ht="12.75" customHeight="1">
      <c r="A1838" s="1359">
        <v>1829</v>
      </c>
      <c r="B1838" s="1355" t="s">
        <v>97</v>
      </c>
      <c r="C1838" s="1355"/>
      <c r="D1838" s="1355"/>
      <c r="E1838" s="1355"/>
      <c r="F1838" s="1355"/>
      <c r="G1838" s="1355"/>
      <c r="H1838" s="1356">
        <v>110107</v>
      </c>
      <c r="I1838" s="1363" t="s">
        <v>2253</v>
      </c>
      <c r="J1838" s="1355" t="s">
        <v>3245</v>
      </c>
      <c r="K1838" s="1360">
        <v>10781</v>
      </c>
      <c r="L1838" s="1368" t="s">
        <v>8608</v>
      </c>
      <c r="M1838" s="1357" t="str">
        <f>IFERROR(INDEX('Budget Manager'!C:C,MATCH(L1838,'Budget Manager'!A:A,0))&amp;", "&amp;INDEX('Budget Manager'!D:D,MATCH(L1838,'Budget Manager'!A:A,0)),"No Budget Manager")</f>
        <v>Niss, John</v>
      </c>
      <c r="N1838" s="1357">
        <f>IFERROR(INDEX('Budget Manager'!B:B,MATCH(L1838,'Budget Manager'!A:A,0)),"No PIDM")</f>
        <v>394659</v>
      </c>
      <c r="O1838" s="1357"/>
      <c r="P1838" s="1357" t="str">
        <f t="shared" si="38"/>
        <v/>
      </c>
      <c r="Q1838" s="1361" t="str">
        <f>IFERROR(VLOOKUP(Organization!$L1838,BUDGETMANAGER,5,FALSE),"No VID")</f>
        <v>A</v>
      </c>
      <c r="R1838" s="111"/>
    </row>
    <row r="1839" spans="1:18" ht="12.75" customHeight="1">
      <c r="A1839" s="1359">
        <v>1830</v>
      </c>
      <c r="B1839" s="1355" t="s">
        <v>97</v>
      </c>
      <c r="C1839" s="1355"/>
      <c r="D1839" s="1355"/>
      <c r="E1839" s="1355"/>
      <c r="F1839" s="1355"/>
      <c r="G1839" s="1355"/>
      <c r="H1839" s="1356">
        <v>110207</v>
      </c>
      <c r="I1839" s="1363" t="s">
        <v>2254</v>
      </c>
      <c r="J1839" s="1355" t="s">
        <v>3245</v>
      </c>
      <c r="K1839" s="1360">
        <v>10781</v>
      </c>
      <c r="L1839" s="1368" t="s">
        <v>8608</v>
      </c>
      <c r="M1839" s="1357" t="str">
        <f>IFERROR(INDEX('Budget Manager'!C:C,MATCH(L1839,'Budget Manager'!A:A,0))&amp;", "&amp;INDEX('Budget Manager'!D:D,MATCH(L1839,'Budget Manager'!A:A,0)),"No Budget Manager")</f>
        <v>Niss, John</v>
      </c>
      <c r="N1839" s="1357">
        <f>IFERROR(INDEX('Budget Manager'!B:B,MATCH(L1839,'Budget Manager'!A:A,0)),"No PIDM")</f>
        <v>394659</v>
      </c>
      <c r="O1839" s="1357"/>
      <c r="P1839" s="1357" t="str">
        <f t="shared" si="38"/>
        <v/>
      </c>
      <c r="Q1839" s="1361" t="str">
        <f>IFERROR(VLOOKUP(Organization!$L1839,BUDGETMANAGER,5,FALSE),"No VID")</f>
        <v>A</v>
      </c>
      <c r="R1839" s="111"/>
    </row>
    <row r="1840" spans="1:18" ht="12.75" customHeight="1">
      <c r="A1840" s="1359">
        <v>1831</v>
      </c>
      <c r="B1840" s="1355" t="s">
        <v>97</v>
      </c>
      <c r="C1840" s="1355"/>
      <c r="D1840" s="1355"/>
      <c r="E1840" s="1355"/>
      <c r="F1840" s="1355"/>
      <c r="G1840" s="1355"/>
      <c r="H1840" s="1356">
        <v>110307</v>
      </c>
      <c r="I1840" s="1360" t="s">
        <v>2255</v>
      </c>
      <c r="J1840" s="1355" t="s">
        <v>3245</v>
      </c>
      <c r="K1840" s="1360">
        <v>10781</v>
      </c>
      <c r="L1840" s="1368" t="s">
        <v>8608</v>
      </c>
      <c r="M1840" s="1357" t="str">
        <f>IFERROR(INDEX('Budget Manager'!C:C,MATCH(L1840,'Budget Manager'!A:A,0))&amp;", "&amp;INDEX('Budget Manager'!D:D,MATCH(L1840,'Budget Manager'!A:A,0)),"No Budget Manager")</f>
        <v>Niss, John</v>
      </c>
      <c r="N1840" s="1357">
        <f>IFERROR(INDEX('Budget Manager'!B:B,MATCH(L1840,'Budget Manager'!A:A,0)),"No PIDM")</f>
        <v>394659</v>
      </c>
      <c r="O1840" s="1357"/>
      <c r="P1840" s="1357" t="str">
        <f t="shared" si="38"/>
        <v/>
      </c>
      <c r="Q1840" s="1361" t="str">
        <f>IFERROR(VLOOKUP(Organization!$L1840,BUDGETMANAGER,5,FALSE),"No VID")</f>
        <v>A</v>
      </c>
      <c r="R1840" s="111"/>
    </row>
    <row r="1841" spans="1:18" s="118" customFormat="1" ht="12.75" customHeight="1">
      <c r="A1841" s="1359">
        <v>1832</v>
      </c>
      <c r="B1841" s="1355" t="s">
        <v>97</v>
      </c>
      <c r="C1841" s="1355"/>
      <c r="D1841" s="1355"/>
      <c r="E1841" s="1355"/>
      <c r="F1841" s="1355"/>
      <c r="G1841" s="1355"/>
      <c r="H1841" s="1356">
        <v>110407</v>
      </c>
      <c r="I1841" s="1363" t="s">
        <v>2256</v>
      </c>
      <c r="J1841" s="1355" t="s">
        <v>3245</v>
      </c>
      <c r="K1841" s="1360">
        <v>10781</v>
      </c>
      <c r="L1841" s="1368" t="s">
        <v>8608</v>
      </c>
      <c r="M1841" s="1357" t="str">
        <f>IFERROR(INDEX('Budget Manager'!C:C,MATCH(L1841,'Budget Manager'!A:A,0))&amp;", "&amp;INDEX('Budget Manager'!D:D,MATCH(L1841,'Budget Manager'!A:A,0)),"No Budget Manager")</f>
        <v>Niss, John</v>
      </c>
      <c r="N1841" s="1357">
        <f>IFERROR(INDEX('Budget Manager'!B:B,MATCH(L1841,'Budget Manager'!A:A,0)),"No PIDM")</f>
        <v>394659</v>
      </c>
      <c r="O1841" s="1357"/>
      <c r="P1841" s="1357" t="str">
        <f t="shared" si="38"/>
        <v/>
      </c>
      <c r="Q1841" s="1361" t="str">
        <f>IFERROR(VLOOKUP(Organization!$L1841,BUDGETMANAGER,5,FALSE),"No VID")</f>
        <v>A</v>
      </c>
      <c r="R1841" s="111"/>
    </row>
    <row r="1842" spans="1:18" ht="12.75" customHeight="1">
      <c r="A1842" s="1359">
        <v>1833</v>
      </c>
      <c r="B1842" s="1355" t="s">
        <v>97</v>
      </c>
      <c r="C1842" s="1355"/>
      <c r="D1842" s="1355"/>
      <c r="E1842" s="1355"/>
      <c r="F1842" s="1355"/>
      <c r="G1842" s="1355"/>
      <c r="H1842" s="1356">
        <v>110507</v>
      </c>
      <c r="I1842" s="1363" t="s">
        <v>2257</v>
      </c>
      <c r="J1842" s="1355" t="s">
        <v>3245</v>
      </c>
      <c r="K1842" s="1360">
        <v>10781</v>
      </c>
      <c r="L1842" s="1368" t="s">
        <v>8608</v>
      </c>
      <c r="M1842" s="1357" t="str">
        <f>IFERROR(INDEX('Budget Manager'!C:C,MATCH(L1842,'Budget Manager'!A:A,0))&amp;", "&amp;INDEX('Budget Manager'!D:D,MATCH(L1842,'Budget Manager'!A:A,0)),"No Budget Manager")</f>
        <v>Niss, John</v>
      </c>
      <c r="N1842" s="1357">
        <f>IFERROR(INDEX('Budget Manager'!B:B,MATCH(L1842,'Budget Manager'!A:A,0)),"No PIDM")</f>
        <v>394659</v>
      </c>
      <c r="O1842" s="1357"/>
      <c r="P1842" s="1357" t="str">
        <f t="shared" si="38"/>
        <v/>
      </c>
      <c r="Q1842" s="1361" t="str">
        <f>IFERROR(VLOOKUP(Organization!$L1842,BUDGETMANAGER,5,FALSE),"No VID")</f>
        <v>A</v>
      </c>
      <c r="R1842" s="111"/>
    </row>
    <row r="1843" spans="1:18" ht="12.75" customHeight="1">
      <c r="A1843" s="1359">
        <v>1834</v>
      </c>
      <c r="B1843" s="1355" t="s">
        <v>97</v>
      </c>
      <c r="C1843" s="1355"/>
      <c r="D1843" s="1355"/>
      <c r="E1843" s="1355"/>
      <c r="F1843" s="1355"/>
      <c r="G1843" s="1355"/>
      <c r="H1843" s="1356">
        <v>110607</v>
      </c>
      <c r="I1843" s="1363" t="s">
        <v>2258</v>
      </c>
      <c r="J1843" s="1355" t="s">
        <v>3245</v>
      </c>
      <c r="K1843" s="1360">
        <v>10781</v>
      </c>
      <c r="L1843" s="1368" t="s">
        <v>8608</v>
      </c>
      <c r="M1843" s="1357" t="str">
        <f>IFERROR(INDEX('Budget Manager'!C:C,MATCH(L1843,'Budget Manager'!A:A,0))&amp;", "&amp;INDEX('Budget Manager'!D:D,MATCH(L1843,'Budget Manager'!A:A,0)),"No Budget Manager")</f>
        <v>Niss, John</v>
      </c>
      <c r="N1843" s="1357">
        <f>IFERROR(INDEX('Budget Manager'!B:B,MATCH(L1843,'Budget Manager'!A:A,0)),"No PIDM")</f>
        <v>394659</v>
      </c>
      <c r="O1843" s="1357"/>
      <c r="P1843" s="1357" t="str">
        <f t="shared" si="38"/>
        <v/>
      </c>
      <c r="Q1843" s="1361" t="str">
        <f>IFERROR(VLOOKUP(Organization!$L1843,BUDGETMANAGER,5,FALSE),"No VID")</f>
        <v>A</v>
      </c>
      <c r="R1843" s="111"/>
    </row>
    <row r="1844" spans="1:18" ht="12.75" customHeight="1">
      <c r="A1844" s="1359">
        <v>1835</v>
      </c>
      <c r="B1844" s="1355" t="s">
        <v>97</v>
      </c>
      <c r="C1844" s="1355"/>
      <c r="D1844" s="1355"/>
      <c r="E1844" s="1355"/>
      <c r="F1844" s="1355"/>
      <c r="G1844" s="1355"/>
      <c r="H1844" s="1356">
        <v>110707</v>
      </c>
      <c r="I1844" s="1363" t="s">
        <v>2259</v>
      </c>
      <c r="J1844" s="1355" t="s">
        <v>3245</v>
      </c>
      <c r="K1844" s="1360">
        <v>10781</v>
      </c>
      <c r="L1844" s="1368" t="s">
        <v>8608</v>
      </c>
      <c r="M1844" s="1357" t="str">
        <f>IFERROR(INDEX('Budget Manager'!C:C,MATCH(L1844,'Budget Manager'!A:A,0))&amp;", "&amp;INDEX('Budget Manager'!D:D,MATCH(L1844,'Budget Manager'!A:A,0)),"No Budget Manager")</f>
        <v>Niss, John</v>
      </c>
      <c r="N1844" s="1357">
        <f>IFERROR(INDEX('Budget Manager'!B:B,MATCH(L1844,'Budget Manager'!A:A,0)),"No PIDM")</f>
        <v>394659</v>
      </c>
      <c r="O1844" s="1357"/>
      <c r="P1844" s="1357" t="str">
        <f t="shared" si="38"/>
        <v/>
      </c>
      <c r="Q1844" s="1361" t="str">
        <f>IFERROR(VLOOKUP(Organization!$L1844,BUDGETMANAGER,5,FALSE),"No VID")</f>
        <v>A</v>
      </c>
      <c r="R1844" s="111"/>
    </row>
    <row r="1845" spans="1:18" ht="12.75" customHeight="1">
      <c r="A1845" s="1359">
        <v>1836</v>
      </c>
      <c r="B1845" s="1355" t="s">
        <v>97</v>
      </c>
      <c r="C1845" s="1355"/>
      <c r="D1845" s="1355"/>
      <c r="E1845" s="1355"/>
      <c r="F1845" s="1355"/>
      <c r="G1845" s="1355"/>
      <c r="H1845" s="1356">
        <v>110807</v>
      </c>
      <c r="I1845" s="1363" t="s">
        <v>2260</v>
      </c>
      <c r="J1845" s="1355" t="s">
        <v>3245</v>
      </c>
      <c r="K1845" s="1360">
        <v>10781</v>
      </c>
      <c r="L1845" s="1368" t="s">
        <v>8608</v>
      </c>
      <c r="M1845" s="1357" t="str">
        <f>IFERROR(INDEX('Budget Manager'!C:C,MATCH(L1845,'Budget Manager'!A:A,0))&amp;", "&amp;INDEX('Budget Manager'!D:D,MATCH(L1845,'Budget Manager'!A:A,0)),"No Budget Manager")</f>
        <v>Niss, John</v>
      </c>
      <c r="N1845" s="1357">
        <f>IFERROR(INDEX('Budget Manager'!B:B,MATCH(L1845,'Budget Manager'!A:A,0)),"No PIDM")</f>
        <v>394659</v>
      </c>
      <c r="O1845" s="1357"/>
      <c r="P1845" s="1357" t="str">
        <f t="shared" si="38"/>
        <v/>
      </c>
      <c r="Q1845" s="1361" t="str">
        <f>IFERROR(VLOOKUP(Organization!$L1845,BUDGETMANAGER,5,FALSE),"No VID")</f>
        <v>A</v>
      </c>
      <c r="R1845" s="111"/>
    </row>
    <row r="1846" spans="1:18" ht="12.75" customHeight="1">
      <c r="A1846" s="1359">
        <v>1837</v>
      </c>
      <c r="B1846" s="1355" t="s">
        <v>97</v>
      </c>
      <c r="C1846" s="1355"/>
      <c r="D1846" s="1355"/>
      <c r="E1846" s="1355"/>
      <c r="F1846" s="1355"/>
      <c r="G1846" s="1355"/>
      <c r="H1846" s="1356">
        <v>111007</v>
      </c>
      <c r="I1846" s="1363" t="s">
        <v>2264</v>
      </c>
      <c r="J1846" s="1355" t="s">
        <v>3245</v>
      </c>
      <c r="K1846" s="1360">
        <v>10781</v>
      </c>
      <c r="L1846" s="1368" t="s">
        <v>8608</v>
      </c>
      <c r="M1846" s="1357" t="str">
        <f>IFERROR(INDEX('Budget Manager'!C:C,MATCH(L1846,'Budget Manager'!A:A,0))&amp;", "&amp;INDEX('Budget Manager'!D:D,MATCH(L1846,'Budget Manager'!A:A,0)),"No Budget Manager")</f>
        <v>Niss, John</v>
      </c>
      <c r="N1846" s="1357">
        <f>IFERROR(INDEX('Budget Manager'!B:B,MATCH(L1846,'Budget Manager'!A:A,0)),"No PIDM")</f>
        <v>394659</v>
      </c>
      <c r="O1846" s="1357"/>
      <c r="P1846" s="1357" t="str">
        <f t="shared" si="38"/>
        <v/>
      </c>
      <c r="Q1846" s="1361" t="str">
        <f>IFERROR(VLOOKUP(Organization!$L1846,BUDGETMANAGER,5,FALSE),"No VID")</f>
        <v>A</v>
      </c>
      <c r="R1846" s="111"/>
    </row>
    <row r="1847" spans="1:18" ht="12.75" customHeight="1">
      <c r="A1847" s="1359">
        <v>1838</v>
      </c>
      <c r="B1847" s="1355" t="s">
        <v>97</v>
      </c>
      <c r="C1847" s="1355"/>
      <c r="D1847" s="1355"/>
      <c r="E1847" s="1355"/>
      <c r="F1847" s="1355"/>
      <c r="G1847" s="1355"/>
      <c r="H1847" s="1356">
        <v>111107</v>
      </c>
      <c r="I1847" s="1363" t="s">
        <v>6008</v>
      </c>
      <c r="J1847" s="1355" t="s">
        <v>3245</v>
      </c>
      <c r="K1847" s="1360">
        <v>10781</v>
      </c>
      <c r="L1847" s="1368" t="s">
        <v>8608</v>
      </c>
      <c r="M1847" s="1357" t="str">
        <f>IFERROR(INDEX('Budget Manager'!C:C,MATCH(L1847,'Budget Manager'!A:A,0))&amp;", "&amp;INDEX('Budget Manager'!D:D,MATCH(L1847,'Budget Manager'!A:A,0)),"No Budget Manager")</f>
        <v>Niss, John</v>
      </c>
      <c r="N1847" s="1357">
        <f>IFERROR(INDEX('Budget Manager'!B:B,MATCH(L1847,'Budget Manager'!A:A,0)),"No PIDM")</f>
        <v>394659</v>
      </c>
      <c r="O1847" s="1357"/>
      <c r="P1847" s="1357" t="str">
        <f t="shared" si="38"/>
        <v/>
      </c>
      <c r="Q1847" s="1361" t="str">
        <f>IFERROR(VLOOKUP(Organization!$L1847,BUDGETMANAGER,5,FALSE),"No VID")</f>
        <v>A</v>
      </c>
      <c r="R1847" s="111"/>
    </row>
    <row r="1848" spans="1:18" ht="12.75" customHeight="1">
      <c r="A1848" s="1359">
        <v>1839</v>
      </c>
      <c r="B1848" s="1355" t="s">
        <v>97</v>
      </c>
      <c r="C1848" s="1355"/>
      <c r="D1848" s="1355"/>
      <c r="E1848" s="1355"/>
      <c r="F1848" s="1355"/>
      <c r="G1848" s="1355"/>
      <c r="H1848" s="1356">
        <v>111207</v>
      </c>
      <c r="I1848" s="1363" t="s">
        <v>2265</v>
      </c>
      <c r="J1848" s="1355" t="s">
        <v>3245</v>
      </c>
      <c r="K1848" s="1360">
        <v>10810</v>
      </c>
      <c r="L1848" s="1357" t="s">
        <v>2251</v>
      </c>
      <c r="M1848" s="1357" t="str">
        <f>IFERROR(INDEX('Budget Manager'!C:C,MATCH(L1848,'Budget Manager'!A:A,0))&amp;", "&amp;INDEX('Budget Manager'!D:D,MATCH(L1848,'Budget Manager'!A:A,0)),"No Budget Manager")</f>
        <v>McArdle, Michele</v>
      </c>
      <c r="N1848" s="1357">
        <f>IFERROR(INDEX('Budget Manager'!B:B,MATCH(L1848,'Budget Manager'!A:A,0)),"No PIDM")</f>
        <v>112590</v>
      </c>
      <c r="O1848" s="1357" t="s">
        <v>6064</v>
      </c>
      <c r="P1848" s="1357" t="str">
        <f t="shared" si="38"/>
        <v>End</v>
      </c>
      <c r="Q1848" s="1361" t="str">
        <f>IFERROR(VLOOKUP(Organization!$L1848,BUDGETMANAGER,5,FALSE),"No VID")</f>
        <v>I</v>
      </c>
      <c r="R1848" s="111"/>
    </row>
    <row r="1849" spans="1:18" ht="12.75" customHeight="1">
      <c r="A1849" s="1359">
        <v>1840</v>
      </c>
      <c r="B1849" s="1355" t="s">
        <v>97</v>
      </c>
      <c r="C1849" s="1355"/>
      <c r="D1849" s="1355"/>
      <c r="E1849" s="1355"/>
      <c r="F1849" s="1355"/>
      <c r="G1849" s="1355"/>
      <c r="H1849" s="1356">
        <v>111407</v>
      </c>
      <c r="I1849" s="1363" t="s">
        <v>2263</v>
      </c>
      <c r="J1849" s="1355" t="s">
        <v>3245</v>
      </c>
      <c r="K1849" s="1360">
        <v>10781</v>
      </c>
      <c r="L1849" s="1368" t="s">
        <v>8608</v>
      </c>
      <c r="M1849" s="1357" t="str">
        <f>IFERROR(INDEX('Budget Manager'!C:C,MATCH(L1849,'Budget Manager'!A:A,0))&amp;", "&amp;INDEX('Budget Manager'!D:D,MATCH(L1849,'Budget Manager'!A:A,0)),"No Budget Manager")</f>
        <v>Niss, John</v>
      </c>
      <c r="N1849" s="1357">
        <f>IFERROR(INDEX('Budget Manager'!B:B,MATCH(L1849,'Budget Manager'!A:A,0)),"No PIDM")</f>
        <v>394659</v>
      </c>
      <c r="O1849" s="1357"/>
      <c r="P1849" s="1357" t="str">
        <f t="shared" si="38"/>
        <v/>
      </c>
      <c r="Q1849" s="1361" t="str">
        <f>IFERROR(VLOOKUP(Organization!$L1849,BUDGETMANAGER,5,FALSE),"No VID")</f>
        <v>A</v>
      </c>
      <c r="R1849" s="111"/>
    </row>
    <row r="1850" spans="1:18" ht="12.75" customHeight="1">
      <c r="A1850" s="1359">
        <v>1841</v>
      </c>
      <c r="B1850" s="1355" t="s">
        <v>97</v>
      </c>
      <c r="C1850" s="1355"/>
      <c r="D1850" s="1355"/>
      <c r="E1850" s="1355"/>
      <c r="F1850" s="1355"/>
      <c r="G1850" s="1355"/>
      <c r="H1850" s="1356">
        <v>111507</v>
      </c>
      <c r="I1850" s="1363" t="s">
        <v>2266</v>
      </c>
      <c r="J1850" s="1355" t="s">
        <v>3245</v>
      </c>
      <c r="K1850" s="1360">
        <v>10781</v>
      </c>
      <c r="L1850" s="1368" t="s">
        <v>8608</v>
      </c>
      <c r="M1850" s="1357" t="str">
        <f>IFERROR(INDEX('Budget Manager'!C:C,MATCH(L1850,'Budget Manager'!A:A,0))&amp;", "&amp;INDEX('Budget Manager'!D:D,MATCH(L1850,'Budget Manager'!A:A,0)),"No Budget Manager")</f>
        <v>Niss, John</v>
      </c>
      <c r="N1850" s="1357">
        <f>IFERROR(INDEX('Budget Manager'!B:B,MATCH(L1850,'Budget Manager'!A:A,0)),"No PIDM")</f>
        <v>394659</v>
      </c>
      <c r="O1850" s="1357"/>
      <c r="P1850" s="1357" t="str">
        <f t="shared" si="38"/>
        <v/>
      </c>
      <c r="Q1850" s="1361" t="str">
        <f>IFERROR(VLOOKUP(Organization!$L1850,BUDGETMANAGER,5,FALSE),"No VID")</f>
        <v>A</v>
      </c>
      <c r="R1850" s="111"/>
    </row>
    <row r="1851" spans="1:18" ht="12.75" customHeight="1">
      <c r="A1851" s="1359">
        <v>1842</v>
      </c>
      <c r="B1851" s="1355" t="s">
        <v>97</v>
      </c>
      <c r="C1851" s="1355"/>
      <c r="D1851" s="1355"/>
      <c r="E1851" s="1355"/>
      <c r="F1851" s="1355"/>
      <c r="G1851" s="1355"/>
      <c r="H1851" s="1356">
        <v>111607</v>
      </c>
      <c r="I1851" s="1363" t="s">
        <v>2267</v>
      </c>
      <c r="J1851" s="1355" t="s">
        <v>3245</v>
      </c>
      <c r="K1851" s="1360">
        <v>10781</v>
      </c>
      <c r="L1851" s="1368" t="s">
        <v>8608</v>
      </c>
      <c r="M1851" s="1357" t="str">
        <f>IFERROR(INDEX('Budget Manager'!C:C,MATCH(L1851,'Budget Manager'!A:A,0))&amp;", "&amp;INDEX('Budget Manager'!D:D,MATCH(L1851,'Budget Manager'!A:A,0)),"No Budget Manager")</f>
        <v>Niss, John</v>
      </c>
      <c r="N1851" s="1357">
        <f>IFERROR(INDEX('Budget Manager'!B:B,MATCH(L1851,'Budget Manager'!A:A,0)),"No PIDM")</f>
        <v>394659</v>
      </c>
      <c r="O1851" s="1357"/>
      <c r="P1851" s="1357" t="str">
        <f t="shared" si="38"/>
        <v/>
      </c>
      <c r="Q1851" s="1361" t="str">
        <f>IFERROR(VLOOKUP(Organization!$L1851,BUDGETMANAGER,5,FALSE),"No VID")</f>
        <v>A</v>
      </c>
      <c r="R1851" s="111"/>
    </row>
    <row r="1852" spans="1:18" ht="12.75" customHeight="1">
      <c r="A1852" s="1359">
        <v>1843</v>
      </c>
      <c r="B1852" s="1355" t="s">
        <v>97</v>
      </c>
      <c r="C1852" s="1355"/>
      <c r="D1852" s="1355"/>
      <c r="E1852" s="1355"/>
      <c r="F1852" s="1355"/>
      <c r="G1852" s="1355"/>
      <c r="H1852" s="1356">
        <v>111707</v>
      </c>
      <c r="I1852" s="1363" t="s">
        <v>2268</v>
      </c>
      <c r="J1852" s="1355" t="s">
        <v>3245</v>
      </c>
      <c r="K1852" s="1360">
        <v>10781</v>
      </c>
      <c r="L1852" s="1368" t="s">
        <v>8608</v>
      </c>
      <c r="M1852" s="1357" t="str">
        <f>IFERROR(INDEX('Budget Manager'!C:C,MATCH(L1852,'Budget Manager'!A:A,0))&amp;", "&amp;INDEX('Budget Manager'!D:D,MATCH(L1852,'Budget Manager'!A:A,0)),"No Budget Manager")</f>
        <v>Niss, John</v>
      </c>
      <c r="N1852" s="1357">
        <f>IFERROR(INDEX('Budget Manager'!B:B,MATCH(L1852,'Budget Manager'!A:A,0)),"No PIDM")</f>
        <v>394659</v>
      </c>
      <c r="O1852" s="1357"/>
      <c r="P1852" s="1357" t="str">
        <f t="shared" si="38"/>
        <v/>
      </c>
      <c r="Q1852" s="1361" t="str">
        <f>IFERROR(VLOOKUP(Organization!$L1852,BUDGETMANAGER,5,FALSE),"No VID")</f>
        <v>A</v>
      </c>
      <c r="R1852" s="111"/>
    </row>
    <row r="1853" spans="1:18" ht="12.75" customHeight="1">
      <c r="A1853" s="1359">
        <v>1844</v>
      </c>
      <c r="B1853" s="1355" t="s">
        <v>97</v>
      </c>
      <c r="C1853" s="1355"/>
      <c r="D1853" s="1355"/>
      <c r="E1853" s="1355"/>
      <c r="F1853" s="1355"/>
      <c r="G1853" s="1355"/>
      <c r="H1853" s="1356">
        <v>111807</v>
      </c>
      <c r="I1853" s="1357" t="s">
        <v>2269</v>
      </c>
      <c r="J1853" s="1355" t="s">
        <v>3245</v>
      </c>
      <c r="K1853" s="1360">
        <v>10781</v>
      </c>
      <c r="L1853" s="1368" t="s">
        <v>8608</v>
      </c>
      <c r="M1853" s="1357" t="str">
        <f>IFERROR(INDEX('Budget Manager'!C:C,MATCH(L1853,'Budget Manager'!A:A,0))&amp;", "&amp;INDEX('Budget Manager'!D:D,MATCH(L1853,'Budget Manager'!A:A,0)),"No Budget Manager")</f>
        <v>Niss, John</v>
      </c>
      <c r="N1853" s="1357">
        <f>IFERROR(INDEX('Budget Manager'!B:B,MATCH(L1853,'Budget Manager'!A:A,0)),"No PIDM")</f>
        <v>394659</v>
      </c>
      <c r="O1853" s="1357"/>
      <c r="P1853" s="1357" t="str">
        <f t="shared" si="38"/>
        <v/>
      </c>
      <c r="Q1853" s="1361" t="str">
        <f>IFERROR(VLOOKUP(Organization!$L1853,BUDGETMANAGER,5,FALSE),"No VID")</f>
        <v>A</v>
      </c>
      <c r="R1853" s="111"/>
    </row>
    <row r="1854" spans="1:18" ht="12.75" customHeight="1">
      <c r="A1854" s="1359">
        <v>1845</v>
      </c>
      <c r="B1854" s="1355" t="s">
        <v>97</v>
      </c>
      <c r="C1854" s="1355"/>
      <c r="D1854" s="1355"/>
      <c r="E1854" s="1355"/>
      <c r="F1854" s="1355"/>
      <c r="G1854" s="1355"/>
      <c r="H1854" s="1356">
        <v>111907</v>
      </c>
      <c r="I1854" s="1357" t="s">
        <v>2270</v>
      </c>
      <c r="J1854" s="1355" t="s">
        <v>3245</v>
      </c>
      <c r="K1854" s="1360">
        <v>10781</v>
      </c>
      <c r="L1854" s="1368" t="s">
        <v>8608</v>
      </c>
      <c r="M1854" s="1357" t="str">
        <f>IFERROR(INDEX('Budget Manager'!C:C,MATCH(L1854,'Budget Manager'!A:A,0))&amp;", "&amp;INDEX('Budget Manager'!D:D,MATCH(L1854,'Budget Manager'!A:A,0)),"No Budget Manager")</f>
        <v>Niss, John</v>
      </c>
      <c r="N1854" s="1357">
        <f>IFERROR(INDEX('Budget Manager'!B:B,MATCH(L1854,'Budget Manager'!A:A,0)),"No PIDM")</f>
        <v>394659</v>
      </c>
      <c r="O1854" s="1357"/>
      <c r="P1854" s="1357" t="str">
        <f t="shared" si="38"/>
        <v/>
      </c>
      <c r="Q1854" s="1361" t="str">
        <f>IFERROR(VLOOKUP(Organization!$L1854,BUDGETMANAGER,5,FALSE),"No VID")</f>
        <v>A</v>
      </c>
      <c r="R1854" s="111"/>
    </row>
    <row r="1855" spans="1:18" ht="12.75" customHeight="1">
      <c r="A1855" s="1359">
        <v>1846</v>
      </c>
      <c r="B1855" s="1355" t="s">
        <v>97</v>
      </c>
      <c r="C1855" s="1355"/>
      <c r="D1855" s="1355"/>
      <c r="E1855" s="1355"/>
      <c r="F1855" s="1355"/>
      <c r="G1855" s="1355"/>
      <c r="H1855" s="1356">
        <v>112007</v>
      </c>
      <c r="I1855" s="1357" t="s">
        <v>2271</v>
      </c>
      <c r="J1855" s="1355" t="s">
        <v>3245</v>
      </c>
      <c r="K1855" s="1360">
        <v>10781</v>
      </c>
      <c r="L1855" s="1368" t="s">
        <v>8608</v>
      </c>
      <c r="M1855" s="1357" t="str">
        <f>IFERROR(INDEX('Budget Manager'!C:C,MATCH(L1855,'Budget Manager'!A:A,0))&amp;", "&amp;INDEX('Budget Manager'!D:D,MATCH(L1855,'Budget Manager'!A:A,0)),"No Budget Manager")</f>
        <v>Niss, John</v>
      </c>
      <c r="N1855" s="1357">
        <f>IFERROR(INDEX('Budget Manager'!B:B,MATCH(L1855,'Budget Manager'!A:A,0)),"No PIDM")</f>
        <v>394659</v>
      </c>
      <c r="O1855" s="1357"/>
      <c r="P1855" s="1357" t="str">
        <f t="shared" si="38"/>
        <v/>
      </c>
      <c r="Q1855" s="1361" t="str">
        <f>IFERROR(VLOOKUP(Organization!$L1855,BUDGETMANAGER,5,FALSE),"No VID")</f>
        <v>A</v>
      </c>
      <c r="R1855" s="111"/>
    </row>
    <row r="1856" spans="1:18" ht="12.75" customHeight="1">
      <c r="A1856" s="1359">
        <v>1847</v>
      </c>
      <c r="B1856" s="1355" t="s">
        <v>97</v>
      </c>
      <c r="C1856" s="1355"/>
      <c r="D1856" s="1355"/>
      <c r="E1856" s="1355"/>
      <c r="F1856" s="1355"/>
      <c r="G1856" s="1355"/>
      <c r="H1856" s="1356">
        <v>112107</v>
      </c>
      <c r="I1856" s="1357" t="s">
        <v>2272</v>
      </c>
      <c r="J1856" s="1355" t="s">
        <v>3245</v>
      </c>
      <c r="K1856" s="1360">
        <v>10810</v>
      </c>
      <c r="L1856" s="1357" t="s">
        <v>2251</v>
      </c>
      <c r="M1856" s="1357" t="str">
        <f>IFERROR(INDEX('Budget Manager'!C:C,MATCH(L1856,'Budget Manager'!A:A,0))&amp;", "&amp;INDEX('Budget Manager'!D:D,MATCH(L1856,'Budget Manager'!A:A,0)),"No Budget Manager")</f>
        <v>McArdle, Michele</v>
      </c>
      <c r="N1856" s="1357">
        <f>IFERROR(INDEX('Budget Manager'!B:B,MATCH(L1856,'Budget Manager'!A:A,0)),"No PIDM")</f>
        <v>112590</v>
      </c>
      <c r="O1856" s="1357" t="s">
        <v>6064</v>
      </c>
      <c r="P1856" s="1357" t="str">
        <f t="shared" si="38"/>
        <v>End</v>
      </c>
      <c r="Q1856" s="1361" t="str">
        <f>IFERROR(VLOOKUP(Organization!$L1856,BUDGETMANAGER,5,FALSE),"No VID")</f>
        <v>I</v>
      </c>
      <c r="R1856" s="111"/>
    </row>
    <row r="1857" spans="1:18" ht="12.75" customHeight="1">
      <c r="A1857" s="1359">
        <v>1848</v>
      </c>
      <c r="B1857" s="1355" t="s">
        <v>97</v>
      </c>
      <c r="C1857" s="1355"/>
      <c r="D1857" s="1355"/>
      <c r="E1857" s="1355"/>
      <c r="F1857" s="1355"/>
      <c r="G1857" s="1355"/>
      <c r="H1857" s="1356">
        <v>112207</v>
      </c>
      <c r="I1857" s="1357" t="s">
        <v>4026</v>
      </c>
      <c r="J1857" s="1355" t="s">
        <v>3245</v>
      </c>
      <c r="K1857" s="1360">
        <v>10781</v>
      </c>
      <c r="L1857" s="1368" t="s">
        <v>8608</v>
      </c>
      <c r="M1857" s="1357" t="str">
        <f>IFERROR(INDEX('Budget Manager'!C:C,MATCH(L1857,'Budget Manager'!A:A,0))&amp;", "&amp;INDEX('Budget Manager'!D:D,MATCH(L1857,'Budget Manager'!A:A,0)),"No Budget Manager")</f>
        <v>Niss, John</v>
      </c>
      <c r="N1857" s="1357">
        <f>IFERROR(INDEX('Budget Manager'!B:B,MATCH(L1857,'Budget Manager'!A:A,0)),"No PIDM")</f>
        <v>394659</v>
      </c>
      <c r="O1857" s="1357"/>
      <c r="P1857" s="1357" t="str">
        <f t="shared" si="38"/>
        <v/>
      </c>
      <c r="Q1857" s="1361" t="str">
        <f>IFERROR(VLOOKUP(Organization!$L1857,BUDGETMANAGER,5,FALSE),"No VID")</f>
        <v>A</v>
      </c>
      <c r="R1857" s="111"/>
    </row>
    <row r="1858" spans="1:18" ht="12.75" customHeight="1">
      <c r="A1858" s="1359">
        <v>1849</v>
      </c>
      <c r="B1858" s="1355" t="s">
        <v>97</v>
      </c>
      <c r="C1858" s="1355"/>
      <c r="D1858" s="1355"/>
      <c r="E1858" s="1355"/>
      <c r="F1858" s="1355"/>
      <c r="G1858" s="1355"/>
      <c r="H1858" s="1356">
        <v>112307</v>
      </c>
      <c r="I1858" s="1357" t="s">
        <v>5006</v>
      </c>
      <c r="J1858" s="1355" t="s">
        <v>3245</v>
      </c>
      <c r="K1858" s="1360">
        <v>10810</v>
      </c>
      <c r="L1858" s="1357" t="s">
        <v>2251</v>
      </c>
      <c r="M1858" s="1357" t="str">
        <f>IFERROR(INDEX('Budget Manager'!C:C,MATCH(L1858,'Budget Manager'!A:A,0))&amp;", "&amp;INDEX('Budget Manager'!D:D,MATCH(L1858,'Budget Manager'!A:A,0)),"No Budget Manager")</f>
        <v>McArdle, Michele</v>
      </c>
      <c r="N1858" s="1357">
        <f>IFERROR(INDEX('Budget Manager'!B:B,MATCH(L1858,'Budget Manager'!A:A,0)),"No PIDM")</f>
        <v>112590</v>
      </c>
      <c r="O1858" s="1357" t="s">
        <v>6064</v>
      </c>
      <c r="P1858" s="1357" t="str">
        <f t="shared" si="38"/>
        <v>End</v>
      </c>
      <c r="Q1858" s="1361" t="str">
        <f>IFERROR(VLOOKUP(Organization!$L1858,BUDGETMANAGER,5,FALSE),"No VID")</f>
        <v>I</v>
      </c>
      <c r="R1858" s="111"/>
    </row>
    <row r="1859" spans="1:18" ht="12.75" customHeight="1">
      <c r="A1859" s="1359">
        <v>1850</v>
      </c>
      <c r="B1859" s="1355" t="s">
        <v>97</v>
      </c>
      <c r="C1859" s="1355"/>
      <c r="D1859" s="1355"/>
      <c r="E1859" s="1355"/>
      <c r="F1859" s="1355"/>
      <c r="G1859" s="1355"/>
      <c r="H1859" s="1356">
        <v>112407</v>
      </c>
      <c r="I1859" s="1357" t="s">
        <v>5571</v>
      </c>
      <c r="J1859" s="1355" t="s">
        <v>3245</v>
      </c>
      <c r="K1859" s="1360">
        <v>10781</v>
      </c>
      <c r="L1859" s="1368" t="s">
        <v>8608</v>
      </c>
      <c r="M1859" s="1357" t="str">
        <f>IFERROR(INDEX('Budget Manager'!C:C,MATCH(L1859,'Budget Manager'!A:A,0))&amp;", "&amp;INDEX('Budget Manager'!D:D,MATCH(L1859,'Budget Manager'!A:A,0)),"No Budget Manager")</f>
        <v>Niss, John</v>
      </c>
      <c r="N1859" s="1357">
        <f>IFERROR(INDEX('Budget Manager'!B:B,MATCH(L1859,'Budget Manager'!A:A,0)),"No PIDM")</f>
        <v>394659</v>
      </c>
      <c r="O1859" s="1357"/>
      <c r="P1859" s="1357" t="str">
        <f t="shared" si="38"/>
        <v/>
      </c>
      <c r="Q1859" s="1361" t="str">
        <f>IFERROR(VLOOKUP(Organization!$L1859,BUDGETMANAGER,5,FALSE),"No VID")</f>
        <v>A</v>
      </c>
      <c r="R1859" s="111"/>
    </row>
    <row r="1860" spans="1:18" ht="12.75" customHeight="1">
      <c r="A1860" s="1359">
        <v>1851</v>
      </c>
      <c r="B1860" s="1355" t="s">
        <v>97</v>
      </c>
      <c r="C1860" s="1355"/>
      <c r="D1860" s="1355"/>
      <c r="E1860" s="1355"/>
      <c r="F1860" s="1355"/>
      <c r="G1860" s="1355"/>
      <c r="H1860" s="1356">
        <v>140607</v>
      </c>
      <c r="I1860" s="1357" t="s">
        <v>6158</v>
      </c>
      <c r="J1860" s="1355" t="s">
        <v>3245</v>
      </c>
      <c r="K1860" s="1360">
        <v>10781</v>
      </c>
      <c r="L1860" s="1368" t="s">
        <v>8608</v>
      </c>
      <c r="M1860" s="1357" t="str">
        <f>IFERROR(INDEX('Budget Manager'!C:C,MATCH(L1860,'Budget Manager'!A:A,0))&amp;", "&amp;INDEX('Budget Manager'!D:D,MATCH(L1860,'Budget Manager'!A:A,0)),"No Budget Manager")</f>
        <v>Niss, John</v>
      </c>
      <c r="N1860" s="1357">
        <f>IFERROR(INDEX('Budget Manager'!B:B,MATCH(L1860,'Budget Manager'!A:A,0)),"No PIDM")</f>
        <v>394659</v>
      </c>
      <c r="O1860" s="1357"/>
      <c r="P1860" s="1357" t="str">
        <f t="shared" si="38"/>
        <v/>
      </c>
      <c r="Q1860" s="1361" t="str">
        <f>IFERROR(VLOOKUP(Organization!$L1860,BUDGETMANAGER,5,FALSE),"No VID")</f>
        <v>A</v>
      </c>
      <c r="R1860" s="111"/>
    </row>
    <row r="1861" spans="1:18" ht="12.75" customHeight="1">
      <c r="A1861" s="1359">
        <v>1852</v>
      </c>
      <c r="B1861" s="1355" t="s">
        <v>97</v>
      </c>
      <c r="C1861" s="1389"/>
      <c r="D1861" s="1389"/>
      <c r="E1861" s="1389"/>
      <c r="F1861" s="1389"/>
      <c r="G1861" s="1389"/>
      <c r="H1861" s="1369">
        <v>150907</v>
      </c>
      <c r="I1861" s="1390" t="s">
        <v>3974</v>
      </c>
      <c r="J1861" s="1389" t="s">
        <v>3245</v>
      </c>
      <c r="K1861" s="1360">
        <v>10810</v>
      </c>
      <c r="L1861" s="1390" t="s">
        <v>6486</v>
      </c>
      <c r="M1861" s="1357" t="str">
        <f>IFERROR(INDEX('Budget Manager'!C:C,MATCH(L1861,'Budget Manager'!A:A,0))&amp;", "&amp;INDEX('Budget Manager'!D:D,MATCH(L1861,'Budget Manager'!A:A,0)),"No Budget Manager")</f>
        <v>Graham, Terri</v>
      </c>
      <c r="N1861" s="1357">
        <f>IFERROR(INDEX('Budget Manager'!B:B,MATCH(L1861,'Budget Manager'!A:A,0)),"No PIDM")</f>
        <v>3838032</v>
      </c>
      <c r="O1861" s="1390" t="s">
        <v>7444</v>
      </c>
      <c r="P1861" s="1357" t="str">
        <f t="shared" si="38"/>
        <v>End</v>
      </c>
      <c r="Q1861" s="1361" t="str">
        <f>IFERROR(VLOOKUP(Organization!$L1861,BUDGETMANAGER,5,FALSE),"No VID")</f>
        <v>I</v>
      </c>
      <c r="R1861" s="111"/>
    </row>
    <row r="1862" spans="1:18" ht="12.75" customHeight="1">
      <c r="A1862" s="1359">
        <v>1853</v>
      </c>
      <c r="B1862" s="1355" t="s">
        <v>97</v>
      </c>
      <c r="C1862" s="1355"/>
      <c r="D1862" s="1355"/>
      <c r="E1862" s="1355"/>
      <c r="F1862" s="1355"/>
      <c r="G1862" s="1355"/>
      <c r="H1862" s="1356" t="s">
        <v>1165</v>
      </c>
      <c r="I1862" s="1368" t="s">
        <v>3299</v>
      </c>
      <c r="J1862" s="1355" t="s">
        <v>3245</v>
      </c>
      <c r="K1862" s="1360">
        <v>10781</v>
      </c>
      <c r="L1862" s="1368" t="s">
        <v>8608</v>
      </c>
      <c r="M1862" s="1357" t="str">
        <f>IFERROR(INDEX('Budget Manager'!C:C,MATCH(L1862,'Budget Manager'!A:A,0))&amp;", "&amp;INDEX('Budget Manager'!D:D,MATCH(L1862,'Budget Manager'!A:A,0)),"No Budget Manager")</f>
        <v>Niss, John</v>
      </c>
      <c r="N1862" s="1357">
        <f>IFERROR(INDEX('Budget Manager'!B:B,MATCH(L1862,'Budget Manager'!A:A,0)),"No PIDM")</f>
        <v>394659</v>
      </c>
      <c r="O1862" s="1357"/>
      <c r="P1862" s="1357" t="str">
        <f t="shared" si="38"/>
        <v/>
      </c>
      <c r="Q1862" s="1361" t="str">
        <f>IFERROR(VLOOKUP(Organization!$L1862,BUDGETMANAGER,5,FALSE),"No VID")</f>
        <v>A</v>
      </c>
      <c r="R1862" s="111"/>
    </row>
    <row r="1863" spans="1:18" ht="12.75" customHeight="1">
      <c r="A1863" s="1359">
        <v>1854</v>
      </c>
      <c r="B1863" s="1355" t="s">
        <v>97</v>
      </c>
      <c r="C1863" s="1355"/>
      <c r="D1863" s="1355"/>
      <c r="E1863" s="1355"/>
      <c r="F1863" s="1355"/>
      <c r="G1863" s="1355"/>
      <c r="H1863" s="1356" t="s">
        <v>1193</v>
      </c>
      <c r="I1863" s="1357" t="s">
        <v>3360</v>
      </c>
      <c r="J1863" s="1355" t="s">
        <v>3245</v>
      </c>
      <c r="K1863" s="1360">
        <v>10781</v>
      </c>
      <c r="L1863" s="1368" t="s">
        <v>8608</v>
      </c>
      <c r="M1863" s="1357" t="str">
        <f>IFERROR(INDEX('Budget Manager'!C:C,MATCH(L1863,'Budget Manager'!A:A,0))&amp;", "&amp;INDEX('Budget Manager'!D:D,MATCH(L1863,'Budget Manager'!A:A,0)),"No Budget Manager")</f>
        <v>Niss, John</v>
      </c>
      <c r="N1863" s="1357">
        <f>IFERROR(INDEX('Budget Manager'!B:B,MATCH(L1863,'Budget Manager'!A:A,0)),"No PIDM")</f>
        <v>394659</v>
      </c>
      <c r="O1863" s="1357"/>
      <c r="P1863" s="1357" t="str">
        <f t="shared" si="38"/>
        <v/>
      </c>
      <c r="Q1863" s="1361" t="str">
        <f>IFERROR(VLOOKUP(Organization!$L1863,BUDGETMANAGER,5,FALSE),"No VID")</f>
        <v>A</v>
      </c>
      <c r="R1863" s="111"/>
    </row>
    <row r="1864" spans="1:18" ht="12.75" customHeight="1">
      <c r="A1864" s="1359">
        <v>1855</v>
      </c>
      <c r="B1864" s="1355" t="s">
        <v>97</v>
      </c>
      <c r="C1864" s="1355"/>
      <c r="D1864" s="1355"/>
      <c r="E1864" s="1355"/>
      <c r="F1864" s="1355"/>
      <c r="G1864" s="1355"/>
      <c r="H1864" s="1356" t="s">
        <v>1167</v>
      </c>
      <c r="I1864" s="1363" t="s">
        <v>3301</v>
      </c>
      <c r="J1864" s="1355" t="s">
        <v>3245</v>
      </c>
      <c r="K1864" s="1360">
        <v>10781</v>
      </c>
      <c r="L1864" s="1368" t="s">
        <v>8608</v>
      </c>
      <c r="M1864" s="1357" t="str">
        <f>IFERROR(INDEX('Budget Manager'!C:C,MATCH(L1864,'Budget Manager'!A:A,0))&amp;", "&amp;INDEX('Budget Manager'!D:D,MATCH(L1864,'Budget Manager'!A:A,0)),"No Budget Manager")</f>
        <v>Niss, John</v>
      </c>
      <c r="N1864" s="1357">
        <f>IFERROR(INDEX('Budget Manager'!B:B,MATCH(L1864,'Budget Manager'!A:A,0)),"No PIDM")</f>
        <v>394659</v>
      </c>
      <c r="O1864" s="1357"/>
      <c r="P1864" s="1357" t="str">
        <f t="shared" si="38"/>
        <v/>
      </c>
      <c r="Q1864" s="1361" t="str">
        <f>IFERROR(VLOOKUP(Organization!$L1864,BUDGETMANAGER,5,FALSE),"No VID")</f>
        <v>A</v>
      </c>
      <c r="R1864" s="111"/>
    </row>
    <row r="1865" spans="1:18" ht="12.75" customHeight="1">
      <c r="A1865" s="1359">
        <v>1856</v>
      </c>
      <c r="B1865" s="1355" t="s">
        <v>97</v>
      </c>
      <c r="C1865" s="1355"/>
      <c r="D1865" s="1355"/>
      <c r="E1865" s="1355"/>
      <c r="F1865" s="1355"/>
      <c r="G1865" s="1355"/>
      <c r="H1865" s="1356">
        <v>770207</v>
      </c>
      <c r="I1865" s="1368" t="s">
        <v>2249</v>
      </c>
      <c r="J1865" s="1355" t="s">
        <v>3245</v>
      </c>
      <c r="K1865" s="1360">
        <v>10810</v>
      </c>
      <c r="L1865" s="1368" t="s">
        <v>8608</v>
      </c>
      <c r="M1865" s="1357" t="str">
        <f>IFERROR(INDEX('Budget Manager'!C:C,MATCH(L1865,'Budget Manager'!A:A,0))&amp;", "&amp;INDEX('Budget Manager'!D:D,MATCH(L1865,'Budget Manager'!A:A,0)),"No Budget Manager")</f>
        <v>Niss, John</v>
      </c>
      <c r="N1865" s="1357">
        <f>IFERROR(INDEX('Budget Manager'!B:B,MATCH(L1865,'Budget Manager'!A:A,0)),"No PIDM")</f>
        <v>394659</v>
      </c>
      <c r="O1865" s="1357" t="s">
        <v>8639</v>
      </c>
      <c r="P1865" s="1357" t="str">
        <f t="shared" si="38"/>
        <v>End</v>
      </c>
      <c r="Q1865" s="1361" t="str">
        <f>IFERROR(VLOOKUP(Organization!$L1865,BUDGETMANAGER,5,FALSE),"No VID")</f>
        <v>A</v>
      </c>
      <c r="R1865" s="111"/>
    </row>
    <row r="1866" spans="1:18" ht="12.75" customHeight="1">
      <c r="A1866" s="1359">
        <v>1857</v>
      </c>
      <c r="B1866" s="1355" t="s">
        <v>97</v>
      </c>
      <c r="C1866" s="1355"/>
      <c r="D1866" s="1355"/>
      <c r="E1866" s="1355"/>
      <c r="F1866" s="1355"/>
      <c r="G1866" s="1355">
        <v>10782</v>
      </c>
      <c r="H1866" s="1356"/>
      <c r="I1866" s="1363" t="s">
        <v>663</v>
      </c>
      <c r="J1866" s="1355" t="s">
        <v>3240</v>
      </c>
      <c r="K1866" s="1360">
        <v>1078</v>
      </c>
      <c r="L1866" s="1357" t="s">
        <v>2718</v>
      </c>
      <c r="M1866" s="1357" t="str">
        <f>IFERROR(INDEX('Budget Manager'!C:C,MATCH(L1866,'Budget Manager'!A:A,0))&amp;", "&amp;INDEX('Budget Manager'!D:D,MATCH(L1866,'Budget Manager'!A:A,0)),"No Budget Manager")</f>
        <v>Givoglu, Wendy</v>
      </c>
      <c r="N1866" s="1357">
        <f>IFERROR(INDEX('Budget Manager'!B:B,MATCH(L1866,'Budget Manager'!A:A,0)),"No PIDM")</f>
        <v>1002258</v>
      </c>
      <c r="O1866" s="1357"/>
      <c r="P1866" s="1357" t="str">
        <f t="shared" si="38"/>
        <v/>
      </c>
      <c r="Q1866" s="1361" t="str">
        <f>IFERROR(VLOOKUP(Organization!$L1866,BUDGETMANAGER,5,FALSE),"No VID")</f>
        <v>A</v>
      </c>
      <c r="R1866" s="111"/>
    </row>
    <row r="1867" spans="1:18" ht="12.75" customHeight="1">
      <c r="A1867" s="1359">
        <v>1858</v>
      </c>
      <c r="B1867" s="1355" t="s">
        <v>97</v>
      </c>
      <c r="C1867" s="1355"/>
      <c r="D1867" s="1355"/>
      <c r="E1867" s="1355"/>
      <c r="F1867" s="1355"/>
      <c r="G1867" s="1355"/>
      <c r="H1867" s="1356">
        <v>140107</v>
      </c>
      <c r="I1867" s="1363" t="s">
        <v>3499</v>
      </c>
      <c r="J1867" s="1355" t="s">
        <v>3245</v>
      </c>
      <c r="K1867" s="1360">
        <v>10782</v>
      </c>
      <c r="L1867" s="1357" t="s">
        <v>7048</v>
      </c>
      <c r="M1867" s="1357" t="str">
        <f>IFERROR(INDEX('Budget Manager'!C:C,MATCH(L1867,'Budget Manager'!A:A,0))&amp;", "&amp;INDEX('Budget Manager'!D:D,MATCH(L1867,'Budget Manager'!A:A,0)),"No Budget Manager")</f>
        <v>Torres Arroyo, Nelson</v>
      </c>
      <c r="N1867" s="1357">
        <f>IFERROR(INDEX('Budget Manager'!B:B,MATCH(L1867,'Budget Manager'!A:A,0)),"No PIDM")</f>
        <v>3660336</v>
      </c>
      <c r="O1867" s="1357"/>
      <c r="P1867" s="1357" t="str">
        <f t="shared" si="38"/>
        <v/>
      </c>
      <c r="Q1867" s="1361" t="str">
        <f>IFERROR(VLOOKUP(Organization!$L1867,BUDGETMANAGER,5,FALSE),"No VID")</f>
        <v>A</v>
      </c>
      <c r="R1867" s="111"/>
    </row>
    <row r="1868" spans="1:18" ht="12.75" customHeight="1">
      <c r="A1868" s="1359">
        <v>1859</v>
      </c>
      <c r="B1868" s="1355" t="s">
        <v>97</v>
      </c>
      <c r="C1868" s="1355"/>
      <c r="D1868" s="1355"/>
      <c r="E1868" s="1355"/>
      <c r="F1868" s="1355"/>
      <c r="G1868" s="1355"/>
      <c r="H1868" s="1356">
        <v>140207</v>
      </c>
      <c r="I1868" s="1363" t="s">
        <v>1530</v>
      </c>
      <c r="J1868" s="1355" t="s">
        <v>3245</v>
      </c>
      <c r="K1868" s="1360">
        <v>10782</v>
      </c>
      <c r="L1868" s="1357" t="s">
        <v>2718</v>
      </c>
      <c r="M1868" s="1357" t="str">
        <f>IFERROR(INDEX('Budget Manager'!C:C,MATCH(L1868,'Budget Manager'!A:A,0))&amp;", "&amp;INDEX('Budget Manager'!D:D,MATCH(L1868,'Budget Manager'!A:A,0)),"No Budget Manager")</f>
        <v>Givoglu, Wendy</v>
      </c>
      <c r="N1868" s="1357">
        <f>IFERROR(INDEX('Budget Manager'!B:B,MATCH(L1868,'Budget Manager'!A:A,0)),"No PIDM")</f>
        <v>1002258</v>
      </c>
      <c r="O1868" s="1357"/>
      <c r="P1868" s="1357" t="str">
        <f t="shared" si="38"/>
        <v/>
      </c>
      <c r="Q1868" s="1361" t="str">
        <f>IFERROR(VLOOKUP(Organization!$L1868,BUDGETMANAGER,5,FALSE),"No VID")</f>
        <v>A</v>
      </c>
      <c r="R1868" s="111">
        <f>COUNTIF($P$12:P1865,"End")</f>
        <v>335</v>
      </c>
    </row>
    <row r="1869" spans="1:18" ht="12.75" customHeight="1">
      <c r="A1869" s="1359">
        <v>1860</v>
      </c>
      <c r="B1869" s="1355" t="s">
        <v>97</v>
      </c>
      <c r="C1869" s="1355"/>
      <c r="D1869" s="1355"/>
      <c r="E1869" s="1355"/>
      <c r="F1869" s="1355"/>
      <c r="G1869" s="1355"/>
      <c r="H1869" s="1356">
        <v>140407</v>
      </c>
      <c r="I1869" s="1363" t="s">
        <v>4257</v>
      </c>
      <c r="J1869" s="1355" t="s">
        <v>3245</v>
      </c>
      <c r="K1869" s="1360">
        <v>10782</v>
      </c>
      <c r="L1869" s="1357" t="s">
        <v>2718</v>
      </c>
      <c r="M1869" s="1357" t="str">
        <f>IFERROR(INDEX('Budget Manager'!C:C,MATCH(L1869,'Budget Manager'!A:A,0))&amp;", "&amp;INDEX('Budget Manager'!D:D,MATCH(L1869,'Budget Manager'!A:A,0)),"No Budget Manager")</f>
        <v>Givoglu, Wendy</v>
      </c>
      <c r="N1869" s="1357">
        <f>IFERROR(INDEX('Budget Manager'!B:B,MATCH(L1869,'Budget Manager'!A:A,0)),"No PIDM")</f>
        <v>1002258</v>
      </c>
      <c r="O1869" s="1357"/>
      <c r="P1869" s="1357" t="str">
        <f t="shared" si="38"/>
        <v/>
      </c>
      <c r="Q1869" s="1361" t="str">
        <f>IFERROR(VLOOKUP(Organization!$L1869,BUDGETMANAGER,5,FALSE),"No VID")</f>
        <v>A</v>
      </c>
      <c r="R1869" s="111"/>
    </row>
    <row r="1870" spans="1:18" ht="12.75" customHeight="1">
      <c r="A1870" s="1359">
        <v>1861</v>
      </c>
      <c r="B1870" s="1355" t="s">
        <v>97</v>
      </c>
      <c r="C1870" s="1355"/>
      <c r="D1870" s="1355"/>
      <c r="E1870" s="1355"/>
      <c r="F1870" s="1355"/>
      <c r="G1870" s="1355"/>
      <c r="H1870" s="1356">
        <v>140707</v>
      </c>
      <c r="I1870" s="1363" t="s">
        <v>7854</v>
      </c>
      <c r="J1870" s="1355" t="s">
        <v>3245</v>
      </c>
      <c r="K1870" s="1360">
        <v>10782</v>
      </c>
      <c r="L1870" s="1357" t="s">
        <v>7048</v>
      </c>
      <c r="M1870" s="1357" t="str">
        <f>IFERROR(INDEX('Budget Manager'!C:C,MATCH(L1870,'Budget Manager'!A:A,0))&amp;", "&amp;INDEX('Budget Manager'!D:D,MATCH(L1870,'Budget Manager'!A:A,0)),"No Budget Manager")</f>
        <v>Torres Arroyo, Nelson</v>
      </c>
      <c r="N1870" s="1357">
        <f>IFERROR(INDEX('Budget Manager'!B:B,MATCH(L1870,'Budget Manager'!A:A,0)),"No PIDM")</f>
        <v>3660336</v>
      </c>
      <c r="O1870" s="1357"/>
      <c r="P1870" s="1357" t="str">
        <f t="shared" si="38"/>
        <v/>
      </c>
      <c r="Q1870" s="1361" t="str">
        <f>IFERROR(VLOOKUP(Organization!$L1870,BUDGETMANAGER,5,FALSE),"No VID")</f>
        <v>A</v>
      </c>
      <c r="R1870" s="111"/>
    </row>
    <row r="1871" spans="1:18" ht="12.75" customHeight="1">
      <c r="A1871" s="1359">
        <v>1862</v>
      </c>
      <c r="B1871" s="1355" t="s">
        <v>97</v>
      </c>
      <c r="C1871" s="1355"/>
      <c r="D1871" s="1355"/>
      <c r="E1871" s="1355"/>
      <c r="F1871" s="1355"/>
      <c r="G1871" s="1356">
        <v>10783</v>
      </c>
      <c r="H1871" s="1356"/>
      <c r="I1871" s="1363" t="s">
        <v>4909</v>
      </c>
      <c r="J1871" s="1355" t="s">
        <v>3240</v>
      </c>
      <c r="K1871" s="1375">
        <v>1078</v>
      </c>
      <c r="L1871" s="109" t="s">
        <v>5146</v>
      </c>
      <c r="M1871" s="1357" t="str">
        <f>IFERROR(INDEX('Budget Manager'!C:C,MATCH(L1871,'Budget Manager'!A:A,0))&amp;", "&amp;INDEX('Budget Manager'!D:D,MATCH(L1871,'Budget Manager'!A:A,0)),"No Budget Manager")</f>
        <v>Bass, Leonard</v>
      </c>
      <c r="N1871" s="1357">
        <f>IFERROR(INDEX('Budget Manager'!B:B,MATCH(L1871,'Budget Manager'!A:A,0)),"No PIDM")</f>
        <v>3639423</v>
      </c>
      <c r="O1871" s="1357"/>
      <c r="P1871" s="1357" t="str">
        <f t="shared" si="38"/>
        <v/>
      </c>
      <c r="Q1871" s="1361" t="str">
        <f>IFERROR(VLOOKUP(Organization!$L1871,BUDGETMANAGER,5,FALSE),"No VID")</f>
        <v>A</v>
      </c>
      <c r="R1871" s="111"/>
    </row>
    <row r="1872" spans="1:18" ht="12.75" customHeight="1">
      <c r="A1872" s="1359">
        <v>1863</v>
      </c>
      <c r="B1872" s="1355" t="s">
        <v>97</v>
      </c>
      <c r="C1872" s="1355"/>
      <c r="D1872" s="1355"/>
      <c r="E1872" s="1355"/>
      <c r="F1872" s="1355"/>
      <c r="G1872" s="1355"/>
      <c r="H1872" s="1356">
        <v>110013</v>
      </c>
      <c r="I1872" s="1363" t="s">
        <v>7708</v>
      </c>
      <c r="J1872" s="1355" t="s">
        <v>3245</v>
      </c>
      <c r="K1872" s="1375">
        <v>10783</v>
      </c>
      <c r="L1872" s="109" t="s">
        <v>5146</v>
      </c>
      <c r="M1872" s="1357" t="str">
        <f>IFERROR(INDEX('Budget Manager'!C:C,MATCH(L1872,'Budget Manager'!A:A,0))&amp;", "&amp;INDEX('Budget Manager'!D:D,MATCH(L1872,'Budget Manager'!A:A,0)),"No Budget Manager")</f>
        <v>Bass, Leonard</v>
      </c>
      <c r="N1872" s="1357">
        <f>IFERROR(INDEX('Budget Manager'!B:B,MATCH(L1872,'Budget Manager'!A:A,0)),"No PIDM")</f>
        <v>3639423</v>
      </c>
      <c r="O1872" s="1357"/>
      <c r="P1872" s="1357" t="str">
        <f t="shared" si="38"/>
        <v/>
      </c>
      <c r="Q1872" s="1361" t="str">
        <f>IFERROR(VLOOKUP(Organization!$L1872,BUDGETMANAGER,5,FALSE),"No VID")</f>
        <v>A</v>
      </c>
      <c r="R1872" s="111"/>
    </row>
    <row r="1873" spans="1:18" ht="12.75" customHeight="1">
      <c r="A1873" s="1359">
        <v>1864</v>
      </c>
      <c r="B1873" s="1355" t="s">
        <v>97</v>
      </c>
      <c r="C1873" s="1355"/>
      <c r="D1873" s="1355"/>
      <c r="E1873" s="1355"/>
      <c r="F1873" s="1355"/>
      <c r="G1873" s="1355"/>
      <c r="H1873" s="1356">
        <v>110113</v>
      </c>
      <c r="I1873" s="1363" t="s">
        <v>7709</v>
      </c>
      <c r="J1873" s="1355" t="s">
        <v>3245</v>
      </c>
      <c r="K1873" s="1375">
        <v>10783</v>
      </c>
      <c r="L1873" s="109" t="s">
        <v>5146</v>
      </c>
      <c r="M1873" s="1357" t="str">
        <f>IFERROR(INDEX('Budget Manager'!C:C,MATCH(L1873,'Budget Manager'!A:A,0))&amp;", "&amp;INDEX('Budget Manager'!D:D,MATCH(L1873,'Budget Manager'!A:A,0)),"No Budget Manager")</f>
        <v>Bass, Leonard</v>
      </c>
      <c r="N1873" s="1357">
        <f>IFERROR(INDEX('Budget Manager'!B:B,MATCH(L1873,'Budget Manager'!A:A,0)),"No PIDM")</f>
        <v>3639423</v>
      </c>
      <c r="O1873" s="1357"/>
      <c r="P1873" s="1357" t="str">
        <f t="shared" si="38"/>
        <v/>
      </c>
      <c r="Q1873" s="1361" t="str">
        <f>IFERROR(VLOOKUP(Organization!$L1873,BUDGETMANAGER,5,FALSE),"No VID")</f>
        <v>A</v>
      </c>
      <c r="R1873" s="111"/>
    </row>
    <row r="1874" spans="1:18" ht="12.75" customHeight="1">
      <c r="A1874" s="1359">
        <v>1865</v>
      </c>
      <c r="B1874" s="1355" t="s">
        <v>97</v>
      </c>
      <c r="C1874" s="1355"/>
      <c r="D1874" s="1355"/>
      <c r="E1874" s="1355"/>
      <c r="F1874" s="1355"/>
      <c r="G1874" s="1355"/>
      <c r="H1874" s="1356">
        <v>110213</v>
      </c>
      <c r="I1874" s="1363" t="s">
        <v>7710</v>
      </c>
      <c r="J1874" s="1355" t="s">
        <v>3245</v>
      </c>
      <c r="K1874" s="1375">
        <v>10783</v>
      </c>
      <c r="L1874" s="109" t="s">
        <v>5146</v>
      </c>
      <c r="M1874" s="1357" t="str">
        <f>IFERROR(INDEX('Budget Manager'!C:C,MATCH(L1874,'Budget Manager'!A:A,0))&amp;", "&amp;INDEX('Budget Manager'!D:D,MATCH(L1874,'Budget Manager'!A:A,0)),"No Budget Manager")</f>
        <v>Bass, Leonard</v>
      </c>
      <c r="N1874" s="1357">
        <f>IFERROR(INDEX('Budget Manager'!B:B,MATCH(L1874,'Budget Manager'!A:A,0)),"No PIDM")</f>
        <v>3639423</v>
      </c>
      <c r="O1874" s="1357"/>
      <c r="P1874" s="1357" t="str">
        <f t="shared" si="38"/>
        <v/>
      </c>
      <c r="Q1874" s="1361" t="str">
        <f>IFERROR(VLOOKUP(Organization!$L1874,BUDGETMANAGER,5,FALSE),"No VID")</f>
        <v>A</v>
      </c>
      <c r="R1874" s="111"/>
    </row>
    <row r="1875" spans="1:18" ht="12.75" customHeight="1">
      <c r="A1875" s="1359">
        <v>1866</v>
      </c>
      <c r="B1875" s="1355" t="s">
        <v>97</v>
      </c>
      <c r="C1875" s="1355"/>
      <c r="D1875" s="1355"/>
      <c r="E1875" s="1355"/>
      <c r="F1875" s="1355"/>
      <c r="G1875" s="1355"/>
      <c r="H1875" s="1356">
        <v>110313</v>
      </c>
      <c r="I1875" s="1363" t="s">
        <v>7711</v>
      </c>
      <c r="J1875" s="1355" t="s">
        <v>3245</v>
      </c>
      <c r="K1875" s="1375">
        <v>10783</v>
      </c>
      <c r="L1875" s="109" t="s">
        <v>5146</v>
      </c>
      <c r="M1875" s="1357" t="str">
        <f>IFERROR(INDEX('Budget Manager'!C:C,MATCH(L1875,'Budget Manager'!A:A,0))&amp;", "&amp;INDEX('Budget Manager'!D:D,MATCH(L1875,'Budget Manager'!A:A,0)),"No Budget Manager")</f>
        <v>Bass, Leonard</v>
      </c>
      <c r="N1875" s="1357">
        <f>IFERROR(INDEX('Budget Manager'!B:B,MATCH(L1875,'Budget Manager'!A:A,0)),"No PIDM")</f>
        <v>3639423</v>
      </c>
      <c r="O1875" s="1357"/>
      <c r="P1875" s="1357" t="str">
        <f t="shared" si="38"/>
        <v/>
      </c>
      <c r="Q1875" s="1361" t="str">
        <f>IFERROR(VLOOKUP(Organization!$L1875,BUDGETMANAGER,5,FALSE),"No VID")</f>
        <v>A</v>
      </c>
      <c r="R1875" s="111"/>
    </row>
    <row r="1876" spans="1:18" ht="12.75" customHeight="1">
      <c r="A1876" s="1359">
        <v>1867</v>
      </c>
      <c r="B1876" s="1355" t="s">
        <v>97</v>
      </c>
      <c r="C1876" s="1355"/>
      <c r="D1876" s="1355"/>
      <c r="E1876" s="1355"/>
      <c r="F1876" s="1355"/>
      <c r="G1876" s="1355"/>
      <c r="H1876" s="1356">
        <v>110413</v>
      </c>
      <c r="I1876" s="1357" t="s">
        <v>7712</v>
      </c>
      <c r="J1876" s="1355" t="s">
        <v>3245</v>
      </c>
      <c r="K1876" s="1375">
        <v>10783</v>
      </c>
      <c r="L1876" s="109" t="s">
        <v>5146</v>
      </c>
      <c r="M1876" s="1357" t="str">
        <f>IFERROR(INDEX('Budget Manager'!C:C,MATCH(L1876,'Budget Manager'!A:A,0))&amp;", "&amp;INDEX('Budget Manager'!D:D,MATCH(L1876,'Budget Manager'!A:A,0)),"No Budget Manager")</f>
        <v>Bass, Leonard</v>
      </c>
      <c r="N1876" s="1357">
        <f>IFERROR(INDEX('Budget Manager'!B:B,MATCH(L1876,'Budget Manager'!A:A,0)),"No PIDM")</f>
        <v>3639423</v>
      </c>
      <c r="O1876" s="1357"/>
      <c r="P1876" s="1357" t="str">
        <f t="shared" si="38"/>
        <v/>
      </c>
      <c r="Q1876" s="1361" t="str">
        <f>IFERROR(VLOOKUP(Organization!$L1876,BUDGETMANAGER,5,FALSE),"No VID")</f>
        <v>A</v>
      </c>
      <c r="R1876" s="111"/>
    </row>
    <row r="1877" spans="1:18" ht="12.75" customHeight="1">
      <c r="A1877" s="1359">
        <v>1868</v>
      </c>
      <c r="B1877" s="1355" t="s">
        <v>97</v>
      </c>
      <c r="C1877" s="1355"/>
      <c r="D1877" s="1355"/>
      <c r="E1877" s="1355"/>
      <c r="F1877" s="1355"/>
      <c r="G1877" s="1355"/>
      <c r="H1877" s="1356">
        <v>110513</v>
      </c>
      <c r="I1877" s="1357" t="s">
        <v>7713</v>
      </c>
      <c r="J1877" s="1355" t="s">
        <v>3245</v>
      </c>
      <c r="K1877" s="1375">
        <v>10783</v>
      </c>
      <c r="L1877" s="109" t="s">
        <v>5146</v>
      </c>
      <c r="M1877" s="1357" t="str">
        <f>IFERROR(INDEX('Budget Manager'!C:C,MATCH(L1877,'Budget Manager'!A:A,0))&amp;", "&amp;INDEX('Budget Manager'!D:D,MATCH(L1877,'Budget Manager'!A:A,0)),"No Budget Manager")</f>
        <v>Bass, Leonard</v>
      </c>
      <c r="N1877" s="1357">
        <f>IFERROR(INDEX('Budget Manager'!B:B,MATCH(L1877,'Budget Manager'!A:A,0)),"No PIDM")</f>
        <v>3639423</v>
      </c>
      <c r="O1877" s="1357"/>
      <c r="P1877" s="1357" t="str">
        <f t="shared" si="38"/>
        <v/>
      </c>
      <c r="Q1877" s="1361" t="str">
        <f>IFERROR(VLOOKUP(Organization!$L1877,BUDGETMANAGER,5,FALSE),"No VID")</f>
        <v>A</v>
      </c>
      <c r="R1877" s="111"/>
    </row>
    <row r="1878" spans="1:18" ht="12.75" customHeight="1">
      <c r="A1878" s="1359">
        <v>1869</v>
      </c>
      <c r="B1878" s="1355" t="s">
        <v>97</v>
      </c>
      <c r="C1878" s="1355"/>
      <c r="D1878" s="1355"/>
      <c r="E1878" s="1355"/>
      <c r="F1878" s="1355"/>
      <c r="G1878" s="1355"/>
      <c r="H1878" s="1356">
        <v>110713</v>
      </c>
      <c r="I1878" s="1363" t="s">
        <v>7715</v>
      </c>
      <c r="J1878" s="1355" t="s">
        <v>3245</v>
      </c>
      <c r="K1878" s="1375">
        <v>10783</v>
      </c>
      <c r="L1878" s="109" t="s">
        <v>5146</v>
      </c>
      <c r="M1878" s="1357" t="str">
        <f>IFERROR(INDEX('Budget Manager'!C:C,MATCH(L1878,'Budget Manager'!A:A,0))&amp;", "&amp;INDEX('Budget Manager'!D:D,MATCH(L1878,'Budget Manager'!A:A,0)),"No Budget Manager")</f>
        <v>Bass, Leonard</v>
      </c>
      <c r="N1878" s="1357">
        <f>IFERROR(INDEX('Budget Manager'!B:B,MATCH(L1878,'Budget Manager'!A:A,0)),"No PIDM")</f>
        <v>3639423</v>
      </c>
      <c r="O1878" s="1357"/>
      <c r="P1878" s="1357" t="str">
        <f t="shared" si="38"/>
        <v/>
      </c>
      <c r="Q1878" s="1361" t="str">
        <f>IFERROR(VLOOKUP(Organization!$L1878,BUDGETMANAGER,5,FALSE),"No VID")</f>
        <v>A</v>
      </c>
      <c r="R1878" s="111"/>
    </row>
    <row r="1879" spans="1:18" ht="12.75" customHeight="1">
      <c r="A1879" s="1359">
        <v>1870</v>
      </c>
      <c r="B1879" s="1355" t="s">
        <v>97</v>
      </c>
      <c r="C1879" s="1355"/>
      <c r="D1879" s="1355"/>
      <c r="E1879" s="1355"/>
      <c r="F1879" s="1355"/>
      <c r="G1879" s="1355"/>
      <c r="H1879" s="1356">
        <v>110813</v>
      </c>
      <c r="I1879" s="1363" t="s">
        <v>7716</v>
      </c>
      <c r="J1879" s="1355" t="s">
        <v>3245</v>
      </c>
      <c r="K1879" s="1375">
        <v>10783</v>
      </c>
      <c r="L1879" s="109" t="s">
        <v>5146</v>
      </c>
      <c r="M1879" s="1357" t="str">
        <f>IFERROR(INDEX('Budget Manager'!C:C,MATCH(L1879,'Budget Manager'!A:A,0))&amp;", "&amp;INDEX('Budget Manager'!D:D,MATCH(L1879,'Budget Manager'!A:A,0)),"No Budget Manager")</f>
        <v>Bass, Leonard</v>
      </c>
      <c r="N1879" s="1357">
        <f>IFERROR(INDEX('Budget Manager'!B:B,MATCH(L1879,'Budget Manager'!A:A,0)),"No PIDM")</f>
        <v>3639423</v>
      </c>
      <c r="O1879" s="1357"/>
      <c r="P1879" s="1357" t="str">
        <f t="shared" si="38"/>
        <v/>
      </c>
      <c r="Q1879" s="1361" t="str">
        <f>IFERROR(VLOOKUP(Organization!$L1879,BUDGETMANAGER,5,FALSE),"No VID")</f>
        <v>A</v>
      </c>
      <c r="R1879" s="111"/>
    </row>
    <row r="1880" spans="1:18" ht="12.75" customHeight="1">
      <c r="A1880" s="1359">
        <v>1871</v>
      </c>
      <c r="B1880" s="1355" t="s">
        <v>97</v>
      </c>
      <c r="C1880" s="1355"/>
      <c r="D1880" s="1355"/>
      <c r="E1880" s="1355"/>
      <c r="F1880" s="1355"/>
      <c r="G1880" s="1355"/>
      <c r="H1880" s="1356">
        <v>110913</v>
      </c>
      <c r="I1880" s="1363" t="s">
        <v>7717</v>
      </c>
      <c r="J1880" s="1355" t="s">
        <v>3245</v>
      </c>
      <c r="K1880" s="1375">
        <v>10783</v>
      </c>
      <c r="L1880" s="109" t="s">
        <v>5146</v>
      </c>
      <c r="M1880" s="1357" t="str">
        <f>IFERROR(INDEX('Budget Manager'!C:C,MATCH(L1880,'Budget Manager'!A:A,0))&amp;", "&amp;INDEX('Budget Manager'!D:D,MATCH(L1880,'Budget Manager'!A:A,0)),"No Budget Manager")</f>
        <v>Bass, Leonard</v>
      </c>
      <c r="N1880" s="1357">
        <f>IFERROR(INDEX('Budget Manager'!B:B,MATCH(L1880,'Budget Manager'!A:A,0)),"No PIDM")</f>
        <v>3639423</v>
      </c>
      <c r="O1880" s="1357"/>
      <c r="P1880" s="1357" t="str">
        <f t="shared" si="38"/>
        <v/>
      </c>
      <c r="Q1880" s="1361" t="str">
        <f>IFERROR(VLOOKUP(Organization!$L1880,BUDGETMANAGER,5,FALSE),"No VID")</f>
        <v>A</v>
      </c>
      <c r="R1880" s="111"/>
    </row>
    <row r="1881" spans="1:18" ht="12.65" customHeight="1">
      <c r="A1881" s="1359">
        <v>1872</v>
      </c>
      <c r="B1881" s="1355" t="s">
        <v>97</v>
      </c>
      <c r="C1881" s="1355"/>
      <c r="D1881" s="1355"/>
      <c r="E1881" s="1355"/>
      <c r="F1881" s="1355"/>
      <c r="G1881" s="1355"/>
      <c r="H1881" s="1356">
        <v>111213</v>
      </c>
      <c r="I1881" s="1363" t="s">
        <v>7788</v>
      </c>
      <c r="J1881" s="1355" t="s">
        <v>3245</v>
      </c>
      <c r="K1881" s="1375">
        <v>10783</v>
      </c>
      <c r="L1881" s="109" t="s">
        <v>5146</v>
      </c>
      <c r="M1881" s="1357" t="str">
        <f>IFERROR(INDEX('Budget Manager'!C:C,MATCH(L1881,'Budget Manager'!A:A,0))&amp;", "&amp;INDEX('Budget Manager'!D:D,MATCH(L1881,'Budget Manager'!A:A,0)),"No Budget Manager")</f>
        <v>Bass, Leonard</v>
      </c>
      <c r="N1881" s="1357">
        <f>IFERROR(INDEX('Budget Manager'!B:B,MATCH(L1881,'Budget Manager'!A:A,0)),"No PIDM")</f>
        <v>3639423</v>
      </c>
      <c r="O1881" s="1357"/>
      <c r="P1881" s="1357" t="str">
        <f t="shared" si="38"/>
        <v/>
      </c>
      <c r="Q1881" s="1361" t="str">
        <f>IFERROR(VLOOKUP(Organization!$L1881,BUDGETMANAGER,5,FALSE),"No VID")</f>
        <v>A</v>
      </c>
      <c r="R1881" s="111"/>
    </row>
    <row r="1882" spans="1:18" ht="12.75" customHeight="1">
      <c r="A1882" s="1359">
        <v>1873</v>
      </c>
      <c r="B1882" s="1355" t="s">
        <v>97</v>
      </c>
      <c r="C1882" s="1355"/>
      <c r="D1882" s="1355"/>
      <c r="E1882" s="1355"/>
      <c r="F1882" s="1355"/>
      <c r="G1882" s="1355"/>
      <c r="H1882" s="1356">
        <v>111413</v>
      </c>
      <c r="I1882" s="1363" t="s">
        <v>8205</v>
      </c>
      <c r="J1882" s="1355" t="s">
        <v>3245</v>
      </c>
      <c r="K1882" s="1375">
        <v>10783</v>
      </c>
      <c r="L1882" s="109" t="s">
        <v>5146</v>
      </c>
      <c r="M1882" s="1357" t="str">
        <f>IFERROR(INDEX('Budget Manager'!C:C,MATCH(L1882,'Budget Manager'!A:A,0))&amp;", "&amp;INDEX('Budget Manager'!D:D,MATCH(L1882,'Budget Manager'!A:A,0)),"No Budget Manager")</f>
        <v>Bass, Leonard</v>
      </c>
      <c r="N1882" s="1357">
        <f>IFERROR(INDEX('Budget Manager'!B:B,MATCH(L1882,'Budget Manager'!A:A,0)),"No PIDM")</f>
        <v>3639423</v>
      </c>
      <c r="O1882" s="1357"/>
      <c r="P1882" s="1357" t="str">
        <f t="shared" si="38"/>
        <v/>
      </c>
      <c r="Q1882" s="1361" t="str">
        <f>IFERROR(VLOOKUP(Organization!$L1882,BUDGETMANAGER,5,FALSE),"No VID")</f>
        <v>A</v>
      </c>
      <c r="R1882" s="111"/>
    </row>
    <row r="1883" spans="1:18" ht="12.75" customHeight="1">
      <c r="A1883" s="1359">
        <v>1874</v>
      </c>
      <c r="B1883" s="1355" t="s">
        <v>97</v>
      </c>
      <c r="C1883" s="1355"/>
      <c r="D1883" s="1355"/>
      <c r="E1883" s="1355"/>
      <c r="F1883" s="1355"/>
      <c r="G1883" s="1355"/>
      <c r="H1883" s="1356">
        <v>111613</v>
      </c>
      <c r="I1883" s="1363" t="s">
        <v>8206</v>
      </c>
      <c r="J1883" s="1355" t="s">
        <v>3245</v>
      </c>
      <c r="K1883" s="1375">
        <v>10783</v>
      </c>
      <c r="L1883" s="109" t="s">
        <v>5146</v>
      </c>
      <c r="M1883" s="1357" t="str">
        <f>IFERROR(INDEX('Budget Manager'!C:C,MATCH(L1883,'Budget Manager'!A:A,0))&amp;", "&amp;INDEX('Budget Manager'!D:D,MATCH(L1883,'Budget Manager'!A:A,0)),"No Budget Manager")</f>
        <v>Bass, Leonard</v>
      </c>
      <c r="N1883" s="1357">
        <f>IFERROR(INDEX('Budget Manager'!B:B,MATCH(L1883,'Budget Manager'!A:A,0)),"No PIDM")</f>
        <v>3639423</v>
      </c>
      <c r="O1883" s="1357"/>
      <c r="P1883" s="1357" t="str">
        <f t="shared" si="38"/>
        <v/>
      </c>
      <c r="Q1883" s="1361" t="str">
        <f>IFERROR(VLOOKUP(Organization!$L1883,BUDGETMANAGER,5,FALSE),"No VID")</f>
        <v>A</v>
      </c>
      <c r="R1883" s="111"/>
    </row>
    <row r="1884" spans="1:18" ht="12.75" customHeight="1">
      <c r="A1884" s="1359">
        <v>1875</v>
      </c>
      <c r="B1884" s="1355" t="s">
        <v>97</v>
      </c>
      <c r="C1884" s="1355"/>
      <c r="D1884" s="1355"/>
      <c r="E1884" s="1355"/>
      <c r="F1884" s="1355"/>
      <c r="G1884" s="1355"/>
      <c r="H1884" s="1356">
        <v>111713</v>
      </c>
      <c r="I1884" s="1363" t="s">
        <v>8207</v>
      </c>
      <c r="J1884" s="1355" t="s">
        <v>3245</v>
      </c>
      <c r="K1884" s="1375">
        <v>10783</v>
      </c>
      <c r="L1884" s="109" t="s">
        <v>5146</v>
      </c>
      <c r="M1884" s="1357" t="str">
        <f>IFERROR(INDEX('Budget Manager'!C:C,MATCH(L1884,'Budget Manager'!A:A,0))&amp;", "&amp;INDEX('Budget Manager'!D:D,MATCH(L1884,'Budget Manager'!A:A,0)),"No Budget Manager")</f>
        <v>Bass, Leonard</v>
      </c>
      <c r="N1884" s="1357">
        <f>IFERROR(INDEX('Budget Manager'!B:B,MATCH(L1884,'Budget Manager'!A:A,0)),"No PIDM")</f>
        <v>3639423</v>
      </c>
      <c r="O1884" s="1357"/>
      <c r="P1884" s="1357" t="str">
        <f t="shared" si="38"/>
        <v/>
      </c>
      <c r="Q1884" s="1361" t="str">
        <f>IFERROR(VLOOKUP(Organization!$L1884,BUDGETMANAGER,5,FALSE),"No VID")</f>
        <v>A</v>
      </c>
      <c r="R1884" s="111"/>
    </row>
    <row r="1885" spans="1:18" ht="12.75" customHeight="1">
      <c r="A1885" s="1359">
        <v>1876</v>
      </c>
      <c r="B1885" s="1355" t="s">
        <v>97</v>
      </c>
      <c r="C1885" s="1355"/>
      <c r="D1885" s="1355"/>
      <c r="E1885" s="1355"/>
      <c r="F1885" s="1355"/>
      <c r="G1885" s="1355"/>
      <c r="H1885" s="1356">
        <v>111813</v>
      </c>
      <c r="I1885" s="1363" t="s">
        <v>8208</v>
      </c>
      <c r="J1885" s="1355" t="s">
        <v>3245</v>
      </c>
      <c r="K1885" s="1375">
        <v>10783</v>
      </c>
      <c r="L1885" s="109" t="s">
        <v>5146</v>
      </c>
      <c r="M1885" s="1357" t="str">
        <f>IFERROR(INDEX('Budget Manager'!C:C,MATCH(L1885,'Budget Manager'!A:A,0))&amp;", "&amp;INDEX('Budget Manager'!D:D,MATCH(L1885,'Budget Manager'!A:A,0)),"No Budget Manager")</f>
        <v>Bass, Leonard</v>
      </c>
      <c r="N1885" s="1357">
        <f>IFERROR(INDEX('Budget Manager'!B:B,MATCH(L1885,'Budget Manager'!A:A,0)),"No PIDM")</f>
        <v>3639423</v>
      </c>
      <c r="O1885" s="1357"/>
      <c r="P1885" s="1357" t="str">
        <f t="shared" si="38"/>
        <v/>
      </c>
      <c r="Q1885" s="1361" t="str">
        <f>IFERROR(VLOOKUP(Organization!$L1885,BUDGETMANAGER,5,FALSE),"No VID")</f>
        <v>A</v>
      </c>
      <c r="R1885" s="111"/>
    </row>
    <row r="1886" spans="1:18" ht="12.75" customHeight="1">
      <c r="A1886" s="1359">
        <v>1877</v>
      </c>
      <c r="B1886" s="1355" t="s">
        <v>97</v>
      </c>
      <c r="C1886" s="1355"/>
      <c r="D1886" s="1355"/>
      <c r="E1886" s="1355"/>
      <c r="F1886" s="1355"/>
      <c r="G1886" s="1355"/>
      <c r="H1886" s="1356">
        <v>111913</v>
      </c>
      <c r="I1886" s="1363" t="s">
        <v>8209</v>
      </c>
      <c r="J1886" s="1355" t="s">
        <v>3245</v>
      </c>
      <c r="K1886" s="1375">
        <v>10783</v>
      </c>
      <c r="L1886" s="109" t="s">
        <v>5146</v>
      </c>
      <c r="M1886" s="1357" t="str">
        <f>IFERROR(INDEX('Budget Manager'!C:C,MATCH(L1886,'Budget Manager'!A:A,0))&amp;", "&amp;INDEX('Budget Manager'!D:D,MATCH(L1886,'Budget Manager'!A:A,0)),"No Budget Manager")</f>
        <v>Bass, Leonard</v>
      </c>
      <c r="N1886" s="1357">
        <f>IFERROR(INDEX('Budget Manager'!B:B,MATCH(L1886,'Budget Manager'!A:A,0)),"No PIDM")</f>
        <v>3639423</v>
      </c>
      <c r="O1886" s="1357"/>
      <c r="P1886" s="1357" t="str">
        <f t="shared" si="38"/>
        <v/>
      </c>
      <c r="Q1886" s="1361" t="str">
        <f>IFERROR(VLOOKUP(Organization!$L1886,BUDGETMANAGER,5,FALSE),"No VID")</f>
        <v>A</v>
      </c>
      <c r="R1886" s="111"/>
    </row>
    <row r="1887" spans="1:18" ht="12.75" customHeight="1">
      <c r="A1887" s="1359">
        <v>1878</v>
      </c>
      <c r="B1887" s="1355" t="s">
        <v>97</v>
      </c>
      <c r="C1887" s="1355"/>
      <c r="D1887" s="1355"/>
      <c r="E1887" s="1355"/>
      <c r="F1887" s="1355"/>
      <c r="G1887" s="1355"/>
      <c r="H1887" s="1356">
        <v>112113</v>
      </c>
      <c r="I1887" s="1363" t="s">
        <v>8456</v>
      </c>
      <c r="J1887" s="1355" t="s">
        <v>3245</v>
      </c>
      <c r="K1887" s="1375">
        <v>10783</v>
      </c>
      <c r="L1887" s="109" t="s">
        <v>5146</v>
      </c>
      <c r="M1887" s="1357" t="str">
        <f>IFERROR(INDEX('Budget Manager'!C:C,MATCH(L1887,'Budget Manager'!A:A,0))&amp;", "&amp;INDEX('Budget Manager'!D:D,MATCH(L1887,'Budget Manager'!A:A,0)),"No Budget Manager")</f>
        <v>Bass, Leonard</v>
      </c>
      <c r="N1887" s="1357">
        <f>IFERROR(INDEX('Budget Manager'!B:B,MATCH(L1887,'Budget Manager'!A:A,0)),"No PIDM")</f>
        <v>3639423</v>
      </c>
      <c r="O1887" s="1357"/>
      <c r="P1887" s="1357" t="str">
        <f t="shared" si="38"/>
        <v/>
      </c>
      <c r="Q1887" s="1361" t="str">
        <f>IFERROR(VLOOKUP(Organization!$L1887,BUDGETMANAGER,5,FALSE),"No VID")</f>
        <v>A</v>
      </c>
      <c r="R1887" s="111"/>
    </row>
    <row r="1888" spans="1:18" ht="12.75" customHeight="1">
      <c r="A1888" s="1359">
        <v>1879</v>
      </c>
      <c r="B1888" s="1355" t="s">
        <v>97</v>
      </c>
      <c r="C1888" s="1355"/>
      <c r="D1888" s="1355"/>
      <c r="E1888" s="1355"/>
      <c r="F1888" s="1355"/>
      <c r="G1888" s="1355"/>
      <c r="H1888" s="1356">
        <v>140013</v>
      </c>
      <c r="I1888" s="1363" t="s">
        <v>7719</v>
      </c>
      <c r="J1888" s="1355" t="s">
        <v>3245</v>
      </c>
      <c r="K1888" s="1360">
        <v>10783</v>
      </c>
      <c r="L1888" s="109" t="s">
        <v>5146</v>
      </c>
      <c r="M1888" s="1357" t="str">
        <f>IFERROR(INDEX('Budget Manager'!C:C,MATCH(L1888,'Budget Manager'!A:A,0))&amp;", "&amp;INDEX('Budget Manager'!D:D,MATCH(L1888,'Budget Manager'!A:A,0)),"No Budget Manager")</f>
        <v>Bass, Leonard</v>
      </c>
      <c r="N1888" s="1357">
        <f>IFERROR(INDEX('Budget Manager'!B:B,MATCH(L1888,'Budget Manager'!A:A,0)),"No PIDM")</f>
        <v>3639423</v>
      </c>
      <c r="O1888" s="1357"/>
      <c r="P1888" s="1357" t="str">
        <f t="shared" si="38"/>
        <v/>
      </c>
      <c r="Q1888" s="1361" t="str">
        <f>IFERROR(VLOOKUP(Organization!$L1888,BUDGETMANAGER,5,FALSE),"No VID")</f>
        <v>A</v>
      </c>
      <c r="R1888" s="111"/>
    </row>
    <row r="1889" spans="1:18" ht="12.75" customHeight="1">
      <c r="A1889" s="1359">
        <v>1880</v>
      </c>
      <c r="B1889" s="1355" t="s">
        <v>97</v>
      </c>
      <c r="C1889" s="1355"/>
      <c r="D1889" s="1355"/>
      <c r="E1889" s="1355"/>
      <c r="F1889" s="1355"/>
      <c r="G1889" s="1355"/>
      <c r="H1889" s="1356">
        <v>140213</v>
      </c>
      <c r="I1889" s="1363" t="s">
        <v>7855</v>
      </c>
      <c r="J1889" s="1355" t="s">
        <v>3245</v>
      </c>
      <c r="K1889" s="1375">
        <v>10783</v>
      </c>
      <c r="L1889" s="109" t="s">
        <v>5146</v>
      </c>
      <c r="M1889" s="1357" t="str">
        <f>IFERROR(INDEX('Budget Manager'!C:C,MATCH(L1889,'Budget Manager'!A:A,0))&amp;", "&amp;INDEX('Budget Manager'!D:D,MATCH(L1889,'Budget Manager'!A:A,0)),"No Budget Manager")</f>
        <v>Bass, Leonard</v>
      </c>
      <c r="N1889" s="1357">
        <f>IFERROR(INDEX('Budget Manager'!B:B,MATCH(L1889,'Budget Manager'!A:A,0)),"No PIDM")</f>
        <v>3639423</v>
      </c>
      <c r="O1889" s="1357"/>
      <c r="P1889" s="1357" t="str">
        <f t="shared" si="38"/>
        <v/>
      </c>
      <c r="Q1889" s="1361" t="str">
        <f>IFERROR(VLOOKUP(Organization!$L1889,BUDGETMANAGER,5,FALSE),"No VID")</f>
        <v>A</v>
      </c>
      <c r="R1889" s="111"/>
    </row>
    <row r="1890" spans="1:18" ht="12.75" customHeight="1">
      <c r="A1890" s="1359">
        <v>1881</v>
      </c>
      <c r="B1890" s="1355" t="s">
        <v>97</v>
      </c>
      <c r="C1890" s="1355"/>
      <c r="D1890" s="1355"/>
      <c r="E1890" s="1355"/>
      <c r="F1890" s="1355"/>
      <c r="G1890" s="1355"/>
      <c r="H1890" s="1356">
        <v>140313</v>
      </c>
      <c r="I1890" s="1363" t="s">
        <v>7786</v>
      </c>
      <c r="J1890" s="1355" t="s">
        <v>3245</v>
      </c>
      <c r="K1890" s="1375">
        <v>10783</v>
      </c>
      <c r="L1890" s="109" t="s">
        <v>5146</v>
      </c>
      <c r="M1890" s="1357" t="str">
        <f>IFERROR(INDEX('Budget Manager'!C:C,MATCH(L1890,'Budget Manager'!A:A,0))&amp;", "&amp;INDEX('Budget Manager'!D:D,MATCH(L1890,'Budget Manager'!A:A,0)),"No Budget Manager")</f>
        <v>Bass, Leonard</v>
      </c>
      <c r="N1890" s="1357">
        <f>IFERROR(INDEX('Budget Manager'!B:B,MATCH(L1890,'Budget Manager'!A:A,0)),"No PIDM")</f>
        <v>3639423</v>
      </c>
      <c r="O1890" s="1357"/>
      <c r="P1890" s="1357" t="str">
        <f t="shared" ref="P1890:P1954" si="39">LEFT($O1890,3)</f>
        <v/>
      </c>
      <c r="Q1890" s="1361" t="str">
        <f>IFERROR(VLOOKUP(Organization!$L1890,BUDGETMANAGER,5,FALSE),"No VID")</f>
        <v>A</v>
      </c>
      <c r="R1890" s="111"/>
    </row>
    <row r="1891" spans="1:18" ht="12.75" customHeight="1">
      <c r="A1891" s="1359">
        <v>1882</v>
      </c>
      <c r="B1891" s="1355" t="s">
        <v>97</v>
      </c>
      <c r="C1891" s="1355"/>
      <c r="D1891" s="1355"/>
      <c r="E1891" s="1355"/>
      <c r="F1891" s="1355"/>
      <c r="G1891" s="1355"/>
      <c r="H1891" s="1356">
        <v>160013</v>
      </c>
      <c r="I1891" s="1363" t="s">
        <v>7787</v>
      </c>
      <c r="J1891" s="1355" t="s">
        <v>3245</v>
      </c>
      <c r="K1891" s="1375">
        <v>10783</v>
      </c>
      <c r="L1891" s="109" t="s">
        <v>5146</v>
      </c>
      <c r="M1891" s="1357" t="str">
        <f>IFERROR(INDEX('Budget Manager'!C:C,MATCH(L1891,'Budget Manager'!A:A,0))&amp;", "&amp;INDEX('Budget Manager'!D:D,MATCH(L1891,'Budget Manager'!A:A,0)),"No Budget Manager")</f>
        <v>Bass, Leonard</v>
      </c>
      <c r="N1891" s="1357">
        <f>IFERROR(INDEX('Budget Manager'!B:B,MATCH(L1891,'Budget Manager'!A:A,0)),"No PIDM")</f>
        <v>3639423</v>
      </c>
      <c r="O1891" s="1357"/>
      <c r="P1891" s="1357" t="str">
        <f t="shared" si="39"/>
        <v/>
      </c>
      <c r="Q1891" s="1361" t="str">
        <f>IFERROR(VLOOKUP(Organization!$L1891,BUDGETMANAGER,5,FALSE),"No VID")</f>
        <v>A</v>
      </c>
      <c r="R1891" s="111"/>
    </row>
    <row r="1892" spans="1:18" ht="12.75" customHeight="1">
      <c r="A1892" s="1359">
        <v>1883</v>
      </c>
      <c r="B1892" s="1355" t="s">
        <v>97</v>
      </c>
      <c r="C1892" s="1355"/>
      <c r="D1892" s="1355"/>
      <c r="E1892" s="1355"/>
      <c r="F1892" s="1355"/>
      <c r="G1892" s="1355"/>
      <c r="H1892" s="1356">
        <v>770313</v>
      </c>
      <c r="I1892" s="1363" t="s">
        <v>8335</v>
      </c>
      <c r="J1892" s="1355" t="s">
        <v>3245</v>
      </c>
      <c r="K1892" s="1375">
        <v>10610</v>
      </c>
      <c r="L1892" s="1357" t="s">
        <v>7045</v>
      </c>
      <c r="M1892" s="1357" t="str">
        <f>IFERROR(INDEX('Budget Manager'!C:C,MATCH(L1892,'Budget Manager'!A:A,0))&amp;", "&amp;INDEX('Budget Manager'!D:D,MATCH(L1892,'Budget Manager'!A:A,0)),"No Budget Manager")</f>
        <v>Jones, Eugene</v>
      </c>
      <c r="N1892" s="1357">
        <f>IFERROR(INDEX('Budget Manager'!B:B,MATCH(L1892,'Budget Manager'!A:A,0)),"No PIDM")</f>
        <v>3886214</v>
      </c>
      <c r="O1892" s="1357" t="s">
        <v>8639</v>
      </c>
      <c r="P1892" s="1357" t="str">
        <f t="shared" si="39"/>
        <v>End</v>
      </c>
      <c r="Q1892" s="1361" t="str">
        <f>IFERROR(VLOOKUP(Organization!$L1892,BUDGETMANAGER,5,FALSE),"No VID")</f>
        <v>A</v>
      </c>
      <c r="R1892" s="111"/>
    </row>
    <row r="1893" spans="1:18" ht="12.75" customHeight="1">
      <c r="A1893" s="1359">
        <v>1884</v>
      </c>
      <c r="B1893" s="1355" t="s">
        <v>97</v>
      </c>
      <c r="C1893" s="1355"/>
      <c r="D1893" s="1355"/>
      <c r="E1893" s="1355">
        <v>108</v>
      </c>
      <c r="F1893" s="1355"/>
      <c r="G1893" s="1355"/>
      <c r="H1893" s="1356"/>
      <c r="I1893" s="1363" t="s">
        <v>289</v>
      </c>
      <c r="J1893" s="1355" t="s">
        <v>3240</v>
      </c>
      <c r="K1893" s="1360">
        <v>10</v>
      </c>
      <c r="L1893" s="1357" t="s">
        <v>7634</v>
      </c>
      <c r="M1893" s="1357" t="str">
        <f>IFERROR(INDEX('Budget Manager'!C:C,MATCH(L1893,'Budget Manager'!A:A,0))&amp;", "&amp;INDEX('Budget Manager'!D:D,MATCH(L1893,'Budget Manager'!A:A,0)),"No Budget Manager")</f>
        <v>McKelvey, Joel</v>
      </c>
      <c r="N1893" s="1357">
        <f>IFERROR(INDEX('Budget Manager'!B:B,MATCH(L1893,'Budget Manager'!A:A,0)),"No PIDM")</f>
        <v>3941066</v>
      </c>
      <c r="O1893" s="1357"/>
      <c r="P1893" s="1357" t="str">
        <f t="shared" si="39"/>
        <v/>
      </c>
      <c r="Q1893" s="1361" t="str">
        <f>IFERROR(VLOOKUP(Organization!$L1893,BUDGETMANAGER,5,FALSE),"No VID")</f>
        <v>A</v>
      </c>
      <c r="R1893" s="111"/>
    </row>
    <row r="1894" spans="1:18" ht="12.75" customHeight="1">
      <c r="A1894" s="1359">
        <v>1885</v>
      </c>
      <c r="B1894" s="1355" t="s">
        <v>97</v>
      </c>
      <c r="C1894" s="1355"/>
      <c r="D1894" s="1355"/>
      <c r="E1894" s="1355"/>
      <c r="F1894" s="1355">
        <v>1080</v>
      </c>
      <c r="G1894" s="1355"/>
      <c r="H1894" s="1356"/>
      <c r="I1894" s="1363" t="s">
        <v>289</v>
      </c>
      <c r="J1894" s="1355" t="s">
        <v>3240</v>
      </c>
      <c r="K1894" s="1360">
        <v>108</v>
      </c>
      <c r="L1894" s="1357" t="s">
        <v>7634</v>
      </c>
      <c r="M1894" s="1357" t="str">
        <f>IFERROR(INDEX('Budget Manager'!C:C,MATCH(L1894,'Budget Manager'!A:A,0))&amp;", "&amp;INDEX('Budget Manager'!D:D,MATCH(L1894,'Budget Manager'!A:A,0)),"No Budget Manager")</f>
        <v>McKelvey, Joel</v>
      </c>
      <c r="N1894" s="1357">
        <f>IFERROR(INDEX('Budget Manager'!B:B,MATCH(L1894,'Budget Manager'!A:A,0)),"No PIDM")</f>
        <v>3941066</v>
      </c>
      <c r="O1894" s="1357"/>
      <c r="P1894" s="1357" t="str">
        <f t="shared" si="39"/>
        <v/>
      </c>
      <c r="Q1894" s="1361" t="str">
        <f>IFERROR(VLOOKUP(Organization!$L1894,BUDGETMANAGER,5,FALSE),"No VID")</f>
        <v>A</v>
      </c>
      <c r="R1894" s="111"/>
    </row>
    <row r="1895" spans="1:18" ht="12.75" customHeight="1">
      <c r="A1895" s="1359">
        <v>1886</v>
      </c>
      <c r="B1895" s="1355" t="s">
        <v>97</v>
      </c>
      <c r="C1895" s="1355"/>
      <c r="D1895" s="1355"/>
      <c r="E1895" s="1355"/>
      <c r="F1895" s="1355"/>
      <c r="G1895" s="1355">
        <v>10800</v>
      </c>
      <c r="H1895" s="1356"/>
      <c r="I1895" s="1363" t="s">
        <v>289</v>
      </c>
      <c r="J1895" s="1355" t="s">
        <v>3240</v>
      </c>
      <c r="K1895" s="1360">
        <v>1080</v>
      </c>
      <c r="L1895" s="1357" t="s">
        <v>7634</v>
      </c>
      <c r="M1895" s="1357" t="str">
        <f>IFERROR(INDEX('Budget Manager'!C:C,MATCH(L1895,'Budget Manager'!A:A,0))&amp;", "&amp;INDEX('Budget Manager'!D:D,MATCH(L1895,'Budget Manager'!A:A,0)),"No Budget Manager")</f>
        <v>McKelvey, Joel</v>
      </c>
      <c r="N1895" s="1357">
        <f>IFERROR(INDEX('Budget Manager'!B:B,MATCH(L1895,'Budget Manager'!A:A,0)),"No PIDM")</f>
        <v>3941066</v>
      </c>
      <c r="O1895" s="1357"/>
      <c r="P1895" s="1357" t="str">
        <f t="shared" si="39"/>
        <v/>
      </c>
      <c r="Q1895" s="1361" t="str">
        <f>IFERROR(VLOOKUP(Organization!$L1895,BUDGETMANAGER,5,FALSE),"No VID")</f>
        <v>A</v>
      </c>
      <c r="R1895" s="111">
        <f>COUNTIF($P$12:P2580,"End")</f>
        <v>597</v>
      </c>
    </row>
    <row r="1896" spans="1:18" ht="12.75" customHeight="1">
      <c r="A1896" s="1359">
        <v>1887</v>
      </c>
      <c r="B1896" s="1355" t="s">
        <v>97</v>
      </c>
      <c r="C1896" s="1355"/>
      <c r="D1896" s="1355"/>
      <c r="E1896" s="1355"/>
      <c r="F1896" s="1355"/>
      <c r="G1896" s="1355"/>
      <c r="H1896" s="1355">
        <v>120900</v>
      </c>
      <c r="I1896" s="1363" t="s">
        <v>5970</v>
      </c>
      <c r="J1896" s="1355" t="s">
        <v>3245</v>
      </c>
      <c r="K1896" s="1360">
        <v>10800</v>
      </c>
      <c r="L1896" s="1357" t="s">
        <v>7634</v>
      </c>
      <c r="M1896" s="1357" t="str">
        <f>IFERROR(INDEX('Budget Manager'!C:C,MATCH(L1896,'Budget Manager'!A:A,0))&amp;", "&amp;INDEX('Budget Manager'!D:D,MATCH(L1896,'Budget Manager'!A:A,0)),"No Budget Manager")</f>
        <v>McKelvey, Joel</v>
      </c>
      <c r="N1896" s="1357">
        <f>IFERROR(INDEX('Budget Manager'!B:B,MATCH(L1896,'Budget Manager'!A:A,0)),"No PIDM")</f>
        <v>3941066</v>
      </c>
      <c r="O1896" s="1357"/>
      <c r="P1896" s="1357" t="str">
        <f t="shared" si="39"/>
        <v/>
      </c>
      <c r="Q1896" s="1361" t="str">
        <f>IFERROR(VLOOKUP(Organization!$L1896,BUDGETMANAGER,5,FALSE),"No VID")</f>
        <v>A</v>
      </c>
      <c r="R1896" s="111"/>
    </row>
    <row r="1897" spans="1:18" ht="12.75" customHeight="1">
      <c r="A1897" s="1359">
        <v>1888</v>
      </c>
      <c r="B1897" s="1355" t="s">
        <v>97</v>
      </c>
      <c r="C1897" s="1355"/>
      <c r="D1897" s="1355"/>
      <c r="E1897" s="1355"/>
      <c r="F1897" s="1355"/>
      <c r="G1897" s="1355"/>
      <c r="H1897" s="1356">
        <v>124900</v>
      </c>
      <c r="I1897" s="1357" t="s">
        <v>5375</v>
      </c>
      <c r="J1897" s="1355" t="s">
        <v>3245</v>
      </c>
      <c r="K1897" s="1360">
        <v>1150</v>
      </c>
      <c r="L1897" s="1357" t="s">
        <v>7690</v>
      </c>
      <c r="M1897" s="1357" t="str">
        <f>IFERROR(INDEX('Budget Manager'!C:C,MATCH(L1897,'Budget Manager'!A:A,0))&amp;", "&amp;INDEX('Budget Manager'!D:D,MATCH(L1897,'Budget Manager'!A:A,0)),"No Budget Manager")</f>
        <v>Smith, Darren</v>
      </c>
      <c r="N1897" s="1357">
        <f>IFERROR(INDEX('Budget Manager'!B:B,MATCH(L1897,'Budget Manager'!A:A,0)),"No PIDM")</f>
        <v>3883775</v>
      </c>
      <c r="O1897" s="1357" t="s">
        <v>8171</v>
      </c>
      <c r="P1897" s="1357" t="str">
        <f t="shared" si="39"/>
        <v>End</v>
      </c>
      <c r="Q1897" s="1361" t="str">
        <f>IFERROR(VLOOKUP(Organization!$L1897,BUDGETMANAGER,5,FALSE),"No VID")</f>
        <v>A</v>
      </c>
      <c r="R1897" s="111">
        <f>COUNTIF($P$12:P2581,"End")</f>
        <v>598</v>
      </c>
    </row>
    <row r="1898" spans="1:18" ht="12.75" customHeight="1">
      <c r="A1898" s="1359">
        <v>1889</v>
      </c>
      <c r="B1898" s="1355" t="s">
        <v>97</v>
      </c>
      <c r="C1898" s="1355"/>
      <c r="D1898" s="1355"/>
      <c r="E1898" s="1355"/>
      <c r="F1898" s="1355"/>
      <c r="G1898" s="1355"/>
      <c r="H1898" s="1356">
        <v>125600</v>
      </c>
      <c r="I1898" s="1372" t="s">
        <v>2019</v>
      </c>
      <c r="J1898" s="1355" t="s">
        <v>3245</v>
      </c>
      <c r="K1898" s="1360">
        <v>10800</v>
      </c>
      <c r="L1898" s="1357" t="s">
        <v>7634</v>
      </c>
      <c r="M1898" s="1357" t="str">
        <f>IFERROR(INDEX('Budget Manager'!C:C,MATCH(L1898,'Budget Manager'!A:A,0))&amp;", "&amp;INDEX('Budget Manager'!D:D,MATCH(L1898,'Budget Manager'!A:A,0)),"No Budget Manager")</f>
        <v>McKelvey, Joel</v>
      </c>
      <c r="N1898" s="1357">
        <f>IFERROR(INDEX('Budget Manager'!B:B,MATCH(L1898,'Budget Manager'!A:A,0)),"No PIDM")</f>
        <v>3941066</v>
      </c>
      <c r="O1898" s="1357"/>
      <c r="P1898" s="1357" t="str">
        <f t="shared" si="39"/>
        <v/>
      </c>
      <c r="Q1898" s="1361" t="str">
        <f>IFERROR(VLOOKUP(Organization!$L1898,BUDGETMANAGER,5,FALSE),"No VID")</f>
        <v>A</v>
      </c>
      <c r="R1898" s="111"/>
    </row>
    <row r="1899" spans="1:18" ht="12.75" customHeight="1">
      <c r="A1899" s="1359">
        <v>1890</v>
      </c>
      <c r="B1899" s="1355" t="s">
        <v>97</v>
      </c>
      <c r="C1899" s="1355"/>
      <c r="D1899" s="1355"/>
      <c r="E1899" s="1355"/>
      <c r="F1899" s="1355"/>
      <c r="G1899" s="1355"/>
      <c r="H1899" s="1356">
        <v>140000</v>
      </c>
      <c r="I1899" s="1363" t="s">
        <v>6517</v>
      </c>
      <c r="J1899" s="1355" t="s">
        <v>3245</v>
      </c>
      <c r="K1899" s="1360">
        <v>10800</v>
      </c>
      <c r="L1899" s="1357" t="s">
        <v>6528</v>
      </c>
      <c r="M1899" s="1357" t="str">
        <f>IFERROR(INDEX('Budget Manager'!C:C,MATCH(L1899,'Budget Manager'!A:A,0))&amp;", "&amp;INDEX('Budget Manager'!D:D,MATCH(L1899,'Budget Manager'!A:A,0)),"No Budget Manager")</f>
        <v>Rost, Jamie</v>
      </c>
      <c r="N1899" s="1357">
        <f>IFERROR(INDEX('Budget Manager'!B:B,MATCH(L1899,'Budget Manager'!A:A,0)),"No PIDM")</f>
        <v>3647107</v>
      </c>
      <c r="O1899" s="1357"/>
      <c r="P1899" s="1357" t="str">
        <f t="shared" si="39"/>
        <v/>
      </c>
      <c r="Q1899" s="1361" t="str">
        <f>IFERROR(VLOOKUP(Organization!$L1899,BUDGETMANAGER,5,FALSE),"No VID")</f>
        <v>A</v>
      </c>
      <c r="R1899" s="111"/>
    </row>
    <row r="1900" spans="1:18" ht="12.75" customHeight="1">
      <c r="A1900" s="1359">
        <v>1891</v>
      </c>
      <c r="B1900" s="1355" t="s">
        <v>97</v>
      </c>
      <c r="C1900" s="1355"/>
      <c r="D1900" s="1355"/>
      <c r="E1900" s="1355"/>
      <c r="F1900" s="1355"/>
      <c r="G1900" s="1355"/>
      <c r="H1900" s="1356">
        <v>140100</v>
      </c>
      <c r="I1900" s="1363" t="s">
        <v>4066</v>
      </c>
      <c r="J1900" s="1355" t="s">
        <v>3245</v>
      </c>
      <c r="K1900" s="1360">
        <v>10800</v>
      </c>
      <c r="L1900" s="1357" t="s">
        <v>6528</v>
      </c>
      <c r="M1900" s="1357" t="str">
        <f>IFERROR(INDEX('Budget Manager'!C:C,MATCH(L1900,'Budget Manager'!A:A,0))&amp;", "&amp;INDEX('Budget Manager'!D:D,MATCH(L1900,'Budget Manager'!A:A,0)),"No Budget Manager")</f>
        <v>Rost, Jamie</v>
      </c>
      <c r="N1900" s="1357">
        <f>IFERROR(INDEX('Budget Manager'!B:B,MATCH(L1900,'Budget Manager'!A:A,0)),"No PIDM")</f>
        <v>3647107</v>
      </c>
      <c r="O1900" s="1357"/>
      <c r="P1900" s="1357" t="str">
        <f t="shared" si="39"/>
        <v/>
      </c>
      <c r="Q1900" s="1361" t="str">
        <f>IFERROR(VLOOKUP(Organization!$L1900,BUDGETMANAGER,5,FALSE),"No VID")</f>
        <v>A</v>
      </c>
      <c r="R1900" s="111"/>
    </row>
    <row r="1901" spans="1:18" ht="12.75" customHeight="1">
      <c r="A1901" s="1359">
        <v>1892</v>
      </c>
      <c r="B1901" s="1355" t="s">
        <v>97</v>
      </c>
      <c r="C1901" s="1355"/>
      <c r="D1901" s="1355"/>
      <c r="E1901" s="1355"/>
      <c r="F1901" s="1355"/>
      <c r="G1901" s="1355"/>
      <c r="H1901" s="1356">
        <v>140302</v>
      </c>
      <c r="I1901" s="1363" t="s">
        <v>6791</v>
      </c>
      <c r="J1901" s="1355" t="s">
        <v>3245</v>
      </c>
      <c r="K1901" s="1360">
        <v>10800</v>
      </c>
      <c r="L1901" s="1357" t="s">
        <v>6528</v>
      </c>
      <c r="M1901" s="1357" t="str">
        <f>IFERROR(INDEX('Budget Manager'!C:C,MATCH(L1901,'Budget Manager'!A:A,0))&amp;", "&amp;INDEX('Budget Manager'!D:D,MATCH(L1901,'Budget Manager'!A:A,0)),"No Budget Manager")</f>
        <v>Rost, Jamie</v>
      </c>
      <c r="N1901" s="1357">
        <f>IFERROR(INDEX('Budget Manager'!B:B,MATCH(L1901,'Budget Manager'!A:A,0)),"No PIDM")</f>
        <v>3647107</v>
      </c>
      <c r="O1901" s="1357"/>
      <c r="P1901" s="1357" t="str">
        <f t="shared" si="39"/>
        <v/>
      </c>
      <c r="Q1901" s="1361" t="str">
        <f>IFERROR(VLOOKUP(Organization!$L1901,BUDGETMANAGER,5,FALSE),"No VID")</f>
        <v>A</v>
      </c>
      <c r="R1901" s="111"/>
    </row>
    <row r="1902" spans="1:18" ht="12.75" customHeight="1">
      <c r="A1902" s="1359">
        <v>1893</v>
      </c>
      <c r="B1902" s="1355" t="s">
        <v>97</v>
      </c>
      <c r="C1902" s="1355"/>
      <c r="D1902" s="1355"/>
      <c r="E1902" s="1355"/>
      <c r="F1902" s="1355"/>
      <c r="G1902" s="1355"/>
      <c r="H1902" s="1356">
        <v>140307</v>
      </c>
      <c r="I1902" s="1363" t="s">
        <v>6655</v>
      </c>
      <c r="J1902" s="1355" t="s">
        <v>3245</v>
      </c>
      <c r="K1902" s="1360">
        <v>10800</v>
      </c>
      <c r="L1902" s="1357" t="s">
        <v>6528</v>
      </c>
      <c r="M1902" s="1357" t="str">
        <f>IFERROR(INDEX('Budget Manager'!C:C,MATCH(L1902,'Budget Manager'!A:A,0))&amp;", "&amp;INDEX('Budget Manager'!D:D,MATCH(L1902,'Budget Manager'!A:A,0)),"No Budget Manager")</f>
        <v>Rost, Jamie</v>
      </c>
      <c r="N1902" s="1357">
        <f>IFERROR(INDEX('Budget Manager'!B:B,MATCH(L1902,'Budget Manager'!A:A,0)),"No PIDM")</f>
        <v>3647107</v>
      </c>
      <c r="O1902" s="1357"/>
      <c r="P1902" s="1357" t="str">
        <f t="shared" si="39"/>
        <v/>
      </c>
      <c r="Q1902" s="1361" t="str">
        <f>IFERROR(VLOOKUP(Organization!$L1902,BUDGETMANAGER,5,FALSE),"No VID")</f>
        <v>A</v>
      </c>
      <c r="R1902" s="111"/>
    </row>
    <row r="1903" spans="1:18" ht="12.75" customHeight="1">
      <c r="A1903" s="1359">
        <v>1894</v>
      </c>
      <c r="B1903" s="1355" t="s">
        <v>97</v>
      </c>
      <c r="C1903" s="1355"/>
      <c r="D1903" s="1355"/>
      <c r="E1903" s="1355"/>
      <c r="F1903" s="1355"/>
      <c r="G1903" s="1355"/>
      <c r="H1903" s="1356">
        <v>140410</v>
      </c>
      <c r="I1903" s="1363" t="s">
        <v>6656</v>
      </c>
      <c r="J1903" s="1355" t="s">
        <v>3245</v>
      </c>
      <c r="K1903" s="1360">
        <v>10800</v>
      </c>
      <c r="L1903" s="1357" t="s">
        <v>6528</v>
      </c>
      <c r="M1903" s="1357" t="str">
        <f>IFERROR(INDEX('Budget Manager'!C:C,MATCH(L1903,'Budget Manager'!A:A,0))&amp;", "&amp;INDEX('Budget Manager'!D:D,MATCH(L1903,'Budget Manager'!A:A,0)),"No Budget Manager")</f>
        <v>Rost, Jamie</v>
      </c>
      <c r="N1903" s="1357">
        <f>IFERROR(INDEX('Budget Manager'!B:B,MATCH(L1903,'Budget Manager'!A:A,0)),"No PIDM")</f>
        <v>3647107</v>
      </c>
      <c r="O1903" s="1357"/>
      <c r="P1903" s="1357" t="str">
        <f t="shared" si="39"/>
        <v/>
      </c>
      <c r="Q1903" s="1361" t="str">
        <f>IFERROR(VLOOKUP(Organization!$L1903,BUDGETMANAGER,5,FALSE),"No VID")</f>
        <v>A</v>
      </c>
      <c r="R1903" s="111"/>
    </row>
    <row r="1904" spans="1:18" ht="12.75" customHeight="1">
      <c r="A1904" s="1359">
        <v>1895</v>
      </c>
      <c r="B1904" s="1355" t="s">
        <v>97</v>
      </c>
      <c r="C1904" s="1355"/>
      <c r="D1904" s="1355"/>
      <c r="E1904" s="1355"/>
      <c r="F1904" s="1355"/>
      <c r="G1904" s="1355"/>
      <c r="H1904" s="1356">
        <v>140705</v>
      </c>
      <c r="I1904" s="1363" t="s">
        <v>6657</v>
      </c>
      <c r="J1904" s="1355" t="s">
        <v>3245</v>
      </c>
      <c r="K1904" s="1360">
        <v>10800</v>
      </c>
      <c r="L1904" s="1357" t="s">
        <v>6528</v>
      </c>
      <c r="M1904" s="1357" t="str">
        <f>IFERROR(INDEX('Budget Manager'!C:C,MATCH(L1904,'Budget Manager'!A:A,0))&amp;", "&amp;INDEX('Budget Manager'!D:D,MATCH(L1904,'Budget Manager'!A:A,0)),"No Budget Manager")</f>
        <v>Rost, Jamie</v>
      </c>
      <c r="N1904" s="1357">
        <f>IFERROR(INDEX('Budget Manager'!B:B,MATCH(L1904,'Budget Manager'!A:A,0)),"No PIDM")</f>
        <v>3647107</v>
      </c>
      <c r="O1904" s="1357"/>
      <c r="P1904" s="1357" t="str">
        <f t="shared" si="39"/>
        <v/>
      </c>
      <c r="Q1904" s="1361" t="str">
        <f>IFERROR(VLOOKUP(Organization!$L1904,BUDGETMANAGER,5,FALSE),"No VID")</f>
        <v>A</v>
      </c>
      <c r="R1904" s="111"/>
    </row>
    <row r="1905" spans="1:18" ht="12.75" customHeight="1">
      <c r="A1905" s="1359">
        <v>1896</v>
      </c>
      <c r="B1905" s="1355" t="s">
        <v>97</v>
      </c>
      <c r="C1905" s="1355"/>
      <c r="D1905" s="1355"/>
      <c r="E1905" s="1355"/>
      <c r="F1905" s="1355"/>
      <c r="G1905" s="1355"/>
      <c r="H1905" s="1356">
        <v>140800</v>
      </c>
      <c r="I1905" s="1363" t="s">
        <v>7484</v>
      </c>
      <c r="J1905" s="1355" t="s">
        <v>3245</v>
      </c>
      <c r="K1905" s="1360">
        <v>10800</v>
      </c>
      <c r="L1905" s="1357" t="s">
        <v>7690</v>
      </c>
      <c r="M1905" s="1357" t="str">
        <f>IFERROR(INDEX('Budget Manager'!C:C,MATCH(L1905,'Budget Manager'!A:A,0))&amp;", "&amp;INDEX('Budget Manager'!D:D,MATCH(L1905,'Budget Manager'!A:A,0)),"No Budget Manager")</f>
        <v>Smith, Darren</v>
      </c>
      <c r="N1905" s="1357">
        <f>IFERROR(INDEX('Budget Manager'!B:B,MATCH(L1905,'Budget Manager'!A:A,0)),"No PIDM")</f>
        <v>3883775</v>
      </c>
      <c r="O1905" s="1357"/>
      <c r="P1905" s="1357" t="str">
        <f t="shared" si="39"/>
        <v/>
      </c>
      <c r="Q1905" s="1361" t="str">
        <f>IFERROR(VLOOKUP(Organization!$L1905,BUDGETMANAGER,5,FALSE),"No VID")</f>
        <v>A</v>
      </c>
      <c r="R1905" s="111"/>
    </row>
    <row r="1906" spans="1:18" ht="12.75" customHeight="1">
      <c r="A1906" s="1359">
        <v>1897</v>
      </c>
      <c r="B1906" s="1355" t="s">
        <v>97</v>
      </c>
      <c r="C1906" s="1355"/>
      <c r="D1906" s="1355"/>
      <c r="E1906" s="1355"/>
      <c r="F1906" s="1355"/>
      <c r="G1906" s="1355"/>
      <c r="H1906" s="1356">
        <v>142000</v>
      </c>
      <c r="I1906" s="1363" t="s">
        <v>7670</v>
      </c>
      <c r="J1906" s="1355" t="s">
        <v>3245</v>
      </c>
      <c r="K1906" s="1360">
        <v>10800</v>
      </c>
      <c r="L1906" s="1357" t="s">
        <v>6528</v>
      </c>
      <c r="M1906" s="1357" t="str">
        <f>IFERROR(INDEX('Budget Manager'!C:C,MATCH(L1906,'Budget Manager'!A:A,0))&amp;", "&amp;INDEX('Budget Manager'!D:D,MATCH(L1906,'Budget Manager'!A:A,0)),"No Budget Manager")</f>
        <v>Rost, Jamie</v>
      </c>
      <c r="N1906" s="1357">
        <f>IFERROR(INDEX('Budget Manager'!B:B,MATCH(L1906,'Budget Manager'!A:A,0)),"No PIDM")</f>
        <v>3647107</v>
      </c>
      <c r="O1906" s="1357"/>
      <c r="P1906" s="1357" t="str">
        <f t="shared" si="39"/>
        <v/>
      </c>
      <c r="Q1906" s="1361" t="str">
        <f>IFERROR(VLOOKUP(Organization!$L1906,BUDGETMANAGER,5,FALSE),"No VID")</f>
        <v>A</v>
      </c>
      <c r="R1906" s="111"/>
    </row>
    <row r="1907" spans="1:18" ht="12.75" customHeight="1">
      <c r="A1907" s="1359">
        <v>1898</v>
      </c>
      <c r="B1907" s="1355" t="s">
        <v>97</v>
      </c>
      <c r="C1907" s="1357"/>
      <c r="D1907" s="1357"/>
      <c r="E1907" s="1357"/>
      <c r="F1907" s="1357"/>
      <c r="G1907" s="1357"/>
      <c r="H1907" s="1391">
        <v>142200</v>
      </c>
      <c r="I1907" s="1372" t="s">
        <v>8522</v>
      </c>
      <c r="J1907" s="1355" t="s">
        <v>3245</v>
      </c>
      <c r="K1907" s="1360">
        <v>10800</v>
      </c>
      <c r="L1907" s="1357" t="s">
        <v>6528</v>
      </c>
      <c r="M1907" s="1357" t="str">
        <f>IFERROR(INDEX('Budget Manager'!C:C,MATCH(L1907,'Budget Manager'!A:A,0))&amp;", "&amp;INDEX('Budget Manager'!D:D,MATCH(L1907,'Budget Manager'!A:A,0)),"No Budget Manager")</f>
        <v>Rost, Jamie</v>
      </c>
      <c r="N1907" s="1357">
        <f>IFERROR(INDEX('Budget Manager'!B:B,MATCH(L1907,'Budget Manager'!A:A,0)),"No PIDM")</f>
        <v>3647107</v>
      </c>
      <c r="O1907" s="1357"/>
      <c r="P1907" s="1357" t="str">
        <f t="shared" si="39"/>
        <v/>
      </c>
      <c r="Q1907" s="1361" t="str">
        <f>IFERROR(VLOOKUP(Organization!$L1907,BUDGETMANAGER,5,FALSE),"No VID")</f>
        <v>A</v>
      </c>
      <c r="R1907" s="111"/>
    </row>
    <row r="1908" spans="1:18" ht="12.75" customHeight="1">
      <c r="A1908" s="1359">
        <v>1899</v>
      </c>
      <c r="B1908" s="1355" t="s">
        <v>97</v>
      </c>
      <c r="C1908" s="1355"/>
      <c r="D1908" s="1355"/>
      <c r="E1908" s="1355"/>
      <c r="F1908" s="1355"/>
      <c r="G1908" s="1355"/>
      <c r="H1908" s="1356">
        <v>160500</v>
      </c>
      <c r="I1908" s="1363" t="s">
        <v>2038</v>
      </c>
      <c r="J1908" s="1355" t="s">
        <v>3245</v>
      </c>
      <c r="K1908" s="1360">
        <v>10800</v>
      </c>
      <c r="L1908" s="1357" t="s">
        <v>7634</v>
      </c>
      <c r="M1908" s="1357" t="str">
        <f>IFERROR(INDEX('Budget Manager'!C:C,MATCH(L1908,'Budget Manager'!A:A,0))&amp;", "&amp;INDEX('Budget Manager'!D:D,MATCH(L1908,'Budget Manager'!A:A,0)),"No Budget Manager")</f>
        <v>McKelvey, Joel</v>
      </c>
      <c r="N1908" s="1357">
        <f>IFERROR(INDEX('Budget Manager'!B:B,MATCH(L1908,'Budget Manager'!A:A,0)),"No PIDM")</f>
        <v>3941066</v>
      </c>
      <c r="O1908" s="1357"/>
      <c r="P1908" s="1357" t="str">
        <f t="shared" si="39"/>
        <v/>
      </c>
      <c r="Q1908" s="1361" t="str">
        <f>IFERROR(VLOOKUP(Organization!$L1908,BUDGETMANAGER,5,FALSE),"No VID")</f>
        <v>A</v>
      </c>
      <c r="R1908" s="111"/>
    </row>
    <row r="1909" spans="1:18" ht="12.5" customHeight="1">
      <c r="A1909" s="1359">
        <v>1900</v>
      </c>
      <c r="B1909" s="1355" t="s">
        <v>97</v>
      </c>
      <c r="C1909" s="1355"/>
      <c r="D1909" s="1355"/>
      <c r="E1909" s="1355"/>
      <c r="F1909" s="1355"/>
      <c r="G1909" s="1355"/>
      <c r="H1909" s="1356">
        <v>162400</v>
      </c>
      <c r="I1909" s="1363" t="s">
        <v>5827</v>
      </c>
      <c r="J1909" s="1355" t="s">
        <v>3245</v>
      </c>
      <c r="K1909" s="1360">
        <v>10800</v>
      </c>
      <c r="L1909" s="1357" t="s">
        <v>7690</v>
      </c>
      <c r="M1909" s="1357" t="str">
        <f>IFERROR(INDEX('Budget Manager'!C:C,MATCH(L1909,'Budget Manager'!A:A,0))&amp;", "&amp;INDEX('Budget Manager'!D:D,MATCH(L1909,'Budget Manager'!A:A,0)),"No Budget Manager")</f>
        <v>Smith, Darren</v>
      </c>
      <c r="N1909" s="1357">
        <f>IFERROR(INDEX('Budget Manager'!B:B,MATCH(L1909,'Budget Manager'!A:A,0)),"No PIDM")</f>
        <v>3883775</v>
      </c>
      <c r="O1909" s="1357"/>
      <c r="P1909" s="1357" t="str">
        <f t="shared" si="39"/>
        <v/>
      </c>
      <c r="Q1909" s="1361" t="str">
        <f>IFERROR(VLOOKUP(Organization!$L1909,BUDGETMANAGER,5,FALSE),"No VID")</f>
        <v>A</v>
      </c>
      <c r="R1909" s="111"/>
    </row>
    <row r="1910" spans="1:18" ht="12.75" customHeight="1">
      <c r="A1910" s="1359">
        <v>1901</v>
      </c>
      <c r="B1910" s="1355" t="s">
        <v>97</v>
      </c>
      <c r="C1910" s="1355"/>
      <c r="D1910" s="1355"/>
      <c r="E1910" s="1355"/>
      <c r="F1910" s="1355"/>
      <c r="G1910" s="1355"/>
      <c r="H1910" s="1356">
        <v>167000</v>
      </c>
      <c r="I1910" s="1363" t="s">
        <v>8502</v>
      </c>
      <c r="J1910" s="1355" t="s">
        <v>3245</v>
      </c>
      <c r="K1910" s="1360">
        <v>10800</v>
      </c>
      <c r="L1910" s="1357" t="s">
        <v>7678</v>
      </c>
      <c r="M1910" s="1357" t="str">
        <f>IFERROR(INDEX('Budget Manager'!C:C,MATCH(L1910,'Budget Manager'!A:A,0))&amp;", "&amp;INDEX('Budget Manager'!D:D,MATCH(L1910,'Budget Manager'!A:A,0)),"No Budget Manager")</f>
        <v>Knights, John</v>
      </c>
      <c r="N1910" s="1357">
        <f>IFERROR(INDEX('Budget Manager'!B:B,MATCH(L1910,'Budget Manager'!A:A,0)),"No PIDM")</f>
        <v>602796</v>
      </c>
      <c r="O1910" s="1357"/>
      <c r="P1910" s="1357" t="str">
        <f t="shared" si="39"/>
        <v/>
      </c>
      <c r="Q1910" s="1361" t="str">
        <f>IFERROR(VLOOKUP(Organization!$L1910,BUDGETMANAGER,5,FALSE),"No VID")</f>
        <v>A</v>
      </c>
      <c r="R1910" s="111"/>
    </row>
    <row r="1911" spans="1:18" ht="12.75" customHeight="1">
      <c r="A1911" s="1359">
        <v>1902</v>
      </c>
      <c r="B1911" s="1355" t="s">
        <v>97</v>
      </c>
      <c r="C1911" s="1355"/>
      <c r="D1911" s="1355"/>
      <c r="E1911" s="1355"/>
      <c r="F1911" s="1355"/>
      <c r="G1911" s="1355"/>
      <c r="H1911" s="1356">
        <v>167100</v>
      </c>
      <c r="I1911" s="1363" t="s">
        <v>7676</v>
      </c>
      <c r="J1911" s="1355" t="s">
        <v>3245</v>
      </c>
      <c r="K1911" s="1360">
        <v>10800</v>
      </c>
      <c r="L1911" s="1357" t="s">
        <v>6528</v>
      </c>
      <c r="M1911" s="1357" t="str">
        <f>IFERROR(INDEX('Budget Manager'!C:C,MATCH(L1911,'Budget Manager'!A:A,0))&amp;", "&amp;INDEX('Budget Manager'!D:D,MATCH(L1911,'Budget Manager'!A:A,0)),"No Budget Manager")</f>
        <v>Rost, Jamie</v>
      </c>
      <c r="N1911" s="1357">
        <f>IFERROR(INDEX('Budget Manager'!B:B,MATCH(L1911,'Budget Manager'!A:A,0)),"No PIDM")</f>
        <v>3647107</v>
      </c>
      <c r="O1911" s="1357"/>
      <c r="P1911" s="1357" t="str">
        <f t="shared" si="39"/>
        <v/>
      </c>
      <c r="Q1911" s="1361" t="str">
        <f>IFERROR(VLOOKUP(Organization!$L1911,BUDGETMANAGER,5,FALSE),"No VID")</f>
        <v>A</v>
      </c>
      <c r="R1911" s="111"/>
    </row>
    <row r="1912" spans="1:18" ht="12.75" customHeight="1">
      <c r="A1912" s="1359">
        <v>1903</v>
      </c>
      <c r="B1912" s="1355" t="s">
        <v>97</v>
      </c>
      <c r="C1912" s="1355"/>
      <c r="D1912" s="1355"/>
      <c r="E1912" s="1355"/>
      <c r="F1912" s="1355"/>
      <c r="G1912" s="1355"/>
      <c r="H1912" s="1362">
        <v>167700</v>
      </c>
      <c r="I1912" s="1363" t="s">
        <v>9653</v>
      </c>
      <c r="J1912" s="1355" t="s">
        <v>3245</v>
      </c>
      <c r="K1912" s="1360">
        <v>10800</v>
      </c>
      <c r="L1912" s="1357" t="s">
        <v>7634</v>
      </c>
      <c r="M1912" s="1357" t="str">
        <f>IFERROR(INDEX('Budget Manager'!C:C,MATCH(L1912,'Budget Manager'!A:A,0))&amp;", "&amp;INDEX('Budget Manager'!D:D,MATCH(L1912,'Budget Manager'!A:A,0)),"No Budget Manager")</f>
        <v>McKelvey, Joel</v>
      </c>
      <c r="N1912" s="1357">
        <f>IFERROR(INDEX('Budget Manager'!B:B,MATCH(L1912,'Budget Manager'!A:A,0)),"No PIDM")</f>
        <v>3941066</v>
      </c>
      <c r="O1912" s="1357"/>
      <c r="P1912" s="1357" t="str">
        <f t="shared" si="39"/>
        <v/>
      </c>
      <c r="Q1912" s="1361" t="str">
        <f>IFERROR(VLOOKUP(Organization!$L1912,BUDGETMANAGER,5,FALSE),"No VID")</f>
        <v>A</v>
      </c>
      <c r="R1912" s="111"/>
    </row>
    <row r="1913" spans="1:18" ht="12.75" customHeight="1">
      <c r="A1913" s="1359">
        <v>1904</v>
      </c>
      <c r="B1913" s="1355" t="s">
        <v>97</v>
      </c>
      <c r="C1913" s="1355"/>
      <c r="D1913" s="1355"/>
      <c r="E1913" s="1355"/>
      <c r="F1913" s="1355"/>
      <c r="G1913" s="1355"/>
      <c r="H1913" s="1356">
        <v>167800</v>
      </c>
      <c r="I1913" s="1363" t="s">
        <v>9241</v>
      </c>
      <c r="J1913" s="1355" t="s">
        <v>3245</v>
      </c>
      <c r="K1913" s="1360">
        <v>10800</v>
      </c>
      <c r="L1913" s="1357" t="s">
        <v>7634</v>
      </c>
      <c r="M1913" s="1357" t="str">
        <f>IFERROR(INDEX('Budget Manager'!C:C,MATCH(L1913,'Budget Manager'!A:A,0))&amp;", "&amp;INDEX('Budget Manager'!D:D,MATCH(L1913,'Budget Manager'!A:A,0)),"No Budget Manager")</f>
        <v>McKelvey, Joel</v>
      </c>
      <c r="N1913" s="1357">
        <f>IFERROR(INDEX('Budget Manager'!B:B,MATCH(L1913,'Budget Manager'!A:A,0)),"No PIDM")</f>
        <v>3941066</v>
      </c>
      <c r="O1913" s="1357"/>
      <c r="P1913" s="1357" t="str">
        <f t="shared" si="39"/>
        <v/>
      </c>
      <c r="Q1913" s="1361" t="str">
        <f>IFERROR(VLOOKUP(Organization!$L1913,BUDGETMANAGER,5,FALSE),"No VID")</f>
        <v>A</v>
      </c>
      <c r="R1913" s="111"/>
    </row>
    <row r="1914" spans="1:18" ht="12.75" customHeight="1">
      <c r="A1914" s="1359">
        <v>1905</v>
      </c>
      <c r="B1914" s="1355" t="s">
        <v>97</v>
      </c>
      <c r="C1914" s="1355"/>
      <c r="D1914" s="1355"/>
      <c r="E1914" s="1355"/>
      <c r="F1914" s="1355"/>
      <c r="G1914" s="1355"/>
      <c r="H1914" s="1356">
        <v>167900</v>
      </c>
      <c r="I1914" s="1363" t="s">
        <v>7680</v>
      </c>
      <c r="J1914" s="1355" t="s">
        <v>3245</v>
      </c>
      <c r="K1914" s="1360">
        <v>10800</v>
      </c>
      <c r="L1914" s="1357" t="s">
        <v>7634</v>
      </c>
      <c r="M1914" s="1357" t="str">
        <f>IFERROR(INDEX('Budget Manager'!C:C,MATCH(L1914,'Budget Manager'!A:A,0))&amp;", "&amp;INDEX('Budget Manager'!D:D,MATCH(L1914,'Budget Manager'!A:A,0)),"No Budget Manager")</f>
        <v>McKelvey, Joel</v>
      </c>
      <c r="N1914" s="1357">
        <f>IFERROR(INDEX('Budget Manager'!B:B,MATCH(L1914,'Budget Manager'!A:A,0)),"No PIDM")</f>
        <v>3941066</v>
      </c>
      <c r="O1914" s="1357"/>
      <c r="P1914" s="1357" t="str">
        <f t="shared" si="39"/>
        <v/>
      </c>
      <c r="Q1914" s="1361" t="str">
        <f>IFERROR(VLOOKUP(Organization!$L1914,BUDGETMANAGER,5,FALSE),"No VID")</f>
        <v>A</v>
      </c>
      <c r="R1914" s="111"/>
    </row>
    <row r="1915" spans="1:18" ht="12.5" customHeight="1">
      <c r="A1915" s="1359">
        <v>1906</v>
      </c>
      <c r="B1915" s="1355" t="s">
        <v>97</v>
      </c>
      <c r="C1915" s="1355"/>
      <c r="D1915" s="1355"/>
      <c r="E1915" s="1355"/>
      <c r="F1915" s="1355"/>
      <c r="G1915" s="1355"/>
      <c r="H1915" s="1356">
        <v>168000</v>
      </c>
      <c r="I1915" s="1363" t="s">
        <v>7688</v>
      </c>
      <c r="J1915" s="1355" t="s">
        <v>3245</v>
      </c>
      <c r="K1915" s="1360">
        <v>10800</v>
      </c>
      <c r="L1915" s="1357" t="s">
        <v>9484</v>
      </c>
      <c r="M1915" s="1357" t="str">
        <f>IFERROR(INDEX('Budget Manager'!C:C,MATCH(L1915,'Budget Manager'!A:A,0))&amp;", "&amp;INDEX('Budget Manager'!D:D,MATCH(L1915,'Budget Manager'!A:A,0)),"No Budget Manager")</f>
        <v>Brown, Christopher</v>
      </c>
      <c r="N1915" s="1357">
        <f>IFERROR(INDEX('Budget Manager'!B:B,MATCH(L1915,'Budget Manager'!A:A,0)),"No PIDM")</f>
        <v>3615125</v>
      </c>
      <c r="O1915" s="1357"/>
      <c r="P1915" s="1357" t="str">
        <f t="shared" si="39"/>
        <v/>
      </c>
      <c r="Q1915" s="1361" t="str">
        <f>IFERROR(VLOOKUP(Organization!$L1915,BUDGETMANAGER,5,FALSE),"No VID")</f>
        <v>A</v>
      </c>
      <c r="R1915" s="111"/>
    </row>
    <row r="1916" spans="1:18" ht="12.5" customHeight="1">
      <c r="A1916" s="1359">
        <v>1907</v>
      </c>
      <c r="B1916" s="1355" t="s">
        <v>97</v>
      </c>
      <c r="C1916" s="1355"/>
      <c r="D1916" s="1355"/>
      <c r="E1916" s="1355"/>
      <c r="F1916" s="1355"/>
      <c r="G1916" s="1355"/>
      <c r="H1916" s="1356">
        <v>168500</v>
      </c>
      <c r="I1916" s="1363" t="s">
        <v>8512</v>
      </c>
      <c r="J1916" s="1355" t="s">
        <v>3245</v>
      </c>
      <c r="K1916" s="1360">
        <v>10800</v>
      </c>
      <c r="L1916" s="1357" t="s">
        <v>7634</v>
      </c>
      <c r="M1916" s="1357" t="str">
        <f>IFERROR(INDEX('Budget Manager'!C:C,MATCH(L1916,'Budget Manager'!A:A,0))&amp;", "&amp;INDEX('Budget Manager'!D:D,MATCH(L1916,'Budget Manager'!A:A,0)),"No Budget Manager")</f>
        <v>McKelvey, Joel</v>
      </c>
      <c r="N1916" s="1357">
        <f>IFERROR(INDEX('Budget Manager'!B:B,MATCH(L1916,'Budget Manager'!A:A,0)),"No PIDM")</f>
        <v>3941066</v>
      </c>
      <c r="O1916" s="1357"/>
      <c r="P1916" s="1357" t="str">
        <f t="shared" si="39"/>
        <v/>
      </c>
      <c r="Q1916" s="1361" t="str">
        <f>IFERROR(VLOOKUP(Organization!$L1916,BUDGETMANAGER,5,FALSE),"No VID")</f>
        <v>A</v>
      </c>
      <c r="R1916" s="111"/>
    </row>
    <row r="1917" spans="1:18" ht="12.75" customHeight="1">
      <c r="A1917" s="1359">
        <v>1908</v>
      </c>
      <c r="B1917" s="1355" t="s">
        <v>97</v>
      </c>
      <c r="C1917" s="1355"/>
      <c r="D1917" s="1355"/>
      <c r="E1917" s="1355"/>
      <c r="F1917" s="1355"/>
      <c r="G1917" s="1355"/>
      <c r="H1917" s="1356">
        <v>169100</v>
      </c>
      <c r="I1917" s="1363" t="s">
        <v>9824</v>
      </c>
      <c r="J1917" s="1355" t="s">
        <v>3245</v>
      </c>
      <c r="K1917" s="1360">
        <v>10800</v>
      </c>
      <c r="L1917" s="1357" t="s">
        <v>7678</v>
      </c>
      <c r="M1917" s="1357" t="str">
        <f>IFERROR(INDEX('Budget Manager'!C:C,MATCH(L1917,'Budget Manager'!A:A,0))&amp;", "&amp;INDEX('Budget Manager'!D:D,MATCH(L1917,'Budget Manager'!A:A,0)),"No Budget Manager")</f>
        <v>Knights, John</v>
      </c>
      <c r="N1917" s="1357">
        <f>IFERROR(INDEX('Budget Manager'!B:B,MATCH(L1917,'Budget Manager'!A:A,0)),"No PIDM")</f>
        <v>602796</v>
      </c>
      <c r="O1917" s="1357"/>
      <c r="P1917" s="1357" t="str">
        <f t="shared" si="39"/>
        <v/>
      </c>
      <c r="Q1917" s="1361" t="str">
        <f>IFERROR(VLOOKUP(Organization!$L1917,BUDGETMANAGER,5,FALSE),"No VID")</f>
        <v>A</v>
      </c>
      <c r="R1917" s="111"/>
    </row>
    <row r="1918" spans="1:18" ht="12.75" customHeight="1">
      <c r="A1918" s="1359">
        <v>1909</v>
      </c>
      <c r="B1918" s="1355" t="s">
        <v>97</v>
      </c>
      <c r="C1918" s="1355"/>
      <c r="D1918" s="1355"/>
      <c r="E1918" s="1355"/>
      <c r="F1918" s="1355"/>
      <c r="G1918" s="1355"/>
      <c r="H1918" s="1356">
        <v>212500</v>
      </c>
      <c r="I1918" s="1357" t="s">
        <v>6869</v>
      </c>
      <c r="J1918" s="1355" t="s">
        <v>3245</v>
      </c>
      <c r="K1918" s="1360">
        <v>10800</v>
      </c>
      <c r="L1918" s="1357" t="s">
        <v>7634</v>
      </c>
      <c r="M1918" s="1357" t="str">
        <f>IFERROR(INDEX('Budget Manager'!C:C,MATCH(L1918,'Budget Manager'!A:A,0))&amp;", "&amp;INDEX('Budget Manager'!D:D,MATCH(L1918,'Budget Manager'!A:A,0)),"No Budget Manager")</f>
        <v>McKelvey, Joel</v>
      </c>
      <c r="N1918" s="1357">
        <f>IFERROR(INDEX('Budget Manager'!B:B,MATCH(L1918,'Budget Manager'!A:A,0)),"No PIDM")</f>
        <v>3941066</v>
      </c>
      <c r="O1918" s="1357"/>
      <c r="P1918" s="1357" t="str">
        <f t="shared" si="39"/>
        <v/>
      </c>
      <c r="Q1918" s="1361" t="str">
        <f>IFERROR(VLOOKUP(Organization!$L1918,BUDGETMANAGER,5,FALSE),"No VID")</f>
        <v>A</v>
      </c>
      <c r="R1918" s="111"/>
    </row>
    <row r="1919" spans="1:18" ht="12.75" customHeight="1">
      <c r="A1919" s="1359">
        <v>1910</v>
      </c>
      <c r="B1919" s="1355" t="s">
        <v>97</v>
      </c>
      <c r="C1919" s="1355"/>
      <c r="D1919" s="1355"/>
      <c r="E1919" s="1355"/>
      <c r="F1919" s="1355"/>
      <c r="G1919" s="1355"/>
      <c r="H1919" s="1356">
        <v>212600</v>
      </c>
      <c r="I1919" s="1357" t="s">
        <v>6947</v>
      </c>
      <c r="J1919" s="1355" t="s">
        <v>3245</v>
      </c>
      <c r="K1919" s="1360">
        <v>10800</v>
      </c>
      <c r="L1919" s="1357" t="s">
        <v>7634</v>
      </c>
      <c r="M1919" s="1357" t="str">
        <f>IFERROR(INDEX('Budget Manager'!C:C,MATCH(L1919,'Budget Manager'!A:A,0))&amp;", "&amp;INDEX('Budget Manager'!D:D,MATCH(L1919,'Budget Manager'!A:A,0)),"No Budget Manager")</f>
        <v>McKelvey, Joel</v>
      </c>
      <c r="N1919" s="1357">
        <f>IFERROR(INDEX('Budget Manager'!B:B,MATCH(L1919,'Budget Manager'!A:A,0)),"No PIDM")</f>
        <v>3941066</v>
      </c>
      <c r="O1919" s="1357"/>
      <c r="P1919" s="1357" t="str">
        <f t="shared" si="39"/>
        <v/>
      </c>
      <c r="Q1919" s="1361" t="str">
        <f>IFERROR(VLOOKUP(Organization!$L1919,BUDGETMANAGER,5,FALSE),"No VID")</f>
        <v>A</v>
      </c>
      <c r="R1919" s="111"/>
    </row>
    <row r="1920" spans="1:18" ht="12.75" customHeight="1">
      <c r="A1920" s="1359">
        <v>1911</v>
      </c>
      <c r="B1920" s="1355" t="s">
        <v>97</v>
      </c>
      <c r="C1920" s="1355"/>
      <c r="D1920" s="1355"/>
      <c r="E1920" s="1355"/>
      <c r="F1920" s="1355"/>
      <c r="G1920" s="1355"/>
      <c r="H1920" s="1356">
        <v>212700</v>
      </c>
      <c r="I1920" s="1357" t="s">
        <v>6944</v>
      </c>
      <c r="J1920" s="1355" t="s">
        <v>3245</v>
      </c>
      <c r="K1920" s="1360">
        <v>10800</v>
      </c>
      <c r="L1920" s="1357" t="s">
        <v>7634</v>
      </c>
      <c r="M1920" s="1357" t="str">
        <f>IFERROR(INDEX('Budget Manager'!C:C,MATCH(L1920,'Budget Manager'!A:A,0))&amp;", "&amp;INDEX('Budget Manager'!D:D,MATCH(L1920,'Budget Manager'!A:A,0)),"No Budget Manager")</f>
        <v>McKelvey, Joel</v>
      </c>
      <c r="N1920" s="1357">
        <f>IFERROR(INDEX('Budget Manager'!B:B,MATCH(L1920,'Budget Manager'!A:A,0)),"No PIDM")</f>
        <v>3941066</v>
      </c>
      <c r="O1920" s="1357"/>
      <c r="P1920" s="1357" t="str">
        <f t="shared" si="39"/>
        <v/>
      </c>
      <c r="Q1920" s="1361" t="str">
        <f>IFERROR(VLOOKUP(Organization!$L1920,BUDGETMANAGER,5,FALSE),"No VID")</f>
        <v>A</v>
      </c>
      <c r="R1920" s="111"/>
    </row>
    <row r="1921" spans="1:18" ht="12.75" customHeight="1">
      <c r="A1921" s="1359">
        <v>1912</v>
      </c>
      <c r="B1921" s="1355" t="s">
        <v>97</v>
      </c>
      <c r="C1921" s="1355"/>
      <c r="D1921" s="1355"/>
      <c r="E1921" s="1355"/>
      <c r="F1921" s="1355"/>
      <c r="G1921" s="1355"/>
      <c r="H1921" s="1356">
        <v>212800</v>
      </c>
      <c r="I1921" s="1357" t="s">
        <v>6945</v>
      </c>
      <c r="J1921" s="1355" t="s">
        <v>3245</v>
      </c>
      <c r="K1921" s="1360">
        <v>10800</v>
      </c>
      <c r="L1921" s="1357" t="s">
        <v>7634</v>
      </c>
      <c r="M1921" s="1357" t="str">
        <f>IFERROR(INDEX('Budget Manager'!C:C,MATCH(L1921,'Budget Manager'!A:A,0))&amp;", "&amp;INDEX('Budget Manager'!D:D,MATCH(L1921,'Budget Manager'!A:A,0)),"No Budget Manager")</f>
        <v>McKelvey, Joel</v>
      </c>
      <c r="N1921" s="1357">
        <f>IFERROR(INDEX('Budget Manager'!B:B,MATCH(L1921,'Budget Manager'!A:A,0)),"No PIDM")</f>
        <v>3941066</v>
      </c>
      <c r="O1921" s="1357"/>
      <c r="P1921" s="1357" t="str">
        <f t="shared" si="39"/>
        <v/>
      </c>
      <c r="Q1921" s="1361" t="str">
        <f>IFERROR(VLOOKUP(Organization!$L1921,BUDGETMANAGER,5,FALSE),"No VID")</f>
        <v>A</v>
      </c>
      <c r="R1921" s="111"/>
    </row>
    <row r="1922" spans="1:18" ht="12.75" customHeight="1">
      <c r="A1922" s="1359">
        <v>1913</v>
      </c>
      <c r="B1922" s="1355" t="s">
        <v>97</v>
      </c>
      <c r="C1922" s="1355"/>
      <c r="D1922" s="1355"/>
      <c r="E1922" s="1355"/>
      <c r="F1922" s="1355"/>
      <c r="G1922" s="1355"/>
      <c r="H1922" s="1356">
        <v>212900</v>
      </c>
      <c r="I1922" s="1357" t="s">
        <v>6946</v>
      </c>
      <c r="J1922" s="1355" t="s">
        <v>3245</v>
      </c>
      <c r="K1922" s="1360">
        <v>10800</v>
      </c>
      <c r="L1922" s="1357" t="s">
        <v>7634</v>
      </c>
      <c r="M1922" s="1357" t="str">
        <f>IFERROR(INDEX('Budget Manager'!C:C,MATCH(L1922,'Budget Manager'!A:A,0))&amp;", "&amp;INDEX('Budget Manager'!D:D,MATCH(L1922,'Budget Manager'!A:A,0)),"No Budget Manager")</f>
        <v>McKelvey, Joel</v>
      </c>
      <c r="N1922" s="1357">
        <f>IFERROR(INDEX('Budget Manager'!B:B,MATCH(L1922,'Budget Manager'!A:A,0)),"No PIDM")</f>
        <v>3941066</v>
      </c>
      <c r="O1922" s="1357"/>
      <c r="P1922" s="1357" t="str">
        <f t="shared" si="39"/>
        <v/>
      </c>
      <c r="Q1922" s="1361" t="str">
        <f>IFERROR(VLOOKUP(Organization!$L1922,BUDGETMANAGER,5,FALSE),"No VID")</f>
        <v>A</v>
      </c>
      <c r="R1922" s="111"/>
    </row>
    <row r="1923" spans="1:18" ht="12.75" customHeight="1">
      <c r="A1923" s="1359">
        <v>1914</v>
      </c>
      <c r="B1923" s="1355" t="s">
        <v>97</v>
      </c>
      <c r="C1923" s="1355"/>
      <c r="D1923" s="1355"/>
      <c r="E1923" s="1355"/>
      <c r="F1923" s="1355"/>
      <c r="G1923" s="1355"/>
      <c r="H1923" s="1356">
        <v>217000</v>
      </c>
      <c r="I1923" s="1357" t="s">
        <v>9217</v>
      </c>
      <c r="J1923" s="1355" t="s">
        <v>3245</v>
      </c>
      <c r="K1923" s="1360">
        <v>10800</v>
      </c>
      <c r="L1923" s="1357" t="s">
        <v>7634</v>
      </c>
      <c r="M1923" s="1357" t="str">
        <f>IFERROR(INDEX('Budget Manager'!C:C,MATCH(L1923,'Budget Manager'!A:A,0))&amp;", "&amp;INDEX('Budget Manager'!D:D,MATCH(L1923,'Budget Manager'!A:A,0)),"No Budget Manager")</f>
        <v>McKelvey, Joel</v>
      </c>
      <c r="N1923" s="1357">
        <f>IFERROR(INDEX('Budget Manager'!B:B,MATCH(L1923,'Budget Manager'!A:A,0)),"No PIDM")</f>
        <v>3941066</v>
      </c>
      <c r="O1923" s="1357"/>
      <c r="P1923" s="1357" t="str">
        <f t="shared" si="39"/>
        <v/>
      </c>
      <c r="Q1923" s="1361" t="str">
        <f>IFERROR(VLOOKUP(Organization!$L1923,BUDGETMANAGER,5,FALSE),"No VID")</f>
        <v>A</v>
      </c>
      <c r="R1923" s="111"/>
    </row>
    <row r="1924" spans="1:18" ht="12.75" customHeight="1">
      <c r="A1924" s="1359">
        <v>1915</v>
      </c>
      <c r="B1924" s="1355" t="s">
        <v>97</v>
      </c>
      <c r="C1924" s="1355"/>
      <c r="D1924" s="1355"/>
      <c r="E1924" s="1355"/>
      <c r="F1924" s="1355"/>
      <c r="G1924" s="1355"/>
      <c r="H1924" s="1356">
        <v>361600</v>
      </c>
      <c r="I1924" s="1357" t="s">
        <v>9334</v>
      </c>
      <c r="J1924" s="1355" t="s">
        <v>3245</v>
      </c>
      <c r="K1924" s="1360">
        <v>10800</v>
      </c>
      <c r="L1924" s="1357" t="s">
        <v>7634</v>
      </c>
      <c r="M1924" s="1357" t="str">
        <f>IFERROR(INDEX('Budget Manager'!C:C,MATCH(L1924,'Budget Manager'!A:A,0))&amp;", "&amp;INDEX('Budget Manager'!D:D,MATCH(L1924,'Budget Manager'!A:A,0)),"No Budget Manager")</f>
        <v>McKelvey, Joel</v>
      </c>
      <c r="N1924" s="1357">
        <f>IFERROR(INDEX('Budget Manager'!B:B,MATCH(L1924,'Budget Manager'!A:A,0)),"No PIDM")</f>
        <v>3941066</v>
      </c>
      <c r="O1924" s="1357"/>
      <c r="P1924" s="1357" t="str">
        <f t="shared" si="39"/>
        <v/>
      </c>
      <c r="Q1924" s="1361" t="str">
        <f>IFERROR(VLOOKUP(Organization!$L1924,BUDGETMANAGER,5,FALSE),"No VID")</f>
        <v>A</v>
      </c>
      <c r="R1924" s="111"/>
    </row>
    <row r="1925" spans="1:18" ht="12.75" customHeight="1">
      <c r="A1925" s="1359">
        <v>1916</v>
      </c>
      <c r="B1925" s="1355" t="s">
        <v>97</v>
      </c>
      <c r="C1925" s="1355"/>
      <c r="D1925" s="1355"/>
      <c r="E1925" s="1355"/>
      <c r="F1925" s="1355"/>
      <c r="G1925" s="1355"/>
      <c r="H1925" s="1356">
        <v>656500</v>
      </c>
      <c r="I1925" s="1357" t="s">
        <v>1985</v>
      </c>
      <c r="J1925" s="1355" t="s">
        <v>3245</v>
      </c>
      <c r="K1925" s="1360">
        <v>11420</v>
      </c>
      <c r="L1925" s="1357" t="s">
        <v>5826</v>
      </c>
      <c r="M1925" s="1357" t="str">
        <f>IFERROR(INDEX('Budget Manager'!C:C,MATCH(L1925,'Budget Manager'!A:A,0))&amp;", "&amp;INDEX('Budget Manager'!D:D,MATCH(L1925,'Budget Manager'!A:A,0)),"No Budget Manager")</f>
        <v>Blasi, Laura</v>
      </c>
      <c r="N1925" s="1357">
        <f>IFERROR(INDEX('Budget Manager'!B:B,MATCH(L1925,'Budget Manager'!A:A,0)),"No PIDM")</f>
        <v>3624505</v>
      </c>
      <c r="O1925" s="1357" t="s">
        <v>7689</v>
      </c>
      <c r="P1925" s="1357" t="str">
        <f t="shared" si="39"/>
        <v>End</v>
      </c>
      <c r="Q1925" s="1361" t="str">
        <f>IFERROR(VLOOKUP(Organization!$L1925,BUDGETMANAGER,5,FALSE),"No VID")</f>
        <v>I</v>
      </c>
      <c r="R1925" s="111"/>
    </row>
    <row r="1926" spans="1:18" ht="12.75" customHeight="1">
      <c r="A1926" s="1359">
        <v>1917</v>
      </c>
      <c r="B1926" s="1355" t="s">
        <v>97</v>
      </c>
      <c r="C1926" s="1355"/>
      <c r="D1926" s="1355"/>
      <c r="E1926" s="1355"/>
      <c r="F1926" s="1355"/>
      <c r="G1926" s="1355"/>
      <c r="H1926" s="1356">
        <v>657700</v>
      </c>
      <c r="I1926" s="1363" t="s">
        <v>1996</v>
      </c>
      <c r="J1926" s="1355" t="s">
        <v>3245</v>
      </c>
      <c r="K1926" s="1360">
        <v>10800</v>
      </c>
      <c r="L1926" s="1357" t="s">
        <v>7634</v>
      </c>
      <c r="M1926" s="1357" t="str">
        <f>IFERROR(INDEX('Budget Manager'!C:C,MATCH(L1926,'Budget Manager'!A:A,0))&amp;", "&amp;INDEX('Budget Manager'!D:D,MATCH(L1926,'Budget Manager'!A:A,0)),"No Budget Manager")</f>
        <v>McKelvey, Joel</v>
      </c>
      <c r="N1926" s="1357">
        <f>IFERROR(INDEX('Budget Manager'!B:B,MATCH(L1926,'Budget Manager'!A:A,0)),"No PIDM")</f>
        <v>3941066</v>
      </c>
      <c r="O1926" s="1357"/>
      <c r="P1926" s="1357" t="str">
        <f t="shared" si="39"/>
        <v/>
      </c>
      <c r="Q1926" s="1361" t="str">
        <f>IFERROR(VLOOKUP(Organization!$L1926,BUDGETMANAGER,5,FALSE),"No VID")</f>
        <v>A</v>
      </c>
      <c r="R1926" s="111"/>
    </row>
    <row r="1927" spans="1:18" s="110" customFormat="1" ht="12.75" customHeight="1">
      <c r="A1927" s="1359">
        <v>1918</v>
      </c>
      <c r="B1927" s="1355" t="s">
        <v>97</v>
      </c>
      <c r="C1927" s="1355"/>
      <c r="D1927" s="1355"/>
      <c r="E1927" s="1355"/>
      <c r="F1927" s="1355"/>
      <c r="G1927" s="1355"/>
      <c r="H1927" s="1356">
        <v>659500</v>
      </c>
      <c r="I1927" s="1357" t="s">
        <v>8187</v>
      </c>
      <c r="J1927" s="1355" t="s">
        <v>3245</v>
      </c>
      <c r="K1927" s="1360">
        <v>10800</v>
      </c>
      <c r="L1927" s="1357" t="s">
        <v>7634</v>
      </c>
      <c r="M1927" s="1357" t="str">
        <f>IFERROR(INDEX('Budget Manager'!C:C,MATCH(L1927,'Budget Manager'!A:A,0))&amp;", "&amp;INDEX('Budget Manager'!D:D,MATCH(L1927,'Budget Manager'!A:A,0)),"No Budget Manager")</f>
        <v>McKelvey, Joel</v>
      </c>
      <c r="N1927" s="1357">
        <f>IFERROR(INDEX('Budget Manager'!B:B,MATCH(L1927,'Budget Manager'!A:A,0)),"No PIDM")</f>
        <v>3941066</v>
      </c>
      <c r="O1927" s="1357"/>
      <c r="P1927" s="1357" t="str">
        <f t="shared" si="39"/>
        <v/>
      </c>
      <c r="Q1927" s="1361" t="str">
        <f>IFERROR(VLOOKUP(Organization!$L1927,BUDGETMANAGER,5,FALSE),"No VID")</f>
        <v>A</v>
      </c>
    </row>
    <row r="1928" spans="1:18" ht="12.75" customHeight="1">
      <c r="A1928" s="1359">
        <v>1919</v>
      </c>
      <c r="B1928" s="1355" t="s">
        <v>97</v>
      </c>
      <c r="C1928" s="1355"/>
      <c r="D1928" s="1355"/>
      <c r="E1928" s="1355"/>
      <c r="F1928" s="1355"/>
      <c r="G1928" s="1355"/>
      <c r="H1928" s="1356">
        <v>777600</v>
      </c>
      <c r="I1928" s="1368" t="s">
        <v>8337</v>
      </c>
      <c r="J1928" s="1355" t="s">
        <v>3245</v>
      </c>
      <c r="K1928" s="1360">
        <v>11500</v>
      </c>
      <c r="L1928" s="1357" t="s">
        <v>7634</v>
      </c>
      <c r="M1928" s="1357" t="str">
        <f>IFERROR(INDEX('Budget Manager'!C:C,MATCH(L1928,'Budget Manager'!A:A,0))&amp;", "&amp;INDEX('Budget Manager'!D:D,MATCH(L1928,'Budget Manager'!A:A,0)),"No Budget Manager")</f>
        <v>McKelvey, Joel</v>
      </c>
      <c r="N1928" s="1357">
        <f>IFERROR(INDEX('Budget Manager'!B:B,MATCH(L1928,'Budget Manager'!A:A,0)),"No PIDM")</f>
        <v>3941066</v>
      </c>
      <c r="O1928" s="1357" t="s">
        <v>8639</v>
      </c>
      <c r="P1928" s="1357" t="str">
        <f t="shared" si="39"/>
        <v>End</v>
      </c>
      <c r="Q1928" s="1361" t="str">
        <f>IFERROR(VLOOKUP(Organization!$L1928,BUDGETMANAGER,5,FALSE),"No VID")</f>
        <v>A</v>
      </c>
      <c r="R1928" s="111"/>
    </row>
    <row r="1929" spans="1:18" ht="12.75" customHeight="1">
      <c r="A1929" s="1359">
        <v>1920</v>
      </c>
      <c r="B1929" s="1355" t="s">
        <v>97</v>
      </c>
      <c r="C1929" s="1355"/>
      <c r="D1929" s="1355"/>
      <c r="E1929" s="1357"/>
      <c r="F1929" s="1355"/>
      <c r="G1929" s="1356"/>
      <c r="H1929" s="1356">
        <v>779000</v>
      </c>
      <c r="I1929" s="1374" t="s">
        <v>9525</v>
      </c>
      <c r="J1929" s="1355" t="s">
        <v>3245</v>
      </c>
      <c r="K1929" s="1360">
        <v>10800</v>
      </c>
      <c r="L1929" s="1357" t="s">
        <v>7634</v>
      </c>
      <c r="M1929" s="1357" t="str">
        <f>IFERROR(INDEX('Budget Manager'!C:C,MATCH(L1929,'Budget Manager'!A:A,0))&amp;", "&amp;INDEX('Budget Manager'!D:D,MATCH(L1929,'Budget Manager'!A:A,0)),"No Budget Manager")</f>
        <v>McKelvey, Joel</v>
      </c>
      <c r="N1929" s="1357">
        <f>IFERROR(INDEX('Budget Manager'!B:B,MATCH(L1929,'Budget Manager'!A:A,0)),"No PIDM")</f>
        <v>3941066</v>
      </c>
      <c r="O1929" s="1357"/>
      <c r="P1929" s="1357" t="str">
        <f t="shared" si="39"/>
        <v/>
      </c>
      <c r="Q1929" s="1361" t="str">
        <f>IFERROR(VLOOKUP(Organization!$L1929,BUDGETMANAGER,5,FALSE),"No VID")</f>
        <v>A</v>
      </c>
      <c r="R1929" s="111"/>
    </row>
    <row r="1930" spans="1:18" ht="12.75" customHeight="1">
      <c r="A1930" s="1359">
        <v>1921</v>
      </c>
      <c r="B1930" s="1355" t="s">
        <v>97</v>
      </c>
      <c r="C1930" s="1355"/>
      <c r="D1930" s="1355"/>
      <c r="E1930" s="1355"/>
      <c r="F1930" s="1355"/>
      <c r="G1930" s="1355"/>
      <c r="H1930" s="1355">
        <v>779100</v>
      </c>
      <c r="I1930" s="1360" t="s">
        <v>9526</v>
      </c>
      <c r="J1930" s="1355" t="s">
        <v>3245</v>
      </c>
      <c r="K1930" s="1360">
        <v>10800</v>
      </c>
      <c r="L1930" s="1357" t="s">
        <v>7634</v>
      </c>
      <c r="M1930" s="1357" t="str">
        <f>IFERROR(INDEX('Budget Manager'!C:C,MATCH(L1930,'Budget Manager'!A:A,0))&amp;", "&amp;INDEX('Budget Manager'!D:D,MATCH(L1930,'Budget Manager'!A:A,0)),"No Budget Manager")</f>
        <v>McKelvey, Joel</v>
      </c>
      <c r="N1930" s="1357">
        <f>IFERROR(INDEX('Budget Manager'!B:B,MATCH(L1930,'Budget Manager'!A:A,0)),"No PIDM")</f>
        <v>3941066</v>
      </c>
      <c r="O1930" s="1355"/>
      <c r="P1930" s="1357" t="str">
        <f t="shared" si="39"/>
        <v/>
      </c>
      <c r="Q1930" s="1361" t="str">
        <f>IFERROR(VLOOKUP(Organization!$L1930,BUDGETMANAGER,5,FALSE),"No VID")</f>
        <v>A</v>
      </c>
      <c r="R1930" s="111"/>
    </row>
    <row r="1931" spans="1:18" ht="12.75" customHeight="1">
      <c r="A1931" s="1359">
        <v>1922</v>
      </c>
      <c r="B1931" s="1355" t="s">
        <v>97</v>
      </c>
      <c r="C1931" s="1355"/>
      <c r="D1931" s="1355"/>
      <c r="E1931" s="1355"/>
      <c r="F1931" s="1355">
        <v>1081</v>
      </c>
      <c r="G1931" s="1355"/>
      <c r="H1931" s="1356"/>
      <c r="I1931" s="1363" t="s">
        <v>2047</v>
      </c>
      <c r="J1931" s="1355" t="s">
        <v>3240</v>
      </c>
      <c r="K1931" s="1360">
        <v>108</v>
      </c>
      <c r="L1931" s="1357" t="s">
        <v>6110</v>
      </c>
      <c r="M1931" s="1357" t="str">
        <f>IFERROR(INDEX('Budget Manager'!C:C,MATCH(L1931,'Budget Manager'!A:A,0))&amp;", "&amp;INDEX('Budget Manager'!D:D,MATCH(L1931,'Budget Manager'!A:A,0)),"No Budget Manager")</f>
        <v>Davis, Daryl</v>
      </c>
      <c r="N1931" s="1357">
        <f>IFERROR(INDEX('Budget Manager'!B:B,MATCH(L1931,'Budget Manager'!A:A,0)),"No PIDM")</f>
        <v>230313</v>
      </c>
      <c r="O1931" s="1357"/>
      <c r="P1931" s="1357" t="str">
        <f t="shared" si="39"/>
        <v/>
      </c>
      <c r="Q1931" s="1361" t="str">
        <f>IFERROR(VLOOKUP(Organization!$L1931,BUDGETMANAGER,5,FALSE),"No VID")</f>
        <v>A</v>
      </c>
      <c r="R1931" s="111">
        <f>COUNTIF($P$12:P1928,"End")</f>
        <v>339</v>
      </c>
    </row>
    <row r="1932" spans="1:18" ht="12.75" customHeight="1">
      <c r="A1932" s="1359">
        <v>1923</v>
      </c>
      <c r="B1932" s="1355" t="s">
        <v>97</v>
      </c>
      <c r="C1932" s="1355"/>
      <c r="D1932" s="1355"/>
      <c r="E1932" s="1355"/>
      <c r="F1932" s="1355"/>
      <c r="G1932" s="1355">
        <v>10810</v>
      </c>
      <c r="H1932" s="1356"/>
      <c r="I1932" s="1363" t="s">
        <v>2047</v>
      </c>
      <c r="J1932" s="1355" t="s">
        <v>3240</v>
      </c>
      <c r="K1932" s="1360">
        <v>1081</v>
      </c>
      <c r="L1932" s="1357" t="s">
        <v>6110</v>
      </c>
      <c r="M1932" s="1357" t="str">
        <f>IFERROR(INDEX('Budget Manager'!C:C,MATCH(L1932,'Budget Manager'!A:A,0))&amp;", "&amp;INDEX('Budget Manager'!D:D,MATCH(L1932,'Budget Manager'!A:A,0)),"No Budget Manager")</f>
        <v>Davis, Daryl</v>
      </c>
      <c r="N1932" s="1357">
        <f>IFERROR(INDEX('Budget Manager'!B:B,MATCH(L1932,'Budget Manager'!A:A,0)),"No PIDM")</f>
        <v>230313</v>
      </c>
      <c r="O1932" s="1357"/>
      <c r="P1932" s="1357" t="str">
        <f t="shared" si="39"/>
        <v/>
      </c>
      <c r="Q1932" s="1361" t="str">
        <f>IFERROR(VLOOKUP(Organization!$L1932,BUDGETMANAGER,5,FALSE),"No VID")</f>
        <v>A</v>
      </c>
      <c r="R1932" s="111"/>
    </row>
    <row r="1933" spans="1:18" ht="12.75" customHeight="1">
      <c r="A1933" s="1359">
        <v>1924</v>
      </c>
      <c r="B1933" s="1355" t="s">
        <v>97</v>
      </c>
      <c r="C1933" s="1355"/>
      <c r="D1933" s="1355"/>
      <c r="E1933" s="1355"/>
      <c r="F1933" s="1355"/>
      <c r="G1933" s="1355"/>
      <c r="H1933" s="1356">
        <v>140700</v>
      </c>
      <c r="I1933" s="1363" t="s">
        <v>3273</v>
      </c>
      <c r="J1933" s="1355" t="s">
        <v>3245</v>
      </c>
      <c r="K1933" s="1360">
        <v>10630</v>
      </c>
      <c r="L1933" s="1357" t="s">
        <v>2285</v>
      </c>
      <c r="M1933" s="1357" t="str">
        <f>IFERROR(INDEX('Budget Manager'!C:C,MATCH(L1933,'Budget Manager'!A:A,0))&amp;", "&amp;INDEX('Budget Manager'!D:D,MATCH(L1933,'Budget Manager'!A:A,0)),"No Budget Manager")</f>
        <v>Ewen, Kurt</v>
      </c>
      <c r="N1933" s="1357">
        <f>IFERROR(INDEX('Budget Manager'!B:B,MATCH(L1933,'Budget Manager'!A:A,0)),"No PIDM")</f>
        <v>261988</v>
      </c>
      <c r="O1933" s="1357" t="s">
        <v>5293</v>
      </c>
      <c r="P1933" s="1357" t="str">
        <f t="shared" si="39"/>
        <v>End</v>
      </c>
      <c r="Q1933" s="1361" t="str">
        <f>IFERROR(VLOOKUP(Organization!$L1933,BUDGETMANAGER,5,FALSE),"No VID")</f>
        <v>I</v>
      </c>
      <c r="R1933" s="111"/>
    </row>
    <row r="1934" spans="1:18" ht="12.75" customHeight="1">
      <c r="A1934" s="1359">
        <v>1925</v>
      </c>
      <c r="B1934" s="1355" t="s">
        <v>97</v>
      </c>
      <c r="C1934" s="1355"/>
      <c r="D1934" s="1355"/>
      <c r="E1934" s="1355"/>
      <c r="F1934" s="1355"/>
      <c r="G1934" s="1355"/>
      <c r="H1934" s="1356">
        <v>163800</v>
      </c>
      <c r="I1934" s="1363" t="s">
        <v>3735</v>
      </c>
      <c r="J1934" s="1355" t="s">
        <v>3245</v>
      </c>
      <c r="K1934" s="1360">
        <v>10810</v>
      </c>
      <c r="L1934" s="1357" t="s">
        <v>6110</v>
      </c>
      <c r="M1934" s="1357" t="str">
        <f>IFERROR(INDEX('Budget Manager'!C:C,MATCH(L1934,'Budget Manager'!A:A,0))&amp;", "&amp;INDEX('Budget Manager'!D:D,MATCH(L1934,'Budget Manager'!A:A,0)),"No Budget Manager")</f>
        <v>Davis, Daryl</v>
      </c>
      <c r="N1934" s="1357">
        <f>IFERROR(INDEX('Budget Manager'!B:B,MATCH(L1934,'Budget Manager'!A:A,0)),"No PIDM")</f>
        <v>230313</v>
      </c>
      <c r="O1934" s="1357"/>
      <c r="P1934" s="1357" t="str">
        <f t="shared" si="39"/>
        <v/>
      </c>
      <c r="Q1934" s="1361" t="str">
        <f>IFERROR(VLOOKUP(Organization!$L1934,BUDGETMANAGER,5,FALSE),"No VID")</f>
        <v>A</v>
      </c>
      <c r="R1934" s="111"/>
    </row>
    <row r="1935" spans="1:18" ht="12.75" customHeight="1">
      <c r="A1935" s="1359">
        <v>1926</v>
      </c>
      <c r="B1935" s="1355" t="s">
        <v>97</v>
      </c>
      <c r="C1935" s="1355"/>
      <c r="D1935" s="1355"/>
      <c r="E1935" s="1355"/>
      <c r="F1935" s="1355"/>
      <c r="G1935" s="1355"/>
      <c r="H1935" s="1356">
        <v>210300</v>
      </c>
      <c r="I1935" s="1363" t="s">
        <v>2349</v>
      </c>
      <c r="J1935" s="1355" t="s">
        <v>3245</v>
      </c>
      <c r="K1935" s="1360">
        <v>10630</v>
      </c>
      <c r="L1935" s="1357" t="s">
        <v>5208</v>
      </c>
      <c r="M1935" s="1357" t="str">
        <f>IFERROR(INDEX('Budget Manager'!C:C,MATCH(L1935,'Budget Manager'!A:A,0))&amp;", "&amp;INDEX('Budget Manager'!D:D,MATCH(L1935,'Budget Manager'!A:A,0)),"No Budget Manager")</f>
        <v>Ledlow, Susan</v>
      </c>
      <c r="N1935" s="1357">
        <f>IFERROR(INDEX('Budget Manager'!B:B,MATCH(L1935,'Budget Manager'!A:A,0)),"No PIDM")</f>
        <v>3415861</v>
      </c>
      <c r="O1935" s="1357" t="s">
        <v>6080</v>
      </c>
      <c r="P1935" s="1357" t="str">
        <f t="shared" si="39"/>
        <v>End</v>
      </c>
      <c r="Q1935" s="1361" t="str">
        <f>IFERROR(VLOOKUP(Organization!$L1935,BUDGETMANAGER,5,FALSE),"No VID")</f>
        <v>I</v>
      </c>
      <c r="R1935" s="111"/>
    </row>
    <row r="1936" spans="1:18" ht="12.75" customHeight="1">
      <c r="A1936" s="1359">
        <v>1927</v>
      </c>
      <c r="B1936" s="1355" t="s">
        <v>97</v>
      </c>
      <c r="C1936" s="1355"/>
      <c r="D1936" s="1355"/>
      <c r="E1936" s="1355"/>
      <c r="F1936" s="1355"/>
      <c r="G1936" s="1355"/>
      <c r="H1936" s="1356">
        <v>212000</v>
      </c>
      <c r="I1936" s="1363" t="s">
        <v>5003</v>
      </c>
      <c r="J1936" s="1355" t="s">
        <v>3245</v>
      </c>
      <c r="K1936" s="1360">
        <v>10630</v>
      </c>
      <c r="L1936" s="1357" t="s">
        <v>5208</v>
      </c>
      <c r="M1936" s="1357" t="str">
        <f>IFERROR(INDEX('Budget Manager'!C:C,MATCH(L1936,'Budget Manager'!A:A,0))&amp;", "&amp;INDEX('Budget Manager'!D:D,MATCH(L1936,'Budget Manager'!A:A,0)),"No Budget Manager")</f>
        <v>Ledlow, Susan</v>
      </c>
      <c r="N1936" s="1357">
        <f>IFERROR(INDEX('Budget Manager'!B:B,MATCH(L1936,'Budget Manager'!A:A,0)),"No PIDM")</f>
        <v>3415861</v>
      </c>
      <c r="O1936" s="1357" t="s">
        <v>6082</v>
      </c>
      <c r="P1936" s="1357" t="str">
        <f t="shared" si="39"/>
        <v>End</v>
      </c>
      <c r="Q1936" s="1361" t="str">
        <f>IFERROR(VLOOKUP(Organization!$L1936,BUDGETMANAGER,5,FALSE),"No VID")</f>
        <v>I</v>
      </c>
      <c r="R1936" s="111"/>
    </row>
    <row r="1937" spans="1:18" ht="12.75" customHeight="1">
      <c r="A1937" s="1359">
        <v>1928</v>
      </c>
      <c r="B1937" s="1355" t="s">
        <v>97</v>
      </c>
      <c r="C1937" s="1355"/>
      <c r="D1937" s="1355"/>
      <c r="E1937" s="1355"/>
      <c r="F1937" s="1355">
        <v>1083</v>
      </c>
      <c r="G1937" s="1355"/>
      <c r="H1937" s="1356"/>
      <c r="I1937" s="1363" t="s">
        <v>9627</v>
      </c>
      <c r="J1937" s="1355" t="s">
        <v>3240</v>
      </c>
      <c r="K1937" s="1360">
        <v>108</v>
      </c>
      <c r="L1937" s="1360" t="s">
        <v>6375</v>
      </c>
      <c r="M1937" s="1357" t="str">
        <f>IFERROR(INDEX('Budget Manager'!C:C,MATCH(L1937,'Budget Manager'!A:A,0))&amp;", "&amp;INDEX('Budget Manager'!D:D,MATCH(L1937,'Budget Manager'!A:A,0)),"No Budget Manager")</f>
        <v>Andrews, Shaun</v>
      </c>
      <c r="N1937" s="1357">
        <f>IFERROR(INDEX('Budget Manager'!B:B,MATCH(L1937,'Budget Manager'!A:A,0)),"No PIDM")</f>
        <v>3831935</v>
      </c>
      <c r="O1937" s="1357"/>
      <c r="P1937" s="1357" t="str">
        <f t="shared" si="39"/>
        <v/>
      </c>
      <c r="Q1937" s="1361" t="str">
        <f>IFERROR(VLOOKUP(Organization!$L1937,BUDGETMANAGER,5,FALSE),"No VID")</f>
        <v>A</v>
      </c>
      <c r="R1937" s="111"/>
    </row>
    <row r="1938" spans="1:18" ht="12.75" customHeight="1">
      <c r="A1938" s="1359">
        <v>1929</v>
      </c>
      <c r="B1938" s="1355" t="s">
        <v>97</v>
      </c>
      <c r="C1938" s="1355"/>
      <c r="D1938" s="1355"/>
      <c r="E1938" s="1355"/>
      <c r="F1938" s="1355"/>
      <c r="G1938" s="1355">
        <v>10830</v>
      </c>
      <c r="H1938" s="1356"/>
      <c r="I1938" s="1363" t="s">
        <v>9627</v>
      </c>
      <c r="J1938" s="1355" t="s">
        <v>3240</v>
      </c>
      <c r="K1938" s="1360">
        <v>1083</v>
      </c>
      <c r="L1938" s="1360" t="s">
        <v>6375</v>
      </c>
      <c r="M1938" s="1357" t="str">
        <f>IFERROR(INDEX('Budget Manager'!C:C,MATCH(L1938,'Budget Manager'!A:A,0))&amp;", "&amp;INDEX('Budget Manager'!D:D,MATCH(L1938,'Budget Manager'!A:A,0)),"No Budget Manager")</f>
        <v>Andrews, Shaun</v>
      </c>
      <c r="N1938" s="1357">
        <f>IFERROR(INDEX('Budget Manager'!B:B,MATCH(L1938,'Budget Manager'!A:A,0)),"No PIDM")</f>
        <v>3831935</v>
      </c>
      <c r="O1938" s="1357"/>
      <c r="P1938" s="1357" t="str">
        <f t="shared" si="39"/>
        <v/>
      </c>
      <c r="Q1938" s="1361" t="str">
        <f>IFERROR(VLOOKUP(Organization!$L1938,BUDGETMANAGER,5,FALSE),"No VID")</f>
        <v>A</v>
      </c>
      <c r="R1938" s="111"/>
    </row>
    <row r="1939" spans="1:18" ht="12.75" customHeight="1">
      <c r="A1939" s="1359">
        <v>1930</v>
      </c>
      <c r="B1939" s="1355" t="s">
        <v>97</v>
      </c>
      <c r="C1939" s="1355"/>
      <c r="D1939" s="1355"/>
      <c r="E1939" s="1355"/>
      <c r="F1939" s="1355"/>
      <c r="G1939" s="1355"/>
      <c r="H1939" s="1356">
        <v>170000</v>
      </c>
      <c r="I1939" s="1363" t="s">
        <v>6408</v>
      </c>
      <c r="J1939" s="1355" t="s">
        <v>3245</v>
      </c>
      <c r="K1939" s="1360">
        <v>10830</v>
      </c>
      <c r="L1939" s="1360" t="s">
        <v>6375</v>
      </c>
      <c r="M1939" s="1357" t="str">
        <f>IFERROR(INDEX('Budget Manager'!C:C,MATCH(L1939,'Budget Manager'!A:A,0))&amp;", "&amp;INDEX('Budget Manager'!D:D,MATCH(L1939,'Budget Manager'!A:A,0)),"No Budget Manager")</f>
        <v>Andrews, Shaun</v>
      </c>
      <c r="N1939" s="1357">
        <f>IFERROR(INDEX('Budget Manager'!B:B,MATCH(L1939,'Budget Manager'!A:A,0)),"No PIDM")</f>
        <v>3831935</v>
      </c>
      <c r="O1939" s="1357"/>
      <c r="P1939" s="1357" t="str">
        <f t="shared" si="39"/>
        <v/>
      </c>
      <c r="Q1939" s="1361" t="str">
        <f>IFERROR(VLOOKUP(Organization!$L1939,BUDGETMANAGER,5,FALSE),"No VID")</f>
        <v>A</v>
      </c>
      <c r="R1939" s="111"/>
    </row>
    <row r="1940" spans="1:18" ht="12.75" customHeight="1">
      <c r="A1940" s="1359">
        <v>1931</v>
      </c>
      <c r="B1940" s="1355" t="s">
        <v>97</v>
      </c>
      <c r="C1940" s="1355"/>
      <c r="D1940" s="1355"/>
      <c r="E1940" s="1355"/>
      <c r="F1940" s="1355"/>
      <c r="G1940" s="1355"/>
      <c r="H1940" s="1356">
        <v>170100</v>
      </c>
      <c r="I1940" s="1363" t="s">
        <v>2049</v>
      </c>
      <c r="J1940" s="1355" t="s">
        <v>3245</v>
      </c>
      <c r="K1940" s="1360">
        <v>10120</v>
      </c>
      <c r="L1940" s="1360" t="s">
        <v>6375</v>
      </c>
      <c r="M1940" s="1357" t="str">
        <f>IFERROR(INDEX('Budget Manager'!C:C,MATCH(L1940,'Budget Manager'!A:A,0))&amp;", "&amp;INDEX('Budget Manager'!D:D,MATCH(L1940,'Budget Manager'!A:A,0)),"No Budget Manager")</f>
        <v>Andrews, Shaun</v>
      </c>
      <c r="N1940" s="1357">
        <f>IFERROR(INDEX('Budget Manager'!B:B,MATCH(L1940,'Budget Manager'!A:A,0)),"No PIDM")</f>
        <v>3831935</v>
      </c>
      <c r="O1940" s="1357" t="s">
        <v>8450</v>
      </c>
      <c r="P1940" s="1357" t="str">
        <f t="shared" si="39"/>
        <v>End</v>
      </c>
      <c r="Q1940" s="1361" t="str">
        <f>IFERROR(VLOOKUP(Organization!$L1940,BUDGETMANAGER,5,FALSE),"No VID")</f>
        <v>A</v>
      </c>
      <c r="R1940" s="111"/>
    </row>
    <row r="1941" spans="1:18" ht="12.75" customHeight="1">
      <c r="A1941" s="1359">
        <v>1932</v>
      </c>
      <c r="B1941" s="1355" t="s">
        <v>97</v>
      </c>
      <c r="C1941" s="1355"/>
      <c r="D1941" s="1355"/>
      <c r="E1941" s="1355"/>
      <c r="F1941" s="1355"/>
      <c r="G1941" s="1355"/>
      <c r="H1941" s="1356">
        <v>170106</v>
      </c>
      <c r="I1941" s="1363" t="s">
        <v>4176</v>
      </c>
      <c r="J1941" s="1355" t="s">
        <v>3245</v>
      </c>
      <c r="K1941" s="1360">
        <v>10830</v>
      </c>
      <c r="L1941" s="1360" t="s">
        <v>6375</v>
      </c>
      <c r="M1941" s="1357" t="str">
        <f>IFERROR(INDEX('Budget Manager'!C:C,MATCH(L1941,'Budget Manager'!A:A,0))&amp;", "&amp;INDEX('Budget Manager'!D:D,MATCH(L1941,'Budget Manager'!A:A,0)),"No Budget Manager")</f>
        <v>Andrews, Shaun</v>
      </c>
      <c r="N1941" s="1357">
        <f>IFERROR(INDEX('Budget Manager'!B:B,MATCH(L1941,'Budget Manager'!A:A,0)),"No PIDM")</f>
        <v>3831935</v>
      </c>
      <c r="O1941" s="1357"/>
      <c r="P1941" s="1357" t="str">
        <f t="shared" si="39"/>
        <v/>
      </c>
      <c r="Q1941" s="1361" t="str">
        <f>IFERROR(VLOOKUP(Organization!$L1941,BUDGETMANAGER,5,FALSE),"No VID")</f>
        <v>A</v>
      </c>
      <c r="R1941" s="111"/>
    </row>
    <row r="1942" spans="1:18" ht="12.75" customHeight="1">
      <c r="A1942" s="1359">
        <v>1933</v>
      </c>
      <c r="B1942" s="1355" t="s">
        <v>97</v>
      </c>
      <c r="C1942" s="1355"/>
      <c r="D1942" s="1355"/>
      <c r="E1942" s="1355"/>
      <c r="F1942" s="1355"/>
      <c r="G1942" s="1355"/>
      <c r="H1942" s="1356">
        <v>170401</v>
      </c>
      <c r="I1942" s="1363" t="s">
        <v>5439</v>
      </c>
      <c r="J1942" s="1355" t="s">
        <v>3245</v>
      </c>
      <c r="K1942" s="1360">
        <v>10120</v>
      </c>
      <c r="L1942" s="1360" t="s">
        <v>5611</v>
      </c>
      <c r="M1942" s="1357" t="str">
        <f>IFERROR(INDEX('Budget Manager'!C:C,MATCH(L1942,'Budget Manager'!A:A,0))&amp;", "&amp;INDEX('Budget Manager'!D:D,MATCH(L1942,'Budget Manager'!A:A,0)),"No Budget Manager")</f>
        <v>Bottorff, Eugene</v>
      </c>
      <c r="N1942" s="1357">
        <f>IFERROR(INDEX('Budget Manager'!B:B,MATCH(L1942,'Budget Manager'!A:A,0)),"No PIDM")</f>
        <v>3711208</v>
      </c>
      <c r="O1942" s="1357" t="s">
        <v>6127</v>
      </c>
      <c r="P1942" s="1357" t="str">
        <f t="shared" si="39"/>
        <v>End</v>
      </c>
      <c r="Q1942" s="1361" t="str">
        <f>IFERROR(VLOOKUP(Organization!$L1942,BUDGETMANAGER,5,FALSE),"No VID")</f>
        <v>I</v>
      </c>
      <c r="R1942" s="111"/>
    </row>
    <row r="1943" spans="1:18" ht="12.75" customHeight="1">
      <c r="A1943" s="1359">
        <v>1934</v>
      </c>
      <c r="B1943" s="1355" t="s">
        <v>97</v>
      </c>
      <c r="C1943" s="1355"/>
      <c r="D1943" s="1355"/>
      <c r="E1943" s="1355"/>
      <c r="F1943" s="1355"/>
      <c r="G1943" s="1355"/>
      <c r="H1943" s="1356">
        <v>170604</v>
      </c>
      <c r="I1943" s="1363" t="s">
        <v>7490</v>
      </c>
      <c r="J1943" s="1355" t="s">
        <v>3245</v>
      </c>
      <c r="K1943" s="1360">
        <v>10830</v>
      </c>
      <c r="L1943" s="1360" t="s">
        <v>6375</v>
      </c>
      <c r="M1943" s="1357" t="str">
        <f>IFERROR(INDEX('Budget Manager'!C:C,MATCH(L1943,'Budget Manager'!A:A,0))&amp;", "&amp;INDEX('Budget Manager'!D:D,MATCH(L1943,'Budget Manager'!A:A,0)),"No Budget Manager")</f>
        <v>Andrews, Shaun</v>
      </c>
      <c r="N1943" s="1357">
        <f>IFERROR(INDEX('Budget Manager'!B:B,MATCH(L1943,'Budget Manager'!A:A,0)),"No PIDM")</f>
        <v>3831935</v>
      </c>
      <c r="O1943" s="1357"/>
      <c r="P1943" s="1357" t="str">
        <f t="shared" si="39"/>
        <v/>
      </c>
      <c r="Q1943" s="1361" t="str">
        <f>IFERROR(VLOOKUP(Organization!$L1943,BUDGETMANAGER,5,FALSE),"No VID")</f>
        <v>A</v>
      </c>
      <c r="R1943" s="111"/>
    </row>
    <row r="1944" spans="1:18" ht="12.75" customHeight="1">
      <c r="A1944" s="1359">
        <v>1935</v>
      </c>
      <c r="B1944" s="1355" t="s">
        <v>97</v>
      </c>
      <c r="C1944" s="1355"/>
      <c r="D1944" s="1355"/>
      <c r="E1944" s="1355"/>
      <c r="F1944" s="1355"/>
      <c r="G1944" s="1355"/>
      <c r="H1944" s="1356">
        <v>170900</v>
      </c>
      <c r="I1944" s="1363" t="s">
        <v>6409</v>
      </c>
      <c r="J1944" s="1355" t="s">
        <v>3245</v>
      </c>
      <c r="K1944" s="1360">
        <v>10120</v>
      </c>
      <c r="L1944" s="1360" t="s">
        <v>6771</v>
      </c>
      <c r="M1944" s="1357" t="str">
        <f>IFERROR(INDEX('Budget Manager'!C:C,MATCH(L1944,'Budget Manager'!A:A,0))&amp;", "&amp;INDEX('Budget Manager'!D:D,MATCH(L1944,'Budget Manager'!A:A,0)),"No Budget Manager")</f>
        <v>Fernandez, Jose</v>
      </c>
      <c r="N1944" s="1357">
        <f>IFERROR(INDEX('Budget Manager'!B:B,MATCH(L1944,'Budget Manager'!A:A,0)),"No PIDM")</f>
        <v>3875271</v>
      </c>
      <c r="O1944" s="1357" t="s">
        <v>7458</v>
      </c>
      <c r="P1944" s="1357" t="str">
        <f t="shared" si="39"/>
        <v>End</v>
      </c>
      <c r="Q1944" s="1361" t="str">
        <f>IFERROR(VLOOKUP(Organization!$L1944,BUDGETMANAGER,5,FALSE),"No VID")</f>
        <v>I</v>
      </c>
      <c r="R1944" s="111"/>
    </row>
    <row r="1945" spans="1:18" ht="12.75" customHeight="1">
      <c r="A1945" s="1359">
        <v>1936</v>
      </c>
      <c r="B1945" s="1355" t="s">
        <v>97</v>
      </c>
      <c r="C1945" s="1355"/>
      <c r="D1945" s="1355"/>
      <c r="E1945" s="1355"/>
      <c r="F1945" s="1355"/>
      <c r="G1945" s="1355"/>
      <c r="H1945" s="1356">
        <v>210013</v>
      </c>
      <c r="I1945" s="1363" t="s">
        <v>8175</v>
      </c>
      <c r="J1945" s="1355" t="s">
        <v>3245</v>
      </c>
      <c r="K1945" s="1360">
        <v>10830</v>
      </c>
      <c r="L1945" s="1360" t="s">
        <v>6375</v>
      </c>
      <c r="M1945" s="1357" t="str">
        <f>IFERROR(INDEX('Budget Manager'!C:C,MATCH(L1945,'Budget Manager'!A:A,0))&amp;", "&amp;INDEX('Budget Manager'!D:D,MATCH(L1945,'Budget Manager'!A:A,0)),"No Budget Manager")</f>
        <v>Andrews, Shaun</v>
      </c>
      <c r="N1945" s="1357">
        <f>IFERROR(INDEX('Budget Manager'!B:B,MATCH(L1945,'Budget Manager'!A:A,0)),"No PIDM")</f>
        <v>3831935</v>
      </c>
      <c r="O1945" s="1357"/>
      <c r="P1945" s="1357" t="str">
        <f t="shared" si="39"/>
        <v/>
      </c>
      <c r="Q1945" s="1361" t="str">
        <f>IFERROR(VLOOKUP(Organization!$L1945,BUDGETMANAGER,5,FALSE),"No VID")</f>
        <v>A</v>
      </c>
      <c r="R1945" s="111"/>
    </row>
    <row r="1946" spans="1:18" ht="12.75" customHeight="1">
      <c r="A1946" s="1359">
        <v>1937</v>
      </c>
      <c r="B1946" s="1355" t="s">
        <v>97</v>
      </c>
      <c r="C1946" s="1355"/>
      <c r="D1946" s="1355"/>
      <c r="E1946" s="1355"/>
      <c r="F1946" s="1355"/>
      <c r="G1946" s="1355"/>
      <c r="H1946" s="1356">
        <v>210113</v>
      </c>
      <c r="I1946" s="1363" t="s">
        <v>8176</v>
      </c>
      <c r="J1946" s="1355" t="s">
        <v>3245</v>
      </c>
      <c r="K1946" s="1360">
        <v>10830</v>
      </c>
      <c r="L1946" s="1360" t="s">
        <v>6375</v>
      </c>
      <c r="M1946" s="1357" t="str">
        <f>IFERROR(INDEX('Budget Manager'!C:C,MATCH(L1946,'Budget Manager'!A:A,0))&amp;", "&amp;INDEX('Budget Manager'!D:D,MATCH(L1946,'Budget Manager'!A:A,0)),"No Budget Manager")</f>
        <v>Andrews, Shaun</v>
      </c>
      <c r="N1946" s="1357">
        <f>IFERROR(INDEX('Budget Manager'!B:B,MATCH(L1946,'Budget Manager'!A:A,0)),"No PIDM")</f>
        <v>3831935</v>
      </c>
      <c r="O1946" s="1357"/>
      <c r="P1946" s="1357" t="str">
        <f t="shared" si="39"/>
        <v/>
      </c>
      <c r="Q1946" s="1361" t="str">
        <f>IFERROR(VLOOKUP(Organization!$L1946,BUDGETMANAGER,5,FALSE),"No VID")</f>
        <v>A</v>
      </c>
      <c r="R1946" s="111"/>
    </row>
    <row r="1947" spans="1:18" ht="12.75" customHeight="1">
      <c r="A1947" s="1359">
        <v>1938</v>
      </c>
      <c r="B1947" s="1355" t="s">
        <v>97</v>
      </c>
      <c r="C1947" s="1355"/>
      <c r="D1947" s="1355"/>
      <c r="E1947" s="1355"/>
      <c r="F1947" s="1355"/>
      <c r="G1947" s="1355"/>
      <c r="H1947" s="1356">
        <v>260002</v>
      </c>
      <c r="I1947" s="1363" t="s">
        <v>9559</v>
      </c>
      <c r="J1947" s="1355" t="s">
        <v>3245</v>
      </c>
      <c r="K1947" s="1360">
        <v>10830</v>
      </c>
      <c r="L1947" s="1360" t="s">
        <v>6375</v>
      </c>
      <c r="M1947" s="1357" t="str">
        <f>IFERROR(INDEX('Budget Manager'!C:C,MATCH(L1947,'Budget Manager'!A:A,0))&amp;", "&amp;INDEX('Budget Manager'!D:D,MATCH(L1947,'Budget Manager'!A:A,0)),"No Budget Manager")</f>
        <v>Andrews, Shaun</v>
      </c>
      <c r="N1947" s="1357">
        <f>IFERROR(INDEX('Budget Manager'!B:B,MATCH(L1947,'Budget Manager'!A:A,0)),"No PIDM")</f>
        <v>3831935</v>
      </c>
      <c r="O1947" s="1357"/>
      <c r="P1947" s="1357" t="str">
        <f t="shared" si="39"/>
        <v/>
      </c>
      <c r="Q1947" s="1361" t="str">
        <f>IFERROR(VLOOKUP(Organization!$L1947,BUDGETMANAGER,5,FALSE),"No VID")</f>
        <v>A</v>
      </c>
      <c r="R1947" s="111"/>
    </row>
    <row r="1948" spans="1:18" ht="12.75" customHeight="1">
      <c r="A1948" s="1359">
        <v>1939</v>
      </c>
      <c r="B1948" s="1355" t="s">
        <v>97</v>
      </c>
      <c r="C1948" s="1355"/>
      <c r="D1948" s="1355"/>
      <c r="E1948" s="1355"/>
      <c r="F1948" s="1355"/>
      <c r="G1948" s="1355"/>
      <c r="H1948" s="1356">
        <v>310700</v>
      </c>
      <c r="I1948" s="1363" t="s">
        <v>116</v>
      </c>
      <c r="J1948" s="1355" t="s">
        <v>3245</v>
      </c>
      <c r="K1948" s="1360">
        <v>10830</v>
      </c>
      <c r="L1948" s="1360" t="s">
        <v>6375</v>
      </c>
      <c r="M1948" s="1357" t="str">
        <f>IFERROR(INDEX('Budget Manager'!C:C,MATCH(L1948,'Budget Manager'!A:A,0))&amp;", "&amp;INDEX('Budget Manager'!D:D,MATCH(L1948,'Budget Manager'!A:A,0)),"No Budget Manager")</f>
        <v>Andrews, Shaun</v>
      </c>
      <c r="N1948" s="1357">
        <f>IFERROR(INDEX('Budget Manager'!B:B,MATCH(L1948,'Budget Manager'!A:A,0)),"No PIDM")</f>
        <v>3831935</v>
      </c>
      <c r="O1948" s="1357"/>
      <c r="P1948" s="1357" t="str">
        <f t="shared" si="39"/>
        <v/>
      </c>
      <c r="Q1948" s="1361" t="str">
        <f>IFERROR(VLOOKUP(Organization!$L1948,BUDGETMANAGER,5,FALSE),"No VID")</f>
        <v>A</v>
      </c>
      <c r="R1948" s="111"/>
    </row>
    <row r="1949" spans="1:18" ht="12.75" customHeight="1">
      <c r="A1949" s="1359">
        <v>1940</v>
      </c>
      <c r="B1949" s="1355" t="s">
        <v>97</v>
      </c>
      <c r="C1949" s="1355"/>
      <c r="D1949" s="1355"/>
      <c r="E1949" s="1355"/>
      <c r="F1949" s="1355"/>
      <c r="G1949" s="1355"/>
      <c r="H1949" s="1356">
        <v>770002</v>
      </c>
      <c r="I1949" s="1363" t="s">
        <v>5805</v>
      </c>
      <c r="J1949" s="1355" t="s">
        <v>3245</v>
      </c>
      <c r="K1949" s="1360">
        <v>10120</v>
      </c>
      <c r="L1949" s="1360" t="s">
        <v>6771</v>
      </c>
      <c r="M1949" s="1357" t="str">
        <f>IFERROR(INDEX('Budget Manager'!C:C,MATCH(L1949,'Budget Manager'!A:A,0))&amp;", "&amp;INDEX('Budget Manager'!D:D,MATCH(L1949,'Budget Manager'!A:A,0)),"No Budget Manager")</f>
        <v>Fernandez, Jose</v>
      </c>
      <c r="N1949" s="1357">
        <f>IFERROR(INDEX('Budget Manager'!B:B,MATCH(L1949,'Budget Manager'!A:A,0)),"No PIDM")</f>
        <v>3875271</v>
      </c>
      <c r="O1949" s="1357" t="s">
        <v>7637</v>
      </c>
      <c r="P1949" s="1357" t="str">
        <f t="shared" si="39"/>
        <v>End</v>
      </c>
      <c r="Q1949" s="1361" t="str">
        <f>IFERROR(VLOOKUP(Organization!$L1949,BUDGETMANAGER,5,FALSE),"No VID")</f>
        <v>I</v>
      </c>
      <c r="R1949" s="111"/>
    </row>
    <row r="1950" spans="1:18" ht="12.75" customHeight="1">
      <c r="A1950" s="1359">
        <v>1941</v>
      </c>
      <c r="B1950" s="1355" t="s">
        <v>97</v>
      </c>
      <c r="C1950" s="1355"/>
      <c r="D1950" s="1355"/>
      <c r="E1950" s="1355"/>
      <c r="F1950" s="1355"/>
      <c r="G1950" s="1355"/>
      <c r="H1950" s="1356">
        <v>770003</v>
      </c>
      <c r="I1950" s="1363" t="s">
        <v>2053</v>
      </c>
      <c r="J1950" s="1355" t="s">
        <v>3245</v>
      </c>
      <c r="K1950" s="1360">
        <v>10120</v>
      </c>
      <c r="L1950" s="1360" t="s">
        <v>5611</v>
      </c>
      <c r="M1950" s="1357" t="str">
        <f>IFERROR(INDEX('Budget Manager'!C:C,MATCH(L1950,'Budget Manager'!A:A,0))&amp;", "&amp;INDEX('Budget Manager'!D:D,MATCH(L1950,'Budget Manager'!A:A,0)),"No Budget Manager")</f>
        <v>Bottorff, Eugene</v>
      </c>
      <c r="N1950" s="1357">
        <f>IFERROR(INDEX('Budget Manager'!B:B,MATCH(L1950,'Budget Manager'!A:A,0)),"No PIDM")</f>
        <v>3711208</v>
      </c>
      <c r="O1950" s="1357" t="s">
        <v>6159</v>
      </c>
      <c r="P1950" s="1357" t="str">
        <f t="shared" si="39"/>
        <v>End</v>
      </c>
      <c r="Q1950" s="1361" t="str">
        <f>IFERROR(VLOOKUP(Organization!$L1950,BUDGETMANAGER,5,FALSE),"No VID")</f>
        <v>I</v>
      </c>
      <c r="R1950" s="111"/>
    </row>
    <row r="1951" spans="1:18" ht="12.75" customHeight="1">
      <c r="A1951" s="1359">
        <v>1942</v>
      </c>
      <c r="B1951" s="1355" t="s">
        <v>97</v>
      </c>
      <c r="C1951" s="1355"/>
      <c r="D1951" s="1355"/>
      <c r="E1951" s="1355"/>
      <c r="F1951" s="1355"/>
      <c r="G1951" s="1355"/>
      <c r="H1951" s="1356">
        <v>770004</v>
      </c>
      <c r="I1951" s="1363" t="s">
        <v>2058</v>
      </c>
      <c r="J1951" s="1355" t="s">
        <v>3245</v>
      </c>
      <c r="K1951" s="1360">
        <v>10120</v>
      </c>
      <c r="L1951" s="1360" t="s">
        <v>5611</v>
      </c>
      <c r="M1951" s="1357" t="str">
        <f>IFERROR(INDEX('Budget Manager'!C:C,MATCH(L1951,'Budget Manager'!A:A,0))&amp;", "&amp;INDEX('Budget Manager'!D:D,MATCH(L1951,'Budget Manager'!A:A,0)),"No Budget Manager")</f>
        <v>Bottorff, Eugene</v>
      </c>
      <c r="N1951" s="1357">
        <f>IFERROR(INDEX('Budget Manager'!B:B,MATCH(L1951,'Budget Manager'!A:A,0)),"No PIDM")</f>
        <v>3711208</v>
      </c>
      <c r="O1951" s="1357" t="s">
        <v>6157</v>
      </c>
      <c r="P1951" s="1357" t="str">
        <f t="shared" si="39"/>
        <v>End</v>
      </c>
      <c r="Q1951" s="1361" t="str">
        <f>IFERROR(VLOOKUP(Organization!$L1951,BUDGETMANAGER,5,FALSE),"No VID")</f>
        <v>I</v>
      </c>
      <c r="R1951" s="111"/>
    </row>
    <row r="1952" spans="1:18" ht="12.75" customHeight="1">
      <c r="A1952" s="1359">
        <v>1943</v>
      </c>
      <c r="B1952" s="1355" t="s">
        <v>97</v>
      </c>
      <c r="C1952" s="1355"/>
      <c r="D1952" s="1355"/>
      <c r="E1952" s="1355"/>
      <c r="F1952" s="1355"/>
      <c r="G1952" s="1355"/>
      <c r="H1952" s="1356">
        <v>770005</v>
      </c>
      <c r="I1952" s="1363" t="s">
        <v>3545</v>
      </c>
      <c r="J1952" s="1355" t="s">
        <v>3245</v>
      </c>
      <c r="K1952" s="1360">
        <v>10120</v>
      </c>
      <c r="L1952" s="1360" t="s">
        <v>5611</v>
      </c>
      <c r="M1952" s="1357" t="str">
        <f>IFERROR(INDEX('Budget Manager'!C:C,MATCH(L1952,'Budget Manager'!A:A,0))&amp;", "&amp;INDEX('Budget Manager'!D:D,MATCH(L1952,'Budget Manager'!A:A,0)),"No Budget Manager")</f>
        <v>Bottorff, Eugene</v>
      </c>
      <c r="N1952" s="1357">
        <f>IFERROR(INDEX('Budget Manager'!B:B,MATCH(L1952,'Budget Manager'!A:A,0)),"No PIDM")</f>
        <v>3711208</v>
      </c>
      <c r="O1952" s="1357" t="s">
        <v>6157</v>
      </c>
      <c r="P1952" s="1357" t="str">
        <f t="shared" si="39"/>
        <v>End</v>
      </c>
      <c r="Q1952" s="1361" t="str">
        <f>IFERROR(VLOOKUP(Organization!$L1952,BUDGETMANAGER,5,FALSE),"No VID")</f>
        <v>I</v>
      </c>
      <c r="R1952" s="111"/>
    </row>
    <row r="1953" spans="1:18" ht="12.75" customHeight="1">
      <c r="A1953" s="1359">
        <v>1944</v>
      </c>
      <c r="B1953" s="1355" t="s">
        <v>97</v>
      </c>
      <c r="C1953" s="1355"/>
      <c r="D1953" s="1355"/>
      <c r="E1953" s="1355"/>
      <c r="F1953" s="1355"/>
      <c r="G1953" s="1355"/>
      <c r="H1953" s="1356">
        <v>770008</v>
      </c>
      <c r="I1953" s="1363" t="s">
        <v>6066</v>
      </c>
      <c r="J1953" s="1355" t="s">
        <v>3245</v>
      </c>
      <c r="K1953" s="1360">
        <v>10120</v>
      </c>
      <c r="L1953" s="1360" t="s">
        <v>6771</v>
      </c>
      <c r="M1953" s="1357" t="str">
        <f>IFERROR(INDEX('Budget Manager'!C:C,MATCH(L1953,'Budget Manager'!A:A,0))&amp;", "&amp;INDEX('Budget Manager'!D:D,MATCH(L1953,'Budget Manager'!A:A,0)),"No Budget Manager")</f>
        <v>Fernandez, Jose</v>
      </c>
      <c r="N1953" s="1357">
        <f>IFERROR(INDEX('Budget Manager'!B:B,MATCH(L1953,'Budget Manager'!A:A,0)),"No PIDM")</f>
        <v>3875271</v>
      </c>
      <c r="O1953" s="1357" t="s">
        <v>6913</v>
      </c>
      <c r="P1953" s="1357" t="str">
        <f t="shared" si="39"/>
        <v>End</v>
      </c>
      <c r="Q1953" s="1361" t="str">
        <f>IFERROR(VLOOKUP(Organization!$L1953,BUDGETMANAGER,5,FALSE),"No VID")</f>
        <v>I</v>
      </c>
      <c r="R1953" s="111"/>
    </row>
    <row r="1954" spans="1:18" ht="12.75" customHeight="1">
      <c r="A1954" s="1359">
        <v>1945</v>
      </c>
      <c r="B1954" s="1355" t="s">
        <v>97</v>
      </c>
      <c r="C1954" s="1355"/>
      <c r="D1954" s="1355"/>
      <c r="E1954" s="1355"/>
      <c r="F1954" s="1355"/>
      <c r="G1954" s="1355"/>
      <c r="H1954" s="1356">
        <v>770009</v>
      </c>
      <c r="I1954" s="1363" t="s">
        <v>2051</v>
      </c>
      <c r="J1954" s="1355" t="s">
        <v>3245</v>
      </c>
      <c r="K1954" s="1360">
        <v>10120</v>
      </c>
      <c r="L1954" s="1360" t="s">
        <v>5611</v>
      </c>
      <c r="M1954" s="1357" t="str">
        <f>IFERROR(INDEX('Budget Manager'!C:C,MATCH(L1954,'Budget Manager'!A:A,0))&amp;", "&amp;INDEX('Budget Manager'!D:D,MATCH(L1954,'Budget Manager'!A:A,0)),"No Budget Manager")</f>
        <v>Bottorff, Eugene</v>
      </c>
      <c r="N1954" s="1357">
        <f>IFERROR(INDEX('Budget Manager'!B:B,MATCH(L1954,'Budget Manager'!A:A,0)),"No PIDM")</f>
        <v>3711208</v>
      </c>
      <c r="O1954" s="1357" t="s">
        <v>6381</v>
      </c>
      <c r="P1954" s="1357" t="str">
        <f t="shared" si="39"/>
        <v>End</v>
      </c>
      <c r="Q1954" s="1361" t="str">
        <f>IFERROR(VLOOKUP(Organization!$L1954,BUDGETMANAGER,5,FALSE),"No VID")</f>
        <v>I</v>
      </c>
      <c r="R1954" s="111"/>
    </row>
    <row r="1955" spans="1:18" ht="12.75" customHeight="1">
      <c r="A1955" s="1359">
        <v>1946</v>
      </c>
      <c r="B1955" s="1355" t="s">
        <v>97</v>
      </c>
      <c r="C1955" s="1355"/>
      <c r="D1955" s="1355"/>
      <c r="E1955" s="1355"/>
      <c r="F1955" s="1355"/>
      <c r="G1955" s="1355"/>
      <c r="H1955" s="1356">
        <v>770010</v>
      </c>
      <c r="I1955" s="1363" t="s">
        <v>4368</v>
      </c>
      <c r="J1955" s="1355" t="s">
        <v>3245</v>
      </c>
      <c r="K1955" s="1360">
        <v>10120</v>
      </c>
      <c r="L1955" s="1360" t="s">
        <v>5611</v>
      </c>
      <c r="M1955" s="1357" t="str">
        <f>IFERROR(INDEX('Budget Manager'!C:C,MATCH(L1955,'Budget Manager'!A:A,0))&amp;", "&amp;INDEX('Budget Manager'!D:D,MATCH(L1955,'Budget Manager'!A:A,0)),"No Budget Manager")</f>
        <v>Bottorff, Eugene</v>
      </c>
      <c r="N1955" s="1357">
        <f>IFERROR(INDEX('Budget Manager'!B:B,MATCH(L1955,'Budget Manager'!A:A,0)),"No PIDM")</f>
        <v>3711208</v>
      </c>
      <c r="O1955" s="1357" t="s">
        <v>6157</v>
      </c>
      <c r="P1955" s="1357" t="str">
        <f t="shared" ref="P1955:P2019" si="40">LEFT($O1955,3)</f>
        <v>End</v>
      </c>
      <c r="Q1955" s="1361" t="str">
        <f>IFERROR(VLOOKUP(Organization!$L1955,BUDGETMANAGER,5,FALSE),"No VID")</f>
        <v>I</v>
      </c>
      <c r="R1955" s="111"/>
    </row>
    <row r="1956" spans="1:18" ht="12.75" customHeight="1">
      <c r="A1956" s="1359">
        <v>1947</v>
      </c>
      <c r="B1956" s="1355" t="s">
        <v>97</v>
      </c>
      <c r="C1956" s="1355"/>
      <c r="D1956" s="1355"/>
      <c r="E1956" s="1355"/>
      <c r="F1956" s="1355"/>
      <c r="G1956" s="1355"/>
      <c r="H1956" s="1356">
        <v>770012</v>
      </c>
      <c r="I1956" s="1363" t="s">
        <v>9309</v>
      </c>
      <c r="J1956" s="1355" t="s">
        <v>3245</v>
      </c>
      <c r="K1956" s="1360">
        <v>10830</v>
      </c>
      <c r="L1956" s="1360" t="s">
        <v>6375</v>
      </c>
      <c r="M1956" s="1357" t="str">
        <f>IFERROR(INDEX('Budget Manager'!C:C,MATCH(L1956,'Budget Manager'!A:A,0))&amp;", "&amp;INDEX('Budget Manager'!D:D,MATCH(L1956,'Budget Manager'!A:A,0)),"No Budget Manager")</f>
        <v>Andrews, Shaun</v>
      </c>
      <c r="N1956" s="1357">
        <f>IFERROR(INDEX('Budget Manager'!B:B,MATCH(L1956,'Budget Manager'!A:A,0)),"No PIDM")</f>
        <v>3831935</v>
      </c>
      <c r="O1956" s="1357"/>
      <c r="P1956" s="1357" t="str">
        <f t="shared" si="40"/>
        <v/>
      </c>
      <c r="Q1956" s="1361" t="str">
        <f>IFERROR(VLOOKUP(Organization!$L1956,BUDGETMANAGER,5,FALSE),"No VID")</f>
        <v>A</v>
      </c>
      <c r="R1956" s="111"/>
    </row>
    <row r="1957" spans="1:18" ht="12.75" customHeight="1">
      <c r="A1957" s="1359">
        <v>1948</v>
      </c>
      <c r="B1957" s="1355" t="s">
        <v>97</v>
      </c>
      <c r="C1957" s="1355"/>
      <c r="D1957" s="1355"/>
      <c r="E1957" s="1355"/>
      <c r="F1957" s="1355"/>
      <c r="G1957" s="1355"/>
      <c r="H1957" s="1356">
        <v>770013</v>
      </c>
      <c r="I1957" s="1363" t="s">
        <v>6870</v>
      </c>
      <c r="J1957" s="1355" t="s">
        <v>3245</v>
      </c>
      <c r="K1957" s="1360">
        <v>10120</v>
      </c>
      <c r="L1957" s="1360" t="s">
        <v>6375</v>
      </c>
      <c r="M1957" s="1357" t="str">
        <f>IFERROR(INDEX('Budget Manager'!C:C,MATCH(L1957,'Budget Manager'!A:A,0))&amp;", "&amp;INDEX('Budget Manager'!D:D,MATCH(L1957,'Budget Manager'!A:A,0)),"No Budget Manager")</f>
        <v>Andrews, Shaun</v>
      </c>
      <c r="N1957" s="1357">
        <f>IFERROR(INDEX('Budget Manager'!B:B,MATCH(L1957,'Budget Manager'!A:A,0)),"No PIDM")</f>
        <v>3831935</v>
      </c>
      <c r="O1957" s="1357" t="s">
        <v>9048</v>
      </c>
      <c r="P1957" s="1357" t="str">
        <f t="shared" si="40"/>
        <v>End</v>
      </c>
      <c r="Q1957" s="1361" t="str">
        <f>IFERROR(VLOOKUP(Organization!$L1957,BUDGETMANAGER,5,FALSE),"No VID")</f>
        <v>A</v>
      </c>
      <c r="R1957" s="111"/>
    </row>
    <row r="1958" spans="1:18" ht="12.75" customHeight="1">
      <c r="A1958" s="1359">
        <v>1949</v>
      </c>
      <c r="B1958" s="1355" t="s">
        <v>97</v>
      </c>
      <c r="C1958" s="1355"/>
      <c r="D1958" s="1355"/>
      <c r="E1958" s="1355"/>
      <c r="F1958" s="1355"/>
      <c r="G1958" s="1355"/>
      <c r="H1958" s="1356">
        <v>770101</v>
      </c>
      <c r="I1958" s="1363" t="s">
        <v>8643</v>
      </c>
      <c r="J1958" s="1355" t="s">
        <v>3245</v>
      </c>
      <c r="K1958" s="1360">
        <v>10120</v>
      </c>
      <c r="L1958" s="1360" t="s">
        <v>6375</v>
      </c>
      <c r="M1958" s="1357" t="str">
        <f>IFERROR(INDEX('Budget Manager'!C:C,MATCH(L1958,'Budget Manager'!A:A,0))&amp;", "&amp;INDEX('Budget Manager'!D:D,MATCH(L1958,'Budget Manager'!A:A,0)),"No Budget Manager")</f>
        <v>Andrews, Shaun</v>
      </c>
      <c r="N1958" s="1357">
        <f>IFERROR(INDEX('Budget Manager'!B:B,MATCH(L1958,'Budget Manager'!A:A,0)),"No PIDM")</f>
        <v>3831935</v>
      </c>
      <c r="O1958" s="1357" t="s">
        <v>9263</v>
      </c>
      <c r="P1958" s="1357" t="str">
        <f t="shared" si="40"/>
        <v>End</v>
      </c>
      <c r="Q1958" s="1361" t="str">
        <f>IFERROR(VLOOKUP(Organization!$L1958,BUDGETMANAGER,5,FALSE),"No VID")</f>
        <v>A</v>
      </c>
      <c r="R1958" s="111"/>
    </row>
    <row r="1959" spans="1:18" ht="12.75" customHeight="1">
      <c r="A1959" s="1359">
        <v>1950</v>
      </c>
      <c r="B1959" s="1355" t="s">
        <v>97</v>
      </c>
      <c r="C1959" s="1355"/>
      <c r="D1959" s="1355"/>
      <c r="E1959" s="1355"/>
      <c r="F1959" s="1355"/>
      <c r="G1959" s="1355"/>
      <c r="H1959" s="1356">
        <v>770102</v>
      </c>
      <c r="I1959" s="1363" t="s">
        <v>5885</v>
      </c>
      <c r="J1959" s="1355" t="s">
        <v>3245</v>
      </c>
      <c r="K1959" s="1360">
        <v>10120</v>
      </c>
      <c r="L1959" s="1360" t="s">
        <v>6771</v>
      </c>
      <c r="M1959" s="1357" t="str">
        <f>IFERROR(INDEX('Budget Manager'!C:C,MATCH(L1959,'Budget Manager'!A:A,0))&amp;", "&amp;INDEX('Budget Manager'!D:D,MATCH(L1959,'Budget Manager'!A:A,0)),"No Budget Manager")</f>
        <v>Fernandez, Jose</v>
      </c>
      <c r="N1959" s="1357">
        <f>IFERROR(INDEX('Budget Manager'!B:B,MATCH(L1959,'Budget Manager'!A:A,0)),"No PIDM")</f>
        <v>3875271</v>
      </c>
      <c r="O1959" s="1357" t="s">
        <v>8360</v>
      </c>
      <c r="P1959" s="1357" t="str">
        <f t="shared" si="40"/>
        <v>End</v>
      </c>
      <c r="Q1959" s="1361" t="str">
        <f>IFERROR(VLOOKUP(Organization!$L1959,BUDGETMANAGER,5,FALSE),"No VID")</f>
        <v>I</v>
      </c>
      <c r="R1959" s="111"/>
    </row>
    <row r="1960" spans="1:18" ht="12.75" customHeight="1">
      <c r="A1960" s="1359">
        <v>1951</v>
      </c>
      <c r="B1960" s="1355" t="s">
        <v>97</v>
      </c>
      <c r="C1960" s="1355"/>
      <c r="D1960" s="1355"/>
      <c r="E1960" s="1355"/>
      <c r="F1960" s="1355"/>
      <c r="G1960" s="1355"/>
      <c r="H1960" s="1356">
        <v>770103</v>
      </c>
      <c r="I1960" s="1363" t="s">
        <v>2055</v>
      </c>
      <c r="J1960" s="1355" t="s">
        <v>3245</v>
      </c>
      <c r="K1960" s="1360">
        <v>10120</v>
      </c>
      <c r="L1960" s="1360" t="s">
        <v>5611</v>
      </c>
      <c r="M1960" s="1357" t="str">
        <f>IFERROR(INDEX('Budget Manager'!C:C,MATCH(L1960,'Budget Manager'!A:A,0))&amp;", "&amp;INDEX('Budget Manager'!D:D,MATCH(L1960,'Budget Manager'!A:A,0)),"No Budget Manager")</f>
        <v>Bottorff, Eugene</v>
      </c>
      <c r="N1960" s="1357">
        <f>IFERROR(INDEX('Budget Manager'!B:B,MATCH(L1960,'Budget Manager'!A:A,0)),"No PIDM")</f>
        <v>3711208</v>
      </c>
      <c r="O1960" s="1357" t="s">
        <v>6159</v>
      </c>
      <c r="P1960" s="1357" t="str">
        <f t="shared" si="40"/>
        <v>End</v>
      </c>
      <c r="Q1960" s="1361" t="str">
        <f>IFERROR(VLOOKUP(Organization!$L1960,BUDGETMANAGER,5,FALSE),"No VID")</f>
        <v>I</v>
      </c>
      <c r="R1960" s="111"/>
    </row>
    <row r="1961" spans="1:18" ht="12.75" customHeight="1">
      <c r="A1961" s="1359">
        <v>1952</v>
      </c>
      <c r="B1961" s="1355" t="s">
        <v>97</v>
      </c>
      <c r="C1961" s="1355"/>
      <c r="D1961" s="1355"/>
      <c r="E1961" s="1355"/>
      <c r="F1961" s="1355"/>
      <c r="G1961" s="1355"/>
      <c r="H1961" s="1356">
        <v>770104</v>
      </c>
      <c r="I1961" s="1363" t="s">
        <v>2062</v>
      </c>
      <c r="J1961" s="1355" t="s">
        <v>3245</v>
      </c>
      <c r="K1961" s="1360">
        <v>10120</v>
      </c>
      <c r="L1961" s="1360" t="s">
        <v>5611</v>
      </c>
      <c r="M1961" s="1357" t="str">
        <f>IFERROR(INDEX('Budget Manager'!C:C,MATCH(L1961,'Budget Manager'!A:A,0))&amp;", "&amp;INDEX('Budget Manager'!D:D,MATCH(L1961,'Budget Manager'!A:A,0)),"No Budget Manager")</f>
        <v>Bottorff, Eugene</v>
      </c>
      <c r="N1961" s="1357">
        <f>IFERROR(INDEX('Budget Manager'!B:B,MATCH(L1961,'Budget Manager'!A:A,0)),"No PIDM")</f>
        <v>3711208</v>
      </c>
      <c r="O1961" s="1357" t="s">
        <v>6159</v>
      </c>
      <c r="P1961" s="1357" t="str">
        <f t="shared" si="40"/>
        <v>End</v>
      </c>
      <c r="Q1961" s="1361" t="str">
        <f>IFERROR(VLOOKUP(Organization!$L1961,BUDGETMANAGER,5,FALSE),"No VID")</f>
        <v>I</v>
      </c>
      <c r="R1961" s="111"/>
    </row>
    <row r="1962" spans="1:18" ht="12.75" customHeight="1">
      <c r="A1962" s="1359">
        <v>1953</v>
      </c>
      <c r="B1962" s="1355" t="s">
        <v>97</v>
      </c>
      <c r="C1962" s="1355"/>
      <c r="D1962" s="1355"/>
      <c r="E1962" s="1355"/>
      <c r="F1962" s="1355"/>
      <c r="G1962" s="1355"/>
      <c r="H1962" s="1356">
        <v>770105</v>
      </c>
      <c r="I1962" s="1363" t="s">
        <v>7494</v>
      </c>
      <c r="J1962" s="1355" t="s">
        <v>3245</v>
      </c>
      <c r="K1962" s="1360">
        <v>10120</v>
      </c>
      <c r="L1962" s="1360" t="s">
        <v>5611</v>
      </c>
      <c r="M1962" s="1357" t="str">
        <f>IFERROR(INDEX('Budget Manager'!C:C,MATCH(L1962,'Budget Manager'!A:A,0))&amp;", "&amp;INDEX('Budget Manager'!D:D,MATCH(L1962,'Budget Manager'!A:A,0)),"No Budget Manager")</f>
        <v>Bottorff, Eugene</v>
      </c>
      <c r="N1962" s="1357">
        <f>IFERROR(INDEX('Budget Manager'!B:B,MATCH(L1962,'Budget Manager'!A:A,0)),"No PIDM")</f>
        <v>3711208</v>
      </c>
      <c r="O1962" s="1357" t="s">
        <v>6159</v>
      </c>
      <c r="P1962" s="1357" t="str">
        <f t="shared" si="40"/>
        <v>End</v>
      </c>
      <c r="Q1962" s="1361" t="str">
        <f>IFERROR(VLOOKUP(Organization!$L1962,BUDGETMANAGER,5,FALSE),"No VID")</f>
        <v>I</v>
      </c>
      <c r="R1962" s="111"/>
    </row>
    <row r="1963" spans="1:18" ht="12.75" customHeight="1">
      <c r="A1963" s="1359">
        <v>1954</v>
      </c>
      <c r="B1963" s="1355" t="s">
        <v>97</v>
      </c>
      <c r="C1963" s="1355"/>
      <c r="D1963" s="1355"/>
      <c r="E1963" s="1355"/>
      <c r="F1963" s="1355"/>
      <c r="G1963" s="1355"/>
      <c r="H1963" s="1356">
        <v>770109</v>
      </c>
      <c r="I1963" s="1363" t="s">
        <v>2052</v>
      </c>
      <c r="J1963" s="1355" t="s">
        <v>3245</v>
      </c>
      <c r="K1963" s="1360">
        <v>10120</v>
      </c>
      <c r="L1963" s="1360" t="s">
        <v>5611</v>
      </c>
      <c r="M1963" s="1357" t="str">
        <f>IFERROR(INDEX('Budget Manager'!C:C,MATCH(L1963,'Budget Manager'!A:A,0))&amp;", "&amp;INDEX('Budget Manager'!D:D,MATCH(L1963,'Budget Manager'!A:A,0)),"No Budget Manager")</f>
        <v>Bottorff, Eugene</v>
      </c>
      <c r="N1963" s="1357">
        <f>IFERROR(INDEX('Budget Manager'!B:B,MATCH(L1963,'Budget Manager'!A:A,0)),"No PIDM")</f>
        <v>3711208</v>
      </c>
      <c r="O1963" s="1357" t="s">
        <v>6307</v>
      </c>
      <c r="P1963" s="1357" t="str">
        <f t="shared" si="40"/>
        <v>End</v>
      </c>
      <c r="Q1963" s="1361" t="str">
        <f>IFERROR(VLOOKUP(Organization!$L1963,BUDGETMANAGER,5,FALSE),"No VID")</f>
        <v>I</v>
      </c>
      <c r="R1963" s="111"/>
    </row>
    <row r="1964" spans="1:18" ht="12.75" customHeight="1">
      <c r="A1964" s="1359">
        <v>1955</v>
      </c>
      <c r="B1964" s="1355" t="s">
        <v>97</v>
      </c>
      <c r="C1964" s="1355"/>
      <c r="D1964" s="1355"/>
      <c r="E1964" s="1355"/>
      <c r="F1964" s="1355"/>
      <c r="G1964" s="1355"/>
      <c r="H1964" s="1356">
        <v>770110</v>
      </c>
      <c r="I1964" s="1363" t="s">
        <v>4370</v>
      </c>
      <c r="J1964" s="1355" t="s">
        <v>3245</v>
      </c>
      <c r="K1964" s="1360">
        <v>10120</v>
      </c>
      <c r="L1964" s="1360" t="s">
        <v>5611</v>
      </c>
      <c r="M1964" s="1357" t="str">
        <f>IFERROR(INDEX('Budget Manager'!C:C,MATCH(L1964,'Budget Manager'!A:A,0))&amp;", "&amp;INDEX('Budget Manager'!D:D,MATCH(L1964,'Budget Manager'!A:A,0)),"No Budget Manager")</f>
        <v>Bottorff, Eugene</v>
      </c>
      <c r="N1964" s="1357">
        <f>IFERROR(INDEX('Budget Manager'!B:B,MATCH(L1964,'Budget Manager'!A:A,0)),"No PIDM")</f>
        <v>3711208</v>
      </c>
      <c r="O1964" s="1357" t="s">
        <v>6157</v>
      </c>
      <c r="P1964" s="1357" t="str">
        <f t="shared" si="40"/>
        <v>End</v>
      </c>
      <c r="Q1964" s="1361" t="str">
        <f>IFERROR(VLOOKUP(Organization!$L1964,BUDGETMANAGER,5,FALSE),"No VID")</f>
        <v>I</v>
      </c>
      <c r="R1964" s="111"/>
    </row>
    <row r="1965" spans="1:18" ht="12.75" customHeight="1">
      <c r="A1965" s="1359">
        <v>1956</v>
      </c>
      <c r="B1965" s="1355" t="s">
        <v>97</v>
      </c>
      <c r="C1965" s="1355"/>
      <c r="D1965" s="1355"/>
      <c r="E1965" s="1355"/>
      <c r="F1965" s="1355"/>
      <c r="G1965" s="1355"/>
      <c r="H1965" s="1356">
        <v>770111</v>
      </c>
      <c r="I1965" s="1363" t="s">
        <v>6917</v>
      </c>
      <c r="J1965" s="1355" t="s">
        <v>3245</v>
      </c>
      <c r="K1965" s="1360">
        <v>10120</v>
      </c>
      <c r="L1965" s="1360" t="s">
        <v>6771</v>
      </c>
      <c r="M1965" s="1357" t="str">
        <f>IFERROR(INDEX('Budget Manager'!C:C,MATCH(L1965,'Budget Manager'!A:A,0))&amp;", "&amp;INDEX('Budget Manager'!D:D,MATCH(L1965,'Budget Manager'!A:A,0)),"No Budget Manager")</f>
        <v>Fernandez, Jose</v>
      </c>
      <c r="N1965" s="1357">
        <f>IFERROR(INDEX('Budget Manager'!B:B,MATCH(L1965,'Budget Manager'!A:A,0)),"No PIDM")</f>
        <v>3875271</v>
      </c>
      <c r="O1965" s="1357" t="s">
        <v>7851</v>
      </c>
      <c r="P1965" s="1357" t="str">
        <f t="shared" si="40"/>
        <v>End</v>
      </c>
      <c r="Q1965" s="1361" t="str">
        <f>IFERROR(VLOOKUP(Organization!$L1965,BUDGETMANAGER,5,FALSE),"No VID")</f>
        <v>I</v>
      </c>
      <c r="R1965" s="111"/>
    </row>
    <row r="1966" spans="1:18" ht="12.75" customHeight="1">
      <c r="A1966" s="1359">
        <v>1957</v>
      </c>
      <c r="B1966" s="1355" t="s">
        <v>97</v>
      </c>
      <c r="C1966" s="1355"/>
      <c r="D1966" s="1355"/>
      <c r="E1966" s="1355"/>
      <c r="F1966" s="1355"/>
      <c r="G1966" s="1355"/>
      <c r="H1966" s="1356">
        <v>770113</v>
      </c>
      <c r="I1966" s="1363" t="s">
        <v>7057</v>
      </c>
      <c r="J1966" s="1355" t="s">
        <v>3245</v>
      </c>
      <c r="K1966" s="1360">
        <v>10120</v>
      </c>
      <c r="L1966" s="1360" t="s">
        <v>6375</v>
      </c>
      <c r="M1966" s="1357" t="str">
        <f>IFERROR(INDEX('Budget Manager'!C:C,MATCH(L1966,'Budget Manager'!A:A,0))&amp;", "&amp;INDEX('Budget Manager'!D:D,MATCH(L1966,'Budget Manager'!A:A,0)),"No Budget Manager")</f>
        <v>Andrews, Shaun</v>
      </c>
      <c r="N1966" s="1357">
        <f>IFERROR(INDEX('Budget Manager'!B:B,MATCH(L1966,'Budget Manager'!A:A,0)),"No PIDM")</f>
        <v>3831935</v>
      </c>
      <c r="O1966" s="1357" t="s">
        <v>8978</v>
      </c>
      <c r="P1966" s="1357" t="str">
        <f t="shared" si="40"/>
        <v>End</v>
      </c>
      <c r="Q1966" s="1361" t="str">
        <f>IFERROR(VLOOKUP(Organization!$L1966,BUDGETMANAGER,5,FALSE),"No VID")</f>
        <v>A</v>
      </c>
      <c r="R1966" s="111"/>
    </row>
    <row r="1967" spans="1:18" ht="12.75" customHeight="1">
      <c r="A1967" s="1359">
        <v>1958</v>
      </c>
      <c r="B1967" s="1355" t="s">
        <v>97</v>
      </c>
      <c r="C1967" s="1355"/>
      <c r="D1967" s="1355"/>
      <c r="E1967" s="1355"/>
      <c r="F1967" s="1355"/>
      <c r="G1967" s="1355"/>
      <c r="H1967" s="1356">
        <v>770202</v>
      </c>
      <c r="I1967" s="1363" t="s">
        <v>6067</v>
      </c>
      <c r="J1967" s="1355" t="s">
        <v>3245</v>
      </c>
      <c r="K1967" s="1360">
        <v>10120</v>
      </c>
      <c r="L1967" s="1360" t="s">
        <v>6771</v>
      </c>
      <c r="M1967" s="1357" t="str">
        <f>IFERROR(INDEX('Budget Manager'!C:C,MATCH(L1967,'Budget Manager'!A:A,0))&amp;", "&amp;INDEX('Budget Manager'!D:D,MATCH(L1967,'Budget Manager'!A:A,0)),"No Budget Manager")</f>
        <v>Fernandez, Jose</v>
      </c>
      <c r="N1967" s="1357">
        <f>IFERROR(INDEX('Budget Manager'!B:B,MATCH(L1967,'Budget Manager'!A:A,0)),"No PIDM")</f>
        <v>3875271</v>
      </c>
      <c r="O1967" s="1357" t="s">
        <v>7637</v>
      </c>
      <c r="P1967" s="1357" t="str">
        <f t="shared" si="40"/>
        <v>End</v>
      </c>
      <c r="Q1967" s="1361" t="str">
        <f>IFERROR(VLOOKUP(Organization!$L1967,BUDGETMANAGER,5,FALSE),"No VID")</f>
        <v>I</v>
      </c>
      <c r="R1967" s="111"/>
    </row>
    <row r="1968" spans="1:18" ht="12.75" customHeight="1">
      <c r="A1968" s="1359">
        <v>1959</v>
      </c>
      <c r="B1968" s="1355" t="s">
        <v>97</v>
      </c>
      <c r="C1968" s="1355"/>
      <c r="D1968" s="1355"/>
      <c r="E1968" s="1355"/>
      <c r="F1968" s="1355"/>
      <c r="G1968" s="1355"/>
      <c r="H1968" s="1356">
        <v>770203</v>
      </c>
      <c r="I1968" s="1363" t="s">
        <v>2063</v>
      </c>
      <c r="J1968" s="1355" t="s">
        <v>3245</v>
      </c>
      <c r="K1968" s="1360">
        <v>10120</v>
      </c>
      <c r="L1968" s="1360" t="s">
        <v>5611</v>
      </c>
      <c r="M1968" s="1357" t="str">
        <f>IFERROR(INDEX('Budget Manager'!C:C,MATCH(L1968,'Budget Manager'!A:A,0))&amp;", "&amp;INDEX('Budget Manager'!D:D,MATCH(L1968,'Budget Manager'!A:A,0)),"No Budget Manager")</f>
        <v>Bottorff, Eugene</v>
      </c>
      <c r="N1968" s="1357">
        <f>IFERROR(INDEX('Budget Manager'!B:B,MATCH(L1968,'Budget Manager'!A:A,0)),"No PIDM")</f>
        <v>3711208</v>
      </c>
      <c r="O1968" s="1357" t="s">
        <v>6157</v>
      </c>
      <c r="P1968" s="1357" t="str">
        <f t="shared" si="40"/>
        <v>End</v>
      </c>
      <c r="Q1968" s="1361" t="str">
        <f>IFERROR(VLOOKUP(Organization!$L1968,BUDGETMANAGER,5,FALSE),"No VID")</f>
        <v>I</v>
      </c>
      <c r="R1968" s="111"/>
    </row>
    <row r="1969" spans="1:18" ht="12.75" customHeight="1">
      <c r="A1969" s="1359">
        <v>1960</v>
      </c>
      <c r="B1969" s="1355" t="s">
        <v>97</v>
      </c>
      <c r="C1969" s="1355"/>
      <c r="D1969" s="1355"/>
      <c r="E1969" s="1355"/>
      <c r="F1969" s="1355"/>
      <c r="G1969" s="1355"/>
      <c r="H1969" s="1356">
        <v>770204</v>
      </c>
      <c r="I1969" s="1363" t="s">
        <v>431</v>
      </c>
      <c r="J1969" s="1355" t="s">
        <v>3245</v>
      </c>
      <c r="K1969" s="1360">
        <v>10120</v>
      </c>
      <c r="L1969" s="1360" t="s">
        <v>5611</v>
      </c>
      <c r="M1969" s="1357" t="str">
        <f>IFERROR(INDEX('Budget Manager'!C:C,MATCH(L1969,'Budget Manager'!A:A,0))&amp;", "&amp;INDEX('Budget Manager'!D:D,MATCH(L1969,'Budget Manager'!A:A,0)),"No Budget Manager")</f>
        <v>Bottorff, Eugene</v>
      </c>
      <c r="N1969" s="1357">
        <f>IFERROR(INDEX('Budget Manager'!B:B,MATCH(L1969,'Budget Manager'!A:A,0)),"No PIDM")</f>
        <v>3711208</v>
      </c>
      <c r="O1969" s="1357" t="s">
        <v>6159</v>
      </c>
      <c r="P1969" s="1357" t="str">
        <f t="shared" si="40"/>
        <v>End</v>
      </c>
      <c r="Q1969" s="1361" t="str">
        <f>IFERROR(VLOOKUP(Organization!$L1969,BUDGETMANAGER,5,FALSE),"No VID")</f>
        <v>I</v>
      </c>
      <c r="R1969" s="111"/>
    </row>
    <row r="1970" spans="1:18" ht="12.75" customHeight="1">
      <c r="A1970" s="1359">
        <v>1961</v>
      </c>
      <c r="B1970" s="1355" t="s">
        <v>97</v>
      </c>
      <c r="C1970" s="1355"/>
      <c r="D1970" s="1355"/>
      <c r="E1970" s="1355"/>
      <c r="F1970" s="1355"/>
      <c r="G1970" s="1355"/>
      <c r="H1970" s="1356">
        <v>770209</v>
      </c>
      <c r="I1970" s="1363" t="s">
        <v>9270</v>
      </c>
      <c r="J1970" s="1355" t="s">
        <v>3245</v>
      </c>
      <c r="K1970" s="1360">
        <v>10830</v>
      </c>
      <c r="L1970" s="1360" t="s">
        <v>6375</v>
      </c>
      <c r="M1970" s="1357" t="str">
        <f>IFERROR(INDEX('Budget Manager'!C:C,MATCH(L1970,'Budget Manager'!A:A,0))&amp;", "&amp;INDEX('Budget Manager'!D:D,MATCH(L1970,'Budget Manager'!A:A,0)),"No Budget Manager")</f>
        <v>Andrews, Shaun</v>
      </c>
      <c r="N1970" s="1357">
        <f>IFERROR(INDEX('Budget Manager'!B:B,MATCH(L1970,'Budget Manager'!A:A,0)),"No PIDM")</f>
        <v>3831935</v>
      </c>
      <c r="O1970" s="1357"/>
      <c r="P1970" s="1357" t="str">
        <f t="shared" si="40"/>
        <v/>
      </c>
      <c r="Q1970" s="1361" t="str">
        <f>IFERROR(VLOOKUP(Organization!$L1970,BUDGETMANAGER,5,FALSE),"No VID")</f>
        <v>A</v>
      </c>
      <c r="R1970" s="111"/>
    </row>
    <row r="1971" spans="1:18" ht="12.75" customHeight="1">
      <c r="A1971" s="1359">
        <v>1962</v>
      </c>
      <c r="B1971" s="1355" t="s">
        <v>97</v>
      </c>
      <c r="C1971" s="1355"/>
      <c r="D1971" s="1355"/>
      <c r="E1971" s="1355"/>
      <c r="F1971" s="1355"/>
      <c r="G1971" s="1355"/>
      <c r="H1971" s="1356">
        <v>770210</v>
      </c>
      <c r="I1971" s="1363" t="s">
        <v>4369</v>
      </c>
      <c r="J1971" s="1355" t="s">
        <v>3245</v>
      </c>
      <c r="K1971" s="1360">
        <v>10120</v>
      </c>
      <c r="L1971" s="1360" t="s">
        <v>5611</v>
      </c>
      <c r="M1971" s="1357" t="str">
        <f>IFERROR(INDEX('Budget Manager'!C:C,MATCH(L1971,'Budget Manager'!A:A,0))&amp;", "&amp;INDEX('Budget Manager'!D:D,MATCH(L1971,'Budget Manager'!A:A,0)),"No Budget Manager")</f>
        <v>Bottorff, Eugene</v>
      </c>
      <c r="N1971" s="1357">
        <f>IFERROR(INDEX('Budget Manager'!B:B,MATCH(L1971,'Budget Manager'!A:A,0)),"No PIDM")</f>
        <v>3711208</v>
      </c>
      <c r="O1971" s="1357" t="s">
        <v>6159</v>
      </c>
      <c r="P1971" s="1357" t="str">
        <f t="shared" si="40"/>
        <v>End</v>
      </c>
      <c r="Q1971" s="1361" t="str">
        <f>IFERROR(VLOOKUP(Organization!$L1971,BUDGETMANAGER,5,FALSE),"No VID")</f>
        <v>I</v>
      </c>
      <c r="R1971" s="111"/>
    </row>
    <row r="1972" spans="1:18" ht="12.75" customHeight="1">
      <c r="A1972" s="1359">
        <v>1963</v>
      </c>
      <c r="B1972" s="1355" t="s">
        <v>97</v>
      </c>
      <c r="C1972" s="1355"/>
      <c r="D1972" s="1355"/>
      <c r="E1972" s="1355"/>
      <c r="F1972" s="1355"/>
      <c r="G1972" s="1355"/>
      <c r="H1972" s="1356">
        <v>770211</v>
      </c>
      <c r="I1972" s="1363" t="s">
        <v>8474</v>
      </c>
      <c r="J1972" s="1355" t="s">
        <v>3245</v>
      </c>
      <c r="K1972" s="1360">
        <v>10830</v>
      </c>
      <c r="L1972" s="1360" t="s">
        <v>6375</v>
      </c>
      <c r="M1972" s="1357" t="str">
        <f>IFERROR(INDEX('Budget Manager'!C:C,MATCH(L1972,'Budget Manager'!A:A,0))&amp;", "&amp;INDEX('Budget Manager'!D:D,MATCH(L1972,'Budget Manager'!A:A,0)),"No Budget Manager")</f>
        <v>Andrews, Shaun</v>
      </c>
      <c r="N1972" s="1357">
        <f>IFERROR(INDEX('Budget Manager'!B:B,MATCH(L1972,'Budget Manager'!A:A,0)),"No PIDM")</f>
        <v>3831935</v>
      </c>
      <c r="O1972" s="1357" t="s">
        <v>9845</v>
      </c>
      <c r="P1972" s="1357" t="str">
        <f t="shared" si="40"/>
        <v>End</v>
      </c>
      <c r="Q1972" s="1361" t="str">
        <f>IFERROR(VLOOKUP(Organization!$L1972,BUDGETMANAGER,5,FALSE),"No VID")</f>
        <v>A</v>
      </c>
      <c r="R1972" s="111"/>
    </row>
    <row r="1973" spans="1:18" ht="12.75" customHeight="1">
      <c r="A1973" s="1359">
        <v>1964</v>
      </c>
      <c r="B1973" s="1355" t="s">
        <v>97</v>
      </c>
      <c r="C1973" s="1355"/>
      <c r="D1973" s="1355"/>
      <c r="E1973" s="1355"/>
      <c r="F1973" s="1355"/>
      <c r="G1973" s="1355"/>
      <c r="H1973" s="1356">
        <v>770213</v>
      </c>
      <c r="I1973" s="1363" t="s">
        <v>7835</v>
      </c>
      <c r="J1973" s="1355" t="s">
        <v>3245</v>
      </c>
      <c r="K1973" s="1360">
        <v>10830</v>
      </c>
      <c r="L1973" s="1360" t="s">
        <v>6375</v>
      </c>
      <c r="M1973" s="1357" t="str">
        <f>IFERROR(INDEX('Budget Manager'!C:C,MATCH(L1973,'Budget Manager'!A:A,0))&amp;", "&amp;INDEX('Budget Manager'!D:D,MATCH(L1973,'Budget Manager'!A:A,0)),"No Budget Manager")</f>
        <v>Andrews, Shaun</v>
      </c>
      <c r="N1973" s="1357">
        <f>IFERROR(INDEX('Budget Manager'!B:B,MATCH(L1973,'Budget Manager'!A:A,0)),"No PIDM")</f>
        <v>3831935</v>
      </c>
      <c r="O1973" s="1357"/>
      <c r="P1973" s="1357" t="str">
        <f t="shared" si="40"/>
        <v/>
      </c>
      <c r="Q1973" s="1361" t="str">
        <f>IFERROR(VLOOKUP(Organization!$L1973,BUDGETMANAGER,5,FALSE),"No VID")</f>
        <v>A</v>
      </c>
      <c r="R1973" s="111"/>
    </row>
    <row r="1974" spans="1:18" ht="12.75" customHeight="1">
      <c r="A1974" s="1359">
        <v>1965</v>
      </c>
      <c r="B1974" s="1355" t="s">
        <v>97</v>
      </c>
      <c r="C1974" s="1355"/>
      <c r="D1974" s="1355"/>
      <c r="E1974" s="1355"/>
      <c r="F1974" s="1355"/>
      <c r="G1974" s="1355"/>
      <c r="H1974" s="1356">
        <v>770302</v>
      </c>
      <c r="I1974" s="1363" t="s">
        <v>6533</v>
      </c>
      <c r="J1974" s="1355" t="s">
        <v>3245</v>
      </c>
      <c r="K1974" s="1360">
        <v>10120</v>
      </c>
      <c r="L1974" s="1360" t="s">
        <v>6771</v>
      </c>
      <c r="M1974" s="1357" t="str">
        <f>IFERROR(INDEX('Budget Manager'!C:C,MATCH(L1974,'Budget Manager'!A:A,0))&amp;", "&amp;INDEX('Budget Manager'!D:D,MATCH(L1974,'Budget Manager'!A:A,0)),"No Budget Manager")</f>
        <v>Fernandez, Jose</v>
      </c>
      <c r="N1974" s="1357">
        <f>IFERROR(INDEX('Budget Manager'!B:B,MATCH(L1974,'Budget Manager'!A:A,0)),"No PIDM")</f>
        <v>3875271</v>
      </c>
      <c r="O1974" s="1357" t="s">
        <v>7643</v>
      </c>
      <c r="P1974" s="1357" t="str">
        <f t="shared" si="40"/>
        <v>End</v>
      </c>
      <c r="Q1974" s="1361" t="str">
        <f>IFERROR(VLOOKUP(Organization!$L1974,BUDGETMANAGER,5,FALSE),"No VID")</f>
        <v>I</v>
      </c>
      <c r="R1974" s="111"/>
    </row>
    <row r="1975" spans="1:18" ht="12.75" customHeight="1">
      <c r="A1975" s="1359">
        <v>1966</v>
      </c>
      <c r="B1975" s="1355" t="s">
        <v>97</v>
      </c>
      <c r="C1975" s="1355"/>
      <c r="D1975" s="1355"/>
      <c r="E1975" s="1355"/>
      <c r="F1975" s="1355"/>
      <c r="G1975" s="1355"/>
      <c r="H1975" s="1356">
        <v>770303</v>
      </c>
      <c r="I1975" s="1363" t="s">
        <v>430</v>
      </c>
      <c r="J1975" s="1355" t="s">
        <v>3245</v>
      </c>
      <c r="K1975" s="1360">
        <v>10120</v>
      </c>
      <c r="L1975" s="1360" t="s">
        <v>5611</v>
      </c>
      <c r="M1975" s="1357" t="str">
        <f>IFERROR(INDEX('Budget Manager'!C:C,MATCH(L1975,'Budget Manager'!A:A,0))&amp;", "&amp;INDEX('Budget Manager'!D:D,MATCH(L1975,'Budget Manager'!A:A,0)),"No Budget Manager")</f>
        <v>Bottorff, Eugene</v>
      </c>
      <c r="N1975" s="1357">
        <f>IFERROR(INDEX('Budget Manager'!B:B,MATCH(L1975,'Budget Manager'!A:A,0)),"No PIDM")</f>
        <v>3711208</v>
      </c>
      <c r="O1975" s="1357" t="s">
        <v>6159</v>
      </c>
      <c r="P1975" s="1357" t="str">
        <f t="shared" si="40"/>
        <v>End</v>
      </c>
      <c r="Q1975" s="1361" t="str">
        <f>IFERROR(VLOOKUP(Organization!$L1975,BUDGETMANAGER,5,FALSE),"No VID")</f>
        <v>I</v>
      </c>
      <c r="R1975" s="111"/>
    </row>
    <row r="1976" spans="1:18" ht="12.75" customHeight="1">
      <c r="A1976" s="1359">
        <v>1967</v>
      </c>
      <c r="B1976" s="1355" t="s">
        <v>97</v>
      </c>
      <c r="C1976" s="1355"/>
      <c r="D1976" s="1355"/>
      <c r="E1976" s="1355"/>
      <c r="F1976" s="1355"/>
      <c r="G1976" s="1355"/>
      <c r="H1976" s="1356">
        <v>770304</v>
      </c>
      <c r="I1976" s="1363" t="s">
        <v>432</v>
      </c>
      <c r="J1976" s="1355" t="s">
        <v>3245</v>
      </c>
      <c r="K1976" s="1360">
        <v>10120</v>
      </c>
      <c r="L1976" s="1360" t="s">
        <v>5611</v>
      </c>
      <c r="M1976" s="1357" t="str">
        <f>IFERROR(INDEX('Budget Manager'!C:C,MATCH(L1976,'Budget Manager'!A:A,0))&amp;", "&amp;INDEX('Budget Manager'!D:D,MATCH(L1976,'Budget Manager'!A:A,0)),"No Budget Manager")</f>
        <v>Bottorff, Eugene</v>
      </c>
      <c r="N1976" s="1357">
        <f>IFERROR(INDEX('Budget Manager'!B:B,MATCH(L1976,'Budget Manager'!A:A,0)),"No PIDM")</f>
        <v>3711208</v>
      </c>
      <c r="O1976" s="1357" t="s">
        <v>6157</v>
      </c>
      <c r="P1976" s="1357" t="str">
        <f t="shared" si="40"/>
        <v>End</v>
      </c>
      <c r="Q1976" s="1361" t="str">
        <f>IFERROR(VLOOKUP(Organization!$L1976,BUDGETMANAGER,5,FALSE),"No VID")</f>
        <v>I</v>
      </c>
      <c r="R1976" s="111"/>
    </row>
    <row r="1977" spans="1:18" ht="12.75" customHeight="1">
      <c r="A1977" s="1359">
        <v>1968</v>
      </c>
      <c r="B1977" s="1355" t="s">
        <v>97</v>
      </c>
      <c r="C1977" s="1355"/>
      <c r="D1977" s="1355"/>
      <c r="E1977" s="1355"/>
      <c r="F1977" s="1355"/>
      <c r="G1977" s="1355"/>
      <c r="H1977" s="1356">
        <v>770310</v>
      </c>
      <c r="I1977" s="1363" t="s">
        <v>4371</v>
      </c>
      <c r="J1977" s="1355" t="s">
        <v>3245</v>
      </c>
      <c r="K1977" s="1360">
        <v>10120</v>
      </c>
      <c r="L1977" s="1360" t="s">
        <v>5611</v>
      </c>
      <c r="M1977" s="1357" t="str">
        <f>IFERROR(INDEX('Budget Manager'!C:C,MATCH(L1977,'Budget Manager'!A:A,0))&amp;", "&amp;INDEX('Budget Manager'!D:D,MATCH(L1977,'Budget Manager'!A:A,0)),"No Budget Manager")</f>
        <v>Bottorff, Eugene</v>
      </c>
      <c r="N1977" s="1357">
        <f>IFERROR(INDEX('Budget Manager'!B:B,MATCH(L1977,'Budget Manager'!A:A,0)),"No PIDM")</f>
        <v>3711208</v>
      </c>
      <c r="O1977" s="1357" t="s">
        <v>6381</v>
      </c>
      <c r="P1977" s="1357" t="str">
        <f t="shared" si="40"/>
        <v>End</v>
      </c>
      <c r="Q1977" s="1361" t="str">
        <f>IFERROR(VLOOKUP(Organization!$L1977,BUDGETMANAGER,5,FALSE),"No VID")</f>
        <v>I</v>
      </c>
      <c r="R1977" s="111"/>
    </row>
    <row r="1978" spans="1:18" ht="12.75" customHeight="1">
      <c r="A1978" s="1359">
        <v>1969</v>
      </c>
      <c r="B1978" s="1355" t="s">
        <v>97</v>
      </c>
      <c r="C1978" s="1355"/>
      <c r="D1978" s="1355"/>
      <c r="E1978" s="1355"/>
      <c r="F1978" s="1355"/>
      <c r="G1978" s="1355"/>
      <c r="H1978" s="1356">
        <v>770311</v>
      </c>
      <c r="I1978" s="1363" t="s">
        <v>8642</v>
      </c>
      <c r="J1978" s="1355" t="s">
        <v>3245</v>
      </c>
      <c r="K1978" s="1360">
        <v>10120</v>
      </c>
      <c r="L1978" s="1360" t="s">
        <v>6375</v>
      </c>
      <c r="M1978" s="1357" t="str">
        <f>IFERROR(INDEX('Budget Manager'!C:C,MATCH(L1978,'Budget Manager'!A:A,0))&amp;", "&amp;INDEX('Budget Manager'!D:D,MATCH(L1978,'Budget Manager'!A:A,0)),"No Budget Manager")</f>
        <v>Andrews, Shaun</v>
      </c>
      <c r="N1978" s="1357">
        <f>IFERROR(INDEX('Budget Manager'!B:B,MATCH(L1978,'Budget Manager'!A:A,0)),"No PIDM")</f>
        <v>3831935</v>
      </c>
      <c r="O1978" s="1357" t="s">
        <v>9048</v>
      </c>
      <c r="P1978" s="1357" t="str">
        <f t="shared" si="40"/>
        <v>End</v>
      </c>
      <c r="Q1978" s="1361" t="str">
        <f>IFERROR(VLOOKUP(Organization!$L1978,BUDGETMANAGER,5,FALSE),"No VID")</f>
        <v>A</v>
      </c>
      <c r="R1978" s="111"/>
    </row>
    <row r="1979" spans="1:18" ht="12.75" customHeight="1">
      <c r="A1979" s="1359">
        <v>1970</v>
      </c>
      <c r="B1979" s="1355" t="s">
        <v>97</v>
      </c>
      <c r="C1979" s="1355"/>
      <c r="D1979" s="1355"/>
      <c r="E1979" s="1355"/>
      <c r="F1979" s="1355"/>
      <c r="G1979" s="1355"/>
      <c r="H1979" s="1356">
        <v>770402</v>
      </c>
      <c r="I1979" s="1363" t="s">
        <v>6552</v>
      </c>
      <c r="J1979" s="1355" t="s">
        <v>3245</v>
      </c>
      <c r="K1979" s="1360">
        <v>10120</v>
      </c>
      <c r="L1979" s="1360" t="s">
        <v>6771</v>
      </c>
      <c r="M1979" s="1357" t="str">
        <f>IFERROR(INDEX('Budget Manager'!C:C,MATCH(L1979,'Budget Manager'!A:A,0))&amp;", "&amp;INDEX('Budget Manager'!D:D,MATCH(L1979,'Budget Manager'!A:A,0)),"No Budget Manager")</f>
        <v>Fernandez, Jose</v>
      </c>
      <c r="N1979" s="1357">
        <f>IFERROR(INDEX('Budget Manager'!B:B,MATCH(L1979,'Budget Manager'!A:A,0)),"No PIDM")</f>
        <v>3875271</v>
      </c>
      <c r="O1979" s="1357" t="s">
        <v>8151</v>
      </c>
      <c r="P1979" s="1357" t="str">
        <f t="shared" si="40"/>
        <v>End</v>
      </c>
      <c r="Q1979" s="1361" t="str">
        <f>IFERROR(VLOOKUP(Organization!$L1979,BUDGETMANAGER,5,FALSE),"No VID")</f>
        <v>I</v>
      </c>
      <c r="R1979" s="111"/>
    </row>
    <row r="1980" spans="1:18" ht="12.75" customHeight="1">
      <c r="A1980" s="1359">
        <v>1971</v>
      </c>
      <c r="B1980" s="1355" t="s">
        <v>97</v>
      </c>
      <c r="C1980" s="1355"/>
      <c r="D1980" s="1355"/>
      <c r="E1980" s="1355"/>
      <c r="F1980" s="1355"/>
      <c r="G1980" s="1355"/>
      <c r="H1980" s="1356">
        <v>770404</v>
      </c>
      <c r="I1980" s="1363" t="s">
        <v>2061</v>
      </c>
      <c r="J1980" s="1355" t="s">
        <v>3245</v>
      </c>
      <c r="K1980" s="1360">
        <v>10120</v>
      </c>
      <c r="L1980" s="1360" t="s">
        <v>5611</v>
      </c>
      <c r="M1980" s="1357" t="str">
        <f>IFERROR(INDEX('Budget Manager'!C:C,MATCH(L1980,'Budget Manager'!A:A,0))&amp;", "&amp;INDEX('Budget Manager'!D:D,MATCH(L1980,'Budget Manager'!A:A,0)),"No Budget Manager")</f>
        <v>Bottorff, Eugene</v>
      </c>
      <c r="N1980" s="1357">
        <f>IFERROR(INDEX('Budget Manager'!B:B,MATCH(L1980,'Budget Manager'!A:A,0)),"No PIDM")</f>
        <v>3711208</v>
      </c>
      <c r="O1980" s="1357" t="s">
        <v>6159</v>
      </c>
      <c r="P1980" s="1357" t="str">
        <f t="shared" si="40"/>
        <v>End</v>
      </c>
      <c r="Q1980" s="1361" t="str">
        <f>IFERROR(VLOOKUP(Organization!$L1980,BUDGETMANAGER,5,FALSE),"No VID")</f>
        <v>I</v>
      </c>
      <c r="R1980" s="111"/>
    </row>
    <row r="1981" spans="1:18" ht="12.75" customHeight="1">
      <c r="A1981" s="1359">
        <v>1972</v>
      </c>
      <c r="B1981" s="1355" t="s">
        <v>97</v>
      </c>
      <c r="C1981" s="1355"/>
      <c r="D1981" s="1355"/>
      <c r="E1981" s="1355"/>
      <c r="F1981" s="1355"/>
      <c r="G1981" s="1355"/>
      <c r="H1981" s="1356">
        <v>770410</v>
      </c>
      <c r="I1981" s="1363" t="s">
        <v>4383</v>
      </c>
      <c r="J1981" s="1355" t="s">
        <v>3245</v>
      </c>
      <c r="K1981" s="1360">
        <v>10120</v>
      </c>
      <c r="L1981" s="1360" t="s">
        <v>5611</v>
      </c>
      <c r="M1981" s="1357" t="str">
        <f>IFERROR(INDEX('Budget Manager'!C:C,MATCH(L1981,'Budget Manager'!A:A,0))&amp;", "&amp;INDEX('Budget Manager'!D:D,MATCH(L1981,'Budget Manager'!A:A,0)),"No Budget Manager")</f>
        <v>Bottorff, Eugene</v>
      </c>
      <c r="N1981" s="1357">
        <f>IFERROR(INDEX('Budget Manager'!B:B,MATCH(L1981,'Budget Manager'!A:A,0)),"No PIDM")</f>
        <v>3711208</v>
      </c>
      <c r="O1981" s="1357" t="s">
        <v>6159</v>
      </c>
      <c r="P1981" s="1357" t="str">
        <f t="shared" si="40"/>
        <v>End</v>
      </c>
      <c r="Q1981" s="1361" t="str">
        <f>IFERROR(VLOOKUP(Organization!$L1981,BUDGETMANAGER,5,FALSE),"No VID")</f>
        <v>I</v>
      </c>
      <c r="R1981" s="111"/>
    </row>
    <row r="1982" spans="1:18" ht="12.75" customHeight="1">
      <c r="A1982" s="1359">
        <v>1973</v>
      </c>
      <c r="B1982" s="1355" t="s">
        <v>97</v>
      </c>
      <c r="C1982" s="1355"/>
      <c r="D1982" s="1355"/>
      <c r="E1982" s="1355"/>
      <c r="F1982" s="1355"/>
      <c r="G1982" s="1355"/>
      <c r="H1982" s="1356">
        <v>770413</v>
      </c>
      <c r="I1982" s="1363" t="s">
        <v>8476</v>
      </c>
      <c r="J1982" s="1355" t="s">
        <v>3245</v>
      </c>
      <c r="K1982" s="1360">
        <v>10830</v>
      </c>
      <c r="L1982" s="1360" t="s">
        <v>6375</v>
      </c>
      <c r="M1982" s="1357" t="str">
        <f>IFERROR(INDEX('Budget Manager'!C:C,MATCH(L1982,'Budget Manager'!A:A,0))&amp;", "&amp;INDEX('Budget Manager'!D:D,MATCH(L1982,'Budget Manager'!A:A,0)),"No Budget Manager")</f>
        <v>Andrews, Shaun</v>
      </c>
      <c r="N1982" s="1357">
        <f>IFERROR(INDEX('Budget Manager'!B:B,MATCH(L1982,'Budget Manager'!A:A,0)),"No PIDM")</f>
        <v>3831935</v>
      </c>
      <c r="O1982" s="1357"/>
      <c r="P1982" s="1357" t="str">
        <f t="shared" si="40"/>
        <v/>
      </c>
      <c r="Q1982" s="1361" t="str">
        <f>IFERROR(VLOOKUP(Organization!$L1982,BUDGETMANAGER,5,FALSE),"No VID")</f>
        <v>A</v>
      </c>
      <c r="R1982" s="111"/>
    </row>
    <row r="1983" spans="1:18" ht="12.75" customHeight="1">
      <c r="A1983" s="1359">
        <v>1974</v>
      </c>
      <c r="B1983" s="1355" t="s">
        <v>97</v>
      </c>
      <c r="C1983" s="1355"/>
      <c r="D1983" s="1355"/>
      <c r="E1983" s="1355"/>
      <c r="F1983" s="1355"/>
      <c r="G1983" s="1355"/>
      <c r="H1983" s="1356">
        <v>770504</v>
      </c>
      <c r="I1983" s="1363" t="s">
        <v>475</v>
      </c>
      <c r="J1983" s="1355" t="s">
        <v>3245</v>
      </c>
      <c r="K1983" s="1360">
        <v>10120</v>
      </c>
      <c r="L1983" s="1360" t="s">
        <v>5611</v>
      </c>
      <c r="M1983" s="1357" t="str">
        <f>IFERROR(INDEX('Budget Manager'!C:C,MATCH(L1983,'Budget Manager'!A:A,0))&amp;", "&amp;INDEX('Budget Manager'!D:D,MATCH(L1983,'Budget Manager'!A:A,0)),"No Budget Manager")</f>
        <v>Bottorff, Eugene</v>
      </c>
      <c r="N1983" s="1357">
        <f>IFERROR(INDEX('Budget Manager'!B:B,MATCH(L1983,'Budget Manager'!A:A,0)),"No PIDM")</f>
        <v>3711208</v>
      </c>
      <c r="O1983" s="1357" t="s">
        <v>6157</v>
      </c>
      <c r="P1983" s="1357" t="str">
        <f t="shared" si="40"/>
        <v>End</v>
      </c>
      <c r="Q1983" s="1361" t="str">
        <f>IFERROR(VLOOKUP(Organization!$L1983,BUDGETMANAGER,5,FALSE),"No VID")</f>
        <v>I</v>
      </c>
      <c r="R1983" s="111"/>
    </row>
    <row r="1984" spans="1:18" ht="12.75" customHeight="1">
      <c r="A1984" s="1359">
        <v>1975</v>
      </c>
      <c r="B1984" s="1355" t="s">
        <v>97</v>
      </c>
      <c r="C1984" s="1355"/>
      <c r="D1984" s="1355"/>
      <c r="E1984" s="1355"/>
      <c r="F1984" s="1355"/>
      <c r="G1984" s="1355"/>
      <c r="H1984" s="1356">
        <v>770510</v>
      </c>
      <c r="I1984" s="1363" t="s">
        <v>4384</v>
      </c>
      <c r="J1984" s="1355" t="s">
        <v>3245</v>
      </c>
      <c r="K1984" s="1360">
        <v>10120</v>
      </c>
      <c r="L1984" s="1360" t="s">
        <v>5611</v>
      </c>
      <c r="M1984" s="1357" t="str">
        <f>IFERROR(INDEX('Budget Manager'!C:C,MATCH(L1984,'Budget Manager'!A:A,0))&amp;", "&amp;INDEX('Budget Manager'!D:D,MATCH(L1984,'Budget Manager'!A:A,0)),"No Budget Manager")</f>
        <v>Bottorff, Eugene</v>
      </c>
      <c r="N1984" s="1357">
        <f>IFERROR(INDEX('Budget Manager'!B:B,MATCH(L1984,'Budget Manager'!A:A,0)),"No PIDM")</f>
        <v>3711208</v>
      </c>
      <c r="O1984" s="1357" t="s">
        <v>6159</v>
      </c>
      <c r="P1984" s="1357" t="str">
        <f t="shared" si="40"/>
        <v>End</v>
      </c>
      <c r="Q1984" s="1361" t="str">
        <f>IFERROR(VLOOKUP(Organization!$L1984,BUDGETMANAGER,5,FALSE),"No VID")</f>
        <v>I</v>
      </c>
      <c r="R1984" s="111"/>
    </row>
    <row r="1985" spans="1:18" ht="12.75" customHeight="1">
      <c r="A1985" s="1359">
        <v>1976</v>
      </c>
      <c r="B1985" s="1355" t="s">
        <v>97</v>
      </c>
      <c r="C1985" s="1355"/>
      <c r="D1985" s="1355"/>
      <c r="E1985" s="1355"/>
      <c r="F1985" s="1355"/>
      <c r="G1985" s="1355"/>
      <c r="H1985" s="1356">
        <v>770513</v>
      </c>
      <c r="I1985" s="1363" t="s">
        <v>8682</v>
      </c>
      <c r="J1985" s="1355" t="s">
        <v>3245</v>
      </c>
      <c r="K1985" s="1360">
        <v>10120</v>
      </c>
      <c r="L1985" s="1360" t="s">
        <v>6375</v>
      </c>
      <c r="M1985" s="1357" t="str">
        <f>IFERROR(INDEX('Budget Manager'!C:C,MATCH(L1985,'Budget Manager'!A:A,0))&amp;", "&amp;INDEX('Budget Manager'!D:D,MATCH(L1985,'Budget Manager'!A:A,0)),"No Budget Manager")</f>
        <v>Andrews, Shaun</v>
      </c>
      <c r="N1985" s="1357">
        <f>IFERROR(INDEX('Budget Manager'!B:B,MATCH(L1985,'Budget Manager'!A:A,0)),"No PIDM")</f>
        <v>3831935</v>
      </c>
      <c r="O1985" s="1357" t="s">
        <v>9457</v>
      </c>
      <c r="P1985" s="1357" t="str">
        <f t="shared" si="40"/>
        <v>End</v>
      </c>
      <c r="Q1985" s="1361" t="str">
        <f>IFERROR(VLOOKUP(Organization!$L1985,BUDGETMANAGER,5,FALSE),"No VID")</f>
        <v>A</v>
      </c>
      <c r="R1985" s="111"/>
    </row>
    <row r="1986" spans="1:18" ht="12.75" customHeight="1">
      <c r="A1986" s="1359">
        <v>1977</v>
      </c>
      <c r="B1986" s="1355" t="s">
        <v>97</v>
      </c>
      <c r="C1986" s="1355"/>
      <c r="D1986" s="1355"/>
      <c r="E1986" s="1355"/>
      <c r="F1986" s="1355"/>
      <c r="G1986" s="1355"/>
      <c r="H1986" s="1356">
        <v>770600</v>
      </c>
      <c r="I1986" s="1363" t="s">
        <v>2064</v>
      </c>
      <c r="J1986" s="1355" t="s">
        <v>3245</v>
      </c>
      <c r="K1986" s="1360">
        <v>10120</v>
      </c>
      <c r="L1986" s="1360" t="s">
        <v>5611</v>
      </c>
      <c r="M1986" s="1357" t="str">
        <f>IFERROR(INDEX('Budget Manager'!C:C,MATCH(L1986,'Budget Manager'!A:A,0))&amp;", "&amp;INDEX('Budget Manager'!D:D,MATCH(L1986,'Budget Manager'!A:A,0)),"No Budget Manager")</f>
        <v>Bottorff, Eugene</v>
      </c>
      <c r="N1986" s="1357">
        <f>IFERROR(INDEX('Budget Manager'!B:B,MATCH(L1986,'Budget Manager'!A:A,0)),"No PIDM")</f>
        <v>3711208</v>
      </c>
      <c r="O1986" s="1357" t="s">
        <v>6157</v>
      </c>
      <c r="P1986" s="1357" t="str">
        <f t="shared" si="40"/>
        <v>End</v>
      </c>
      <c r="Q1986" s="1361" t="str">
        <f>IFERROR(VLOOKUP(Organization!$L1986,BUDGETMANAGER,5,FALSE),"No VID")</f>
        <v>I</v>
      </c>
      <c r="R1986" s="111"/>
    </row>
    <row r="1987" spans="1:18" ht="12.75" customHeight="1">
      <c r="A1987" s="1359">
        <v>1978</v>
      </c>
      <c r="B1987" s="1355" t="s">
        <v>97</v>
      </c>
      <c r="C1987" s="1355"/>
      <c r="D1987" s="1355"/>
      <c r="E1987" s="1355"/>
      <c r="F1987" s="1355"/>
      <c r="G1987" s="1355"/>
      <c r="H1987" s="1356">
        <v>770602</v>
      </c>
      <c r="I1987" s="1363" t="s">
        <v>9175</v>
      </c>
      <c r="J1987" s="1355" t="s">
        <v>3245</v>
      </c>
      <c r="K1987" s="1360">
        <v>10830</v>
      </c>
      <c r="L1987" s="1360" t="s">
        <v>6375</v>
      </c>
      <c r="M1987" s="1357" t="str">
        <f>IFERROR(INDEX('Budget Manager'!C:C,MATCH(L1987,'Budget Manager'!A:A,0))&amp;", "&amp;INDEX('Budget Manager'!D:D,MATCH(L1987,'Budget Manager'!A:A,0)),"No Budget Manager")</f>
        <v>Andrews, Shaun</v>
      </c>
      <c r="N1987" s="1357">
        <f>IFERROR(INDEX('Budget Manager'!B:B,MATCH(L1987,'Budget Manager'!A:A,0)),"No PIDM")</f>
        <v>3831935</v>
      </c>
      <c r="O1987" s="1357" t="s">
        <v>9825</v>
      </c>
      <c r="P1987" s="1357" t="str">
        <f t="shared" si="40"/>
        <v>End</v>
      </c>
      <c r="Q1987" s="1361" t="str">
        <f>IFERROR(VLOOKUP(Organization!$L1987,BUDGETMANAGER,5,FALSE),"No VID")</f>
        <v>A</v>
      </c>
      <c r="R1987" s="111"/>
    </row>
    <row r="1988" spans="1:18" ht="12.75" customHeight="1">
      <c r="A1988" s="1359">
        <v>1979</v>
      </c>
      <c r="B1988" s="1355" t="s">
        <v>97</v>
      </c>
      <c r="C1988" s="1355"/>
      <c r="D1988" s="1355"/>
      <c r="E1988" s="1355"/>
      <c r="F1988" s="1355"/>
      <c r="G1988" s="1355"/>
      <c r="H1988" s="1356">
        <v>770603</v>
      </c>
      <c r="I1988" s="1363" t="s">
        <v>469</v>
      </c>
      <c r="J1988" s="1355" t="s">
        <v>3245</v>
      </c>
      <c r="K1988" s="1360">
        <v>10120</v>
      </c>
      <c r="L1988" s="1360" t="s">
        <v>5611</v>
      </c>
      <c r="M1988" s="1357" t="str">
        <f>IFERROR(INDEX('Budget Manager'!C:C,MATCH(L1988,'Budget Manager'!A:A,0))&amp;", "&amp;INDEX('Budget Manager'!D:D,MATCH(L1988,'Budget Manager'!A:A,0)),"No Budget Manager")</f>
        <v>Bottorff, Eugene</v>
      </c>
      <c r="N1988" s="1357">
        <f>IFERROR(INDEX('Budget Manager'!B:B,MATCH(L1988,'Budget Manager'!A:A,0)),"No PIDM")</f>
        <v>3711208</v>
      </c>
      <c r="O1988" s="1357" t="s">
        <v>6159</v>
      </c>
      <c r="P1988" s="1357" t="str">
        <f t="shared" si="40"/>
        <v>End</v>
      </c>
      <c r="Q1988" s="1361" t="str">
        <f>IFERROR(VLOOKUP(Organization!$L1988,BUDGETMANAGER,5,FALSE),"No VID")</f>
        <v>I</v>
      </c>
      <c r="R1988" s="111"/>
    </row>
    <row r="1989" spans="1:18" ht="12.75" customHeight="1">
      <c r="A1989" s="1359">
        <v>1980</v>
      </c>
      <c r="B1989" s="1355" t="s">
        <v>97</v>
      </c>
      <c r="C1989" s="1355"/>
      <c r="D1989" s="1355"/>
      <c r="E1989" s="1355"/>
      <c r="F1989" s="1355"/>
      <c r="G1989" s="1355"/>
      <c r="H1989" s="1356">
        <v>770605</v>
      </c>
      <c r="I1989" s="1363" t="s">
        <v>2057</v>
      </c>
      <c r="J1989" s="1355" t="s">
        <v>3245</v>
      </c>
      <c r="K1989" s="1360">
        <v>10120</v>
      </c>
      <c r="L1989" s="1360" t="s">
        <v>5611</v>
      </c>
      <c r="M1989" s="1357" t="str">
        <f>IFERROR(INDEX('Budget Manager'!C:C,MATCH(L1989,'Budget Manager'!A:A,0))&amp;", "&amp;INDEX('Budget Manager'!D:D,MATCH(L1989,'Budget Manager'!A:A,0)),"No Budget Manager")</f>
        <v>Bottorff, Eugene</v>
      </c>
      <c r="N1989" s="1357">
        <f>IFERROR(INDEX('Budget Manager'!B:B,MATCH(L1989,'Budget Manager'!A:A,0)),"No PIDM")</f>
        <v>3711208</v>
      </c>
      <c r="O1989" s="1357" t="s">
        <v>6583</v>
      </c>
      <c r="P1989" s="1357" t="str">
        <f t="shared" si="40"/>
        <v>End</v>
      </c>
      <c r="Q1989" s="1361" t="str">
        <f>IFERROR(VLOOKUP(Organization!$L1989,BUDGETMANAGER,5,FALSE),"No VID")</f>
        <v>I</v>
      </c>
      <c r="R1989" s="111"/>
    </row>
    <row r="1990" spans="1:18" ht="12.75" customHeight="1">
      <c r="A1990" s="1359">
        <v>1981</v>
      </c>
      <c r="B1990" s="1355" t="s">
        <v>97</v>
      </c>
      <c r="C1990" s="1355"/>
      <c r="D1990" s="1355"/>
      <c r="E1990" s="1355"/>
      <c r="F1990" s="1355"/>
      <c r="G1990" s="1355"/>
      <c r="H1990" s="1356">
        <v>770610</v>
      </c>
      <c r="I1990" s="1363" t="s">
        <v>4753</v>
      </c>
      <c r="J1990" s="1355" t="s">
        <v>3245</v>
      </c>
      <c r="K1990" s="1360">
        <v>10120</v>
      </c>
      <c r="L1990" s="1360" t="s">
        <v>5611</v>
      </c>
      <c r="M1990" s="1357" t="str">
        <f>IFERROR(INDEX('Budget Manager'!C:C,MATCH(L1990,'Budget Manager'!A:A,0))&amp;", "&amp;INDEX('Budget Manager'!D:D,MATCH(L1990,'Budget Manager'!A:A,0)),"No Budget Manager")</f>
        <v>Bottorff, Eugene</v>
      </c>
      <c r="N1990" s="1357">
        <f>IFERROR(INDEX('Budget Manager'!B:B,MATCH(L1990,'Budget Manager'!A:A,0)),"No PIDM")</f>
        <v>3711208</v>
      </c>
      <c r="O1990" s="1357" t="s">
        <v>6159</v>
      </c>
      <c r="P1990" s="1357" t="str">
        <f t="shared" si="40"/>
        <v>End</v>
      </c>
      <c r="Q1990" s="1361" t="str">
        <f>IFERROR(VLOOKUP(Organization!$L1990,BUDGETMANAGER,5,FALSE),"No VID")</f>
        <v>I</v>
      </c>
      <c r="R1990" s="111"/>
    </row>
    <row r="1991" spans="1:18" ht="12.75" customHeight="1">
      <c r="A1991" s="1359">
        <v>1982</v>
      </c>
      <c r="B1991" s="1355" t="s">
        <v>97</v>
      </c>
      <c r="C1991" s="1355"/>
      <c r="D1991" s="1355"/>
      <c r="E1991" s="1355"/>
      <c r="F1991" s="1355"/>
      <c r="G1991" s="1355"/>
      <c r="H1991" s="1356">
        <v>770700</v>
      </c>
      <c r="I1991" s="1363" t="s">
        <v>429</v>
      </c>
      <c r="J1991" s="1355" t="s">
        <v>3245</v>
      </c>
      <c r="K1991" s="1360">
        <v>10120</v>
      </c>
      <c r="L1991" s="1360" t="s">
        <v>5611</v>
      </c>
      <c r="M1991" s="1357" t="str">
        <f>IFERROR(INDEX('Budget Manager'!C:C,MATCH(L1991,'Budget Manager'!A:A,0))&amp;", "&amp;INDEX('Budget Manager'!D:D,MATCH(L1991,'Budget Manager'!A:A,0)),"No Budget Manager")</f>
        <v>Bottorff, Eugene</v>
      </c>
      <c r="N1991" s="1357">
        <f>IFERROR(INDEX('Budget Manager'!B:B,MATCH(L1991,'Budget Manager'!A:A,0)),"No PIDM")</f>
        <v>3711208</v>
      </c>
      <c r="O1991" s="1357" t="s">
        <v>6159</v>
      </c>
      <c r="P1991" s="1357" t="str">
        <f t="shared" si="40"/>
        <v>End</v>
      </c>
      <c r="Q1991" s="1361" t="str">
        <f>IFERROR(VLOOKUP(Organization!$L1991,BUDGETMANAGER,5,FALSE),"No VID")</f>
        <v>I</v>
      </c>
      <c r="R1991" s="111"/>
    </row>
    <row r="1992" spans="1:18" ht="12.75" customHeight="1">
      <c r="A1992" s="1359">
        <v>1983</v>
      </c>
      <c r="B1992" s="1355" t="s">
        <v>97</v>
      </c>
      <c r="C1992" s="1355"/>
      <c r="D1992" s="1355"/>
      <c r="E1992" s="1355"/>
      <c r="F1992" s="1355"/>
      <c r="G1992" s="1355"/>
      <c r="H1992" s="1356">
        <v>770702</v>
      </c>
      <c r="I1992" s="1363" t="s">
        <v>9184</v>
      </c>
      <c r="J1992" s="1355" t="s">
        <v>3245</v>
      </c>
      <c r="K1992" s="1360">
        <v>10830</v>
      </c>
      <c r="L1992" s="1360" t="s">
        <v>6375</v>
      </c>
      <c r="M1992" s="1357" t="str">
        <f>IFERROR(INDEX('Budget Manager'!C:C,MATCH(L1992,'Budget Manager'!A:A,0))&amp;", "&amp;INDEX('Budget Manager'!D:D,MATCH(L1992,'Budget Manager'!A:A,0)),"No Budget Manager")</f>
        <v>Andrews, Shaun</v>
      </c>
      <c r="N1992" s="1357">
        <f>IFERROR(INDEX('Budget Manager'!B:B,MATCH(L1992,'Budget Manager'!A:A,0)),"No PIDM")</f>
        <v>3831935</v>
      </c>
      <c r="O1992" s="1357"/>
      <c r="P1992" s="1357" t="str">
        <f t="shared" si="40"/>
        <v/>
      </c>
      <c r="Q1992" s="1361" t="str">
        <f>IFERROR(VLOOKUP(Organization!$L1992,BUDGETMANAGER,5,FALSE),"No VID")</f>
        <v>A</v>
      </c>
      <c r="R1992" s="111"/>
    </row>
    <row r="1993" spans="1:18" ht="12.75" customHeight="1">
      <c r="A1993" s="1359">
        <v>1984</v>
      </c>
      <c r="B1993" s="1355" t="s">
        <v>97</v>
      </c>
      <c r="C1993" s="1355"/>
      <c r="D1993" s="1355"/>
      <c r="E1993" s="1355"/>
      <c r="F1993" s="1355"/>
      <c r="G1993" s="1355"/>
      <c r="H1993" s="1356">
        <v>770703</v>
      </c>
      <c r="I1993" s="1363" t="s">
        <v>470</v>
      </c>
      <c r="J1993" s="1355" t="s">
        <v>3245</v>
      </c>
      <c r="K1993" s="1360">
        <v>10120</v>
      </c>
      <c r="L1993" s="1360" t="s">
        <v>5611</v>
      </c>
      <c r="M1993" s="1357" t="str">
        <f>IFERROR(INDEX('Budget Manager'!C:C,MATCH(L1993,'Budget Manager'!A:A,0))&amp;", "&amp;INDEX('Budget Manager'!D:D,MATCH(L1993,'Budget Manager'!A:A,0)),"No Budget Manager")</f>
        <v>Bottorff, Eugene</v>
      </c>
      <c r="N1993" s="1357">
        <f>IFERROR(INDEX('Budget Manager'!B:B,MATCH(L1993,'Budget Manager'!A:A,0)),"No PIDM")</f>
        <v>3711208</v>
      </c>
      <c r="O1993" s="1357" t="s">
        <v>6159</v>
      </c>
      <c r="P1993" s="1357" t="str">
        <f t="shared" si="40"/>
        <v>End</v>
      </c>
      <c r="Q1993" s="1361" t="str">
        <f>IFERROR(VLOOKUP(Organization!$L1993,BUDGETMANAGER,5,FALSE),"No VID")</f>
        <v>I</v>
      </c>
      <c r="R1993" s="111"/>
    </row>
    <row r="1994" spans="1:18" ht="12.75" customHeight="1">
      <c r="A1994" s="1359">
        <v>1985</v>
      </c>
      <c r="B1994" s="1355" t="s">
        <v>97</v>
      </c>
      <c r="C1994" s="1355"/>
      <c r="D1994" s="1355"/>
      <c r="E1994" s="1355"/>
      <c r="F1994" s="1355"/>
      <c r="G1994" s="1355"/>
      <c r="H1994" s="1356">
        <v>770704</v>
      </c>
      <c r="I1994" s="1363" t="s">
        <v>2054</v>
      </c>
      <c r="J1994" s="1355" t="s">
        <v>3245</v>
      </c>
      <c r="K1994" s="1360">
        <v>10120</v>
      </c>
      <c r="L1994" s="1360" t="s">
        <v>5611</v>
      </c>
      <c r="M1994" s="1357" t="str">
        <f>IFERROR(INDEX('Budget Manager'!C:C,MATCH(L1994,'Budget Manager'!A:A,0))&amp;", "&amp;INDEX('Budget Manager'!D:D,MATCH(L1994,'Budget Manager'!A:A,0)),"No Budget Manager")</f>
        <v>Bottorff, Eugene</v>
      </c>
      <c r="N1994" s="1357">
        <f>IFERROR(INDEX('Budget Manager'!B:B,MATCH(L1994,'Budget Manager'!A:A,0)),"No PIDM")</f>
        <v>3711208</v>
      </c>
      <c r="O1994" s="1357" t="s">
        <v>6157</v>
      </c>
      <c r="P1994" s="1357" t="str">
        <f t="shared" si="40"/>
        <v>End</v>
      </c>
      <c r="Q1994" s="1361" t="str">
        <f>IFERROR(VLOOKUP(Organization!$L1994,BUDGETMANAGER,5,FALSE),"No VID")</f>
        <v>I</v>
      </c>
      <c r="R1994" s="111"/>
    </row>
    <row r="1995" spans="1:18" ht="12.75" customHeight="1">
      <c r="A1995" s="1359">
        <v>1986</v>
      </c>
      <c r="B1995" s="1355" t="s">
        <v>97</v>
      </c>
      <c r="C1995" s="1355"/>
      <c r="D1995" s="1355"/>
      <c r="E1995" s="1355"/>
      <c r="F1995" s="1355"/>
      <c r="G1995" s="1355"/>
      <c r="H1995" s="1356">
        <v>770705</v>
      </c>
      <c r="I1995" s="1363" t="s">
        <v>3929</v>
      </c>
      <c r="J1995" s="1355" t="s">
        <v>3245</v>
      </c>
      <c r="K1995" s="1360">
        <v>10120</v>
      </c>
      <c r="L1995" s="1360" t="s">
        <v>5611</v>
      </c>
      <c r="M1995" s="1357" t="str">
        <f>IFERROR(INDEX('Budget Manager'!C:C,MATCH(L1995,'Budget Manager'!A:A,0))&amp;", "&amp;INDEX('Budget Manager'!D:D,MATCH(L1995,'Budget Manager'!A:A,0)),"No Budget Manager")</f>
        <v>Bottorff, Eugene</v>
      </c>
      <c r="N1995" s="1357">
        <f>IFERROR(INDEX('Budget Manager'!B:B,MATCH(L1995,'Budget Manager'!A:A,0)),"No PIDM")</f>
        <v>3711208</v>
      </c>
      <c r="O1995" s="1357" t="s">
        <v>6159</v>
      </c>
      <c r="P1995" s="1357" t="str">
        <f t="shared" si="40"/>
        <v>End</v>
      </c>
      <c r="Q1995" s="1361" t="str">
        <f>IFERROR(VLOOKUP(Organization!$L1995,BUDGETMANAGER,5,FALSE),"No VID")</f>
        <v>I</v>
      </c>
      <c r="R1995" s="111"/>
    </row>
    <row r="1996" spans="1:18" ht="12.75" customHeight="1">
      <c r="A1996" s="1359">
        <v>1987</v>
      </c>
      <c r="B1996" s="1355" t="s">
        <v>97</v>
      </c>
      <c r="C1996" s="1355"/>
      <c r="D1996" s="1355"/>
      <c r="E1996" s="1355"/>
      <c r="F1996" s="1355"/>
      <c r="G1996" s="1355"/>
      <c r="H1996" s="1356">
        <v>770710</v>
      </c>
      <c r="I1996" s="1363" t="s">
        <v>4921</v>
      </c>
      <c r="J1996" s="1355" t="s">
        <v>3245</v>
      </c>
      <c r="K1996" s="1360">
        <v>10120</v>
      </c>
      <c r="L1996" s="1360" t="s">
        <v>5611</v>
      </c>
      <c r="M1996" s="1357" t="str">
        <f>IFERROR(INDEX('Budget Manager'!C:C,MATCH(L1996,'Budget Manager'!A:A,0))&amp;", "&amp;INDEX('Budget Manager'!D:D,MATCH(L1996,'Budget Manager'!A:A,0)),"No Budget Manager")</f>
        <v>Bottorff, Eugene</v>
      </c>
      <c r="N1996" s="1357">
        <f>IFERROR(INDEX('Budget Manager'!B:B,MATCH(L1996,'Budget Manager'!A:A,0)),"No PIDM")</f>
        <v>3711208</v>
      </c>
      <c r="O1996" s="1357" t="s">
        <v>6157</v>
      </c>
      <c r="P1996" s="1357" t="str">
        <f t="shared" si="40"/>
        <v>End</v>
      </c>
      <c r="Q1996" s="1361" t="str">
        <f>IFERROR(VLOOKUP(Organization!$L1996,BUDGETMANAGER,5,FALSE),"No VID")</f>
        <v>I</v>
      </c>
      <c r="R1996" s="111"/>
    </row>
    <row r="1997" spans="1:18" ht="12.75" customHeight="1">
      <c r="A1997" s="1359">
        <v>1988</v>
      </c>
      <c r="B1997" s="1355" t="s">
        <v>97</v>
      </c>
      <c r="C1997" s="1355"/>
      <c r="D1997" s="1355"/>
      <c r="E1997" s="1355"/>
      <c r="F1997" s="1355"/>
      <c r="G1997" s="1355"/>
      <c r="H1997" s="1356">
        <v>770803</v>
      </c>
      <c r="I1997" s="1363" t="s">
        <v>471</v>
      </c>
      <c r="J1997" s="1355" t="s">
        <v>3245</v>
      </c>
      <c r="K1997" s="1360">
        <v>10120</v>
      </c>
      <c r="L1997" s="1360" t="s">
        <v>5611</v>
      </c>
      <c r="M1997" s="1357" t="str">
        <f>IFERROR(INDEX('Budget Manager'!C:C,MATCH(L1997,'Budget Manager'!A:A,0))&amp;", "&amp;INDEX('Budget Manager'!D:D,MATCH(L1997,'Budget Manager'!A:A,0)),"No Budget Manager")</f>
        <v>Bottorff, Eugene</v>
      </c>
      <c r="N1997" s="1357">
        <f>IFERROR(INDEX('Budget Manager'!B:B,MATCH(L1997,'Budget Manager'!A:A,0)),"No PIDM")</f>
        <v>3711208</v>
      </c>
      <c r="O1997" s="1357" t="s">
        <v>6159</v>
      </c>
      <c r="P1997" s="1357" t="str">
        <f t="shared" si="40"/>
        <v>End</v>
      </c>
      <c r="Q1997" s="1361" t="str">
        <f>IFERROR(VLOOKUP(Organization!$L1997,BUDGETMANAGER,5,FALSE),"No VID")</f>
        <v>I</v>
      </c>
      <c r="R1997" s="111"/>
    </row>
    <row r="1998" spans="1:18" ht="12.75" customHeight="1">
      <c r="A1998" s="1359">
        <v>1989</v>
      </c>
      <c r="B1998" s="1355" t="s">
        <v>97</v>
      </c>
      <c r="C1998" s="1355"/>
      <c r="D1998" s="1355"/>
      <c r="E1998" s="1355"/>
      <c r="F1998" s="1355"/>
      <c r="G1998" s="1355"/>
      <c r="H1998" s="1356">
        <v>770805</v>
      </c>
      <c r="I1998" s="1363" t="s">
        <v>4156</v>
      </c>
      <c r="J1998" s="1355" t="s">
        <v>3245</v>
      </c>
      <c r="K1998" s="1360">
        <v>10120</v>
      </c>
      <c r="L1998" s="1360" t="s">
        <v>5611</v>
      </c>
      <c r="M1998" s="1357" t="str">
        <f>IFERROR(INDEX('Budget Manager'!C:C,MATCH(L1998,'Budget Manager'!A:A,0))&amp;", "&amp;INDEX('Budget Manager'!D:D,MATCH(L1998,'Budget Manager'!A:A,0)),"No Budget Manager")</f>
        <v>Bottorff, Eugene</v>
      </c>
      <c r="N1998" s="1357">
        <f>IFERROR(INDEX('Budget Manager'!B:B,MATCH(L1998,'Budget Manager'!A:A,0)),"No PIDM")</f>
        <v>3711208</v>
      </c>
      <c r="O1998" s="1357" t="s">
        <v>6159</v>
      </c>
      <c r="P1998" s="1357" t="str">
        <f t="shared" si="40"/>
        <v>End</v>
      </c>
      <c r="Q1998" s="1361" t="str">
        <f>IFERROR(VLOOKUP(Organization!$L1998,BUDGETMANAGER,5,FALSE),"No VID")</f>
        <v>I</v>
      </c>
      <c r="R1998" s="111"/>
    </row>
    <row r="1999" spans="1:18" ht="12.75" customHeight="1">
      <c r="A1999" s="1359">
        <v>1990</v>
      </c>
      <c r="B1999" s="1355" t="s">
        <v>97</v>
      </c>
      <c r="C1999" s="1355"/>
      <c r="D1999" s="1355"/>
      <c r="E1999" s="1355"/>
      <c r="F1999" s="1355"/>
      <c r="G1999" s="1355"/>
      <c r="H1999" s="1356">
        <v>770903</v>
      </c>
      <c r="I1999" s="1363" t="s">
        <v>472</v>
      </c>
      <c r="J1999" s="1355" t="s">
        <v>3245</v>
      </c>
      <c r="K1999" s="1360">
        <v>10120</v>
      </c>
      <c r="L1999" s="1360" t="s">
        <v>5611</v>
      </c>
      <c r="M1999" s="1357" t="str">
        <f>IFERROR(INDEX('Budget Manager'!C:C,MATCH(L1999,'Budget Manager'!A:A,0))&amp;", "&amp;INDEX('Budget Manager'!D:D,MATCH(L1999,'Budget Manager'!A:A,0)),"No Budget Manager")</f>
        <v>Bottorff, Eugene</v>
      </c>
      <c r="N1999" s="1357">
        <f>IFERROR(INDEX('Budget Manager'!B:B,MATCH(L1999,'Budget Manager'!A:A,0)),"No PIDM")</f>
        <v>3711208</v>
      </c>
      <c r="O1999" s="1357" t="s">
        <v>6583</v>
      </c>
      <c r="P1999" s="1357" t="str">
        <f t="shared" si="40"/>
        <v>End</v>
      </c>
      <c r="Q1999" s="1361" t="str">
        <f>IFERROR(VLOOKUP(Organization!$L1999,BUDGETMANAGER,5,FALSE),"No VID")</f>
        <v>I</v>
      </c>
      <c r="R1999" s="111"/>
    </row>
    <row r="2000" spans="1:18" ht="12.75" customHeight="1">
      <c r="A2000" s="1359">
        <v>1991</v>
      </c>
      <c r="B2000" s="1355" t="s">
        <v>97</v>
      </c>
      <c r="C2000" s="1355"/>
      <c r="D2000" s="1355"/>
      <c r="E2000" s="1355"/>
      <c r="F2000" s="1355"/>
      <c r="G2000" s="1355"/>
      <c r="H2000" s="1356">
        <v>770904</v>
      </c>
      <c r="I2000" s="1363" t="s">
        <v>2059</v>
      </c>
      <c r="J2000" s="1355" t="s">
        <v>3245</v>
      </c>
      <c r="K2000" s="1360">
        <v>10120</v>
      </c>
      <c r="L2000" s="1360" t="s">
        <v>5611</v>
      </c>
      <c r="M2000" s="1357" t="str">
        <f>IFERROR(INDEX('Budget Manager'!C:C,MATCH(L2000,'Budget Manager'!A:A,0))&amp;", "&amp;INDEX('Budget Manager'!D:D,MATCH(L2000,'Budget Manager'!A:A,0)),"No Budget Manager")</f>
        <v>Bottorff, Eugene</v>
      </c>
      <c r="N2000" s="1357">
        <f>IFERROR(INDEX('Budget Manager'!B:B,MATCH(L2000,'Budget Manager'!A:A,0)),"No PIDM")</f>
        <v>3711208</v>
      </c>
      <c r="O2000" s="1357" t="s">
        <v>6159</v>
      </c>
      <c r="P2000" s="1357" t="str">
        <f t="shared" si="40"/>
        <v>End</v>
      </c>
      <c r="Q2000" s="1361" t="str">
        <f>IFERROR(VLOOKUP(Organization!$L2000,BUDGETMANAGER,5,FALSE),"No VID")</f>
        <v>I</v>
      </c>
      <c r="R2000" s="111"/>
    </row>
    <row r="2001" spans="1:18" ht="12.75" customHeight="1">
      <c r="A2001" s="1359">
        <v>1992</v>
      </c>
      <c r="B2001" s="1355" t="s">
        <v>97</v>
      </c>
      <c r="C2001" s="1355"/>
      <c r="D2001" s="1355"/>
      <c r="E2001" s="1355"/>
      <c r="F2001" s="1355"/>
      <c r="G2001" s="1355"/>
      <c r="H2001" s="1356">
        <v>770905</v>
      </c>
      <c r="I2001" s="1363" t="s">
        <v>4283</v>
      </c>
      <c r="J2001" s="1355" t="s">
        <v>3245</v>
      </c>
      <c r="K2001" s="1360">
        <v>10120</v>
      </c>
      <c r="L2001" s="1360" t="s">
        <v>5611</v>
      </c>
      <c r="M2001" s="1357" t="str">
        <f>IFERROR(INDEX('Budget Manager'!C:C,MATCH(L2001,'Budget Manager'!A:A,0))&amp;", "&amp;INDEX('Budget Manager'!D:D,MATCH(L2001,'Budget Manager'!A:A,0)),"No Budget Manager")</f>
        <v>Bottorff, Eugene</v>
      </c>
      <c r="N2001" s="1357">
        <f>IFERROR(INDEX('Budget Manager'!B:B,MATCH(L2001,'Budget Manager'!A:A,0)),"No PIDM")</f>
        <v>3711208</v>
      </c>
      <c r="O2001" s="1357" t="s">
        <v>6157</v>
      </c>
      <c r="P2001" s="1357" t="str">
        <f t="shared" si="40"/>
        <v>End</v>
      </c>
      <c r="Q2001" s="1361" t="str">
        <f>IFERROR(VLOOKUP(Organization!$L2001,BUDGETMANAGER,5,FALSE),"No VID")</f>
        <v>I</v>
      </c>
      <c r="R2001" s="111"/>
    </row>
    <row r="2002" spans="1:18" ht="12.75" customHeight="1">
      <c r="A2002" s="1359">
        <v>1993</v>
      </c>
      <c r="B2002" s="1355" t="s">
        <v>97</v>
      </c>
      <c r="C2002" s="1355"/>
      <c r="D2002" s="1355"/>
      <c r="E2002" s="1355"/>
      <c r="F2002" s="1355"/>
      <c r="G2002" s="1355"/>
      <c r="H2002" s="1356">
        <v>770910</v>
      </c>
      <c r="I2002" s="1363" t="s">
        <v>6967</v>
      </c>
      <c r="J2002" s="1355" t="s">
        <v>3245</v>
      </c>
      <c r="K2002" s="1360">
        <v>10120</v>
      </c>
      <c r="L2002" s="1360" t="s">
        <v>6375</v>
      </c>
      <c r="M2002" s="1357" t="str">
        <f>IFERROR(INDEX('Budget Manager'!C:C,MATCH(L2002,'Budget Manager'!A:A,0))&amp;", "&amp;INDEX('Budget Manager'!D:D,MATCH(L2002,'Budget Manager'!A:A,0)),"No Budget Manager")</f>
        <v>Andrews, Shaun</v>
      </c>
      <c r="N2002" s="1357">
        <f>IFERROR(INDEX('Budget Manager'!B:B,MATCH(L2002,'Budget Manager'!A:A,0)),"No PIDM")</f>
        <v>3831935</v>
      </c>
      <c r="O2002" s="1357" t="s">
        <v>8639</v>
      </c>
      <c r="P2002" s="1357" t="str">
        <f t="shared" si="40"/>
        <v>End</v>
      </c>
      <c r="Q2002" s="1361" t="str">
        <f>IFERROR(VLOOKUP(Organization!$L2002,BUDGETMANAGER,5,FALSE),"No VID")</f>
        <v>A</v>
      </c>
      <c r="R2002" s="111"/>
    </row>
    <row r="2003" spans="1:18" ht="12.75" customHeight="1">
      <c r="A2003" s="1359">
        <v>1994</v>
      </c>
      <c r="B2003" s="1355" t="s">
        <v>97</v>
      </c>
      <c r="C2003" s="1355"/>
      <c r="D2003" s="1355"/>
      <c r="E2003" s="1355"/>
      <c r="F2003" s="1355"/>
      <c r="G2003" s="1355"/>
      <c r="H2003" s="1356">
        <v>770914</v>
      </c>
      <c r="I2003" s="1363" t="s">
        <v>2060</v>
      </c>
      <c r="J2003" s="1355" t="s">
        <v>3245</v>
      </c>
      <c r="K2003" s="1360">
        <v>10120</v>
      </c>
      <c r="L2003" s="1360" t="s">
        <v>5611</v>
      </c>
      <c r="M2003" s="1357" t="str">
        <f>IFERROR(INDEX('Budget Manager'!C:C,MATCH(L2003,'Budget Manager'!A:A,0))&amp;", "&amp;INDEX('Budget Manager'!D:D,MATCH(L2003,'Budget Manager'!A:A,0)),"No Budget Manager")</f>
        <v>Bottorff, Eugene</v>
      </c>
      <c r="N2003" s="1357">
        <f>IFERROR(INDEX('Budget Manager'!B:B,MATCH(L2003,'Budget Manager'!A:A,0)),"No PIDM")</f>
        <v>3711208</v>
      </c>
      <c r="O2003" s="1357" t="s">
        <v>6159</v>
      </c>
      <c r="P2003" s="1357" t="str">
        <f t="shared" si="40"/>
        <v>End</v>
      </c>
      <c r="Q2003" s="1361" t="str">
        <f>IFERROR(VLOOKUP(Organization!$L2003,BUDGETMANAGER,5,FALSE),"No VID")</f>
        <v>I</v>
      </c>
      <c r="R2003" s="111"/>
    </row>
    <row r="2004" spans="1:18" ht="12.75" customHeight="1">
      <c r="A2004" s="1359">
        <v>1995</v>
      </c>
      <c r="B2004" s="1355" t="s">
        <v>97</v>
      </c>
      <c r="C2004" s="1355"/>
      <c r="D2004" s="1355"/>
      <c r="E2004" s="1355"/>
      <c r="F2004" s="1355"/>
      <c r="G2004" s="1355"/>
      <c r="H2004" s="1356">
        <v>771000</v>
      </c>
      <c r="I2004" s="1363" t="s">
        <v>8614</v>
      </c>
      <c r="J2004" s="1355" t="s">
        <v>3245</v>
      </c>
      <c r="K2004" s="1360">
        <v>10830</v>
      </c>
      <c r="L2004" s="1360" t="s">
        <v>6375</v>
      </c>
      <c r="M2004" s="1357" t="str">
        <f>IFERROR(INDEX('Budget Manager'!C:C,MATCH(L2004,'Budget Manager'!A:A,0))&amp;", "&amp;INDEX('Budget Manager'!D:D,MATCH(L2004,'Budget Manager'!A:A,0)),"No Budget Manager")</f>
        <v>Andrews, Shaun</v>
      </c>
      <c r="N2004" s="1357">
        <f>IFERROR(INDEX('Budget Manager'!B:B,MATCH(L2004,'Budget Manager'!A:A,0)),"No PIDM")</f>
        <v>3831935</v>
      </c>
      <c r="O2004" s="1357"/>
      <c r="P2004" s="1357" t="str">
        <f t="shared" si="40"/>
        <v/>
      </c>
      <c r="Q2004" s="1361" t="str">
        <f>IFERROR(VLOOKUP(Organization!$L2004,BUDGETMANAGER,5,FALSE),"No VID")</f>
        <v>A</v>
      </c>
      <c r="R2004" s="111"/>
    </row>
    <row r="2005" spans="1:18" ht="12.75" customHeight="1">
      <c r="A2005" s="1359">
        <v>1996</v>
      </c>
      <c r="B2005" s="1355" t="s">
        <v>97</v>
      </c>
      <c r="C2005" s="1355"/>
      <c r="D2005" s="1355"/>
      <c r="E2005" s="1355"/>
      <c r="F2005" s="1355"/>
      <c r="G2005" s="1355"/>
      <c r="H2005" s="1356">
        <v>771004</v>
      </c>
      <c r="I2005" s="1363" t="s">
        <v>478</v>
      </c>
      <c r="J2005" s="1355" t="s">
        <v>3245</v>
      </c>
      <c r="K2005" s="1360">
        <v>10120</v>
      </c>
      <c r="L2005" s="1360" t="s">
        <v>5611</v>
      </c>
      <c r="M2005" s="1357" t="str">
        <f>IFERROR(INDEX('Budget Manager'!C:C,MATCH(L2005,'Budget Manager'!A:A,0))&amp;", "&amp;INDEX('Budget Manager'!D:D,MATCH(L2005,'Budget Manager'!A:A,0)),"No Budget Manager")</f>
        <v>Bottorff, Eugene</v>
      </c>
      <c r="N2005" s="1357">
        <f>IFERROR(INDEX('Budget Manager'!B:B,MATCH(L2005,'Budget Manager'!A:A,0)),"No PIDM")</f>
        <v>3711208</v>
      </c>
      <c r="O2005" s="1357" t="s">
        <v>6157</v>
      </c>
      <c r="P2005" s="1357" t="str">
        <f t="shared" si="40"/>
        <v>End</v>
      </c>
      <c r="Q2005" s="1361" t="str">
        <f>IFERROR(VLOOKUP(Organization!$L2005,BUDGETMANAGER,5,FALSE),"No VID")</f>
        <v>I</v>
      </c>
      <c r="R2005" s="111"/>
    </row>
    <row r="2006" spans="1:18" ht="12.75" customHeight="1">
      <c r="A2006" s="1359">
        <v>1997</v>
      </c>
      <c r="B2006" s="1355" t="s">
        <v>97</v>
      </c>
      <c r="C2006" s="1355"/>
      <c r="D2006" s="1355"/>
      <c r="E2006" s="1355"/>
      <c r="F2006" s="1355"/>
      <c r="G2006" s="1355"/>
      <c r="H2006" s="1356">
        <v>771005</v>
      </c>
      <c r="I2006" s="1363" t="s">
        <v>4284</v>
      </c>
      <c r="J2006" s="1355" t="s">
        <v>3245</v>
      </c>
      <c r="K2006" s="1360">
        <v>10120</v>
      </c>
      <c r="L2006" s="1360" t="s">
        <v>5611</v>
      </c>
      <c r="M2006" s="1357" t="str">
        <f>IFERROR(INDEX('Budget Manager'!C:C,MATCH(L2006,'Budget Manager'!A:A,0))&amp;", "&amp;INDEX('Budget Manager'!D:D,MATCH(L2006,'Budget Manager'!A:A,0)),"No Budget Manager")</f>
        <v>Bottorff, Eugene</v>
      </c>
      <c r="N2006" s="1357">
        <f>IFERROR(INDEX('Budget Manager'!B:B,MATCH(L2006,'Budget Manager'!A:A,0)),"No PIDM")</f>
        <v>3711208</v>
      </c>
      <c r="O2006" s="1357" t="s">
        <v>6159</v>
      </c>
      <c r="P2006" s="1357" t="str">
        <f t="shared" si="40"/>
        <v>End</v>
      </c>
      <c r="Q2006" s="1361" t="str">
        <f>IFERROR(VLOOKUP(Organization!$L2006,BUDGETMANAGER,5,FALSE),"No VID")</f>
        <v>I</v>
      </c>
      <c r="R2006" s="111"/>
    </row>
    <row r="2007" spans="1:18" ht="12.75" customHeight="1">
      <c r="A2007" s="1359">
        <v>1998</v>
      </c>
      <c r="B2007" s="1355" t="s">
        <v>97</v>
      </c>
      <c r="C2007" s="1355"/>
      <c r="D2007" s="1355"/>
      <c r="E2007" s="1355"/>
      <c r="F2007" s="1355"/>
      <c r="G2007" s="1355"/>
      <c r="H2007" s="1356">
        <v>771010</v>
      </c>
      <c r="I2007" s="1363" t="s">
        <v>9791</v>
      </c>
      <c r="J2007" s="1355" t="s">
        <v>3245</v>
      </c>
      <c r="K2007" s="1360">
        <v>10830</v>
      </c>
      <c r="L2007" s="1360" t="s">
        <v>6375</v>
      </c>
      <c r="M2007" s="1357" t="str">
        <f>IFERROR(INDEX('Budget Manager'!C:C,MATCH(L2007,'Budget Manager'!A:A,0))&amp;", "&amp;INDEX('Budget Manager'!D:D,MATCH(L2007,'Budget Manager'!A:A,0)),"No Budget Manager")</f>
        <v>Andrews, Shaun</v>
      </c>
      <c r="N2007" s="1357">
        <f>IFERROR(INDEX('Budget Manager'!B:B,MATCH(L2007,'Budget Manager'!A:A,0)),"No PIDM")</f>
        <v>3831935</v>
      </c>
      <c r="O2007" s="1357"/>
      <c r="P2007" s="1357" t="str">
        <f t="shared" si="40"/>
        <v/>
      </c>
      <c r="Q2007" s="1361" t="str">
        <f>IFERROR(VLOOKUP(Organization!$L2007,BUDGETMANAGER,5,FALSE),"No VID")</f>
        <v>A</v>
      </c>
      <c r="R2007" s="111"/>
    </row>
    <row r="2008" spans="1:18" ht="12.75" customHeight="1">
      <c r="A2008" s="1359">
        <v>1999</v>
      </c>
      <c r="B2008" s="1355" t="s">
        <v>97</v>
      </c>
      <c r="C2008" s="1355"/>
      <c r="D2008" s="1355"/>
      <c r="E2008" s="1355"/>
      <c r="F2008" s="1355"/>
      <c r="G2008" s="1355"/>
      <c r="H2008" s="1356">
        <v>771103</v>
      </c>
      <c r="I2008" s="1363" t="s">
        <v>3251</v>
      </c>
      <c r="J2008" s="1355" t="s">
        <v>3245</v>
      </c>
      <c r="K2008" s="1360">
        <v>10120</v>
      </c>
      <c r="L2008" s="1360" t="s">
        <v>5611</v>
      </c>
      <c r="M2008" s="1357" t="str">
        <f>IFERROR(INDEX('Budget Manager'!C:C,MATCH(L2008,'Budget Manager'!A:A,0))&amp;", "&amp;INDEX('Budget Manager'!D:D,MATCH(L2008,'Budget Manager'!A:A,0)),"No Budget Manager")</f>
        <v>Bottorff, Eugene</v>
      </c>
      <c r="N2008" s="1357">
        <f>IFERROR(INDEX('Budget Manager'!B:B,MATCH(L2008,'Budget Manager'!A:A,0)),"No PIDM")</f>
        <v>3711208</v>
      </c>
      <c r="O2008" s="1357" t="s">
        <v>6381</v>
      </c>
      <c r="P2008" s="1357" t="str">
        <f t="shared" si="40"/>
        <v>End</v>
      </c>
      <c r="Q2008" s="1361" t="str">
        <f>IFERROR(VLOOKUP(Organization!$L2008,BUDGETMANAGER,5,FALSE),"No VID")</f>
        <v>I</v>
      </c>
      <c r="R2008" s="111"/>
    </row>
    <row r="2009" spans="1:18" ht="12.75" customHeight="1">
      <c r="A2009" s="1359">
        <v>2000</v>
      </c>
      <c r="B2009" s="1355" t="s">
        <v>97</v>
      </c>
      <c r="C2009" s="1355"/>
      <c r="D2009" s="1355"/>
      <c r="E2009" s="1355"/>
      <c r="F2009" s="1355"/>
      <c r="G2009" s="1355"/>
      <c r="H2009" s="1356">
        <v>771104</v>
      </c>
      <c r="I2009" s="1363" t="s">
        <v>479</v>
      </c>
      <c r="J2009" s="1355" t="s">
        <v>3245</v>
      </c>
      <c r="K2009" s="1360">
        <v>10120</v>
      </c>
      <c r="L2009" s="1360" t="s">
        <v>5611</v>
      </c>
      <c r="M2009" s="1357" t="str">
        <f>IFERROR(INDEX('Budget Manager'!C:C,MATCH(L2009,'Budget Manager'!A:A,0))&amp;", "&amp;INDEX('Budget Manager'!D:D,MATCH(L2009,'Budget Manager'!A:A,0)),"No Budget Manager")</f>
        <v>Bottorff, Eugene</v>
      </c>
      <c r="N2009" s="1357">
        <f>IFERROR(INDEX('Budget Manager'!B:B,MATCH(L2009,'Budget Manager'!A:A,0)),"No PIDM")</f>
        <v>3711208</v>
      </c>
      <c r="O2009" s="1357" t="s">
        <v>6157</v>
      </c>
      <c r="P2009" s="1357" t="str">
        <f t="shared" si="40"/>
        <v>End</v>
      </c>
      <c r="Q2009" s="1361" t="str">
        <f>IFERROR(VLOOKUP(Organization!$L2009,BUDGETMANAGER,5,FALSE),"No VID")</f>
        <v>I</v>
      </c>
      <c r="R2009" s="111"/>
    </row>
    <row r="2010" spans="1:18" ht="12.75" customHeight="1">
      <c r="A2010" s="1359">
        <v>2001</v>
      </c>
      <c r="B2010" s="1355" t="s">
        <v>97</v>
      </c>
      <c r="C2010" s="1355"/>
      <c r="D2010" s="1355"/>
      <c r="E2010" s="1355"/>
      <c r="F2010" s="1355"/>
      <c r="G2010" s="1355"/>
      <c r="H2010" s="1356">
        <v>771203</v>
      </c>
      <c r="I2010" s="1363" t="s">
        <v>3926</v>
      </c>
      <c r="J2010" s="1355" t="s">
        <v>3245</v>
      </c>
      <c r="K2010" s="1360">
        <v>10120</v>
      </c>
      <c r="L2010" s="1360" t="s">
        <v>5611</v>
      </c>
      <c r="M2010" s="1357" t="str">
        <f>IFERROR(INDEX('Budget Manager'!C:C,MATCH(L2010,'Budget Manager'!A:A,0))&amp;", "&amp;INDEX('Budget Manager'!D:D,MATCH(L2010,'Budget Manager'!A:A,0)),"No Budget Manager")</f>
        <v>Bottorff, Eugene</v>
      </c>
      <c r="N2010" s="1357">
        <f>IFERROR(INDEX('Budget Manager'!B:B,MATCH(L2010,'Budget Manager'!A:A,0)),"No PIDM")</f>
        <v>3711208</v>
      </c>
      <c r="O2010" s="1357" t="s">
        <v>6159</v>
      </c>
      <c r="P2010" s="1357" t="str">
        <f t="shared" si="40"/>
        <v>End</v>
      </c>
      <c r="Q2010" s="1361" t="str">
        <f>IFERROR(VLOOKUP(Organization!$L2010,BUDGETMANAGER,5,FALSE),"No VID")</f>
        <v>I</v>
      </c>
      <c r="R2010" s="111"/>
    </row>
    <row r="2011" spans="1:18" ht="12.75" customHeight="1">
      <c r="A2011" s="1359">
        <v>2002</v>
      </c>
      <c r="B2011" s="1355" t="s">
        <v>97</v>
      </c>
      <c r="C2011" s="1355"/>
      <c r="D2011" s="1355"/>
      <c r="E2011" s="1355"/>
      <c r="F2011" s="1355"/>
      <c r="G2011" s="1355"/>
      <c r="H2011" s="1356">
        <v>771204</v>
      </c>
      <c r="I2011" s="1363" t="s">
        <v>480</v>
      </c>
      <c r="J2011" s="1355" t="s">
        <v>3245</v>
      </c>
      <c r="K2011" s="1360">
        <v>10120</v>
      </c>
      <c r="L2011" s="1360" t="s">
        <v>5611</v>
      </c>
      <c r="M2011" s="1357" t="str">
        <f>IFERROR(INDEX('Budget Manager'!C:C,MATCH(L2011,'Budget Manager'!A:A,0))&amp;", "&amp;INDEX('Budget Manager'!D:D,MATCH(L2011,'Budget Manager'!A:A,0)),"No Budget Manager")</f>
        <v>Bottorff, Eugene</v>
      </c>
      <c r="N2011" s="1357">
        <f>IFERROR(INDEX('Budget Manager'!B:B,MATCH(L2011,'Budget Manager'!A:A,0)),"No PIDM")</f>
        <v>3711208</v>
      </c>
      <c r="O2011" s="1357" t="s">
        <v>6157</v>
      </c>
      <c r="P2011" s="1357" t="str">
        <f t="shared" si="40"/>
        <v>End</v>
      </c>
      <c r="Q2011" s="1361" t="str">
        <f>IFERROR(VLOOKUP(Organization!$L2011,BUDGETMANAGER,5,FALSE),"No VID")</f>
        <v>I</v>
      </c>
      <c r="R2011" s="111"/>
    </row>
    <row r="2012" spans="1:18" ht="12.75" customHeight="1">
      <c r="A2012" s="1359">
        <v>2003</v>
      </c>
      <c r="B2012" s="1355" t="s">
        <v>97</v>
      </c>
      <c r="C2012" s="1355"/>
      <c r="D2012" s="1355"/>
      <c r="E2012" s="1355"/>
      <c r="F2012" s="1355"/>
      <c r="G2012" s="1355"/>
      <c r="H2012" s="1356">
        <v>771205</v>
      </c>
      <c r="I2012" s="1363" t="s">
        <v>4991</v>
      </c>
      <c r="J2012" s="1355" t="s">
        <v>3245</v>
      </c>
      <c r="K2012" s="1360">
        <v>10120</v>
      </c>
      <c r="L2012" s="1360" t="s">
        <v>5611</v>
      </c>
      <c r="M2012" s="1357" t="str">
        <f>IFERROR(INDEX('Budget Manager'!C:C,MATCH(L2012,'Budget Manager'!A:A,0))&amp;", "&amp;INDEX('Budget Manager'!D:D,MATCH(L2012,'Budget Manager'!A:A,0)),"No Budget Manager")</f>
        <v>Bottorff, Eugene</v>
      </c>
      <c r="N2012" s="1357">
        <f>IFERROR(INDEX('Budget Manager'!B:B,MATCH(L2012,'Budget Manager'!A:A,0)),"No PIDM")</f>
        <v>3711208</v>
      </c>
      <c r="O2012" s="1357" t="s">
        <v>6157</v>
      </c>
      <c r="P2012" s="1357" t="str">
        <f t="shared" si="40"/>
        <v>End</v>
      </c>
      <c r="Q2012" s="1361" t="str">
        <f>IFERROR(VLOOKUP(Organization!$L2012,BUDGETMANAGER,5,FALSE),"No VID")</f>
        <v>I</v>
      </c>
      <c r="R2012" s="111"/>
    </row>
    <row r="2013" spans="1:18" ht="12.75" customHeight="1">
      <c r="A2013" s="1359">
        <v>2004</v>
      </c>
      <c r="B2013" s="1355" t="s">
        <v>97</v>
      </c>
      <c r="C2013" s="1355"/>
      <c r="D2013" s="1355"/>
      <c r="E2013" s="1355"/>
      <c r="F2013" s="1355"/>
      <c r="G2013" s="1355"/>
      <c r="H2013" s="1356">
        <v>771303</v>
      </c>
      <c r="I2013" s="1363" t="s">
        <v>3918</v>
      </c>
      <c r="J2013" s="1355" t="s">
        <v>3245</v>
      </c>
      <c r="K2013" s="1360">
        <v>10120</v>
      </c>
      <c r="L2013" s="1360" t="s">
        <v>5611</v>
      </c>
      <c r="M2013" s="1357" t="str">
        <f>IFERROR(INDEX('Budget Manager'!C:C,MATCH(L2013,'Budget Manager'!A:A,0))&amp;", "&amp;INDEX('Budget Manager'!D:D,MATCH(L2013,'Budget Manager'!A:A,0)),"No Budget Manager")</f>
        <v>Bottorff, Eugene</v>
      </c>
      <c r="N2013" s="1357">
        <f>IFERROR(INDEX('Budget Manager'!B:B,MATCH(L2013,'Budget Manager'!A:A,0)),"No PIDM")</f>
        <v>3711208</v>
      </c>
      <c r="O2013" s="1357" t="s">
        <v>6159</v>
      </c>
      <c r="P2013" s="1357" t="str">
        <f t="shared" si="40"/>
        <v>End</v>
      </c>
      <c r="Q2013" s="1361" t="str">
        <f>IFERROR(VLOOKUP(Organization!$L2013,BUDGETMANAGER,5,FALSE),"No VID")</f>
        <v>I</v>
      </c>
      <c r="R2013" s="111"/>
    </row>
    <row r="2014" spans="1:18" ht="12.75" customHeight="1">
      <c r="A2014" s="1359">
        <v>2005</v>
      </c>
      <c r="B2014" s="1355" t="s">
        <v>97</v>
      </c>
      <c r="C2014" s="1355"/>
      <c r="D2014" s="1355"/>
      <c r="E2014" s="1355"/>
      <c r="F2014" s="1355"/>
      <c r="G2014" s="1355"/>
      <c r="H2014" s="1356">
        <v>771304</v>
      </c>
      <c r="I2014" s="1363" t="s">
        <v>481</v>
      </c>
      <c r="J2014" s="1355" t="s">
        <v>3245</v>
      </c>
      <c r="K2014" s="1360">
        <v>10120</v>
      </c>
      <c r="L2014" s="1360" t="s">
        <v>5611</v>
      </c>
      <c r="M2014" s="1357" t="str">
        <f>IFERROR(INDEX('Budget Manager'!C:C,MATCH(L2014,'Budget Manager'!A:A,0))&amp;", "&amp;INDEX('Budget Manager'!D:D,MATCH(L2014,'Budget Manager'!A:A,0)),"No Budget Manager")</f>
        <v>Bottorff, Eugene</v>
      </c>
      <c r="N2014" s="1357">
        <f>IFERROR(INDEX('Budget Manager'!B:B,MATCH(L2014,'Budget Manager'!A:A,0)),"No PIDM")</f>
        <v>3711208</v>
      </c>
      <c r="O2014" s="1357" t="s">
        <v>6159</v>
      </c>
      <c r="P2014" s="1357" t="str">
        <f t="shared" si="40"/>
        <v>End</v>
      </c>
      <c r="Q2014" s="1361" t="str">
        <f>IFERROR(VLOOKUP(Organization!$L2014,BUDGETMANAGER,5,FALSE),"No VID")</f>
        <v>I</v>
      </c>
      <c r="R2014" s="111"/>
    </row>
    <row r="2015" spans="1:18" ht="12.75" customHeight="1">
      <c r="A2015" s="1359">
        <v>2006</v>
      </c>
      <c r="B2015" s="1355" t="s">
        <v>97</v>
      </c>
      <c r="C2015" s="1355"/>
      <c r="D2015" s="1355"/>
      <c r="E2015" s="1355"/>
      <c r="F2015" s="1355"/>
      <c r="G2015" s="1355"/>
      <c r="H2015" s="1356">
        <v>771403</v>
      </c>
      <c r="I2015" s="1363" t="s">
        <v>4167</v>
      </c>
      <c r="J2015" s="1355" t="s">
        <v>3245</v>
      </c>
      <c r="K2015" s="1360">
        <v>10120</v>
      </c>
      <c r="L2015" s="1360" t="s">
        <v>5611</v>
      </c>
      <c r="M2015" s="1357" t="str">
        <f>IFERROR(INDEX('Budget Manager'!C:C,MATCH(L2015,'Budget Manager'!A:A,0))&amp;", "&amp;INDEX('Budget Manager'!D:D,MATCH(L2015,'Budget Manager'!A:A,0)),"No Budget Manager")</f>
        <v>Bottorff, Eugene</v>
      </c>
      <c r="N2015" s="1357">
        <f>IFERROR(INDEX('Budget Manager'!B:B,MATCH(L2015,'Budget Manager'!A:A,0)),"No PIDM")</f>
        <v>3711208</v>
      </c>
      <c r="O2015" s="1357" t="s">
        <v>6159</v>
      </c>
      <c r="P2015" s="1357" t="str">
        <f t="shared" si="40"/>
        <v>End</v>
      </c>
      <c r="Q2015" s="1361" t="str">
        <f>IFERROR(VLOOKUP(Organization!$L2015,BUDGETMANAGER,5,FALSE),"No VID")</f>
        <v>I</v>
      </c>
      <c r="R2015" s="111"/>
    </row>
    <row r="2016" spans="1:18" ht="12.75" customHeight="1">
      <c r="A2016" s="1359">
        <v>2007</v>
      </c>
      <c r="B2016" s="1355" t="s">
        <v>97</v>
      </c>
      <c r="C2016" s="1355"/>
      <c r="D2016" s="1355"/>
      <c r="E2016" s="1355"/>
      <c r="F2016" s="1355"/>
      <c r="G2016" s="1355"/>
      <c r="H2016" s="1356">
        <v>771404</v>
      </c>
      <c r="I2016" s="1363" t="s">
        <v>484</v>
      </c>
      <c r="J2016" s="1355" t="s">
        <v>3245</v>
      </c>
      <c r="K2016" s="1360">
        <v>10120</v>
      </c>
      <c r="L2016" s="1360" t="s">
        <v>5611</v>
      </c>
      <c r="M2016" s="1357" t="str">
        <f>IFERROR(INDEX('Budget Manager'!C:C,MATCH(L2016,'Budget Manager'!A:A,0))&amp;", "&amp;INDEX('Budget Manager'!D:D,MATCH(L2016,'Budget Manager'!A:A,0)),"No Budget Manager")</f>
        <v>Bottorff, Eugene</v>
      </c>
      <c r="N2016" s="1357">
        <f>IFERROR(INDEX('Budget Manager'!B:B,MATCH(L2016,'Budget Manager'!A:A,0)),"No PIDM")</f>
        <v>3711208</v>
      </c>
      <c r="O2016" s="1357" t="s">
        <v>6159</v>
      </c>
      <c r="P2016" s="1357" t="str">
        <f t="shared" si="40"/>
        <v>End</v>
      </c>
      <c r="Q2016" s="1361" t="str">
        <f>IFERROR(VLOOKUP(Organization!$L2016,BUDGETMANAGER,5,FALSE),"No VID")</f>
        <v>I</v>
      </c>
      <c r="R2016" s="111"/>
    </row>
    <row r="2017" spans="1:18" ht="12.75" customHeight="1">
      <c r="A2017" s="1359">
        <v>2008</v>
      </c>
      <c r="B2017" s="1355" t="s">
        <v>97</v>
      </c>
      <c r="C2017" s="1355"/>
      <c r="D2017" s="1355"/>
      <c r="E2017" s="1355"/>
      <c r="F2017" s="1355"/>
      <c r="G2017" s="1355"/>
      <c r="H2017" s="1356">
        <v>771405</v>
      </c>
      <c r="I2017" s="1363" t="s">
        <v>5185</v>
      </c>
      <c r="J2017" s="1355" t="s">
        <v>3245</v>
      </c>
      <c r="K2017" s="1360">
        <v>10120</v>
      </c>
      <c r="L2017" s="1360" t="s">
        <v>5611</v>
      </c>
      <c r="M2017" s="1357" t="str">
        <f>IFERROR(INDEX('Budget Manager'!C:C,MATCH(L2017,'Budget Manager'!A:A,0))&amp;", "&amp;INDEX('Budget Manager'!D:D,MATCH(L2017,'Budget Manager'!A:A,0)),"No Budget Manager")</f>
        <v>Bottorff, Eugene</v>
      </c>
      <c r="N2017" s="1357">
        <f>IFERROR(INDEX('Budget Manager'!B:B,MATCH(L2017,'Budget Manager'!A:A,0)),"No PIDM")</f>
        <v>3711208</v>
      </c>
      <c r="O2017" s="1357" t="s">
        <v>6157</v>
      </c>
      <c r="P2017" s="1357" t="str">
        <f t="shared" si="40"/>
        <v>End</v>
      </c>
      <c r="Q2017" s="1361" t="str">
        <f>IFERROR(VLOOKUP(Organization!$L2017,BUDGETMANAGER,5,FALSE),"No VID")</f>
        <v>I</v>
      </c>
      <c r="R2017" s="111"/>
    </row>
    <row r="2018" spans="1:18" ht="12.75" customHeight="1">
      <c r="A2018" s="1359">
        <v>2009</v>
      </c>
      <c r="B2018" s="1355" t="s">
        <v>97</v>
      </c>
      <c r="C2018" s="1355"/>
      <c r="D2018" s="1355"/>
      <c r="E2018" s="1355"/>
      <c r="F2018" s="1355"/>
      <c r="G2018" s="1355"/>
      <c r="H2018" s="1356">
        <v>771504</v>
      </c>
      <c r="I2018" s="1363" t="s">
        <v>485</v>
      </c>
      <c r="J2018" s="1355" t="s">
        <v>3245</v>
      </c>
      <c r="K2018" s="1360">
        <v>10120</v>
      </c>
      <c r="L2018" s="1360" t="s">
        <v>5611</v>
      </c>
      <c r="M2018" s="1357" t="str">
        <f>IFERROR(INDEX('Budget Manager'!C:C,MATCH(L2018,'Budget Manager'!A:A,0))&amp;", "&amp;INDEX('Budget Manager'!D:D,MATCH(L2018,'Budget Manager'!A:A,0)),"No Budget Manager")</f>
        <v>Bottorff, Eugene</v>
      </c>
      <c r="N2018" s="1357">
        <f>IFERROR(INDEX('Budget Manager'!B:B,MATCH(L2018,'Budget Manager'!A:A,0)),"No PIDM")</f>
        <v>3711208</v>
      </c>
      <c r="O2018" s="1357" t="s">
        <v>6159</v>
      </c>
      <c r="P2018" s="1357" t="str">
        <f t="shared" si="40"/>
        <v>End</v>
      </c>
      <c r="Q2018" s="1361" t="str">
        <f>IFERROR(VLOOKUP(Organization!$L2018,BUDGETMANAGER,5,FALSE),"No VID")</f>
        <v>I</v>
      </c>
      <c r="R2018" s="111"/>
    </row>
    <row r="2019" spans="1:18" ht="12.75" customHeight="1">
      <c r="A2019" s="1359">
        <v>2010</v>
      </c>
      <c r="B2019" s="1355" t="s">
        <v>97</v>
      </c>
      <c r="C2019" s="1355"/>
      <c r="D2019" s="1355"/>
      <c r="E2019" s="1355"/>
      <c r="F2019" s="1355"/>
      <c r="G2019" s="1355"/>
      <c r="H2019" s="1356">
        <v>771505</v>
      </c>
      <c r="I2019" s="1363" t="s">
        <v>5253</v>
      </c>
      <c r="J2019" s="1355" t="s">
        <v>3245</v>
      </c>
      <c r="K2019" s="1360">
        <v>10120</v>
      </c>
      <c r="L2019" s="1360" t="s">
        <v>5611</v>
      </c>
      <c r="M2019" s="1357" t="str">
        <f>IFERROR(INDEX('Budget Manager'!C:C,MATCH(L2019,'Budget Manager'!A:A,0))&amp;", "&amp;INDEX('Budget Manager'!D:D,MATCH(L2019,'Budget Manager'!A:A,0)),"No Budget Manager")</f>
        <v>Bottorff, Eugene</v>
      </c>
      <c r="N2019" s="1357">
        <f>IFERROR(INDEX('Budget Manager'!B:B,MATCH(L2019,'Budget Manager'!A:A,0)),"No PIDM")</f>
        <v>3711208</v>
      </c>
      <c r="O2019" s="1357" t="s">
        <v>6159</v>
      </c>
      <c r="P2019" s="1357" t="str">
        <f t="shared" si="40"/>
        <v>End</v>
      </c>
      <c r="Q2019" s="1361" t="str">
        <f>IFERROR(VLOOKUP(Organization!$L2019,BUDGETMANAGER,5,FALSE),"No VID")</f>
        <v>I</v>
      </c>
      <c r="R2019" s="111"/>
    </row>
    <row r="2020" spans="1:18" ht="12.75" customHeight="1">
      <c r="A2020" s="1359">
        <v>2011</v>
      </c>
      <c r="B2020" s="1355" t="s">
        <v>97</v>
      </c>
      <c r="C2020" s="1355"/>
      <c r="D2020" s="1355"/>
      <c r="E2020" s="1355"/>
      <c r="F2020" s="1355"/>
      <c r="G2020" s="1355"/>
      <c r="H2020" s="1356">
        <v>771603</v>
      </c>
      <c r="I2020" s="1363" t="s">
        <v>5764</v>
      </c>
      <c r="J2020" s="1355" t="s">
        <v>3245</v>
      </c>
      <c r="K2020" s="1360">
        <v>10120</v>
      </c>
      <c r="L2020" s="1360" t="s">
        <v>6771</v>
      </c>
      <c r="M2020" s="1357" t="str">
        <f>IFERROR(INDEX('Budget Manager'!C:C,MATCH(L2020,'Budget Manager'!A:A,0))&amp;", "&amp;INDEX('Budget Manager'!D:D,MATCH(L2020,'Budget Manager'!A:A,0)),"No Budget Manager")</f>
        <v>Fernandez, Jose</v>
      </c>
      <c r="N2020" s="1357">
        <f>IFERROR(INDEX('Budget Manager'!B:B,MATCH(L2020,'Budget Manager'!A:A,0)),"No PIDM")</f>
        <v>3875271</v>
      </c>
      <c r="O2020" s="1357" t="s">
        <v>7827</v>
      </c>
      <c r="P2020" s="1357" t="str">
        <f t="shared" ref="P2020:P2085" si="41">LEFT($O2020,3)</f>
        <v>End</v>
      </c>
      <c r="Q2020" s="1361" t="str">
        <f>IFERROR(VLOOKUP(Organization!$L2020,BUDGETMANAGER,5,FALSE),"No VID")</f>
        <v>I</v>
      </c>
      <c r="R2020" s="111"/>
    </row>
    <row r="2021" spans="1:18" ht="12.75" customHeight="1">
      <c r="A2021" s="1359">
        <v>2012</v>
      </c>
      <c r="B2021" s="1355" t="s">
        <v>97</v>
      </c>
      <c r="C2021" s="1355"/>
      <c r="D2021" s="1355"/>
      <c r="E2021" s="1355"/>
      <c r="F2021" s="1355"/>
      <c r="G2021" s="1355"/>
      <c r="H2021" s="1356">
        <v>771604</v>
      </c>
      <c r="I2021" s="1363" t="s">
        <v>486</v>
      </c>
      <c r="J2021" s="1355" t="s">
        <v>3245</v>
      </c>
      <c r="K2021" s="1360">
        <v>10120</v>
      </c>
      <c r="L2021" s="1360" t="s">
        <v>5611</v>
      </c>
      <c r="M2021" s="1357" t="str">
        <f>IFERROR(INDEX('Budget Manager'!C:C,MATCH(L2021,'Budget Manager'!A:A,0))&amp;", "&amp;INDEX('Budget Manager'!D:D,MATCH(L2021,'Budget Manager'!A:A,0)),"No Budget Manager")</f>
        <v>Bottorff, Eugene</v>
      </c>
      <c r="N2021" s="1357">
        <f>IFERROR(INDEX('Budget Manager'!B:B,MATCH(L2021,'Budget Manager'!A:A,0)),"No PIDM")</f>
        <v>3711208</v>
      </c>
      <c r="O2021" s="1357" t="s">
        <v>6159</v>
      </c>
      <c r="P2021" s="1357" t="str">
        <f t="shared" si="41"/>
        <v>End</v>
      </c>
      <c r="Q2021" s="1361" t="str">
        <f>IFERROR(VLOOKUP(Organization!$L2021,BUDGETMANAGER,5,FALSE),"No VID")</f>
        <v>I</v>
      </c>
      <c r="R2021" s="111"/>
    </row>
    <row r="2022" spans="1:18" ht="12.75" customHeight="1">
      <c r="A2022" s="1359">
        <v>2013</v>
      </c>
      <c r="B2022" s="1355" t="s">
        <v>97</v>
      </c>
      <c r="C2022" s="1355"/>
      <c r="D2022" s="1355"/>
      <c r="E2022" s="1355"/>
      <c r="F2022" s="1355"/>
      <c r="G2022" s="1355"/>
      <c r="H2022" s="1356">
        <v>771605</v>
      </c>
      <c r="I2022" s="1363" t="s">
        <v>6843</v>
      </c>
      <c r="J2022" s="1355" t="s">
        <v>3245</v>
      </c>
      <c r="K2022" s="1360">
        <v>10120</v>
      </c>
      <c r="L2022" s="1360" t="s">
        <v>6375</v>
      </c>
      <c r="M2022" s="1357" t="str">
        <f>IFERROR(INDEX('Budget Manager'!C:C,MATCH(L2022,'Budget Manager'!A:A,0))&amp;", "&amp;INDEX('Budget Manager'!D:D,MATCH(L2022,'Budget Manager'!A:A,0)),"No Budget Manager")</f>
        <v>Andrews, Shaun</v>
      </c>
      <c r="N2022" s="1357">
        <f>IFERROR(INDEX('Budget Manager'!B:B,MATCH(L2022,'Budget Manager'!A:A,0)),"No PIDM")</f>
        <v>3831935</v>
      </c>
      <c r="O2022" s="1357" t="s">
        <v>8504</v>
      </c>
      <c r="P2022" s="1357" t="str">
        <f t="shared" si="41"/>
        <v>End</v>
      </c>
      <c r="Q2022" s="1361" t="str">
        <f>IFERROR(VLOOKUP(Organization!$L2022,BUDGETMANAGER,5,FALSE),"No VID")</f>
        <v>A</v>
      </c>
      <c r="R2022" s="111"/>
    </row>
    <row r="2023" spans="1:18" ht="12.75" customHeight="1">
      <c r="A2023" s="1359">
        <v>2014</v>
      </c>
      <c r="B2023" s="1355" t="s">
        <v>97</v>
      </c>
      <c r="C2023" s="1355"/>
      <c r="D2023" s="1355"/>
      <c r="E2023" s="1355"/>
      <c r="F2023" s="1355"/>
      <c r="G2023" s="1355"/>
      <c r="H2023" s="1356">
        <v>771700</v>
      </c>
      <c r="I2023" s="1363" t="s">
        <v>476</v>
      </c>
      <c r="J2023" s="1355" t="s">
        <v>3245</v>
      </c>
      <c r="K2023" s="1360">
        <v>10830</v>
      </c>
      <c r="L2023" s="1360" t="s">
        <v>6375</v>
      </c>
      <c r="M2023" s="1357" t="str">
        <f>IFERROR(INDEX('Budget Manager'!C:C,MATCH(L2023,'Budget Manager'!A:A,0))&amp;", "&amp;INDEX('Budget Manager'!D:D,MATCH(L2023,'Budget Manager'!A:A,0)),"No Budget Manager")</f>
        <v>Andrews, Shaun</v>
      </c>
      <c r="N2023" s="1357">
        <f>IFERROR(INDEX('Budget Manager'!B:B,MATCH(L2023,'Budget Manager'!A:A,0)),"No PIDM")</f>
        <v>3831935</v>
      </c>
      <c r="O2023" s="1357"/>
      <c r="P2023" s="1357" t="str">
        <f t="shared" si="41"/>
        <v/>
      </c>
      <c r="Q2023" s="1361" t="str">
        <f>IFERROR(VLOOKUP(Organization!$L2023,BUDGETMANAGER,5,FALSE),"No VID")</f>
        <v>A</v>
      </c>
      <c r="R2023" s="111"/>
    </row>
    <row r="2024" spans="1:18" ht="12.75" customHeight="1">
      <c r="A2024" s="1359">
        <v>2015</v>
      </c>
      <c r="B2024" s="1355" t="s">
        <v>97</v>
      </c>
      <c r="C2024" s="1355"/>
      <c r="D2024" s="1355"/>
      <c r="E2024" s="1355"/>
      <c r="F2024" s="1355"/>
      <c r="G2024" s="1355"/>
      <c r="H2024" s="1356">
        <v>771703</v>
      </c>
      <c r="I2024" s="1363" t="s">
        <v>6776</v>
      </c>
      <c r="J2024" s="1355" t="s">
        <v>3245</v>
      </c>
      <c r="K2024" s="1360">
        <v>10120</v>
      </c>
      <c r="L2024" s="1360" t="s">
        <v>6771</v>
      </c>
      <c r="M2024" s="1357" t="str">
        <f>IFERROR(INDEX('Budget Manager'!C:C,MATCH(L2024,'Budget Manager'!A:A,0))&amp;", "&amp;INDEX('Budget Manager'!D:D,MATCH(L2024,'Budget Manager'!A:A,0)),"No Budget Manager")</f>
        <v>Fernandez, Jose</v>
      </c>
      <c r="N2024" s="1357">
        <f>IFERROR(INDEX('Budget Manager'!B:B,MATCH(L2024,'Budget Manager'!A:A,0)),"No PIDM")</f>
        <v>3875271</v>
      </c>
      <c r="O2024" s="1357" t="s">
        <v>7012</v>
      </c>
      <c r="P2024" s="1357" t="str">
        <f t="shared" si="41"/>
        <v>End</v>
      </c>
      <c r="Q2024" s="1361" t="str">
        <f>IFERROR(VLOOKUP(Organization!$L2024,BUDGETMANAGER,5,FALSE),"No VID")</f>
        <v>I</v>
      </c>
      <c r="R2024" s="111"/>
    </row>
    <row r="2025" spans="1:18" ht="12.75" customHeight="1">
      <c r="A2025" s="1359">
        <v>2016</v>
      </c>
      <c r="B2025" s="1355" t="s">
        <v>97</v>
      </c>
      <c r="C2025" s="1355"/>
      <c r="D2025" s="1355"/>
      <c r="E2025" s="1355"/>
      <c r="F2025" s="1355"/>
      <c r="G2025" s="1355"/>
      <c r="H2025" s="1356">
        <v>771704</v>
      </c>
      <c r="I2025" s="1363" t="s">
        <v>487</v>
      </c>
      <c r="J2025" s="1355" t="s">
        <v>3245</v>
      </c>
      <c r="K2025" s="1360">
        <v>10120</v>
      </c>
      <c r="L2025" s="1360" t="s">
        <v>5611</v>
      </c>
      <c r="M2025" s="1357" t="str">
        <f>IFERROR(INDEX('Budget Manager'!C:C,MATCH(L2025,'Budget Manager'!A:A,0))&amp;", "&amp;INDEX('Budget Manager'!D:D,MATCH(L2025,'Budget Manager'!A:A,0)),"No Budget Manager")</f>
        <v>Bottorff, Eugene</v>
      </c>
      <c r="N2025" s="1357">
        <f>IFERROR(INDEX('Budget Manager'!B:B,MATCH(L2025,'Budget Manager'!A:A,0)),"No PIDM")</f>
        <v>3711208</v>
      </c>
      <c r="O2025" s="1357" t="s">
        <v>6159</v>
      </c>
      <c r="P2025" s="1357" t="str">
        <f t="shared" si="41"/>
        <v>End</v>
      </c>
      <c r="Q2025" s="1361" t="str">
        <f>IFERROR(VLOOKUP(Organization!$L2025,BUDGETMANAGER,5,FALSE),"No VID")</f>
        <v>I</v>
      </c>
      <c r="R2025" s="111"/>
    </row>
    <row r="2026" spans="1:18" ht="12.75" customHeight="1">
      <c r="A2026" s="1359">
        <v>2017</v>
      </c>
      <c r="B2026" s="1355" t="s">
        <v>97</v>
      </c>
      <c r="C2026" s="1355"/>
      <c r="D2026" s="1355"/>
      <c r="E2026" s="1355"/>
      <c r="F2026" s="1355"/>
      <c r="G2026" s="1355"/>
      <c r="H2026" s="1356">
        <v>771705</v>
      </c>
      <c r="I2026" s="1363" t="s">
        <v>6851</v>
      </c>
      <c r="J2026" s="1355" t="s">
        <v>3245</v>
      </c>
      <c r="K2026" s="1360">
        <v>10120</v>
      </c>
      <c r="L2026" s="1360" t="s">
        <v>6375</v>
      </c>
      <c r="M2026" s="1357" t="str">
        <f>IFERROR(INDEX('Budget Manager'!C:C,MATCH(L2026,'Budget Manager'!A:A,0))&amp;", "&amp;INDEX('Budget Manager'!D:D,MATCH(L2026,'Budget Manager'!A:A,0)),"No Budget Manager")</f>
        <v>Andrews, Shaun</v>
      </c>
      <c r="N2026" s="1357">
        <f>IFERROR(INDEX('Budget Manager'!B:B,MATCH(L2026,'Budget Manager'!A:A,0)),"No PIDM")</f>
        <v>3831935</v>
      </c>
      <c r="O2026" s="1357" t="s">
        <v>9041</v>
      </c>
      <c r="P2026" s="1357" t="str">
        <f t="shared" si="41"/>
        <v>End</v>
      </c>
      <c r="Q2026" s="1361" t="str">
        <f>IFERROR(VLOOKUP(Organization!$L2026,BUDGETMANAGER,5,FALSE),"No VID")</f>
        <v>A</v>
      </c>
      <c r="R2026" s="111"/>
    </row>
    <row r="2027" spans="1:18" ht="12.75" customHeight="1">
      <c r="A2027" s="1359">
        <v>2018</v>
      </c>
      <c r="B2027" s="1355" t="s">
        <v>97</v>
      </c>
      <c r="C2027" s="1355"/>
      <c r="D2027" s="1355"/>
      <c r="E2027" s="1355"/>
      <c r="F2027" s="1355"/>
      <c r="G2027" s="1355"/>
      <c r="H2027" s="1356">
        <v>771800</v>
      </c>
      <c r="I2027" s="1363" t="s">
        <v>477</v>
      </c>
      <c r="J2027" s="1355" t="s">
        <v>3245</v>
      </c>
      <c r="K2027" s="1360">
        <v>10830</v>
      </c>
      <c r="L2027" s="1360" t="s">
        <v>6375</v>
      </c>
      <c r="M2027" s="1357" t="str">
        <f>IFERROR(INDEX('Budget Manager'!C:C,MATCH(L2027,'Budget Manager'!A:A,0))&amp;", "&amp;INDEX('Budget Manager'!D:D,MATCH(L2027,'Budget Manager'!A:A,0)),"No Budget Manager")</f>
        <v>Andrews, Shaun</v>
      </c>
      <c r="N2027" s="1357">
        <f>IFERROR(INDEX('Budget Manager'!B:B,MATCH(L2027,'Budget Manager'!A:A,0)),"No PIDM")</f>
        <v>3831935</v>
      </c>
      <c r="O2027" s="1357"/>
      <c r="P2027" s="1357" t="str">
        <f t="shared" si="41"/>
        <v/>
      </c>
      <c r="Q2027" s="1361" t="str">
        <f>IFERROR(VLOOKUP(Organization!$L2027,BUDGETMANAGER,5,FALSE),"No VID")</f>
        <v>A</v>
      </c>
      <c r="R2027" s="111"/>
    </row>
    <row r="2028" spans="1:18" ht="12.75" customHeight="1">
      <c r="A2028" s="1359">
        <v>2019</v>
      </c>
      <c r="B2028" s="1355" t="s">
        <v>97</v>
      </c>
      <c r="C2028" s="1355"/>
      <c r="D2028" s="1355"/>
      <c r="E2028" s="1355"/>
      <c r="F2028" s="1355"/>
      <c r="G2028" s="1355"/>
      <c r="H2028" s="1356">
        <v>771803</v>
      </c>
      <c r="I2028" s="1363" t="s">
        <v>5406</v>
      </c>
      <c r="J2028" s="1355" t="s">
        <v>3245</v>
      </c>
      <c r="K2028" s="1360">
        <v>10120</v>
      </c>
      <c r="L2028" s="1360" t="s">
        <v>5611</v>
      </c>
      <c r="M2028" s="1357" t="str">
        <f>IFERROR(INDEX('Budget Manager'!C:C,MATCH(L2028,'Budget Manager'!A:A,0))&amp;", "&amp;INDEX('Budget Manager'!D:D,MATCH(L2028,'Budget Manager'!A:A,0)),"No Budget Manager")</f>
        <v>Bottorff, Eugene</v>
      </c>
      <c r="N2028" s="1357">
        <f>IFERROR(INDEX('Budget Manager'!B:B,MATCH(L2028,'Budget Manager'!A:A,0)),"No PIDM")</f>
        <v>3711208</v>
      </c>
      <c r="O2028" s="1357" t="s">
        <v>6583</v>
      </c>
      <c r="P2028" s="1357" t="str">
        <f t="shared" si="41"/>
        <v>End</v>
      </c>
      <c r="Q2028" s="1361" t="str">
        <f>IFERROR(VLOOKUP(Organization!$L2028,BUDGETMANAGER,5,FALSE),"No VID")</f>
        <v>I</v>
      </c>
      <c r="R2028" s="111"/>
    </row>
    <row r="2029" spans="1:18" ht="12.75" customHeight="1">
      <c r="A2029" s="1359">
        <v>2020</v>
      </c>
      <c r="B2029" s="1355" t="s">
        <v>97</v>
      </c>
      <c r="C2029" s="1355"/>
      <c r="D2029" s="1355"/>
      <c r="E2029" s="1355"/>
      <c r="F2029" s="1355"/>
      <c r="G2029" s="1355"/>
      <c r="H2029" s="1356">
        <v>771804</v>
      </c>
      <c r="I2029" s="1363" t="s">
        <v>3503</v>
      </c>
      <c r="J2029" s="1355" t="s">
        <v>3245</v>
      </c>
      <c r="K2029" s="1360">
        <v>10120</v>
      </c>
      <c r="L2029" s="1360" t="s">
        <v>5611</v>
      </c>
      <c r="M2029" s="1357" t="str">
        <f>IFERROR(INDEX('Budget Manager'!C:C,MATCH(L2029,'Budget Manager'!A:A,0))&amp;", "&amp;INDEX('Budget Manager'!D:D,MATCH(L2029,'Budget Manager'!A:A,0)),"No Budget Manager")</f>
        <v>Bottorff, Eugene</v>
      </c>
      <c r="N2029" s="1357">
        <f>IFERROR(INDEX('Budget Manager'!B:B,MATCH(L2029,'Budget Manager'!A:A,0)),"No PIDM")</f>
        <v>3711208</v>
      </c>
      <c r="O2029" s="1357" t="s">
        <v>6157</v>
      </c>
      <c r="P2029" s="1357" t="str">
        <f t="shared" si="41"/>
        <v>End</v>
      </c>
      <c r="Q2029" s="1361" t="str">
        <f>IFERROR(VLOOKUP(Organization!$L2029,BUDGETMANAGER,5,FALSE),"No VID")</f>
        <v>I</v>
      </c>
      <c r="R2029" s="111"/>
    </row>
    <row r="2030" spans="1:18" ht="12.75" customHeight="1">
      <c r="A2030" s="1359">
        <v>2021</v>
      </c>
      <c r="B2030" s="1355" t="s">
        <v>97</v>
      </c>
      <c r="C2030" s="1355"/>
      <c r="D2030" s="1355"/>
      <c r="E2030" s="1355"/>
      <c r="F2030" s="1355"/>
      <c r="G2030" s="1355"/>
      <c r="H2030" s="1356">
        <v>771805</v>
      </c>
      <c r="I2030" s="1363" t="s">
        <v>8613</v>
      </c>
      <c r="J2030" s="1355" t="s">
        <v>3245</v>
      </c>
      <c r="K2030" s="1360">
        <v>10830</v>
      </c>
      <c r="L2030" s="1360" t="s">
        <v>6375</v>
      </c>
      <c r="M2030" s="1357" t="str">
        <f>IFERROR(INDEX('Budget Manager'!C:C,MATCH(L2030,'Budget Manager'!A:A,0))&amp;", "&amp;INDEX('Budget Manager'!D:D,MATCH(L2030,'Budget Manager'!A:A,0)),"No Budget Manager")</f>
        <v>Andrews, Shaun</v>
      </c>
      <c r="N2030" s="1357">
        <f>IFERROR(INDEX('Budget Manager'!B:B,MATCH(L2030,'Budget Manager'!A:A,0)),"No PIDM")</f>
        <v>3831935</v>
      </c>
      <c r="O2030" s="1357"/>
      <c r="P2030" s="1357" t="str">
        <f t="shared" si="41"/>
        <v/>
      </c>
      <c r="Q2030" s="1361" t="str">
        <f>IFERROR(VLOOKUP(Organization!$L2030,BUDGETMANAGER,5,FALSE),"No VID")</f>
        <v>A</v>
      </c>
      <c r="R2030" s="111"/>
    </row>
    <row r="2031" spans="1:18" ht="12.75" customHeight="1">
      <c r="A2031" s="1359">
        <v>2022</v>
      </c>
      <c r="B2031" s="1355" t="s">
        <v>97</v>
      </c>
      <c r="C2031" s="1355"/>
      <c r="D2031" s="1355"/>
      <c r="E2031" s="1355"/>
      <c r="F2031" s="1355"/>
      <c r="G2031" s="1355"/>
      <c r="H2031" s="1356">
        <v>771811</v>
      </c>
      <c r="I2031" s="1363" t="s">
        <v>5406</v>
      </c>
      <c r="J2031" s="1355" t="s">
        <v>3245</v>
      </c>
      <c r="K2031" s="1360">
        <v>10120</v>
      </c>
      <c r="L2031" s="1360" t="s">
        <v>5611</v>
      </c>
      <c r="M2031" s="1357" t="str">
        <f>IFERROR(INDEX('Budget Manager'!C:C,MATCH(L2031,'Budget Manager'!A:A,0))&amp;", "&amp;INDEX('Budget Manager'!D:D,MATCH(L2031,'Budget Manager'!A:A,0)),"No Budget Manager")</f>
        <v>Bottorff, Eugene</v>
      </c>
      <c r="N2031" s="1357">
        <f>IFERROR(INDEX('Budget Manager'!B:B,MATCH(L2031,'Budget Manager'!A:A,0)),"No PIDM")</f>
        <v>3711208</v>
      </c>
      <c r="O2031" s="1357" t="s">
        <v>6583</v>
      </c>
      <c r="P2031" s="1357" t="str">
        <f t="shared" si="41"/>
        <v>End</v>
      </c>
      <c r="Q2031" s="1361" t="str">
        <f>IFERROR(VLOOKUP(Organization!$L2031,BUDGETMANAGER,5,FALSE),"No VID")</f>
        <v>I</v>
      </c>
      <c r="R2031" s="111"/>
    </row>
    <row r="2032" spans="1:18" ht="12.75" customHeight="1">
      <c r="A2032" s="1359">
        <v>2023</v>
      </c>
      <c r="B2032" s="1355" t="s">
        <v>97</v>
      </c>
      <c r="C2032" s="1355"/>
      <c r="D2032" s="1355"/>
      <c r="E2032" s="1355"/>
      <c r="F2032" s="1355"/>
      <c r="G2032" s="1355"/>
      <c r="H2032" s="1356">
        <v>771903</v>
      </c>
      <c r="I2032" s="1363" t="s">
        <v>5770</v>
      </c>
      <c r="J2032" s="1355" t="s">
        <v>3245</v>
      </c>
      <c r="K2032" s="1360">
        <v>10830</v>
      </c>
      <c r="L2032" s="1360" t="s">
        <v>6375</v>
      </c>
      <c r="M2032" s="1357" t="str">
        <f>IFERROR(INDEX('Budget Manager'!C:C,MATCH(L2032,'Budget Manager'!A:A,0))&amp;", "&amp;INDEX('Budget Manager'!D:D,MATCH(L2032,'Budget Manager'!A:A,0)),"No Budget Manager")</f>
        <v>Andrews, Shaun</v>
      </c>
      <c r="N2032" s="1357">
        <f>IFERROR(INDEX('Budget Manager'!B:B,MATCH(L2032,'Budget Manager'!A:A,0)),"No PIDM")</f>
        <v>3831935</v>
      </c>
      <c r="O2032" s="1357"/>
      <c r="P2032" s="1357" t="str">
        <f t="shared" si="41"/>
        <v/>
      </c>
      <c r="Q2032" s="1361" t="str">
        <f>IFERROR(VLOOKUP(Organization!$L2032,BUDGETMANAGER,5,FALSE),"No VID")</f>
        <v>A</v>
      </c>
      <c r="R2032" s="111"/>
    </row>
    <row r="2033" spans="1:18" ht="12.75" customHeight="1">
      <c r="A2033" s="1359">
        <v>2024</v>
      </c>
      <c r="B2033" s="1355" t="s">
        <v>97</v>
      </c>
      <c r="C2033" s="1355"/>
      <c r="D2033" s="1355"/>
      <c r="E2033" s="1355"/>
      <c r="F2033" s="1355"/>
      <c r="G2033" s="1355"/>
      <c r="H2033" s="1356">
        <v>771904</v>
      </c>
      <c r="I2033" s="1363" t="s">
        <v>3504</v>
      </c>
      <c r="J2033" s="1355" t="s">
        <v>3245</v>
      </c>
      <c r="K2033" s="1360">
        <v>10120</v>
      </c>
      <c r="L2033" s="1360" t="s">
        <v>5611</v>
      </c>
      <c r="M2033" s="1357" t="str">
        <f>IFERROR(INDEX('Budget Manager'!C:C,MATCH(L2033,'Budget Manager'!A:A,0))&amp;", "&amp;INDEX('Budget Manager'!D:D,MATCH(L2033,'Budget Manager'!A:A,0)),"No Budget Manager")</f>
        <v>Bottorff, Eugene</v>
      </c>
      <c r="N2033" s="1357">
        <f>IFERROR(INDEX('Budget Manager'!B:B,MATCH(L2033,'Budget Manager'!A:A,0)),"No PIDM")</f>
        <v>3711208</v>
      </c>
      <c r="O2033" s="1357" t="s">
        <v>6381</v>
      </c>
      <c r="P2033" s="1357" t="str">
        <f t="shared" si="41"/>
        <v>End</v>
      </c>
      <c r="Q2033" s="1361" t="str">
        <f>IFERROR(VLOOKUP(Organization!$L2033,BUDGETMANAGER,5,FALSE),"No VID")</f>
        <v>I</v>
      </c>
      <c r="R2033" s="111"/>
    </row>
    <row r="2034" spans="1:18" ht="12.75" customHeight="1">
      <c r="A2034" s="1359">
        <v>2025</v>
      </c>
      <c r="B2034" s="1355" t="s">
        <v>97</v>
      </c>
      <c r="C2034" s="1355"/>
      <c r="D2034" s="1355"/>
      <c r="E2034" s="1355"/>
      <c r="F2034" s="1355"/>
      <c r="G2034" s="1355"/>
      <c r="H2034" s="1356">
        <v>771905</v>
      </c>
      <c r="I2034" s="1363" t="s">
        <v>6990</v>
      </c>
      <c r="J2034" s="1355" t="s">
        <v>3245</v>
      </c>
      <c r="K2034" s="1360">
        <v>10120</v>
      </c>
      <c r="L2034" s="1360" t="s">
        <v>6771</v>
      </c>
      <c r="M2034" s="1357" t="str">
        <f>IFERROR(INDEX('Budget Manager'!C:C,MATCH(L2034,'Budget Manager'!A:A,0))&amp;", "&amp;INDEX('Budget Manager'!D:D,MATCH(L2034,'Budget Manager'!A:A,0)),"No Budget Manager")</f>
        <v>Fernandez, Jose</v>
      </c>
      <c r="N2034" s="1357">
        <f>IFERROR(INDEX('Budget Manager'!B:B,MATCH(L2034,'Budget Manager'!A:A,0)),"No PIDM")</f>
        <v>3875271</v>
      </c>
      <c r="O2034" s="1357" t="s">
        <v>7643</v>
      </c>
      <c r="P2034" s="1357" t="str">
        <f t="shared" si="41"/>
        <v>End</v>
      </c>
      <c r="Q2034" s="1361" t="str">
        <f>IFERROR(VLOOKUP(Organization!$L2034,BUDGETMANAGER,5,FALSE),"No VID")</f>
        <v>I</v>
      </c>
      <c r="R2034" s="111"/>
    </row>
    <row r="2035" spans="1:18" ht="12.75" customHeight="1">
      <c r="A2035" s="1359">
        <v>2026</v>
      </c>
      <c r="B2035" s="1355" t="s">
        <v>97</v>
      </c>
      <c r="C2035" s="1355"/>
      <c r="D2035" s="1355"/>
      <c r="E2035" s="1355"/>
      <c r="F2035" s="1355"/>
      <c r="G2035" s="1355"/>
      <c r="H2035" s="1356">
        <v>771911</v>
      </c>
      <c r="I2035" s="1363" t="s">
        <v>8445</v>
      </c>
      <c r="J2035" s="1355" t="s">
        <v>3245</v>
      </c>
      <c r="K2035" s="1360">
        <v>10120</v>
      </c>
      <c r="L2035" s="1360" t="s">
        <v>6375</v>
      </c>
      <c r="M2035" s="1357" t="str">
        <f>IFERROR(INDEX('Budget Manager'!C:C,MATCH(L2035,'Budget Manager'!A:A,0))&amp;", "&amp;INDEX('Budget Manager'!D:D,MATCH(L2035,'Budget Manager'!A:A,0)),"No Budget Manager")</f>
        <v>Andrews, Shaun</v>
      </c>
      <c r="N2035" s="1357">
        <f>IFERROR(INDEX('Budget Manager'!B:B,MATCH(L2035,'Budget Manager'!A:A,0)),"No PIDM")</f>
        <v>3831935</v>
      </c>
      <c r="O2035" s="1357" t="s">
        <v>9048</v>
      </c>
      <c r="P2035" s="1357" t="str">
        <f t="shared" si="41"/>
        <v>End</v>
      </c>
      <c r="Q2035" s="1361" t="str">
        <f>IFERROR(VLOOKUP(Organization!$L2035,BUDGETMANAGER,5,FALSE),"No VID")</f>
        <v>A</v>
      </c>
      <c r="R2035" s="111"/>
    </row>
    <row r="2036" spans="1:18" ht="12.75" customHeight="1">
      <c r="A2036" s="1359">
        <v>2027</v>
      </c>
      <c r="B2036" s="1355" t="s">
        <v>97</v>
      </c>
      <c r="C2036" s="1355"/>
      <c r="D2036" s="1355"/>
      <c r="E2036" s="1355"/>
      <c r="F2036" s="1355"/>
      <c r="G2036" s="1355"/>
      <c r="H2036" s="1356">
        <v>772003</v>
      </c>
      <c r="I2036" s="1363" t="s">
        <v>5847</v>
      </c>
      <c r="J2036" s="1355" t="s">
        <v>3245</v>
      </c>
      <c r="K2036" s="1360">
        <v>10120</v>
      </c>
      <c r="L2036" s="1360" t="s">
        <v>6771</v>
      </c>
      <c r="M2036" s="1357" t="str">
        <f>IFERROR(INDEX('Budget Manager'!C:C,MATCH(L2036,'Budget Manager'!A:A,0))&amp;", "&amp;INDEX('Budget Manager'!D:D,MATCH(L2036,'Budget Manager'!A:A,0)),"No Budget Manager")</f>
        <v>Fernandez, Jose</v>
      </c>
      <c r="N2036" s="1357">
        <f>IFERROR(INDEX('Budget Manager'!B:B,MATCH(L2036,'Budget Manager'!A:A,0)),"No PIDM")</f>
        <v>3875271</v>
      </c>
      <c r="O2036" s="1357" t="s">
        <v>7637</v>
      </c>
      <c r="P2036" s="1357" t="str">
        <f t="shared" si="41"/>
        <v>End</v>
      </c>
      <c r="Q2036" s="1361" t="str">
        <f>IFERROR(VLOOKUP(Organization!$L2036,BUDGETMANAGER,5,FALSE),"No VID")</f>
        <v>I</v>
      </c>
      <c r="R2036" s="111"/>
    </row>
    <row r="2037" spans="1:18" ht="12.75" customHeight="1">
      <c r="A2037" s="1359">
        <v>2028</v>
      </c>
      <c r="B2037" s="1355" t="s">
        <v>97</v>
      </c>
      <c r="C2037" s="1355"/>
      <c r="D2037" s="1355"/>
      <c r="E2037" s="1355"/>
      <c r="F2037" s="1355"/>
      <c r="G2037" s="1355"/>
      <c r="H2037" s="1356">
        <v>772004</v>
      </c>
      <c r="I2037" s="1363" t="s">
        <v>3444</v>
      </c>
      <c r="J2037" s="1355" t="s">
        <v>3245</v>
      </c>
      <c r="K2037" s="1360">
        <v>10120</v>
      </c>
      <c r="L2037" s="1360" t="s">
        <v>5611</v>
      </c>
      <c r="M2037" s="1357" t="str">
        <f>IFERROR(INDEX('Budget Manager'!C:C,MATCH(L2037,'Budget Manager'!A:A,0))&amp;", "&amp;INDEX('Budget Manager'!D:D,MATCH(L2037,'Budget Manager'!A:A,0)),"No Budget Manager")</f>
        <v>Bottorff, Eugene</v>
      </c>
      <c r="N2037" s="1357">
        <f>IFERROR(INDEX('Budget Manager'!B:B,MATCH(L2037,'Budget Manager'!A:A,0)),"No PIDM")</f>
        <v>3711208</v>
      </c>
      <c r="O2037" s="1357" t="s">
        <v>6159</v>
      </c>
      <c r="P2037" s="1357" t="str">
        <f t="shared" si="41"/>
        <v>End</v>
      </c>
      <c r="Q2037" s="1361" t="str">
        <f>IFERROR(VLOOKUP(Organization!$L2037,BUDGETMANAGER,5,FALSE),"No VID")</f>
        <v>I</v>
      </c>
      <c r="R2037" s="111"/>
    </row>
    <row r="2038" spans="1:18" ht="12.75" customHeight="1">
      <c r="A2038" s="1359">
        <v>2029</v>
      </c>
      <c r="B2038" s="1355" t="s">
        <v>97</v>
      </c>
      <c r="C2038" s="1355"/>
      <c r="D2038" s="1355"/>
      <c r="E2038" s="1355"/>
      <c r="F2038" s="1355"/>
      <c r="G2038" s="1355"/>
      <c r="H2038" s="1356">
        <v>772005</v>
      </c>
      <c r="I2038" s="1363" t="s">
        <v>7641</v>
      </c>
      <c r="J2038" s="1355" t="s">
        <v>3245</v>
      </c>
      <c r="K2038" s="1360">
        <v>10120</v>
      </c>
      <c r="L2038" s="1360" t="s">
        <v>6375</v>
      </c>
      <c r="M2038" s="1357" t="str">
        <f>IFERROR(INDEX('Budget Manager'!C:C,MATCH(L2038,'Budget Manager'!A:A,0))&amp;", "&amp;INDEX('Budget Manager'!D:D,MATCH(L2038,'Budget Manager'!A:A,0)),"No Budget Manager")</f>
        <v>Andrews, Shaun</v>
      </c>
      <c r="N2038" s="1357">
        <f>IFERROR(INDEX('Budget Manager'!B:B,MATCH(L2038,'Budget Manager'!A:A,0)),"No PIDM")</f>
        <v>3831935</v>
      </c>
      <c r="O2038" s="1357" t="s">
        <v>9041</v>
      </c>
      <c r="P2038" s="1357" t="str">
        <f t="shared" si="41"/>
        <v>End</v>
      </c>
      <c r="Q2038" s="1361" t="str">
        <f>IFERROR(VLOOKUP(Organization!$L2038,BUDGETMANAGER,5,FALSE),"No VID")</f>
        <v>A</v>
      </c>
      <c r="R2038" s="111"/>
    </row>
    <row r="2039" spans="1:18" ht="12.75" customHeight="1">
      <c r="A2039" s="1359">
        <v>2030</v>
      </c>
      <c r="B2039" s="1355" t="s">
        <v>97</v>
      </c>
      <c r="C2039" s="1355"/>
      <c r="D2039" s="1355"/>
      <c r="E2039" s="1355"/>
      <c r="F2039" s="1355"/>
      <c r="G2039" s="1355"/>
      <c r="H2039" s="1356">
        <v>772105</v>
      </c>
      <c r="I2039" s="1363" t="s">
        <v>8215</v>
      </c>
      <c r="J2039" s="1355" t="s">
        <v>3245</v>
      </c>
      <c r="K2039" s="1360">
        <v>10120</v>
      </c>
      <c r="L2039" s="1360" t="s">
        <v>6375</v>
      </c>
      <c r="M2039" s="1357" t="str">
        <f>IFERROR(INDEX('Budget Manager'!C:C,MATCH(L2039,'Budget Manager'!A:A,0))&amp;", "&amp;INDEX('Budget Manager'!D:D,MATCH(L2039,'Budget Manager'!A:A,0)),"No Budget Manager")</f>
        <v>Andrews, Shaun</v>
      </c>
      <c r="N2039" s="1357">
        <f>IFERROR(INDEX('Budget Manager'!B:B,MATCH(L2039,'Budget Manager'!A:A,0)),"No PIDM")</f>
        <v>3831935</v>
      </c>
      <c r="O2039" s="1357" t="s">
        <v>9263</v>
      </c>
      <c r="P2039" s="1357" t="str">
        <f t="shared" si="41"/>
        <v>End</v>
      </c>
      <c r="Q2039" s="1361" t="str">
        <f>IFERROR(VLOOKUP(Organization!$L2039,BUDGETMANAGER,5,FALSE),"No VID")</f>
        <v>A</v>
      </c>
      <c r="R2039" s="111"/>
    </row>
    <row r="2040" spans="1:18" ht="12.75" customHeight="1">
      <c r="A2040" s="1359">
        <v>2031</v>
      </c>
      <c r="B2040" s="1355" t="s">
        <v>97</v>
      </c>
      <c r="C2040" s="1355"/>
      <c r="D2040" s="1355"/>
      <c r="E2040" s="1355"/>
      <c r="F2040" s="1355"/>
      <c r="G2040" s="1355"/>
      <c r="H2040" s="1356">
        <v>772103</v>
      </c>
      <c r="I2040" s="1363" t="s">
        <v>5851</v>
      </c>
      <c r="J2040" s="1355" t="s">
        <v>3245</v>
      </c>
      <c r="K2040" s="1360">
        <v>10120</v>
      </c>
      <c r="L2040" s="1360" t="s">
        <v>6771</v>
      </c>
      <c r="M2040" s="1357" t="str">
        <f>IFERROR(INDEX('Budget Manager'!C:C,MATCH(L2040,'Budget Manager'!A:A,0))&amp;", "&amp;INDEX('Budget Manager'!D:D,MATCH(L2040,'Budget Manager'!A:A,0)),"No Budget Manager")</f>
        <v>Fernandez, Jose</v>
      </c>
      <c r="N2040" s="1357">
        <f>IFERROR(INDEX('Budget Manager'!B:B,MATCH(L2040,'Budget Manager'!A:A,0)),"No PIDM")</f>
        <v>3875271</v>
      </c>
      <c r="O2040" s="1357" t="s">
        <v>7548</v>
      </c>
      <c r="P2040" s="1357" t="str">
        <f t="shared" si="41"/>
        <v>End</v>
      </c>
      <c r="Q2040" s="1361" t="str">
        <f>IFERROR(VLOOKUP(Organization!$L2040,BUDGETMANAGER,5,FALSE),"No VID")</f>
        <v>I</v>
      </c>
      <c r="R2040" s="111"/>
    </row>
    <row r="2041" spans="1:18" ht="12.75" customHeight="1">
      <c r="A2041" s="1359">
        <v>2032</v>
      </c>
      <c r="B2041" s="1355" t="s">
        <v>97</v>
      </c>
      <c r="C2041" s="1355"/>
      <c r="D2041" s="1355"/>
      <c r="E2041" s="1355"/>
      <c r="F2041" s="1355"/>
      <c r="G2041" s="1355"/>
      <c r="H2041" s="1356">
        <v>772104</v>
      </c>
      <c r="I2041" s="1363" t="s">
        <v>3425</v>
      </c>
      <c r="J2041" s="1355" t="s">
        <v>3245</v>
      </c>
      <c r="K2041" s="1360">
        <v>10120</v>
      </c>
      <c r="L2041" s="1360" t="s">
        <v>5611</v>
      </c>
      <c r="M2041" s="1357" t="str">
        <f>IFERROR(INDEX('Budget Manager'!C:C,MATCH(L2041,'Budget Manager'!A:A,0))&amp;", "&amp;INDEX('Budget Manager'!D:D,MATCH(L2041,'Budget Manager'!A:A,0)),"No Budget Manager")</f>
        <v>Bottorff, Eugene</v>
      </c>
      <c r="N2041" s="1357">
        <f>IFERROR(INDEX('Budget Manager'!B:B,MATCH(L2041,'Budget Manager'!A:A,0)),"No PIDM")</f>
        <v>3711208</v>
      </c>
      <c r="O2041" s="1357" t="s">
        <v>6159</v>
      </c>
      <c r="P2041" s="1357" t="str">
        <f t="shared" si="41"/>
        <v>End</v>
      </c>
      <c r="Q2041" s="1361" t="str">
        <f>IFERROR(VLOOKUP(Organization!$L2041,BUDGETMANAGER,5,FALSE),"No VID")</f>
        <v>I</v>
      </c>
      <c r="R2041" s="111"/>
    </row>
    <row r="2042" spans="1:18" ht="12.75" customHeight="1">
      <c r="A2042" s="1359">
        <v>2033</v>
      </c>
      <c r="B2042" s="1355" t="s">
        <v>97</v>
      </c>
      <c r="C2042" s="1355"/>
      <c r="D2042" s="1355"/>
      <c r="E2042" s="1355"/>
      <c r="F2042" s="1355"/>
      <c r="G2042" s="1355"/>
      <c r="H2042" s="1356">
        <v>772203</v>
      </c>
      <c r="I2042" s="1363" t="s">
        <v>6618</v>
      </c>
      <c r="J2042" s="1355" t="s">
        <v>3245</v>
      </c>
      <c r="K2042" s="1360">
        <v>10120</v>
      </c>
      <c r="L2042" s="1360" t="s">
        <v>6771</v>
      </c>
      <c r="M2042" s="1357" t="str">
        <f>IFERROR(INDEX('Budget Manager'!C:C,MATCH(L2042,'Budget Manager'!A:A,0))&amp;", "&amp;INDEX('Budget Manager'!D:D,MATCH(L2042,'Budget Manager'!A:A,0)),"No Budget Manager")</f>
        <v>Fernandez, Jose</v>
      </c>
      <c r="N2042" s="1357">
        <f>IFERROR(INDEX('Budget Manager'!B:B,MATCH(L2042,'Budget Manager'!A:A,0)),"No PIDM")</f>
        <v>3875271</v>
      </c>
      <c r="O2042" s="1357" t="s">
        <v>7485</v>
      </c>
      <c r="P2042" s="1357" t="str">
        <f t="shared" si="41"/>
        <v>End</v>
      </c>
      <c r="Q2042" s="1361" t="str">
        <f>IFERROR(VLOOKUP(Organization!$L2042,BUDGETMANAGER,5,FALSE),"No VID")</f>
        <v>I</v>
      </c>
      <c r="R2042" s="111"/>
    </row>
    <row r="2043" spans="1:18" ht="12.75" customHeight="1">
      <c r="A2043" s="1359">
        <v>2034</v>
      </c>
      <c r="B2043" s="1355" t="s">
        <v>97</v>
      </c>
      <c r="C2043" s="1355"/>
      <c r="D2043" s="1355"/>
      <c r="E2043" s="1355"/>
      <c r="F2043" s="1355"/>
      <c r="G2043" s="1355"/>
      <c r="H2043" s="1356">
        <v>772204</v>
      </c>
      <c r="I2043" s="1363" t="s">
        <v>3920</v>
      </c>
      <c r="J2043" s="1355" t="s">
        <v>3245</v>
      </c>
      <c r="K2043" s="1360">
        <v>10120</v>
      </c>
      <c r="L2043" s="1360" t="s">
        <v>5611</v>
      </c>
      <c r="M2043" s="1357" t="str">
        <f>IFERROR(INDEX('Budget Manager'!C:C,MATCH(L2043,'Budget Manager'!A:A,0))&amp;", "&amp;INDEX('Budget Manager'!D:D,MATCH(L2043,'Budget Manager'!A:A,0)),"No Budget Manager")</f>
        <v>Bottorff, Eugene</v>
      </c>
      <c r="N2043" s="1357">
        <f>IFERROR(INDEX('Budget Manager'!B:B,MATCH(L2043,'Budget Manager'!A:A,0)),"No PIDM")</f>
        <v>3711208</v>
      </c>
      <c r="O2043" s="1357" t="s">
        <v>6159</v>
      </c>
      <c r="P2043" s="1357" t="str">
        <f t="shared" si="41"/>
        <v>End</v>
      </c>
      <c r="Q2043" s="1361" t="str">
        <f>IFERROR(VLOOKUP(Organization!$L2043,BUDGETMANAGER,5,FALSE),"No VID")</f>
        <v>I</v>
      </c>
      <c r="R2043" s="111"/>
    </row>
    <row r="2044" spans="1:18" ht="12.75" customHeight="1">
      <c r="A2044" s="1359">
        <v>2035</v>
      </c>
      <c r="B2044" s="1355" t="s">
        <v>97</v>
      </c>
      <c r="C2044" s="1355"/>
      <c r="D2044" s="1355"/>
      <c r="E2044" s="1355"/>
      <c r="F2044" s="1355"/>
      <c r="G2044" s="1355"/>
      <c r="H2044" s="1356">
        <v>772205</v>
      </c>
      <c r="I2044" s="1363" t="s">
        <v>8479</v>
      </c>
      <c r="J2044" s="1355" t="s">
        <v>3245</v>
      </c>
      <c r="K2044" s="1360">
        <v>10120</v>
      </c>
      <c r="L2044" s="1360" t="s">
        <v>6375</v>
      </c>
      <c r="M2044" s="1357" t="str">
        <f>IFERROR(INDEX('Budget Manager'!C:C,MATCH(L2044,'Budget Manager'!A:A,0))&amp;", "&amp;INDEX('Budget Manager'!D:D,MATCH(L2044,'Budget Manager'!A:A,0)),"No Budget Manager")</f>
        <v>Andrews, Shaun</v>
      </c>
      <c r="N2044" s="1357">
        <f>IFERROR(INDEX('Budget Manager'!B:B,MATCH(L2044,'Budget Manager'!A:A,0)),"No PIDM")</f>
        <v>3831935</v>
      </c>
      <c r="O2044" s="1357" t="s">
        <v>9048</v>
      </c>
      <c r="P2044" s="1357" t="str">
        <f t="shared" si="41"/>
        <v>End</v>
      </c>
      <c r="Q2044" s="1361" t="str">
        <f>IFERROR(VLOOKUP(Organization!$L2044,BUDGETMANAGER,5,FALSE),"No VID")</f>
        <v>A</v>
      </c>
      <c r="R2044" s="111"/>
    </row>
    <row r="2045" spans="1:18" ht="12.75" customHeight="1">
      <c r="A2045" s="1359">
        <v>2036</v>
      </c>
      <c r="B2045" s="1355" t="s">
        <v>97</v>
      </c>
      <c r="C2045" s="1355"/>
      <c r="D2045" s="1355"/>
      <c r="E2045" s="1355"/>
      <c r="F2045" s="1355"/>
      <c r="G2045" s="1355"/>
      <c r="H2045" s="1356">
        <v>772303</v>
      </c>
      <c r="I2045" s="1363" t="s">
        <v>6770</v>
      </c>
      <c r="J2045" s="1355" t="s">
        <v>3245</v>
      </c>
      <c r="K2045" s="1360">
        <v>10830</v>
      </c>
      <c r="L2045" s="1360" t="s">
        <v>6375</v>
      </c>
      <c r="M2045" s="1357" t="str">
        <f>IFERROR(INDEX('Budget Manager'!C:C,MATCH(L2045,'Budget Manager'!A:A,0))&amp;", "&amp;INDEX('Budget Manager'!D:D,MATCH(L2045,'Budget Manager'!A:A,0)),"No Budget Manager")</f>
        <v>Andrews, Shaun</v>
      </c>
      <c r="N2045" s="1357">
        <f>IFERROR(INDEX('Budget Manager'!B:B,MATCH(L2045,'Budget Manager'!A:A,0)),"No PIDM")</f>
        <v>3831935</v>
      </c>
      <c r="O2045" s="1357"/>
      <c r="P2045" s="1357" t="str">
        <f t="shared" si="41"/>
        <v/>
      </c>
      <c r="Q2045" s="1361" t="str">
        <f>IFERROR(VLOOKUP(Organization!$L2045,BUDGETMANAGER,5,FALSE),"No VID")</f>
        <v>A</v>
      </c>
      <c r="R2045" s="111"/>
    </row>
    <row r="2046" spans="1:18" ht="12.75" customHeight="1">
      <c r="A2046" s="1359">
        <v>2037</v>
      </c>
      <c r="B2046" s="1355" t="s">
        <v>97</v>
      </c>
      <c r="C2046" s="1355"/>
      <c r="D2046" s="1355"/>
      <c r="E2046" s="1355"/>
      <c r="F2046" s="1355"/>
      <c r="G2046" s="1355"/>
      <c r="H2046" s="1356">
        <v>772304</v>
      </c>
      <c r="I2046" s="1363" t="s">
        <v>4034</v>
      </c>
      <c r="J2046" s="1355" t="s">
        <v>3245</v>
      </c>
      <c r="K2046" s="1360">
        <v>10120</v>
      </c>
      <c r="L2046" s="1360" t="s">
        <v>5611</v>
      </c>
      <c r="M2046" s="1357" t="str">
        <f>IFERROR(INDEX('Budget Manager'!C:C,MATCH(L2046,'Budget Manager'!A:A,0))&amp;", "&amp;INDEX('Budget Manager'!D:D,MATCH(L2046,'Budget Manager'!A:A,0)),"No Budget Manager")</f>
        <v>Bottorff, Eugene</v>
      </c>
      <c r="N2046" s="1357">
        <f>IFERROR(INDEX('Budget Manager'!B:B,MATCH(L2046,'Budget Manager'!A:A,0)),"No PIDM")</f>
        <v>3711208</v>
      </c>
      <c r="O2046" s="1357" t="s">
        <v>6381</v>
      </c>
      <c r="P2046" s="1357" t="str">
        <f t="shared" si="41"/>
        <v>End</v>
      </c>
      <c r="Q2046" s="1361" t="str">
        <f>IFERROR(VLOOKUP(Organization!$L2046,BUDGETMANAGER,5,FALSE),"No VID")</f>
        <v>I</v>
      </c>
      <c r="R2046" s="111"/>
    </row>
    <row r="2047" spans="1:18" ht="12.75" customHeight="1">
      <c r="A2047" s="1359">
        <v>2038</v>
      </c>
      <c r="B2047" s="1355" t="s">
        <v>97</v>
      </c>
      <c r="C2047" s="1355"/>
      <c r="D2047" s="1355"/>
      <c r="E2047" s="1355"/>
      <c r="F2047" s="1355"/>
      <c r="G2047" s="1355"/>
      <c r="H2047" s="1356">
        <v>772305</v>
      </c>
      <c r="I2047" s="1363" t="s">
        <v>9185</v>
      </c>
      <c r="J2047" s="1355" t="s">
        <v>3245</v>
      </c>
      <c r="K2047" s="1360">
        <v>10830</v>
      </c>
      <c r="L2047" s="1360" t="s">
        <v>6375</v>
      </c>
      <c r="M2047" s="1357" t="str">
        <f>IFERROR(INDEX('Budget Manager'!C:C,MATCH(L2047,'Budget Manager'!A:A,0))&amp;", "&amp;INDEX('Budget Manager'!D:D,MATCH(L2047,'Budget Manager'!A:A,0)),"No Budget Manager")</f>
        <v>Andrews, Shaun</v>
      </c>
      <c r="N2047" s="1357">
        <f>IFERROR(INDEX('Budget Manager'!B:B,MATCH(L2047,'Budget Manager'!A:A,0)),"No PIDM")</f>
        <v>3831935</v>
      </c>
      <c r="O2047" s="1357" t="s">
        <v>9788</v>
      </c>
      <c r="P2047" s="1357" t="str">
        <f t="shared" si="41"/>
        <v>End</v>
      </c>
      <c r="Q2047" s="1361" t="str">
        <f>IFERROR(VLOOKUP(Organization!$L2047,BUDGETMANAGER,5,FALSE),"No VID")</f>
        <v>A</v>
      </c>
      <c r="R2047" s="111"/>
    </row>
    <row r="2048" spans="1:18" ht="12.75" customHeight="1">
      <c r="A2048" s="1359">
        <v>2039</v>
      </c>
      <c r="B2048" s="1355" t="s">
        <v>97</v>
      </c>
      <c r="C2048" s="1355"/>
      <c r="D2048" s="1355"/>
      <c r="E2048" s="1355"/>
      <c r="F2048" s="1355"/>
      <c r="G2048" s="1355"/>
      <c r="H2048" s="1356">
        <v>772403</v>
      </c>
      <c r="I2048" s="1363" t="s">
        <v>8612</v>
      </c>
      <c r="J2048" s="1355" t="s">
        <v>3245</v>
      </c>
      <c r="K2048" s="1360">
        <v>10830</v>
      </c>
      <c r="L2048" s="1360" t="s">
        <v>6375</v>
      </c>
      <c r="M2048" s="1357" t="str">
        <f>IFERROR(INDEX('Budget Manager'!C:C,MATCH(L2048,'Budget Manager'!A:A,0))&amp;", "&amp;INDEX('Budget Manager'!D:D,MATCH(L2048,'Budget Manager'!A:A,0)),"No Budget Manager")</f>
        <v>Andrews, Shaun</v>
      </c>
      <c r="N2048" s="1357">
        <f>IFERROR(INDEX('Budget Manager'!B:B,MATCH(L2048,'Budget Manager'!A:A,0)),"No PIDM")</f>
        <v>3831935</v>
      </c>
      <c r="O2048" s="1357"/>
      <c r="P2048" s="1357" t="str">
        <f t="shared" si="41"/>
        <v/>
      </c>
      <c r="Q2048" s="1361" t="str">
        <f>IFERROR(VLOOKUP(Organization!$L2048,BUDGETMANAGER,5,FALSE),"No VID")</f>
        <v>A</v>
      </c>
      <c r="R2048" s="111"/>
    </row>
    <row r="2049" spans="1:18" ht="12.75" customHeight="1">
      <c r="A2049" s="1359">
        <v>2040</v>
      </c>
      <c r="B2049" s="1355" t="s">
        <v>97</v>
      </c>
      <c r="C2049" s="1355"/>
      <c r="D2049" s="1355"/>
      <c r="E2049" s="1355"/>
      <c r="F2049" s="1355"/>
      <c r="G2049" s="1355"/>
      <c r="H2049" s="1356">
        <v>772405</v>
      </c>
      <c r="I2049" s="1363" t="s">
        <v>9462</v>
      </c>
      <c r="J2049" s="1355" t="s">
        <v>3245</v>
      </c>
      <c r="K2049" s="1360">
        <v>10830</v>
      </c>
      <c r="L2049" s="1360" t="s">
        <v>6375</v>
      </c>
      <c r="M2049" s="1357" t="str">
        <f>IFERROR(INDEX('Budget Manager'!C:C,MATCH(L2049,'Budget Manager'!A:A,0))&amp;", "&amp;INDEX('Budget Manager'!D:D,MATCH(L2049,'Budget Manager'!A:A,0)),"No Budget Manager")</f>
        <v>Andrews, Shaun</v>
      </c>
      <c r="N2049" s="1357">
        <f>IFERROR(INDEX('Budget Manager'!B:B,MATCH(L2049,'Budget Manager'!A:A,0)),"No PIDM")</f>
        <v>3831935</v>
      </c>
      <c r="O2049" s="1357"/>
      <c r="P2049" s="1357" t="str">
        <f t="shared" si="41"/>
        <v/>
      </c>
      <c r="Q2049" s="1361" t="str">
        <f>IFERROR(VLOOKUP(Organization!$L2049,BUDGETMANAGER,5,FALSE),"No VID")</f>
        <v>A</v>
      </c>
      <c r="R2049" s="111"/>
    </row>
    <row r="2050" spans="1:18" ht="12.75" customHeight="1">
      <c r="A2050" s="1359">
        <v>2041</v>
      </c>
      <c r="B2050" s="1355" t="s">
        <v>97</v>
      </c>
      <c r="C2050" s="1355"/>
      <c r="D2050" s="1355"/>
      <c r="E2050" s="1355"/>
      <c r="F2050" s="1355"/>
      <c r="G2050" s="1355"/>
      <c r="H2050" s="1356">
        <v>772404</v>
      </c>
      <c r="I2050" s="1363" t="s">
        <v>4150</v>
      </c>
      <c r="J2050" s="1355" t="s">
        <v>3245</v>
      </c>
      <c r="K2050" s="1360">
        <v>10120</v>
      </c>
      <c r="L2050" s="1360" t="s">
        <v>5611</v>
      </c>
      <c r="M2050" s="1357" t="str">
        <f>IFERROR(INDEX('Budget Manager'!C:C,MATCH(L2050,'Budget Manager'!A:A,0))&amp;", "&amp;INDEX('Budget Manager'!D:D,MATCH(L2050,'Budget Manager'!A:A,0)),"No Budget Manager")</f>
        <v>Bottorff, Eugene</v>
      </c>
      <c r="N2050" s="1357">
        <f>IFERROR(INDEX('Budget Manager'!B:B,MATCH(L2050,'Budget Manager'!A:A,0)),"No PIDM")</f>
        <v>3711208</v>
      </c>
      <c r="O2050" s="1357" t="s">
        <v>6159</v>
      </c>
      <c r="P2050" s="1357" t="str">
        <f t="shared" si="41"/>
        <v>End</v>
      </c>
      <c r="Q2050" s="1361" t="str">
        <f>IFERROR(VLOOKUP(Organization!$L2050,BUDGETMANAGER,5,FALSE),"No VID")</f>
        <v>I</v>
      </c>
      <c r="R2050" s="111"/>
    </row>
    <row r="2051" spans="1:18" ht="12.75" customHeight="1">
      <c r="A2051" s="1359">
        <v>2042</v>
      </c>
      <c r="B2051" s="1355" t="s">
        <v>97</v>
      </c>
      <c r="C2051" s="1355"/>
      <c r="D2051" s="1355"/>
      <c r="E2051" s="1355"/>
      <c r="F2051" s="1355"/>
      <c r="G2051" s="1355"/>
      <c r="H2051" s="1356">
        <v>772505</v>
      </c>
      <c r="I2051" s="1363" t="s">
        <v>9528</v>
      </c>
      <c r="J2051" s="1355" t="s">
        <v>3245</v>
      </c>
      <c r="K2051" s="1360">
        <v>10830</v>
      </c>
      <c r="L2051" s="1360" t="s">
        <v>6375</v>
      </c>
      <c r="M2051" s="1357" t="str">
        <f>IFERROR(INDEX('Budget Manager'!C:C,MATCH(L2051,'Budget Manager'!A:A,0))&amp;", "&amp;INDEX('Budget Manager'!D:D,MATCH(L2051,'Budget Manager'!A:A,0)),"No Budget Manager")</f>
        <v>Andrews, Shaun</v>
      </c>
      <c r="N2051" s="1357">
        <f>IFERROR(INDEX('Budget Manager'!B:B,MATCH(L2051,'Budget Manager'!A:A,0)),"No PIDM")</f>
        <v>3831935</v>
      </c>
      <c r="O2051" s="1357"/>
      <c r="P2051" s="1357" t="str">
        <f t="shared" si="41"/>
        <v/>
      </c>
      <c r="Q2051" s="1361" t="str">
        <f>IFERROR(VLOOKUP(Organization!$L2051,BUDGETMANAGER,5,FALSE),"No VID")</f>
        <v>A</v>
      </c>
      <c r="R2051" s="111"/>
    </row>
    <row r="2052" spans="1:18" ht="12.75" customHeight="1">
      <c r="A2052" s="1359">
        <v>2043</v>
      </c>
      <c r="B2052" s="1355" t="s">
        <v>97</v>
      </c>
      <c r="C2052" s="1355"/>
      <c r="D2052" s="1355"/>
      <c r="E2052" s="1355"/>
      <c r="F2052" s="1355"/>
      <c r="G2052" s="1355"/>
      <c r="H2052" s="1356">
        <v>772603</v>
      </c>
      <c r="I2052" s="1363" t="s">
        <v>6996</v>
      </c>
      <c r="J2052" s="1355" t="s">
        <v>3245</v>
      </c>
      <c r="K2052" s="1360">
        <v>10120</v>
      </c>
      <c r="L2052" s="1360" t="s">
        <v>6771</v>
      </c>
      <c r="M2052" s="1357" t="str">
        <f>IFERROR(INDEX('Budget Manager'!C:C,MATCH(L2052,'Budget Manager'!A:A,0))&amp;", "&amp;INDEX('Budget Manager'!D:D,MATCH(L2052,'Budget Manager'!A:A,0)),"No Budget Manager")</f>
        <v>Fernandez, Jose</v>
      </c>
      <c r="N2052" s="1357">
        <f>IFERROR(INDEX('Budget Manager'!B:B,MATCH(L2052,'Budget Manager'!A:A,0)),"No PIDM")</f>
        <v>3875271</v>
      </c>
      <c r="O2052" s="1357" t="s">
        <v>7840</v>
      </c>
      <c r="P2052" s="1357" t="str">
        <f t="shared" si="41"/>
        <v>End</v>
      </c>
      <c r="Q2052" s="1361" t="str">
        <f>IFERROR(VLOOKUP(Organization!$L2052,BUDGETMANAGER,5,FALSE),"No VID")</f>
        <v>I</v>
      </c>
      <c r="R2052" s="111"/>
    </row>
    <row r="2053" spans="1:18" ht="12.75" customHeight="1">
      <c r="A2053" s="1359">
        <v>2044</v>
      </c>
      <c r="B2053" s="1355" t="s">
        <v>97</v>
      </c>
      <c r="C2053" s="1355"/>
      <c r="D2053" s="1355"/>
      <c r="E2053" s="1355"/>
      <c r="F2053" s="1355"/>
      <c r="G2053" s="1355"/>
      <c r="H2053" s="1356">
        <v>772604</v>
      </c>
      <c r="I2053" s="1363" t="s">
        <v>4933</v>
      </c>
      <c r="J2053" s="1355" t="s">
        <v>3245</v>
      </c>
      <c r="K2053" s="1360">
        <v>10120</v>
      </c>
      <c r="L2053" s="1360" t="s">
        <v>5611</v>
      </c>
      <c r="M2053" s="1357" t="str">
        <f>IFERROR(INDEX('Budget Manager'!C:C,MATCH(L2053,'Budget Manager'!A:A,0))&amp;", "&amp;INDEX('Budget Manager'!D:D,MATCH(L2053,'Budget Manager'!A:A,0)),"No Budget Manager")</f>
        <v>Bottorff, Eugene</v>
      </c>
      <c r="N2053" s="1357">
        <f>IFERROR(INDEX('Budget Manager'!B:B,MATCH(L2053,'Budget Manager'!A:A,0)),"No PIDM")</f>
        <v>3711208</v>
      </c>
      <c r="O2053" s="1357" t="s">
        <v>6159</v>
      </c>
      <c r="P2053" s="1357" t="str">
        <f t="shared" si="41"/>
        <v>End</v>
      </c>
      <c r="Q2053" s="1361" t="str">
        <f>IFERROR(VLOOKUP(Organization!$L2053,BUDGETMANAGER,5,FALSE),"No VID")</f>
        <v>I</v>
      </c>
      <c r="R2053" s="111"/>
    </row>
    <row r="2054" spans="1:18" ht="12.75" customHeight="1">
      <c r="A2054" s="1359">
        <v>2045</v>
      </c>
      <c r="B2054" s="1355" t="s">
        <v>97</v>
      </c>
      <c r="C2054" s="1355"/>
      <c r="D2054" s="1355"/>
      <c r="E2054" s="1355"/>
      <c r="F2054" s="1355"/>
      <c r="G2054" s="1355"/>
      <c r="H2054" s="1356">
        <v>772605</v>
      </c>
      <c r="I2054" s="1443" t="s">
        <v>9869</v>
      </c>
      <c r="J2054" s="1355" t="s">
        <v>3245</v>
      </c>
      <c r="K2054" s="1360">
        <v>10830</v>
      </c>
      <c r="L2054" s="1360" t="s">
        <v>6375</v>
      </c>
      <c r="M2054" s="1357" t="str">
        <f>IFERROR(INDEX('Budget Manager'!C:C,MATCH(L2054,'Budget Manager'!A:A,0))&amp;", "&amp;INDEX('Budget Manager'!D:D,MATCH(L2054,'Budget Manager'!A:A,0)),"No Budget Manager")</f>
        <v>Andrews, Shaun</v>
      </c>
      <c r="N2054" s="1357">
        <f>IFERROR(INDEX('Budget Manager'!B:B,MATCH(L2054,'Budget Manager'!A:A,0)),"No PIDM")</f>
        <v>3831935</v>
      </c>
      <c r="O2054" s="1357"/>
      <c r="P2054" s="1357" t="str">
        <f t="shared" si="41"/>
        <v/>
      </c>
      <c r="Q2054" s="1361" t="str">
        <f>IFERROR(VLOOKUP(Organization!$L2054,BUDGETMANAGER,5,FALSE),"No VID")</f>
        <v>A</v>
      </c>
      <c r="R2054" s="111"/>
    </row>
    <row r="2055" spans="1:18" ht="12.75" customHeight="1">
      <c r="A2055" s="1359">
        <v>2046</v>
      </c>
      <c r="B2055" s="1355" t="s">
        <v>97</v>
      </c>
      <c r="C2055" s="1355"/>
      <c r="D2055" s="1355"/>
      <c r="E2055" s="1355"/>
      <c r="F2055" s="1355"/>
      <c r="G2055" s="1355"/>
      <c r="H2055" s="1356">
        <v>772705</v>
      </c>
      <c r="I2055" s="1443" t="s">
        <v>9884</v>
      </c>
      <c r="J2055" s="1355" t="s">
        <v>3245</v>
      </c>
      <c r="K2055" s="1360">
        <v>10830</v>
      </c>
      <c r="L2055" s="1360" t="s">
        <v>6375</v>
      </c>
      <c r="M2055" s="1357" t="str">
        <f>IFERROR(INDEX('Budget Manager'!C:C,MATCH(L2055,'Budget Manager'!A:A,0))&amp;", "&amp;INDEX('Budget Manager'!D:D,MATCH(L2055,'Budget Manager'!A:A,0)),"No Budget Manager")</f>
        <v>Andrews, Shaun</v>
      </c>
      <c r="N2055" s="1357">
        <f>IFERROR(INDEX('Budget Manager'!B:B,MATCH(L2055,'Budget Manager'!A:A,0)),"No PIDM")</f>
        <v>3831935</v>
      </c>
      <c r="O2055" s="1357"/>
      <c r="P2055" s="1357"/>
      <c r="Q2055" s="1361" t="str">
        <f>IFERROR(VLOOKUP(Organization!$L2055,BUDGETMANAGER,5,FALSE),"No VID")</f>
        <v>A</v>
      </c>
      <c r="R2055" s="111"/>
    </row>
    <row r="2056" spans="1:18" ht="12.75" customHeight="1">
      <c r="A2056" s="1359">
        <v>2047</v>
      </c>
      <c r="B2056" s="1355" t="s">
        <v>97</v>
      </c>
      <c r="C2056" s="1355"/>
      <c r="D2056" s="1355"/>
      <c r="E2056" s="1355"/>
      <c r="F2056" s="1355"/>
      <c r="G2056" s="1355"/>
      <c r="H2056" s="1356">
        <v>772703</v>
      </c>
      <c r="I2056" s="1363" t="s">
        <v>6998</v>
      </c>
      <c r="J2056" s="1355" t="s">
        <v>3245</v>
      </c>
      <c r="K2056" s="1360">
        <v>10830</v>
      </c>
      <c r="L2056" s="1360" t="s">
        <v>6375</v>
      </c>
      <c r="M2056" s="1357" t="str">
        <f>IFERROR(INDEX('Budget Manager'!C:C,MATCH(L2056,'Budget Manager'!A:A,0))&amp;", "&amp;INDEX('Budget Manager'!D:D,MATCH(L2056,'Budget Manager'!A:A,0)),"No Budget Manager")</f>
        <v>Andrews, Shaun</v>
      </c>
      <c r="N2056" s="1357">
        <f>IFERROR(INDEX('Budget Manager'!B:B,MATCH(L2056,'Budget Manager'!A:A,0)),"No PIDM")</f>
        <v>3831935</v>
      </c>
      <c r="O2056" s="1357"/>
      <c r="P2056" s="1357" t="str">
        <f t="shared" si="41"/>
        <v/>
      </c>
      <c r="Q2056" s="1361" t="str">
        <f>IFERROR(VLOOKUP(Organization!$L2056,BUDGETMANAGER,5,FALSE),"No VID")</f>
        <v>A</v>
      </c>
      <c r="R2056" s="111"/>
    </row>
    <row r="2057" spans="1:18" ht="12.75" customHeight="1">
      <c r="A2057" s="1359">
        <v>2048</v>
      </c>
      <c r="B2057" s="1355" t="s">
        <v>97</v>
      </c>
      <c r="C2057" s="1355"/>
      <c r="D2057" s="1355"/>
      <c r="E2057" s="1355"/>
      <c r="F2057" s="1355"/>
      <c r="G2057" s="1355"/>
      <c r="H2057" s="1356">
        <v>772803</v>
      </c>
      <c r="I2057" s="1363" t="s">
        <v>7004</v>
      </c>
      <c r="J2057" s="1355" t="s">
        <v>3245</v>
      </c>
      <c r="K2057" s="1360">
        <v>10120</v>
      </c>
      <c r="L2057" s="1360" t="s">
        <v>6375</v>
      </c>
      <c r="M2057" s="1357" t="str">
        <f>IFERROR(INDEX('Budget Manager'!C:C,MATCH(L2057,'Budget Manager'!A:A,0))&amp;", "&amp;INDEX('Budget Manager'!D:D,MATCH(L2057,'Budget Manager'!A:A,0)),"No Budget Manager")</f>
        <v>Andrews, Shaun</v>
      </c>
      <c r="N2057" s="1357">
        <f>IFERROR(INDEX('Budget Manager'!B:B,MATCH(L2057,'Budget Manager'!A:A,0)),"No PIDM")</f>
        <v>3831935</v>
      </c>
      <c r="O2057" s="1357" t="s">
        <v>8468</v>
      </c>
      <c r="P2057" s="1357" t="str">
        <f t="shared" si="41"/>
        <v>End</v>
      </c>
      <c r="Q2057" s="1361" t="str">
        <f>IFERROR(VLOOKUP(Organization!$L2057,BUDGETMANAGER,5,FALSE),"No VID")</f>
        <v>A</v>
      </c>
      <c r="R2057" s="111"/>
    </row>
    <row r="2058" spans="1:18" ht="12.75" customHeight="1">
      <c r="A2058" s="1359">
        <v>2049</v>
      </c>
      <c r="B2058" s="1355" t="s">
        <v>97</v>
      </c>
      <c r="C2058" s="1355"/>
      <c r="D2058" s="1355"/>
      <c r="E2058" s="1355"/>
      <c r="F2058" s="1355"/>
      <c r="G2058" s="1355"/>
      <c r="H2058" s="1356">
        <v>772804</v>
      </c>
      <c r="I2058" s="1363" t="s">
        <v>5000</v>
      </c>
      <c r="J2058" s="1355" t="s">
        <v>3245</v>
      </c>
      <c r="K2058" s="1360">
        <v>10120</v>
      </c>
      <c r="L2058" s="1360" t="s">
        <v>5611</v>
      </c>
      <c r="M2058" s="1357" t="str">
        <f>IFERROR(INDEX('Budget Manager'!C:C,MATCH(L2058,'Budget Manager'!A:A,0))&amp;", "&amp;INDEX('Budget Manager'!D:D,MATCH(L2058,'Budget Manager'!A:A,0)),"No Budget Manager")</f>
        <v>Bottorff, Eugene</v>
      </c>
      <c r="N2058" s="1357">
        <f>IFERROR(INDEX('Budget Manager'!B:B,MATCH(L2058,'Budget Manager'!A:A,0)),"No PIDM")</f>
        <v>3711208</v>
      </c>
      <c r="O2058" s="1357" t="s">
        <v>6159</v>
      </c>
      <c r="P2058" s="1357" t="str">
        <f t="shared" si="41"/>
        <v>End</v>
      </c>
      <c r="Q2058" s="1361" t="str">
        <f>IFERROR(VLOOKUP(Organization!$L2058,BUDGETMANAGER,5,FALSE),"No VID")</f>
        <v>I</v>
      </c>
      <c r="R2058" s="111"/>
    </row>
    <row r="2059" spans="1:18" ht="12.75" customHeight="1">
      <c r="A2059" s="1359">
        <v>2050</v>
      </c>
      <c r="B2059" s="1355" t="s">
        <v>97</v>
      </c>
      <c r="C2059" s="1355"/>
      <c r="D2059" s="1355"/>
      <c r="E2059" s="1355"/>
      <c r="F2059" s="1355"/>
      <c r="G2059" s="1355"/>
      <c r="H2059" s="1356">
        <v>772903</v>
      </c>
      <c r="I2059" s="1363" t="s">
        <v>8482</v>
      </c>
      <c r="J2059" s="1355" t="s">
        <v>3245</v>
      </c>
      <c r="K2059" s="1360">
        <v>10830</v>
      </c>
      <c r="L2059" s="1360" t="s">
        <v>6375</v>
      </c>
      <c r="M2059" s="1357" t="str">
        <f>IFERROR(INDEX('Budget Manager'!C:C,MATCH(L2059,'Budget Manager'!A:A,0))&amp;", "&amp;INDEX('Budget Manager'!D:D,MATCH(L2059,'Budget Manager'!A:A,0)),"No Budget Manager")</f>
        <v>Andrews, Shaun</v>
      </c>
      <c r="N2059" s="1357">
        <f>IFERROR(INDEX('Budget Manager'!B:B,MATCH(L2059,'Budget Manager'!A:A,0)),"No PIDM")</f>
        <v>3831935</v>
      </c>
      <c r="O2059" s="1357" t="s">
        <v>9825</v>
      </c>
      <c r="P2059" s="1357" t="str">
        <f t="shared" si="41"/>
        <v>End</v>
      </c>
      <c r="Q2059" s="1361" t="str">
        <f>IFERROR(VLOOKUP(Organization!$L2059,BUDGETMANAGER,5,FALSE),"No VID")</f>
        <v>A</v>
      </c>
      <c r="R2059" s="111"/>
    </row>
    <row r="2060" spans="1:18" ht="12.75" customHeight="1">
      <c r="A2060" s="1359">
        <v>2051</v>
      </c>
      <c r="B2060" s="1355" t="s">
        <v>97</v>
      </c>
      <c r="C2060" s="1355"/>
      <c r="D2060" s="1355"/>
      <c r="E2060" s="1355"/>
      <c r="F2060" s="1355"/>
      <c r="G2060" s="1355"/>
      <c r="H2060" s="1356">
        <v>773003</v>
      </c>
      <c r="I2060" s="1363" t="s">
        <v>8635</v>
      </c>
      <c r="J2060" s="1355" t="s">
        <v>3245</v>
      </c>
      <c r="K2060" s="1360">
        <v>10120</v>
      </c>
      <c r="L2060" s="1360" t="s">
        <v>6375</v>
      </c>
      <c r="M2060" s="1357" t="str">
        <f>IFERROR(INDEX('Budget Manager'!C:C,MATCH(L2060,'Budget Manager'!A:A,0))&amp;", "&amp;INDEX('Budget Manager'!D:D,MATCH(L2060,'Budget Manager'!A:A,0)),"No Budget Manager")</f>
        <v>Andrews, Shaun</v>
      </c>
      <c r="N2060" s="1357">
        <f>IFERROR(INDEX('Budget Manager'!B:B,MATCH(L2060,'Budget Manager'!A:A,0)),"No PIDM")</f>
        <v>3831935</v>
      </c>
      <c r="O2060" s="1357" t="s">
        <v>9263</v>
      </c>
      <c r="P2060" s="1357" t="str">
        <f t="shared" si="41"/>
        <v>End</v>
      </c>
      <c r="Q2060" s="1361" t="str">
        <f>IFERROR(VLOOKUP(Organization!$L2060,BUDGETMANAGER,5,FALSE),"No VID")</f>
        <v>A</v>
      </c>
      <c r="R2060" s="111"/>
    </row>
    <row r="2061" spans="1:18" ht="12.75" customHeight="1">
      <c r="A2061" s="1359">
        <v>2052</v>
      </c>
      <c r="B2061" s="1355" t="s">
        <v>97</v>
      </c>
      <c r="C2061" s="1355"/>
      <c r="D2061" s="1355"/>
      <c r="E2061" s="1355"/>
      <c r="F2061" s="1355"/>
      <c r="G2061" s="1355"/>
      <c r="H2061" s="1356">
        <v>773103</v>
      </c>
      <c r="I2061" s="1363" t="s">
        <v>9213</v>
      </c>
      <c r="J2061" s="1355" t="s">
        <v>3245</v>
      </c>
      <c r="K2061" s="1360">
        <v>10830</v>
      </c>
      <c r="L2061" s="1360" t="s">
        <v>6375</v>
      </c>
      <c r="M2061" s="1357" t="str">
        <f>IFERROR(INDEX('Budget Manager'!C:C,MATCH(L2061,'Budget Manager'!A:A,0))&amp;", "&amp;INDEX('Budget Manager'!D:D,MATCH(L2061,'Budget Manager'!A:A,0)),"No Budget Manager")</f>
        <v>Andrews, Shaun</v>
      </c>
      <c r="N2061" s="1357">
        <f>IFERROR(INDEX('Budget Manager'!B:B,MATCH(L2061,'Budget Manager'!A:A,0)),"No PIDM")</f>
        <v>3831935</v>
      </c>
      <c r="O2061" s="1357" t="s">
        <v>9826</v>
      </c>
      <c r="P2061" s="1357" t="str">
        <f t="shared" si="41"/>
        <v>End</v>
      </c>
      <c r="Q2061" s="1361" t="str">
        <f>IFERROR(VLOOKUP(Organization!$L2061,BUDGETMANAGER,5,FALSE),"No VID")</f>
        <v>A</v>
      </c>
      <c r="R2061" s="111"/>
    </row>
    <row r="2062" spans="1:18" ht="12.75" customHeight="1">
      <c r="A2062" s="1359">
        <v>2053</v>
      </c>
      <c r="B2062" s="1355" t="s">
        <v>97</v>
      </c>
      <c r="C2062" s="1355"/>
      <c r="D2062" s="1355"/>
      <c r="E2062" s="1355"/>
      <c r="F2062" s="1355"/>
      <c r="G2062" s="1355"/>
      <c r="H2062" s="1356">
        <v>773203</v>
      </c>
      <c r="I2062" s="1363" t="s">
        <v>9266</v>
      </c>
      <c r="J2062" s="1355" t="s">
        <v>3245</v>
      </c>
      <c r="K2062" s="1360">
        <v>10830</v>
      </c>
      <c r="L2062" s="1360" t="s">
        <v>6375</v>
      </c>
      <c r="M2062" s="1357" t="str">
        <f>IFERROR(INDEX('Budget Manager'!C:C,MATCH(L2062,'Budget Manager'!A:A,0))&amp;", "&amp;INDEX('Budget Manager'!D:D,MATCH(L2062,'Budget Manager'!A:A,0)),"No Budget Manager")</f>
        <v>Andrews, Shaun</v>
      </c>
      <c r="N2062" s="1357">
        <f>IFERROR(INDEX('Budget Manager'!B:B,MATCH(L2062,'Budget Manager'!A:A,0)),"No PIDM")</f>
        <v>3831935</v>
      </c>
      <c r="O2062" s="1357"/>
      <c r="P2062" s="1357" t="str">
        <f t="shared" si="41"/>
        <v/>
      </c>
      <c r="Q2062" s="1361" t="str">
        <f>IFERROR(VLOOKUP(Organization!$L2062,BUDGETMANAGER,5,FALSE),"No VID")</f>
        <v>A</v>
      </c>
      <c r="R2062" s="111"/>
    </row>
    <row r="2063" spans="1:18" ht="12.75" customHeight="1">
      <c r="A2063" s="1359">
        <v>2054</v>
      </c>
      <c r="B2063" s="1355" t="s">
        <v>97</v>
      </c>
      <c r="C2063" s="1355"/>
      <c r="D2063" s="1355"/>
      <c r="E2063" s="1355"/>
      <c r="F2063" s="1355"/>
      <c r="G2063" s="1355"/>
      <c r="H2063" s="1356">
        <v>772904</v>
      </c>
      <c r="I2063" s="1363" t="s">
        <v>5184</v>
      </c>
      <c r="J2063" s="1355" t="s">
        <v>3245</v>
      </c>
      <c r="K2063" s="1360">
        <v>10120</v>
      </c>
      <c r="L2063" s="1360" t="s">
        <v>5611</v>
      </c>
      <c r="M2063" s="1357" t="str">
        <f>IFERROR(INDEX('Budget Manager'!C:C,MATCH(L2063,'Budget Manager'!A:A,0))&amp;", "&amp;INDEX('Budget Manager'!D:D,MATCH(L2063,'Budget Manager'!A:A,0)),"No Budget Manager")</f>
        <v>Bottorff, Eugene</v>
      </c>
      <c r="N2063" s="1357">
        <f>IFERROR(INDEX('Budget Manager'!B:B,MATCH(L2063,'Budget Manager'!A:A,0)),"No PIDM")</f>
        <v>3711208</v>
      </c>
      <c r="O2063" s="1357" t="s">
        <v>6157</v>
      </c>
      <c r="P2063" s="1357" t="str">
        <f t="shared" si="41"/>
        <v>End</v>
      </c>
      <c r="Q2063" s="1361" t="str">
        <f>IFERROR(VLOOKUP(Organization!$L2063,BUDGETMANAGER,5,FALSE),"No VID")</f>
        <v>I</v>
      </c>
      <c r="R2063" s="111"/>
    </row>
    <row r="2064" spans="1:18" ht="12.75" customHeight="1">
      <c r="A2064" s="1359">
        <v>2055</v>
      </c>
      <c r="B2064" s="1355" t="s">
        <v>97</v>
      </c>
      <c r="C2064" s="1355"/>
      <c r="D2064" s="1355"/>
      <c r="E2064" s="1355"/>
      <c r="F2064" s="1355"/>
      <c r="G2064" s="1355"/>
      <c r="H2064" s="1356">
        <v>773004</v>
      </c>
      <c r="I2064" s="1363" t="s">
        <v>5282</v>
      </c>
      <c r="J2064" s="1355" t="s">
        <v>3245</v>
      </c>
      <c r="K2064" s="1360">
        <v>10120</v>
      </c>
      <c r="L2064" s="1360" t="s">
        <v>5611</v>
      </c>
      <c r="M2064" s="1357" t="str">
        <f>IFERROR(INDEX('Budget Manager'!C:C,MATCH(L2064,'Budget Manager'!A:A,0))&amp;", "&amp;INDEX('Budget Manager'!D:D,MATCH(L2064,'Budget Manager'!A:A,0)),"No Budget Manager")</f>
        <v>Bottorff, Eugene</v>
      </c>
      <c r="N2064" s="1357">
        <f>IFERROR(INDEX('Budget Manager'!B:B,MATCH(L2064,'Budget Manager'!A:A,0)),"No PIDM")</f>
        <v>3711208</v>
      </c>
      <c r="O2064" s="1357" t="s">
        <v>6157</v>
      </c>
      <c r="P2064" s="1357" t="str">
        <f t="shared" si="41"/>
        <v>End</v>
      </c>
      <c r="Q2064" s="1361" t="str">
        <f>IFERROR(VLOOKUP(Organization!$L2064,BUDGETMANAGER,5,FALSE),"No VID")</f>
        <v>I</v>
      </c>
      <c r="R2064" s="111"/>
    </row>
    <row r="2065" spans="1:18" ht="12.75" customHeight="1">
      <c r="A2065" s="1359">
        <v>2056</v>
      </c>
      <c r="B2065" s="1355" t="s">
        <v>97</v>
      </c>
      <c r="C2065" s="1355"/>
      <c r="D2065" s="1355"/>
      <c r="E2065" s="1355"/>
      <c r="F2065" s="1355"/>
      <c r="G2065" s="1355"/>
      <c r="H2065" s="1356">
        <v>773204</v>
      </c>
      <c r="I2065" s="1363" t="s">
        <v>6572</v>
      </c>
      <c r="J2065" s="1355" t="s">
        <v>3245</v>
      </c>
      <c r="K2065" s="1360">
        <v>10120</v>
      </c>
      <c r="L2065" s="1360" t="s">
        <v>6771</v>
      </c>
      <c r="M2065" s="1357" t="str">
        <f>IFERROR(INDEX('Budget Manager'!C:C,MATCH(L2065,'Budget Manager'!A:A,0))&amp;", "&amp;INDEX('Budget Manager'!D:D,MATCH(L2065,'Budget Manager'!A:A,0)),"No Budget Manager")</f>
        <v>Fernandez, Jose</v>
      </c>
      <c r="N2065" s="1357">
        <f>IFERROR(INDEX('Budget Manager'!B:B,MATCH(L2065,'Budget Manager'!A:A,0)),"No PIDM")</f>
        <v>3875271</v>
      </c>
      <c r="O2065" s="1357" t="s">
        <v>7055</v>
      </c>
      <c r="P2065" s="1357" t="str">
        <f t="shared" si="41"/>
        <v>End</v>
      </c>
      <c r="Q2065" s="1361" t="str">
        <f>IFERROR(VLOOKUP(Organization!$L2065,BUDGETMANAGER,5,FALSE),"No VID")</f>
        <v>I</v>
      </c>
      <c r="R2065" s="111"/>
    </row>
    <row r="2066" spans="1:18" ht="12.75" customHeight="1">
      <c r="A2066" s="1359">
        <v>2057</v>
      </c>
      <c r="B2066" s="1355" t="s">
        <v>97</v>
      </c>
      <c r="C2066" s="1355"/>
      <c r="D2066" s="1355"/>
      <c r="E2066" s="1355"/>
      <c r="F2066" s="1355"/>
      <c r="G2066" s="1355"/>
      <c r="H2066" s="1356">
        <v>773303</v>
      </c>
      <c r="I2066" s="1363" t="s">
        <v>9529</v>
      </c>
      <c r="J2066" s="1355" t="s">
        <v>3245</v>
      </c>
      <c r="K2066" s="1360">
        <v>10830</v>
      </c>
      <c r="L2066" s="1360" t="s">
        <v>6375</v>
      </c>
      <c r="M2066" s="1357" t="str">
        <f>IFERROR(INDEX('Budget Manager'!C:C,MATCH(L2066,'Budget Manager'!A:A,0))&amp;", "&amp;INDEX('Budget Manager'!D:D,MATCH(L2066,'Budget Manager'!A:A,0)),"No Budget Manager")</f>
        <v>Andrews, Shaun</v>
      </c>
      <c r="N2066" s="1357">
        <f>IFERROR(INDEX('Budget Manager'!B:B,MATCH(L2066,'Budget Manager'!A:A,0)),"No PIDM")</f>
        <v>3831935</v>
      </c>
      <c r="O2066" s="1357"/>
      <c r="P2066" s="1357" t="str">
        <f t="shared" si="41"/>
        <v/>
      </c>
      <c r="Q2066" s="1361" t="str">
        <f>IFERROR(VLOOKUP(Organization!$L2066,BUDGETMANAGER,5,FALSE),"No VID")</f>
        <v>A</v>
      </c>
      <c r="R2066" s="111"/>
    </row>
    <row r="2067" spans="1:18" ht="12.75" customHeight="1">
      <c r="A2067" s="1359">
        <v>2058</v>
      </c>
      <c r="B2067" s="1355" t="s">
        <v>97</v>
      </c>
      <c r="C2067" s="1355"/>
      <c r="D2067" s="1355"/>
      <c r="E2067" s="1355"/>
      <c r="F2067" s="1355"/>
      <c r="G2067" s="1355"/>
      <c r="H2067" s="1356">
        <v>773304</v>
      </c>
      <c r="I2067" s="1363" t="s">
        <v>8611</v>
      </c>
      <c r="J2067" s="1355" t="s">
        <v>3245</v>
      </c>
      <c r="K2067" s="1360">
        <v>10830</v>
      </c>
      <c r="L2067" s="1360" t="s">
        <v>6375</v>
      </c>
      <c r="M2067" s="1357" t="str">
        <f>IFERROR(INDEX('Budget Manager'!C:C,MATCH(L2067,'Budget Manager'!A:A,0))&amp;", "&amp;INDEX('Budget Manager'!D:D,MATCH(L2067,'Budget Manager'!A:A,0)),"No Budget Manager")</f>
        <v>Andrews, Shaun</v>
      </c>
      <c r="N2067" s="1357">
        <f>IFERROR(INDEX('Budget Manager'!B:B,MATCH(L2067,'Budget Manager'!A:A,0)),"No PIDM")</f>
        <v>3831935</v>
      </c>
      <c r="O2067" s="1357"/>
      <c r="P2067" s="1357" t="str">
        <f t="shared" si="41"/>
        <v/>
      </c>
      <c r="Q2067" s="1361" t="str">
        <f>IFERROR(VLOOKUP(Organization!$L2067,BUDGETMANAGER,5,FALSE),"No VID")</f>
        <v>A</v>
      </c>
      <c r="R2067" s="111"/>
    </row>
    <row r="2068" spans="1:18" ht="12.75" customHeight="1">
      <c r="A2068" s="1359">
        <v>2059</v>
      </c>
      <c r="B2068" s="1355" t="s">
        <v>97</v>
      </c>
      <c r="C2068" s="1355"/>
      <c r="D2068" s="1355"/>
      <c r="E2068" s="1355"/>
      <c r="F2068" s="1355"/>
      <c r="G2068" s="1355"/>
      <c r="H2068" s="1356">
        <v>773400</v>
      </c>
      <c r="I2068" s="1363" t="s">
        <v>473</v>
      </c>
      <c r="J2068" s="1355" t="s">
        <v>3245</v>
      </c>
      <c r="K2068" s="1360">
        <v>10120</v>
      </c>
      <c r="L2068" s="1360" t="s">
        <v>5611</v>
      </c>
      <c r="M2068" s="1357" t="str">
        <f>IFERROR(INDEX('Budget Manager'!C:C,MATCH(L2068,'Budget Manager'!A:A,0))&amp;", "&amp;INDEX('Budget Manager'!D:D,MATCH(L2068,'Budget Manager'!A:A,0)),"No Budget Manager")</f>
        <v>Bottorff, Eugene</v>
      </c>
      <c r="N2068" s="1357">
        <f>IFERROR(INDEX('Budget Manager'!B:B,MATCH(L2068,'Budget Manager'!A:A,0)),"No PIDM")</f>
        <v>3711208</v>
      </c>
      <c r="O2068" s="1357" t="s">
        <v>6583</v>
      </c>
      <c r="P2068" s="1357" t="str">
        <f t="shared" si="41"/>
        <v>End</v>
      </c>
      <c r="Q2068" s="1361" t="str">
        <f>IFERROR(VLOOKUP(Organization!$L2068,BUDGETMANAGER,5,FALSE),"No VID")</f>
        <v>I</v>
      </c>
      <c r="R2068" s="111"/>
    </row>
    <row r="2069" spans="1:18" ht="12.75" customHeight="1">
      <c r="A2069" s="1359">
        <v>2060</v>
      </c>
      <c r="B2069" s="1355" t="s">
        <v>97</v>
      </c>
      <c r="C2069" s="1355"/>
      <c r="D2069" s="1355"/>
      <c r="E2069" s="1355"/>
      <c r="F2069" s="1355"/>
      <c r="G2069" s="1355"/>
      <c r="H2069" s="1356">
        <v>773403</v>
      </c>
      <c r="I2069" s="1363" t="s">
        <v>9470</v>
      </c>
      <c r="J2069" s="1355" t="s">
        <v>3245</v>
      </c>
      <c r="K2069" s="1360">
        <v>10830</v>
      </c>
      <c r="L2069" s="1360" t="s">
        <v>6375</v>
      </c>
      <c r="M2069" s="1357" t="str">
        <f>IFERROR(INDEX('Budget Manager'!C:C,MATCH(L2069,'Budget Manager'!A:A,0))&amp;", "&amp;INDEX('Budget Manager'!D:D,MATCH(L2069,'Budget Manager'!A:A,0)),"No Budget Manager")</f>
        <v>Andrews, Shaun</v>
      </c>
      <c r="N2069" s="1357">
        <f>IFERROR(INDEX('Budget Manager'!B:B,MATCH(L2069,'Budget Manager'!A:A,0)),"No PIDM")</f>
        <v>3831935</v>
      </c>
      <c r="O2069" s="1357"/>
      <c r="P2069" s="1357" t="str">
        <f t="shared" si="41"/>
        <v/>
      </c>
      <c r="Q2069" s="1361" t="str">
        <f>IFERROR(VLOOKUP(Organization!$L2069,BUDGETMANAGER,5,FALSE),"No VID")</f>
        <v>A</v>
      </c>
      <c r="R2069" s="111"/>
    </row>
    <row r="2070" spans="1:18" ht="12.75" customHeight="1">
      <c r="A2070" s="1359">
        <v>2061</v>
      </c>
      <c r="B2070" s="1355" t="s">
        <v>97</v>
      </c>
      <c r="C2070" s="1355"/>
      <c r="D2070" s="1355"/>
      <c r="E2070" s="1355"/>
      <c r="F2070" s="1355"/>
      <c r="G2070" s="1355"/>
      <c r="H2070" s="1356">
        <v>773404</v>
      </c>
      <c r="I2070" s="1363" t="s">
        <v>7001</v>
      </c>
      <c r="J2070" s="1355" t="s">
        <v>3245</v>
      </c>
      <c r="K2070" s="1360">
        <v>10120</v>
      </c>
      <c r="L2070" s="1360" t="s">
        <v>6771</v>
      </c>
      <c r="M2070" s="1357" t="str">
        <f>IFERROR(INDEX('Budget Manager'!C:C,MATCH(L2070,'Budget Manager'!A:A,0))&amp;", "&amp;INDEX('Budget Manager'!D:D,MATCH(L2070,'Budget Manager'!A:A,0)),"No Budget Manager")</f>
        <v>Fernandez, Jose</v>
      </c>
      <c r="N2070" s="1357">
        <f>IFERROR(INDEX('Budget Manager'!B:B,MATCH(L2070,'Budget Manager'!A:A,0)),"No PIDM")</f>
        <v>3875271</v>
      </c>
      <c r="O2070" s="1357" t="s">
        <v>8155</v>
      </c>
      <c r="P2070" s="1357" t="str">
        <f t="shared" si="41"/>
        <v>End</v>
      </c>
      <c r="Q2070" s="1361" t="str">
        <f>IFERROR(VLOOKUP(Organization!$L2070,BUDGETMANAGER,5,FALSE),"No VID")</f>
        <v>I</v>
      </c>
      <c r="R2070" s="111"/>
    </row>
    <row r="2071" spans="1:18" ht="12.75" customHeight="1">
      <c r="A2071" s="1359">
        <v>2062</v>
      </c>
      <c r="B2071" s="1355" t="s">
        <v>97</v>
      </c>
      <c r="C2071" s="1355"/>
      <c r="D2071" s="1355"/>
      <c r="E2071" s="1355"/>
      <c r="F2071" s="1355"/>
      <c r="G2071" s="1355"/>
      <c r="H2071" s="1356">
        <v>773500</v>
      </c>
      <c r="I2071" s="1363" t="s">
        <v>474</v>
      </c>
      <c r="J2071" s="1355" t="s">
        <v>3245</v>
      </c>
      <c r="K2071" s="1360">
        <v>10120</v>
      </c>
      <c r="L2071" s="1360" t="s">
        <v>5611</v>
      </c>
      <c r="M2071" s="1357" t="str">
        <f>IFERROR(INDEX('Budget Manager'!C:C,MATCH(L2071,'Budget Manager'!A:A,0))&amp;", "&amp;INDEX('Budget Manager'!D:D,MATCH(L2071,'Budget Manager'!A:A,0)),"No Budget Manager")</f>
        <v>Bottorff, Eugene</v>
      </c>
      <c r="N2071" s="1357">
        <f>IFERROR(INDEX('Budget Manager'!B:B,MATCH(L2071,'Budget Manager'!A:A,0)),"No PIDM")</f>
        <v>3711208</v>
      </c>
      <c r="O2071" s="1357" t="s">
        <v>6159</v>
      </c>
      <c r="P2071" s="1357" t="str">
        <f t="shared" si="41"/>
        <v>End</v>
      </c>
      <c r="Q2071" s="1361" t="str">
        <f>IFERROR(VLOOKUP(Organization!$L2071,BUDGETMANAGER,5,FALSE),"No VID")</f>
        <v>I</v>
      </c>
      <c r="R2071" s="111"/>
    </row>
    <row r="2072" spans="1:18" ht="12.75" customHeight="1">
      <c r="A2072" s="1359">
        <v>2063</v>
      </c>
      <c r="B2072" s="1355" t="s">
        <v>97</v>
      </c>
      <c r="C2072" s="1355"/>
      <c r="D2072" s="1355"/>
      <c r="E2072" s="1355"/>
      <c r="F2072" s="1355"/>
      <c r="G2072" s="1355"/>
      <c r="H2072" s="1356">
        <v>773504</v>
      </c>
      <c r="I2072" s="1363" t="s">
        <v>7003</v>
      </c>
      <c r="J2072" s="1355" t="s">
        <v>3245</v>
      </c>
      <c r="K2072" s="1360">
        <v>10120</v>
      </c>
      <c r="L2072" s="1360" t="s">
        <v>6375</v>
      </c>
      <c r="M2072" s="1357" t="str">
        <f>IFERROR(INDEX('Budget Manager'!C:C,MATCH(L2072,'Budget Manager'!A:A,0))&amp;", "&amp;INDEX('Budget Manager'!D:D,MATCH(L2072,'Budget Manager'!A:A,0)),"No Budget Manager")</f>
        <v>Andrews, Shaun</v>
      </c>
      <c r="N2072" s="1357">
        <f>IFERROR(INDEX('Budget Manager'!B:B,MATCH(L2072,'Budget Manager'!A:A,0)),"No PIDM")</f>
        <v>3831935</v>
      </c>
      <c r="O2072" s="1357" t="s">
        <v>8677</v>
      </c>
      <c r="P2072" s="1357" t="str">
        <f t="shared" si="41"/>
        <v>End</v>
      </c>
      <c r="Q2072" s="1361" t="str">
        <f>IFERROR(VLOOKUP(Organization!$L2072,BUDGETMANAGER,5,FALSE),"No VID")</f>
        <v>A</v>
      </c>
      <c r="R2072" s="111"/>
    </row>
    <row r="2073" spans="1:18" ht="12.75" customHeight="1">
      <c r="A2073" s="1359">
        <v>2064</v>
      </c>
      <c r="B2073" s="1355" t="s">
        <v>97</v>
      </c>
      <c r="C2073" s="1355"/>
      <c r="D2073" s="1355"/>
      <c r="E2073" s="1355"/>
      <c r="F2073" s="1355"/>
      <c r="G2073" s="1355"/>
      <c r="H2073" s="1356">
        <v>773600</v>
      </c>
      <c r="I2073" s="1363" t="s">
        <v>482</v>
      </c>
      <c r="J2073" s="1355" t="s">
        <v>3245</v>
      </c>
      <c r="K2073" s="1360">
        <v>10830</v>
      </c>
      <c r="L2073" s="1360" t="s">
        <v>6375</v>
      </c>
      <c r="M2073" s="1357" t="str">
        <f>IFERROR(INDEX('Budget Manager'!C:C,MATCH(L2073,'Budget Manager'!A:A,0))&amp;", "&amp;INDEX('Budget Manager'!D:D,MATCH(L2073,'Budget Manager'!A:A,0)),"No Budget Manager")</f>
        <v>Andrews, Shaun</v>
      </c>
      <c r="N2073" s="1357">
        <f>IFERROR(INDEX('Budget Manager'!B:B,MATCH(L2073,'Budget Manager'!A:A,0)),"No PIDM")</f>
        <v>3831935</v>
      </c>
      <c r="O2073" s="1357"/>
      <c r="P2073" s="1357" t="str">
        <f t="shared" si="41"/>
        <v/>
      </c>
      <c r="Q2073" s="1361" t="str">
        <f>IFERROR(VLOOKUP(Organization!$L2073,BUDGETMANAGER,5,FALSE),"No VID")</f>
        <v>A</v>
      </c>
      <c r="R2073" s="111"/>
    </row>
    <row r="2074" spans="1:18" ht="12.75" customHeight="1">
      <c r="A2074" s="1359">
        <v>2065</v>
      </c>
      <c r="B2074" s="1355" t="s">
        <v>97</v>
      </c>
      <c r="C2074" s="1355"/>
      <c r="D2074" s="1355"/>
      <c r="E2074" s="1355"/>
      <c r="F2074" s="1355"/>
      <c r="G2074" s="1355"/>
      <c r="H2074" s="1356">
        <v>773604</v>
      </c>
      <c r="I2074" s="1363" t="s">
        <v>7568</v>
      </c>
      <c r="J2074" s="1355" t="s">
        <v>3245</v>
      </c>
      <c r="K2074" s="1360">
        <v>10120</v>
      </c>
      <c r="L2074" s="1360" t="s">
        <v>6375</v>
      </c>
      <c r="M2074" s="1357" t="str">
        <f>IFERROR(INDEX('Budget Manager'!C:C,MATCH(L2074,'Budget Manager'!A:A,0))&amp;", "&amp;INDEX('Budget Manager'!D:D,MATCH(L2074,'Budget Manager'!A:A,0)),"No Budget Manager")</f>
        <v>Andrews, Shaun</v>
      </c>
      <c r="N2074" s="1357">
        <f>IFERROR(INDEX('Budget Manager'!B:B,MATCH(L2074,'Budget Manager'!A:A,0)),"No PIDM")</f>
        <v>3831935</v>
      </c>
      <c r="O2074" s="1357" t="s">
        <v>8979</v>
      </c>
      <c r="P2074" s="1357" t="str">
        <f t="shared" si="41"/>
        <v>End</v>
      </c>
      <c r="Q2074" s="1361" t="str">
        <f>IFERROR(VLOOKUP(Organization!$L2074,BUDGETMANAGER,5,FALSE),"No VID")</f>
        <v>A</v>
      </c>
      <c r="R2074" s="111"/>
    </row>
    <row r="2075" spans="1:18" ht="12.75" customHeight="1">
      <c r="A2075" s="1359">
        <v>2066</v>
      </c>
      <c r="B2075" s="1355" t="s">
        <v>97</v>
      </c>
      <c r="C2075" s="1355"/>
      <c r="D2075" s="1355"/>
      <c r="E2075" s="1355"/>
      <c r="F2075" s="1355"/>
      <c r="G2075" s="1355"/>
      <c r="H2075" s="1356">
        <v>773700</v>
      </c>
      <c r="I2075" s="1363" t="s">
        <v>483</v>
      </c>
      <c r="J2075" s="1355" t="s">
        <v>3245</v>
      </c>
      <c r="K2075" s="1360">
        <v>10120</v>
      </c>
      <c r="L2075" s="1360" t="s">
        <v>5611</v>
      </c>
      <c r="M2075" s="1357" t="str">
        <f>IFERROR(INDEX('Budget Manager'!C:C,MATCH(L2075,'Budget Manager'!A:A,0))&amp;", "&amp;INDEX('Budget Manager'!D:D,MATCH(L2075,'Budget Manager'!A:A,0)),"No Budget Manager")</f>
        <v>Bottorff, Eugene</v>
      </c>
      <c r="N2075" s="1357">
        <f>IFERROR(INDEX('Budget Manager'!B:B,MATCH(L2075,'Budget Manager'!A:A,0)),"No PIDM")</f>
        <v>3711208</v>
      </c>
      <c r="O2075" s="1357" t="s">
        <v>6157</v>
      </c>
      <c r="P2075" s="1357" t="str">
        <f t="shared" si="41"/>
        <v>End</v>
      </c>
      <c r="Q2075" s="1361" t="str">
        <f>IFERROR(VLOOKUP(Organization!$L2075,BUDGETMANAGER,5,FALSE),"No VID")</f>
        <v>I</v>
      </c>
      <c r="R2075" s="111"/>
    </row>
    <row r="2076" spans="1:18" ht="12.75" customHeight="1">
      <c r="A2076" s="1359">
        <v>2067</v>
      </c>
      <c r="B2076" s="1355" t="s">
        <v>97</v>
      </c>
      <c r="C2076" s="1355"/>
      <c r="D2076" s="1355"/>
      <c r="E2076" s="1355"/>
      <c r="F2076" s="1355"/>
      <c r="G2076" s="1355"/>
      <c r="H2076" s="1356">
        <v>773704</v>
      </c>
      <c r="I2076" s="1363" t="s">
        <v>8297</v>
      </c>
      <c r="J2076" s="1355" t="s">
        <v>3245</v>
      </c>
      <c r="K2076" s="1360">
        <v>10120</v>
      </c>
      <c r="L2076" s="1360" t="s">
        <v>6375</v>
      </c>
      <c r="M2076" s="1357" t="str">
        <f>IFERROR(INDEX('Budget Manager'!C:C,MATCH(L2076,'Budget Manager'!A:A,0))&amp;", "&amp;INDEX('Budget Manager'!D:D,MATCH(L2076,'Budget Manager'!A:A,0)),"No Budget Manager")</f>
        <v>Andrews, Shaun</v>
      </c>
      <c r="N2076" s="1357">
        <f>IFERROR(INDEX('Budget Manager'!B:B,MATCH(L2076,'Budget Manager'!A:A,0)),"No PIDM")</f>
        <v>3831935</v>
      </c>
      <c r="O2076" s="1357" t="s">
        <v>8639</v>
      </c>
      <c r="P2076" s="1357" t="str">
        <f t="shared" si="41"/>
        <v>End</v>
      </c>
      <c r="Q2076" s="1361" t="str">
        <f>IFERROR(VLOOKUP(Organization!$L2076,BUDGETMANAGER,5,FALSE),"No VID")</f>
        <v>A</v>
      </c>
      <c r="R2076" s="111"/>
    </row>
    <row r="2077" spans="1:18" ht="12.75" customHeight="1">
      <c r="A2077" s="1359">
        <v>2068</v>
      </c>
      <c r="B2077" s="1355" t="s">
        <v>97</v>
      </c>
      <c r="C2077" s="1355"/>
      <c r="D2077" s="1355"/>
      <c r="E2077" s="1355"/>
      <c r="F2077" s="1355"/>
      <c r="G2077" s="1355"/>
      <c r="H2077" s="1356">
        <v>773804</v>
      </c>
      <c r="I2077" s="1363" t="s">
        <v>8420</v>
      </c>
      <c r="J2077" s="1355" t="s">
        <v>3245</v>
      </c>
      <c r="K2077" s="1360">
        <v>10120</v>
      </c>
      <c r="L2077" s="1360" t="s">
        <v>6375</v>
      </c>
      <c r="M2077" s="1357" t="str">
        <f>IFERROR(INDEX('Budget Manager'!C:C,MATCH(L2077,'Budget Manager'!A:A,0))&amp;", "&amp;INDEX('Budget Manager'!D:D,MATCH(L2077,'Budget Manager'!A:A,0)),"No Budget Manager")</f>
        <v>Andrews, Shaun</v>
      </c>
      <c r="N2077" s="1357">
        <f>IFERROR(INDEX('Budget Manager'!B:B,MATCH(L2077,'Budget Manager'!A:A,0)),"No PIDM")</f>
        <v>3831935</v>
      </c>
      <c r="O2077" s="1357" t="s">
        <v>8998</v>
      </c>
      <c r="P2077" s="1357" t="str">
        <f t="shared" si="41"/>
        <v>End</v>
      </c>
      <c r="Q2077" s="1361" t="str">
        <f>IFERROR(VLOOKUP(Organization!$L2077,BUDGETMANAGER,5,FALSE),"No VID")</f>
        <v>A</v>
      </c>
      <c r="R2077" s="111"/>
    </row>
    <row r="2078" spans="1:18" ht="12.75" customHeight="1">
      <c r="A2078" s="1359">
        <v>2069</v>
      </c>
      <c r="B2078" s="1355" t="s">
        <v>97</v>
      </c>
      <c r="C2078" s="1355"/>
      <c r="D2078" s="1355"/>
      <c r="E2078" s="1355"/>
      <c r="F2078" s="1355"/>
      <c r="G2078" s="1355"/>
      <c r="H2078" s="1356">
        <v>773904</v>
      </c>
      <c r="I2078" s="1363" t="s">
        <v>8634</v>
      </c>
      <c r="J2078" s="1355" t="s">
        <v>3245</v>
      </c>
      <c r="K2078" s="1360">
        <v>10120</v>
      </c>
      <c r="L2078" s="1360" t="s">
        <v>6375</v>
      </c>
      <c r="M2078" s="1357" t="str">
        <f>IFERROR(INDEX('Budget Manager'!C:C,MATCH(L2078,'Budget Manager'!A:A,0))&amp;", "&amp;INDEX('Budget Manager'!D:D,MATCH(L2078,'Budget Manager'!A:A,0)),"No Budget Manager")</f>
        <v>Andrews, Shaun</v>
      </c>
      <c r="N2078" s="1357">
        <f>IFERROR(INDEX('Budget Manager'!B:B,MATCH(L2078,'Budget Manager'!A:A,0)),"No PIDM")</f>
        <v>3831935</v>
      </c>
      <c r="O2078" s="1357" t="s">
        <v>9048</v>
      </c>
      <c r="P2078" s="1357" t="str">
        <f t="shared" si="41"/>
        <v>End</v>
      </c>
      <c r="Q2078" s="1361" t="str">
        <f>IFERROR(VLOOKUP(Organization!$L2078,BUDGETMANAGER,5,FALSE),"No VID")</f>
        <v>A</v>
      </c>
      <c r="R2078" s="111"/>
    </row>
    <row r="2079" spans="1:18" ht="12.75" customHeight="1">
      <c r="A2079" s="1359">
        <v>2070</v>
      </c>
      <c r="B2079" s="1355" t="s">
        <v>97</v>
      </c>
      <c r="C2079" s="1355"/>
      <c r="D2079" s="1355"/>
      <c r="E2079" s="1355"/>
      <c r="F2079" s="1355"/>
      <c r="G2079" s="1355"/>
      <c r="H2079" s="1356">
        <v>774004</v>
      </c>
      <c r="I2079" s="1363" t="s">
        <v>9466</v>
      </c>
      <c r="J2079" s="1355" t="s">
        <v>3245</v>
      </c>
      <c r="K2079" s="1360">
        <v>10830</v>
      </c>
      <c r="L2079" s="1360" t="s">
        <v>6375</v>
      </c>
      <c r="M2079" s="1357" t="str">
        <f>IFERROR(INDEX('Budget Manager'!C:C,MATCH(L2079,'Budget Manager'!A:A,0))&amp;", "&amp;INDEX('Budget Manager'!D:D,MATCH(L2079,'Budget Manager'!A:A,0)),"No Budget Manager")</f>
        <v>Andrews, Shaun</v>
      </c>
      <c r="N2079" s="1357">
        <f>IFERROR(INDEX('Budget Manager'!B:B,MATCH(L2079,'Budget Manager'!A:A,0)),"No PIDM")</f>
        <v>3831935</v>
      </c>
      <c r="O2079" s="1357"/>
      <c r="P2079" s="1357" t="str">
        <f t="shared" si="41"/>
        <v/>
      </c>
      <c r="Q2079" s="1361" t="str">
        <f>IFERROR(VLOOKUP(Organization!$L2079,BUDGETMANAGER,5,FALSE),"No VID")</f>
        <v>A</v>
      </c>
      <c r="R2079" s="111"/>
    </row>
    <row r="2080" spans="1:18" ht="12.75" customHeight="1">
      <c r="A2080" s="1359">
        <v>2071</v>
      </c>
      <c r="B2080" s="1355" t="s">
        <v>97</v>
      </c>
      <c r="C2080" s="1355"/>
      <c r="D2080" s="1355"/>
      <c r="E2080" s="1355"/>
      <c r="F2080" s="1355"/>
      <c r="G2080" s="1355"/>
      <c r="H2080" s="1356">
        <v>774104</v>
      </c>
      <c r="I2080" s="1363" t="s">
        <v>9518</v>
      </c>
      <c r="J2080" s="1355" t="s">
        <v>3245</v>
      </c>
      <c r="K2080" s="1360">
        <v>10830</v>
      </c>
      <c r="L2080" s="1360" t="s">
        <v>6375</v>
      </c>
      <c r="M2080" s="1357" t="str">
        <f>IFERROR(INDEX('Budget Manager'!C:C,MATCH(L2080,'Budget Manager'!A:A,0))&amp;", "&amp;INDEX('Budget Manager'!D:D,MATCH(L2080,'Budget Manager'!A:A,0)),"No Budget Manager")</f>
        <v>Andrews, Shaun</v>
      </c>
      <c r="N2080" s="1357">
        <f>IFERROR(INDEX('Budget Manager'!B:B,MATCH(L2080,'Budget Manager'!A:A,0)),"No PIDM")</f>
        <v>3831935</v>
      </c>
      <c r="O2080" s="1357"/>
      <c r="P2080" s="1357" t="str">
        <f t="shared" si="41"/>
        <v/>
      </c>
      <c r="Q2080" s="1361" t="str">
        <f>IFERROR(VLOOKUP(Organization!$L2080,BUDGETMANAGER,5,FALSE),"No VID")</f>
        <v>A</v>
      </c>
      <c r="R2080" s="111"/>
    </row>
    <row r="2081" spans="1:18" ht="12.75" customHeight="1">
      <c r="A2081" s="1359">
        <v>2072</v>
      </c>
      <c r="B2081" s="1355" t="s">
        <v>97</v>
      </c>
      <c r="C2081" s="1355"/>
      <c r="D2081" s="1355"/>
      <c r="E2081" s="1355"/>
      <c r="F2081" s="1355"/>
      <c r="G2081" s="1355"/>
      <c r="H2081" s="1356">
        <v>774204</v>
      </c>
      <c r="I2081" s="1363" t="s">
        <v>9471</v>
      </c>
      <c r="J2081" s="1355" t="s">
        <v>3245</v>
      </c>
      <c r="K2081" s="1360">
        <v>10830</v>
      </c>
      <c r="L2081" s="1360" t="s">
        <v>6375</v>
      </c>
      <c r="M2081" s="1357" t="str">
        <f>IFERROR(INDEX('Budget Manager'!C:C,MATCH(L2081,'Budget Manager'!A:A,0))&amp;", "&amp;INDEX('Budget Manager'!D:D,MATCH(L2081,'Budget Manager'!A:A,0)),"No Budget Manager")</f>
        <v>Andrews, Shaun</v>
      </c>
      <c r="N2081" s="1357">
        <f>IFERROR(INDEX('Budget Manager'!B:B,MATCH(L2081,'Budget Manager'!A:A,0)),"No PIDM")</f>
        <v>3831935</v>
      </c>
      <c r="O2081" s="1357"/>
      <c r="P2081" s="1357" t="str">
        <f t="shared" si="41"/>
        <v/>
      </c>
      <c r="Q2081" s="1361" t="str">
        <f>IFERROR(VLOOKUP(Organization!$L2081,BUDGETMANAGER,5,FALSE),"No VID")</f>
        <v>A</v>
      </c>
      <c r="R2081" s="111"/>
    </row>
    <row r="2082" spans="1:18" ht="12.75" customHeight="1">
      <c r="A2082" s="1359">
        <v>2073</v>
      </c>
      <c r="B2082" s="1355" t="s">
        <v>97</v>
      </c>
      <c r="C2082" s="1355"/>
      <c r="D2082" s="1355"/>
      <c r="E2082" s="1355"/>
      <c r="F2082" s="1355"/>
      <c r="G2082" s="1355"/>
      <c r="H2082" s="1356">
        <v>774304</v>
      </c>
      <c r="I2082" s="1363" t="s">
        <v>9530</v>
      </c>
      <c r="J2082" s="1355" t="s">
        <v>3245</v>
      </c>
      <c r="K2082" s="1360">
        <v>10830</v>
      </c>
      <c r="L2082" s="1360" t="s">
        <v>6375</v>
      </c>
      <c r="M2082" s="1357" t="str">
        <f>IFERROR(INDEX('Budget Manager'!C:C,MATCH(L2082,'Budget Manager'!A:A,0))&amp;", "&amp;INDEX('Budget Manager'!D:D,MATCH(L2082,'Budget Manager'!A:A,0)),"No Budget Manager")</f>
        <v>Andrews, Shaun</v>
      </c>
      <c r="N2082" s="1357">
        <f>IFERROR(INDEX('Budget Manager'!B:B,MATCH(L2082,'Budget Manager'!A:A,0)),"No PIDM")</f>
        <v>3831935</v>
      </c>
      <c r="O2082" s="1357"/>
      <c r="P2082" s="1357" t="str">
        <f t="shared" si="41"/>
        <v/>
      </c>
      <c r="Q2082" s="1361" t="str">
        <f>IFERROR(VLOOKUP(Organization!$L2082,BUDGETMANAGER,5,FALSE),"No VID")</f>
        <v>A</v>
      </c>
      <c r="R2082" s="111"/>
    </row>
    <row r="2083" spans="1:18" ht="12.75" customHeight="1">
      <c r="A2083" s="1359">
        <v>2074</v>
      </c>
      <c r="B2083" s="1355" t="s">
        <v>97</v>
      </c>
      <c r="C2083" s="1355"/>
      <c r="D2083" s="1355"/>
      <c r="E2083" s="1355"/>
      <c r="F2083" s="1355"/>
      <c r="G2083" s="1355"/>
      <c r="H2083" s="1356">
        <v>774100</v>
      </c>
      <c r="I2083" s="1363" t="s">
        <v>3573</v>
      </c>
      <c r="J2083" s="1355" t="s">
        <v>3245</v>
      </c>
      <c r="K2083" s="1360">
        <v>10120</v>
      </c>
      <c r="L2083" s="1360"/>
      <c r="M2083" s="1357" t="str">
        <f>IFERROR(INDEX('Budget Manager'!C:C,MATCH(L2083,'Budget Manager'!A:A,0))&amp;", "&amp;INDEX('Budget Manager'!D:D,MATCH(L2083,'Budget Manager'!A:A,0)),"No Budget Manager")</f>
        <v>No Budget Manager</v>
      </c>
      <c r="N2083" s="1357" t="str">
        <f>IFERROR(INDEX('Budget Manager'!B:B,MATCH(L2083,'Budget Manager'!A:A,0)),"No PIDM")</f>
        <v>No PIDM</v>
      </c>
      <c r="O2083" s="1357" t="s">
        <v>5284</v>
      </c>
      <c r="P2083" s="1357" t="str">
        <f t="shared" si="41"/>
        <v>End</v>
      </c>
      <c r="Q2083" s="1361" t="str">
        <f>IFERROR(VLOOKUP(Organization!$L2083,BUDGETMANAGER,5,FALSE),"No VID")</f>
        <v>No VID</v>
      </c>
      <c r="R2083" s="111"/>
    </row>
    <row r="2084" spans="1:18" ht="12.75" customHeight="1">
      <c r="A2084" s="1359">
        <v>2075</v>
      </c>
      <c r="B2084" s="1355" t="s">
        <v>97</v>
      </c>
      <c r="C2084" s="1355"/>
      <c r="D2084" s="1355"/>
      <c r="E2084" s="1355"/>
      <c r="F2084" s="1355"/>
      <c r="G2084" s="1355"/>
      <c r="H2084" s="1356">
        <v>774200</v>
      </c>
      <c r="I2084" s="1363" t="s">
        <v>7664</v>
      </c>
      <c r="J2084" s="1355" t="s">
        <v>3245</v>
      </c>
      <c r="K2084" s="1360">
        <v>10120</v>
      </c>
      <c r="L2084" s="1360" t="s">
        <v>6375</v>
      </c>
      <c r="M2084" s="1357" t="str">
        <f>IFERROR(INDEX('Budget Manager'!C:C,MATCH(L2084,'Budget Manager'!A:A,0))&amp;", "&amp;INDEX('Budget Manager'!D:D,MATCH(L2084,'Budget Manager'!A:A,0)),"No Budget Manager")</f>
        <v>Andrews, Shaun</v>
      </c>
      <c r="N2084" s="1357">
        <f>IFERROR(INDEX('Budget Manager'!B:B,MATCH(L2084,'Budget Manager'!A:A,0)),"No PIDM")</f>
        <v>3831935</v>
      </c>
      <c r="O2084" s="1357" t="s">
        <v>9646</v>
      </c>
      <c r="P2084" s="1357" t="str">
        <f t="shared" si="41"/>
        <v>End</v>
      </c>
      <c r="Q2084" s="1361" t="str">
        <f>IFERROR(VLOOKUP(Organization!$L2084,BUDGETMANAGER,5,FALSE),"No VID")</f>
        <v>A</v>
      </c>
      <c r="R2084" s="111"/>
    </row>
    <row r="2085" spans="1:18" ht="12.75" customHeight="1">
      <c r="A2085" s="1359">
        <v>2076</v>
      </c>
      <c r="B2085" s="1355" t="s">
        <v>97</v>
      </c>
      <c r="C2085" s="1355"/>
      <c r="D2085" s="1355"/>
      <c r="E2085" s="1355"/>
      <c r="F2085" s="1355"/>
      <c r="G2085" s="1355"/>
      <c r="H2085" s="1356">
        <v>774300</v>
      </c>
      <c r="I2085" s="1363" t="s">
        <v>3575</v>
      </c>
      <c r="J2085" s="1355" t="s">
        <v>3245</v>
      </c>
      <c r="K2085" s="1360">
        <v>10120</v>
      </c>
      <c r="L2085" s="1360" t="s">
        <v>5611</v>
      </c>
      <c r="M2085" s="1357" t="str">
        <f>IFERROR(INDEX('Budget Manager'!C:C,MATCH(L2085,'Budget Manager'!A:A,0))&amp;", "&amp;INDEX('Budget Manager'!D:D,MATCH(L2085,'Budget Manager'!A:A,0)),"No Budget Manager")</f>
        <v>Bottorff, Eugene</v>
      </c>
      <c r="N2085" s="1357">
        <f>IFERROR(INDEX('Budget Manager'!B:B,MATCH(L2085,'Budget Manager'!A:A,0)),"No PIDM")</f>
        <v>3711208</v>
      </c>
      <c r="O2085" s="1357" t="s">
        <v>6159</v>
      </c>
      <c r="P2085" s="1357" t="str">
        <f t="shared" si="41"/>
        <v>End</v>
      </c>
      <c r="Q2085" s="1361" t="str">
        <f>IFERROR(VLOOKUP(Organization!$L2085,BUDGETMANAGER,5,FALSE),"No VID")</f>
        <v>I</v>
      </c>
      <c r="R2085" s="111"/>
    </row>
    <row r="2086" spans="1:18" ht="12.75" customHeight="1">
      <c r="A2086" s="1359">
        <v>2077</v>
      </c>
      <c r="B2086" s="1355" t="s">
        <v>97</v>
      </c>
      <c r="C2086" s="1355"/>
      <c r="D2086" s="1355"/>
      <c r="E2086" s="1355"/>
      <c r="F2086" s="1355"/>
      <c r="G2086" s="1355"/>
      <c r="H2086" s="1356">
        <v>774400</v>
      </c>
      <c r="I2086" s="1363" t="s">
        <v>3576</v>
      </c>
      <c r="J2086" s="1355" t="s">
        <v>3245</v>
      </c>
      <c r="K2086" s="1360">
        <v>10120</v>
      </c>
      <c r="L2086" s="1360" t="s">
        <v>5611</v>
      </c>
      <c r="M2086" s="1357" t="str">
        <f>IFERROR(INDEX('Budget Manager'!C:C,MATCH(L2086,'Budget Manager'!A:A,0))&amp;", "&amp;INDEX('Budget Manager'!D:D,MATCH(L2086,'Budget Manager'!A:A,0)),"No Budget Manager")</f>
        <v>Bottorff, Eugene</v>
      </c>
      <c r="N2086" s="1357">
        <f>IFERROR(INDEX('Budget Manager'!B:B,MATCH(L2086,'Budget Manager'!A:A,0)),"No PIDM")</f>
        <v>3711208</v>
      </c>
      <c r="O2086" s="1357" t="s">
        <v>6159</v>
      </c>
      <c r="P2086" s="1357" t="str">
        <f t="shared" ref="P2086:P2149" si="42">LEFT($O2086,3)</f>
        <v>End</v>
      </c>
      <c r="Q2086" s="1361" t="str">
        <f>IFERROR(VLOOKUP(Organization!$L2086,BUDGETMANAGER,5,FALSE),"No VID")</f>
        <v>I</v>
      </c>
      <c r="R2086" s="111"/>
    </row>
    <row r="2087" spans="1:18" ht="12.75" customHeight="1">
      <c r="A2087" s="1359">
        <v>2078</v>
      </c>
      <c r="B2087" s="1355" t="s">
        <v>97</v>
      </c>
      <c r="C2087" s="1355"/>
      <c r="D2087" s="1355"/>
      <c r="E2087" s="1355"/>
      <c r="F2087" s="1355"/>
      <c r="G2087" s="1355"/>
      <c r="H2087" s="1356">
        <v>774404</v>
      </c>
      <c r="I2087" s="1366" t="s">
        <v>9761</v>
      </c>
      <c r="J2087" s="1355" t="s">
        <v>3245</v>
      </c>
      <c r="K2087" s="1360">
        <v>10830</v>
      </c>
      <c r="L2087" s="1360" t="s">
        <v>6375</v>
      </c>
      <c r="M2087" s="1357" t="str">
        <f>IFERROR(INDEX('Budget Manager'!C:C,MATCH(L2087,'Budget Manager'!A:A,0))&amp;", "&amp;INDEX('Budget Manager'!D:D,MATCH(L2087,'Budget Manager'!A:A,0)),"No Budget Manager")</f>
        <v>Andrews, Shaun</v>
      </c>
      <c r="N2087" s="1357">
        <f>IFERROR(INDEX('Budget Manager'!B:B,MATCH(L2087,'Budget Manager'!A:A,0)),"No PIDM")</f>
        <v>3831935</v>
      </c>
      <c r="O2087" s="1357"/>
      <c r="P2087" s="1357" t="str">
        <f t="shared" si="42"/>
        <v/>
      </c>
      <c r="Q2087" s="1361" t="str">
        <f>IFERROR(VLOOKUP(Organization!$L2087,BUDGETMANAGER,5,FALSE),"No VID")</f>
        <v>A</v>
      </c>
      <c r="R2087" s="111"/>
    </row>
    <row r="2088" spans="1:18" ht="12.75" customHeight="1">
      <c r="A2088" s="1359">
        <v>2079</v>
      </c>
      <c r="B2088" s="1355" t="s">
        <v>97</v>
      </c>
      <c r="C2088" s="1355"/>
      <c r="D2088" s="1355"/>
      <c r="E2088" s="1355"/>
      <c r="F2088" s="1355"/>
      <c r="G2088" s="1355"/>
      <c r="H2088" s="1356">
        <v>774500</v>
      </c>
      <c r="I2088" s="1363" t="s">
        <v>3578</v>
      </c>
      <c r="J2088" s="1355" t="s">
        <v>3245</v>
      </c>
      <c r="K2088" s="1360">
        <v>10120</v>
      </c>
      <c r="L2088" s="1360" t="s">
        <v>5611</v>
      </c>
      <c r="M2088" s="1357" t="str">
        <f>IFERROR(INDEX('Budget Manager'!C:C,MATCH(L2088,'Budget Manager'!A:A,0))&amp;", "&amp;INDEX('Budget Manager'!D:D,MATCH(L2088,'Budget Manager'!A:A,0)),"No Budget Manager")</f>
        <v>Bottorff, Eugene</v>
      </c>
      <c r="N2088" s="1357">
        <f>IFERROR(INDEX('Budget Manager'!B:B,MATCH(L2088,'Budget Manager'!A:A,0)),"No PIDM")</f>
        <v>3711208</v>
      </c>
      <c r="O2088" s="1357" t="s">
        <v>6159</v>
      </c>
      <c r="P2088" s="1357" t="str">
        <f t="shared" si="42"/>
        <v>End</v>
      </c>
      <c r="Q2088" s="1361" t="str">
        <f>IFERROR(VLOOKUP(Organization!$L2088,BUDGETMANAGER,5,FALSE),"No VID")</f>
        <v>I</v>
      </c>
      <c r="R2088" s="111"/>
    </row>
    <row r="2089" spans="1:18" ht="12.75" customHeight="1">
      <c r="A2089" s="1359">
        <v>2080</v>
      </c>
      <c r="B2089" s="1355" t="s">
        <v>97</v>
      </c>
      <c r="C2089" s="1355"/>
      <c r="D2089" s="1355"/>
      <c r="E2089" s="1355"/>
      <c r="F2089" s="1355"/>
      <c r="G2089" s="1355"/>
      <c r="H2089" s="1356">
        <v>774504</v>
      </c>
      <c r="I2089" s="1363" t="s">
        <v>9767</v>
      </c>
      <c r="J2089" s="1355" t="s">
        <v>3245</v>
      </c>
      <c r="K2089" s="1360">
        <v>10830</v>
      </c>
      <c r="L2089" s="1360" t="s">
        <v>6375</v>
      </c>
      <c r="M2089" s="1357" t="str">
        <f>IFERROR(INDEX('Budget Manager'!C:C,MATCH(L2089,'Budget Manager'!A:A,0))&amp;", "&amp;INDEX('Budget Manager'!D:D,MATCH(L2089,'Budget Manager'!A:A,0)),"No Budget Manager")</f>
        <v>Andrews, Shaun</v>
      </c>
      <c r="N2089" s="1357">
        <f>IFERROR(INDEX('Budget Manager'!B:B,MATCH(L2089,'Budget Manager'!A:A,0)),"No PIDM")</f>
        <v>3831935</v>
      </c>
      <c r="O2089" s="1357"/>
      <c r="P2089" s="1357" t="str">
        <f t="shared" si="42"/>
        <v/>
      </c>
      <c r="Q2089" s="1361" t="str">
        <f>IFERROR(VLOOKUP(Organization!$L2089,BUDGETMANAGER,5,FALSE),"No VID")</f>
        <v>A</v>
      </c>
      <c r="R2089" s="111"/>
    </row>
    <row r="2090" spans="1:18" ht="12.75" customHeight="1">
      <c r="A2090" s="1359">
        <v>2081</v>
      </c>
      <c r="B2090" s="1355" t="s">
        <v>97</v>
      </c>
      <c r="C2090" s="1355"/>
      <c r="D2090" s="1355"/>
      <c r="E2090" s="1355"/>
      <c r="F2090" s="1355"/>
      <c r="G2090" s="1355"/>
      <c r="H2090" s="1356">
        <v>774600</v>
      </c>
      <c r="I2090" s="1363" t="s">
        <v>3579</v>
      </c>
      <c r="J2090" s="1355" t="s">
        <v>3245</v>
      </c>
      <c r="K2090" s="1360">
        <v>10120</v>
      </c>
      <c r="L2090" s="1360" t="s">
        <v>5611</v>
      </c>
      <c r="M2090" s="1357" t="str">
        <f>IFERROR(INDEX('Budget Manager'!C:C,MATCH(L2090,'Budget Manager'!A:A,0))&amp;", "&amp;INDEX('Budget Manager'!D:D,MATCH(L2090,'Budget Manager'!A:A,0)),"No Budget Manager")</f>
        <v>Bottorff, Eugene</v>
      </c>
      <c r="N2090" s="1357">
        <f>IFERROR(INDEX('Budget Manager'!B:B,MATCH(L2090,'Budget Manager'!A:A,0)),"No PIDM")</f>
        <v>3711208</v>
      </c>
      <c r="O2090" s="1357" t="s">
        <v>6159</v>
      </c>
      <c r="P2090" s="1357" t="str">
        <f t="shared" si="42"/>
        <v>End</v>
      </c>
      <c r="Q2090" s="1361" t="str">
        <f>IFERROR(VLOOKUP(Organization!$L2090,BUDGETMANAGER,5,FALSE),"No VID")</f>
        <v>I</v>
      </c>
      <c r="R2090" s="111"/>
    </row>
    <row r="2091" spans="1:18" ht="12.75" customHeight="1">
      <c r="A2091" s="1359">
        <v>2082</v>
      </c>
      <c r="B2091" s="1355" t="s">
        <v>97</v>
      </c>
      <c r="C2091" s="1355"/>
      <c r="D2091" s="1355"/>
      <c r="E2091" s="1355"/>
      <c r="F2091" s="1355"/>
      <c r="G2091" s="1355"/>
      <c r="H2091" s="1356">
        <v>774700</v>
      </c>
      <c r="I2091" s="1363" t="s">
        <v>3580</v>
      </c>
      <c r="J2091" s="1355" t="s">
        <v>3245</v>
      </c>
      <c r="K2091" s="1360">
        <v>10120</v>
      </c>
      <c r="L2091" s="1360" t="s">
        <v>5611</v>
      </c>
      <c r="M2091" s="1357" t="str">
        <f>IFERROR(INDEX('Budget Manager'!C:C,MATCH(L2091,'Budget Manager'!A:A,0))&amp;", "&amp;INDEX('Budget Manager'!D:D,MATCH(L2091,'Budget Manager'!A:A,0)),"No Budget Manager")</f>
        <v>Bottorff, Eugene</v>
      </c>
      <c r="N2091" s="1357">
        <f>IFERROR(INDEX('Budget Manager'!B:B,MATCH(L2091,'Budget Manager'!A:A,0)),"No PIDM")</f>
        <v>3711208</v>
      </c>
      <c r="O2091" s="1357" t="s">
        <v>6159</v>
      </c>
      <c r="P2091" s="1357" t="str">
        <f t="shared" si="42"/>
        <v>End</v>
      </c>
      <c r="Q2091" s="1361" t="str">
        <f>IFERROR(VLOOKUP(Organization!$L2091,BUDGETMANAGER,5,FALSE),"No VID")</f>
        <v>I</v>
      </c>
      <c r="R2091" s="111"/>
    </row>
    <row r="2092" spans="1:18" ht="12.75" customHeight="1">
      <c r="A2092" s="1359">
        <v>2083</v>
      </c>
      <c r="B2092" s="1355" t="s">
        <v>97</v>
      </c>
      <c r="C2092" s="1355"/>
      <c r="D2092" s="1355"/>
      <c r="E2092" s="1355"/>
      <c r="F2092" s="1355"/>
      <c r="G2092" s="1355"/>
      <c r="H2092" s="1356">
        <v>774800</v>
      </c>
      <c r="I2092" s="1363" t="s">
        <v>3581</v>
      </c>
      <c r="J2092" s="1355" t="s">
        <v>3245</v>
      </c>
      <c r="K2092" s="1360">
        <v>10120</v>
      </c>
      <c r="L2092" s="1360" t="s">
        <v>5611</v>
      </c>
      <c r="M2092" s="1357" t="str">
        <f>IFERROR(INDEX('Budget Manager'!C:C,MATCH(L2092,'Budget Manager'!A:A,0))&amp;", "&amp;INDEX('Budget Manager'!D:D,MATCH(L2092,'Budget Manager'!A:A,0)),"No Budget Manager")</f>
        <v>Bottorff, Eugene</v>
      </c>
      <c r="N2092" s="1357">
        <f>IFERROR(INDEX('Budget Manager'!B:B,MATCH(L2092,'Budget Manager'!A:A,0)),"No PIDM")</f>
        <v>3711208</v>
      </c>
      <c r="O2092" s="1357" t="s">
        <v>6159</v>
      </c>
      <c r="P2092" s="1357" t="str">
        <f t="shared" si="42"/>
        <v>End</v>
      </c>
      <c r="Q2092" s="1361" t="str">
        <f>IFERROR(VLOOKUP(Organization!$L2092,BUDGETMANAGER,5,FALSE),"No VID")</f>
        <v>I</v>
      </c>
      <c r="R2092" s="111"/>
    </row>
    <row r="2093" spans="1:18" ht="12.75" customHeight="1">
      <c r="A2093" s="1359">
        <v>2084</v>
      </c>
      <c r="B2093" s="1355" t="s">
        <v>97</v>
      </c>
      <c r="C2093" s="1355"/>
      <c r="D2093" s="1355"/>
      <c r="E2093" s="1355"/>
      <c r="F2093" s="1355"/>
      <c r="G2093" s="1355"/>
      <c r="H2093" s="1356">
        <v>774900</v>
      </c>
      <c r="I2093" s="1363" t="s">
        <v>3315</v>
      </c>
      <c r="J2093" s="1355" t="s">
        <v>3245</v>
      </c>
      <c r="K2093" s="1360">
        <v>10120</v>
      </c>
      <c r="L2093" s="1360" t="s">
        <v>5611</v>
      </c>
      <c r="M2093" s="1357" t="str">
        <f>IFERROR(INDEX('Budget Manager'!C:C,MATCH(L2093,'Budget Manager'!A:A,0))&amp;", "&amp;INDEX('Budget Manager'!D:D,MATCH(L2093,'Budget Manager'!A:A,0)),"No Budget Manager")</f>
        <v>Bottorff, Eugene</v>
      </c>
      <c r="N2093" s="1357">
        <f>IFERROR(INDEX('Budget Manager'!B:B,MATCH(L2093,'Budget Manager'!A:A,0)),"No PIDM")</f>
        <v>3711208</v>
      </c>
      <c r="O2093" s="1357" t="s">
        <v>6159</v>
      </c>
      <c r="P2093" s="1357" t="str">
        <f t="shared" si="42"/>
        <v>End</v>
      </c>
      <c r="Q2093" s="1361" t="str">
        <f>IFERROR(VLOOKUP(Organization!$L2093,BUDGETMANAGER,5,FALSE),"No VID")</f>
        <v>I</v>
      </c>
      <c r="R2093" s="111"/>
    </row>
    <row r="2094" spans="1:18" ht="12.75" customHeight="1">
      <c r="A2094" s="1359">
        <v>2085</v>
      </c>
      <c r="B2094" s="1355" t="s">
        <v>97</v>
      </c>
      <c r="C2094" s="1355"/>
      <c r="D2094" s="1355"/>
      <c r="E2094" s="1355"/>
      <c r="F2094" s="1355"/>
      <c r="G2094" s="1355"/>
      <c r="H2094" s="1356">
        <v>775000</v>
      </c>
      <c r="I2094" s="1363" t="s">
        <v>3320</v>
      </c>
      <c r="J2094" s="1355" t="s">
        <v>3245</v>
      </c>
      <c r="K2094" s="1360">
        <v>10120</v>
      </c>
      <c r="L2094" s="1360" t="s">
        <v>5611</v>
      </c>
      <c r="M2094" s="1357" t="str">
        <f>IFERROR(INDEX('Budget Manager'!C:C,MATCH(L2094,'Budget Manager'!A:A,0))&amp;", "&amp;INDEX('Budget Manager'!D:D,MATCH(L2094,'Budget Manager'!A:A,0)),"No Budget Manager")</f>
        <v>Bottorff, Eugene</v>
      </c>
      <c r="N2094" s="1357">
        <f>IFERROR(INDEX('Budget Manager'!B:B,MATCH(L2094,'Budget Manager'!A:A,0)),"No PIDM")</f>
        <v>3711208</v>
      </c>
      <c r="O2094" s="1357" t="s">
        <v>6159</v>
      </c>
      <c r="P2094" s="1357" t="str">
        <f t="shared" si="42"/>
        <v>End</v>
      </c>
      <c r="Q2094" s="1361" t="str">
        <f>IFERROR(VLOOKUP(Organization!$L2094,BUDGETMANAGER,5,FALSE),"No VID")</f>
        <v>I</v>
      </c>
      <c r="R2094" s="111"/>
    </row>
    <row r="2095" spans="1:18" ht="12.75" customHeight="1">
      <c r="A2095" s="1359">
        <v>2086</v>
      </c>
      <c r="B2095" s="1355" t="s">
        <v>97</v>
      </c>
      <c r="C2095" s="1355"/>
      <c r="D2095" s="1355"/>
      <c r="E2095" s="1355"/>
      <c r="F2095" s="1355"/>
      <c r="G2095" s="1355"/>
      <c r="H2095" s="1356">
        <v>775100</v>
      </c>
      <c r="I2095" s="1363" t="s">
        <v>2649</v>
      </c>
      <c r="J2095" s="1355" t="s">
        <v>3245</v>
      </c>
      <c r="K2095" s="1360">
        <v>10120</v>
      </c>
      <c r="L2095" s="1360" t="s">
        <v>5611</v>
      </c>
      <c r="M2095" s="1357" t="str">
        <f>IFERROR(INDEX('Budget Manager'!C:C,MATCH(L2095,'Budget Manager'!A:A,0))&amp;", "&amp;INDEX('Budget Manager'!D:D,MATCH(L2095,'Budget Manager'!A:A,0)),"No Budget Manager")</f>
        <v>Bottorff, Eugene</v>
      </c>
      <c r="N2095" s="1357">
        <f>IFERROR(INDEX('Budget Manager'!B:B,MATCH(L2095,'Budget Manager'!A:A,0)),"No PIDM")</f>
        <v>3711208</v>
      </c>
      <c r="O2095" s="1357" t="s">
        <v>6159</v>
      </c>
      <c r="P2095" s="1357" t="str">
        <f t="shared" si="42"/>
        <v>End</v>
      </c>
      <c r="Q2095" s="1361" t="str">
        <f>IFERROR(VLOOKUP(Organization!$L2095,BUDGETMANAGER,5,FALSE),"No VID")</f>
        <v>I</v>
      </c>
      <c r="R2095" s="111"/>
    </row>
    <row r="2096" spans="1:18" ht="12.5" customHeight="1">
      <c r="A2096" s="1359">
        <v>2087</v>
      </c>
      <c r="B2096" s="1355" t="s">
        <v>97</v>
      </c>
      <c r="C2096" s="1355"/>
      <c r="D2096" s="1355"/>
      <c r="E2096" s="1355"/>
      <c r="F2096" s="1355"/>
      <c r="G2096" s="1355"/>
      <c r="H2096" s="1356">
        <v>775200</v>
      </c>
      <c r="I2096" s="1363" t="s">
        <v>3427</v>
      </c>
      <c r="J2096" s="1355" t="s">
        <v>3245</v>
      </c>
      <c r="K2096" s="1360">
        <v>10120</v>
      </c>
      <c r="L2096" s="1360" t="s">
        <v>5611</v>
      </c>
      <c r="M2096" s="1357" t="str">
        <f>IFERROR(INDEX('Budget Manager'!C:C,MATCH(L2096,'Budget Manager'!A:A,0))&amp;", "&amp;INDEX('Budget Manager'!D:D,MATCH(L2096,'Budget Manager'!A:A,0)),"No Budget Manager")</f>
        <v>Bottorff, Eugene</v>
      </c>
      <c r="N2096" s="1357">
        <f>IFERROR(INDEX('Budget Manager'!B:B,MATCH(L2096,'Budget Manager'!A:A,0)),"No PIDM")</f>
        <v>3711208</v>
      </c>
      <c r="O2096" s="1357" t="s">
        <v>6159</v>
      </c>
      <c r="P2096" s="1357" t="str">
        <f t="shared" si="42"/>
        <v>End</v>
      </c>
      <c r="Q2096" s="1361" t="str">
        <f>IFERROR(VLOOKUP(Organization!$L2096,BUDGETMANAGER,5,FALSE),"No VID")</f>
        <v>I</v>
      </c>
      <c r="R2096" s="111"/>
    </row>
    <row r="2097" spans="1:18" ht="12.75" customHeight="1">
      <c r="A2097" s="1359">
        <v>2088</v>
      </c>
      <c r="B2097" s="1355" t="s">
        <v>97</v>
      </c>
      <c r="C2097" s="1355"/>
      <c r="D2097" s="1355"/>
      <c r="E2097" s="1355"/>
      <c r="F2097" s="1355"/>
      <c r="G2097" s="1355"/>
      <c r="H2097" s="1356">
        <v>775300</v>
      </c>
      <c r="I2097" s="1363" t="s">
        <v>3426</v>
      </c>
      <c r="J2097" s="1355" t="s">
        <v>3245</v>
      </c>
      <c r="K2097" s="1360">
        <v>10120</v>
      </c>
      <c r="L2097" s="1360" t="s">
        <v>5611</v>
      </c>
      <c r="M2097" s="1357" t="str">
        <f>IFERROR(INDEX('Budget Manager'!C:C,MATCH(L2097,'Budget Manager'!A:A,0))&amp;", "&amp;INDEX('Budget Manager'!D:D,MATCH(L2097,'Budget Manager'!A:A,0)),"No Budget Manager")</f>
        <v>Bottorff, Eugene</v>
      </c>
      <c r="N2097" s="1357">
        <f>IFERROR(INDEX('Budget Manager'!B:B,MATCH(L2097,'Budget Manager'!A:A,0)),"No PIDM")</f>
        <v>3711208</v>
      </c>
      <c r="O2097" s="1357" t="s">
        <v>6159</v>
      </c>
      <c r="P2097" s="1357" t="str">
        <f t="shared" si="42"/>
        <v>End</v>
      </c>
      <c r="Q2097" s="1361" t="str">
        <f>IFERROR(VLOOKUP(Organization!$L2097,BUDGETMANAGER,5,FALSE),"No VID")</f>
        <v>I</v>
      </c>
      <c r="R2097" s="111"/>
    </row>
    <row r="2098" spans="1:18" ht="12.75" customHeight="1">
      <c r="A2098" s="1359">
        <v>2089</v>
      </c>
      <c r="B2098" s="1355" t="s">
        <v>97</v>
      </c>
      <c r="C2098" s="1355"/>
      <c r="D2098" s="1355"/>
      <c r="E2098" s="1355"/>
      <c r="F2098" s="1355"/>
      <c r="G2098" s="1355"/>
      <c r="H2098" s="1356">
        <v>775400</v>
      </c>
      <c r="I2098" s="1363" t="s">
        <v>3917</v>
      </c>
      <c r="J2098" s="1355" t="s">
        <v>3245</v>
      </c>
      <c r="K2098" s="1360">
        <v>10120</v>
      </c>
      <c r="L2098" s="1360" t="s">
        <v>5611</v>
      </c>
      <c r="M2098" s="1357" t="str">
        <f>IFERROR(INDEX('Budget Manager'!C:C,MATCH(L2098,'Budget Manager'!A:A,0))&amp;", "&amp;INDEX('Budget Manager'!D:D,MATCH(L2098,'Budget Manager'!A:A,0)),"No Budget Manager")</f>
        <v>Bottorff, Eugene</v>
      </c>
      <c r="N2098" s="1357">
        <f>IFERROR(INDEX('Budget Manager'!B:B,MATCH(L2098,'Budget Manager'!A:A,0)),"No PIDM")</f>
        <v>3711208</v>
      </c>
      <c r="O2098" s="1357" t="s">
        <v>6159</v>
      </c>
      <c r="P2098" s="1357" t="str">
        <f t="shared" si="42"/>
        <v>End</v>
      </c>
      <c r="Q2098" s="1361" t="str">
        <f>IFERROR(VLOOKUP(Organization!$L2098,BUDGETMANAGER,5,FALSE),"No VID")</f>
        <v>I</v>
      </c>
      <c r="R2098" s="111"/>
    </row>
    <row r="2099" spans="1:18" ht="12.75" customHeight="1">
      <c r="A2099" s="1359">
        <v>2090</v>
      </c>
      <c r="B2099" s="1355" t="s">
        <v>97</v>
      </c>
      <c r="C2099" s="1355"/>
      <c r="D2099" s="1355"/>
      <c r="E2099" s="1355"/>
      <c r="F2099" s="1355"/>
      <c r="G2099" s="1355"/>
      <c r="H2099" s="1356">
        <v>775500</v>
      </c>
      <c r="I2099" s="1363" t="s">
        <v>3928</v>
      </c>
      <c r="J2099" s="1355" t="s">
        <v>3245</v>
      </c>
      <c r="K2099" s="1360">
        <v>10120</v>
      </c>
      <c r="L2099" s="1360" t="s">
        <v>5611</v>
      </c>
      <c r="M2099" s="1357" t="str">
        <f>IFERROR(INDEX('Budget Manager'!C:C,MATCH(L2099,'Budget Manager'!A:A,0))&amp;", "&amp;INDEX('Budget Manager'!D:D,MATCH(L2099,'Budget Manager'!A:A,0)),"No Budget Manager")</f>
        <v>Bottorff, Eugene</v>
      </c>
      <c r="N2099" s="1357">
        <f>IFERROR(INDEX('Budget Manager'!B:B,MATCH(L2099,'Budget Manager'!A:A,0)),"No PIDM")</f>
        <v>3711208</v>
      </c>
      <c r="O2099" s="1357" t="s">
        <v>6159</v>
      </c>
      <c r="P2099" s="1357" t="str">
        <f t="shared" si="42"/>
        <v>End</v>
      </c>
      <c r="Q2099" s="1361" t="str">
        <f>IFERROR(VLOOKUP(Organization!$L2099,BUDGETMANAGER,5,FALSE),"No VID")</f>
        <v>I</v>
      </c>
      <c r="R2099" s="111"/>
    </row>
    <row r="2100" spans="1:18" ht="12.75" customHeight="1">
      <c r="A2100" s="1359">
        <v>2091</v>
      </c>
      <c r="B2100" s="1355" t="s">
        <v>97</v>
      </c>
      <c r="C2100" s="1355"/>
      <c r="D2100" s="1355"/>
      <c r="E2100" s="1355"/>
      <c r="F2100" s="1355"/>
      <c r="G2100" s="1355"/>
      <c r="H2100" s="1356">
        <v>775800</v>
      </c>
      <c r="I2100" s="1363" t="s">
        <v>4147</v>
      </c>
      <c r="J2100" s="1355" t="s">
        <v>3245</v>
      </c>
      <c r="K2100" s="1360">
        <v>10120</v>
      </c>
      <c r="L2100" s="1360" t="s">
        <v>5611</v>
      </c>
      <c r="M2100" s="1357" t="str">
        <f>IFERROR(INDEX('Budget Manager'!C:C,MATCH(L2100,'Budget Manager'!A:A,0))&amp;", "&amp;INDEX('Budget Manager'!D:D,MATCH(L2100,'Budget Manager'!A:A,0)),"No Budget Manager")</f>
        <v>Bottorff, Eugene</v>
      </c>
      <c r="N2100" s="1357">
        <f>IFERROR(INDEX('Budget Manager'!B:B,MATCH(L2100,'Budget Manager'!A:A,0)),"No PIDM")</f>
        <v>3711208</v>
      </c>
      <c r="O2100" s="1357" t="s">
        <v>6159</v>
      </c>
      <c r="P2100" s="1357" t="str">
        <f t="shared" si="42"/>
        <v>End</v>
      </c>
      <c r="Q2100" s="1361" t="str">
        <f>IFERROR(VLOOKUP(Organization!$L2100,BUDGETMANAGER,5,FALSE),"No VID")</f>
        <v>I</v>
      </c>
      <c r="R2100" s="111"/>
    </row>
    <row r="2101" spans="1:18" ht="12.75" customHeight="1">
      <c r="A2101" s="1359">
        <v>2092</v>
      </c>
      <c r="B2101" s="1355" t="s">
        <v>97</v>
      </c>
      <c r="C2101" s="1355"/>
      <c r="D2101" s="1355"/>
      <c r="E2101" s="1355"/>
      <c r="F2101" s="1355"/>
      <c r="G2101" s="1355"/>
      <c r="H2101" s="1356">
        <v>775900</v>
      </c>
      <c r="I2101" s="1363" t="s">
        <v>4153</v>
      </c>
      <c r="J2101" s="1355" t="s">
        <v>3245</v>
      </c>
      <c r="K2101" s="1360">
        <v>10120</v>
      </c>
      <c r="L2101" s="1360" t="s">
        <v>5611</v>
      </c>
      <c r="M2101" s="1357" t="str">
        <f>IFERROR(INDEX('Budget Manager'!C:C,MATCH(L2101,'Budget Manager'!A:A,0))&amp;", "&amp;INDEX('Budget Manager'!D:D,MATCH(L2101,'Budget Manager'!A:A,0)),"No Budget Manager")</f>
        <v>Bottorff, Eugene</v>
      </c>
      <c r="N2101" s="1357">
        <f>IFERROR(INDEX('Budget Manager'!B:B,MATCH(L2101,'Budget Manager'!A:A,0)),"No PIDM")</f>
        <v>3711208</v>
      </c>
      <c r="O2101" s="1357" t="s">
        <v>6159</v>
      </c>
      <c r="P2101" s="1357" t="str">
        <f t="shared" si="42"/>
        <v>End</v>
      </c>
      <c r="Q2101" s="1361" t="str">
        <f>IFERROR(VLOOKUP(Organization!$L2101,BUDGETMANAGER,5,FALSE),"No VID")</f>
        <v>I</v>
      </c>
      <c r="R2101" s="111"/>
    </row>
    <row r="2102" spans="1:18" ht="12.75" customHeight="1">
      <c r="A2102" s="1359">
        <v>2093</v>
      </c>
      <c r="B2102" s="1355" t="s">
        <v>97</v>
      </c>
      <c r="C2102" s="1355"/>
      <c r="D2102" s="1355"/>
      <c r="E2102" s="1355"/>
      <c r="F2102" s="1355"/>
      <c r="G2102" s="1355"/>
      <c r="H2102" s="1356">
        <v>776000</v>
      </c>
      <c r="I2102" s="1363" t="s">
        <v>4799</v>
      </c>
      <c r="J2102" s="1355" t="s">
        <v>3245</v>
      </c>
      <c r="K2102" s="1360">
        <v>10830</v>
      </c>
      <c r="L2102" s="1360" t="s">
        <v>6375</v>
      </c>
      <c r="M2102" s="1357" t="str">
        <f>IFERROR(INDEX('Budget Manager'!C:C,MATCH(L2102,'Budget Manager'!A:A,0))&amp;", "&amp;INDEX('Budget Manager'!D:D,MATCH(L2102,'Budget Manager'!A:A,0)),"No Budget Manager")</f>
        <v>Andrews, Shaun</v>
      </c>
      <c r="N2102" s="1357">
        <f>IFERROR(INDEX('Budget Manager'!B:B,MATCH(L2102,'Budget Manager'!A:A,0)),"No PIDM")</f>
        <v>3831935</v>
      </c>
      <c r="O2102" s="1357"/>
      <c r="P2102" s="1357" t="str">
        <f t="shared" si="42"/>
        <v/>
      </c>
      <c r="Q2102" s="1361" t="str">
        <f>IFERROR(VLOOKUP(Organization!$L2102,BUDGETMANAGER,5,FALSE),"No VID")</f>
        <v>A</v>
      </c>
      <c r="R2102" s="111"/>
    </row>
    <row r="2103" spans="1:18" ht="12.75" customHeight="1">
      <c r="A2103" s="1359">
        <v>2094</v>
      </c>
      <c r="B2103" s="1355" t="s">
        <v>97</v>
      </c>
      <c r="C2103" s="1355"/>
      <c r="D2103" s="1355"/>
      <c r="E2103" s="1355"/>
      <c r="F2103" s="1355"/>
      <c r="G2103" s="1355"/>
      <c r="H2103" s="1356">
        <v>776100</v>
      </c>
      <c r="I2103" s="1363" t="s">
        <v>6949</v>
      </c>
      <c r="J2103" s="1355" t="s">
        <v>3245</v>
      </c>
      <c r="K2103" s="1360">
        <v>10830</v>
      </c>
      <c r="L2103" s="1360" t="s">
        <v>6375</v>
      </c>
      <c r="M2103" s="1357" t="str">
        <f>IFERROR(INDEX('Budget Manager'!C:C,MATCH(L2103,'Budget Manager'!A:A,0))&amp;", "&amp;INDEX('Budget Manager'!D:D,MATCH(L2103,'Budget Manager'!A:A,0)),"No Budget Manager")</f>
        <v>Andrews, Shaun</v>
      </c>
      <c r="N2103" s="1357">
        <f>IFERROR(INDEX('Budget Manager'!B:B,MATCH(L2103,'Budget Manager'!A:A,0)),"No PIDM")</f>
        <v>3831935</v>
      </c>
      <c r="O2103" s="1357"/>
      <c r="P2103" s="1357" t="str">
        <f t="shared" si="42"/>
        <v/>
      </c>
      <c r="Q2103" s="1361" t="str">
        <f>IFERROR(VLOOKUP(Organization!$L2103,BUDGETMANAGER,5,FALSE),"No VID")</f>
        <v>A</v>
      </c>
      <c r="R2103" s="111"/>
    </row>
    <row r="2104" spans="1:18" ht="12.75" customHeight="1">
      <c r="A2104" s="1359">
        <v>2095</v>
      </c>
      <c r="B2104" s="1355" t="s">
        <v>97</v>
      </c>
      <c r="C2104" s="1355"/>
      <c r="D2104" s="1355"/>
      <c r="E2104" s="1355"/>
      <c r="F2104" s="1355"/>
      <c r="G2104" s="1355"/>
      <c r="H2104" s="1356">
        <v>776200</v>
      </c>
      <c r="I2104" s="1363" t="s">
        <v>4838</v>
      </c>
      <c r="J2104" s="1355" t="s">
        <v>3245</v>
      </c>
      <c r="K2104" s="1360">
        <v>10120</v>
      </c>
      <c r="L2104" s="1360" t="s">
        <v>5611</v>
      </c>
      <c r="M2104" s="1357" t="str">
        <f>IFERROR(INDEX('Budget Manager'!C:C,MATCH(L2104,'Budget Manager'!A:A,0))&amp;", "&amp;INDEX('Budget Manager'!D:D,MATCH(L2104,'Budget Manager'!A:A,0)),"No Budget Manager")</f>
        <v>Bottorff, Eugene</v>
      </c>
      <c r="N2104" s="1357">
        <f>IFERROR(INDEX('Budget Manager'!B:B,MATCH(L2104,'Budget Manager'!A:A,0)),"No PIDM")</f>
        <v>3711208</v>
      </c>
      <c r="O2104" s="1357" t="s">
        <v>6157</v>
      </c>
      <c r="P2104" s="1357" t="str">
        <f t="shared" si="42"/>
        <v>End</v>
      </c>
      <c r="Q2104" s="1361" t="str">
        <f>IFERROR(VLOOKUP(Organization!$L2104,BUDGETMANAGER,5,FALSE),"No VID")</f>
        <v>I</v>
      </c>
      <c r="R2104" s="111"/>
    </row>
    <row r="2105" spans="1:18" ht="12.75" customHeight="1">
      <c r="A2105" s="1359">
        <v>2096</v>
      </c>
      <c r="B2105" s="1355" t="s">
        <v>97</v>
      </c>
      <c r="C2105" s="1355"/>
      <c r="D2105" s="1355"/>
      <c r="E2105" s="1355"/>
      <c r="F2105" s="1355"/>
      <c r="G2105" s="1355"/>
      <c r="H2105" s="1356">
        <v>776300</v>
      </c>
      <c r="I2105" s="1363" t="s">
        <v>4839</v>
      </c>
      <c r="J2105" s="1355" t="s">
        <v>3245</v>
      </c>
      <c r="K2105" s="1360">
        <v>10120</v>
      </c>
      <c r="L2105" s="1360" t="s">
        <v>5611</v>
      </c>
      <c r="M2105" s="1357" t="str">
        <f>IFERROR(INDEX('Budget Manager'!C:C,MATCH(L2105,'Budget Manager'!A:A,0))&amp;", "&amp;INDEX('Budget Manager'!D:D,MATCH(L2105,'Budget Manager'!A:A,0)),"No Budget Manager")</f>
        <v>Bottorff, Eugene</v>
      </c>
      <c r="N2105" s="1357">
        <f>IFERROR(INDEX('Budget Manager'!B:B,MATCH(L2105,'Budget Manager'!A:A,0)),"No PIDM")</f>
        <v>3711208</v>
      </c>
      <c r="O2105" s="1357" t="s">
        <v>6157</v>
      </c>
      <c r="P2105" s="1357" t="str">
        <f t="shared" si="42"/>
        <v>End</v>
      </c>
      <c r="Q2105" s="1361" t="str">
        <f>IFERROR(VLOOKUP(Organization!$L2105,BUDGETMANAGER,5,FALSE),"No VID")</f>
        <v>I</v>
      </c>
      <c r="R2105" s="111"/>
    </row>
    <row r="2106" spans="1:18" ht="12.75" customHeight="1">
      <c r="A2106" s="1359">
        <v>2097</v>
      </c>
      <c r="B2106" s="1355" t="s">
        <v>97</v>
      </c>
      <c r="C2106" s="1355"/>
      <c r="D2106" s="1355"/>
      <c r="E2106" s="1355"/>
      <c r="F2106" s="1355"/>
      <c r="G2106" s="1355"/>
      <c r="H2106" s="1356">
        <v>776400</v>
      </c>
      <c r="I2106" s="1363" t="s">
        <v>5054</v>
      </c>
      <c r="J2106" s="1355" t="s">
        <v>3245</v>
      </c>
      <c r="K2106" s="1360">
        <v>10120</v>
      </c>
      <c r="L2106" s="1360" t="s">
        <v>6771</v>
      </c>
      <c r="M2106" s="1357" t="str">
        <f>IFERROR(INDEX('Budget Manager'!C:C,MATCH(L2106,'Budget Manager'!A:A,0))&amp;", "&amp;INDEX('Budget Manager'!D:D,MATCH(L2106,'Budget Manager'!A:A,0)),"No Budget Manager")</f>
        <v>Fernandez, Jose</v>
      </c>
      <c r="N2106" s="1357">
        <f>IFERROR(INDEX('Budget Manager'!B:B,MATCH(L2106,'Budget Manager'!A:A,0)),"No PIDM")</f>
        <v>3875271</v>
      </c>
      <c r="O2106" s="1357" t="s">
        <v>6915</v>
      </c>
      <c r="P2106" s="1357" t="str">
        <f t="shared" si="42"/>
        <v>End</v>
      </c>
      <c r="Q2106" s="1361" t="str">
        <f>IFERROR(VLOOKUP(Organization!$L2106,BUDGETMANAGER,5,FALSE),"No VID")</f>
        <v>I</v>
      </c>
      <c r="R2106" s="111"/>
    </row>
    <row r="2107" spans="1:18" ht="12.75" customHeight="1">
      <c r="A2107" s="1359">
        <v>2098</v>
      </c>
      <c r="B2107" s="1355" t="s">
        <v>97</v>
      </c>
      <c r="C2107" s="1355"/>
      <c r="D2107" s="1355"/>
      <c r="E2107" s="1355"/>
      <c r="F2107" s="1355"/>
      <c r="G2107" s="1355"/>
      <c r="H2107" s="1356">
        <v>776500</v>
      </c>
      <c r="I2107" s="1363" t="s">
        <v>5254</v>
      </c>
      <c r="J2107" s="1355" t="s">
        <v>3245</v>
      </c>
      <c r="K2107" s="1360">
        <v>10120</v>
      </c>
      <c r="L2107" s="1360" t="s">
        <v>5611</v>
      </c>
      <c r="M2107" s="1357" t="str">
        <f>IFERROR(INDEX('Budget Manager'!C:C,MATCH(L2107,'Budget Manager'!A:A,0))&amp;", "&amp;INDEX('Budget Manager'!D:D,MATCH(L2107,'Budget Manager'!A:A,0)),"No Budget Manager")</f>
        <v>Bottorff, Eugene</v>
      </c>
      <c r="N2107" s="1357">
        <f>IFERROR(INDEX('Budget Manager'!B:B,MATCH(L2107,'Budget Manager'!A:A,0)),"No PIDM")</f>
        <v>3711208</v>
      </c>
      <c r="O2107" s="1357" t="s">
        <v>6157</v>
      </c>
      <c r="P2107" s="1357" t="str">
        <f t="shared" si="42"/>
        <v>End</v>
      </c>
      <c r="Q2107" s="1361" t="str">
        <f>IFERROR(VLOOKUP(Organization!$L2107,BUDGETMANAGER,5,FALSE),"No VID")</f>
        <v>I</v>
      </c>
      <c r="R2107" s="111"/>
    </row>
    <row r="2108" spans="1:18" ht="12.75" customHeight="1">
      <c r="A2108" s="1359">
        <v>2099</v>
      </c>
      <c r="B2108" s="1355" t="s">
        <v>97</v>
      </c>
      <c r="C2108" s="1355"/>
      <c r="D2108" s="1355"/>
      <c r="E2108" s="1355"/>
      <c r="F2108" s="1355"/>
      <c r="G2108" s="1355"/>
      <c r="H2108" s="1356">
        <v>776600</v>
      </c>
      <c r="I2108" s="1363" t="s">
        <v>5255</v>
      </c>
      <c r="J2108" s="1355" t="s">
        <v>3245</v>
      </c>
      <c r="K2108" s="1360">
        <v>10120</v>
      </c>
      <c r="L2108" s="1360" t="s">
        <v>5611</v>
      </c>
      <c r="M2108" s="1357" t="str">
        <f>IFERROR(INDEX('Budget Manager'!C:C,MATCH(L2108,'Budget Manager'!A:A,0))&amp;", "&amp;INDEX('Budget Manager'!D:D,MATCH(L2108,'Budget Manager'!A:A,0)),"No Budget Manager")</f>
        <v>Bottorff, Eugene</v>
      </c>
      <c r="N2108" s="1357">
        <f>IFERROR(INDEX('Budget Manager'!B:B,MATCH(L2108,'Budget Manager'!A:A,0)),"No PIDM")</f>
        <v>3711208</v>
      </c>
      <c r="O2108" s="1357" t="s">
        <v>6157</v>
      </c>
      <c r="P2108" s="1357" t="str">
        <f t="shared" si="42"/>
        <v>End</v>
      </c>
      <c r="Q2108" s="1361" t="str">
        <f>IFERROR(VLOOKUP(Organization!$L2108,BUDGETMANAGER,5,FALSE),"No VID")</f>
        <v>I</v>
      </c>
      <c r="R2108" s="111"/>
    </row>
    <row r="2109" spans="1:18" ht="12.75" customHeight="1">
      <c r="A2109" s="1359">
        <v>2100</v>
      </c>
      <c r="B2109" s="1355" t="s">
        <v>97</v>
      </c>
      <c r="C2109" s="1355"/>
      <c r="D2109" s="1355"/>
      <c r="E2109" s="1355"/>
      <c r="F2109" s="1355"/>
      <c r="G2109" s="1355"/>
      <c r="H2109" s="1356">
        <v>776700</v>
      </c>
      <c r="I2109" s="1363" t="s">
        <v>5391</v>
      </c>
      <c r="J2109" s="1355" t="s">
        <v>3245</v>
      </c>
      <c r="K2109" s="1360">
        <v>10120</v>
      </c>
      <c r="L2109" s="1360" t="s">
        <v>5611</v>
      </c>
      <c r="M2109" s="1357" t="str">
        <f>IFERROR(INDEX('Budget Manager'!C:C,MATCH(L2109,'Budget Manager'!A:A,0))&amp;", "&amp;INDEX('Budget Manager'!D:D,MATCH(L2109,'Budget Manager'!A:A,0)),"No Budget Manager")</f>
        <v>Bottorff, Eugene</v>
      </c>
      <c r="N2109" s="1357">
        <f>IFERROR(INDEX('Budget Manager'!B:B,MATCH(L2109,'Budget Manager'!A:A,0)),"No PIDM")</f>
        <v>3711208</v>
      </c>
      <c r="O2109" s="1357" t="s">
        <v>6157</v>
      </c>
      <c r="P2109" s="1357" t="str">
        <f t="shared" si="42"/>
        <v>End</v>
      </c>
      <c r="Q2109" s="1361" t="str">
        <f>IFERROR(VLOOKUP(Organization!$L2109,BUDGETMANAGER,5,FALSE),"No VID")</f>
        <v>I</v>
      </c>
      <c r="R2109" s="111"/>
    </row>
    <row r="2110" spans="1:18" ht="12.75" customHeight="1">
      <c r="A2110" s="1359">
        <v>2101</v>
      </c>
      <c r="B2110" s="1355" t="s">
        <v>97</v>
      </c>
      <c r="C2110" s="1355"/>
      <c r="D2110" s="1355"/>
      <c r="E2110" s="1355"/>
      <c r="F2110" s="1355"/>
      <c r="G2110" s="1355"/>
      <c r="H2110" s="1356">
        <v>776800</v>
      </c>
      <c r="I2110" s="1363" t="s">
        <v>5392</v>
      </c>
      <c r="J2110" s="1355" t="s">
        <v>3245</v>
      </c>
      <c r="K2110" s="1360">
        <v>10120</v>
      </c>
      <c r="L2110" s="1360" t="s">
        <v>6771</v>
      </c>
      <c r="M2110" s="1357" t="str">
        <f>IFERROR(INDEX('Budget Manager'!C:C,MATCH(L2110,'Budget Manager'!A:A,0))&amp;", "&amp;INDEX('Budget Manager'!D:D,MATCH(L2110,'Budget Manager'!A:A,0)),"No Budget Manager")</f>
        <v>Fernandez, Jose</v>
      </c>
      <c r="N2110" s="1357">
        <f>IFERROR(INDEX('Budget Manager'!B:B,MATCH(L2110,'Budget Manager'!A:A,0)),"No PIDM")</f>
        <v>3875271</v>
      </c>
      <c r="O2110" s="1357" t="s">
        <v>7827</v>
      </c>
      <c r="P2110" s="1357" t="str">
        <f t="shared" si="42"/>
        <v>End</v>
      </c>
      <c r="Q2110" s="1361" t="str">
        <f>IFERROR(VLOOKUP(Organization!$L2110,BUDGETMANAGER,5,FALSE),"No VID")</f>
        <v>I</v>
      </c>
      <c r="R2110" s="111"/>
    </row>
    <row r="2111" spans="1:18" ht="12.75" customHeight="1">
      <c r="A2111" s="1359">
        <v>2102</v>
      </c>
      <c r="B2111" s="1355" t="s">
        <v>97</v>
      </c>
      <c r="C2111" s="1355"/>
      <c r="D2111" s="1355"/>
      <c r="E2111" s="1355"/>
      <c r="F2111" s="1355"/>
      <c r="G2111" s="1355"/>
      <c r="H2111" s="1356">
        <v>776900</v>
      </c>
      <c r="I2111" s="1363" t="s">
        <v>5255</v>
      </c>
      <c r="J2111" s="1355" t="s">
        <v>3245</v>
      </c>
      <c r="K2111" s="1360">
        <v>10120</v>
      </c>
      <c r="L2111" s="1360" t="s">
        <v>5611</v>
      </c>
      <c r="M2111" s="1357" t="str">
        <f>IFERROR(INDEX('Budget Manager'!C:C,MATCH(L2111,'Budget Manager'!A:A,0))&amp;", "&amp;INDEX('Budget Manager'!D:D,MATCH(L2111,'Budget Manager'!A:A,0)),"No Budget Manager")</f>
        <v>Bottorff, Eugene</v>
      </c>
      <c r="N2111" s="1357">
        <f>IFERROR(INDEX('Budget Manager'!B:B,MATCH(L2111,'Budget Manager'!A:A,0)),"No PIDM")</f>
        <v>3711208</v>
      </c>
      <c r="O2111" s="1357" t="s">
        <v>6159</v>
      </c>
      <c r="P2111" s="1357" t="str">
        <f t="shared" si="42"/>
        <v>End</v>
      </c>
      <c r="Q2111" s="1361" t="str">
        <f>IFERROR(VLOOKUP(Organization!$L2111,BUDGETMANAGER,5,FALSE),"No VID")</f>
        <v>I</v>
      </c>
      <c r="R2111" s="111"/>
    </row>
    <row r="2112" spans="1:18" ht="12.75" customHeight="1">
      <c r="A2112" s="1359">
        <v>2103</v>
      </c>
      <c r="B2112" s="1355" t="s">
        <v>97</v>
      </c>
      <c r="C2112" s="1355"/>
      <c r="D2112" s="1355"/>
      <c r="E2112" s="1355"/>
      <c r="F2112" s="1355"/>
      <c r="G2112" s="1355"/>
      <c r="H2112" s="1356">
        <v>777000</v>
      </c>
      <c r="I2112" s="1363" t="s">
        <v>5436</v>
      </c>
      <c r="J2112" s="1355" t="s">
        <v>3245</v>
      </c>
      <c r="K2112" s="1360">
        <v>10120</v>
      </c>
      <c r="L2112" s="1360" t="s">
        <v>5611</v>
      </c>
      <c r="M2112" s="1357" t="str">
        <f>IFERROR(INDEX('Budget Manager'!C:C,MATCH(L2112,'Budget Manager'!A:A,0))&amp;", "&amp;INDEX('Budget Manager'!D:D,MATCH(L2112,'Budget Manager'!A:A,0)),"No Budget Manager")</f>
        <v>Bottorff, Eugene</v>
      </c>
      <c r="N2112" s="1357">
        <f>IFERROR(INDEX('Budget Manager'!B:B,MATCH(L2112,'Budget Manager'!A:A,0)),"No PIDM")</f>
        <v>3711208</v>
      </c>
      <c r="O2112" s="1357" t="s">
        <v>6159</v>
      </c>
      <c r="P2112" s="1357" t="str">
        <f t="shared" si="42"/>
        <v>End</v>
      </c>
      <c r="Q2112" s="1361" t="str">
        <f>IFERROR(VLOOKUP(Organization!$L2112,BUDGETMANAGER,5,FALSE),"No VID")</f>
        <v>I</v>
      </c>
      <c r="R2112" s="111"/>
    </row>
    <row r="2113" spans="1:18" ht="12.75" customHeight="1">
      <c r="A2113" s="1359">
        <v>2104</v>
      </c>
      <c r="B2113" s="1355" t="s">
        <v>97</v>
      </c>
      <c r="C2113" s="1355"/>
      <c r="D2113" s="1355"/>
      <c r="E2113" s="1355"/>
      <c r="F2113" s="1355"/>
      <c r="G2113" s="1355"/>
      <c r="H2113" s="1356">
        <v>777100</v>
      </c>
      <c r="I2113" s="1363" t="s">
        <v>5803</v>
      </c>
      <c r="J2113" s="1355" t="s">
        <v>3245</v>
      </c>
      <c r="K2113" s="1360">
        <v>10120</v>
      </c>
      <c r="L2113" s="1360" t="s">
        <v>5611</v>
      </c>
      <c r="M2113" s="1357" t="str">
        <f>IFERROR(INDEX('Budget Manager'!C:C,MATCH(L2113,'Budget Manager'!A:A,0))&amp;", "&amp;INDEX('Budget Manager'!D:D,MATCH(L2113,'Budget Manager'!A:A,0)),"No Budget Manager")</f>
        <v>Bottorff, Eugene</v>
      </c>
      <c r="N2113" s="1357">
        <f>IFERROR(INDEX('Budget Manager'!B:B,MATCH(L2113,'Budget Manager'!A:A,0)),"No PIDM")</f>
        <v>3711208</v>
      </c>
      <c r="O2113" s="1357" t="s">
        <v>6157</v>
      </c>
      <c r="P2113" s="1357" t="str">
        <f t="shared" si="42"/>
        <v>End</v>
      </c>
      <c r="Q2113" s="1361" t="str">
        <f>IFERROR(VLOOKUP(Organization!$L2113,BUDGETMANAGER,5,FALSE),"No VID")</f>
        <v>I</v>
      </c>
      <c r="R2113" s="111"/>
    </row>
    <row r="2114" spans="1:18" ht="12.75" customHeight="1">
      <c r="A2114" s="1359">
        <v>2105</v>
      </c>
      <c r="B2114" s="1355" t="s">
        <v>97</v>
      </c>
      <c r="C2114" s="1355"/>
      <c r="D2114" s="1355"/>
      <c r="E2114" s="1355"/>
      <c r="F2114" s="1355"/>
      <c r="G2114" s="1355"/>
      <c r="H2114" s="1356">
        <v>777300</v>
      </c>
      <c r="I2114" s="1363" t="s">
        <v>6068</v>
      </c>
      <c r="J2114" s="1355" t="s">
        <v>3245</v>
      </c>
      <c r="K2114" s="1360">
        <v>10120</v>
      </c>
      <c r="L2114" s="1360" t="s">
        <v>5611</v>
      </c>
      <c r="M2114" s="1357" t="str">
        <f>IFERROR(INDEX('Budget Manager'!C:C,MATCH(L2114,'Budget Manager'!A:A,0))&amp;", "&amp;INDEX('Budget Manager'!D:D,MATCH(L2114,'Budget Manager'!A:A,0)),"No Budget Manager")</f>
        <v>Bottorff, Eugene</v>
      </c>
      <c r="N2114" s="1357">
        <f>IFERROR(INDEX('Budget Manager'!B:B,MATCH(L2114,'Budget Manager'!A:A,0)),"No PIDM")</f>
        <v>3711208</v>
      </c>
      <c r="O2114" s="1357" t="s">
        <v>6571</v>
      </c>
      <c r="P2114" s="1357" t="str">
        <f t="shared" si="42"/>
        <v>End</v>
      </c>
      <c r="Q2114" s="1361" t="str">
        <f>IFERROR(VLOOKUP(Organization!$L2114,BUDGETMANAGER,5,FALSE),"No VID")</f>
        <v>I</v>
      </c>
      <c r="R2114" s="111"/>
    </row>
    <row r="2115" spans="1:18" ht="12.75" customHeight="1">
      <c r="A2115" s="1359">
        <v>2106</v>
      </c>
      <c r="B2115" s="1355" t="s">
        <v>97</v>
      </c>
      <c r="C2115" s="1355"/>
      <c r="D2115" s="1355"/>
      <c r="E2115" s="1355"/>
      <c r="F2115" s="1355"/>
      <c r="G2115" s="1355"/>
      <c r="H2115" s="1356">
        <v>777400</v>
      </c>
      <c r="I2115" s="1363" t="s">
        <v>6534</v>
      </c>
      <c r="J2115" s="1355" t="s">
        <v>3245</v>
      </c>
      <c r="K2115" s="1360">
        <v>10120</v>
      </c>
      <c r="L2115" s="1360" t="s">
        <v>6771</v>
      </c>
      <c r="M2115" s="1357" t="str">
        <f>IFERROR(INDEX('Budget Manager'!C:C,MATCH(L2115,'Budget Manager'!A:A,0))&amp;", "&amp;INDEX('Budget Manager'!D:D,MATCH(L2115,'Budget Manager'!A:A,0)),"No Budget Manager")</f>
        <v>Fernandez, Jose</v>
      </c>
      <c r="N2115" s="1357">
        <f>IFERROR(INDEX('Budget Manager'!B:B,MATCH(L2115,'Budget Manager'!A:A,0)),"No PIDM")</f>
        <v>3875271</v>
      </c>
      <c r="O2115" s="1357" t="s">
        <v>6915</v>
      </c>
      <c r="P2115" s="1357" t="str">
        <f t="shared" si="42"/>
        <v>End</v>
      </c>
      <c r="Q2115" s="1361" t="str">
        <f>IFERROR(VLOOKUP(Organization!$L2115,BUDGETMANAGER,5,FALSE),"No VID")</f>
        <v>I</v>
      </c>
      <c r="R2115" s="111"/>
    </row>
    <row r="2116" spans="1:18" ht="12.75" customHeight="1">
      <c r="A2116" s="1359">
        <v>2107</v>
      </c>
      <c r="B2116" s="1355" t="s">
        <v>97</v>
      </c>
      <c r="C2116" s="1355"/>
      <c r="D2116" s="1355"/>
      <c r="E2116" s="1355"/>
      <c r="F2116" s="1355"/>
      <c r="G2116" s="1355"/>
      <c r="H2116" s="1356">
        <v>777500</v>
      </c>
      <c r="I2116" s="1363" t="s">
        <v>6575</v>
      </c>
      <c r="J2116" s="1355" t="s">
        <v>3245</v>
      </c>
      <c r="K2116" s="1360">
        <v>10120</v>
      </c>
      <c r="L2116" s="1360" t="s">
        <v>6771</v>
      </c>
      <c r="M2116" s="1357" t="str">
        <f>IFERROR(INDEX('Budget Manager'!C:C,MATCH(L2116,'Budget Manager'!A:A,0))&amp;", "&amp;INDEX('Budget Manager'!D:D,MATCH(L2116,'Budget Manager'!A:A,0)),"No Budget Manager")</f>
        <v>Fernandez, Jose</v>
      </c>
      <c r="N2116" s="1357">
        <f>IFERROR(INDEX('Budget Manager'!B:B,MATCH(L2116,'Budget Manager'!A:A,0)),"No PIDM")</f>
        <v>3875271</v>
      </c>
      <c r="O2116" s="1357" t="s">
        <v>7618</v>
      </c>
      <c r="P2116" s="1357" t="str">
        <f t="shared" si="42"/>
        <v>End</v>
      </c>
      <c r="Q2116" s="1361" t="str">
        <f>IFERROR(VLOOKUP(Organization!$L2116,BUDGETMANAGER,5,FALSE),"No VID")</f>
        <v>I</v>
      </c>
      <c r="R2116" s="111"/>
    </row>
    <row r="2117" spans="1:18" ht="12.75" customHeight="1">
      <c r="A2117" s="1359">
        <v>2108</v>
      </c>
      <c r="B2117" s="1355" t="s">
        <v>97</v>
      </c>
      <c r="C2117" s="1355"/>
      <c r="D2117" s="1355"/>
      <c r="E2117" s="1355"/>
      <c r="F2117" s="1355"/>
      <c r="G2117" s="1355"/>
      <c r="H2117" s="1356">
        <v>777700</v>
      </c>
      <c r="I2117" s="1363" t="s">
        <v>6993</v>
      </c>
      <c r="J2117" s="1355" t="s">
        <v>3245</v>
      </c>
      <c r="K2117" s="1360">
        <v>10120</v>
      </c>
      <c r="L2117" s="1360" t="s">
        <v>6771</v>
      </c>
      <c r="M2117" s="1357" t="str">
        <f>IFERROR(INDEX('Budget Manager'!C:C,MATCH(L2117,'Budget Manager'!A:A,0))&amp;", "&amp;INDEX('Budget Manager'!D:D,MATCH(L2117,'Budget Manager'!A:A,0)),"No Budget Manager")</f>
        <v>Fernandez, Jose</v>
      </c>
      <c r="N2117" s="1357">
        <f>IFERROR(INDEX('Budget Manager'!B:B,MATCH(L2117,'Budget Manager'!A:A,0)),"No PIDM")</f>
        <v>3875271</v>
      </c>
      <c r="O2117" s="1357" t="s">
        <v>7643</v>
      </c>
      <c r="P2117" s="1357" t="str">
        <f t="shared" si="42"/>
        <v>End</v>
      </c>
      <c r="Q2117" s="1361" t="str">
        <f>IFERROR(VLOOKUP(Organization!$L2117,BUDGETMANAGER,5,FALSE),"No VID")</f>
        <v>I</v>
      </c>
      <c r="R2117" s="111"/>
    </row>
    <row r="2118" spans="1:18" ht="12.75" customHeight="1">
      <c r="A2118" s="1359">
        <v>2109</v>
      </c>
      <c r="B2118" s="1355" t="s">
        <v>97</v>
      </c>
      <c r="C2118" s="1355"/>
      <c r="D2118" s="1355"/>
      <c r="E2118" s="1355"/>
      <c r="F2118" s="1355"/>
      <c r="G2118" s="1355"/>
      <c r="H2118" s="1356">
        <v>777800</v>
      </c>
      <c r="I2118" s="1363" t="s">
        <v>7006</v>
      </c>
      <c r="J2118" s="1355" t="s">
        <v>3245</v>
      </c>
      <c r="K2118" s="1360">
        <v>10120</v>
      </c>
      <c r="L2118" s="1360" t="s">
        <v>6375</v>
      </c>
      <c r="M2118" s="1357" t="str">
        <f>IFERROR(INDEX('Budget Manager'!C:C,MATCH(L2118,'Budget Manager'!A:A,0))&amp;", "&amp;INDEX('Budget Manager'!D:D,MATCH(L2118,'Budget Manager'!A:A,0)),"No Budget Manager")</f>
        <v>Andrews, Shaun</v>
      </c>
      <c r="N2118" s="1357">
        <f>IFERROR(INDEX('Budget Manager'!B:B,MATCH(L2118,'Budget Manager'!A:A,0)),"No PIDM")</f>
        <v>3831935</v>
      </c>
      <c r="O2118" s="1357" t="s">
        <v>9179</v>
      </c>
      <c r="P2118" s="1357" t="str">
        <f t="shared" si="42"/>
        <v>End</v>
      </c>
      <c r="Q2118" s="1361" t="str">
        <f>IFERROR(VLOOKUP(Organization!$L2118,BUDGETMANAGER,5,FALSE),"No VID")</f>
        <v>A</v>
      </c>
      <c r="R2118" s="111"/>
    </row>
    <row r="2119" spans="1:18" ht="12.75" customHeight="1">
      <c r="A2119" s="1359">
        <v>2110</v>
      </c>
      <c r="B2119" s="1355" t="s">
        <v>97</v>
      </c>
      <c r="C2119" s="1355"/>
      <c r="D2119" s="1355"/>
      <c r="E2119" s="1355"/>
      <c r="F2119" s="1355"/>
      <c r="G2119" s="1355"/>
      <c r="H2119" s="1356">
        <v>778000</v>
      </c>
      <c r="I2119" s="1363" t="s">
        <v>8526</v>
      </c>
      <c r="J2119" s="1355" t="s">
        <v>3245</v>
      </c>
      <c r="K2119" s="1360">
        <v>10120</v>
      </c>
      <c r="L2119" s="1360" t="s">
        <v>6375</v>
      </c>
      <c r="M2119" s="1357" t="str">
        <f>IFERROR(INDEX('Budget Manager'!C:C,MATCH(L2119,'Budget Manager'!A:A,0))&amp;", "&amp;INDEX('Budget Manager'!D:D,MATCH(L2119,'Budget Manager'!A:A,0)),"No Budget Manager")</f>
        <v>Andrews, Shaun</v>
      </c>
      <c r="N2119" s="1357">
        <f>IFERROR(INDEX('Budget Manager'!B:B,MATCH(L2119,'Budget Manager'!A:A,0)),"No PIDM")</f>
        <v>3831935</v>
      </c>
      <c r="O2119" s="1357" t="s">
        <v>9048</v>
      </c>
      <c r="P2119" s="1357" t="str">
        <f t="shared" si="42"/>
        <v>End</v>
      </c>
      <c r="Q2119" s="1361" t="str">
        <f>IFERROR(VLOOKUP(Organization!$L2119,BUDGETMANAGER,5,FALSE),"No VID")</f>
        <v>A</v>
      </c>
      <c r="R2119" s="111"/>
    </row>
    <row r="2120" spans="1:18" ht="12.75" customHeight="1">
      <c r="A2120" s="1359">
        <v>2111</v>
      </c>
      <c r="B2120" s="1355" t="s">
        <v>97</v>
      </c>
      <c r="C2120" s="1355"/>
      <c r="D2120" s="1355"/>
      <c r="E2120" s="1355"/>
      <c r="F2120" s="1355"/>
      <c r="G2120" s="1355"/>
      <c r="H2120" s="1356">
        <v>778100</v>
      </c>
      <c r="I2120" s="1363" t="s">
        <v>9178</v>
      </c>
      <c r="J2120" s="1355" t="s">
        <v>3245</v>
      </c>
      <c r="K2120" s="1360">
        <v>10830</v>
      </c>
      <c r="L2120" s="1360" t="s">
        <v>6375</v>
      </c>
      <c r="M2120" s="1357" t="str">
        <f>IFERROR(INDEX('Budget Manager'!C:C,MATCH(L2120,'Budget Manager'!A:A,0))&amp;", "&amp;INDEX('Budget Manager'!D:D,MATCH(L2120,'Budget Manager'!A:A,0)),"No Budget Manager")</f>
        <v>Andrews, Shaun</v>
      </c>
      <c r="N2120" s="1357">
        <f>IFERROR(INDEX('Budget Manager'!B:B,MATCH(L2120,'Budget Manager'!A:A,0)),"No PIDM")</f>
        <v>3831935</v>
      </c>
      <c r="O2120" s="1357"/>
      <c r="P2120" s="1357" t="str">
        <f t="shared" si="42"/>
        <v/>
      </c>
      <c r="Q2120" s="1361" t="str">
        <f>IFERROR(VLOOKUP(Organization!$L2120,BUDGETMANAGER,5,FALSE),"No VID")</f>
        <v>A</v>
      </c>
      <c r="R2120" s="111"/>
    </row>
    <row r="2121" spans="1:18" ht="12.75" customHeight="1">
      <c r="A2121" s="1359">
        <v>2112</v>
      </c>
      <c r="B2121" s="1355" t="s">
        <v>97</v>
      </c>
      <c r="C2121" s="1355"/>
      <c r="D2121" s="1355"/>
      <c r="E2121" s="1355"/>
      <c r="F2121" s="1355"/>
      <c r="G2121" s="1355"/>
      <c r="H2121" s="1356">
        <v>778200</v>
      </c>
      <c r="I2121" s="1363" t="s">
        <v>9531</v>
      </c>
      <c r="J2121" s="1355" t="s">
        <v>3245</v>
      </c>
      <c r="K2121" s="1360">
        <v>10830</v>
      </c>
      <c r="L2121" s="1360" t="s">
        <v>6375</v>
      </c>
      <c r="M2121" s="1357" t="str">
        <f>IFERROR(INDEX('Budget Manager'!C:C,MATCH(L2121,'Budget Manager'!A:A,0))&amp;", "&amp;INDEX('Budget Manager'!D:D,MATCH(L2121,'Budget Manager'!A:A,0)),"No Budget Manager")</f>
        <v>Andrews, Shaun</v>
      </c>
      <c r="N2121" s="1357">
        <f>IFERROR(INDEX('Budget Manager'!B:B,MATCH(L2121,'Budget Manager'!A:A,0)),"No PIDM")</f>
        <v>3831935</v>
      </c>
      <c r="O2121" s="1357"/>
      <c r="P2121" s="1357" t="str">
        <f t="shared" si="42"/>
        <v/>
      </c>
      <c r="Q2121" s="1361" t="str">
        <f>IFERROR(VLOOKUP(Organization!$L2121,BUDGETMANAGER,5,FALSE),"No VID")</f>
        <v>A</v>
      </c>
      <c r="R2121" s="111"/>
    </row>
    <row r="2122" spans="1:18" ht="12.75" customHeight="1">
      <c r="A2122" s="1359">
        <v>2113</v>
      </c>
      <c r="B2122" s="1355" t="s">
        <v>97</v>
      </c>
      <c r="C2122" s="1355"/>
      <c r="D2122" s="1355"/>
      <c r="E2122" s="1355"/>
      <c r="F2122" s="1355"/>
      <c r="G2122" s="1355"/>
      <c r="H2122" s="1356">
        <v>778300</v>
      </c>
      <c r="I2122" s="1363" t="s">
        <v>9532</v>
      </c>
      <c r="J2122" s="1355" t="s">
        <v>3245</v>
      </c>
      <c r="K2122" s="1360">
        <v>10830</v>
      </c>
      <c r="L2122" s="1360" t="s">
        <v>6375</v>
      </c>
      <c r="M2122" s="1357" t="str">
        <f>IFERROR(INDEX('Budget Manager'!C:C,MATCH(L2122,'Budget Manager'!A:A,0))&amp;", "&amp;INDEX('Budget Manager'!D:D,MATCH(L2122,'Budget Manager'!A:A,0)),"No Budget Manager")</f>
        <v>Andrews, Shaun</v>
      </c>
      <c r="N2122" s="1357">
        <f>IFERROR(INDEX('Budget Manager'!B:B,MATCH(L2122,'Budget Manager'!A:A,0)),"No PIDM")</f>
        <v>3831935</v>
      </c>
      <c r="O2122" s="1357"/>
      <c r="P2122" s="1357" t="str">
        <f t="shared" si="42"/>
        <v/>
      </c>
      <c r="Q2122" s="1361" t="str">
        <f>IFERROR(VLOOKUP(Organization!$L2122,BUDGETMANAGER,5,FALSE),"No VID")</f>
        <v>A</v>
      </c>
      <c r="R2122" s="111"/>
    </row>
    <row r="2123" spans="1:18" ht="12.75" customHeight="1">
      <c r="A2123" s="1359">
        <v>2114</v>
      </c>
      <c r="B2123" s="1355" t="s">
        <v>97</v>
      </c>
      <c r="C2123" s="1355"/>
      <c r="D2123" s="1355"/>
      <c r="E2123" s="1355"/>
      <c r="F2123" s="1355"/>
      <c r="G2123" s="1355"/>
      <c r="H2123" s="1356">
        <v>778400</v>
      </c>
      <c r="I2123" s="1363" t="s">
        <v>9533</v>
      </c>
      <c r="J2123" s="1355" t="s">
        <v>3245</v>
      </c>
      <c r="K2123" s="1360">
        <v>10830</v>
      </c>
      <c r="L2123" s="1360" t="s">
        <v>6375</v>
      </c>
      <c r="M2123" s="1357" t="str">
        <f>IFERROR(INDEX('Budget Manager'!C:C,MATCH(L2123,'Budget Manager'!A:A,0))&amp;", "&amp;INDEX('Budget Manager'!D:D,MATCH(L2123,'Budget Manager'!A:A,0)),"No Budget Manager")</f>
        <v>Andrews, Shaun</v>
      </c>
      <c r="N2123" s="1357">
        <f>IFERROR(INDEX('Budget Manager'!B:B,MATCH(L2123,'Budget Manager'!A:A,0)),"No PIDM")</f>
        <v>3831935</v>
      </c>
      <c r="O2123" s="1357"/>
      <c r="P2123" s="1357" t="str">
        <f t="shared" si="42"/>
        <v/>
      </c>
      <c r="Q2123" s="1361" t="str">
        <f>IFERROR(VLOOKUP(Organization!$L2123,BUDGETMANAGER,5,FALSE),"No VID")</f>
        <v>A</v>
      </c>
      <c r="R2123" s="111"/>
    </row>
    <row r="2124" spans="1:18" ht="12.75" customHeight="1">
      <c r="A2124" s="1359">
        <v>2115</v>
      </c>
      <c r="B2124" s="1355" t="s">
        <v>97</v>
      </c>
      <c r="C2124" s="1355"/>
      <c r="D2124" s="1355"/>
      <c r="E2124" s="1355"/>
      <c r="F2124" s="1355"/>
      <c r="G2124" s="1355"/>
      <c r="H2124" s="1356">
        <v>778500</v>
      </c>
      <c r="I2124" s="1363" t="s">
        <v>9534</v>
      </c>
      <c r="J2124" s="1355" t="s">
        <v>3245</v>
      </c>
      <c r="K2124" s="1360">
        <v>10830</v>
      </c>
      <c r="L2124" s="1360" t="s">
        <v>6375</v>
      </c>
      <c r="M2124" s="1357" t="str">
        <f>IFERROR(INDEX('Budget Manager'!C:C,MATCH(L2124,'Budget Manager'!A:A,0))&amp;", "&amp;INDEX('Budget Manager'!D:D,MATCH(L2124,'Budget Manager'!A:A,0)),"No Budget Manager")</f>
        <v>Andrews, Shaun</v>
      </c>
      <c r="N2124" s="1357">
        <f>IFERROR(INDEX('Budget Manager'!B:B,MATCH(L2124,'Budget Manager'!A:A,0)),"No PIDM")</f>
        <v>3831935</v>
      </c>
      <c r="O2124" s="1357"/>
      <c r="P2124" s="1357" t="str">
        <f t="shared" si="42"/>
        <v/>
      </c>
      <c r="Q2124" s="1361" t="str">
        <f>IFERROR(VLOOKUP(Organization!$L2124,BUDGETMANAGER,5,FALSE),"No VID")</f>
        <v>A</v>
      </c>
      <c r="R2124" s="111"/>
    </row>
    <row r="2125" spans="1:18" ht="12.75" customHeight="1">
      <c r="A2125" s="1359">
        <v>2116</v>
      </c>
      <c r="B2125" s="1355" t="s">
        <v>97</v>
      </c>
      <c r="C2125" s="1355"/>
      <c r="D2125" s="1355"/>
      <c r="E2125" s="1355"/>
      <c r="F2125" s="1355"/>
      <c r="G2125" s="1355"/>
      <c r="H2125" s="1356">
        <v>778600</v>
      </c>
      <c r="I2125" s="1363" t="s">
        <v>9535</v>
      </c>
      <c r="J2125" s="1355" t="s">
        <v>3245</v>
      </c>
      <c r="K2125" s="1360">
        <v>10830</v>
      </c>
      <c r="L2125" s="1360" t="s">
        <v>6375</v>
      </c>
      <c r="M2125" s="1357" t="str">
        <f>IFERROR(INDEX('Budget Manager'!C:C,MATCH(L2125,'Budget Manager'!A:A,0))&amp;", "&amp;INDEX('Budget Manager'!D:D,MATCH(L2125,'Budget Manager'!A:A,0)),"No Budget Manager")</f>
        <v>Andrews, Shaun</v>
      </c>
      <c r="N2125" s="1357">
        <f>IFERROR(INDEX('Budget Manager'!B:B,MATCH(L2125,'Budget Manager'!A:A,0)),"No PIDM")</f>
        <v>3831935</v>
      </c>
      <c r="O2125" s="1357"/>
      <c r="P2125" s="1357" t="str">
        <f t="shared" si="42"/>
        <v/>
      </c>
      <c r="Q2125" s="1361" t="str">
        <f>IFERROR(VLOOKUP(Organization!$L2125,BUDGETMANAGER,5,FALSE),"No VID")</f>
        <v>A</v>
      </c>
      <c r="R2125" s="111"/>
    </row>
    <row r="2126" spans="1:18" ht="12.75" customHeight="1">
      <c r="A2126" s="1359">
        <v>2117</v>
      </c>
      <c r="B2126" s="1355" t="s">
        <v>97</v>
      </c>
      <c r="C2126" s="1355"/>
      <c r="D2126" s="1355"/>
      <c r="E2126" s="1355"/>
      <c r="F2126" s="1355"/>
      <c r="G2126" s="1355"/>
      <c r="H2126" s="1356">
        <v>778700</v>
      </c>
      <c r="I2126" s="1363" t="s">
        <v>9536</v>
      </c>
      <c r="J2126" s="1355" t="s">
        <v>3245</v>
      </c>
      <c r="K2126" s="1360">
        <v>10830</v>
      </c>
      <c r="L2126" s="1360" t="s">
        <v>6375</v>
      </c>
      <c r="M2126" s="1357" t="str">
        <f>IFERROR(INDEX('Budget Manager'!C:C,MATCH(L2126,'Budget Manager'!A:A,0))&amp;", "&amp;INDEX('Budget Manager'!D:D,MATCH(L2126,'Budget Manager'!A:A,0)),"No Budget Manager")</f>
        <v>Andrews, Shaun</v>
      </c>
      <c r="N2126" s="1357">
        <f>IFERROR(INDEX('Budget Manager'!B:B,MATCH(L2126,'Budget Manager'!A:A,0)),"No PIDM")</f>
        <v>3831935</v>
      </c>
      <c r="O2126" s="1357"/>
      <c r="P2126" s="1357" t="str">
        <f t="shared" si="42"/>
        <v/>
      </c>
      <c r="Q2126" s="1361" t="str">
        <f>IFERROR(VLOOKUP(Organization!$L2126,BUDGETMANAGER,5,FALSE),"No VID")</f>
        <v>A</v>
      </c>
      <c r="R2126" s="111"/>
    </row>
    <row r="2127" spans="1:18" ht="12.75" customHeight="1">
      <c r="A2127" s="1359">
        <v>2118</v>
      </c>
      <c r="B2127" s="1355" t="s">
        <v>97</v>
      </c>
      <c r="C2127" s="1355"/>
      <c r="D2127" s="1355"/>
      <c r="E2127" s="1355"/>
      <c r="F2127" s="1355"/>
      <c r="G2127" s="1355"/>
      <c r="H2127" s="1356">
        <v>778800</v>
      </c>
      <c r="I2127" s="1363" t="s">
        <v>9537</v>
      </c>
      <c r="J2127" s="1355" t="s">
        <v>3245</v>
      </c>
      <c r="K2127" s="1360">
        <v>10830</v>
      </c>
      <c r="L2127" s="1360" t="s">
        <v>6375</v>
      </c>
      <c r="M2127" s="1357" t="str">
        <f>IFERROR(INDEX('Budget Manager'!C:C,MATCH(L2127,'Budget Manager'!A:A,0))&amp;", "&amp;INDEX('Budget Manager'!D:D,MATCH(L2127,'Budget Manager'!A:A,0)),"No Budget Manager")</f>
        <v>Andrews, Shaun</v>
      </c>
      <c r="N2127" s="1357">
        <f>IFERROR(INDEX('Budget Manager'!B:B,MATCH(L2127,'Budget Manager'!A:A,0)),"No PIDM")</f>
        <v>3831935</v>
      </c>
      <c r="O2127" s="1357"/>
      <c r="P2127" s="1357" t="str">
        <f t="shared" si="42"/>
        <v/>
      </c>
      <c r="Q2127" s="1361" t="str">
        <f>IFERROR(VLOOKUP(Organization!$L2127,BUDGETMANAGER,5,FALSE),"No VID")</f>
        <v>A</v>
      </c>
      <c r="R2127" s="111"/>
    </row>
    <row r="2128" spans="1:18" ht="12.75" customHeight="1">
      <c r="A2128" s="1359">
        <v>2119</v>
      </c>
      <c r="B2128" s="1355" t="s">
        <v>97</v>
      </c>
      <c r="C2128" s="1355"/>
      <c r="D2128" s="1355"/>
      <c r="E2128" s="1355"/>
      <c r="F2128" s="1355"/>
      <c r="G2128" s="1355"/>
      <c r="H2128" s="1356">
        <v>778900</v>
      </c>
      <c r="I2128" s="1363" t="s">
        <v>9538</v>
      </c>
      <c r="J2128" s="1355" t="s">
        <v>3245</v>
      </c>
      <c r="K2128" s="1360">
        <v>10830</v>
      </c>
      <c r="L2128" s="1360" t="s">
        <v>6375</v>
      </c>
      <c r="M2128" s="1357" t="str">
        <f>IFERROR(INDEX('Budget Manager'!C:C,MATCH(L2128,'Budget Manager'!A:A,0))&amp;", "&amp;INDEX('Budget Manager'!D:D,MATCH(L2128,'Budget Manager'!A:A,0)),"No Budget Manager")</f>
        <v>Andrews, Shaun</v>
      </c>
      <c r="N2128" s="1357">
        <f>IFERROR(INDEX('Budget Manager'!B:B,MATCH(L2128,'Budget Manager'!A:A,0)),"No PIDM")</f>
        <v>3831935</v>
      </c>
      <c r="O2128" s="1357"/>
      <c r="P2128" s="1357" t="str">
        <f t="shared" si="42"/>
        <v/>
      </c>
      <c r="Q2128" s="1361" t="str">
        <f>IFERROR(VLOOKUP(Organization!$L2128,BUDGETMANAGER,5,FALSE),"No VID")</f>
        <v>A</v>
      </c>
      <c r="R2128" s="111"/>
    </row>
    <row r="2129" spans="1:18" ht="12.75" customHeight="1">
      <c r="A2129" s="1359">
        <v>2120</v>
      </c>
      <c r="B2129" s="1355" t="s">
        <v>97</v>
      </c>
      <c r="C2129" s="1355"/>
      <c r="D2129" s="1355"/>
      <c r="E2129" s="1355"/>
      <c r="F2129" s="1355"/>
      <c r="G2129" s="1355"/>
      <c r="H2129" s="1356">
        <v>779200</v>
      </c>
      <c r="I2129" s="1363" t="s">
        <v>2049</v>
      </c>
      <c r="J2129" s="1355" t="s">
        <v>3245</v>
      </c>
      <c r="K2129" s="1360">
        <v>10830</v>
      </c>
      <c r="L2129" s="1360" t="s">
        <v>6375</v>
      </c>
      <c r="M2129" s="1357" t="str">
        <f>IFERROR(INDEX('Budget Manager'!C:C,MATCH(L2129,'Budget Manager'!A:A,0))&amp;", "&amp;INDEX('Budget Manager'!D:D,MATCH(L2129,'Budget Manager'!A:A,0)),"No Budget Manager")</f>
        <v>Andrews, Shaun</v>
      </c>
      <c r="N2129" s="1357">
        <f>IFERROR(INDEX('Budget Manager'!B:B,MATCH(L2129,'Budget Manager'!A:A,0)),"No PIDM")</f>
        <v>3831935</v>
      </c>
      <c r="O2129" s="1357"/>
      <c r="P2129" s="1357" t="str">
        <f t="shared" si="42"/>
        <v/>
      </c>
      <c r="Q2129" s="1361" t="str">
        <f>IFERROR(VLOOKUP(Organization!$L2129,BUDGETMANAGER,5,FALSE),"No VID")</f>
        <v>A</v>
      </c>
      <c r="R2129" s="111"/>
    </row>
    <row r="2130" spans="1:18" ht="12.75" customHeight="1">
      <c r="A2130" s="1359">
        <v>2121</v>
      </c>
      <c r="B2130" s="1355" t="s">
        <v>97</v>
      </c>
      <c r="C2130" s="1355"/>
      <c r="D2130" s="1355"/>
      <c r="E2130" s="1355"/>
      <c r="F2130" s="1355"/>
      <c r="G2130" s="1355"/>
      <c r="H2130" s="1356">
        <v>779300</v>
      </c>
      <c r="I2130" s="1363" t="s">
        <v>9763</v>
      </c>
      <c r="J2130" s="1355" t="s">
        <v>3245</v>
      </c>
      <c r="K2130" s="1360">
        <v>10830</v>
      </c>
      <c r="L2130" s="1360" t="s">
        <v>6375</v>
      </c>
      <c r="M2130" s="1357" t="str">
        <f>IFERROR(INDEX('Budget Manager'!C:C,MATCH(L2130,'Budget Manager'!A:A,0))&amp;", "&amp;INDEX('Budget Manager'!D:D,MATCH(L2130,'Budget Manager'!A:A,0)),"No Budget Manager")</f>
        <v>Andrews, Shaun</v>
      </c>
      <c r="N2130" s="1357">
        <f>IFERROR(INDEX('Budget Manager'!B:B,MATCH(L2130,'Budget Manager'!A:A,0)),"No PIDM")</f>
        <v>3831935</v>
      </c>
      <c r="O2130" s="1357"/>
      <c r="P2130" s="1357" t="str">
        <f t="shared" si="42"/>
        <v/>
      </c>
      <c r="Q2130" s="1361" t="str">
        <f>IFERROR(VLOOKUP(Organization!$L2130,BUDGETMANAGER,5,FALSE),"No VID")</f>
        <v>A</v>
      </c>
      <c r="R2130" s="111"/>
    </row>
    <row r="2131" spans="1:18" ht="12.75" customHeight="1">
      <c r="A2131" s="1359">
        <v>2122</v>
      </c>
      <c r="B2131" s="1355" t="s">
        <v>97</v>
      </c>
      <c r="C2131" s="1355"/>
      <c r="D2131" s="1355"/>
      <c r="E2131" s="1355"/>
      <c r="F2131" s="1355"/>
      <c r="G2131" s="1355">
        <v>10831</v>
      </c>
      <c r="H2131" s="1356"/>
      <c r="I2131" s="1363" t="s">
        <v>6389</v>
      </c>
      <c r="J2131" s="1355" t="s">
        <v>3240</v>
      </c>
      <c r="K2131" s="1360">
        <v>1083</v>
      </c>
      <c r="L2131" s="1360" t="s">
        <v>6375</v>
      </c>
      <c r="M2131" s="1357" t="str">
        <f>IFERROR(INDEX('Budget Manager'!C:C,MATCH(L2131,'Budget Manager'!A:A,0))&amp;", "&amp;INDEX('Budget Manager'!D:D,MATCH(L2131,'Budget Manager'!A:A,0)),"No Budget Manager")</f>
        <v>Andrews, Shaun</v>
      </c>
      <c r="N2131" s="1357">
        <f>IFERROR(INDEX('Budget Manager'!B:B,MATCH(L2131,'Budget Manager'!A:A,0)),"No PIDM")</f>
        <v>3831935</v>
      </c>
      <c r="O2131" s="1357"/>
      <c r="P2131" s="1357" t="str">
        <f t="shared" si="42"/>
        <v/>
      </c>
      <c r="Q2131" s="1361" t="str">
        <f>IFERROR(VLOOKUP(Organization!$L2131,BUDGETMANAGER,5,FALSE),"No VID")</f>
        <v>A</v>
      </c>
      <c r="R2131" s="111"/>
    </row>
    <row r="2132" spans="1:18" ht="12.75" customHeight="1">
      <c r="A2132" s="1359">
        <v>2123</v>
      </c>
      <c r="B2132" s="1355" t="s">
        <v>97</v>
      </c>
      <c r="C2132" s="1355"/>
      <c r="D2132" s="1355"/>
      <c r="E2132" s="1355"/>
      <c r="F2132" s="1355"/>
      <c r="G2132" s="1355"/>
      <c r="H2132" s="1356">
        <v>170001</v>
      </c>
      <c r="I2132" s="1363" t="s">
        <v>5673</v>
      </c>
      <c r="J2132" s="1355" t="s">
        <v>3245</v>
      </c>
      <c r="K2132" s="1360">
        <v>10831</v>
      </c>
      <c r="L2132" s="1360" t="s">
        <v>6375</v>
      </c>
      <c r="M2132" s="1357" t="str">
        <f>IFERROR(INDEX('Budget Manager'!C:C,MATCH(L2132,'Budget Manager'!A:A,0))&amp;", "&amp;INDEX('Budget Manager'!D:D,MATCH(L2132,'Budget Manager'!A:A,0)),"No Budget Manager")</f>
        <v>Andrews, Shaun</v>
      </c>
      <c r="N2132" s="1357">
        <f>IFERROR(INDEX('Budget Manager'!B:B,MATCH(L2132,'Budget Manager'!A:A,0)),"No PIDM")</f>
        <v>3831935</v>
      </c>
      <c r="O2132" s="1357"/>
      <c r="P2132" s="1357" t="str">
        <f t="shared" si="42"/>
        <v/>
      </c>
      <c r="Q2132" s="1361" t="str">
        <f>IFERROR(VLOOKUP(Organization!$L2132,BUDGETMANAGER,5,FALSE),"No VID")</f>
        <v>A</v>
      </c>
      <c r="R2132" s="111"/>
    </row>
    <row r="2133" spans="1:18" ht="12.75" customHeight="1">
      <c r="A2133" s="1359">
        <v>2124</v>
      </c>
      <c r="B2133" s="1355" t="s">
        <v>97</v>
      </c>
      <c r="C2133" s="1355"/>
      <c r="D2133" s="1355"/>
      <c r="E2133" s="1355"/>
      <c r="F2133" s="1355"/>
      <c r="G2133" s="1355"/>
      <c r="H2133" s="1356">
        <v>170002</v>
      </c>
      <c r="I2133" s="1363" t="s">
        <v>6588</v>
      </c>
      <c r="J2133" s="1355" t="s">
        <v>3245</v>
      </c>
      <c r="K2133" s="1360">
        <v>10831</v>
      </c>
      <c r="L2133" s="1360" t="s">
        <v>6375</v>
      </c>
      <c r="M2133" s="1357" t="str">
        <f>IFERROR(INDEX('Budget Manager'!C:C,MATCH(L2133,'Budget Manager'!A:A,0))&amp;", "&amp;INDEX('Budget Manager'!D:D,MATCH(L2133,'Budget Manager'!A:A,0)),"No Budget Manager")</f>
        <v>Andrews, Shaun</v>
      </c>
      <c r="N2133" s="1357">
        <f>IFERROR(INDEX('Budget Manager'!B:B,MATCH(L2133,'Budget Manager'!A:A,0)),"No PIDM")</f>
        <v>3831935</v>
      </c>
      <c r="O2133" s="1357"/>
      <c r="P2133" s="1357" t="str">
        <f t="shared" si="42"/>
        <v/>
      </c>
      <c r="Q2133" s="1361" t="str">
        <f>IFERROR(VLOOKUP(Organization!$L2133,BUDGETMANAGER,5,FALSE),"No VID")</f>
        <v>A</v>
      </c>
      <c r="R2133" s="111"/>
    </row>
    <row r="2134" spans="1:18" ht="12.75" customHeight="1">
      <c r="A2134" s="1359">
        <v>2125</v>
      </c>
      <c r="B2134" s="1355" t="s">
        <v>97</v>
      </c>
      <c r="C2134" s="1355"/>
      <c r="D2134" s="1355"/>
      <c r="E2134" s="1355"/>
      <c r="F2134" s="1355"/>
      <c r="G2134" s="1355"/>
      <c r="H2134" s="1356">
        <v>170003</v>
      </c>
      <c r="I2134" s="1363" t="s">
        <v>498</v>
      </c>
      <c r="J2134" s="1355" t="s">
        <v>3245</v>
      </c>
      <c r="K2134" s="1360">
        <v>10831</v>
      </c>
      <c r="L2134" s="1360" t="s">
        <v>6375</v>
      </c>
      <c r="M2134" s="1357" t="str">
        <f>IFERROR(INDEX('Budget Manager'!C:C,MATCH(L2134,'Budget Manager'!A:A,0))&amp;", "&amp;INDEX('Budget Manager'!D:D,MATCH(L2134,'Budget Manager'!A:A,0)),"No Budget Manager")</f>
        <v>Andrews, Shaun</v>
      </c>
      <c r="N2134" s="1357">
        <f>IFERROR(INDEX('Budget Manager'!B:B,MATCH(L2134,'Budget Manager'!A:A,0)),"No PIDM")</f>
        <v>3831935</v>
      </c>
      <c r="O2134" s="1357"/>
      <c r="P2134" s="1357" t="str">
        <f t="shared" si="42"/>
        <v/>
      </c>
      <c r="Q2134" s="1361" t="str">
        <f>IFERROR(VLOOKUP(Organization!$L2134,BUDGETMANAGER,5,FALSE),"No VID")</f>
        <v>A</v>
      </c>
      <c r="R2134" s="111"/>
    </row>
    <row r="2135" spans="1:18" ht="12.75" customHeight="1">
      <c r="A2135" s="1359">
        <v>2126</v>
      </c>
      <c r="B2135" s="1355" t="s">
        <v>97</v>
      </c>
      <c r="C2135" s="1355"/>
      <c r="D2135" s="1355"/>
      <c r="E2135" s="1355"/>
      <c r="F2135" s="1355"/>
      <c r="G2135" s="1355"/>
      <c r="H2135" s="1356">
        <v>170004</v>
      </c>
      <c r="I2135" s="1363" t="s">
        <v>488</v>
      </c>
      <c r="J2135" s="1355" t="s">
        <v>3245</v>
      </c>
      <c r="K2135" s="1360">
        <v>10831</v>
      </c>
      <c r="L2135" s="1360" t="s">
        <v>6375</v>
      </c>
      <c r="M2135" s="1357" t="str">
        <f>IFERROR(INDEX('Budget Manager'!C:C,MATCH(L2135,'Budget Manager'!A:A,0))&amp;", "&amp;INDEX('Budget Manager'!D:D,MATCH(L2135,'Budget Manager'!A:A,0)),"No Budget Manager")</f>
        <v>Andrews, Shaun</v>
      </c>
      <c r="N2135" s="1357">
        <f>IFERROR(INDEX('Budget Manager'!B:B,MATCH(L2135,'Budget Manager'!A:A,0)),"No PIDM")</f>
        <v>3831935</v>
      </c>
      <c r="O2135" s="1357"/>
      <c r="P2135" s="1357" t="str">
        <f t="shared" si="42"/>
        <v/>
      </c>
      <c r="Q2135" s="1361" t="str">
        <f>IFERROR(VLOOKUP(Organization!$L2135,BUDGETMANAGER,5,FALSE),"No VID")</f>
        <v>A</v>
      </c>
      <c r="R2135" s="111"/>
    </row>
    <row r="2136" spans="1:18" ht="12.75" customHeight="1">
      <c r="A2136" s="1359">
        <v>2127</v>
      </c>
      <c r="B2136" s="1355" t="s">
        <v>97</v>
      </c>
      <c r="C2136" s="1355"/>
      <c r="D2136" s="1355"/>
      <c r="E2136" s="1355"/>
      <c r="F2136" s="1355"/>
      <c r="G2136" s="1355"/>
      <c r="H2136" s="1356">
        <v>170005</v>
      </c>
      <c r="I2136" s="1363" t="s">
        <v>489</v>
      </c>
      <c r="J2136" s="1355" t="s">
        <v>3245</v>
      </c>
      <c r="K2136" s="1360">
        <v>10831</v>
      </c>
      <c r="L2136" s="1360" t="s">
        <v>6375</v>
      </c>
      <c r="M2136" s="1357" t="str">
        <f>IFERROR(INDEX('Budget Manager'!C:C,MATCH(L2136,'Budget Manager'!A:A,0))&amp;", "&amp;INDEX('Budget Manager'!D:D,MATCH(L2136,'Budget Manager'!A:A,0)),"No Budget Manager")</f>
        <v>Andrews, Shaun</v>
      </c>
      <c r="N2136" s="1357">
        <f>IFERROR(INDEX('Budget Manager'!B:B,MATCH(L2136,'Budget Manager'!A:A,0)),"No PIDM")</f>
        <v>3831935</v>
      </c>
      <c r="O2136" s="1357"/>
      <c r="P2136" s="1357" t="str">
        <f t="shared" si="42"/>
        <v/>
      </c>
      <c r="Q2136" s="1361" t="str">
        <f>IFERROR(VLOOKUP(Organization!$L2136,BUDGETMANAGER,5,FALSE),"No VID")</f>
        <v>A</v>
      </c>
      <c r="R2136" s="111"/>
    </row>
    <row r="2137" spans="1:18" ht="12.75" customHeight="1">
      <c r="A2137" s="1359">
        <v>2128</v>
      </c>
      <c r="B2137" s="1355" t="s">
        <v>97</v>
      </c>
      <c r="C2137" s="1355"/>
      <c r="D2137" s="1355"/>
      <c r="E2137" s="1355"/>
      <c r="F2137" s="1355"/>
      <c r="G2137" s="1355"/>
      <c r="H2137" s="1356">
        <v>170006</v>
      </c>
      <c r="I2137" s="1363" t="s">
        <v>650</v>
      </c>
      <c r="J2137" s="1355" t="s">
        <v>3245</v>
      </c>
      <c r="K2137" s="1360">
        <v>10122</v>
      </c>
      <c r="L2137" s="1360" t="s">
        <v>5613</v>
      </c>
      <c r="M2137" s="1357" t="str">
        <f>IFERROR(INDEX('Budget Manager'!C:C,MATCH(L2137,'Budget Manager'!A:A,0))&amp;", "&amp;INDEX('Budget Manager'!D:D,MATCH(L2137,'Budget Manager'!A:A,0)),"No Budget Manager")</f>
        <v>Feijoo, Boris</v>
      </c>
      <c r="N2137" s="1357">
        <f>IFERROR(INDEX('Budget Manager'!B:B,MATCH(L2137,'Budget Manager'!A:A,0)),"No PIDM")</f>
        <v>619848</v>
      </c>
      <c r="O2137" s="1357" t="s">
        <v>6503</v>
      </c>
      <c r="P2137" s="1357" t="str">
        <f t="shared" si="42"/>
        <v>End</v>
      </c>
      <c r="Q2137" s="1361" t="str">
        <f>IFERROR(VLOOKUP(Organization!$L2137,BUDGETMANAGER,5,FALSE),"No VID")</f>
        <v>I</v>
      </c>
      <c r="R2137" s="111"/>
    </row>
    <row r="2138" spans="1:18" ht="12.75" customHeight="1">
      <c r="A2138" s="1359">
        <v>2129</v>
      </c>
      <c r="B2138" s="1355" t="s">
        <v>97</v>
      </c>
      <c r="C2138" s="1355"/>
      <c r="D2138" s="1355"/>
      <c r="E2138" s="1355"/>
      <c r="F2138" s="1355"/>
      <c r="G2138" s="1355"/>
      <c r="H2138" s="1356">
        <v>170007</v>
      </c>
      <c r="I2138" s="1363" t="s">
        <v>499</v>
      </c>
      <c r="J2138" s="1355" t="s">
        <v>3245</v>
      </c>
      <c r="K2138" s="1360">
        <v>10831</v>
      </c>
      <c r="L2138" s="1360" t="s">
        <v>6375</v>
      </c>
      <c r="M2138" s="1357" t="str">
        <f>IFERROR(INDEX('Budget Manager'!C:C,MATCH(L2138,'Budget Manager'!A:A,0))&amp;", "&amp;INDEX('Budget Manager'!D:D,MATCH(L2138,'Budget Manager'!A:A,0)),"No Budget Manager")</f>
        <v>Andrews, Shaun</v>
      </c>
      <c r="N2138" s="1357">
        <f>IFERROR(INDEX('Budget Manager'!B:B,MATCH(L2138,'Budget Manager'!A:A,0)),"No PIDM")</f>
        <v>3831935</v>
      </c>
      <c r="O2138" s="1357"/>
      <c r="P2138" s="1357" t="str">
        <f t="shared" si="42"/>
        <v/>
      </c>
      <c r="Q2138" s="1361" t="str">
        <f>IFERROR(VLOOKUP(Organization!$L2138,BUDGETMANAGER,5,FALSE),"No VID")</f>
        <v>A</v>
      </c>
      <c r="R2138" s="111"/>
    </row>
    <row r="2139" spans="1:18" ht="12.75" customHeight="1">
      <c r="A2139" s="1359">
        <v>2130</v>
      </c>
      <c r="B2139" s="1355" t="s">
        <v>97</v>
      </c>
      <c r="C2139" s="1355"/>
      <c r="D2139" s="1355"/>
      <c r="E2139" s="1355"/>
      <c r="F2139" s="1355"/>
      <c r="G2139" s="1355"/>
      <c r="H2139" s="1356">
        <v>170010</v>
      </c>
      <c r="I2139" s="1363" t="s">
        <v>4372</v>
      </c>
      <c r="J2139" s="1355" t="s">
        <v>3245</v>
      </c>
      <c r="K2139" s="1360">
        <v>10831</v>
      </c>
      <c r="L2139" s="1360" t="s">
        <v>6375</v>
      </c>
      <c r="M2139" s="1357" t="str">
        <f>IFERROR(INDEX('Budget Manager'!C:C,MATCH(L2139,'Budget Manager'!A:A,0))&amp;", "&amp;INDEX('Budget Manager'!D:D,MATCH(L2139,'Budget Manager'!A:A,0)),"No Budget Manager")</f>
        <v>Andrews, Shaun</v>
      </c>
      <c r="N2139" s="1357">
        <f>IFERROR(INDEX('Budget Manager'!B:B,MATCH(L2139,'Budget Manager'!A:A,0)),"No PIDM")</f>
        <v>3831935</v>
      </c>
      <c r="O2139" s="1357"/>
      <c r="P2139" s="1357" t="str">
        <f t="shared" si="42"/>
        <v/>
      </c>
      <c r="Q2139" s="1361" t="str">
        <f>IFERROR(VLOOKUP(Organization!$L2139,BUDGETMANAGER,5,FALSE),"No VID")</f>
        <v>A</v>
      </c>
      <c r="R2139" s="111"/>
    </row>
    <row r="2140" spans="1:18" ht="12.75" customHeight="1">
      <c r="A2140" s="1359">
        <v>2131</v>
      </c>
      <c r="B2140" s="1355" t="s">
        <v>97</v>
      </c>
      <c r="C2140" s="1355"/>
      <c r="D2140" s="1355"/>
      <c r="E2140" s="1355"/>
      <c r="F2140" s="1355"/>
      <c r="G2140" s="1355"/>
      <c r="H2140" s="1356">
        <v>170011</v>
      </c>
      <c r="I2140" s="1363" t="s">
        <v>5953</v>
      </c>
      <c r="J2140" s="1355" t="s">
        <v>3245</v>
      </c>
      <c r="K2140" s="1360">
        <v>10831</v>
      </c>
      <c r="L2140" s="1360" t="s">
        <v>6375</v>
      </c>
      <c r="M2140" s="1357" t="str">
        <f>IFERROR(INDEX('Budget Manager'!C:C,MATCH(L2140,'Budget Manager'!A:A,0))&amp;", "&amp;INDEX('Budget Manager'!D:D,MATCH(L2140,'Budget Manager'!A:A,0)),"No Budget Manager")</f>
        <v>Andrews, Shaun</v>
      </c>
      <c r="N2140" s="1357">
        <f>IFERROR(INDEX('Budget Manager'!B:B,MATCH(L2140,'Budget Manager'!A:A,0)),"No PIDM")</f>
        <v>3831935</v>
      </c>
      <c r="O2140" s="1357"/>
      <c r="P2140" s="1357" t="str">
        <f t="shared" si="42"/>
        <v/>
      </c>
      <c r="Q2140" s="1361" t="str">
        <f>IFERROR(VLOOKUP(Organization!$L2140,BUDGETMANAGER,5,FALSE),"No VID")</f>
        <v>A</v>
      </c>
      <c r="R2140" s="111"/>
    </row>
    <row r="2141" spans="1:18" ht="12.75" customHeight="1">
      <c r="A2141" s="1359">
        <v>2132</v>
      </c>
      <c r="B2141" s="1355" t="s">
        <v>97</v>
      </c>
      <c r="C2141" s="1355"/>
      <c r="D2141" s="1355"/>
      <c r="E2141" s="1355"/>
      <c r="F2141" s="1355"/>
      <c r="G2141" s="1355"/>
      <c r="H2141" s="1356">
        <v>170111</v>
      </c>
      <c r="I2141" s="1363" t="s">
        <v>5952</v>
      </c>
      <c r="J2141" s="1355" t="s">
        <v>3245</v>
      </c>
      <c r="K2141" s="1360">
        <v>10122</v>
      </c>
      <c r="L2141" s="1360" t="s">
        <v>5613</v>
      </c>
      <c r="M2141" s="1357" t="str">
        <f>IFERROR(INDEX('Budget Manager'!C:C,MATCH(L2141,'Budget Manager'!A:A,0))&amp;", "&amp;INDEX('Budget Manager'!D:D,MATCH(L2141,'Budget Manager'!A:A,0)),"No Budget Manager")</f>
        <v>Feijoo, Boris</v>
      </c>
      <c r="N2141" s="1357">
        <f>IFERROR(INDEX('Budget Manager'!B:B,MATCH(L2141,'Budget Manager'!A:A,0)),"No PIDM")</f>
        <v>619848</v>
      </c>
      <c r="O2141" s="1357" t="s">
        <v>6127</v>
      </c>
      <c r="P2141" s="1357" t="str">
        <f t="shared" si="42"/>
        <v>End</v>
      </c>
      <c r="Q2141" s="1361" t="str">
        <f>IFERROR(VLOOKUP(Organization!$L2141,BUDGETMANAGER,5,FALSE),"No VID")</f>
        <v>I</v>
      </c>
      <c r="R2141" s="111"/>
    </row>
    <row r="2142" spans="1:18" ht="12.75" customHeight="1">
      <c r="A2142" s="1359">
        <v>2133</v>
      </c>
      <c r="B2142" s="1355" t="s">
        <v>97</v>
      </c>
      <c r="C2142" s="1355"/>
      <c r="D2142" s="1355"/>
      <c r="E2142" s="1355"/>
      <c r="F2142" s="1355"/>
      <c r="G2142" s="1355"/>
      <c r="H2142" s="1356">
        <v>170112</v>
      </c>
      <c r="I2142" s="1363" t="s">
        <v>6594</v>
      </c>
      <c r="J2142" s="1355" t="s">
        <v>3245</v>
      </c>
      <c r="K2142" s="1360">
        <v>10831</v>
      </c>
      <c r="L2142" s="1360" t="s">
        <v>6375</v>
      </c>
      <c r="M2142" s="1357" t="str">
        <f>IFERROR(INDEX('Budget Manager'!C:C,MATCH(L2142,'Budget Manager'!A:A,0))&amp;", "&amp;INDEX('Budget Manager'!D:D,MATCH(L2142,'Budget Manager'!A:A,0)),"No Budget Manager")</f>
        <v>Andrews, Shaun</v>
      </c>
      <c r="N2142" s="1357">
        <f>IFERROR(INDEX('Budget Manager'!B:B,MATCH(L2142,'Budget Manager'!A:A,0)),"No PIDM")</f>
        <v>3831935</v>
      </c>
      <c r="O2142" s="1357"/>
      <c r="P2142" s="1357" t="str">
        <f t="shared" si="42"/>
        <v/>
      </c>
      <c r="Q2142" s="1361" t="str">
        <f>IFERROR(VLOOKUP(Organization!$L2142,BUDGETMANAGER,5,FALSE),"No VID")</f>
        <v>A</v>
      </c>
      <c r="R2142" s="111"/>
    </row>
    <row r="2143" spans="1:18" ht="12.75" customHeight="1">
      <c r="A2143" s="1359">
        <v>2134</v>
      </c>
      <c r="B2143" s="1355" t="s">
        <v>97</v>
      </c>
      <c r="C2143" s="1355"/>
      <c r="D2143" s="1355"/>
      <c r="E2143" s="1355"/>
      <c r="F2143" s="1355"/>
      <c r="G2143" s="1355"/>
      <c r="H2143" s="1356">
        <v>170113</v>
      </c>
      <c r="I2143" s="1363" t="s">
        <v>8218</v>
      </c>
      <c r="J2143" s="1355" t="s">
        <v>3245</v>
      </c>
      <c r="K2143" s="1360">
        <v>10831</v>
      </c>
      <c r="L2143" s="1360" t="s">
        <v>6375</v>
      </c>
      <c r="M2143" s="1357" t="str">
        <f>IFERROR(INDEX('Budget Manager'!C:C,MATCH(L2143,'Budget Manager'!A:A,0))&amp;", "&amp;INDEX('Budget Manager'!D:D,MATCH(L2143,'Budget Manager'!A:A,0)),"No Budget Manager")</f>
        <v>Andrews, Shaun</v>
      </c>
      <c r="N2143" s="1357">
        <f>IFERROR(INDEX('Budget Manager'!B:B,MATCH(L2143,'Budget Manager'!A:A,0)),"No PIDM")</f>
        <v>3831935</v>
      </c>
      <c r="O2143" s="1357"/>
      <c r="P2143" s="1357" t="str">
        <f t="shared" si="42"/>
        <v/>
      </c>
      <c r="Q2143" s="1361" t="str">
        <f>IFERROR(VLOOKUP(Organization!$L2143,BUDGETMANAGER,5,FALSE),"No VID")</f>
        <v>A</v>
      </c>
      <c r="R2143" s="111"/>
    </row>
    <row r="2144" spans="1:18" ht="12.75" customHeight="1">
      <c r="A2144" s="1359">
        <v>2135</v>
      </c>
      <c r="B2144" s="1355" t="s">
        <v>97</v>
      </c>
      <c r="C2144" s="1355"/>
      <c r="D2144" s="1355"/>
      <c r="E2144" s="1355"/>
      <c r="F2144" s="1355"/>
      <c r="G2144" s="1355"/>
      <c r="H2144" s="1356">
        <v>170201</v>
      </c>
      <c r="I2144" s="1363" t="s">
        <v>5674</v>
      </c>
      <c r="J2144" s="1355" t="s">
        <v>3245</v>
      </c>
      <c r="K2144" s="1360">
        <v>10831</v>
      </c>
      <c r="L2144" s="1360" t="s">
        <v>6375</v>
      </c>
      <c r="M2144" s="1357" t="str">
        <f>IFERROR(INDEX('Budget Manager'!C:C,MATCH(L2144,'Budget Manager'!A:A,0))&amp;", "&amp;INDEX('Budget Manager'!D:D,MATCH(L2144,'Budget Manager'!A:A,0)),"No Budget Manager")</f>
        <v>Andrews, Shaun</v>
      </c>
      <c r="N2144" s="1357">
        <f>IFERROR(INDEX('Budget Manager'!B:B,MATCH(L2144,'Budget Manager'!A:A,0)),"No PIDM")</f>
        <v>3831935</v>
      </c>
      <c r="O2144" s="1357"/>
      <c r="P2144" s="1357" t="str">
        <f t="shared" si="42"/>
        <v/>
      </c>
      <c r="Q2144" s="1361" t="str">
        <f>IFERROR(VLOOKUP(Organization!$L2144,BUDGETMANAGER,5,FALSE),"No VID")</f>
        <v>A</v>
      </c>
      <c r="R2144" s="111"/>
    </row>
    <row r="2145" spans="1:18" ht="12.75" customHeight="1">
      <c r="A2145" s="1359">
        <v>2136</v>
      </c>
      <c r="B2145" s="1355" t="s">
        <v>97</v>
      </c>
      <c r="C2145" s="1355"/>
      <c r="D2145" s="1355"/>
      <c r="E2145" s="1355"/>
      <c r="F2145" s="1355"/>
      <c r="G2145" s="1355"/>
      <c r="H2145" s="1356">
        <v>170302</v>
      </c>
      <c r="I2145" s="1363" t="s">
        <v>6590</v>
      </c>
      <c r="J2145" s="1355" t="s">
        <v>3245</v>
      </c>
      <c r="K2145" s="1360">
        <v>10831</v>
      </c>
      <c r="L2145" s="1360" t="s">
        <v>6375</v>
      </c>
      <c r="M2145" s="1357" t="str">
        <f>IFERROR(INDEX('Budget Manager'!C:C,MATCH(L2145,'Budget Manager'!A:A,0))&amp;", "&amp;INDEX('Budget Manager'!D:D,MATCH(L2145,'Budget Manager'!A:A,0)),"No Budget Manager")</f>
        <v>Andrews, Shaun</v>
      </c>
      <c r="N2145" s="1357">
        <f>IFERROR(INDEX('Budget Manager'!B:B,MATCH(L2145,'Budget Manager'!A:A,0)),"No PIDM")</f>
        <v>3831935</v>
      </c>
      <c r="O2145" s="1357"/>
      <c r="P2145" s="1357" t="str">
        <f t="shared" si="42"/>
        <v/>
      </c>
      <c r="Q2145" s="1361" t="str">
        <f>IFERROR(VLOOKUP(Organization!$L2145,BUDGETMANAGER,5,FALSE),"No VID")</f>
        <v>A</v>
      </c>
      <c r="R2145" s="111"/>
    </row>
    <row r="2146" spans="1:18" ht="12.75" customHeight="1">
      <c r="A2146" s="1359">
        <v>2137</v>
      </c>
      <c r="B2146" s="1355" t="s">
        <v>97</v>
      </c>
      <c r="C2146" s="1355"/>
      <c r="D2146" s="1355"/>
      <c r="E2146" s="1355"/>
      <c r="F2146" s="1355"/>
      <c r="G2146" s="1355"/>
      <c r="H2146" s="1356">
        <v>170303</v>
      </c>
      <c r="I2146" s="1363" t="s">
        <v>646</v>
      </c>
      <c r="J2146" s="1355" t="s">
        <v>3245</v>
      </c>
      <c r="K2146" s="1360">
        <v>10831</v>
      </c>
      <c r="L2146" s="1360" t="s">
        <v>6375</v>
      </c>
      <c r="M2146" s="1357" t="str">
        <f>IFERROR(INDEX('Budget Manager'!C:C,MATCH(L2146,'Budget Manager'!A:A,0))&amp;", "&amp;INDEX('Budget Manager'!D:D,MATCH(L2146,'Budget Manager'!A:A,0)),"No Budget Manager")</f>
        <v>Andrews, Shaun</v>
      </c>
      <c r="N2146" s="1357">
        <f>IFERROR(INDEX('Budget Manager'!B:B,MATCH(L2146,'Budget Manager'!A:A,0)),"No PIDM")</f>
        <v>3831935</v>
      </c>
      <c r="O2146" s="1357"/>
      <c r="P2146" s="1357" t="str">
        <f t="shared" si="42"/>
        <v/>
      </c>
      <c r="Q2146" s="1361" t="str">
        <f>IFERROR(VLOOKUP(Organization!$L2146,BUDGETMANAGER,5,FALSE),"No VID")</f>
        <v>A</v>
      </c>
      <c r="R2146" s="111"/>
    </row>
    <row r="2147" spans="1:18" ht="12.75" customHeight="1">
      <c r="A2147" s="1359">
        <v>2138</v>
      </c>
      <c r="B2147" s="1355" t="s">
        <v>97</v>
      </c>
      <c r="C2147" s="1355"/>
      <c r="D2147" s="1355"/>
      <c r="E2147" s="1355"/>
      <c r="F2147" s="1355"/>
      <c r="G2147" s="1355"/>
      <c r="H2147" s="1356">
        <v>170304</v>
      </c>
      <c r="I2147" s="1363" t="s">
        <v>492</v>
      </c>
      <c r="J2147" s="1355" t="s">
        <v>3245</v>
      </c>
      <c r="K2147" s="1360">
        <v>10831</v>
      </c>
      <c r="L2147" s="1360" t="s">
        <v>6375</v>
      </c>
      <c r="M2147" s="1357" t="str">
        <f>IFERROR(INDEX('Budget Manager'!C:C,MATCH(L2147,'Budget Manager'!A:A,0))&amp;", "&amp;INDEX('Budget Manager'!D:D,MATCH(L2147,'Budget Manager'!A:A,0)),"No Budget Manager")</f>
        <v>Andrews, Shaun</v>
      </c>
      <c r="N2147" s="1357">
        <f>IFERROR(INDEX('Budget Manager'!B:B,MATCH(L2147,'Budget Manager'!A:A,0)),"No PIDM")</f>
        <v>3831935</v>
      </c>
      <c r="O2147" s="1357"/>
      <c r="P2147" s="1357" t="str">
        <f t="shared" si="42"/>
        <v/>
      </c>
      <c r="Q2147" s="1361" t="str">
        <f>IFERROR(VLOOKUP(Organization!$L2147,BUDGETMANAGER,5,FALSE),"No VID")</f>
        <v>A</v>
      </c>
      <c r="R2147" s="111"/>
    </row>
    <row r="2148" spans="1:18" ht="12.75" customHeight="1">
      <c r="A2148" s="1359">
        <v>2139</v>
      </c>
      <c r="B2148" s="1355" t="s">
        <v>97</v>
      </c>
      <c r="C2148" s="1355"/>
      <c r="D2148" s="1355"/>
      <c r="E2148" s="1355"/>
      <c r="F2148" s="1355"/>
      <c r="G2148" s="1355"/>
      <c r="H2148" s="1356">
        <v>170307</v>
      </c>
      <c r="I2148" s="1363" t="s">
        <v>647</v>
      </c>
      <c r="J2148" s="1355" t="s">
        <v>3245</v>
      </c>
      <c r="K2148" s="1360">
        <v>10831</v>
      </c>
      <c r="L2148" s="1360" t="s">
        <v>6375</v>
      </c>
      <c r="M2148" s="1357" t="str">
        <f>IFERROR(INDEX('Budget Manager'!C:C,MATCH(L2148,'Budget Manager'!A:A,0))&amp;", "&amp;INDEX('Budget Manager'!D:D,MATCH(L2148,'Budget Manager'!A:A,0)),"No Budget Manager")</f>
        <v>Andrews, Shaun</v>
      </c>
      <c r="N2148" s="1357">
        <f>IFERROR(INDEX('Budget Manager'!B:B,MATCH(L2148,'Budget Manager'!A:A,0)),"No PIDM")</f>
        <v>3831935</v>
      </c>
      <c r="O2148" s="1357"/>
      <c r="P2148" s="1357" t="str">
        <f t="shared" si="42"/>
        <v/>
      </c>
      <c r="Q2148" s="1361" t="str">
        <f>IFERROR(VLOOKUP(Organization!$L2148,BUDGETMANAGER,5,FALSE),"No VID")</f>
        <v>A</v>
      </c>
      <c r="R2148" s="111"/>
    </row>
    <row r="2149" spans="1:18" ht="12.75" customHeight="1">
      <c r="A2149" s="1359">
        <v>2140</v>
      </c>
      <c r="B2149" s="1355" t="s">
        <v>97</v>
      </c>
      <c r="C2149" s="1355"/>
      <c r="D2149" s="1355"/>
      <c r="E2149" s="1355"/>
      <c r="F2149" s="1355"/>
      <c r="G2149" s="1355"/>
      <c r="H2149" s="1356">
        <v>170310</v>
      </c>
      <c r="I2149" s="1363" t="s">
        <v>4374</v>
      </c>
      <c r="J2149" s="1355" t="s">
        <v>3245</v>
      </c>
      <c r="K2149" s="1360">
        <v>10831</v>
      </c>
      <c r="L2149" s="1360" t="s">
        <v>6375</v>
      </c>
      <c r="M2149" s="1357" t="str">
        <f>IFERROR(INDEX('Budget Manager'!C:C,MATCH(L2149,'Budget Manager'!A:A,0))&amp;", "&amp;INDEX('Budget Manager'!D:D,MATCH(L2149,'Budget Manager'!A:A,0)),"No Budget Manager")</f>
        <v>Andrews, Shaun</v>
      </c>
      <c r="N2149" s="1357">
        <f>IFERROR(INDEX('Budget Manager'!B:B,MATCH(L2149,'Budget Manager'!A:A,0)),"No PIDM")</f>
        <v>3831935</v>
      </c>
      <c r="O2149" s="1357"/>
      <c r="P2149" s="1357" t="str">
        <f t="shared" si="42"/>
        <v/>
      </c>
      <c r="Q2149" s="1361" t="str">
        <f>IFERROR(VLOOKUP(Organization!$L2149,BUDGETMANAGER,5,FALSE),"No VID")</f>
        <v>A</v>
      </c>
      <c r="R2149" s="111"/>
    </row>
    <row r="2150" spans="1:18" ht="12.75" customHeight="1">
      <c r="A2150" s="1359">
        <v>2141</v>
      </c>
      <c r="B2150" s="1355" t="s">
        <v>97</v>
      </c>
      <c r="C2150" s="1355"/>
      <c r="D2150" s="1355"/>
      <c r="E2150" s="1355"/>
      <c r="F2150" s="1355"/>
      <c r="G2150" s="1355"/>
      <c r="H2150" s="1356">
        <v>170405</v>
      </c>
      <c r="I2150" s="1363" t="s">
        <v>493</v>
      </c>
      <c r="J2150" s="1355" t="s">
        <v>3245</v>
      </c>
      <c r="K2150" s="1360">
        <v>10831</v>
      </c>
      <c r="L2150" s="1360" t="s">
        <v>6375</v>
      </c>
      <c r="M2150" s="1357" t="str">
        <f>IFERROR(INDEX('Budget Manager'!C:C,MATCH(L2150,'Budget Manager'!A:A,0))&amp;", "&amp;INDEX('Budget Manager'!D:D,MATCH(L2150,'Budget Manager'!A:A,0)),"No Budget Manager")</f>
        <v>Andrews, Shaun</v>
      </c>
      <c r="N2150" s="1357">
        <f>IFERROR(INDEX('Budget Manager'!B:B,MATCH(L2150,'Budget Manager'!A:A,0)),"No PIDM")</f>
        <v>3831935</v>
      </c>
      <c r="O2150" s="1357"/>
      <c r="P2150" s="1357" t="str">
        <f t="shared" ref="P2150:P2216" si="43">LEFT($O2150,3)</f>
        <v/>
      </c>
      <c r="Q2150" s="1361" t="str">
        <f>IFERROR(VLOOKUP(Organization!$L2150,BUDGETMANAGER,5,FALSE),"No VID")</f>
        <v>A</v>
      </c>
      <c r="R2150" s="111"/>
    </row>
    <row r="2151" spans="1:18" ht="12.75" customHeight="1">
      <c r="A2151" s="1359">
        <v>2142</v>
      </c>
      <c r="B2151" s="1355" t="s">
        <v>97</v>
      </c>
      <c r="C2151" s="1355"/>
      <c r="D2151" s="1355"/>
      <c r="E2151" s="1355"/>
      <c r="F2151" s="1355"/>
      <c r="G2151" s="1355"/>
      <c r="H2151" s="1356">
        <v>170410</v>
      </c>
      <c r="I2151" s="1363" t="s">
        <v>5100</v>
      </c>
      <c r="J2151" s="1355" t="s">
        <v>3245</v>
      </c>
      <c r="K2151" s="1360">
        <v>10831</v>
      </c>
      <c r="L2151" s="1360" t="s">
        <v>6375</v>
      </c>
      <c r="M2151" s="1357" t="str">
        <f>IFERROR(INDEX('Budget Manager'!C:C,MATCH(L2151,'Budget Manager'!A:A,0))&amp;", "&amp;INDEX('Budget Manager'!D:D,MATCH(L2151,'Budget Manager'!A:A,0)),"No Budget Manager")</f>
        <v>Andrews, Shaun</v>
      </c>
      <c r="N2151" s="1357">
        <f>IFERROR(INDEX('Budget Manager'!B:B,MATCH(L2151,'Budget Manager'!A:A,0)),"No PIDM")</f>
        <v>3831935</v>
      </c>
      <c r="O2151" s="1357"/>
      <c r="P2151" s="1357" t="str">
        <f t="shared" si="43"/>
        <v/>
      </c>
      <c r="Q2151" s="1361" t="str">
        <f>IFERROR(VLOOKUP(Organization!$L2151,BUDGETMANAGER,5,FALSE),"No VID")</f>
        <v>A</v>
      </c>
      <c r="R2151" s="111"/>
    </row>
    <row r="2152" spans="1:18" ht="12.75" customHeight="1">
      <c r="A2152" s="1359">
        <v>2143</v>
      </c>
      <c r="B2152" s="1355" t="s">
        <v>97</v>
      </c>
      <c r="C2152" s="1355"/>
      <c r="D2152" s="1355"/>
      <c r="E2152" s="1355"/>
      <c r="F2152" s="1355"/>
      <c r="G2152" s="1355"/>
      <c r="H2152" s="1356">
        <v>170502</v>
      </c>
      <c r="I2152" s="1363" t="s">
        <v>6589</v>
      </c>
      <c r="J2152" s="1355" t="s">
        <v>3245</v>
      </c>
      <c r="K2152" s="1360">
        <v>10831</v>
      </c>
      <c r="L2152" s="1360" t="s">
        <v>6375</v>
      </c>
      <c r="M2152" s="1357" t="str">
        <f>IFERROR(INDEX('Budget Manager'!C:C,MATCH(L2152,'Budget Manager'!A:A,0))&amp;", "&amp;INDEX('Budget Manager'!D:D,MATCH(L2152,'Budget Manager'!A:A,0)),"No Budget Manager")</f>
        <v>Andrews, Shaun</v>
      </c>
      <c r="N2152" s="1357">
        <f>IFERROR(INDEX('Budget Manager'!B:B,MATCH(L2152,'Budget Manager'!A:A,0)),"No PIDM")</f>
        <v>3831935</v>
      </c>
      <c r="O2152" s="1357"/>
      <c r="P2152" s="1357" t="str">
        <f t="shared" si="43"/>
        <v/>
      </c>
      <c r="Q2152" s="1361" t="str">
        <f>IFERROR(VLOOKUP(Organization!$L2152,BUDGETMANAGER,5,FALSE),"No VID")</f>
        <v>A</v>
      </c>
      <c r="R2152" s="111"/>
    </row>
    <row r="2153" spans="1:18" ht="12.75" customHeight="1">
      <c r="A2153" s="1359">
        <v>2144</v>
      </c>
      <c r="B2153" s="1355" t="s">
        <v>97</v>
      </c>
      <c r="C2153" s="1355"/>
      <c r="D2153" s="1355"/>
      <c r="E2153" s="1355"/>
      <c r="F2153" s="1355"/>
      <c r="G2153" s="1355"/>
      <c r="H2153" s="1356">
        <v>170503</v>
      </c>
      <c r="I2153" s="1363" t="s">
        <v>651</v>
      </c>
      <c r="J2153" s="1355" t="s">
        <v>3245</v>
      </c>
      <c r="K2153" s="1360">
        <v>10831</v>
      </c>
      <c r="L2153" s="1360" t="s">
        <v>6375</v>
      </c>
      <c r="M2153" s="1357" t="str">
        <f>IFERROR(INDEX('Budget Manager'!C:C,MATCH(L2153,'Budget Manager'!A:A,0))&amp;", "&amp;INDEX('Budget Manager'!D:D,MATCH(L2153,'Budget Manager'!A:A,0)),"No Budget Manager")</f>
        <v>Andrews, Shaun</v>
      </c>
      <c r="N2153" s="1357">
        <f>IFERROR(INDEX('Budget Manager'!B:B,MATCH(L2153,'Budget Manager'!A:A,0)),"No PIDM")</f>
        <v>3831935</v>
      </c>
      <c r="O2153" s="1357"/>
      <c r="P2153" s="1357" t="str">
        <f t="shared" si="43"/>
        <v/>
      </c>
      <c r="Q2153" s="1361" t="str">
        <f>IFERROR(VLOOKUP(Organization!$L2153,BUDGETMANAGER,5,FALSE),"No VID")</f>
        <v>A</v>
      </c>
      <c r="R2153" s="111"/>
    </row>
    <row r="2154" spans="1:18" ht="12.75" customHeight="1">
      <c r="A2154" s="1359">
        <v>2145</v>
      </c>
      <c r="B2154" s="1355" t="s">
        <v>97</v>
      </c>
      <c r="C2154" s="1355"/>
      <c r="D2154" s="1355"/>
      <c r="E2154" s="1355"/>
      <c r="F2154" s="1355"/>
      <c r="G2154" s="1355"/>
      <c r="H2154" s="1356">
        <v>170504</v>
      </c>
      <c r="I2154" s="1363" t="s">
        <v>496</v>
      </c>
      <c r="J2154" s="1355" t="s">
        <v>3245</v>
      </c>
      <c r="K2154" s="1360">
        <v>10831</v>
      </c>
      <c r="L2154" s="1360" t="s">
        <v>6375</v>
      </c>
      <c r="M2154" s="1357" t="str">
        <f>IFERROR(INDEX('Budget Manager'!C:C,MATCH(L2154,'Budget Manager'!A:A,0))&amp;", "&amp;INDEX('Budget Manager'!D:D,MATCH(L2154,'Budget Manager'!A:A,0)),"No Budget Manager")</f>
        <v>Andrews, Shaun</v>
      </c>
      <c r="N2154" s="1357">
        <f>IFERROR(INDEX('Budget Manager'!B:B,MATCH(L2154,'Budget Manager'!A:A,0)),"No PIDM")</f>
        <v>3831935</v>
      </c>
      <c r="O2154" s="1357"/>
      <c r="P2154" s="1357" t="str">
        <f t="shared" si="43"/>
        <v/>
      </c>
      <c r="Q2154" s="1361" t="str">
        <f>IFERROR(VLOOKUP(Organization!$L2154,BUDGETMANAGER,5,FALSE),"No VID")</f>
        <v>A</v>
      </c>
      <c r="R2154" s="111"/>
    </row>
    <row r="2155" spans="1:18" ht="12.75" customHeight="1">
      <c r="A2155" s="1359">
        <v>2146</v>
      </c>
      <c r="B2155" s="1355" t="s">
        <v>97</v>
      </c>
      <c r="C2155" s="1355"/>
      <c r="D2155" s="1355"/>
      <c r="E2155" s="1355"/>
      <c r="F2155" s="1355"/>
      <c r="G2155" s="1355"/>
      <c r="H2155" s="1356">
        <v>170507</v>
      </c>
      <c r="I2155" s="1363" t="s">
        <v>5201</v>
      </c>
      <c r="J2155" s="1355" t="s">
        <v>3245</v>
      </c>
      <c r="K2155" s="1360">
        <v>10122</v>
      </c>
      <c r="L2155" s="1360" t="s">
        <v>5613</v>
      </c>
      <c r="M2155" s="1357" t="str">
        <f>IFERROR(INDEX('Budget Manager'!C:C,MATCH(L2155,'Budget Manager'!A:A,0))&amp;", "&amp;INDEX('Budget Manager'!D:D,MATCH(L2155,'Budget Manager'!A:A,0)),"No Budget Manager")</f>
        <v>Feijoo, Boris</v>
      </c>
      <c r="N2155" s="1357">
        <f>IFERROR(INDEX('Budget Manager'!B:B,MATCH(L2155,'Budget Manager'!A:A,0)),"No PIDM")</f>
        <v>619848</v>
      </c>
      <c r="O2155" s="1357" t="s">
        <v>6127</v>
      </c>
      <c r="P2155" s="1357" t="str">
        <f t="shared" si="43"/>
        <v>End</v>
      </c>
      <c r="Q2155" s="1361" t="str">
        <f>IFERROR(VLOOKUP(Organization!$L2155,BUDGETMANAGER,5,FALSE),"No VID")</f>
        <v>I</v>
      </c>
      <c r="R2155" s="111"/>
    </row>
    <row r="2156" spans="1:18" ht="12.75" customHeight="1">
      <c r="A2156" s="1359">
        <v>2147</v>
      </c>
      <c r="B2156" s="1355" t="s">
        <v>97</v>
      </c>
      <c r="C2156" s="1355"/>
      <c r="D2156" s="1355"/>
      <c r="E2156" s="1355"/>
      <c r="F2156" s="1355"/>
      <c r="G2156" s="1355"/>
      <c r="H2156" s="1356">
        <v>170603</v>
      </c>
      <c r="I2156" s="1363" t="s">
        <v>5200</v>
      </c>
      <c r="J2156" s="1355" t="s">
        <v>3245</v>
      </c>
      <c r="K2156" s="1360">
        <v>10122</v>
      </c>
      <c r="L2156" s="1360" t="s">
        <v>5613</v>
      </c>
      <c r="M2156" s="1357" t="str">
        <f>IFERROR(INDEX('Budget Manager'!C:C,MATCH(L2156,'Budget Manager'!A:A,0))&amp;", "&amp;INDEX('Budget Manager'!D:D,MATCH(L2156,'Budget Manager'!A:A,0)),"No Budget Manager")</f>
        <v>Feijoo, Boris</v>
      </c>
      <c r="N2156" s="1357">
        <f>IFERROR(INDEX('Budget Manager'!B:B,MATCH(L2156,'Budget Manager'!A:A,0)),"No PIDM")</f>
        <v>619848</v>
      </c>
      <c r="O2156" s="1357" t="s">
        <v>6127</v>
      </c>
      <c r="P2156" s="1357" t="str">
        <f t="shared" si="43"/>
        <v>End</v>
      </c>
      <c r="Q2156" s="1361" t="str">
        <f>IFERROR(VLOOKUP(Organization!$L2156,BUDGETMANAGER,5,FALSE),"No VID")</f>
        <v>I</v>
      </c>
      <c r="R2156" s="111"/>
    </row>
    <row r="2157" spans="1:18" ht="12.75" customHeight="1">
      <c r="A2157" s="1359">
        <v>2148</v>
      </c>
      <c r="B2157" s="1355" t="s">
        <v>97</v>
      </c>
      <c r="C2157" s="1355"/>
      <c r="D2157" s="1355"/>
      <c r="E2157" s="1355"/>
      <c r="F2157" s="1355"/>
      <c r="G2157" s="1355"/>
      <c r="H2157" s="1356">
        <v>170605</v>
      </c>
      <c r="I2157" s="1363" t="s">
        <v>497</v>
      </c>
      <c r="J2157" s="1355" t="s">
        <v>3245</v>
      </c>
      <c r="K2157" s="1360">
        <v>10831</v>
      </c>
      <c r="L2157" s="1360" t="s">
        <v>6375</v>
      </c>
      <c r="M2157" s="1357" t="str">
        <f>IFERROR(INDEX('Budget Manager'!C:C,MATCH(L2157,'Budget Manager'!A:A,0))&amp;", "&amp;INDEX('Budget Manager'!D:D,MATCH(L2157,'Budget Manager'!A:A,0)),"No Budget Manager")</f>
        <v>Andrews, Shaun</v>
      </c>
      <c r="N2157" s="1357">
        <f>IFERROR(INDEX('Budget Manager'!B:B,MATCH(L2157,'Budget Manager'!A:A,0)),"No PIDM")</f>
        <v>3831935</v>
      </c>
      <c r="O2157" s="1357"/>
      <c r="P2157" s="1357" t="str">
        <f t="shared" si="43"/>
        <v/>
      </c>
      <c r="Q2157" s="1361" t="str">
        <f>IFERROR(VLOOKUP(Organization!$L2157,BUDGETMANAGER,5,FALSE),"No VID")</f>
        <v>A</v>
      </c>
      <c r="R2157" s="111"/>
    </row>
    <row r="2158" spans="1:18" ht="12.75" customHeight="1">
      <c r="A2158" s="1359">
        <v>2149</v>
      </c>
      <c r="B2158" s="1355" t="s">
        <v>97</v>
      </c>
      <c r="C2158" s="1355"/>
      <c r="D2158" s="1355"/>
      <c r="E2158" s="1355"/>
      <c r="F2158" s="1355"/>
      <c r="G2158" s="1355"/>
      <c r="H2158" s="1356">
        <v>170610</v>
      </c>
      <c r="I2158" s="1363" t="s">
        <v>5203</v>
      </c>
      <c r="J2158" s="1355" t="s">
        <v>3245</v>
      </c>
      <c r="K2158" s="1360">
        <v>10123</v>
      </c>
      <c r="L2158" s="1360" t="s">
        <v>5102</v>
      </c>
      <c r="M2158" s="1357" t="str">
        <f>IFERROR(INDEX('Budget Manager'!C:C,MATCH(L2158,'Budget Manager'!A:A,0))&amp;", "&amp;INDEX('Budget Manager'!D:D,MATCH(L2158,'Budget Manager'!A:A,0)),"No Budget Manager")</f>
        <v>Campbell, John</v>
      </c>
      <c r="N2158" s="1357">
        <f>IFERROR(INDEX('Budget Manager'!B:B,MATCH(L2158,'Budget Manager'!A:A,0)),"No PIDM")</f>
        <v>3638264</v>
      </c>
      <c r="O2158" s="1357" t="s">
        <v>6127</v>
      </c>
      <c r="P2158" s="1357" t="str">
        <f t="shared" si="43"/>
        <v>End</v>
      </c>
      <c r="Q2158" s="1361" t="str">
        <f>IFERROR(VLOOKUP(Organization!$L2158,BUDGETMANAGER,5,FALSE),"No VID")</f>
        <v>I</v>
      </c>
      <c r="R2158" s="111"/>
    </row>
    <row r="2159" spans="1:18" ht="12.75" customHeight="1">
      <c r="A2159" s="1359">
        <v>2150</v>
      </c>
      <c r="B2159" s="1355" t="s">
        <v>97</v>
      </c>
      <c r="C2159" s="1355"/>
      <c r="D2159" s="1355"/>
      <c r="E2159" s="1355"/>
      <c r="F2159" s="1355"/>
      <c r="G2159" s="1355"/>
      <c r="H2159" s="1356">
        <v>170704</v>
      </c>
      <c r="I2159" s="1363" t="s">
        <v>5199</v>
      </c>
      <c r="J2159" s="1355" t="s">
        <v>3245</v>
      </c>
      <c r="K2159" s="1360">
        <v>10121</v>
      </c>
      <c r="L2159" s="1360" t="s">
        <v>5944</v>
      </c>
      <c r="M2159" s="1357" t="str">
        <f>IFERROR(INDEX('Budget Manager'!C:C,MATCH(L2159,'Budget Manager'!A:A,0))&amp;", "&amp;INDEX('Budget Manager'!D:D,MATCH(L2159,'Budget Manager'!A:A,0)),"No Budget Manager")</f>
        <v>Talbot, Adam</v>
      </c>
      <c r="N2159" s="1357">
        <f>IFERROR(INDEX('Budget Manager'!B:B,MATCH(L2159,'Budget Manager'!A:A,0)),"No PIDM")</f>
        <v>3649424</v>
      </c>
      <c r="O2159" s="1357" t="s">
        <v>6127</v>
      </c>
      <c r="P2159" s="1357" t="str">
        <f t="shared" si="43"/>
        <v>End</v>
      </c>
      <c r="Q2159" s="1361" t="str">
        <f>IFERROR(VLOOKUP(Organization!$L2159,BUDGETMANAGER,5,FALSE),"No VID")</f>
        <v>I</v>
      </c>
      <c r="R2159" s="111"/>
    </row>
    <row r="2160" spans="1:18" ht="12.75" customHeight="1">
      <c r="A2160" s="1359">
        <v>2151</v>
      </c>
      <c r="B2160" s="1355" t="s">
        <v>97</v>
      </c>
      <c r="C2160" s="1355"/>
      <c r="D2160" s="1355"/>
      <c r="E2160" s="1355"/>
      <c r="F2160" s="1355"/>
      <c r="G2160" s="1355"/>
      <c r="H2160" s="1356">
        <v>170705</v>
      </c>
      <c r="I2160" s="1363" t="s">
        <v>5202</v>
      </c>
      <c r="J2160" s="1355" t="s">
        <v>3245</v>
      </c>
      <c r="K2160" s="1360">
        <v>10123</v>
      </c>
      <c r="L2160" s="1360" t="s">
        <v>5102</v>
      </c>
      <c r="M2160" s="1357" t="str">
        <f>IFERROR(INDEX('Budget Manager'!C:C,MATCH(L2160,'Budget Manager'!A:A,0))&amp;", "&amp;INDEX('Budget Manager'!D:D,MATCH(L2160,'Budget Manager'!A:A,0)),"No Budget Manager")</f>
        <v>Campbell, John</v>
      </c>
      <c r="N2160" s="1357">
        <f>IFERROR(INDEX('Budget Manager'!B:B,MATCH(L2160,'Budget Manager'!A:A,0)),"No PIDM")</f>
        <v>3638264</v>
      </c>
      <c r="O2160" s="1357" t="s">
        <v>6127</v>
      </c>
      <c r="P2160" s="1357" t="str">
        <f t="shared" si="43"/>
        <v>End</v>
      </c>
      <c r="Q2160" s="1361" t="str">
        <f>IFERROR(VLOOKUP(Organization!$L2160,BUDGETMANAGER,5,FALSE),"No VID")</f>
        <v>I</v>
      </c>
      <c r="R2160" s="111"/>
    </row>
    <row r="2161" spans="1:18" ht="12.75" customHeight="1">
      <c r="A2161" s="1359">
        <v>2152</v>
      </c>
      <c r="B2161" s="1355" t="s">
        <v>97</v>
      </c>
      <c r="C2161" s="1355"/>
      <c r="D2161" s="1355"/>
      <c r="E2161" s="1355"/>
      <c r="F2161" s="1355"/>
      <c r="G2161" s="1355"/>
      <c r="H2161" s="1356">
        <v>170800</v>
      </c>
      <c r="I2161" s="1363" t="s">
        <v>9744</v>
      </c>
      <c r="J2161" s="1355" t="s">
        <v>3245</v>
      </c>
      <c r="K2161" s="1360">
        <v>10831</v>
      </c>
      <c r="L2161" s="1360" t="s">
        <v>6375</v>
      </c>
      <c r="M2161" s="1357" t="str">
        <f>IFERROR(INDEX('Budget Manager'!C:C,MATCH(L2161,'Budget Manager'!A:A,0))&amp;", "&amp;INDEX('Budget Manager'!D:D,MATCH(L2161,'Budget Manager'!A:A,0)),"No Budget Manager")</f>
        <v>Andrews, Shaun</v>
      </c>
      <c r="N2161" s="1357">
        <f>IFERROR(INDEX('Budget Manager'!B:B,MATCH(L2161,'Budget Manager'!A:A,0)),"No PIDM")</f>
        <v>3831935</v>
      </c>
      <c r="O2161" s="1357"/>
      <c r="P2161" s="1357" t="str">
        <f t="shared" si="43"/>
        <v/>
      </c>
      <c r="Q2161" s="1361" t="str">
        <f>IFERROR(VLOOKUP(Organization!$L2161,BUDGETMANAGER,5,FALSE),"No VID")</f>
        <v>A</v>
      </c>
      <c r="R2161" s="111"/>
    </row>
    <row r="2162" spans="1:18" ht="12.75" customHeight="1">
      <c r="A2162" s="1359">
        <v>2153</v>
      </c>
      <c r="B2162" s="1355" t="s">
        <v>97</v>
      </c>
      <c r="C2162" s="1355"/>
      <c r="D2162" s="1355"/>
      <c r="E2162" s="1355"/>
      <c r="F2162" s="1355"/>
      <c r="G2162" s="1355"/>
      <c r="H2162" s="1356">
        <v>170805</v>
      </c>
      <c r="I2162" s="1363" t="s">
        <v>5901</v>
      </c>
      <c r="J2162" s="1355" t="s">
        <v>3245</v>
      </c>
      <c r="K2162" s="1360">
        <v>10121</v>
      </c>
      <c r="L2162" s="1360" t="s">
        <v>6375</v>
      </c>
      <c r="M2162" s="1357" t="str">
        <f>IFERROR(INDEX('Budget Manager'!C:C,MATCH(L2162,'Budget Manager'!A:A,0))&amp;", "&amp;INDEX('Budget Manager'!D:D,MATCH(L2162,'Budget Manager'!A:A,0)),"No Budget Manager")</f>
        <v>Andrews, Shaun</v>
      </c>
      <c r="N2162" s="1357">
        <f>IFERROR(INDEX('Budget Manager'!B:B,MATCH(L2162,'Budget Manager'!A:A,0)),"No PIDM")</f>
        <v>3831935</v>
      </c>
      <c r="O2162" s="1357" t="s">
        <v>6719</v>
      </c>
      <c r="P2162" s="1357" t="str">
        <f t="shared" si="43"/>
        <v>End</v>
      </c>
      <c r="Q2162" s="1361" t="str">
        <f>IFERROR(VLOOKUP(Organization!$L2162,BUDGETMANAGER,5,FALSE),"No VID")</f>
        <v>A</v>
      </c>
      <c r="R2162" s="111"/>
    </row>
    <row r="2163" spans="1:18" ht="12.75" customHeight="1">
      <c r="A2163" s="1359">
        <v>2154</v>
      </c>
      <c r="B2163" s="1355" t="s">
        <v>97</v>
      </c>
      <c r="C2163" s="1355"/>
      <c r="D2163" s="1355"/>
      <c r="E2163" s="1355"/>
      <c r="F2163" s="1355"/>
      <c r="G2163" s="1355"/>
      <c r="H2163" s="1356">
        <v>771305</v>
      </c>
      <c r="I2163" s="1363" t="s">
        <v>5171</v>
      </c>
      <c r="J2163" s="1355" t="s">
        <v>3245</v>
      </c>
      <c r="K2163" s="1360">
        <v>10121</v>
      </c>
      <c r="L2163" s="1360" t="s">
        <v>6375</v>
      </c>
      <c r="M2163" s="1357" t="str">
        <f>IFERROR(INDEX('Budget Manager'!C:C,MATCH(L2163,'Budget Manager'!A:A,0))&amp;", "&amp;INDEX('Budget Manager'!D:D,MATCH(L2163,'Budget Manager'!A:A,0)),"No Budget Manager")</f>
        <v>Andrews, Shaun</v>
      </c>
      <c r="N2163" s="1357">
        <f>IFERROR(INDEX('Budget Manager'!B:B,MATCH(L2163,'Budget Manager'!A:A,0)),"No PIDM")</f>
        <v>3831935</v>
      </c>
      <c r="O2163" s="1357" t="s">
        <v>6952</v>
      </c>
      <c r="P2163" s="1357" t="str">
        <f t="shared" si="43"/>
        <v>End</v>
      </c>
      <c r="Q2163" s="1361" t="str">
        <f>IFERROR(VLOOKUP(Organization!$L2163,BUDGETMANAGER,5,FALSE),"No VID")</f>
        <v>A</v>
      </c>
      <c r="R2163" s="111"/>
    </row>
    <row r="2164" spans="1:18" ht="12.75" customHeight="1">
      <c r="A2164" s="1359">
        <v>2155</v>
      </c>
      <c r="B2164" s="1355" t="s">
        <v>97</v>
      </c>
      <c r="C2164" s="1355"/>
      <c r="D2164" s="1355"/>
      <c r="E2164" s="1355"/>
      <c r="F2164" s="1355"/>
      <c r="G2164" s="1355"/>
      <c r="H2164" s="1356">
        <v>771503</v>
      </c>
      <c r="I2164" s="1363" t="s">
        <v>4872</v>
      </c>
      <c r="J2164" s="1355" t="s">
        <v>3245</v>
      </c>
      <c r="K2164" s="1360">
        <v>10121</v>
      </c>
      <c r="L2164" s="1360" t="s">
        <v>6375</v>
      </c>
      <c r="M2164" s="1357" t="str">
        <f>IFERROR(INDEX('Budget Manager'!C:C,MATCH(L2164,'Budget Manager'!A:A,0))&amp;", "&amp;INDEX('Budget Manager'!D:D,MATCH(L2164,'Budget Manager'!A:A,0)),"No Budget Manager")</f>
        <v>Andrews, Shaun</v>
      </c>
      <c r="N2164" s="1357">
        <f>IFERROR(INDEX('Budget Manager'!B:B,MATCH(L2164,'Budget Manager'!A:A,0)),"No PIDM")</f>
        <v>3831935</v>
      </c>
      <c r="O2164" s="1357" t="s">
        <v>6952</v>
      </c>
      <c r="P2164" s="1357" t="str">
        <f t="shared" si="43"/>
        <v>End</v>
      </c>
      <c r="Q2164" s="1361" t="str">
        <f>IFERROR(VLOOKUP(Organization!$L2164,BUDGETMANAGER,5,FALSE),"No VID")</f>
        <v>A</v>
      </c>
      <c r="R2164" s="111"/>
    </row>
    <row r="2165" spans="1:18" ht="12.75" customHeight="1">
      <c r="A2165" s="1359">
        <v>2156</v>
      </c>
      <c r="B2165" s="1355" t="s">
        <v>97</v>
      </c>
      <c r="C2165" s="1355"/>
      <c r="D2165" s="1355"/>
      <c r="E2165" s="1355"/>
      <c r="F2165" s="1355"/>
      <c r="G2165" s="1355"/>
      <c r="H2165" s="1356">
        <v>772704</v>
      </c>
      <c r="I2165" s="1363" t="s">
        <v>4871</v>
      </c>
      <c r="J2165" s="1355" t="s">
        <v>3245</v>
      </c>
      <c r="K2165" s="1360">
        <v>10121</v>
      </c>
      <c r="L2165" s="1360" t="s">
        <v>6375</v>
      </c>
      <c r="M2165" s="1357" t="str">
        <f>IFERROR(INDEX('Budget Manager'!C:C,MATCH(L2165,'Budget Manager'!A:A,0))&amp;", "&amp;INDEX('Budget Manager'!D:D,MATCH(L2165,'Budget Manager'!A:A,0)),"No Budget Manager")</f>
        <v>Andrews, Shaun</v>
      </c>
      <c r="N2165" s="1357">
        <f>IFERROR(INDEX('Budget Manager'!B:B,MATCH(L2165,'Budget Manager'!A:A,0)),"No PIDM")</f>
        <v>3831935</v>
      </c>
      <c r="O2165" s="1357" t="s">
        <v>6952</v>
      </c>
      <c r="P2165" s="1357" t="str">
        <f t="shared" si="43"/>
        <v>End</v>
      </c>
      <c r="Q2165" s="1361" t="str">
        <f>IFERROR(VLOOKUP(Organization!$L2165,BUDGETMANAGER,5,FALSE),"No VID")</f>
        <v>A</v>
      </c>
      <c r="R2165" s="111"/>
    </row>
    <row r="2166" spans="1:18" ht="12.75" customHeight="1">
      <c r="A2166" s="1359">
        <v>2157</v>
      </c>
      <c r="B2166" s="1355" t="s">
        <v>97</v>
      </c>
      <c r="C2166" s="1355"/>
      <c r="D2166" s="1355"/>
      <c r="E2166" s="1355"/>
      <c r="F2166" s="1355"/>
      <c r="G2166" s="1355"/>
      <c r="H2166" s="1356">
        <v>773900</v>
      </c>
      <c r="I2166" s="1363" t="s">
        <v>3571</v>
      </c>
      <c r="J2166" s="1355" t="s">
        <v>3245</v>
      </c>
      <c r="K2166" s="1360">
        <v>10121</v>
      </c>
      <c r="L2166" s="1360" t="s">
        <v>5944</v>
      </c>
      <c r="M2166" s="1357" t="str">
        <f>IFERROR(INDEX('Budget Manager'!C:C,MATCH(L2166,'Budget Manager'!A:A,0))&amp;", "&amp;INDEX('Budget Manager'!D:D,MATCH(L2166,'Budget Manager'!A:A,0)),"No Budget Manager")</f>
        <v>Talbot, Adam</v>
      </c>
      <c r="N2166" s="1357">
        <f>IFERROR(INDEX('Budget Manager'!B:B,MATCH(L2166,'Budget Manager'!A:A,0)),"No PIDM")</f>
        <v>3649424</v>
      </c>
      <c r="O2166" s="1357" t="s">
        <v>6159</v>
      </c>
      <c r="P2166" s="1357" t="str">
        <f t="shared" si="43"/>
        <v>End</v>
      </c>
      <c r="Q2166" s="1361" t="str">
        <f>IFERROR(VLOOKUP(Organization!$L2166,BUDGETMANAGER,5,FALSE),"No VID")</f>
        <v>I</v>
      </c>
      <c r="R2166" s="111"/>
    </row>
    <row r="2167" spans="1:18" ht="12.75" customHeight="1">
      <c r="A2167" s="1359">
        <v>2158</v>
      </c>
      <c r="B2167" s="1355" t="s">
        <v>97</v>
      </c>
      <c r="C2167" s="1355"/>
      <c r="D2167" s="1355"/>
      <c r="E2167" s="1355"/>
      <c r="F2167" s="1355"/>
      <c r="G2167" s="1355"/>
      <c r="H2167" s="1356">
        <v>774000</v>
      </c>
      <c r="I2167" s="1363" t="s">
        <v>3572</v>
      </c>
      <c r="J2167" s="1355" t="s">
        <v>3245</v>
      </c>
      <c r="K2167" s="1360">
        <v>10122</v>
      </c>
      <c r="L2167" s="1360" t="s">
        <v>5613</v>
      </c>
      <c r="M2167" s="1357" t="str">
        <f>IFERROR(INDEX('Budget Manager'!C:C,MATCH(L2167,'Budget Manager'!A:A,0))&amp;", "&amp;INDEX('Budget Manager'!D:D,MATCH(L2167,'Budget Manager'!A:A,0)),"No Budget Manager")</f>
        <v>Feijoo, Boris</v>
      </c>
      <c r="N2167" s="1357">
        <f>IFERROR(INDEX('Budget Manager'!B:B,MATCH(L2167,'Budget Manager'!A:A,0)),"No PIDM")</f>
        <v>619848</v>
      </c>
      <c r="O2167" s="1357" t="s">
        <v>6159</v>
      </c>
      <c r="P2167" s="1357" t="str">
        <f t="shared" si="43"/>
        <v>End</v>
      </c>
      <c r="Q2167" s="1361" t="str">
        <f>IFERROR(VLOOKUP(Organization!$L2167,BUDGETMANAGER,5,FALSE),"No VID")</f>
        <v>I</v>
      </c>
      <c r="R2167" s="111"/>
    </row>
    <row r="2168" spans="1:18" ht="12.75" customHeight="1">
      <c r="A2168" s="1359">
        <v>2159</v>
      </c>
      <c r="B2168" s="1355" t="s">
        <v>97</v>
      </c>
      <c r="C2168" s="1355"/>
      <c r="D2168" s="1355"/>
      <c r="E2168" s="1355"/>
      <c r="F2168" s="1355"/>
      <c r="G2168" s="1355"/>
      <c r="H2168" s="1356">
        <v>775600</v>
      </c>
      <c r="I2168" s="1363" t="s">
        <v>3936</v>
      </c>
      <c r="J2168" s="1355" t="s">
        <v>3245</v>
      </c>
      <c r="K2168" s="1360">
        <v>10122</v>
      </c>
      <c r="L2168" s="1360" t="s">
        <v>5613</v>
      </c>
      <c r="M2168" s="1357" t="str">
        <f>IFERROR(INDEX('Budget Manager'!C:C,MATCH(L2168,'Budget Manager'!A:A,0))&amp;", "&amp;INDEX('Budget Manager'!D:D,MATCH(L2168,'Budget Manager'!A:A,0)),"No Budget Manager")</f>
        <v>Feijoo, Boris</v>
      </c>
      <c r="N2168" s="1357">
        <f>IFERROR(INDEX('Budget Manager'!B:B,MATCH(L2168,'Budget Manager'!A:A,0)),"No PIDM")</f>
        <v>619848</v>
      </c>
      <c r="O2168" s="1357" t="s">
        <v>6159</v>
      </c>
      <c r="P2168" s="1357" t="str">
        <f t="shared" si="43"/>
        <v>End</v>
      </c>
      <c r="Q2168" s="1361" t="str">
        <f>IFERROR(VLOOKUP(Organization!$L2168,BUDGETMANAGER,5,FALSE),"No VID")</f>
        <v>I</v>
      </c>
      <c r="R2168" s="111"/>
    </row>
    <row r="2169" spans="1:18" ht="12.75" customHeight="1">
      <c r="A2169" s="1359">
        <v>2160</v>
      </c>
      <c r="B2169" s="1355" t="s">
        <v>97</v>
      </c>
      <c r="C2169" s="1355"/>
      <c r="D2169" s="1355"/>
      <c r="E2169" s="1355"/>
      <c r="F2169" s="1355"/>
      <c r="G2169" s="1355"/>
      <c r="H2169" s="1356">
        <v>775700</v>
      </c>
      <c r="I2169" s="1363" t="s">
        <v>3937</v>
      </c>
      <c r="J2169" s="1355" t="s">
        <v>3245</v>
      </c>
      <c r="K2169" s="1360">
        <v>10121</v>
      </c>
      <c r="L2169" s="1360" t="s">
        <v>5944</v>
      </c>
      <c r="M2169" s="1357" t="str">
        <f>IFERROR(INDEX('Budget Manager'!C:C,MATCH(L2169,'Budget Manager'!A:A,0))&amp;", "&amp;INDEX('Budget Manager'!D:D,MATCH(L2169,'Budget Manager'!A:A,0)),"No Budget Manager")</f>
        <v>Talbot, Adam</v>
      </c>
      <c r="N2169" s="1357">
        <f>IFERROR(INDEX('Budget Manager'!B:B,MATCH(L2169,'Budget Manager'!A:A,0)),"No PIDM")</f>
        <v>3649424</v>
      </c>
      <c r="O2169" s="1357" t="s">
        <v>6159</v>
      </c>
      <c r="P2169" s="1357" t="str">
        <f t="shared" si="43"/>
        <v>End</v>
      </c>
      <c r="Q2169" s="1361" t="str">
        <f>IFERROR(VLOOKUP(Organization!$L2169,BUDGETMANAGER,5,FALSE),"No VID")</f>
        <v>I</v>
      </c>
      <c r="R2169" s="111"/>
    </row>
    <row r="2170" spans="1:18" ht="12.75" customHeight="1">
      <c r="A2170" s="1359">
        <v>2161</v>
      </c>
      <c r="B2170" s="1355" t="s">
        <v>97</v>
      </c>
      <c r="C2170" s="1355"/>
      <c r="D2170" s="1355"/>
      <c r="E2170" s="1355"/>
      <c r="F2170" s="1355"/>
      <c r="G2170" s="1355">
        <v>10832</v>
      </c>
      <c r="H2170" s="1356"/>
      <c r="I2170" s="1363" t="s">
        <v>663</v>
      </c>
      <c r="J2170" s="1355" t="s">
        <v>3240</v>
      </c>
      <c r="K2170" s="1360">
        <v>1083</v>
      </c>
      <c r="L2170" s="1360" t="s">
        <v>9613</v>
      </c>
      <c r="M2170" s="1357" t="str">
        <f>IFERROR(INDEX('Budget Manager'!C:C,MATCH(L2170,'Budget Manager'!A:A,0))&amp;", "&amp;INDEX('Budget Manager'!D:D,MATCH(L2170,'Budget Manager'!A:A,0)),"No Budget Manager")</f>
        <v>Paredes, Natalia</v>
      </c>
      <c r="N2170" s="1357">
        <f>IFERROR(INDEX('Budget Manager'!B:B,MATCH(L2170,'Budget Manager'!A:A,0)),"No PIDM")</f>
        <v>3101378</v>
      </c>
      <c r="O2170" s="1357"/>
      <c r="P2170" s="1357" t="str">
        <f t="shared" si="43"/>
        <v/>
      </c>
      <c r="Q2170" s="1361" t="str">
        <f>IFERROR(VLOOKUP(Organization!$L2170,BUDGETMANAGER,5,FALSE),"No VID")</f>
        <v>A</v>
      </c>
      <c r="R2170" s="111"/>
    </row>
    <row r="2171" spans="1:18" ht="12.75" customHeight="1">
      <c r="A2171" s="1359">
        <v>2162</v>
      </c>
      <c r="B2171" s="1355" t="s">
        <v>97</v>
      </c>
      <c r="C2171" s="1355"/>
      <c r="D2171" s="1355"/>
      <c r="E2171" s="1355"/>
      <c r="F2171" s="1355"/>
      <c r="G2171" s="1355"/>
      <c r="H2171" s="1356">
        <v>170012</v>
      </c>
      <c r="I2171" s="1363" t="s">
        <v>6593</v>
      </c>
      <c r="J2171" s="1355" t="s">
        <v>3245</v>
      </c>
      <c r="K2171" s="1360">
        <v>10832</v>
      </c>
      <c r="L2171" s="1360" t="s">
        <v>9613</v>
      </c>
      <c r="M2171" s="1357" t="str">
        <f>IFERROR(INDEX('Budget Manager'!C:C,MATCH(L2171,'Budget Manager'!A:A,0))&amp;", "&amp;INDEX('Budget Manager'!D:D,MATCH(L2171,'Budget Manager'!A:A,0)),"No Budget Manager")</f>
        <v>Paredes, Natalia</v>
      </c>
      <c r="N2171" s="1357">
        <f>IFERROR(INDEX('Budget Manager'!B:B,MATCH(L2171,'Budget Manager'!A:A,0)),"No PIDM")</f>
        <v>3101378</v>
      </c>
      <c r="O2171" s="1357"/>
      <c r="P2171" s="1357" t="str">
        <f t="shared" si="43"/>
        <v/>
      </c>
      <c r="Q2171" s="1361" t="str">
        <f>IFERROR(VLOOKUP(Organization!$L2171,BUDGETMANAGER,5,FALSE),"No VID")</f>
        <v>A</v>
      </c>
      <c r="R2171" s="111"/>
    </row>
    <row r="2172" spans="1:18" ht="12.75" customHeight="1">
      <c r="A2172" s="1359">
        <v>2163</v>
      </c>
      <c r="B2172" s="1355" t="s">
        <v>97</v>
      </c>
      <c r="C2172" s="1355"/>
      <c r="D2172" s="1355"/>
      <c r="E2172" s="1355"/>
      <c r="F2172" s="1355"/>
      <c r="G2172" s="1355"/>
      <c r="H2172" s="1356">
        <v>170210</v>
      </c>
      <c r="I2172" s="1363" t="s">
        <v>4373</v>
      </c>
      <c r="J2172" s="1355" t="s">
        <v>3245</v>
      </c>
      <c r="K2172" s="1360">
        <v>10832</v>
      </c>
      <c r="L2172" s="1360" t="s">
        <v>9613</v>
      </c>
      <c r="M2172" s="1357" t="str">
        <f>IFERROR(INDEX('Budget Manager'!C:C,MATCH(L2172,'Budget Manager'!A:A,0))&amp;", "&amp;INDEX('Budget Manager'!D:D,MATCH(L2172,'Budget Manager'!A:A,0)),"No Budget Manager")</f>
        <v>Paredes, Natalia</v>
      </c>
      <c r="N2172" s="1357">
        <f>IFERROR(INDEX('Budget Manager'!B:B,MATCH(L2172,'Budget Manager'!A:A,0)),"No PIDM")</f>
        <v>3101378</v>
      </c>
      <c r="O2172" s="1357"/>
      <c r="P2172" s="1357" t="str">
        <f t="shared" si="43"/>
        <v/>
      </c>
      <c r="Q2172" s="1361" t="str">
        <f>IFERROR(VLOOKUP(Organization!$L2172,BUDGETMANAGER,5,FALSE),"No VID")</f>
        <v>A</v>
      </c>
      <c r="R2172" s="111"/>
    </row>
    <row r="2173" spans="1:18" ht="12.75" customHeight="1">
      <c r="A2173" s="1359">
        <v>2164</v>
      </c>
      <c r="B2173" s="1355" t="s">
        <v>97</v>
      </c>
      <c r="C2173" s="1355"/>
      <c r="D2173" s="1355"/>
      <c r="E2173" s="1355"/>
      <c r="F2173" s="1355"/>
      <c r="G2173" s="1355"/>
      <c r="H2173" s="1356">
        <v>170301</v>
      </c>
      <c r="I2173" s="1363" t="s">
        <v>5675</v>
      </c>
      <c r="J2173" s="1355" t="s">
        <v>3245</v>
      </c>
      <c r="K2173" s="1360">
        <v>10832</v>
      </c>
      <c r="L2173" s="1360" t="s">
        <v>9613</v>
      </c>
      <c r="M2173" s="1357" t="str">
        <f>IFERROR(INDEX('Budget Manager'!C:C,MATCH(L2173,'Budget Manager'!A:A,0))&amp;", "&amp;INDEX('Budget Manager'!D:D,MATCH(L2173,'Budget Manager'!A:A,0)),"No Budget Manager")</f>
        <v>Paredes, Natalia</v>
      </c>
      <c r="N2173" s="1357">
        <f>IFERROR(INDEX('Budget Manager'!B:B,MATCH(L2173,'Budget Manager'!A:A,0)),"No PIDM")</f>
        <v>3101378</v>
      </c>
      <c r="O2173" s="1357"/>
      <c r="P2173" s="1357" t="str">
        <f t="shared" si="43"/>
        <v/>
      </c>
      <c r="Q2173" s="1361" t="str">
        <f>IFERROR(VLOOKUP(Organization!$L2173,BUDGETMANAGER,5,FALSE),"No VID")</f>
        <v>A</v>
      </c>
      <c r="R2173" s="111"/>
    </row>
    <row r="2174" spans="1:18" ht="12.75" customHeight="1">
      <c r="A2174" s="1359">
        <v>2165</v>
      </c>
      <c r="B2174" s="1355" t="s">
        <v>97</v>
      </c>
      <c r="C2174" s="1355"/>
      <c r="D2174" s="1355"/>
      <c r="E2174" s="1355"/>
      <c r="F2174" s="1355"/>
      <c r="G2174" s="1355"/>
      <c r="H2174" s="1356">
        <v>170311</v>
      </c>
      <c r="I2174" s="1363" t="s">
        <v>5950</v>
      </c>
      <c r="J2174" s="1355" t="s">
        <v>3245</v>
      </c>
      <c r="K2174" s="1360">
        <v>10832</v>
      </c>
      <c r="L2174" s="1360" t="s">
        <v>9613</v>
      </c>
      <c r="M2174" s="1357" t="str">
        <f>IFERROR(INDEX('Budget Manager'!C:C,MATCH(L2174,'Budget Manager'!A:A,0))&amp;", "&amp;INDEX('Budget Manager'!D:D,MATCH(L2174,'Budget Manager'!A:A,0)),"No Budget Manager")</f>
        <v>Paredes, Natalia</v>
      </c>
      <c r="N2174" s="1357">
        <f>IFERROR(INDEX('Budget Manager'!B:B,MATCH(L2174,'Budget Manager'!A:A,0)),"No PIDM")</f>
        <v>3101378</v>
      </c>
      <c r="O2174" s="1357"/>
      <c r="P2174" s="1357" t="str">
        <f t="shared" si="43"/>
        <v/>
      </c>
      <c r="Q2174" s="1361" t="str">
        <f>IFERROR(VLOOKUP(Organization!$L2174,BUDGETMANAGER,5,FALSE),"No VID")</f>
        <v>A</v>
      </c>
      <c r="R2174" s="111"/>
    </row>
    <row r="2175" spans="1:18" ht="12.75" customHeight="1">
      <c r="A2175" s="1359">
        <v>2166</v>
      </c>
      <c r="B2175" s="1355" t="s">
        <v>97</v>
      </c>
      <c r="C2175" s="1355"/>
      <c r="D2175" s="1355"/>
      <c r="E2175" s="1355"/>
      <c r="F2175" s="1355"/>
      <c r="G2175" s="1355"/>
      <c r="H2175" s="1356">
        <v>170402</v>
      </c>
      <c r="I2175" s="1363" t="s">
        <v>6591</v>
      </c>
      <c r="J2175" s="1355" t="s">
        <v>3245</v>
      </c>
      <c r="K2175" s="1360">
        <v>10832</v>
      </c>
      <c r="L2175" s="1360" t="s">
        <v>9613</v>
      </c>
      <c r="M2175" s="1357" t="str">
        <f>IFERROR(INDEX('Budget Manager'!C:C,MATCH(L2175,'Budget Manager'!A:A,0))&amp;", "&amp;INDEX('Budget Manager'!D:D,MATCH(L2175,'Budget Manager'!A:A,0)),"No Budget Manager")</f>
        <v>Paredes, Natalia</v>
      </c>
      <c r="N2175" s="1357">
        <f>IFERROR(INDEX('Budget Manager'!B:B,MATCH(L2175,'Budget Manager'!A:A,0)),"No PIDM")</f>
        <v>3101378</v>
      </c>
      <c r="O2175" s="1357"/>
      <c r="P2175" s="1357" t="str">
        <f t="shared" si="43"/>
        <v/>
      </c>
      <c r="Q2175" s="1361" t="str">
        <f>IFERROR(VLOOKUP(Organization!$L2175,BUDGETMANAGER,5,FALSE),"No VID")</f>
        <v>A</v>
      </c>
      <c r="R2175" s="111"/>
    </row>
    <row r="2176" spans="1:18" ht="12.75" customHeight="1">
      <c r="A2176" s="1359">
        <v>2167</v>
      </c>
      <c r="B2176" s="1355" t="s">
        <v>97</v>
      </c>
      <c r="C2176" s="1355"/>
      <c r="D2176" s="1355"/>
      <c r="E2176" s="1355"/>
      <c r="F2176" s="1355"/>
      <c r="G2176" s="1355"/>
      <c r="H2176" s="1356">
        <v>170403</v>
      </c>
      <c r="I2176" s="1363" t="s">
        <v>648</v>
      </c>
      <c r="J2176" s="1355" t="s">
        <v>3245</v>
      </c>
      <c r="K2176" s="1360">
        <v>10832</v>
      </c>
      <c r="L2176" s="1360" t="s">
        <v>9613</v>
      </c>
      <c r="M2176" s="1357" t="str">
        <f>IFERROR(INDEX('Budget Manager'!C:C,MATCH(L2176,'Budget Manager'!A:A,0))&amp;", "&amp;INDEX('Budget Manager'!D:D,MATCH(L2176,'Budget Manager'!A:A,0)),"No Budget Manager")</f>
        <v>Paredes, Natalia</v>
      </c>
      <c r="N2176" s="1357">
        <f>IFERROR(INDEX('Budget Manager'!B:B,MATCH(L2176,'Budget Manager'!A:A,0)),"No PIDM")</f>
        <v>3101378</v>
      </c>
      <c r="O2176" s="1357"/>
      <c r="P2176" s="1357" t="str">
        <f t="shared" si="43"/>
        <v/>
      </c>
      <c r="Q2176" s="1361" t="str">
        <f>IFERROR(VLOOKUP(Organization!$L2176,BUDGETMANAGER,5,FALSE),"No VID")</f>
        <v>A</v>
      </c>
      <c r="R2176" s="111"/>
    </row>
    <row r="2177" spans="1:18" ht="12.75" customHeight="1">
      <c r="A2177" s="1359">
        <v>2168</v>
      </c>
      <c r="B2177" s="1355" t="s">
        <v>97</v>
      </c>
      <c r="C2177" s="1355"/>
      <c r="D2177" s="1355"/>
      <c r="E2177" s="1355"/>
      <c r="F2177" s="1355"/>
      <c r="G2177" s="1355"/>
      <c r="H2177" s="1356">
        <v>170404</v>
      </c>
      <c r="I2177" s="1363" t="s">
        <v>494</v>
      </c>
      <c r="J2177" s="1355" t="s">
        <v>3245</v>
      </c>
      <c r="K2177" s="1360">
        <v>10832</v>
      </c>
      <c r="L2177" s="1360" t="s">
        <v>9613</v>
      </c>
      <c r="M2177" s="1357" t="str">
        <f>IFERROR(INDEX('Budget Manager'!C:C,MATCH(L2177,'Budget Manager'!A:A,0))&amp;", "&amp;INDEX('Budget Manager'!D:D,MATCH(L2177,'Budget Manager'!A:A,0)),"No Budget Manager")</f>
        <v>Paredes, Natalia</v>
      </c>
      <c r="N2177" s="1357">
        <f>IFERROR(INDEX('Budget Manager'!B:B,MATCH(L2177,'Budget Manager'!A:A,0)),"No PIDM")</f>
        <v>3101378</v>
      </c>
      <c r="O2177" s="1357"/>
      <c r="P2177" s="1357" t="str">
        <f t="shared" si="43"/>
        <v/>
      </c>
      <c r="Q2177" s="1361" t="str">
        <f>IFERROR(VLOOKUP(Organization!$L2177,BUDGETMANAGER,5,FALSE),"No VID")</f>
        <v>A</v>
      </c>
      <c r="R2177" s="111"/>
    </row>
    <row r="2178" spans="1:18" ht="12.75" customHeight="1">
      <c r="A2178" s="1359">
        <v>2169</v>
      </c>
      <c r="B2178" s="1355" t="s">
        <v>97</v>
      </c>
      <c r="C2178" s="1355"/>
      <c r="D2178" s="1355"/>
      <c r="E2178" s="1355"/>
      <c r="F2178" s="1355"/>
      <c r="G2178" s="1355"/>
      <c r="H2178" s="1356">
        <v>170407</v>
      </c>
      <c r="I2178" s="1363" t="s">
        <v>649</v>
      </c>
      <c r="J2178" s="1355" t="s">
        <v>3245</v>
      </c>
      <c r="K2178" s="1360">
        <v>10832</v>
      </c>
      <c r="L2178" s="1360" t="s">
        <v>9613</v>
      </c>
      <c r="M2178" s="1357" t="str">
        <f>IFERROR(INDEX('Budget Manager'!C:C,MATCH(L2178,'Budget Manager'!A:A,0))&amp;", "&amp;INDEX('Budget Manager'!D:D,MATCH(L2178,'Budget Manager'!A:A,0)),"No Budget Manager")</f>
        <v>Paredes, Natalia</v>
      </c>
      <c r="N2178" s="1357">
        <f>IFERROR(INDEX('Budget Manager'!B:B,MATCH(L2178,'Budget Manager'!A:A,0)),"No PIDM")</f>
        <v>3101378</v>
      </c>
      <c r="O2178" s="1357"/>
      <c r="P2178" s="1357" t="str">
        <f t="shared" si="43"/>
        <v/>
      </c>
      <c r="Q2178" s="1361" t="str">
        <f>IFERROR(VLOOKUP(Organization!$L2178,BUDGETMANAGER,5,FALSE),"No VID")</f>
        <v>A</v>
      </c>
      <c r="R2178" s="111"/>
    </row>
    <row r="2179" spans="1:18" ht="12.75" customHeight="1">
      <c r="A2179" s="1359">
        <v>2170</v>
      </c>
      <c r="B2179" s="1355" t="s">
        <v>97</v>
      </c>
      <c r="C2179" s="1355"/>
      <c r="D2179" s="1355"/>
      <c r="E2179" s="1355"/>
      <c r="F2179" s="1355"/>
      <c r="G2179" s="1355"/>
      <c r="H2179" s="1356">
        <v>170505</v>
      </c>
      <c r="I2179" s="1363" t="s">
        <v>495</v>
      </c>
      <c r="J2179" s="1355" t="s">
        <v>3245</v>
      </c>
      <c r="K2179" s="1360">
        <v>10832</v>
      </c>
      <c r="L2179" s="1360" t="s">
        <v>9613</v>
      </c>
      <c r="M2179" s="1357" t="str">
        <f>IFERROR(INDEX('Budget Manager'!C:C,MATCH(L2179,'Budget Manager'!A:A,0))&amp;", "&amp;INDEX('Budget Manager'!D:D,MATCH(L2179,'Budget Manager'!A:A,0)),"No Budget Manager")</f>
        <v>Paredes, Natalia</v>
      </c>
      <c r="N2179" s="1357">
        <f>IFERROR(INDEX('Budget Manager'!B:B,MATCH(L2179,'Budget Manager'!A:A,0)),"No PIDM")</f>
        <v>3101378</v>
      </c>
      <c r="O2179" s="1357"/>
      <c r="P2179" s="1357" t="str">
        <f t="shared" si="43"/>
        <v/>
      </c>
      <c r="Q2179" s="1361" t="str">
        <f>IFERROR(VLOOKUP(Organization!$L2179,BUDGETMANAGER,5,FALSE),"No VID")</f>
        <v>A</v>
      </c>
      <c r="R2179" s="111"/>
    </row>
    <row r="2180" spans="1:18" ht="12.75" customHeight="1">
      <c r="A2180" s="1359">
        <v>2171</v>
      </c>
      <c r="B2180" s="1355" t="s">
        <v>97</v>
      </c>
      <c r="C2180" s="1355"/>
      <c r="D2180" s="1355"/>
      <c r="E2180" s="1355"/>
      <c r="F2180" s="1355"/>
      <c r="G2180" s="1355"/>
      <c r="H2180" s="1356">
        <v>171000</v>
      </c>
      <c r="I2180" s="1363" t="s">
        <v>5057</v>
      </c>
      <c r="J2180" s="1355" t="s">
        <v>3245</v>
      </c>
      <c r="K2180" s="1360">
        <v>10832</v>
      </c>
      <c r="L2180" s="1360" t="s">
        <v>9613</v>
      </c>
      <c r="M2180" s="1357" t="str">
        <f>IFERROR(INDEX('Budget Manager'!C:C,MATCH(L2180,'Budget Manager'!A:A,0))&amp;", "&amp;INDEX('Budget Manager'!D:D,MATCH(L2180,'Budget Manager'!A:A,0)),"No Budget Manager")</f>
        <v>Paredes, Natalia</v>
      </c>
      <c r="N2180" s="1357">
        <f>IFERROR(INDEX('Budget Manager'!B:B,MATCH(L2180,'Budget Manager'!A:A,0)),"No PIDM")</f>
        <v>3101378</v>
      </c>
      <c r="O2180" s="1357"/>
      <c r="P2180" s="1357" t="str">
        <f t="shared" si="43"/>
        <v/>
      </c>
      <c r="Q2180" s="1361" t="str">
        <f>IFERROR(VLOOKUP(Organization!$L2180,BUDGETMANAGER,5,FALSE),"No VID")</f>
        <v>A</v>
      </c>
      <c r="R2180" s="111"/>
    </row>
    <row r="2181" spans="1:18" ht="12.75" customHeight="1">
      <c r="A2181" s="1359">
        <v>2172</v>
      </c>
      <c r="B2181" s="1355" t="s">
        <v>97</v>
      </c>
      <c r="C2181" s="1355"/>
      <c r="D2181" s="1355"/>
      <c r="E2181" s="1355"/>
      <c r="F2181" s="1355"/>
      <c r="G2181" s="1355"/>
      <c r="H2181" s="1356">
        <v>171100</v>
      </c>
      <c r="I2181" s="1363" t="s">
        <v>5198</v>
      </c>
      <c r="J2181" s="1355" t="s">
        <v>3245</v>
      </c>
      <c r="K2181" s="1360">
        <v>10832</v>
      </c>
      <c r="L2181" s="1360" t="s">
        <v>9613</v>
      </c>
      <c r="M2181" s="1357" t="str">
        <f>IFERROR(INDEX('Budget Manager'!C:C,MATCH(L2181,'Budget Manager'!A:A,0))&amp;", "&amp;INDEX('Budget Manager'!D:D,MATCH(L2181,'Budget Manager'!A:A,0)),"No Budget Manager")</f>
        <v>Paredes, Natalia</v>
      </c>
      <c r="N2181" s="1357">
        <f>IFERROR(INDEX('Budget Manager'!B:B,MATCH(L2181,'Budget Manager'!A:A,0)),"No PIDM")</f>
        <v>3101378</v>
      </c>
      <c r="O2181" s="1357"/>
      <c r="P2181" s="1357" t="str">
        <f t="shared" si="43"/>
        <v/>
      </c>
      <c r="Q2181" s="1361" t="str">
        <f>IFERROR(VLOOKUP(Organization!$L2181,BUDGETMANAGER,5,FALSE),"No VID")</f>
        <v>A</v>
      </c>
      <c r="R2181" s="111"/>
    </row>
    <row r="2182" spans="1:18" ht="12.75" customHeight="1">
      <c r="A2182" s="1359">
        <v>2173</v>
      </c>
      <c r="B2182" s="1355" t="s">
        <v>97</v>
      </c>
      <c r="C2182" s="1355"/>
      <c r="D2182" s="1355"/>
      <c r="E2182" s="1355"/>
      <c r="F2182" s="1355"/>
      <c r="G2182" s="1355">
        <v>10833</v>
      </c>
      <c r="H2182" s="1356"/>
      <c r="I2182" s="1363" t="s">
        <v>6240</v>
      </c>
      <c r="J2182" s="1355" t="s">
        <v>3240</v>
      </c>
      <c r="K2182" s="1360">
        <v>1083</v>
      </c>
      <c r="L2182" s="1360" t="s">
        <v>7697</v>
      </c>
      <c r="M2182" s="1357" t="str">
        <f>IFERROR(INDEX('Budget Manager'!C:C,MATCH(L2182,'Budget Manager'!A:A,0))&amp;", "&amp;INDEX('Budget Manager'!D:D,MATCH(L2182,'Budget Manager'!A:A,0)),"No Budget Manager")</f>
        <v>Sorrow, Andrew</v>
      </c>
      <c r="N2182" s="1357">
        <f>IFERROR(INDEX('Budget Manager'!B:B,MATCH(L2182,'Budget Manager'!A:A,0)),"No PIDM")</f>
        <v>3944935</v>
      </c>
      <c r="O2182" s="1357"/>
      <c r="P2182" s="1357" t="str">
        <f t="shared" si="43"/>
        <v/>
      </c>
      <c r="Q2182" s="1361" t="str">
        <f>IFERROR(VLOOKUP(Organization!$L2182,BUDGETMANAGER,5,FALSE),"No VID")</f>
        <v>A</v>
      </c>
      <c r="R2182" s="111"/>
    </row>
    <row r="2183" spans="1:18" ht="12.75" customHeight="1">
      <c r="A2183" s="1359">
        <v>2174</v>
      </c>
      <c r="B2183" s="1355" t="s">
        <v>97</v>
      </c>
      <c r="C2183" s="1355"/>
      <c r="D2183" s="1355"/>
      <c r="E2183" s="1355"/>
      <c r="F2183" s="1355"/>
      <c r="G2183" s="1355"/>
      <c r="H2183" s="1356">
        <v>170202</v>
      </c>
      <c r="I2183" s="1363" t="s">
        <v>6586</v>
      </c>
      <c r="J2183" s="1355" t="s">
        <v>3245</v>
      </c>
      <c r="K2183" s="1360">
        <v>10833</v>
      </c>
      <c r="L2183" s="1360" t="s">
        <v>7697</v>
      </c>
      <c r="M2183" s="1357" t="str">
        <f>IFERROR(INDEX('Budget Manager'!C:C,MATCH(L2183,'Budget Manager'!A:A,0))&amp;", "&amp;INDEX('Budget Manager'!D:D,MATCH(L2183,'Budget Manager'!A:A,0)),"No Budget Manager")</f>
        <v>Sorrow, Andrew</v>
      </c>
      <c r="N2183" s="1357">
        <f>IFERROR(INDEX('Budget Manager'!B:B,MATCH(L2183,'Budget Manager'!A:A,0)),"No PIDM")</f>
        <v>3944935</v>
      </c>
      <c r="O2183" s="1357"/>
      <c r="P2183" s="1357" t="str">
        <f t="shared" si="43"/>
        <v/>
      </c>
      <c r="Q2183" s="1361" t="str">
        <f>IFERROR(VLOOKUP(Organization!$L2183,BUDGETMANAGER,5,FALSE),"No VID")</f>
        <v>A</v>
      </c>
      <c r="R2183" s="111"/>
    </row>
    <row r="2184" spans="1:18" ht="12.75" customHeight="1">
      <c r="A2184" s="1359">
        <v>2175</v>
      </c>
      <c r="B2184" s="1355" t="s">
        <v>97</v>
      </c>
      <c r="C2184" s="1355"/>
      <c r="D2184" s="1355"/>
      <c r="E2184" s="1355"/>
      <c r="F2184" s="1355"/>
      <c r="G2184" s="1355"/>
      <c r="H2184" s="1356">
        <v>170203</v>
      </c>
      <c r="I2184" s="1363" t="s">
        <v>644</v>
      </c>
      <c r="J2184" s="1355" t="s">
        <v>3245</v>
      </c>
      <c r="K2184" s="1360">
        <v>10833</v>
      </c>
      <c r="L2184" s="1360" t="s">
        <v>7697</v>
      </c>
      <c r="M2184" s="1357" t="str">
        <f>IFERROR(INDEX('Budget Manager'!C:C,MATCH(L2184,'Budget Manager'!A:A,0))&amp;", "&amp;INDEX('Budget Manager'!D:D,MATCH(L2184,'Budget Manager'!A:A,0)),"No Budget Manager")</f>
        <v>Sorrow, Andrew</v>
      </c>
      <c r="N2184" s="1357">
        <f>IFERROR(INDEX('Budget Manager'!B:B,MATCH(L2184,'Budget Manager'!A:A,0)),"No PIDM")</f>
        <v>3944935</v>
      </c>
      <c r="O2184" s="1357"/>
      <c r="P2184" s="1357" t="str">
        <f t="shared" si="43"/>
        <v/>
      </c>
      <c r="Q2184" s="1361" t="str">
        <f>IFERROR(VLOOKUP(Organization!$L2184,BUDGETMANAGER,5,FALSE),"No VID")</f>
        <v>A</v>
      </c>
      <c r="R2184" s="111"/>
    </row>
    <row r="2185" spans="1:18" ht="12.75" customHeight="1">
      <c r="A2185" s="1359">
        <v>2176</v>
      </c>
      <c r="B2185" s="1355" t="s">
        <v>97</v>
      </c>
      <c r="C2185" s="1355"/>
      <c r="D2185" s="1355"/>
      <c r="E2185" s="1355"/>
      <c r="F2185" s="1355"/>
      <c r="G2185" s="1355"/>
      <c r="H2185" s="1356">
        <v>170204</v>
      </c>
      <c r="I2185" s="1363" t="s">
        <v>490</v>
      </c>
      <c r="J2185" s="1355" t="s">
        <v>3245</v>
      </c>
      <c r="K2185" s="1360">
        <v>10833</v>
      </c>
      <c r="L2185" s="1360" t="s">
        <v>7697</v>
      </c>
      <c r="M2185" s="1357" t="str">
        <f>IFERROR(INDEX('Budget Manager'!C:C,MATCH(L2185,'Budget Manager'!A:A,0))&amp;", "&amp;INDEX('Budget Manager'!D:D,MATCH(L2185,'Budget Manager'!A:A,0)),"No Budget Manager")</f>
        <v>Sorrow, Andrew</v>
      </c>
      <c r="N2185" s="1357">
        <f>IFERROR(INDEX('Budget Manager'!B:B,MATCH(L2185,'Budget Manager'!A:A,0)),"No PIDM")</f>
        <v>3944935</v>
      </c>
      <c r="O2185" s="1357"/>
      <c r="P2185" s="1357" t="str">
        <f t="shared" si="43"/>
        <v/>
      </c>
      <c r="Q2185" s="1361" t="str">
        <f>IFERROR(VLOOKUP(Organization!$L2185,BUDGETMANAGER,5,FALSE),"No VID")</f>
        <v>A</v>
      </c>
      <c r="R2185" s="111"/>
    </row>
    <row r="2186" spans="1:18" ht="12.75" customHeight="1">
      <c r="A2186" s="1359">
        <v>2177</v>
      </c>
      <c r="B2186" s="1355" t="s">
        <v>97</v>
      </c>
      <c r="C2186" s="1355"/>
      <c r="D2186" s="1355"/>
      <c r="E2186" s="1355"/>
      <c r="F2186" s="1355"/>
      <c r="G2186" s="1355"/>
      <c r="H2186" s="1356">
        <v>170207</v>
      </c>
      <c r="I2186" s="1363" t="s">
        <v>645</v>
      </c>
      <c r="J2186" s="1355" t="s">
        <v>3245</v>
      </c>
      <c r="K2186" s="1360">
        <v>10833</v>
      </c>
      <c r="L2186" s="1360" t="s">
        <v>7697</v>
      </c>
      <c r="M2186" s="1357" t="str">
        <f>IFERROR(INDEX('Budget Manager'!C:C,MATCH(L2186,'Budget Manager'!A:A,0))&amp;", "&amp;INDEX('Budget Manager'!D:D,MATCH(L2186,'Budget Manager'!A:A,0)),"No Budget Manager")</f>
        <v>Sorrow, Andrew</v>
      </c>
      <c r="N2186" s="1357">
        <f>IFERROR(INDEX('Budget Manager'!B:B,MATCH(L2186,'Budget Manager'!A:A,0)),"No PIDM")</f>
        <v>3944935</v>
      </c>
      <c r="O2186" s="1357"/>
      <c r="P2186" s="1357" t="str">
        <f t="shared" si="43"/>
        <v/>
      </c>
      <c r="Q2186" s="1361" t="str">
        <f>IFERROR(VLOOKUP(Organization!$L2186,BUDGETMANAGER,5,FALSE),"No VID")</f>
        <v>A</v>
      </c>
      <c r="R2186" s="111"/>
    </row>
    <row r="2187" spans="1:18" ht="12.75" customHeight="1">
      <c r="A2187" s="1359">
        <v>2178</v>
      </c>
      <c r="B2187" s="1355" t="s">
        <v>97</v>
      </c>
      <c r="C2187" s="1355"/>
      <c r="D2187" s="1355"/>
      <c r="E2187" s="1355"/>
      <c r="F2187" s="1355"/>
      <c r="G2187" s="1355"/>
      <c r="H2187" s="1356">
        <v>170211</v>
      </c>
      <c r="I2187" s="1363" t="s">
        <v>5951</v>
      </c>
      <c r="J2187" s="1355" t="s">
        <v>3245</v>
      </c>
      <c r="K2187" s="1360">
        <v>10833</v>
      </c>
      <c r="L2187" s="1360" t="s">
        <v>7697</v>
      </c>
      <c r="M2187" s="1357" t="str">
        <f>IFERROR(INDEX('Budget Manager'!C:C,MATCH(L2187,'Budget Manager'!A:A,0))&amp;", "&amp;INDEX('Budget Manager'!D:D,MATCH(L2187,'Budget Manager'!A:A,0)),"No Budget Manager")</f>
        <v>Sorrow, Andrew</v>
      </c>
      <c r="N2187" s="1357">
        <f>IFERROR(INDEX('Budget Manager'!B:B,MATCH(L2187,'Budget Manager'!A:A,0)),"No PIDM")</f>
        <v>3944935</v>
      </c>
      <c r="O2187" s="1357"/>
      <c r="P2187" s="1357" t="str">
        <f t="shared" si="43"/>
        <v/>
      </c>
      <c r="Q2187" s="1361" t="str">
        <f>IFERROR(VLOOKUP(Organization!$L2187,BUDGETMANAGER,5,FALSE),"No VID")</f>
        <v>A</v>
      </c>
      <c r="R2187" s="111"/>
    </row>
    <row r="2188" spans="1:18" ht="12.75" customHeight="1">
      <c r="A2188" s="1359">
        <v>2179</v>
      </c>
      <c r="B2188" s="1355" t="s">
        <v>97</v>
      </c>
      <c r="C2188" s="1355"/>
      <c r="D2188" s="1355"/>
      <c r="E2188" s="1355"/>
      <c r="F2188" s="1355"/>
      <c r="G2188" s="1355"/>
      <c r="H2188" s="1356">
        <v>170305</v>
      </c>
      <c r="I2188" s="1363" t="s">
        <v>491</v>
      </c>
      <c r="J2188" s="1355" t="s">
        <v>3245</v>
      </c>
      <c r="K2188" s="1360">
        <v>10833</v>
      </c>
      <c r="L2188" s="1360" t="s">
        <v>7697</v>
      </c>
      <c r="M2188" s="1357" t="str">
        <f>IFERROR(INDEX('Budget Manager'!C:C,MATCH(L2188,'Budget Manager'!A:A,0))&amp;", "&amp;INDEX('Budget Manager'!D:D,MATCH(L2188,'Budget Manager'!A:A,0)),"No Budget Manager")</f>
        <v>Sorrow, Andrew</v>
      </c>
      <c r="N2188" s="1357">
        <f>IFERROR(INDEX('Budget Manager'!B:B,MATCH(L2188,'Budget Manager'!A:A,0)),"No PIDM")</f>
        <v>3944935</v>
      </c>
      <c r="O2188" s="1357"/>
      <c r="P2188" s="1357" t="str">
        <f t="shared" si="43"/>
        <v/>
      </c>
      <c r="Q2188" s="1361" t="str">
        <f>IFERROR(VLOOKUP(Organization!$L2188,BUDGETMANAGER,5,FALSE),"No VID")</f>
        <v>A</v>
      </c>
      <c r="R2188" s="111"/>
    </row>
    <row r="2189" spans="1:18" ht="12.75" customHeight="1">
      <c r="A2189" s="1359">
        <v>2180</v>
      </c>
      <c r="B2189" s="1355" t="s">
        <v>97</v>
      </c>
      <c r="C2189" s="1355"/>
      <c r="D2189" s="1355"/>
      <c r="E2189" s="1355"/>
      <c r="F2189" s="1355"/>
      <c r="G2189" s="1355"/>
      <c r="H2189" s="1356">
        <v>170501</v>
      </c>
      <c r="I2189" s="1363" t="s">
        <v>5859</v>
      </c>
      <c r="J2189" s="1355" t="s">
        <v>3245</v>
      </c>
      <c r="K2189" s="1360">
        <v>10833</v>
      </c>
      <c r="L2189" s="1360" t="s">
        <v>7697</v>
      </c>
      <c r="M2189" s="1357" t="str">
        <f>IFERROR(INDEX('Budget Manager'!C:C,MATCH(L2189,'Budget Manager'!A:A,0))&amp;", "&amp;INDEX('Budget Manager'!D:D,MATCH(L2189,'Budget Manager'!A:A,0)),"No Budget Manager")</f>
        <v>Sorrow, Andrew</v>
      </c>
      <c r="N2189" s="1357">
        <f>IFERROR(INDEX('Budget Manager'!B:B,MATCH(L2189,'Budget Manager'!A:A,0)),"No PIDM")</f>
        <v>3944935</v>
      </c>
      <c r="O2189" s="1357"/>
      <c r="P2189" s="1357" t="str">
        <f t="shared" si="43"/>
        <v/>
      </c>
      <c r="Q2189" s="1361" t="str">
        <f>IFERROR(VLOOKUP(Organization!$L2189,BUDGETMANAGER,5,FALSE),"No VID")</f>
        <v>A</v>
      </c>
      <c r="R2189" s="111"/>
    </row>
    <row r="2190" spans="1:18" ht="12.75" customHeight="1">
      <c r="A2190" s="1359">
        <v>2181</v>
      </c>
      <c r="B2190" s="1355" t="s">
        <v>97</v>
      </c>
      <c r="C2190" s="1355"/>
      <c r="D2190" s="1355"/>
      <c r="E2190" s="1355"/>
      <c r="F2190" s="1355"/>
      <c r="G2190" s="1355"/>
      <c r="H2190" s="1356">
        <v>170510</v>
      </c>
      <c r="I2190" s="1363" t="s">
        <v>5101</v>
      </c>
      <c r="J2190" s="1355" t="s">
        <v>3245</v>
      </c>
      <c r="K2190" s="1360">
        <v>10833</v>
      </c>
      <c r="L2190" s="1360" t="s">
        <v>7697</v>
      </c>
      <c r="M2190" s="1357" t="str">
        <f>IFERROR(INDEX('Budget Manager'!C:C,MATCH(L2190,'Budget Manager'!A:A,0))&amp;", "&amp;INDEX('Budget Manager'!D:D,MATCH(L2190,'Budget Manager'!A:A,0)),"No Budget Manager")</f>
        <v>Sorrow, Andrew</v>
      </c>
      <c r="N2190" s="1357">
        <f>IFERROR(INDEX('Budget Manager'!B:B,MATCH(L2190,'Budget Manager'!A:A,0)),"No PIDM")</f>
        <v>3944935</v>
      </c>
      <c r="O2190" s="1357"/>
      <c r="P2190" s="1357" t="str">
        <f t="shared" si="43"/>
        <v/>
      </c>
      <c r="Q2190" s="1361" t="str">
        <f>IFERROR(VLOOKUP(Organization!$L2190,BUDGETMANAGER,5,FALSE),"No VID")</f>
        <v>A</v>
      </c>
      <c r="R2190" s="111"/>
    </row>
    <row r="2191" spans="1:18" ht="12.75" customHeight="1">
      <c r="A2191" s="1359">
        <v>2182</v>
      </c>
      <c r="B2191" s="1355" t="s">
        <v>97</v>
      </c>
      <c r="C2191" s="1355"/>
      <c r="D2191" s="1355"/>
      <c r="E2191" s="1355"/>
      <c r="F2191" s="1355"/>
      <c r="G2191" s="1355"/>
      <c r="H2191" s="1356">
        <v>170511</v>
      </c>
      <c r="I2191" s="1363" t="s">
        <v>6004</v>
      </c>
      <c r="J2191" s="1355" t="s">
        <v>3245</v>
      </c>
      <c r="K2191" s="1360">
        <v>10833</v>
      </c>
      <c r="L2191" s="1360" t="s">
        <v>7697</v>
      </c>
      <c r="M2191" s="1357" t="str">
        <f>IFERROR(INDEX('Budget Manager'!C:C,MATCH(L2191,'Budget Manager'!A:A,0))&amp;", "&amp;INDEX('Budget Manager'!D:D,MATCH(L2191,'Budget Manager'!A:A,0)),"No Budget Manager")</f>
        <v>Sorrow, Andrew</v>
      </c>
      <c r="N2191" s="1357">
        <f>IFERROR(INDEX('Budget Manager'!B:B,MATCH(L2191,'Budget Manager'!A:A,0)),"No PIDM")</f>
        <v>3944935</v>
      </c>
      <c r="O2191" s="1357"/>
      <c r="P2191" s="1357" t="str">
        <f t="shared" si="43"/>
        <v/>
      </c>
      <c r="Q2191" s="1361" t="str">
        <f>IFERROR(VLOOKUP(Organization!$L2191,BUDGETMANAGER,5,FALSE),"No VID")</f>
        <v>A</v>
      </c>
      <c r="R2191" s="111"/>
    </row>
    <row r="2192" spans="1:18" ht="12.75" customHeight="1">
      <c r="A2192" s="1359">
        <v>2183</v>
      </c>
      <c r="B2192" s="1355" t="s">
        <v>97</v>
      </c>
      <c r="C2192" s="1355"/>
      <c r="D2192" s="1355"/>
      <c r="E2192" s="1355"/>
      <c r="F2192" s="1355"/>
      <c r="G2192" s="1355"/>
      <c r="H2192" s="1356">
        <v>170601</v>
      </c>
      <c r="I2192" s="1363" t="s">
        <v>6000</v>
      </c>
      <c r="J2192" s="1355" t="s">
        <v>3245</v>
      </c>
      <c r="K2192" s="1360">
        <v>10833</v>
      </c>
      <c r="L2192" s="1360" t="s">
        <v>7697</v>
      </c>
      <c r="M2192" s="1357" t="str">
        <f>IFERROR(INDEX('Budget Manager'!C:C,MATCH(L2192,'Budget Manager'!A:A,0))&amp;", "&amp;INDEX('Budget Manager'!D:D,MATCH(L2192,'Budget Manager'!A:A,0)),"No Budget Manager")</f>
        <v>Sorrow, Andrew</v>
      </c>
      <c r="N2192" s="1357">
        <f>IFERROR(INDEX('Budget Manager'!B:B,MATCH(L2192,'Budget Manager'!A:A,0)),"No PIDM")</f>
        <v>3944935</v>
      </c>
      <c r="O2192" s="1357"/>
      <c r="P2192" s="1357" t="str">
        <f t="shared" si="43"/>
        <v/>
      </c>
      <c r="Q2192" s="1361" t="str">
        <f>IFERROR(VLOOKUP(Organization!$L2192,BUDGETMANAGER,5,FALSE),"No VID")</f>
        <v>A</v>
      </c>
      <c r="R2192" s="111"/>
    </row>
    <row r="2193" spans="1:18" ht="12.75" customHeight="1">
      <c r="A2193" s="1359">
        <v>2184</v>
      </c>
      <c r="B2193" s="1355" t="s">
        <v>97</v>
      </c>
      <c r="C2193" s="1355"/>
      <c r="D2193" s="1355"/>
      <c r="E2193" s="1355"/>
      <c r="F2193" s="1355"/>
      <c r="G2193" s="1355"/>
      <c r="H2193" s="1356">
        <v>170602</v>
      </c>
      <c r="I2193" s="1363" t="s">
        <v>6587</v>
      </c>
      <c r="J2193" s="1355" t="s">
        <v>3245</v>
      </c>
      <c r="K2193" s="1360">
        <v>10833</v>
      </c>
      <c r="L2193" s="1360" t="s">
        <v>7697</v>
      </c>
      <c r="M2193" s="1357" t="str">
        <f>IFERROR(INDEX('Budget Manager'!C:C,MATCH(L2193,'Budget Manager'!A:A,0))&amp;", "&amp;INDEX('Budget Manager'!D:D,MATCH(L2193,'Budget Manager'!A:A,0)),"No Budget Manager")</f>
        <v>Sorrow, Andrew</v>
      </c>
      <c r="N2193" s="1357">
        <f>IFERROR(INDEX('Budget Manager'!B:B,MATCH(L2193,'Budget Manager'!A:A,0)),"No PIDM")</f>
        <v>3944935</v>
      </c>
      <c r="O2193" s="1357"/>
      <c r="P2193" s="1357" t="str">
        <f t="shared" si="43"/>
        <v/>
      </c>
      <c r="Q2193" s="1361" t="str">
        <f>IFERROR(VLOOKUP(Organization!$L2193,BUDGETMANAGER,5,FALSE),"No VID")</f>
        <v>A</v>
      </c>
      <c r="R2193" s="111"/>
    </row>
    <row r="2194" spans="1:18" ht="12.75" customHeight="1">
      <c r="A2194" s="1359">
        <v>2185</v>
      </c>
      <c r="B2194" s="1355" t="s">
        <v>97</v>
      </c>
      <c r="C2194" s="1355"/>
      <c r="D2194" s="1355"/>
      <c r="E2194" s="1355"/>
      <c r="F2194" s="1355"/>
      <c r="G2194" s="1355"/>
      <c r="H2194" s="1356">
        <v>170607</v>
      </c>
      <c r="I2194" s="1363" t="s">
        <v>6002</v>
      </c>
      <c r="J2194" s="1355" t="s">
        <v>3245</v>
      </c>
      <c r="K2194" s="1360">
        <v>10833</v>
      </c>
      <c r="L2194" s="1360" t="s">
        <v>7697</v>
      </c>
      <c r="M2194" s="1357" t="str">
        <f>IFERROR(INDEX('Budget Manager'!C:C,MATCH(L2194,'Budget Manager'!A:A,0))&amp;", "&amp;INDEX('Budget Manager'!D:D,MATCH(L2194,'Budget Manager'!A:A,0)),"No Budget Manager")</f>
        <v>Sorrow, Andrew</v>
      </c>
      <c r="N2194" s="1357">
        <f>IFERROR(INDEX('Budget Manager'!B:B,MATCH(L2194,'Budget Manager'!A:A,0)),"No PIDM")</f>
        <v>3944935</v>
      </c>
      <c r="O2194" s="1357"/>
      <c r="P2194" s="1357" t="str">
        <f t="shared" si="43"/>
        <v/>
      </c>
      <c r="Q2194" s="1361" t="str">
        <f>IFERROR(VLOOKUP(Organization!$L2194,BUDGETMANAGER,5,FALSE),"No VID")</f>
        <v>A</v>
      </c>
      <c r="R2194" s="111"/>
    </row>
    <row r="2195" spans="1:18" ht="12.75" customHeight="1">
      <c r="A2195" s="1359">
        <v>2186</v>
      </c>
      <c r="B2195" s="1355" t="s">
        <v>97</v>
      </c>
      <c r="C2195" s="1355"/>
      <c r="D2195" s="1355"/>
      <c r="E2195" s="1355"/>
      <c r="F2195" s="1355"/>
      <c r="G2195" s="1355"/>
      <c r="H2195" s="1356">
        <v>170703</v>
      </c>
      <c r="I2195" s="1363" t="s">
        <v>6003</v>
      </c>
      <c r="J2195" s="1355" t="s">
        <v>3245</v>
      </c>
      <c r="K2195" s="1360">
        <v>10833</v>
      </c>
      <c r="L2195" s="1360" t="s">
        <v>7697</v>
      </c>
      <c r="M2195" s="1357" t="str">
        <f>IFERROR(INDEX('Budget Manager'!C:C,MATCH(L2195,'Budget Manager'!A:A,0))&amp;", "&amp;INDEX('Budget Manager'!D:D,MATCH(L2195,'Budget Manager'!A:A,0)),"No Budget Manager")</f>
        <v>Sorrow, Andrew</v>
      </c>
      <c r="N2195" s="1357">
        <f>IFERROR(INDEX('Budget Manager'!B:B,MATCH(L2195,'Budget Manager'!A:A,0)),"No PIDM")</f>
        <v>3944935</v>
      </c>
      <c r="O2195" s="1357"/>
      <c r="P2195" s="1357" t="str">
        <f t="shared" si="43"/>
        <v/>
      </c>
      <c r="Q2195" s="1361" t="str">
        <f>IFERROR(VLOOKUP(Organization!$L2195,BUDGETMANAGER,5,FALSE),"No VID")</f>
        <v>A</v>
      </c>
      <c r="R2195" s="111"/>
    </row>
    <row r="2196" spans="1:18" ht="12.75" customHeight="1">
      <c r="A2196" s="1359">
        <v>2187</v>
      </c>
      <c r="B2196" s="1355" t="s">
        <v>97</v>
      </c>
      <c r="C2196" s="1355"/>
      <c r="D2196" s="1355"/>
      <c r="E2196" s="1355"/>
      <c r="F2196" s="1355"/>
      <c r="G2196" s="1355"/>
      <c r="H2196" s="1356">
        <v>170710</v>
      </c>
      <c r="I2196" s="1363" t="s">
        <v>6005</v>
      </c>
      <c r="J2196" s="1355" t="s">
        <v>3245</v>
      </c>
      <c r="K2196" s="1360">
        <v>10833</v>
      </c>
      <c r="L2196" s="1360" t="s">
        <v>7697</v>
      </c>
      <c r="M2196" s="1357" t="str">
        <f>IFERROR(INDEX('Budget Manager'!C:C,MATCH(L2196,'Budget Manager'!A:A,0))&amp;", "&amp;INDEX('Budget Manager'!D:D,MATCH(L2196,'Budget Manager'!A:A,0)),"No Budget Manager")</f>
        <v>Sorrow, Andrew</v>
      </c>
      <c r="N2196" s="1357">
        <f>IFERROR(INDEX('Budget Manager'!B:B,MATCH(L2196,'Budget Manager'!A:A,0)),"No PIDM")</f>
        <v>3944935</v>
      </c>
      <c r="O2196" s="1357"/>
      <c r="P2196" s="1357" t="str">
        <f t="shared" si="43"/>
        <v/>
      </c>
      <c r="Q2196" s="1361" t="str">
        <f>IFERROR(VLOOKUP(Organization!$L2196,BUDGETMANAGER,5,FALSE),"No VID")</f>
        <v>A</v>
      </c>
      <c r="R2196" s="111"/>
    </row>
    <row r="2197" spans="1:18" ht="12.75" customHeight="1">
      <c r="A2197" s="1359">
        <v>2188</v>
      </c>
      <c r="B2197" s="1355" t="s">
        <v>97</v>
      </c>
      <c r="C2197" s="1355"/>
      <c r="D2197" s="1355"/>
      <c r="E2197" s="1355"/>
      <c r="F2197" s="1355"/>
      <c r="G2197" s="1355"/>
      <c r="H2197" s="1356">
        <v>170804</v>
      </c>
      <c r="I2197" s="1363" t="s">
        <v>6001</v>
      </c>
      <c r="J2197" s="1355" t="s">
        <v>3245</v>
      </c>
      <c r="K2197" s="1360">
        <v>10833</v>
      </c>
      <c r="L2197" s="1360" t="s">
        <v>7697</v>
      </c>
      <c r="M2197" s="1357" t="str">
        <f>IFERROR(INDEX('Budget Manager'!C:C,MATCH(L2197,'Budget Manager'!A:A,0))&amp;", "&amp;INDEX('Budget Manager'!D:D,MATCH(L2197,'Budget Manager'!A:A,0)),"No Budget Manager")</f>
        <v>Sorrow, Andrew</v>
      </c>
      <c r="N2197" s="1357">
        <f>IFERROR(INDEX('Budget Manager'!B:B,MATCH(L2197,'Budget Manager'!A:A,0)),"No PIDM")</f>
        <v>3944935</v>
      </c>
      <c r="O2197" s="1357"/>
      <c r="P2197" s="1357" t="str">
        <f t="shared" si="43"/>
        <v/>
      </c>
      <c r="Q2197" s="1361" t="str">
        <f>IFERROR(VLOOKUP(Organization!$L2197,BUDGETMANAGER,5,FALSE),"No VID")</f>
        <v>A</v>
      </c>
      <c r="R2197" s="111"/>
    </row>
    <row r="2198" spans="1:18" ht="12.75" customHeight="1">
      <c r="A2198" s="1359">
        <v>2189</v>
      </c>
      <c r="B2198" s="1355" t="s">
        <v>97</v>
      </c>
      <c r="C2198" s="1355"/>
      <c r="D2198" s="1355"/>
      <c r="E2198" s="1355"/>
      <c r="F2198" s="1355"/>
      <c r="G2198" s="1355"/>
      <c r="H2198" s="1356">
        <v>170905</v>
      </c>
      <c r="I2198" s="1363" t="s">
        <v>6006</v>
      </c>
      <c r="J2198" s="1355" t="s">
        <v>3245</v>
      </c>
      <c r="K2198" s="1360">
        <v>10833</v>
      </c>
      <c r="L2198" s="1360" t="s">
        <v>7697</v>
      </c>
      <c r="M2198" s="1357" t="str">
        <f>IFERROR(INDEX('Budget Manager'!C:C,MATCH(L2198,'Budget Manager'!A:A,0))&amp;", "&amp;INDEX('Budget Manager'!D:D,MATCH(L2198,'Budget Manager'!A:A,0)),"No Budget Manager")</f>
        <v>Sorrow, Andrew</v>
      </c>
      <c r="N2198" s="1357">
        <f>IFERROR(INDEX('Budget Manager'!B:B,MATCH(L2198,'Budget Manager'!A:A,0)),"No PIDM")</f>
        <v>3944935</v>
      </c>
      <c r="O2198" s="1357"/>
      <c r="P2198" s="1357" t="str">
        <f t="shared" si="43"/>
        <v/>
      </c>
      <c r="Q2198" s="1361" t="str">
        <f>IFERROR(VLOOKUP(Organization!$L2198,BUDGETMANAGER,5,FALSE),"No VID")</f>
        <v>A</v>
      </c>
      <c r="R2198" s="111"/>
    </row>
    <row r="2199" spans="1:18" ht="12.75" customHeight="1">
      <c r="A2199" s="1359">
        <v>2190</v>
      </c>
      <c r="B2199" s="1355" t="s">
        <v>97</v>
      </c>
      <c r="C2199" s="1355"/>
      <c r="D2199" s="1355"/>
      <c r="E2199" s="1355"/>
      <c r="F2199" s="1355"/>
      <c r="G2199" s="1355"/>
      <c r="H2199" s="1356">
        <v>171200</v>
      </c>
      <c r="I2199" s="1363" t="s">
        <v>7866</v>
      </c>
      <c r="J2199" s="1355" t="s">
        <v>3245</v>
      </c>
      <c r="K2199" s="1360">
        <v>10833</v>
      </c>
      <c r="L2199" s="1360" t="s">
        <v>7697</v>
      </c>
      <c r="M2199" s="1357" t="str">
        <f>IFERROR(INDEX('Budget Manager'!C:C,MATCH(L2199,'Budget Manager'!A:A,0))&amp;", "&amp;INDEX('Budget Manager'!D:D,MATCH(L2199,'Budget Manager'!A:A,0)),"No Budget Manager")</f>
        <v>Sorrow, Andrew</v>
      </c>
      <c r="N2199" s="1357">
        <f>IFERROR(INDEX('Budget Manager'!B:B,MATCH(L2199,'Budget Manager'!A:A,0)),"No PIDM")</f>
        <v>3944935</v>
      </c>
      <c r="O2199" s="1357"/>
      <c r="P2199" s="1357" t="str">
        <f t="shared" si="43"/>
        <v/>
      </c>
      <c r="Q2199" s="1361" t="str">
        <f>IFERROR(VLOOKUP(Organization!$L2199,BUDGETMANAGER,5,FALSE),"No VID")</f>
        <v>A</v>
      </c>
      <c r="R2199" s="111"/>
    </row>
    <row r="2200" spans="1:18" ht="12.75" customHeight="1">
      <c r="A2200" s="1359">
        <v>2191</v>
      </c>
      <c r="B2200" s="1355" t="s">
        <v>97</v>
      </c>
      <c r="C2200" s="1355"/>
      <c r="D2200" s="1355"/>
      <c r="E2200" s="1355"/>
      <c r="F2200" s="1355"/>
      <c r="G2200" s="1355">
        <v>10834</v>
      </c>
      <c r="H2200" s="1356"/>
      <c r="I2200" s="1363" t="s">
        <v>6394</v>
      </c>
      <c r="J2200" s="1355" t="s">
        <v>3240</v>
      </c>
      <c r="K2200" s="1360">
        <v>1083</v>
      </c>
      <c r="L2200" s="1357" t="s">
        <v>9171</v>
      </c>
      <c r="M2200" s="1357" t="str">
        <f>IFERROR(INDEX('Budget Manager'!C:C,MATCH(L2200,'Budget Manager'!A:A,0))&amp;", "&amp;INDEX('Budget Manager'!D:D,MATCH(L2200,'Budget Manager'!A:A,0)),"No Budget Manager")</f>
        <v>Damian, Tana</v>
      </c>
      <c r="N2200" s="1357">
        <f>IFERROR(INDEX('Budget Manager'!B:B,MATCH(L2200,'Budget Manager'!A:A,0)),"No PIDM")</f>
        <v>3352322</v>
      </c>
      <c r="O2200" s="1357"/>
      <c r="P2200" s="1357" t="str">
        <f>LEFT($O2200,3)</f>
        <v/>
      </c>
      <c r="Q2200" s="1361" t="str">
        <f>IFERROR(VLOOKUP(Organization!$L2200,BUDGETMANAGER,5,FALSE),"No VID")</f>
        <v>A</v>
      </c>
      <c r="R2200" s="111"/>
    </row>
    <row r="2201" spans="1:18" ht="12.75" customHeight="1">
      <c r="A2201" s="1359">
        <v>2192</v>
      </c>
      <c r="B2201" s="1355" t="s">
        <v>97</v>
      </c>
      <c r="C2201" s="1355"/>
      <c r="D2201" s="1355"/>
      <c r="E2201" s="1355"/>
      <c r="F2201" s="1355"/>
      <c r="G2201" s="1355"/>
      <c r="H2201" s="1356">
        <v>170500</v>
      </c>
      <c r="I2201" s="1363" t="s">
        <v>6395</v>
      </c>
      <c r="J2201" s="1355" t="s">
        <v>3245</v>
      </c>
      <c r="K2201" s="1360">
        <v>10125</v>
      </c>
      <c r="L2201" s="1357" t="s">
        <v>6607</v>
      </c>
      <c r="M2201" s="1357" t="str">
        <f>IFERROR(INDEX('Budget Manager'!C:C,MATCH(L2201,'Budget Manager'!A:A,0))&amp;", "&amp;INDEX('Budget Manager'!D:D,MATCH(L2201,'Budget Manager'!A:A,0)),"No Budget Manager")</f>
        <v>Colon, Mona Liza</v>
      </c>
      <c r="N2201" s="1357">
        <f>IFERROR(INDEX('Budget Manager'!B:B,MATCH(L2201,'Budget Manager'!A:A,0)),"No PIDM")</f>
        <v>492512</v>
      </c>
      <c r="O2201" s="1357" t="s">
        <v>6635</v>
      </c>
      <c r="P2201" s="1357" t="str">
        <f>LEFT($O2201,3)</f>
        <v>End</v>
      </c>
      <c r="Q2201" s="1361" t="str">
        <f>IFERROR(VLOOKUP(Organization!$L2201,BUDGETMANAGER,5,FALSE),"No VID")</f>
        <v>A</v>
      </c>
      <c r="R2201" s="111"/>
    </row>
    <row r="2202" spans="1:18" ht="12.75" customHeight="1">
      <c r="A2202" s="1359">
        <v>2193</v>
      </c>
      <c r="B2202" s="1355" t="s">
        <v>97</v>
      </c>
      <c r="C2202" s="1357"/>
      <c r="D2202" s="1357"/>
      <c r="E2202" s="1357"/>
      <c r="F2202" s="1357"/>
      <c r="G2202" s="1357"/>
      <c r="H2202" s="1356">
        <v>170700</v>
      </c>
      <c r="I2202" s="1357" t="s">
        <v>6636</v>
      </c>
      <c r="J2202" s="1355" t="s">
        <v>3245</v>
      </c>
      <c r="K2202" s="1360">
        <v>10834</v>
      </c>
      <c r="L2202" s="1357" t="s">
        <v>9171</v>
      </c>
      <c r="M2202" s="1357" t="str">
        <f>IFERROR(INDEX('Budget Manager'!C:C,MATCH(L2202,'Budget Manager'!A:A,0))&amp;", "&amp;INDEX('Budget Manager'!D:D,MATCH(L2202,'Budget Manager'!A:A,0)),"No Budget Manager")</f>
        <v>Damian, Tana</v>
      </c>
      <c r="N2202" s="1357">
        <f>IFERROR(INDEX('Budget Manager'!B:B,MATCH(L2202,'Budget Manager'!A:A,0)),"No PIDM")</f>
        <v>3352322</v>
      </c>
      <c r="O2202" s="1357"/>
      <c r="P2202" s="1357" t="str">
        <f>LEFT($O2202,3)</f>
        <v/>
      </c>
      <c r="Q2202" s="1361" t="str">
        <f>IFERROR(VLOOKUP(Organization!$L2202,BUDGETMANAGER,5,FALSE),"No VID")</f>
        <v>A</v>
      </c>
      <c r="R2202" s="111"/>
    </row>
    <row r="2203" spans="1:18" ht="12.75" customHeight="1">
      <c r="A2203" s="1359">
        <v>2194</v>
      </c>
      <c r="B2203" s="1355" t="s">
        <v>97</v>
      </c>
      <c r="C2203" s="1355"/>
      <c r="D2203" s="1355"/>
      <c r="E2203" s="1355"/>
      <c r="F2203" s="1355">
        <v>1084</v>
      </c>
      <c r="G2203" s="1355"/>
      <c r="H2203" s="1356"/>
      <c r="I2203" s="1363" t="s">
        <v>9626</v>
      </c>
      <c r="J2203" s="1355" t="s">
        <v>3240</v>
      </c>
      <c r="K2203" s="1360">
        <v>108</v>
      </c>
      <c r="L2203" s="1360" t="s">
        <v>6205</v>
      </c>
      <c r="M2203" s="1357" t="str">
        <f>IFERROR(INDEX('Budget Manager'!C:C,MATCH(L2203,'Budget Manager'!A:A,0))&amp;", "&amp;INDEX('Budget Manager'!D:D,MATCH(L2203,'Budget Manager'!A:A,0)),"No Budget Manager")</f>
        <v>Cristancho Mercado, Oscar</v>
      </c>
      <c r="N2203" s="1357">
        <f>IFERROR(INDEX('Budget Manager'!B:B,MATCH(L2203,'Budget Manager'!A:A,0)),"No PIDM")</f>
        <v>3809223</v>
      </c>
      <c r="O2203" s="1357"/>
      <c r="P2203" s="1357" t="str">
        <f t="shared" si="43"/>
        <v/>
      </c>
      <c r="Q2203" s="1361" t="str">
        <f>IFERROR(VLOOKUP(Organization!$L2203,BUDGETMANAGER,5,FALSE),"No VID")</f>
        <v>A</v>
      </c>
      <c r="R2203" s="111"/>
    </row>
    <row r="2204" spans="1:18" ht="12.75" customHeight="1">
      <c r="A2204" s="1359">
        <v>2195</v>
      </c>
      <c r="B2204" s="1355" t="s">
        <v>97</v>
      </c>
      <c r="C2204" s="1355"/>
      <c r="D2204" s="1355"/>
      <c r="E2204" s="1355"/>
      <c r="F2204" s="1355"/>
      <c r="G2204" s="1355">
        <v>10840</v>
      </c>
      <c r="H2204" s="1356"/>
      <c r="I2204" s="1363" t="s">
        <v>9626</v>
      </c>
      <c r="J2204" s="1355" t="s">
        <v>3240</v>
      </c>
      <c r="K2204" s="1360">
        <v>1084</v>
      </c>
      <c r="L2204" s="1360" t="s">
        <v>6205</v>
      </c>
      <c r="M2204" s="1357" t="str">
        <f>IFERROR(INDEX('Budget Manager'!C:C,MATCH(L2204,'Budget Manager'!A:A,0))&amp;", "&amp;INDEX('Budget Manager'!D:D,MATCH(L2204,'Budget Manager'!A:A,0)),"No Budget Manager")</f>
        <v>Cristancho Mercado, Oscar</v>
      </c>
      <c r="N2204" s="1357">
        <f>IFERROR(INDEX('Budget Manager'!B:B,MATCH(L2204,'Budget Manager'!A:A,0)),"No PIDM")</f>
        <v>3809223</v>
      </c>
      <c r="O2204" s="1357"/>
      <c r="P2204" s="1357" t="str">
        <f t="shared" si="43"/>
        <v/>
      </c>
      <c r="Q2204" s="1361" t="str">
        <f>IFERROR(VLOOKUP(Organization!$L2204,BUDGETMANAGER,5,FALSE),"No VID")</f>
        <v>A</v>
      </c>
      <c r="R2204" s="111"/>
    </row>
    <row r="2205" spans="1:18" ht="12.75" customHeight="1">
      <c r="A2205" s="1359">
        <v>2196</v>
      </c>
      <c r="B2205" s="1355" t="s">
        <v>97</v>
      </c>
      <c r="C2205" s="1355"/>
      <c r="D2205" s="1355"/>
      <c r="E2205" s="1355"/>
      <c r="F2205" s="1355"/>
      <c r="G2205" s="1355"/>
      <c r="H2205" s="1356">
        <v>120000</v>
      </c>
      <c r="I2205" s="1363" t="s">
        <v>5414</v>
      </c>
      <c r="J2205" s="1355" t="s">
        <v>3245</v>
      </c>
      <c r="K2205" s="1360">
        <v>10840</v>
      </c>
      <c r="L2205" s="1360" t="s">
        <v>6205</v>
      </c>
      <c r="M2205" s="1357" t="str">
        <f>IFERROR(INDEX('Budget Manager'!C:C,MATCH(L2205,'Budget Manager'!A:A,0))&amp;", "&amp;INDEX('Budget Manager'!D:D,MATCH(L2205,'Budget Manager'!A:A,0)),"No Budget Manager")</f>
        <v>Cristancho Mercado, Oscar</v>
      </c>
      <c r="N2205" s="1357">
        <f>IFERROR(INDEX('Budget Manager'!B:B,MATCH(L2205,'Budget Manager'!A:A,0)),"No PIDM")</f>
        <v>3809223</v>
      </c>
      <c r="O2205" s="1357" t="s">
        <v>9741</v>
      </c>
      <c r="P2205" s="1357" t="str">
        <f t="shared" si="43"/>
        <v>End</v>
      </c>
      <c r="Q2205" s="1361" t="str">
        <f>IFERROR(VLOOKUP(Organization!$L2205,BUDGETMANAGER,5,FALSE),"No VID")</f>
        <v>A</v>
      </c>
      <c r="R2205" s="111"/>
    </row>
    <row r="2206" spans="1:18" ht="12.75" customHeight="1">
      <c r="A2206" s="1359">
        <v>2197</v>
      </c>
      <c r="B2206" s="1355" t="s">
        <v>97</v>
      </c>
      <c r="C2206" s="1355"/>
      <c r="D2206" s="1355"/>
      <c r="E2206" s="1355"/>
      <c r="F2206" s="1355"/>
      <c r="G2206" s="1355"/>
      <c r="H2206" s="1356">
        <v>120100</v>
      </c>
      <c r="I2206" s="1363" t="s">
        <v>2020</v>
      </c>
      <c r="J2206" s="1355" t="s">
        <v>3245</v>
      </c>
      <c r="K2206" s="1360">
        <v>10100</v>
      </c>
      <c r="L2206" s="1360" t="s">
        <v>6007</v>
      </c>
      <c r="M2206" s="1357" t="str">
        <f>IFERROR(INDEX('Budget Manager'!C:C,MATCH(L2206,'Budget Manager'!A:A,0))&amp;", "&amp;INDEX('Budget Manager'!D:D,MATCH(L2206,'Budget Manager'!A:A,0)),"No Budget Manager")</f>
        <v>Bender, Loren</v>
      </c>
      <c r="N2206" s="1357">
        <f>IFERROR(INDEX('Budget Manager'!B:B,MATCH(L2206,'Budget Manager'!A:A,0)),"No PIDM")</f>
        <v>3789634</v>
      </c>
      <c r="O2206" s="1357" t="s">
        <v>7417</v>
      </c>
      <c r="P2206" s="1357" t="str">
        <f t="shared" si="43"/>
        <v>End</v>
      </c>
      <c r="Q2206" s="1361" t="str">
        <f>IFERROR(VLOOKUP(Organization!$L2206,BUDGETMANAGER,5,FALSE),"No VID")</f>
        <v>I</v>
      </c>
      <c r="R2206" s="111"/>
    </row>
    <row r="2207" spans="1:18" ht="12.75" customHeight="1">
      <c r="A2207" s="1359">
        <v>2198</v>
      </c>
      <c r="B2207" s="1355" t="s">
        <v>97</v>
      </c>
      <c r="C2207" s="1355"/>
      <c r="D2207" s="1355"/>
      <c r="E2207" s="1355"/>
      <c r="F2207" s="1355"/>
      <c r="G2207" s="1355"/>
      <c r="H2207" s="1356">
        <v>160400</v>
      </c>
      <c r="I2207" s="1363" t="s">
        <v>9742</v>
      </c>
      <c r="J2207" s="1355" t="s">
        <v>3245</v>
      </c>
      <c r="K2207" s="1360">
        <v>10840</v>
      </c>
      <c r="L2207" s="1360" t="s">
        <v>6205</v>
      </c>
      <c r="M2207" s="1357" t="str">
        <f>IFERROR(INDEX('Budget Manager'!C:C,MATCH(L2207,'Budget Manager'!A:A,0))&amp;", "&amp;INDEX('Budget Manager'!D:D,MATCH(L2207,'Budget Manager'!A:A,0)),"No Budget Manager")</f>
        <v>Cristancho Mercado, Oscar</v>
      </c>
      <c r="N2207" s="1357">
        <f>IFERROR(INDEX('Budget Manager'!B:B,MATCH(L2207,'Budget Manager'!A:A,0)),"No PIDM")</f>
        <v>3809223</v>
      </c>
      <c r="O2207" s="1357"/>
      <c r="P2207" s="1357" t="str">
        <f t="shared" si="43"/>
        <v/>
      </c>
      <c r="Q2207" s="1361" t="str">
        <f>IFERROR(VLOOKUP(Organization!$L2207,BUDGETMANAGER,5,FALSE),"No VID")</f>
        <v>A</v>
      </c>
      <c r="R2207" s="111"/>
    </row>
    <row r="2208" spans="1:18" ht="12.75" customHeight="1">
      <c r="A2208" s="1359">
        <v>2199</v>
      </c>
      <c r="B2208" s="1355" t="s">
        <v>97</v>
      </c>
      <c r="C2208" s="1355"/>
      <c r="D2208" s="1355"/>
      <c r="E2208" s="1355"/>
      <c r="F2208" s="1355"/>
      <c r="G2208" s="1355"/>
      <c r="H2208" s="1356">
        <v>164500</v>
      </c>
      <c r="I2208" s="1363" t="s">
        <v>2030</v>
      </c>
      <c r="J2208" s="1355" t="s">
        <v>3245</v>
      </c>
      <c r="K2208" s="1360">
        <v>10100</v>
      </c>
      <c r="L2208" s="1360" t="s">
        <v>2031</v>
      </c>
      <c r="M2208" s="1357" t="str">
        <f>IFERROR(INDEX('Budget Manager'!C:C,MATCH(L2208,'Budget Manager'!A:A,0))&amp;", "&amp;INDEX('Budget Manager'!D:D,MATCH(L2208,'Budget Manager'!A:A,0)),"No Budget Manager")</f>
        <v>Nicholas, Patricia</v>
      </c>
      <c r="N2208" s="1357">
        <f>IFERROR(INDEX('Budget Manager'!B:B,MATCH(L2208,'Budget Manager'!A:A,0)),"No PIDM")</f>
        <v>79059</v>
      </c>
      <c r="O2208" s="1357" t="s">
        <v>4800</v>
      </c>
      <c r="P2208" s="1357" t="str">
        <f t="shared" si="43"/>
        <v>End</v>
      </c>
      <c r="Q2208" s="1361" t="str">
        <f>IFERROR(VLOOKUP(Organization!$L2208,BUDGETMANAGER,5,FALSE),"No VID")</f>
        <v>I</v>
      </c>
      <c r="R2208" s="111"/>
    </row>
    <row r="2209" spans="1:18" ht="12.75" customHeight="1">
      <c r="A2209" s="1359">
        <v>2200</v>
      </c>
      <c r="B2209" s="1355" t="s">
        <v>97</v>
      </c>
      <c r="C2209" s="1355"/>
      <c r="D2209" s="1355"/>
      <c r="E2209" s="1355"/>
      <c r="F2209" s="1355"/>
      <c r="G2209" s="1355"/>
      <c r="H2209" s="1356">
        <v>164900</v>
      </c>
      <c r="I2209" s="1363" t="s">
        <v>2032</v>
      </c>
      <c r="J2209" s="1355" t="s">
        <v>3245</v>
      </c>
      <c r="K2209" s="1360">
        <v>10100</v>
      </c>
      <c r="L2209" s="1360" t="s">
        <v>2031</v>
      </c>
      <c r="M2209" s="1357" t="str">
        <f>IFERROR(INDEX('Budget Manager'!C:C,MATCH(L2209,'Budget Manager'!A:A,0))&amp;", "&amp;INDEX('Budget Manager'!D:D,MATCH(L2209,'Budget Manager'!A:A,0)),"No Budget Manager")</f>
        <v>Nicholas, Patricia</v>
      </c>
      <c r="N2209" s="1357">
        <f>IFERROR(INDEX('Budget Manager'!B:B,MATCH(L2209,'Budget Manager'!A:A,0)),"No PIDM")</f>
        <v>79059</v>
      </c>
      <c r="O2209" s="1357" t="s">
        <v>6108</v>
      </c>
      <c r="P2209" s="1357" t="str">
        <f t="shared" si="43"/>
        <v>End</v>
      </c>
      <c r="Q2209" s="1361" t="str">
        <f>IFERROR(VLOOKUP(Organization!$L2209,BUDGETMANAGER,5,FALSE),"No VID")</f>
        <v>I</v>
      </c>
      <c r="R2209" s="111"/>
    </row>
    <row r="2210" spans="1:18" ht="12.75" customHeight="1">
      <c r="A2210" s="1359">
        <v>2201</v>
      </c>
      <c r="B2210" s="1355" t="s">
        <v>97</v>
      </c>
      <c r="C2210" s="1355"/>
      <c r="D2210" s="1355"/>
      <c r="E2210" s="1355"/>
      <c r="F2210" s="1355"/>
      <c r="G2210" s="1355"/>
      <c r="H2210" s="1356">
        <v>168800</v>
      </c>
      <c r="I2210" s="1363" t="s">
        <v>9316</v>
      </c>
      <c r="J2210" s="1355" t="s">
        <v>3245</v>
      </c>
      <c r="K2210" s="1360">
        <v>10840</v>
      </c>
      <c r="L2210" s="1360" t="s">
        <v>5501</v>
      </c>
      <c r="M2210" s="1357" t="str">
        <f>IFERROR(INDEX('Budget Manager'!C:C,MATCH(L2210,'Budget Manager'!A:A,0))&amp;", "&amp;INDEX('Budget Manager'!D:D,MATCH(L2210,'Budget Manager'!A:A,0)),"No Budget Manager")</f>
        <v>Fagan, Katherine</v>
      </c>
      <c r="N2210" s="1357">
        <f>IFERROR(INDEX('Budget Manager'!B:B,MATCH(L2210,'Budget Manager'!A:A,0)),"No PIDM")</f>
        <v>3709601</v>
      </c>
      <c r="O2210" s="1357"/>
      <c r="P2210" s="1357" t="str">
        <f t="shared" si="43"/>
        <v/>
      </c>
      <c r="Q2210" s="1361" t="str">
        <f>IFERROR(VLOOKUP(Organization!$L2210,BUDGETMANAGER,5,FALSE),"No VID")</f>
        <v>A</v>
      </c>
      <c r="R2210" s="111"/>
    </row>
    <row r="2211" spans="1:18" ht="12.75" customHeight="1">
      <c r="A2211" s="1359">
        <v>2202</v>
      </c>
      <c r="B2211" s="1355" t="s">
        <v>97</v>
      </c>
      <c r="C2211" s="1355"/>
      <c r="D2211" s="1355"/>
      <c r="E2211" s="1355"/>
      <c r="F2211" s="1355"/>
      <c r="G2211" s="1355"/>
      <c r="H2211" s="1356">
        <v>200000</v>
      </c>
      <c r="I2211" s="1392" t="s">
        <v>9782</v>
      </c>
      <c r="J2211" s="1355" t="s">
        <v>3245</v>
      </c>
      <c r="K2211" s="1360">
        <v>10840</v>
      </c>
      <c r="L2211" s="1360" t="s">
        <v>5501</v>
      </c>
      <c r="M2211" s="1357" t="str">
        <f>IFERROR(INDEX('Budget Manager'!C:C,MATCH(L2211,'Budget Manager'!A:A,0))&amp;", "&amp;INDEX('Budget Manager'!D:D,MATCH(L2211,'Budget Manager'!A:A,0)),"No Budget Manager")</f>
        <v>Fagan, Katherine</v>
      </c>
      <c r="N2211" s="1357">
        <f>IFERROR(INDEX('Budget Manager'!B:B,MATCH(L2211,'Budget Manager'!A:A,0)),"No PIDM")</f>
        <v>3709601</v>
      </c>
      <c r="O2211" s="1357"/>
      <c r="P2211" s="1357" t="str">
        <f t="shared" si="43"/>
        <v/>
      </c>
      <c r="Q2211" s="1361" t="str">
        <f>IFERROR(VLOOKUP(Organization!$L2211,BUDGETMANAGER,5,FALSE),"No VID")</f>
        <v>A</v>
      </c>
      <c r="R2211" s="111"/>
    </row>
    <row r="2212" spans="1:18" ht="12.75" customHeight="1">
      <c r="A2212" s="1359">
        <v>2203</v>
      </c>
      <c r="B2212" s="1355" t="s">
        <v>97</v>
      </c>
      <c r="C2212" s="1355"/>
      <c r="D2212" s="1355"/>
      <c r="E2212" s="1355"/>
      <c r="F2212" s="1355"/>
      <c r="G2212" s="1355"/>
      <c r="H2212" s="1356">
        <v>218600</v>
      </c>
      <c r="I2212" s="1363" t="s">
        <v>9476</v>
      </c>
      <c r="J2212" s="1355" t="s">
        <v>3245</v>
      </c>
      <c r="K2212" s="1360">
        <v>10840</v>
      </c>
      <c r="L2212" s="1360" t="s">
        <v>5501</v>
      </c>
      <c r="M2212" s="1357" t="str">
        <f>IFERROR(INDEX('Budget Manager'!C:C,MATCH(L2212,'Budget Manager'!A:A,0))&amp;", "&amp;INDEX('Budget Manager'!D:D,MATCH(L2212,'Budget Manager'!A:A,0)),"No Budget Manager")</f>
        <v>Fagan, Katherine</v>
      </c>
      <c r="N2212" s="1357">
        <f>IFERROR(INDEX('Budget Manager'!B:B,MATCH(L2212,'Budget Manager'!A:A,0)),"No PIDM")</f>
        <v>3709601</v>
      </c>
      <c r="O2212" s="1357"/>
      <c r="P2212" s="1357" t="str">
        <f t="shared" si="43"/>
        <v/>
      </c>
      <c r="Q2212" s="1361" t="str">
        <f>IFERROR(VLOOKUP(Organization!$L2212,BUDGETMANAGER,5,FALSE),"No VID")</f>
        <v>A</v>
      </c>
      <c r="R2212" s="111"/>
    </row>
    <row r="2213" spans="1:18" ht="12.75" customHeight="1">
      <c r="A2213" s="1359">
        <v>2204</v>
      </c>
      <c r="B2213" s="1355" t="s">
        <v>97</v>
      </c>
      <c r="C2213" s="1355"/>
      <c r="D2213" s="1355"/>
      <c r="E2213" s="1355"/>
      <c r="F2213" s="1355"/>
      <c r="G2213" s="1355"/>
      <c r="H2213" s="1356">
        <v>260600</v>
      </c>
      <c r="I2213" s="1363" t="s">
        <v>9017</v>
      </c>
      <c r="J2213" s="1355" t="s">
        <v>3245</v>
      </c>
      <c r="K2213" s="1360">
        <v>10840</v>
      </c>
      <c r="L2213" s="1360" t="s">
        <v>6205</v>
      </c>
      <c r="M2213" s="1357" t="str">
        <f>IFERROR(INDEX('Budget Manager'!C:C,MATCH(L2213,'Budget Manager'!A:A,0))&amp;", "&amp;INDEX('Budget Manager'!D:D,MATCH(L2213,'Budget Manager'!A:A,0)),"No Budget Manager")</f>
        <v>Cristancho Mercado, Oscar</v>
      </c>
      <c r="N2213" s="1357">
        <f>IFERROR(INDEX('Budget Manager'!B:B,MATCH(L2213,'Budget Manager'!A:A,0)),"No PIDM")</f>
        <v>3809223</v>
      </c>
      <c r="O2213" s="1357"/>
      <c r="P2213" s="1357" t="str">
        <f t="shared" si="43"/>
        <v/>
      </c>
      <c r="Q2213" s="1361" t="str">
        <f>IFERROR(VLOOKUP(Organization!$L2213,BUDGETMANAGER,5,FALSE),"No VID")</f>
        <v>A</v>
      </c>
      <c r="R2213" s="111"/>
    </row>
    <row r="2214" spans="1:18" ht="12.75" customHeight="1">
      <c r="A2214" s="1359">
        <v>2205</v>
      </c>
      <c r="B2214" s="1355" t="s">
        <v>97</v>
      </c>
      <c r="C2214" s="1355"/>
      <c r="D2214" s="1355"/>
      <c r="E2214" s="1355"/>
      <c r="F2214" s="1355"/>
      <c r="G2214" s="1355"/>
      <c r="H2214" s="1356">
        <v>260800</v>
      </c>
      <c r="I2214" s="1363" t="s">
        <v>9019</v>
      </c>
      <c r="J2214" s="1355" t="s">
        <v>3245</v>
      </c>
      <c r="K2214" s="1360">
        <v>10840</v>
      </c>
      <c r="L2214" s="1360" t="s">
        <v>6205</v>
      </c>
      <c r="M2214" s="1357" t="str">
        <f>IFERROR(INDEX('Budget Manager'!C:C,MATCH(L2214,'Budget Manager'!A:A,0))&amp;", "&amp;INDEX('Budget Manager'!D:D,MATCH(L2214,'Budget Manager'!A:A,0)),"No Budget Manager")</f>
        <v>Cristancho Mercado, Oscar</v>
      </c>
      <c r="N2214" s="1357">
        <f>IFERROR(INDEX('Budget Manager'!B:B,MATCH(L2214,'Budget Manager'!A:A,0)),"No PIDM")</f>
        <v>3809223</v>
      </c>
      <c r="O2214" s="1357"/>
      <c r="P2214" s="1357" t="str">
        <f t="shared" si="43"/>
        <v/>
      </c>
      <c r="Q2214" s="1361" t="str">
        <f>IFERROR(VLOOKUP(Organization!$L2214,BUDGETMANAGER,5,FALSE),"No VID")</f>
        <v>A</v>
      </c>
      <c r="R2214" s="111"/>
    </row>
    <row r="2215" spans="1:18" ht="12.75" customHeight="1">
      <c r="A2215" s="1359">
        <v>2206</v>
      </c>
      <c r="B2215" s="1355" t="s">
        <v>97</v>
      </c>
      <c r="C2215" s="1355"/>
      <c r="D2215" s="1355"/>
      <c r="E2215" s="1355"/>
      <c r="F2215" s="1355"/>
      <c r="G2215" s="1355"/>
      <c r="H2215" s="1356">
        <v>261000</v>
      </c>
      <c r="I2215" s="1363" t="s">
        <v>9121</v>
      </c>
      <c r="J2215" s="1355" t="s">
        <v>3245</v>
      </c>
      <c r="K2215" s="1360">
        <v>10840</v>
      </c>
      <c r="L2215" s="1360" t="s">
        <v>6205</v>
      </c>
      <c r="M2215" s="1357" t="str">
        <f>IFERROR(INDEX('Budget Manager'!C:C,MATCH(L2215,'Budget Manager'!A:A,0))&amp;", "&amp;INDEX('Budget Manager'!D:D,MATCH(L2215,'Budget Manager'!A:A,0)),"No Budget Manager")</f>
        <v>Cristancho Mercado, Oscar</v>
      </c>
      <c r="N2215" s="1357">
        <f>IFERROR(INDEX('Budget Manager'!B:B,MATCH(L2215,'Budget Manager'!A:A,0)),"No PIDM")</f>
        <v>3809223</v>
      </c>
      <c r="O2215" s="1357"/>
      <c r="P2215" s="1357" t="str">
        <f t="shared" si="43"/>
        <v/>
      </c>
      <c r="Q2215" s="1361" t="str">
        <f>IFERROR(VLOOKUP(Organization!$L2215,BUDGETMANAGER,5,FALSE),"No VID")</f>
        <v>A</v>
      </c>
      <c r="R2215" s="111"/>
    </row>
    <row r="2216" spans="1:18" ht="12.75" customHeight="1">
      <c r="A2216" s="1359">
        <v>2207</v>
      </c>
      <c r="B2216" s="1355" t="s">
        <v>97</v>
      </c>
      <c r="C2216" s="1355"/>
      <c r="D2216" s="1355"/>
      <c r="E2216" s="1355"/>
      <c r="F2216" s="1355"/>
      <c r="G2216" s="1355"/>
      <c r="H2216" s="1356">
        <v>261100</v>
      </c>
      <c r="I2216" s="1363" t="s">
        <v>9163</v>
      </c>
      <c r="J2216" s="1355" t="s">
        <v>3245</v>
      </c>
      <c r="K2216" s="1360">
        <v>10840</v>
      </c>
      <c r="L2216" s="1360" t="s">
        <v>6205</v>
      </c>
      <c r="M2216" s="1357" t="str">
        <f>IFERROR(INDEX('Budget Manager'!C:C,MATCH(L2216,'Budget Manager'!A:A,0))&amp;", "&amp;INDEX('Budget Manager'!D:D,MATCH(L2216,'Budget Manager'!A:A,0)),"No Budget Manager")</f>
        <v>Cristancho Mercado, Oscar</v>
      </c>
      <c r="N2216" s="1357">
        <f>IFERROR(INDEX('Budget Manager'!B:B,MATCH(L2216,'Budget Manager'!A:A,0)),"No PIDM")</f>
        <v>3809223</v>
      </c>
      <c r="O2216" s="1357"/>
      <c r="P2216" s="1357" t="str">
        <f t="shared" si="43"/>
        <v/>
      </c>
      <c r="Q2216" s="1361" t="str">
        <f>IFERROR(VLOOKUP(Organization!$L2216,BUDGETMANAGER,5,FALSE),"No VID")</f>
        <v>A</v>
      </c>
      <c r="R2216" s="111"/>
    </row>
    <row r="2217" spans="1:18" ht="12.75" customHeight="1">
      <c r="A2217" s="1359">
        <v>2208</v>
      </c>
      <c r="B2217" s="1355" t="s">
        <v>97</v>
      </c>
      <c r="C2217" s="1355"/>
      <c r="D2217" s="1355"/>
      <c r="E2217" s="1355"/>
      <c r="F2217" s="1355"/>
      <c r="G2217" s="1355"/>
      <c r="H2217" s="1356">
        <v>361700</v>
      </c>
      <c r="I2217" s="1363" t="s">
        <v>9329</v>
      </c>
      <c r="J2217" s="1355" t="s">
        <v>3245</v>
      </c>
      <c r="K2217" s="1360">
        <v>10840</v>
      </c>
      <c r="L2217" s="1360" t="s">
        <v>6205</v>
      </c>
      <c r="M2217" s="1357" t="str">
        <f>IFERROR(INDEX('Budget Manager'!C:C,MATCH(L2217,'Budget Manager'!A:A,0))&amp;", "&amp;INDEX('Budget Manager'!D:D,MATCH(L2217,'Budget Manager'!A:A,0)),"No Budget Manager")</f>
        <v>Cristancho Mercado, Oscar</v>
      </c>
      <c r="N2217" s="1357">
        <f>IFERROR(INDEX('Budget Manager'!B:B,MATCH(L2217,'Budget Manager'!A:A,0)),"No PIDM")</f>
        <v>3809223</v>
      </c>
      <c r="O2217" s="1357"/>
      <c r="P2217" s="1357" t="str">
        <f t="shared" ref="P2217:P2280" si="44">LEFT($O2217,3)</f>
        <v/>
      </c>
      <c r="Q2217" s="1361" t="str">
        <f>IFERROR(VLOOKUP(Organization!$L2217,BUDGETMANAGER,5,FALSE),"No VID")</f>
        <v>A</v>
      </c>
      <c r="R2217" s="111"/>
    </row>
    <row r="2218" spans="1:18" ht="12.75" customHeight="1">
      <c r="A2218" s="1359">
        <v>2209</v>
      </c>
      <c r="B2218" s="1355" t="s">
        <v>97</v>
      </c>
      <c r="C2218" s="1355"/>
      <c r="D2218" s="1355"/>
      <c r="E2218" s="1355"/>
      <c r="F2218" s="1355"/>
      <c r="G2218" s="1355"/>
      <c r="H2218" s="1356">
        <v>460000</v>
      </c>
      <c r="I2218" s="1363" t="s">
        <v>2021</v>
      </c>
      <c r="J2218" s="1355" t="s">
        <v>3245</v>
      </c>
      <c r="K2218" s="1360">
        <v>10840</v>
      </c>
      <c r="L2218" s="1360" t="s">
        <v>6205</v>
      </c>
      <c r="M2218" s="1357" t="str">
        <f>IFERROR(INDEX('Budget Manager'!C:C,MATCH(L2218,'Budget Manager'!A:A,0))&amp;", "&amp;INDEX('Budget Manager'!D:D,MATCH(L2218,'Budget Manager'!A:A,0)),"No Budget Manager")</f>
        <v>Cristancho Mercado, Oscar</v>
      </c>
      <c r="N2218" s="1357">
        <f>IFERROR(INDEX('Budget Manager'!B:B,MATCH(L2218,'Budget Manager'!A:A,0)),"No PIDM")</f>
        <v>3809223</v>
      </c>
      <c r="O2218" s="1357"/>
      <c r="P2218" s="1357" t="str">
        <f t="shared" si="44"/>
        <v/>
      </c>
      <c r="Q2218" s="1361" t="str">
        <f>IFERROR(VLOOKUP(Organization!$L2218,BUDGETMANAGER,5,FALSE),"No VID")</f>
        <v>A</v>
      </c>
      <c r="R2218" s="111"/>
    </row>
    <row r="2219" spans="1:18" ht="12.75" customHeight="1">
      <c r="A2219" s="1359">
        <v>2210</v>
      </c>
      <c r="B2219" s="1355" t="s">
        <v>97</v>
      </c>
      <c r="C2219" s="1355"/>
      <c r="D2219" s="1355"/>
      <c r="E2219" s="1355"/>
      <c r="F2219" s="1355"/>
      <c r="G2219" s="1355"/>
      <c r="H2219" s="1356">
        <v>460100</v>
      </c>
      <c r="I2219" s="1363" t="s">
        <v>2022</v>
      </c>
      <c r="J2219" s="1355" t="s">
        <v>3245</v>
      </c>
      <c r="K2219" s="1360">
        <v>10840</v>
      </c>
      <c r="L2219" s="1360" t="s">
        <v>6205</v>
      </c>
      <c r="M2219" s="1357" t="str">
        <f>IFERROR(INDEX('Budget Manager'!C:C,MATCH(L2219,'Budget Manager'!A:A,0))&amp;", "&amp;INDEX('Budget Manager'!D:D,MATCH(L2219,'Budget Manager'!A:A,0)),"No Budget Manager")</f>
        <v>Cristancho Mercado, Oscar</v>
      </c>
      <c r="N2219" s="1357">
        <f>IFERROR(INDEX('Budget Manager'!B:B,MATCH(L2219,'Budget Manager'!A:A,0)),"No PIDM")</f>
        <v>3809223</v>
      </c>
      <c r="O2219" s="1357"/>
      <c r="P2219" s="1357" t="str">
        <f t="shared" si="44"/>
        <v/>
      </c>
      <c r="Q2219" s="1361" t="str">
        <f>IFERROR(VLOOKUP(Organization!$L2219,BUDGETMANAGER,5,FALSE),"No VID")</f>
        <v>A</v>
      </c>
      <c r="R2219" s="111"/>
    </row>
    <row r="2220" spans="1:18" ht="12.75" customHeight="1">
      <c r="A2220" s="1359">
        <v>2211</v>
      </c>
      <c r="B2220" s="1355" t="s">
        <v>97</v>
      </c>
      <c r="C2220" s="1355"/>
      <c r="D2220" s="1355"/>
      <c r="E2220" s="1355"/>
      <c r="F2220" s="1355"/>
      <c r="G2220" s="1355"/>
      <c r="H2220" s="1356">
        <v>657500</v>
      </c>
      <c r="I2220" s="1363" t="s">
        <v>1995</v>
      </c>
      <c r="J2220" s="1355" t="s">
        <v>3245</v>
      </c>
      <c r="K2220" s="1360">
        <v>10840</v>
      </c>
      <c r="L2220" s="1360" t="s">
        <v>6205</v>
      </c>
      <c r="M2220" s="1357" t="str">
        <f>IFERROR(INDEX('Budget Manager'!C:C,MATCH(L2220,'Budget Manager'!A:A,0))&amp;", "&amp;INDEX('Budget Manager'!D:D,MATCH(L2220,'Budget Manager'!A:A,0)),"No Budget Manager")</f>
        <v>Cristancho Mercado, Oscar</v>
      </c>
      <c r="N2220" s="1357">
        <f>IFERROR(INDEX('Budget Manager'!B:B,MATCH(L2220,'Budget Manager'!A:A,0)),"No PIDM")</f>
        <v>3809223</v>
      </c>
      <c r="O2220" s="1357"/>
      <c r="P2220" s="1357" t="str">
        <f t="shared" si="44"/>
        <v/>
      </c>
      <c r="Q2220" s="1361" t="str">
        <f>IFERROR(VLOOKUP(Organization!$L2220,BUDGETMANAGER,5,FALSE),"No VID")</f>
        <v>A</v>
      </c>
      <c r="R2220" s="111"/>
    </row>
    <row r="2221" spans="1:18" ht="12.75" customHeight="1">
      <c r="A2221" s="1359">
        <v>2212</v>
      </c>
      <c r="B2221" s="1355" t="s">
        <v>97</v>
      </c>
      <c r="C2221" s="1355"/>
      <c r="D2221" s="1355"/>
      <c r="E2221" s="1355"/>
      <c r="F2221" s="1355"/>
      <c r="G2221" s="1355"/>
      <c r="H2221" s="1356">
        <v>770001</v>
      </c>
      <c r="I2221" s="1363" t="s">
        <v>3551</v>
      </c>
      <c r="J2221" s="1355" t="s">
        <v>3245</v>
      </c>
      <c r="K2221" s="1360">
        <v>10100</v>
      </c>
      <c r="L2221" s="1360" t="s">
        <v>6007</v>
      </c>
      <c r="M2221" s="1357" t="str">
        <f>IFERROR(INDEX('Budget Manager'!C:C,MATCH(L2221,'Budget Manager'!A:A,0))&amp;", "&amp;INDEX('Budget Manager'!D:D,MATCH(L2221,'Budget Manager'!A:A,0)),"No Budget Manager")</f>
        <v>Bender, Loren</v>
      </c>
      <c r="N2221" s="1357">
        <f>IFERROR(INDEX('Budget Manager'!B:B,MATCH(L2221,'Budget Manager'!A:A,0)),"No PIDM")</f>
        <v>3789634</v>
      </c>
      <c r="O2221" s="1357" t="s">
        <v>6157</v>
      </c>
      <c r="P2221" s="1357" t="str">
        <f t="shared" si="44"/>
        <v>End</v>
      </c>
      <c r="Q2221" s="1361" t="str">
        <f>IFERROR(VLOOKUP(Organization!$L2221,BUDGETMANAGER,5,FALSE),"No VID")</f>
        <v>I</v>
      </c>
      <c r="R2221" s="111"/>
    </row>
    <row r="2222" spans="1:18" ht="12.75" customHeight="1">
      <c r="A2222" s="1359">
        <v>2213</v>
      </c>
      <c r="B2222" s="1355" t="s">
        <v>97</v>
      </c>
      <c r="C2222" s="1355"/>
      <c r="D2222" s="1355"/>
      <c r="E2222" s="1355"/>
      <c r="F2222" s="1355"/>
      <c r="G2222" s="1355"/>
      <c r="H2222" s="1356">
        <v>770100</v>
      </c>
      <c r="I2222" s="1363" t="s">
        <v>2028</v>
      </c>
      <c r="J2222" s="1355" t="s">
        <v>3245</v>
      </c>
      <c r="K2222" s="1360">
        <v>10840</v>
      </c>
      <c r="L2222" s="1360" t="s">
        <v>6205</v>
      </c>
      <c r="M2222" s="1357" t="str">
        <f>IFERROR(INDEX('Budget Manager'!C:C,MATCH(L2222,'Budget Manager'!A:A,0))&amp;", "&amp;INDEX('Budget Manager'!D:D,MATCH(L2222,'Budget Manager'!A:A,0)),"No Budget Manager")</f>
        <v>Cristancho Mercado, Oscar</v>
      </c>
      <c r="N2222" s="1357">
        <f>IFERROR(INDEX('Budget Manager'!B:B,MATCH(L2222,'Budget Manager'!A:A,0)),"No PIDM")</f>
        <v>3809223</v>
      </c>
      <c r="O2222" s="1357"/>
      <c r="P2222" s="1357" t="str">
        <f t="shared" si="44"/>
        <v/>
      </c>
      <c r="Q2222" s="1361" t="str">
        <f>IFERROR(VLOOKUP(Organization!$L2222,BUDGETMANAGER,5,FALSE),"No VID")</f>
        <v>A</v>
      </c>
      <c r="R2222" s="111"/>
    </row>
    <row r="2223" spans="1:18" ht="12.75" customHeight="1">
      <c r="A2223" s="1359">
        <v>2214</v>
      </c>
      <c r="B2223" s="1355" t="s">
        <v>97</v>
      </c>
      <c r="C2223" s="1355"/>
      <c r="D2223" s="1355"/>
      <c r="E2223" s="1355"/>
      <c r="F2223" s="1355"/>
      <c r="G2223" s="1355"/>
      <c r="H2223" s="1356">
        <v>770200</v>
      </c>
      <c r="I2223" s="1363" t="s">
        <v>2029</v>
      </c>
      <c r="J2223" s="1355" t="s">
        <v>3245</v>
      </c>
      <c r="K2223" s="1360">
        <v>10100</v>
      </c>
      <c r="L2223" s="1360" t="s">
        <v>6007</v>
      </c>
      <c r="M2223" s="1357" t="str">
        <f>IFERROR(INDEX('Budget Manager'!C:C,MATCH(L2223,'Budget Manager'!A:A,0))&amp;", "&amp;INDEX('Budget Manager'!D:D,MATCH(L2223,'Budget Manager'!A:A,0)),"No Budget Manager")</f>
        <v>Bender, Loren</v>
      </c>
      <c r="N2223" s="1357">
        <f>IFERROR(INDEX('Budget Manager'!B:B,MATCH(L2223,'Budget Manager'!A:A,0)),"No PIDM")</f>
        <v>3789634</v>
      </c>
      <c r="O2223" s="1357" t="s">
        <v>6159</v>
      </c>
      <c r="P2223" s="1357" t="str">
        <f t="shared" si="44"/>
        <v>End</v>
      </c>
      <c r="Q2223" s="1361" t="str">
        <f>IFERROR(VLOOKUP(Organization!$L2223,BUDGETMANAGER,5,FALSE),"No VID")</f>
        <v>I</v>
      </c>
      <c r="R2223" s="111"/>
    </row>
    <row r="2224" spans="1:18" ht="12.75" customHeight="1">
      <c r="A2224" s="1359">
        <v>2215</v>
      </c>
      <c r="B2224" s="1355" t="s">
        <v>97</v>
      </c>
      <c r="C2224" s="1355"/>
      <c r="D2224" s="1355"/>
      <c r="E2224" s="1355"/>
      <c r="F2224" s="1355"/>
      <c r="G2224" s="1355"/>
      <c r="H2224" s="1356">
        <v>770500</v>
      </c>
      <c r="I2224" s="1363" t="s">
        <v>2023</v>
      </c>
      <c r="J2224" s="1355" t="s">
        <v>3245</v>
      </c>
      <c r="K2224" s="1360">
        <v>10840</v>
      </c>
      <c r="L2224" s="1360" t="s">
        <v>6205</v>
      </c>
      <c r="M2224" s="1357" t="str">
        <f>IFERROR(INDEX('Budget Manager'!C:C,MATCH(L2224,'Budget Manager'!A:A,0))&amp;", "&amp;INDEX('Budget Manager'!D:D,MATCH(L2224,'Budget Manager'!A:A,0)),"No Budget Manager")</f>
        <v>Cristancho Mercado, Oscar</v>
      </c>
      <c r="N2224" s="1357">
        <f>IFERROR(INDEX('Budget Manager'!B:B,MATCH(L2224,'Budget Manager'!A:A,0)),"No PIDM")</f>
        <v>3809223</v>
      </c>
      <c r="O2224" s="1357"/>
      <c r="P2224" s="1357" t="str">
        <f t="shared" si="44"/>
        <v/>
      </c>
      <c r="Q2224" s="1361" t="str">
        <f>IFERROR(VLOOKUP(Organization!$L2224,BUDGETMANAGER,5,FALSE),"No VID")</f>
        <v>A</v>
      </c>
      <c r="R2224" s="111"/>
    </row>
    <row r="2225" spans="1:18" ht="12.75" customHeight="1">
      <c r="A2225" s="1359">
        <v>2216</v>
      </c>
      <c r="B2225" s="1355" t="s">
        <v>97</v>
      </c>
      <c r="C2225" s="1355"/>
      <c r="D2225" s="1355"/>
      <c r="E2225" s="1355"/>
      <c r="F2225" s="1355"/>
      <c r="G2225" s="1355"/>
      <c r="H2225" s="1356">
        <v>770800</v>
      </c>
      <c r="I2225" s="1363" t="s">
        <v>2024</v>
      </c>
      <c r="J2225" s="1355" t="s">
        <v>3245</v>
      </c>
      <c r="K2225" s="1360">
        <v>10840</v>
      </c>
      <c r="L2225" s="1360" t="s">
        <v>6205</v>
      </c>
      <c r="M2225" s="1357" t="str">
        <f>IFERROR(INDEX('Budget Manager'!C:C,MATCH(L2225,'Budget Manager'!A:A,0))&amp;", "&amp;INDEX('Budget Manager'!D:D,MATCH(L2225,'Budget Manager'!A:A,0)),"No Budget Manager")</f>
        <v>Cristancho Mercado, Oscar</v>
      </c>
      <c r="N2225" s="1357">
        <f>IFERROR(INDEX('Budget Manager'!B:B,MATCH(L2225,'Budget Manager'!A:A,0)),"No PIDM")</f>
        <v>3809223</v>
      </c>
      <c r="O2225" s="1357"/>
      <c r="P2225" s="1357" t="str">
        <f t="shared" si="44"/>
        <v/>
      </c>
      <c r="Q2225" s="1361" t="str">
        <f>IFERROR(VLOOKUP(Organization!$L2225,BUDGETMANAGER,5,FALSE),"No VID")</f>
        <v>A</v>
      </c>
      <c r="R2225" s="111"/>
    </row>
    <row r="2226" spans="1:18" ht="12.75" customHeight="1">
      <c r="A2226" s="1359">
        <v>2217</v>
      </c>
      <c r="B2226" s="1355" t="s">
        <v>97</v>
      </c>
      <c r="C2226" s="1355"/>
      <c r="D2226" s="1355"/>
      <c r="E2226" s="1355"/>
      <c r="F2226" s="1355"/>
      <c r="G2226" s="1355"/>
      <c r="H2226" s="1356">
        <v>771105</v>
      </c>
      <c r="I2226" s="1363" t="s">
        <v>4989</v>
      </c>
      <c r="J2226" s="1355" t="s">
        <v>3245</v>
      </c>
      <c r="K2226" s="1360">
        <v>10100</v>
      </c>
      <c r="L2226" s="1360" t="s">
        <v>6007</v>
      </c>
      <c r="M2226" s="1357" t="str">
        <f>IFERROR(INDEX('Budget Manager'!C:C,MATCH(L2226,'Budget Manager'!A:A,0))&amp;", "&amp;INDEX('Budget Manager'!D:D,MATCH(L2226,'Budget Manager'!A:A,0)),"No Budget Manager")</f>
        <v>Bender, Loren</v>
      </c>
      <c r="N2226" s="1357">
        <f>IFERROR(INDEX('Budget Manager'!B:B,MATCH(L2226,'Budget Manager'!A:A,0)),"No PIDM")</f>
        <v>3789634</v>
      </c>
      <c r="O2226" s="1357" t="s">
        <v>6157</v>
      </c>
      <c r="P2226" s="1357" t="str">
        <f t="shared" si="44"/>
        <v>End</v>
      </c>
      <c r="Q2226" s="1361" t="str">
        <f>IFERROR(VLOOKUP(Organization!$L2226,BUDGETMANAGER,5,FALSE),"No VID")</f>
        <v>I</v>
      </c>
      <c r="R2226" s="111"/>
    </row>
    <row r="2227" spans="1:18" ht="12.75" customHeight="1">
      <c r="A2227" s="1359">
        <v>2218</v>
      </c>
      <c r="B2227" s="1355" t="s">
        <v>97</v>
      </c>
      <c r="C2227" s="1355"/>
      <c r="D2227" s="1355"/>
      <c r="E2227" s="1355"/>
      <c r="F2227" s="1355"/>
      <c r="G2227" s="1355"/>
      <c r="H2227" s="1356">
        <v>771600</v>
      </c>
      <c r="I2227" s="1363" t="s">
        <v>2025</v>
      </c>
      <c r="J2227" s="1355" t="s">
        <v>3245</v>
      </c>
      <c r="K2227" s="1360">
        <v>10100</v>
      </c>
      <c r="L2227" s="1360" t="s">
        <v>6007</v>
      </c>
      <c r="M2227" s="1357" t="str">
        <f>IFERROR(INDEX('Budget Manager'!C:C,MATCH(L2227,'Budget Manager'!A:A,0))&amp;", "&amp;INDEX('Budget Manager'!D:D,MATCH(L2227,'Budget Manager'!A:A,0)),"No Budget Manager")</f>
        <v>Bender, Loren</v>
      </c>
      <c r="N2227" s="1357">
        <f>IFERROR(INDEX('Budget Manager'!B:B,MATCH(L2227,'Budget Manager'!A:A,0)),"No PIDM")</f>
        <v>3789634</v>
      </c>
      <c r="O2227" s="1357" t="s">
        <v>6157</v>
      </c>
      <c r="P2227" s="1357" t="str">
        <f t="shared" si="44"/>
        <v>End</v>
      </c>
      <c r="Q2227" s="1361" t="str">
        <f>IFERROR(VLOOKUP(Organization!$L2227,BUDGETMANAGER,5,FALSE),"No VID")</f>
        <v>I</v>
      </c>
      <c r="R2227" s="111"/>
    </row>
    <row r="2228" spans="1:18" ht="12.75" customHeight="1">
      <c r="A2228" s="1359">
        <v>2219</v>
      </c>
      <c r="B2228" s="1355" t="s">
        <v>97</v>
      </c>
      <c r="C2228" s="1355"/>
      <c r="D2228" s="1355"/>
      <c r="E2228" s="1355"/>
      <c r="F2228" s="1355"/>
      <c r="G2228" s="1355"/>
      <c r="H2228" s="1356">
        <v>772100</v>
      </c>
      <c r="I2228" s="1363" t="s">
        <v>6648</v>
      </c>
      <c r="J2228" s="1355" t="s">
        <v>3245</v>
      </c>
      <c r="K2228" s="1360">
        <v>10100</v>
      </c>
      <c r="L2228" s="1360" t="s">
        <v>6007</v>
      </c>
      <c r="M2228" s="1357" t="str">
        <f>IFERROR(INDEX('Budget Manager'!C:C,MATCH(L2228,'Budget Manager'!A:A,0))&amp;", "&amp;INDEX('Budget Manager'!D:D,MATCH(L2228,'Budget Manager'!A:A,0)),"No Budget Manager")</f>
        <v>Bender, Loren</v>
      </c>
      <c r="N2228" s="1357">
        <f>IFERROR(INDEX('Budget Manager'!B:B,MATCH(L2228,'Budget Manager'!A:A,0)),"No PIDM")</f>
        <v>3789634</v>
      </c>
      <c r="O2228" s="1357" t="s">
        <v>8639</v>
      </c>
      <c r="P2228" s="1357" t="str">
        <f t="shared" si="44"/>
        <v>End</v>
      </c>
      <c r="Q2228" s="1361" t="str">
        <f>IFERROR(VLOOKUP(Organization!$L2228,BUDGETMANAGER,5,FALSE),"No VID")</f>
        <v>I</v>
      </c>
      <c r="R2228" s="111"/>
    </row>
    <row r="2229" spans="1:18" ht="12.75" customHeight="1">
      <c r="A2229" s="1359">
        <v>2220</v>
      </c>
      <c r="B2229" s="1355" t="s">
        <v>97</v>
      </c>
      <c r="C2229" s="1355"/>
      <c r="D2229" s="1355"/>
      <c r="E2229" s="1355"/>
      <c r="F2229" s="1355"/>
      <c r="G2229" s="1355"/>
      <c r="H2229" s="1356">
        <v>772200</v>
      </c>
      <c r="I2229" s="1363" t="s">
        <v>2027</v>
      </c>
      <c r="J2229" s="1355" t="s">
        <v>3245</v>
      </c>
      <c r="K2229" s="1360">
        <v>10100</v>
      </c>
      <c r="L2229" s="1360" t="s">
        <v>6007</v>
      </c>
      <c r="M2229" s="1357" t="str">
        <f>IFERROR(INDEX('Budget Manager'!C:C,MATCH(L2229,'Budget Manager'!A:A,0))&amp;", "&amp;INDEX('Budget Manager'!D:D,MATCH(L2229,'Budget Manager'!A:A,0)),"No Budget Manager")</f>
        <v>Bender, Loren</v>
      </c>
      <c r="N2229" s="1357">
        <f>IFERROR(INDEX('Budget Manager'!B:B,MATCH(L2229,'Budget Manager'!A:A,0)),"No PIDM")</f>
        <v>3789634</v>
      </c>
      <c r="O2229" s="1357" t="s">
        <v>6571</v>
      </c>
      <c r="P2229" s="1357" t="str">
        <f t="shared" si="44"/>
        <v>End</v>
      </c>
      <c r="Q2229" s="1361" t="str">
        <f>IFERROR(VLOOKUP(Organization!$L2229,BUDGETMANAGER,5,FALSE),"No VID")</f>
        <v>I</v>
      </c>
      <c r="R2229" s="111"/>
    </row>
    <row r="2230" spans="1:18" ht="12.75" customHeight="1">
      <c r="A2230" s="1359">
        <v>2221</v>
      </c>
      <c r="B2230" s="1355" t="s">
        <v>97</v>
      </c>
      <c r="C2230" s="1355"/>
      <c r="D2230" s="1355"/>
      <c r="E2230" s="1355"/>
      <c r="F2230" s="1355"/>
      <c r="G2230" s="1355"/>
      <c r="H2230" s="1356">
        <v>773300</v>
      </c>
      <c r="I2230" s="1363" t="s">
        <v>2026</v>
      </c>
      <c r="J2230" s="1355" t="s">
        <v>3245</v>
      </c>
      <c r="K2230" s="1360">
        <v>10100</v>
      </c>
      <c r="L2230" s="1360" t="s">
        <v>6007</v>
      </c>
      <c r="M2230" s="1357" t="str">
        <f>IFERROR(INDEX('Budget Manager'!C:C,MATCH(L2230,'Budget Manager'!A:A,0))&amp;", "&amp;INDEX('Budget Manager'!D:D,MATCH(L2230,'Budget Manager'!A:A,0)),"No Budget Manager")</f>
        <v>Bender, Loren</v>
      </c>
      <c r="N2230" s="1357">
        <f>IFERROR(INDEX('Budget Manager'!B:B,MATCH(L2230,'Budget Manager'!A:A,0)),"No PIDM")</f>
        <v>3789634</v>
      </c>
      <c r="O2230" s="1357" t="s">
        <v>9473</v>
      </c>
      <c r="P2230" s="1357" t="str">
        <f t="shared" si="44"/>
        <v>End</v>
      </c>
      <c r="Q2230" s="1361" t="str">
        <f>IFERROR(VLOOKUP(Organization!$L2230,BUDGETMANAGER,5,FALSE),"No VID")</f>
        <v>I</v>
      </c>
      <c r="R2230" s="111"/>
    </row>
    <row r="2231" spans="1:18" ht="12.75" customHeight="1">
      <c r="A2231" s="1359">
        <v>2222</v>
      </c>
      <c r="B2231" s="1355" t="s">
        <v>97</v>
      </c>
      <c r="C2231" s="1355"/>
      <c r="D2231" s="1355"/>
      <c r="E2231" s="1355"/>
      <c r="F2231" s="1355"/>
      <c r="G2231" s="1355"/>
      <c r="H2231" s="1356">
        <v>777900</v>
      </c>
      <c r="I2231" s="1363" t="s">
        <v>8397</v>
      </c>
      <c r="J2231" s="1355" t="s">
        <v>3245</v>
      </c>
      <c r="K2231" s="1360">
        <v>10840</v>
      </c>
      <c r="L2231" s="1360" t="s">
        <v>6205</v>
      </c>
      <c r="M2231" s="1357" t="str">
        <f>IFERROR(INDEX('Budget Manager'!C:C,MATCH(L2231,'Budget Manager'!A:A,0))&amp;", "&amp;INDEX('Budget Manager'!D:D,MATCH(L2231,'Budget Manager'!A:A,0)),"No Budget Manager")</f>
        <v>Cristancho Mercado, Oscar</v>
      </c>
      <c r="N2231" s="1357">
        <f>IFERROR(INDEX('Budget Manager'!B:B,MATCH(L2231,'Budget Manager'!A:A,0)),"No PIDM")</f>
        <v>3809223</v>
      </c>
      <c r="O2231" s="1357"/>
      <c r="P2231" s="1357" t="str">
        <f t="shared" si="44"/>
        <v/>
      </c>
      <c r="Q2231" s="1361" t="str">
        <f>IFERROR(VLOOKUP(Organization!$L2231,BUDGETMANAGER,5,FALSE),"No VID")</f>
        <v>A</v>
      </c>
      <c r="R2231" s="111"/>
    </row>
    <row r="2232" spans="1:18" ht="12.75" customHeight="1">
      <c r="A2232" s="1359">
        <v>2223</v>
      </c>
      <c r="B2232" s="1355" t="s">
        <v>97</v>
      </c>
      <c r="C2232" s="1355"/>
      <c r="D2232" s="1355"/>
      <c r="E2232" s="1355"/>
      <c r="F2232" s="1355"/>
      <c r="G2232" s="1355">
        <v>10841</v>
      </c>
      <c r="H2232" s="1356"/>
      <c r="I2232" s="1363" t="s">
        <v>2047</v>
      </c>
      <c r="J2232" s="1355" t="s">
        <v>3240</v>
      </c>
      <c r="K2232" s="1360">
        <v>1084</v>
      </c>
      <c r="L2232" s="1360" t="s">
        <v>653</v>
      </c>
      <c r="M2232" s="1357" t="str">
        <f>IFERROR(INDEX('Budget Manager'!C:C,MATCH(L2232,'Budget Manager'!A:A,0))&amp;", "&amp;INDEX('Budget Manager'!D:D,MATCH(L2232,'Budget Manager'!A:A,0)),"No Budget Manager")</f>
        <v>Lasch, Jacqueline</v>
      </c>
      <c r="N2232" s="1357">
        <f>IFERROR(INDEX('Budget Manager'!B:B,MATCH(L2232,'Budget Manager'!A:A,0)),"No PIDM")</f>
        <v>1001887</v>
      </c>
      <c r="O2232" s="1357"/>
      <c r="P2232" s="1357" t="str">
        <f t="shared" si="44"/>
        <v/>
      </c>
      <c r="Q2232" s="1361" t="str">
        <f>IFERROR(VLOOKUP(Organization!$L2232,BUDGETMANAGER,5,FALSE),"No VID")</f>
        <v>A</v>
      </c>
      <c r="R2232" s="111"/>
    </row>
    <row r="2233" spans="1:18" ht="12.75" customHeight="1">
      <c r="A2233" s="1359">
        <v>2224</v>
      </c>
      <c r="B2233" s="1355" t="s">
        <v>97</v>
      </c>
      <c r="C2233" s="1355"/>
      <c r="D2233" s="1355"/>
      <c r="E2233" s="1355"/>
      <c r="F2233" s="1355"/>
      <c r="G2233" s="1355"/>
      <c r="H2233" s="1356">
        <v>160002</v>
      </c>
      <c r="I2233" s="1363" t="s">
        <v>6584</v>
      </c>
      <c r="J2233" s="1355" t="s">
        <v>3245</v>
      </c>
      <c r="K2233" s="1360">
        <v>10841</v>
      </c>
      <c r="L2233" s="1360" t="s">
        <v>653</v>
      </c>
      <c r="M2233" s="1357" t="str">
        <f>IFERROR(INDEX('Budget Manager'!C:C,MATCH(L2233,'Budget Manager'!A:A,0))&amp;", "&amp;INDEX('Budget Manager'!D:D,MATCH(L2233,'Budget Manager'!A:A,0)),"No Budget Manager")</f>
        <v>Lasch, Jacqueline</v>
      </c>
      <c r="N2233" s="1357">
        <f>IFERROR(INDEX('Budget Manager'!B:B,MATCH(L2233,'Budget Manager'!A:A,0)),"No PIDM")</f>
        <v>1001887</v>
      </c>
      <c r="O2233" s="1357"/>
      <c r="P2233" s="1357" t="str">
        <f t="shared" si="44"/>
        <v/>
      </c>
      <c r="Q2233" s="1361" t="str">
        <f>IFERROR(VLOOKUP(Organization!$L2233,BUDGETMANAGER,5,FALSE),"No VID")</f>
        <v>A</v>
      </c>
      <c r="R2233" s="111"/>
    </row>
    <row r="2234" spans="1:18" ht="12.75" customHeight="1">
      <c r="A2234" s="1359">
        <v>2225</v>
      </c>
      <c r="B2234" s="1355" t="s">
        <v>97</v>
      </c>
      <c r="C2234" s="1355"/>
      <c r="D2234" s="1355"/>
      <c r="E2234" s="1355"/>
      <c r="F2234" s="1355"/>
      <c r="G2234" s="1355"/>
      <c r="H2234" s="1356">
        <v>160003</v>
      </c>
      <c r="I2234" s="1363" t="s">
        <v>657</v>
      </c>
      <c r="J2234" s="1355" t="s">
        <v>3245</v>
      </c>
      <c r="K2234" s="1360">
        <v>10841</v>
      </c>
      <c r="L2234" s="1360" t="s">
        <v>653</v>
      </c>
      <c r="M2234" s="1357" t="str">
        <f>IFERROR(INDEX('Budget Manager'!C:C,MATCH(L2234,'Budget Manager'!A:A,0))&amp;", "&amp;INDEX('Budget Manager'!D:D,MATCH(L2234,'Budget Manager'!A:A,0)),"No Budget Manager")</f>
        <v>Lasch, Jacqueline</v>
      </c>
      <c r="N2234" s="1357">
        <f>IFERROR(INDEX('Budget Manager'!B:B,MATCH(L2234,'Budget Manager'!A:A,0)),"No PIDM")</f>
        <v>1001887</v>
      </c>
      <c r="O2234" s="1357"/>
      <c r="P2234" s="1357" t="str">
        <f t="shared" si="44"/>
        <v/>
      </c>
      <c r="Q2234" s="1361" t="str">
        <f>IFERROR(VLOOKUP(Organization!$L2234,BUDGETMANAGER,5,FALSE),"No VID")</f>
        <v>A</v>
      </c>
      <c r="R2234" s="111"/>
    </row>
    <row r="2235" spans="1:18" ht="12.75" customHeight="1">
      <c r="A2235" s="1359">
        <v>2226</v>
      </c>
      <c r="B2235" s="1355" t="s">
        <v>97</v>
      </c>
      <c r="C2235" s="1355"/>
      <c r="D2235" s="1355"/>
      <c r="E2235" s="1355"/>
      <c r="F2235" s="1355"/>
      <c r="G2235" s="1355"/>
      <c r="H2235" s="1356">
        <v>160004</v>
      </c>
      <c r="I2235" s="1363" t="s">
        <v>658</v>
      </c>
      <c r="J2235" s="1355" t="s">
        <v>3245</v>
      </c>
      <c r="K2235" s="1360">
        <v>10841</v>
      </c>
      <c r="L2235" s="1360" t="s">
        <v>653</v>
      </c>
      <c r="M2235" s="1357" t="str">
        <f>IFERROR(INDEX('Budget Manager'!C:C,MATCH(L2235,'Budget Manager'!A:A,0))&amp;", "&amp;INDEX('Budget Manager'!D:D,MATCH(L2235,'Budget Manager'!A:A,0)),"No Budget Manager")</f>
        <v>Lasch, Jacqueline</v>
      </c>
      <c r="N2235" s="1357">
        <f>IFERROR(INDEX('Budget Manager'!B:B,MATCH(L2235,'Budget Manager'!A:A,0)),"No PIDM")</f>
        <v>1001887</v>
      </c>
      <c r="O2235" s="1357"/>
      <c r="P2235" s="1357" t="str">
        <f t="shared" si="44"/>
        <v/>
      </c>
      <c r="Q2235" s="1361" t="str">
        <f>IFERROR(VLOOKUP(Organization!$L2235,BUDGETMANAGER,5,FALSE),"No VID")</f>
        <v>A</v>
      </c>
      <c r="R2235" s="111"/>
    </row>
    <row r="2236" spans="1:18" ht="12.75" customHeight="1">
      <c r="A2236" s="1359">
        <v>2227</v>
      </c>
      <c r="B2236" s="1355" t="s">
        <v>97</v>
      </c>
      <c r="C2236" s="1355"/>
      <c r="D2236" s="1355"/>
      <c r="E2236" s="1355"/>
      <c r="F2236" s="1355"/>
      <c r="G2236" s="1355"/>
      <c r="H2236" s="1356">
        <v>160005</v>
      </c>
      <c r="I2236" s="1363" t="s">
        <v>659</v>
      </c>
      <c r="J2236" s="1355" t="s">
        <v>3245</v>
      </c>
      <c r="K2236" s="1360">
        <v>10841</v>
      </c>
      <c r="L2236" s="1360" t="s">
        <v>653</v>
      </c>
      <c r="M2236" s="1357" t="str">
        <f>IFERROR(INDEX('Budget Manager'!C:C,MATCH(L2236,'Budget Manager'!A:A,0))&amp;", "&amp;INDEX('Budget Manager'!D:D,MATCH(L2236,'Budget Manager'!A:A,0)),"No Budget Manager")</f>
        <v>Lasch, Jacqueline</v>
      </c>
      <c r="N2236" s="1357">
        <f>IFERROR(INDEX('Budget Manager'!B:B,MATCH(L2236,'Budget Manager'!A:A,0)),"No PIDM")</f>
        <v>1001887</v>
      </c>
      <c r="O2236" s="1357"/>
      <c r="P2236" s="1357" t="str">
        <f t="shared" si="44"/>
        <v/>
      </c>
      <c r="Q2236" s="1361" t="str">
        <f>IFERROR(VLOOKUP(Organization!$L2236,BUDGETMANAGER,5,FALSE),"No VID")</f>
        <v>A</v>
      </c>
      <c r="R2236" s="111"/>
    </row>
    <row r="2237" spans="1:18" ht="12.75" customHeight="1">
      <c r="A2237" s="1359">
        <v>2228</v>
      </c>
      <c r="B2237" s="1355" t="s">
        <v>97</v>
      </c>
      <c r="C2237" s="1355"/>
      <c r="D2237" s="1355"/>
      <c r="E2237" s="1355"/>
      <c r="F2237" s="1355"/>
      <c r="G2237" s="1355"/>
      <c r="H2237" s="1356">
        <v>160007</v>
      </c>
      <c r="I2237" s="1363" t="s">
        <v>660</v>
      </c>
      <c r="J2237" s="1355" t="s">
        <v>3245</v>
      </c>
      <c r="K2237" s="1360">
        <v>10130</v>
      </c>
      <c r="L2237" s="1360" t="s">
        <v>653</v>
      </c>
      <c r="M2237" s="1357" t="str">
        <f>IFERROR(INDEX('Budget Manager'!C:C,MATCH(L2237,'Budget Manager'!A:A,0))&amp;", "&amp;INDEX('Budget Manager'!D:D,MATCH(L2237,'Budget Manager'!A:A,0)),"No Budget Manager")</f>
        <v>Lasch, Jacqueline</v>
      </c>
      <c r="N2237" s="1357">
        <f>IFERROR(INDEX('Budget Manager'!B:B,MATCH(L2237,'Budget Manager'!A:A,0)),"No PIDM")</f>
        <v>1001887</v>
      </c>
      <c r="O2237" s="1357" t="s">
        <v>6488</v>
      </c>
      <c r="P2237" s="1357" t="str">
        <f t="shared" si="44"/>
        <v>End</v>
      </c>
      <c r="Q2237" s="1361" t="str">
        <f>IFERROR(VLOOKUP(Organization!$L2237,BUDGETMANAGER,5,FALSE),"No VID")</f>
        <v>A</v>
      </c>
      <c r="R2237" s="111"/>
    </row>
    <row r="2238" spans="1:18" ht="12.75" customHeight="1">
      <c r="A2238" s="1359">
        <v>2229</v>
      </c>
      <c r="B2238" s="1355" t="s">
        <v>97</v>
      </c>
      <c r="C2238" s="1355"/>
      <c r="D2238" s="1355"/>
      <c r="E2238" s="1355"/>
      <c r="F2238" s="1355"/>
      <c r="G2238" s="1355"/>
      <c r="H2238" s="1356">
        <v>160900</v>
      </c>
      <c r="I2238" s="1363" t="s">
        <v>652</v>
      </c>
      <c r="J2238" s="1355" t="s">
        <v>3245</v>
      </c>
      <c r="K2238" s="1360">
        <v>10841</v>
      </c>
      <c r="L2238" s="1360" t="s">
        <v>653</v>
      </c>
      <c r="M2238" s="1357" t="str">
        <f>IFERROR(INDEX('Budget Manager'!C:C,MATCH(L2238,'Budget Manager'!A:A,0))&amp;", "&amp;INDEX('Budget Manager'!D:D,MATCH(L2238,'Budget Manager'!A:A,0)),"No Budget Manager")</f>
        <v>Lasch, Jacqueline</v>
      </c>
      <c r="N2238" s="1357">
        <f>IFERROR(INDEX('Budget Manager'!B:B,MATCH(L2238,'Budget Manager'!A:A,0)),"No PIDM")</f>
        <v>1001887</v>
      </c>
      <c r="O2238" s="1357"/>
      <c r="P2238" s="1357" t="str">
        <f t="shared" si="44"/>
        <v/>
      </c>
      <c r="Q2238" s="1361" t="str">
        <f>IFERROR(VLOOKUP(Organization!$L2238,BUDGETMANAGER,5,FALSE),"No VID")</f>
        <v>A</v>
      </c>
      <c r="R2238" s="111"/>
    </row>
    <row r="2239" spans="1:18" ht="12.75" customHeight="1">
      <c r="A2239" s="1359">
        <v>2230</v>
      </c>
      <c r="B2239" s="1355" t="s">
        <v>97</v>
      </c>
      <c r="C2239" s="1355"/>
      <c r="D2239" s="1355"/>
      <c r="E2239" s="1355"/>
      <c r="F2239" s="1355"/>
      <c r="G2239" s="1355"/>
      <c r="H2239" s="1356">
        <v>161000</v>
      </c>
      <c r="I2239" s="1363" t="s">
        <v>654</v>
      </c>
      <c r="J2239" s="1355" t="s">
        <v>3245</v>
      </c>
      <c r="K2239" s="1360">
        <v>10841</v>
      </c>
      <c r="L2239" s="1360" t="s">
        <v>653</v>
      </c>
      <c r="M2239" s="1357" t="str">
        <f>IFERROR(INDEX('Budget Manager'!C:C,MATCH(L2239,'Budget Manager'!A:A,0))&amp;", "&amp;INDEX('Budget Manager'!D:D,MATCH(L2239,'Budget Manager'!A:A,0)),"No Budget Manager")</f>
        <v>Lasch, Jacqueline</v>
      </c>
      <c r="N2239" s="1357">
        <f>IFERROR(INDEX('Budget Manager'!B:B,MATCH(L2239,'Budget Manager'!A:A,0)),"No PIDM")</f>
        <v>1001887</v>
      </c>
      <c r="O2239" s="1357"/>
      <c r="P2239" s="1357" t="str">
        <f t="shared" si="44"/>
        <v/>
      </c>
      <c r="Q2239" s="1361" t="str">
        <f>IFERROR(VLOOKUP(Organization!$L2239,BUDGETMANAGER,5,FALSE),"No VID")</f>
        <v>A</v>
      </c>
      <c r="R2239" s="111"/>
    </row>
    <row r="2240" spans="1:18" ht="12.75" customHeight="1">
      <c r="A2240" s="1359">
        <v>2231</v>
      </c>
      <c r="B2240" s="1355" t="s">
        <v>97</v>
      </c>
      <c r="C2240" s="1355"/>
      <c r="D2240" s="1355"/>
      <c r="E2240" s="1355"/>
      <c r="F2240" s="1355"/>
      <c r="G2240" s="1355"/>
      <c r="H2240" s="1356">
        <v>161100</v>
      </c>
      <c r="I2240" s="1363" t="s">
        <v>656</v>
      </c>
      <c r="J2240" s="1355" t="s">
        <v>3245</v>
      </c>
      <c r="K2240" s="1360">
        <v>10841</v>
      </c>
      <c r="L2240" s="1360" t="s">
        <v>653</v>
      </c>
      <c r="M2240" s="1357" t="str">
        <f>IFERROR(INDEX('Budget Manager'!C:C,MATCH(L2240,'Budget Manager'!A:A,0))&amp;", "&amp;INDEX('Budget Manager'!D:D,MATCH(L2240,'Budget Manager'!A:A,0)),"No Budget Manager")</f>
        <v>Lasch, Jacqueline</v>
      </c>
      <c r="N2240" s="1357">
        <f>IFERROR(INDEX('Budget Manager'!B:B,MATCH(L2240,'Budget Manager'!A:A,0)),"No PIDM")</f>
        <v>1001887</v>
      </c>
      <c r="O2240" s="1357"/>
      <c r="P2240" s="1357" t="str">
        <f t="shared" si="44"/>
        <v/>
      </c>
      <c r="Q2240" s="1361" t="str">
        <f>IFERROR(VLOOKUP(Organization!$L2240,BUDGETMANAGER,5,FALSE),"No VID")</f>
        <v>A</v>
      </c>
      <c r="R2240" s="111"/>
    </row>
    <row r="2241" spans="1:18" ht="12.75" customHeight="1">
      <c r="A2241" s="1359">
        <v>2232</v>
      </c>
      <c r="B2241" s="1355" t="s">
        <v>97</v>
      </c>
      <c r="C2241" s="1355"/>
      <c r="D2241" s="1355"/>
      <c r="E2241" s="1355"/>
      <c r="F2241" s="1355"/>
      <c r="G2241" s="1355"/>
      <c r="H2241" s="1356">
        <v>161200</v>
      </c>
      <c r="I2241" s="1363" t="s">
        <v>664</v>
      </c>
      <c r="J2241" s="1355" t="s">
        <v>3245</v>
      </c>
      <c r="K2241" s="1360">
        <v>10841</v>
      </c>
      <c r="L2241" s="1360" t="s">
        <v>653</v>
      </c>
      <c r="M2241" s="1357" t="str">
        <f>IFERROR(INDEX('Budget Manager'!C:C,MATCH(L2241,'Budget Manager'!A:A,0))&amp;", "&amp;INDEX('Budget Manager'!D:D,MATCH(L2241,'Budget Manager'!A:A,0)),"No Budget Manager")</f>
        <v>Lasch, Jacqueline</v>
      </c>
      <c r="N2241" s="1357">
        <f>IFERROR(INDEX('Budget Manager'!B:B,MATCH(L2241,'Budget Manager'!A:A,0)),"No PIDM")</f>
        <v>1001887</v>
      </c>
      <c r="O2241" s="1357"/>
      <c r="P2241" s="1357" t="str">
        <f t="shared" si="44"/>
        <v/>
      </c>
      <c r="Q2241" s="1361" t="str">
        <f>IFERROR(VLOOKUP(Organization!$L2241,BUDGETMANAGER,5,FALSE),"No VID")</f>
        <v>A</v>
      </c>
      <c r="R2241" s="111"/>
    </row>
    <row r="2242" spans="1:18" ht="12.75" customHeight="1">
      <c r="A2242" s="1359">
        <v>2233</v>
      </c>
      <c r="B2242" s="1355" t="s">
        <v>97</v>
      </c>
      <c r="C2242" s="1355"/>
      <c r="D2242" s="1355"/>
      <c r="E2242" s="1355"/>
      <c r="F2242" s="1355"/>
      <c r="G2242" s="1355"/>
      <c r="H2242" s="1356">
        <v>161300</v>
      </c>
      <c r="I2242" s="1363" t="s">
        <v>666</v>
      </c>
      <c r="J2242" s="1355" t="s">
        <v>3245</v>
      </c>
      <c r="K2242" s="1360">
        <v>10841</v>
      </c>
      <c r="L2242" s="1360" t="s">
        <v>653</v>
      </c>
      <c r="M2242" s="1357" t="str">
        <f>IFERROR(INDEX('Budget Manager'!C:C,MATCH(L2242,'Budget Manager'!A:A,0))&amp;", "&amp;INDEX('Budget Manager'!D:D,MATCH(L2242,'Budget Manager'!A:A,0)),"No Budget Manager")</f>
        <v>Lasch, Jacqueline</v>
      </c>
      <c r="N2242" s="1357">
        <f>IFERROR(INDEX('Budget Manager'!B:B,MATCH(L2242,'Budget Manager'!A:A,0)),"No PIDM")</f>
        <v>1001887</v>
      </c>
      <c r="O2242" s="1357"/>
      <c r="P2242" s="1357" t="str">
        <f t="shared" si="44"/>
        <v/>
      </c>
      <c r="Q2242" s="1361" t="str">
        <f>IFERROR(VLOOKUP(Organization!$L2242,BUDGETMANAGER,5,FALSE),"No VID")</f>
        <v>A</v>
      </c>
      <c r="R2242" s="111"/>
    </row>
    <row r="2243" spans="1:18" ht="12.75" customHeight="1">
      <c r="A2243" s="1359">
        <v>2234</v>
      </c>
      <c r="B2243" s="1355" t="s">
        <v>97</v>
      </c>
      <c r="C2243" s="1355"/>
      <c r="D2243" s="1355"/>
      <c r="E2243" s="1355"/>
      <c r="F2243" s="1355"/>
      <c r="G2243" s="1355"/>
      <c r="H2243" s="1356">
        <v>161500</v>
      </c>
      <c r="I2243" s="1363" t="s">
        <v>2625</v>
      </c>
      <c r="J2243" s="1355" t="s">
        <v>3245</v>
      </c>
      <c r="K2243" s="1360">
        <v>10841</v>
      </c>
      <c r="L2243" s="1360" t="s">
        <v>653</v>
      </c>
      <c r="M2243" s="1357" t="str">
        <f>IFERROR(INDEX('Budget Manager'!C:C,MATCH(L2243,'Budget Manager'!A:A,0))&amp;", "&amp;INDEX('Budget Manager'!D:D,MATCH(L2243,'Budget Manager'!A:A,0)),"No Budget Manager")</f>
        <v>Lasch, Jacqueline</v>
      </c>
      <c r="N2243" s="1357">
        <f>IFERROR(INDEX('Budget Manager'!B:B,MATCH(L2243,'Budget Manager'!A:A,0)),"No PIDM")</f>
        <v>1001887</v>
      </c>
      <c r="O2243" s="1357"/>
      <c r="P2243" s="1357" t="str">
        <f t="shared" si="44"/>
        <v/>
      </c>
      <c r="Q2243" s="1361" t="str">
        <f>IFERROR(VLOOKUP(Organization!$L2243,BUDGETMANAGER,5,FALSE),"No VID")</f>
        <v>A</v>
      </c>
      <c r="R2243" s="111"/>
    </row>
    <row r="2244" spans="1:18" ht="12.75" customHeight="1">
      <c r="A2244" s="1359">
        <v>2235</v>
      </c>
      <c r="B2244" s="1355" t="s">
        <v>97</v>
      </c>
      <c r="C2244" s="1355"/>
      <c r="D2244" s="1355"/>
      <c r="E2244" s="1355"/>
      <c r="F2244" s="1355"/>
      <c r="G2244" s="1355"/>
      <c r="H2244" s="1356">
        <v>170101</v>
      </c>
      <c r="I2244" s="1363" t="s">
        <v>5672</v>
      </c>
      <c r="J2244" s="1355" t="s">
        <v>3245</v>
      </c>
      <c r="K2244" s="1360">
        <v>10841</v>
      </c>
      <c r="L2244" s="1360" t="s">
        <v>653</v>
      </c>
      <c r="M2244" s="1357" t="str">
        <f>IFERROR(INDEX('Budget Manager'!C:C,MATCH(L2244,'Budget Manager'!A:A,0))&amp;", "&amp;INDEX('Budget Manager'!D:D,MATCH(L2244,'Budget Manager'!A:A,0)),"No Budget Manager")</f>
        <v>Lasch, Jacqueline</v>
      </c>
      <c r="N2244" s="1357">
        <f>IFERROR(INDEX('Budget Manager'!B:B,MATCH(L2244,'Budget Manager'!A:A,0)),"No PIDM")</f>
        <v>1001887</v>
      </c>
      <c r="O2244" s="1357"/>
      <c r="P2244" s="1357" t="str">
        <f t="shared" si="44"/>
        <v/>
      </c>
      <c r="Q2244" s="1361" t="str">
        <f>IFERROR(VLOOKUP(Organization!$L2244,BUDGETMANAGER,5,FALSE),"No VID")</f>
        <v>A</v>
      </c>
      <c r="R2244" s="111"/>
    </row>
    <row r="2245" spans="1:18" ht="12.75" customHeight="1">
      <c r="A2245" s="1359">
        <v>2236</v>
      </c>
      <c r="B2245" s="1355" t="s">
        <v>97</v>
      </c>
      <c r="C2245" s="1355"/>
      <c r="D2245" s="1355"/>
      <c r="E2245" s="1355"/>
      <c r="F2245" s="1355"/>
      <c r="G2245" s="1355"/>
      <c r="H2245" s="1356">
        <v>180000</v>
      </c>
      <c r="I2245" s="1363" t="s">
        <v>661</v>
      </c>
      <c r="J2245" s="1355" t="s">
        <v>3245</v>
      </c>
      <c r="K2245" s="1360">
        <v>10841</v>
      </c>
      <c r="L2245" s="1360" t="s">
        <v>653</v>
      </c>
      <c r="M2245" s="1357" t="str">
        <f>IFERROR(INDEX('Budget Manager'!C:C,MATCH(L2245,'Budget Manager'!A:A,0))&amp;", "&amp;INDEX('Budget Manager'!D:D,MATCH(L2245,'Budget Manager'!A:A,0)),"No Budget Manager")</f>
        <v>Lasch, Jacqueline</v>
      </c>
      <c r="N2245" s="1357">
        <f>IFERROR(INDEX('Budget Manager'!B:B,MATCH(L2245,'Budget Manager'!A:A,0)),"No PIDM")</f>
        <v>1001887</v>
      </c>
      <c r="O2245" s="1357"/>
      <c r="P2245" s="1357" t="str">
        <f t="shared" si="44"/>
        <v/>
      </c>
      <c r="Q2245" s="1361" t="str">
        <f>IFERROR(VLOOKUP(Organization!$L2245,BUDGETMANAGER,5,FALSE),"No VID")</f>
        <v>A</v>
      </c>
      <c r="R2245" s="111"/>
    </row>
    <row r="2246" spans="1:18" ht="12.75" customHeight="1">
      <c r="A2246" s="1359">
        <v>2237</v>
      </c>
      <c r="B2246" s="1355" t="s">
        <v>97</v>
      </c>
      <c r="C2246" s="1355"/>
      <c r="D2246" s="1355"/>
      <c r="E2246" s="1355"/>
      <c r="F2246" s="1355"/>
      <c r="G2246" s="1355"/>
      <c r="H2246" s="1356">
        <v>190200</v>
      </c>
      <c r="I2246" s="1363" t="s">
        <v>8968</v>
      </c>
      <c r="J2246" s="1355" t="s">
        <v>3245</v>
      </c>
      <c r="K2246" s="1360">
        <v>10841</v>
      </c>
      <c r="L2246" s="1360" t="s">
        <v>653</v>
      </c>
      <c r="M2246" s="1357" t="str">
        <f>IFERROR(INDEX('Budget Manager'!C:C,MATCH(L2246,'Budget Manager'!A:A,0))&amp;", "&amp;INDEX('Budget Manager'!D:D,MATCH(L2246,'Budget Manager'!A:A,0)),"No Budget Manager")</f>
        <v>Lasch, Jacqueline</v>
      </c>
      <c r="N2246" s="1357">
        <f>IFERROR(INDEX('Budget Manager'!B:B,MATCH(L2246,'Budget Manager'!A:A,0)),"No PIDM")</f>
        <v>1001887</v>
      </c>
      <c r="O2246" s="1357"/>
      <c r="P2246" s="1357" t="str">
        <f t="shared" si="44"/>
        <v/>
      </c>
      <c r="Q2246" s="1361" t="str">
        <f>IFERROR(VLOOKUP(Organization!$L2246,BUDGETMANAGER,5,FALSE),"No VID")</f>
        <v>A</v>
      </c>
      <c r="R2246" s="111"/>
    </row>
    <row r="2247" spans="1:18" ht="12.75" customHeight="1">
      <c r="A2247" s="1359">
        <v>2238</v>
      </c>
      <c r="B2247" s="1355" t="s">
        <v>97</v>
      </c>
      <c r="C2247" s="1355"/>
      <c r="D2247" s="1355"/>
      <c r="E2247" s="1355"/>
      <c r="F2247" s="1355"/>
      <c r="G2247" s="1355"/>
      <c r="H2247" s="1356">
        <v>199999</v>
      </c>
      <c r="I2247" s="1363" t="s">
        <v>655</v>
      </c>
      <c r="J2247" s="1355" t="s">
        <v>3245</v>
      </c>
      <c r="K2247" s="1360">
        <v>10841</v>
      </c>
      <c r="L2247" s="1360" t="s">
        <v>653</v>
      </c>
      <c r="M2247" s="1357" t="str">
        <f>IFERROR(INDEX('Budget Manager'!C:C,MATCH(L2247,'Budget Manager'!A:A,0))&amp;", "&amp;INDEX('Budget Manager'!D:D,MATCH(L2247,'Budget Manager'!A:A,0)),"No Budget Manager")</f>
        <v>Lasch, Jacqueline</v>
      </c>
      <c r="N2247" s="1357">
        <f>IFERROR(INDEX('Budget Manager'!B:B,MATCH(L2247,'Budget Manager'!A:A,0)),"No PIDM")</f>
        <v>1001887</v>
      </c>
      <c r="O2247" s="1357"/>
      <c r="P2247" s="1357" t="str">
        <f t="shared" si="44"/>
        <v/>
      </c>
      <c r="Q2247" s="1361" t="str">
        <f>IFERROR(VLOOKUP(Organization!$L2247,BUDGETMANAGER,5,FALSE),"No VID")</f>
        <v>A</v>
      </c>
      <c r="R2247" s="111"/>
    </row>
    <row r="2248" spans="1:18" ht="12.75" customHeight="1">
      <c r="A2248" s="1359">
        <v>2239</v>
      </c>
      <c r="B2248" s="1355" t="s">
        <v>97</v>
      </c>
      <c r="C2248" s="1355"/>
      <c r="D2248" s="1355"/>
      <c r="E2248" s="1355"/>
      <c r="F2248" s="1355"/>
      <c r="G2248" s="1355"/>
      <c r="H2248" s="1356">
        <v>260000</v>
      </c>
      <c r="I2248" s="1363" t="s">
        <v>2376</v>
      </c>
      <c r="J2248" s="1355" t="s">
        <v>3245</v>
      </c>
      <c r="K2248" s="1360">
        <v>10841</v>
      </c>
      <c r="L2248" s="1360" t="s">
        <v>653</v>
      </c>
      <c r="M2248" s="1357" t="str">
        <f>IFERROR(INDEX('Budget Manager'!C:C,MATCH(L2248,'Budget Manager'!A:A,0))&amp;", "&amp;INDEX('Budget Manager'!D:D,MATCH(L2248,'Budget Manager'!A:A,0)),"No Budget Manager")</f>
        <v>Lasch, Jacqueline</v>
      </c>
      <c r="N2248" s="1357">
        <f>IFERROR(INDEX('Budget Manager'!B:B,MATCH(L2248,'Budget Manager'!A:A,0)),"No PIDM")</f>
        <v>1001887</v>
      </c>
      <c r="O2248" s="1357"/>
      <c r="P2248" s="1357" t="str">
        <f t="shared" si="44"/>
        <v/>
      </c>
      <c r="Q2248" s="1361" t="str">
        <f>IFERROR(VLOOKUP(Organization!$L2248,BUDGETMANAGER,5,FALSE),"No VID")</f>
        <v>A</v>
      </c>
      <c r="R2248" s="111"/>
    </row>
    <row r="2249" spans="1:18" ht="12.75" customHeight="1">
      <c r="A2249" s="1359">
        <v>2240</v>
      </c>
      <c r="B2249" s="1355" t="s">
        <v>97</v>
      </c>
      <c r="C2249" s="1355"/>
      <c r="D2249" s="1355"/>
      <c r="E2249" s="1355"/>
      <c r="F2249" s="1355"/>
      <c r="G2249" s="1355"/>
      <c r="H2249" s="1356">
        <v>260100</v>
      </c>
      <c r="I2249" s="1363" t="s">
        <v>2377</v>
      </c>
      <c r="J2249" s="1355" t="s">
        <v>3245</v>
      </c>
      <c r="K2249" s="1360">
        <v>10841</v>
      </c>
      <c r="L2249" s="1360" t="s">
        <v>653</v>
      </c>
      <c r="M2249" s="1357" t="str">
        <f>IFERROR(INDEX('Budget Manager'!C:C,MATCH(L2249,'Budget Manager'!A:A,0))&amp;", "&amp;INDEX('Budget Manager'!D:D,MATCH(L2249,'Budget Manager'!A:A,0)),"No Budget Manager")</f>
        <v>Lasch, Jacqueline</v>
      </c>
      <c r="N2249" s="1357">
        <f>IFERROR(INDEX('Budget Manager'!B:B,MATCH(L2249,'Budget Manager'!A:A,0)),"No PIDM")</f>
        <v>1001887</v>
      </c>
      <c r="O2249" s="1357"/>
      <c r="P2249" s="1357" t="str">
        <f t="shared" si="44"/>
        <v/>
      </c>
      <c r="Q2249" s="1361" t="str">
        <f>IFERROR(VLOOKUP(Organization!$L2249,BUDGETMANAGER,5,FALSE),"No VID")</f>
        <v>A</v>
      </c>
      <c r="R2249" s="111"/>
    </row>
    <row r="2250" spans="1:18" ht="12.75" customHeight="1">
      <c r="A2250" s="1359">
        <v>2241</v>
      </c>
      <c r="B2250" s="1355" t="s">
        <v>97</v>
      </c>
      <c r="C2250" s="1355"/>
      <c r="D2250" s="1355"/>
      <c r="E2250" s="1355"/>
      <c r="F2250" s="1355"/>
      <c r="G2250" s="1355"/>
      <c r="H2250" s="1356">
        <v>260200</v>
      </c>
      <c r="I2250" s="1363" t="s">
        <v>2378</v>
      </c>
      <c r="J2250" s="1355" t="s">
        <v>3245</v>
      </c>
      <c r="K2250" s="1360">
        <v>10130</v>
      </c>
      <c r="L2250" s="1360" t="s">
        <v>653</v>
      </c>
      <c r="M2250" s="1357" t="str">
        <f>IFERROR(INDEX('Budget Manager'!C:C,MATCH(L2250,'Budget Manager'!A:A,0))&amp;", "&amp;INDEX('Budget Manager'!D:D,MATCH(L2250,'Budget Manager'!A:A,0)),"No Budget Manager")</f>
        <v>Lasch, Jacqueline</v>
      </c>
      <c r="N2250" s="1357">
        <f>IFERROR(INDEX('Budget Manager'!B:B,MATCH(L2250,'Budget Manager'!A:A,0)),"No PIDM")</f>
        <v>1001887</v>
      </c>
      <c r="O2250" s="1357" t="s">
        <v>7410</v>
      </c>
      <c r="P2250" s="1357" t="str">
        <f t="shared" si="44"/>
        <v>End</v>
      </c>
      <c r="Q2250" s="1361" t="str">
        <f>IFERROR(VLOOKUP(Organization!$L2250,BUDGETMANAGER,5,FALSE),"No VID")</f>
        <v>A</v>
      </c>
      <c r="R2250" s="111"/>
    </row>
    <row r="2251" spans="1:18" ht="12.75" customHeight="1">
      <c r="A2251" s="1359">
        <v>2242</v>
      </c>
      <c r="B2251" s="1355" t="s">
        <v>97</v>
      </c>
      <c r="C2251" s="1355"/>
      <c r="D2251" s="1355"/>
      <c r="E2251" s="1355"/>
      <c r="F2251" s="1355"/>
      <c r="G2251" s="1355"/>
      <c r="H2251" s="1356">
        <v>260300</v>
      </c>
      <c r="I2251" s="1363" t="s">
        <v>2379</v>
      </c>
      <c r="J2251" s="1355" t="s">
        <v>3245</v>
      </c>
      <c r="K2251" s="1360">
        <v>10841</v>
      </c>
      <c r="L2251" s="1360" t="s">
        <v>653</v>
      </c>
      <c r="M2251" s="1357" t="str">
        <f>IFERROR(INDEX('Budget Manager'!C:C,MATCH(L2251,'Budget Manager'!A:A,0))&amp;", "&amp;INDEX('Budget Manager'!D:D,MATCH(L2251,'Budget Manager'!A:A,0)),"No Budget Manager")</f>
        <v>Lasch, Jacqueline</v>
      </c>
      <c r="N2251" s="1357">
        <f>IFERROR(INDEX('Budget Manager'!B:B,MATCH(L2251,'Budget Manager'!A:A,0)),"No PIDM")</f>
        <v>1001887</v>
      </c>
      <c r="O2251" s="1357"/>
      <c r="P2251" s="1357" t="str">
        <f t="shared" si="44"/>
        <v/>
      </c>
      <c r="Q2251" s="1361" t="str">
        <f>IFERROR(VLOOKUP(Organization!$L2251,BUDGETMANAGER,5,FALSE),"No VID")</f>
        <v>A</v>
      </c>
      <c r="R2251" s="111"/>
    </row>
    <row r="2252" spans="1:18" ht="12.75" customHeight="1">
      <c r="A2252" s="1359">
        <v>2243</v>
      </c>
      <c r="B2252" s="1355" t="s">
        <v>97</v>
      </c>
      <c r="C2252" s="1355"/>
      <c r="D2252" s="1355"/>
      <c r="E2252" s="1355"/>
      <c r="F2252" s="1355"/>
      <c r="G2252" s="1355"/>
      <c r="H2252" s="1356">
        <v>260400</v>
      </c>
      <c r="I2252" s="1363" t="s">
        <v>5290</v>
      </c>
      <c r="J2252" s="1355" t="s">
        <v>3245</v>
      </c>
      <c r="K2252" s="1360">
        <v>10841</v>
      </c>
      <c r="L2252" s="1360" t="s">
        <v>653</v>
      </c>
      <c r="M2252" s="1357" t="str">
        <f>IFERROR(INDEX('Budget Manager'!C:C,MATCH(L2252,'Budget Manager'!A:A,0))&amp;", "&amp;INDEX('Budget Manager'!D:D,MATCH(L2252,'Budget Manager'!A:A,0)),"No Budget Manager")</f>
        <v>Lasch, Jacqueline</v>
      </c>
      <c r="N2252" s="1357">
        <f>IFERROR(INDEX('Budget Manager'!B:B,MATCH(L2252,'Budget Manager'!A:A,0)),"No PIDM")</f>
        <v>1001887</v>
      </c>
      <c r="O2252" s="1357"/>
      <c r="P2252" s="1357" t="str">
        <f t="shared" si="44"/>
        <v/>
      </c>
      <c r="Q2252" s="1361" t="str">
        <f>IFERROR(VLOOKUP(Organization!$L2252,BUDGETMANAGER,5,FALSE),"No VID")</f>
        <v>A</v>
      </c>
      <c r="R2252" s="111"/>
    </row>
    <row r="2253" spans="1:18" ht="12.75" customHeight="1">
      <c r="A2253" s="1359">
        <v>2244</v>
      </c>
      <c r="B2253" s="1355" t="s">
        <v>97</v>
      </c>
      <c r="C2253" s="1355"/>
      <c r="D2253" s="1355"/>
      <c r="E2253" s="1355"/>
      <c r="F2253" s="1355"/>
      <c r="G2253" s="1355"/>
      <c r="H2253" s="1356">
        <v>280000</v>
      </c>
      <c r="I2253" s="1363" t="s">
        <v>665</v>
      </c>
      <c r="J2253" s="1355" t="s">
        <v>3245</v>
      </c>
      <c r="K2253" s="1360">
        <v>10841</v>
      </c>
      <c r="L2253" s="1360" t="s">
        <v>653</v>
      </c>
      <c r="M2253" s="1357" t="str">
        <f>IFERROR(INDEX('Budget Manager'!C:C,MATCH(L2253,'Budget Manager'!A:A,0))&amp;", "&amp;INDEX('Budget Manager'!D:D,MATCH(L2253,'Budget Manager'!A:A,0)),"No Budget Manager")</f>
        <v>Lasch, Jacqueline</v>
      </c>
      <c r="N2253" s="1357">
        <f>IFERROR(INDEX('Budget Manager'!B:B,MATCH(L2253,'Budget Manager'!A:A,0)),"No PIDM")</f>
        <v>1001887</v>
      </c>
      <c r="O2253" s="1357"/>
      <c r="P2253" s="1357" t="str">
        <f t="shared" si="44"/>
        <v/>
      </c>
      <c r="Q2253" s="1361" t="str">
        <f>IFERROR(VLOOKUP(Organization!$L2253,BUDGETMANAGER,5,FALSE),"No VID")</f>
        <v>A</v>
      </c>
      <c r="R2253" s="111"/>
    </row>
    <row r="2254" spans="1:18" ht="12.75" customHeight="1">
      <c r="A2254" s="1359">
        <v>2245</v>
      </c>
      <c r="B2254" s="1355" t="s">
        <v>97</v>
      </c>
      <c r="C2254" s="1355"/>
      <c r="D2254" s="1355"/>
      <c r="E2254" s="1355"/>
      <c r="F2254" s="1355"/>
      <c r="G2254" s="1355"/>
      <c r="H2254" s="1356">
        <v>299999</v>
      </c>
      <c r="I2254" s="1363" t="s">
        <v>6478</v>
      </c>
      <c r="J2254" s="1355" t="s">
        <v>3245</v>
      </c>
      <c r="K2254" s="1360">
        <v>10841</v>
      </c>
      <c r="L2254" s="1360" t="s">
        <v>653</v>
      </c>
      <c r="M2254" s="1357" t="str">
        <f>IFERROR(INDEX('Budget Manager'!C:C,MATCH(L2254,'Budget Manager'!A:A,0))&amp;", "&amp;INDEX('Budget Manager'!D:D,MATCH(L2254,'Budget Manager'!A:A,0)),"No Budget Manager")</f>
        <v>Lasch, Jacqueline</v>
      </c>
      <c r="N2254" s="1357">
        <f>IFERROR(INDEX('Budget Manager'!B:B,MATCH(L2254,'Budget Manager'!A:A,0)),"No PIDM")</f>
        <v>1001887</v>
      </c>
      <c r="O2254" s="1357"/>
      <c r="P2254" s="1357" t="str">
        <f t="shared" si="44"/>
        <v/>
      </c>
      <c r="Q2254" s="1361" t="str">
        <f>IFERROR(VLOOKUP(Organization!$L2254,BUDGETMANAGER,5,FALSE),"No VID")</f>
        <v>A</v>
      </c>
      <c r="R2254" s="111"/>
    </row>
    <row r="2255" spans="1:18" ht="12.75" customHeight="1">
      <c r="A2255" s="1359">
        <v>2246</v>
      </c>
      <c r="B2255" s="1355" t="s">
        <v>97</v>
      </c>
      <c r="C2255" s="1355"/>
      <c r="D2255" s="1355"/>
      <c r="E2255" s="1355"/>
      <c r="F2255" s="1355"/>
      <c r="G2255" s="1355"/>
      <c r="H2255" s="1356">
        <v>599999</v>
      </c>
      <c r="I2255" s="1363" t="s">
        <v>6477</v>
      </c>
      <c r="J2255" s="1355" t="s">
        <v>3245</v>
      </c>
      <c r="K2255" s="1360">
        <v>10841</v>
      </c>
      <c r="L2255" s="1360" t="s">
        <v>653</v>
      </c>
      <c r="M2255" s="1357" t="str">
        <f>IFERROR(INDEX('Budget Manager'!C:C,MATCH(L2255,'Budget Manager'!A:A,0))&amp;", "&amp;INDEX('Budget Manager'!D:D,MATCH(L2255,'Budget Manager'!A:A,0)),"No Budget Manager")</f>
        <v>Lasch, Jacqueline</v>
      </c>
      <c r="N2255" s="1357">
        <f>IFERROR(INDEX('Budget Manager'!B:B,MATCH(L2255,'Budget Manager'!A:A,0)),"No PIDM")</f>
        <v>1001887</v>
      </c>
      <c r="O2255" s="1357"/>
      <c r="P2255" s="1357" t="str">
        <f t="shared" si="44"/>
        <v/>
      </c>
      <c r="Q2255" s="1361" t="str">
        <f>IFERROR(VLOOKUP(Organization!$L2255,BUDGETMANAGER,5,FALSE),"No VID")</f>
        <v>A</v>
      </c>
      <c r="R2255" s="111"/>
    </row>
    <row r="2256" spans="1:18" ht="12.75" customHeight="1">
      <c r="A2256" s="1359">
        <v>2247</v>
      </c>
      <c r="B2256" s="1355" t="s">
        <v>97</v>
      </c>
      <c r="C2256" s="1355"/>
      <c r="D2256" s="1355"/>
      <c r="E2256" s="1355"/>
      <c r="F2256" s="1355"/>
      <c r="G2256" s="1355"/>
      <c r="H2256" s="1356">
        <v>650300</v>
      </c>
      <c r="I2256" s="1363" t="s">
        <v>662</v>
      </c>
      <c r="J2256" s="1355" t="s">
        <v>3245</v>
      </c>
      <c r="K2256" s="1360">
        <v>10841</v>
      </c>
      <c r="L2256" s="1360" t="s">
        <v>653</v>
      </c>
      <c r="M2256" s="1357" t="str">
        <f>IFERROR(INDEX('Budget Manager'!C:C,MATCH(L2256,'Budget Manager'!A:A,0))&amp;", "&amp;INDEX('Budget Manager'!D:D,MATCH(L2256,'Budget Manager'!A:A,0)),"No Budget Manager")</f>
        <v>Lasch, Jacqueline</v>
      </c>
      <c r="N2256" s="1357">
        <f>IFERROR(INDEX('Budget Manager'!B:B,MATCH(L2256,'Budget Manager'!A:A,0)),"No PIDM")</f>
        <v>1001887</v>
      </c>
      <c r="O2256" s="1357"/>
      <c r="P2256" s="1357" t="str">
        <f t="shared" si="44"/>
        <v/>
      </c>
      <c r="Q2256" s="1361" t="str">
        <f>IFERROR(VLOOKUP(Organization!$L2256,BUDGETMANAGER,5,FALSE),"No VID")</f>
        <v>A</v>
      </c>
      <c r="R2256" s="111"/>
    </row>
    <row r="2257" spans="1:18" ht="12.75" customHeight="1">
      <c r="A2257" s="1359">
        <v>2248</v>
      </c>
      <c r="B2257" s="1355" t="s">
        <v>97</v>
      </c>
      <c r="C2257" s="1355"/>
      <c r="D2257" s="1355"/>
      <c r="E2257" s="1355"/>
      <c r="F2257" s="1355"/>
      <c r="G2257" s="1355"/>
      <c r="H2257" s="1356">
        <v>650400</v>
      </c>
      <c r="I2257" s="1363" t="s">
        <v>1096</v>
      </c>
      <c r="J2257" s="1355" t="s">
        <v>3245</v>
      </c>
      <c r="K2257" s="1360">
        <v>10841</v>
      </c>
      <c r="L2257" s="1360" t="s">
        <v>653</v>
      </c>
      <c r="M2257" s="1357" t="str">
        <f>IFERROR(INDEX('Budget Manager'!C:C,MATCH(L2257,'Budget Manager'!A:A,0))&amp;", "&amp;INDEX('Budget Manager'!D:D,MATCH(L2257,'Budget Manager'!A:A,0)),"No Budget Manager")</f>
        <v>Lasch, Jacqueline</v>
      </c>
      <c r="N2257" s="1357">
        <f>IFERROR(INDEX('Budget Manager'!B:B,MATCH(L2257,'Budget Manager'!A:A,0)),"No PIDM")</f>
        <v>1001887</v>
      </c>
      <c r="O2257" s="1357"/>
      <c r="P2257" s="1357" t="str">
        <f t="shared" si="44"/>
        <v/>
      </c>
      <c r="Q2257" s="1361" t="str">
        <f>IFERROR(VLOOKUP(Organization!$L2257,BUDGETMANAGER,5,FALSE),"No VID")</f>
        <v>A</v>
      </c>
      <c r="R2257" s="111"/>
    </row>
    <row r="2258" spans="1:18" ht="12.75" customHeight="1">
      <c r="A2258" s="1359">
        <v>2249</v>
      </c>
      <c r="B2258" s="1355" t="s">
        <v>97</v>
      </c>
      <c r="C2258" s="1355"/>
      <c r="D2258" s="1355"/>
      <c r="E2258" s="1355"/>
      <c r="F2258" s="1355"/>
      <c r="G2258" s="1355"/>
      <c r="H2258" s="1356">
        <v>650500</v>
      </c>
      <c r="I2258" s="1363" t="s">
        <v>1084</v>
      </c>
      <c r="J2258" s="1355" t="s">
        <v>3245</v>
      </c>
      <c r="K2258" s="1360">
        <v>10841</v>
      </c>
      <c r="L2258" s="1360" t="s">
        <v>653</v>
      </c>
      <c r="M2258" s="1357" t="str">
        <f>IFERROR(INDEX('Budget Manager'!C:C,MATCH(L2258,'Budget Manager'!A:A,0))&amp;", "&amp;INDEX('Budget Manager'!D:D,MATCH(L2258,'Budget Manager'!A:A,0)),"No Budget Manager")</f>
        <v>Lasch, Jacqueline</v>
      </c>
      <c r="N2258" s="1357">
        <f>IFERROR(INDEX('Budget Manager'!B:B,MATCH(L2258,'Budget Manager'!A:A,0)),"No PIDM")</f>
        <v>1001887</v>
      </c>
      <c r="O2258" s="1357"/>
      <c r="P2258" s="1357" t="str">
        <f t="shared" si="44"/>
        <v/>
      </c>
      <c r="Q2258" s="1361" t="str">
        <f>IFERROR(VLOOKUP(Organization!$L2258,BUDGETMANAGER,5,FALSE),"No VID")</f>
        <v>A</v>
      </c>
      <c r="R2258" s="111"/>
    </row>
    <row r="2259" spans="1:18" ht="12.75" customHeight="1">
      <c r="A2259" s="1359">
        <v>2250</v>
      </c>
      <c r="B2259" s="1355" t="s">
        <v>97</v>
      </c>
      <c r="C2259" s="1355"/>
      <c r="D2259" s="1355"/>
      <c r="E2259" s="1355"/>
      <c r="F2259" s="1355"/>
      <c r="G2259" s="1355"/>
      <c r="H2259" s="1356">
        <v>650510</v>
      </c>
      <c r="I2259" s="1363" t="s">
        <v>6326</v>
      </c>
      <c r="J2259" s="1355" t="s">
        <v>3245</v>
      </c>
      <c r="K2259" s="1360">
        <v>10841</v>
      </c>
      <c r="L2259" s="1360" t="s">
        <v>653</v>
      </c>
      <c r="M2259" s="1357" t="str">
        <f>IFERROR(INDEX('Budget Manager'!C:C,MATCH(L2259,'Budget Manager'!A:A,0))&amp;", "&amp;INDEX('Budget Manager'!D:D,MATCH(L2259,'Budget Manager'!A:A,0)),"No Budget Manager")</f>
        <v>Lasch, Jacqueline</v>
      </c>
      <c r="N2259" s="1357">
        <f>IFERROR(INDEX('Budget Manager'!B:B,MATCH(L2259,'Budget Manager'!A:A,0)),"No PIDM")</f>
        <v>1001887</v>
      </c>
      <c r="O2259" s="1357"/>
      <c r="P2259" s="1357" t="str">
        <f t="shared" si="44"/>
        <v/>
      </c>
      <c r="Q2259" s="1361" t="str">
        <f>IFERROR(VLOOKUP(Organization!$L2259,BUDGETMANAGER,5,FALSE),"No VID")</f>
        <v>A</v>
      </c>
      <c r="R2259" s="111"/>
    </row>
    <row r="2260" spans="1:18" ht="12.75" customHeight="1">
      <c r="A2260" s="1359">
        <v>2251</v>
      </c>
      <c r="B2260" s="1355" t="s">
        <v>97</v>
      </c>
      <c r="C2260" s="1355"/>
      <c r="D2260" s="1355"/>
      <c r="E2260" s="1355"/>
      <c r="F2260" s="1355"/>
      <c r="G2260" s="1355"/>
      <c r="H2260" s="1356">
        <v>770900</v>
      </c>
      <c r="I2260" s="1363" t="s">
        <v>668</v>
      </c>
      <c r="J2260" s="1355" t="s">
        <v>3245</v>
      </c>
      <c r="K2260" s="1360">
        <v>10130</v>
      </c>
      <c r="L2260" s="1360" t="s">
        <v>653</v>
      </c>
      <c r="M2260" s="1357" t="str">
        <f>IFERROR(INDEX('Budget Manager'!C:C,MATCH(L2260,'Budget Manager'!A:A,0))&amp;", "&amp;INDEX('Budget Manager'!D:D,MATCH(L2260,'Budget Manager'!A:A,0)),"No Budget Manager")</f>
        <v>Lasch, Jacqueline</v>
      </c>
      <c r="N2260" s="1357">
        <f>IFERROR(INDEX('Budget Manager'!B:B,MATCH(L2260,'Budget Manager'!A:A,0)),"No PIDM")</f>
        <v>1001887</v>
      </c>
      <c r="O2260" s="1357" t="s">
        <v>6571</v>
      </c>
      <c r="P2260" s="1357" t="str">
        <f t="shared" si="44"/>
        <v>End</v>
      </c>
      <c r="Q2260" s="1361" t="str">
        <f>IFERROR(VLOOKUP(Organization!$L2260,BUDGETMANAGER,5,FALSE),"No VID")</f>
        <v>A</v>
      </c>
      <c r="R2260" s="111"/>
    </row>
    <row r="2261" spans="1:18" ht="12.75" customHeight="1">
      <c r="A2261" s="1359">
        <v>2252</v>
      </c>
      <c r="B2261" s="1355" t="s">
        <v>97</v>
      </c>
      <c r="C2261" s="1355"/>
      <c r="D2261" s="1355"/>
      <c r="E2261" s="1355"/>
      <c r="F2261" s="1355"/>
      <c r="G2261" s="1355"/>
      <c r="H2261" s="1356">
        <v>810000</v>
      </c>
      <c r="I2261" s="1363" t="s">
        <v>669</v>
      </c>
      <c r="J2261" s="1355" t="s">
        <v>3245</v>
      </c>
      <c r="K2261" s="1360">
        <v>10841</v>
      </c>
      <c r="L2261" s="1360" t="s">
        <v>653</v>
      </c>
      <c r="M2261" s="1357" t="str">
        <f>IFERROR(INDEX('Budget Manager'!C:C,MATCH(L2261,'Budget Manager'!A:A,0))&amp;", "&amp;INDEX('Budget Manager'!D:D,MATCH(L2261,'Budget Manager'!A:A,0)),"No Budget Manager")</f>
        <v>Lasch, Jacqueline</v>
      </c>
      <c r="N2261" s="1357">
        <f>IFERROR(INDEX('Budget Manager'!B:B,MATCH(L2261,'Budget Manager'!A:A,0)),"No PIDM")</f>
        <v>1001887</v>
      </c>
      <c r="O2261" s="1357"/>
      <c r="P2261" s="1357" t="str">
        <f t="shared" si="44"/>
        <v/>
      </c>
      <c r="Q2261" s="1361" t="str">
        <f>IFERROR(VLOOKUP(Organization!$L2261,BUDGETMANAGER,5,FALSE),"No VID")</f>
        <v>A</v>
      </c>
      <c r="R2261" s="111"/>
    </row>
    <row r="2262" spans="1:18" ht="12.75" customHeight="1">
      <c r="A2262" s="1359">
        <v>2253</v>
      </c>
      <c r="B2262" s="1355" t="s">
        <v>97</v>
      </c>
      <c r="C2262" s="1355"/>
      <c r="D2262" s="1355"/>
      <c r="E2262" s="1355"/>
      <c r="F2262" s="1355"/>
      <c r="G2262" s="1355"/>
      <c r="H2262" s="1356">
        <v>840000</v>
      </c>
      <c r="I2262" s="1363" t="s">
        <v>1034</v>
      </c>
      <c r="J2262" s="1355" t="s">
        <v>3245</v>
      </c>
      <c r="K2262" s="1360">
        <v>10841</v>
      </c>
      <c r="L2262" s="1360" t="s">
        <v>653</v>
      </c>
      <c r="M2262" s="1357" t="str">
        <f>IFERROR(INDEX('Budget Manager'!C:C,MATCH(L2262,'Budget Manager'!A:A,0))&amp;", "&amp;INDEX('Budget Manager'!D:D,MATCH(L2262,'Budget Manager'!A:A,0)),"No Budget Manager")</f>
        <v>Lasch, Jacqueline</v>
      </c>
      <c r="N2262" s="1357">
        <f>IFERROR(INDEX('Budget Manager'!B:B,MATCH(L2262,'Budget Manager'!A:A,0)),"No PIDM")</f>
        <v>1001887</v>
      </c>
      <c r="O2262" s="1357"/>
      <c r="P2262" s="1357" t="str">
        <f t="shared" si="44"/>
        <v/>
      </c>
      <c r="Q2262" s="1361" t="str">
        <f>IFERROR(VLOOKUP(Organization!$L2262,BUDGETMANAGER,5,FALSE),"No VID")</f>
        <v>A</v>
      </c>
      <c r="R2262" s="111"/>
    </row>
    <row r="2263" spans="1:18" ht="12.75" customHeight="1">
      <c r="A2263" s="1359">
        <v>2254</v>
      </c>
      <c r="B2263" s="1355" t="s">
        <v>97</v>
      </c>
      <c r="C2263" s="1355"/>
      <c r="D2263" s="1355"/>
      <c r="E2263" s="1355"/>
      <c r="F2263" s="1355"/>
      <c r="G2263" s="1355"/>
      <c r="H2263" s="1356">
        <v>900000</v>
      </c>
      <c r="I2263" s="1363" t="s">
        <v>2065</v>
      </c>
      <c r="J2263" s="1355" t="s">
        <v>3245</v>
      </c>
      <c r="K2263" s="1360">
        <v>10841</v>
      </c>
      <c r="L2263" s="1360" t="s">
        <v>653</v>
      </c>
      <c r="M2263" s="1357" t="str">
        <f>IFERROR(INDEX('Budget Manager'!C:C,MATCH(L2263,'Budget Manager'!A:A,0))&amp;", "&amp;INDEX('Budget Manager'!D:D,MATCH(L2263,'Budget Manager'!A:A,0)),"No Budget Manager")</f>
        <v>Lasch, Jacqueline</v>
      </c>
      <c r="N2263" s="1357">
        <f>IFERROR(INDEX('Budget Manager'!B:B,MATCH(L2263,'Budget Manager'!A:A,0)),"No PIDM")</f>
        <v>1001887</v>
      </c>
      <c r="O2263" s="1357"/>
      <c r="P2263" s="1357" t="str">
        <f t="shared" si="44"/>
        <v/>
      </c>
      <c r="Q2263" s="1361" t="str">
        <f>IFERROR(VLOOKUP(Organization!$L2263,BUDGETMANAGER,5,FALSE),"No VID")</f>
        <v>A</v>
      </c>
      <c r="R2263" s="111"/>
    </row>
    <row r="2264" spans="1:18" ht="12.75" customHeight="1">
      <c r="A2264" s="1359">
        <v>2255</v>
      </c>
      <c r="B2264" s="1355" t="s">
        <v>97</v>
      </c>
      <c r="C2264" s="1355"/>
      <c r="D2264" s="1355"/>
      <c r="E2264" s="1355"/>
      <c r="F2264" s="1355"/>
      <c r="G2264" s="1355"/>
      <c r="H2264" s="1356">
        <v>910000</v>
      </c>
      <c r="I2264" s="1363" t="s">
        <v>2066</v>
      </c>
      <c r="J2264" s="1355" t="s">
        <v>3245</v>
      </c>
      <c r="K2264" s="1360">
        <v>10841</v>
      </c>
      <c r="L2264" s="1360" t="s">
        <v>653</v>
      </c>
      <c r="M2264" s="1357" t="str">
        <f>IFERROR(INDEX('Budget Manager'!C:C,MATCH(L2264,'Budget Manager'!A:A,0))&amp;", "&amp;INDEX('Budget Manager'!D:D,MATCH(L2264,'Budget Manager'!A:A,0)),"No Budget Manager")</f>
        <v>Lasch, Jacqueline</v>
      </c>
      <c r="N2264" s="1357">
        <f>IFERROR(INDEX('Budget Manager'!B:B,MATCH(L2264,'Budget Manager'!A:A,0)),"No PIDM")</f>
        <v>1001887</v>
      </c>
      <c r="O2264" s="1357"/>
      <c r="P2264" s="1357" t="str">
        <f t="shared" si="44"/>
        <v/>
      </c>
      <c r="Q2264" s="1361" t="str">
        <f>IFERROR(VLOOKUP(Organization!$L2264,BUDGETMANAGER,5,FALSE),"No VID")</f>
        <v>A</v>
      </c>
      <c r="R2264" s="111"/>
    </row>
    <row r="2265" spans="1:18" ht="12.75" customHeight="1">
      <c r="A2265" s="1359">
        <v>2256</v>
      </c>
      <c r="B2265" s="1355" t="s">
        <v>97</v>
      </c>
      <c r="C2265" s="1355"/>
      <c r="D2265" s="1355"/>
      <c r="E2265" s="1355"/>
      <c r="F2265" s="1355"/>
      <c r="G2265" s="1355">
        <v>10842</v>
      </c>
      <c r="H2265" s="1356"/>
      <c r="I2265" s="1363" t="s">
        <v>2047</v>
      </c>
      <c r="J2265" s="1355" t="s">
        <v>3240</v>
      </c>
      <c r="K2265" s="1360">
        <v>1084</v>
      </c>
      <c r="L2265" s="1360" t="s">
        <v>6205</v>
      </c>
      <c r="M2265" s="1357" t="str">
        <f>IFERROR(INDEX('Budget Manager'!C:C,MATCH(L2265,'Budget Manager'!A:A,0))&amp;", "&amp;INDEX('Budget Manager'!D:D,MATCH(L2265,'Budget Manager'!A:A,0)),"No Budget Manager")</f>
        <v>Cristancho Mercado, Oscar</v>
      </c>
      <c r="N2265" s="1357">
        <f>IFERROR(INDEX('Budget Manager'!B:B,MATCH(L2265,'Budget Manager'!A:A,0)),"No PIDM")</f>
        <v>3809223</v>
      </c>
      <c r="O2265" s="1357"/>
      <c r="P2265" s="1357" t="str">
        <f t="shared" si="44"/>
        <v/>
      </c>
      <c r="Q2265" s="1361" t="str">
        <f>IFERROR(VLOOKUP(Organization!$L2265,BUDGETMANAGER,5,FALSE),"No VID")</f>
        <v>A</v>
      </c>
      <c r="R2265" s="111"/>
    </row>
    <row r="2266" spans="1:18" ht="12.75" customHeight="1">
      <c r="A2266" s="1359">
        <v>2257</v>
      </c>
      <c r="B2266" s="1355" t="s">
        <v>97</v>
      </c>
      <c r="C2266" s="1355"/>
      <c r="D2266" s="1355"/>
      <c r="E2266" s="1355"/>
      <c r="F2266" s="1355"/>
      <c r="G2266" s="1355"/>
      <c r="H2266" s="1356">
        <v>100000</v>
      </c>
      <c r="I2266" s="1363" t="s">
        <v>2623</v>
      </c>
      <c r="J2266" s="1355" t="s">
        <v>3245</v>
      </c>
      <c r="K2266" s="1360">
        <v>10842</v>
      </c>
      <c r="L2266" s="1360" t="s">
        <v>6205</v>
      </c>
      <c r="M2266" s="1357" t="str">
        <f>IFERROR(INDEX('Budget Manager'!C:C,MATCH(L2266,'Budget Manager'!A:A,0))&amp;", "&amp;INDEX('Budget Manager'!D:D,MATCH(L2266,'Budget Manager'!A:A,0)),"No Budget Manager")</f>
        <v>Cristancho Mercado, Oscar</v>
      </c>
      <c r="N2266" s="1357">
        <f>IFERROR(INDEX('Budget Manager'!B:B,MATCH(L2266,'Budget Manager'!A:A,0)),"No PIDM")</f>
        <v>3809223</v>
      </c>
      <c r="O2266" s="1357"/>
      <c r="P2266" s="1357" t="str">
        <f t="shared" si="44"/>
        <v/>
      </c>
      <c r="Q2266" s="1361" t="str">
        <f>IFERROR(VLOOKUP(Organization!$L2266,BUDGETMANAGER,5,FALSE),"No VID")</f>
        <v>A</v>
      </c>
      <c r="R2266" s="111"/>
    </row>
    <row r="2267" spans="1:18" ht="12.75" customHeight="1">
      <c r="A2267" s="1359">
        <v>2258</v>
      </c>
      <c r="B2267" s="1355" t="s">
        <v>97</v>
      </c>
      <c r="C2267" s="1355"/>
      <c r="D2267" s="1355"/>
      <c r="E2267" s="1355"/>
      <c r="F2267" s="1355"/>
      <c r="G2267" s="1355"/>
      <c r="H2267" s="1356">
        <v>101000</v>
      </c>
      <c r="I2267" s="1363" t="s">
        <v>4738</v>
      </c>
      <c r="J2267" s="1355" t="s">
        <v>3245</v>
      </c>
      <c r="K2267" s="1360">
        <v>10842</v>
      </c>
      <c r="L2267" s="1360" t="s">
        <v>6205</v>
      </c>
      <c r="M2267" s="1357" t="str">
        <f>IFERROR(INDEX('Budget Manager'!C:C,MATCH(L2267,'Budget Manager'!A:A,0))&amp;", "&amp;INDEX('Budget Manager'!D:D,MATCH(L2267,'Budget Manager'!A:A,0)),"No Budget Manager")</f>
        <v>Cristancho Mercado, Oscar</v>
      </c>
      <c r="N2267" s="1357">
        <f>IFERROR(INDEX('Budget Manager'!B:B,MATCH(L2267,'Budget Manager'!A:A,0)),"No PIDM")</f>
        <v>3809223</v>
      </c>
      <c r="O2267" s="1357"/>
      <c r="P2267" s="1357" t="str">
        <f t="shared" si="44"/>
        <v/>
      </c>
      <c r="Q2267" s="1361" t="str">
        <f>IFERROR(VLOOKUP(Organization!$L2267,BUDGETMANAGER,5,FALSE),"No VID")</f>
        <v>A</v>
      </c>
      <c r="R2267" s="111"/>
    </row>
    <row r="2268" spans="1:18" ht="12.75" customHeight="1">
      <c r="A2268" s="1359">
        <v>2259</v>
      </c>
      <c r="B2268" s="1355" t="s">
        <v>97</v>
      </c>
      <c r="C2268" s="1355"/>
      <c r="D2268" s="1355"/>
      <c r="E2268" s="1355"/>
      <c r="F2268" s="1355"/>
      <c r="G2268" s="1355"/>
      <c r="H2268" s="1356">
        <v>102000</v>
      </c>
      <c r="I2268" s="1363" t="s">
        <v>673</v>
      </c>
      <c r="J2268" s="1355" t="s">
        <v>3245</v>
      </c>
      <c r="K2268" s="1360">
        <v>10842</v>
      </c>
      <c r="L2268" s="1360" t="s">
        <v>6205</v>
      </c>
      <c r="M2268" s="1357" t="str">
        <f>IFERROR(INDEX('Budget Manager'!C:C,MATCH(L2268,'Budget Manager'!A:A,0))&amp;", "&amp;INDEX('Budget Manager'!D:D,MATCH(L2268,'Budget Manager'!A:A,0)),"No Budget Manager")</f>
        <v>Cristancho Mercado, Oscar</v>
      </c>
      <c r="N2268" s="1357">
        <f>IFERROR(INDEX('Budget Manager'!B:B,MATCH(L2268,'Budget Manager'!A:A,0)),"No PIDM")</f>
        <v>3809223</v>
      </c>
      <c r="O2268" s="1357"/>
      <c r="P2268" s="1357" t="str">
        <f t="shared" si="44"/>
        <v/>
      </c>
      <c r="Q2268" s="1361" t="str">
        <f>IFERROR(VLOOKUP(Organization!$L2268,BUDGETMANAGER,5,FALSE),"No VID")</f>
        <v>A</v>
      </c>
      <c r="R2268" s="111"/>
    </row>
    <row r="2269" spans="1:18" ht="12.75" customHeight="1">
      <c r="A2269" s="1359">
        <v>2260</v>
      </c>
      <c r="B2269" s="1355" t="s">
        <v>97</v>
      </c>
      <c r="C2269" s="1355"/>
      <c r="D2269" s="1355"/>
      <c r="E2269" s="1355"/>
      <c r="F2269" s="1355"/>
      <c r="G2269" s="1355"/>
      <c r="H2269" s="1356">
        <v>103000</v>
      </c>
      <c r="I2269" s="1363" t="s">
        <v>2622</v>
      </c>
      <c r="J2269" s="1355" t="s">
        <v>3245</v>
      </c>
      <c r="K2269" s="1360">
        <v>10842</v>
      </c>
      <c r="L2269" s="1360" t="s">
        <v>6205</v>
      </c>
      <c r="M2269" s="1357" t="str">
        <f>IFERROR(INDEX('Budget Manager'!C:C,MATCH(L2269,'Budget Manager'!A:A,0))&amp;", "&amp;INDEX('Budget Manager'!D:D,MATCH(L2269,'Budget Manager'!A:A,0)),"No Budget Manager")</f>
        <v>Cristancho Mercado, Oscar</v>
      </c>
      <c r="N2269" s="1357">
        <f>IFERROR(INDEX('Budget Manager'!B:B,MATCH(L2269,'Budget Manager'!A:A,0)),"No PIDM")</f>
        <v>3809223</v>
      </c>
      <c r="O2269" s="1357"/>
      <c r="P2269" s="1357" t="str">
        <f t="shared" si="44"/>
        <v/>
      </c>
      <c r="Q2269" s="1361" t="str">
        <f>IFERROR(VLOOKUP(Organization!$L2269,BUDGETMANAGER,5,FALSE),"No VID")</f>
        <v>A</v>
      </c>
      <c r="R2269" s="111"/>
    </row>
    <row r="2270" spans="1:18" ht="12.75" customHeight="1">
      <c r="A2270" s="1359">
        <v>2261</v>
      </c>
      <c r="B2270" s="1355" t="s">
        <v>97</v>
      </c>
      <c r="C2270" s="1355"/>
      <c r="D2270" s="1355"/>
      <c r="E2270" s="1355"/>
      <c r="F2270" s="1355"/>
      <c r="G2270" s="1355"/>
      <c r="H2270" s="1356">
        <v>107000</v>
      </c>
      <c r="I2270" s="1363" t="s">
        <v>2029</v>
      </c>
      <c r="J2270" s="1355" t="s">
        <v>3245</v>
      </c>
      <c r="K2270" s="1360">
        <v>10842</v>
      </c>
      <c r="L2270" s="1360" t="s">
        <v>6205</v>
      </c>
      <c r="M2270" s="1357" t="str">
        <f>IFERROR(INDEX('Budget Manager'!C:C,MATCH(L2270,'Budget Manager'!A:A,0))&amp;", "&amp;INDEX('Budget Manager'!D:D,MATCH(L2270,'Budget Manager'!A:A,0)),"No Budget Manager")</f>
        <v>Cristancho Mercado, Oscar</v>
      </c>
      <c r="N2270" s="1357">
        <f>IFERROR(INDEX('Budget Manager'!B:B,MATCH(L2270,'Budget Manager'!A:A,0)),"No PIDM")</f>
        <v>3809223</v>
      </c>
      <c r="O2270" s="1357"/>
      <c r="P2270" s="1357" t="str">
        <f t="shared" si="44"/>
        <v/>
      </c>
      <c r="Q2270" s="1361" t="str">
        <f>IFERROR(VLOOKUP(Organization!$L2270,BUDGETMANAGER,5,FALSE),"No VID")</f>
        <v>A</v>
      </c>
      <c r="R2270" s="111"/>
    </row>
    <row r="2271" spans="1:18" ht="12.75" customHeight="1">
      <c r="A2271" s="1359">
        <v>2262</v>
      </c>
      <c r="B2271" s="1355" t="s">
        <v>97</v>
      </c>
      <c r="C2271" s="1355"/>
      <c r="D2271" s="1355"/>
      <c r="E2271" s="1355"/>
      <c r="F2271" s="1355"/>
      <c r="G2271" s="1355"/>
      <c r="H2271" s="1356">
        <v>141600</v>
      </c>
      <c r="I2271" s="1363" t="s">
        <v>5763</v>
      </c>
      <c r="J2271" s="1355" t="s">
        <v>3245</v>
      </c>
      <c r="K2271" s="1360">
        <v>10842</v>
      </c>
      <c r="L2271" s="1360" t="s">
        <v>6205</v>
      </c>
      <c r="M2271" s="1357" t="str">
        <f>IFERROR(INDEX('Budget Manager'!C:C,MATCH(L2271,'Budget Manager'!A:A,0))&amp;", "&amp;INDEX('Budget Manager'!D:D,MATCH(L2271,'Budget Manager'!A:A,0)),"No Budget Manager")</f>
        <v>Cristancho Mercado, Oscar</v>
      </c>
      <c r="N2271" s="1357">
        <f>IFERROR(INDEX('Budget Manager'!B:B,MATCH(L2271,'Budget Manager'!A:A,0)),"No PIDM")</f>
        <v>3809223</v>
      </c>
      <c r="O2271" s="1357"/>
      <c r="P2271" s="1357" t="str">
        <f t="shared" si="44"/>
        <v/>
      </c>
      <c r="Q2271" s="1361" t="str">
        <f>IFERROR(VLOOKUP(Organization!$L2271,BUDGETMANAGER,5,FALSE),"No VID")</f>
        <v>A</v>
      </c>
      <c r="R2271" s="111"/>
    </row>
    <row r="2272" spans="1:18" ht="12.75" customHeight="1">
      <c r="A2272" s="1359">
        <v>2263</v>
      </c>
      <c r="B2272" s="1355" t="s">
        <v>97</v>
      </c>
      <c r="C2272" s="1355"/>
      <c r="D2272" s="1355"/>
      <c r="E2272" s="1355"/>
      <c r="F2272" s="1355"/>
      <c r="G2272" s="1355"/>
      <c r="H2272" s="1356">
        <v>163000</v>
      </c>
      <c r="I2272" s="1363" t="s">
        <v>2626</v>
      </c>
      <c r="J2272" s="1355" t="s">
        <v>3245</v>
      </c>
      <c r="K2272" s="1360">
        <v>10842</v>
      </c>
      <c r="L2272" s="1360" t="s">
        <v>6205</v>
      </c>
      <c r="M2272" s="1357" t="str">
        <f>IFERROR(INDEX('Budget Manager'!C:C,MATCH(L2272,'Budget Manager'!A:A,0))&amp;", "&amp;INDEX('Budget Manager'!D:D,MATCH(L2272,'Budget Manager'!A:A,0)),"No Budget Manager")</f>
        <v>Cristancho Mercado, Oscar</v>
      </c>
      <c r="N2272" s="1357">
        <f>IFERROR(INDEX('Budget Manager'!B:B,MATCH(L2272,'Budget Manager'!A:A,0)),"No PIDM")</f>
        <v>3809223</v>
      </c>
      <c r="O2272" s="1357"/>
      <c r="P2272" s="1357" t="str">
        <f t="shared" si="44"/>
        <v/>
      </c>
      <c r="Q2272" s="1361" t="str">
        <f>IFERROR(VLOOKUP(Organization!$L2272,BUDGETMANAGER,5,FALSE),"No VID")</f>
        <v>A</v>
      </c>
      <c r="R2272" s="111"/>
    </row>
    <row r="2273" spans="1:18" ht="12.75" customHeight="1">
      <c r="A2273" s="1359">
        <v>2264</v>
      </c>
      <c r="B2273" s="1355" t="s">
        <v>97</v>
      </c>
      <c r="C2273" s="1355"/>
      <c r="D2273" s="1355"/>
      <c r="E2273" s="1355"/>
      <c r="F2273" s="1355"/>
      <c r="G2273" s="1355"/>
      <c r="H2273" s="1356">
        <v>165100</v>
      </c>
      <c r="I2273" s="1363" t="s">
        <v>4238</v>
      </c>
      <c r="J2273" s="1355" t="s">
        <v>3245</v>
      </c>
      <c r="K2273" s="1360">
        <v>10140</v>
      </c>
      <c r="L2273" s="1360" t="s">
        <v>6205</v>
      </c>
      <c r="M2273" s="1357" t="str">
        <f>IFERROR(INDEX('Budget Manager'!C:C,MATCH(L2273,'Budget Manager'!A:A,0))&amp;", "&amp;INDEX('Budget Manager'!D:D,MATCH(L2273,'Budget Manager'!A:A,0)),"No Budget Manager")</f>
        <v>Cristancho Mercado, Oscar</v>
      </c>
      <c r="N2273" s="1357">
        <f>IFERROR(INDEX('Budget Manager'!B:B,MATCH(L2273,'Budget Manager'!A:A,0)),"No PIDM")</f>
        <v>3809223</v>
      </c>
      <c r="O2273" s="1357" t="s">
        <v>6336</v>
      </c>
      <c r="P2273" s="1357" t="str">
        <f t="shared" si="44"/>
        <v>End</v>
      </c>
      <c r="Q2273" s="1361" t="str">
        <f>IFERROR(VLOOKUP(Organization!$L2273,BUDGETMANAGER,5,FALSE),"No VID")</f>
        <v>A</v>
      </c>
      <c r="R2273" s="111"/>
    </row>
    <row r="2274" spans="1:18" ht="12.75" customHeight="1">
      <c r="A2274" s="1359">
        <v>2265</v>
      </c>
      <c r="B2274" s="1355" t="s">
        <v>97</v>
      </c>
      <c r="C2274" s="1355"/>
      <c r="D2274" s="1355"/>
      <c r="E2274" s="1355"/>
      <c r="F2274" s="1355"/>
      <c r="G2274" s="1355"/>
      <c r="H2274" s="1356">
        <v>167500</v>
      </c>
      <c r="I2274" s="1363" t="s">
        <v>6674</v>
      </c>
      <c r="J2274" s="1355" t="s">
        <v>3245</v>
      </c>
      <c r="K2274" s="1360">
        <v>10842</v>
      </c>
      <c r="L2274" s="1360" t="s">
        <v>6205</v>
      </c>
      <c r="M2274" s="1357" t="str">
        <f>IFERROR(INDEX('Budget Manager'!C:C,MATCH(L2274,'Budget Manager'!A:A,0))&amp;", "&amp;INDEX('Budget Manager'!D:D,MATCH(L2274,'Budget Manager'!A:A,0)),"No Budget Manager")</f>
        <v>Cristancho Mercado, Oscar</v>
      </c>
      <c r="N2274" s="1357">
        <f>IFERROR(INDEX('Budget Manager'!B:B,MATCH(L2274,'Budget Manager'!A:A,0)),"No PIDM")</f>
        <v>3809223</v>
      </c>
      <c r="O2274" s="1357"/>
      <c r="P2274" s="1357" t="str">
        <f t="shared" si="44"/>
        <v/>
      </c>
      <c r="Q2274" s="1361" t="str">
        <f>IFERROR(VLOOKUP(Organization!$L2274,BUDGETMANAGER,5,FALSE),"No VID")</f>
        <v>A</v>
      </c>
      <c r="R2274" s="111"/>
    </row>
    <row r="2275" spans="1:18" ht="12.75" customHeight="1">
      <c r="A2275" s="1359">
        <v>2266</v>
      </c>
      <c r="B2275" s="1355" t="s">
        <v>97</v>
      </c>
      <c r="C2275" s="1355"/>
      <c r="D2275" s="1355"/>
      <c r="E2275" s="1355"/>
      <c r="F2275" s="1355"/>
      <c r="G2275" s="1355"/>
      <c r="H2275" s="1356">
        <v>168700</v>
      </c>
      <c r="I2275" s="1363" t="s">
        <v>9202</v>
      </c>
      <c r="J2275" s="1355" t="s">
        <v>3245</v>
      </c>
      <c r="K2275" s="1360">
        <v>10842</v>
      </c>
      <c r="L2275" s="1360" t="s">
        <v>6205</v>
      </c>
      <c r="M2275" s="1357" t="str">
        <f>IFERROR(INDEX('Budget Manager'!C:C,MATCH(L2275,'Budget Manager'!A:A,0))&amp;", "&amp;INDEX('Budget Manager'!D:D,MATCH(L2275,'Budget Manager'!A:A,0)),"No Budget Manager")</f>
        <v>Cristancho Mercado, Oscar</v>
      </c>
      <c r="N2275" s="1357">
        <f>IFERROR(INDEX('Budget Manager'!B:B,MATCH(L2275,'Budget Manager'!A:A,0)),"No PIDM")</f>
        <v>3809223</v>
      </c>
      <c r="O2275" s="1357"/>
      <c r="P2275" s="1357" t="str">
        <f t="shared" si="44"/>
        <v/>
      </c>
      <c r="Q2275" s="1361" t="str">
        <f>IFERROR(VLOOKUP(Organization!$L2275,BUDGETMANAGER,5,FALSE),"No VID")</f>
        <v>A</v>
      </c>
      <c r="R2275" s="111"/>
    </row>
    <row r="2276" spans="1:18" ht="12.75" customHeight="1">
      <c r="A2276" s="1359">
        <v>2267</v>
      </c>
      <c r="B2276" s="1355" t="s">
        <v>97</v>
      </c>
      <c r="C2276" s="1355"/>
      <c r="D2276" s="1355"/>
      <c r="E2276" s="1355"/>
      <c r="F2276" s="1355"/>
      <c r="G2276" s="1355"/>
      <c r="H2276" s="1356">
        <v>170105</v>
      </c>
      <c r="I2276" s="1363" t="s">
        <v>2358</v>
      </c>
      <c r="J2276" s="1355" t="s">
        <v>3245</v>
      </c>
      <c r="K2276" s="1360">
        <v>10842</v>
      </c>
      <c r="L2276" s="1360" t="s">
        <v>6205</v>
      </c>
      <c r="M2276" s="1357" t="str">
        <f>IFERROR(INDEX('Budget Manager'!C:C,MATCH(L2276,'Budget Manager'!A:A,0))&amp;", "&amp;INDEX('Budget Manager'!D:D,MATCH(L2276,'Budget Manager'!A:A,0)),"No Budget Manager")</f>
        <v>Cristancho Mercado, Oscar</v>
      </c>
      <c r="N2276" s="1357">
        <f>IFERROR(INDEX('Budget Manager'!B:B,MATCH(L2276,'Budget Manager'!A:A,0)),"No PIDM")</f>
        <v>3809223</v>
      </c>
      <c r="O2276" s="1357"/>
      <c r="P2276" s="1357" t="str">
        <f t="shared" si="44"/>
        <v/>
      </c>
      <c r="Q2276" s="1361" t="str">
        <f>IFERROR(VLOOKUP(Organization!$L2276,BUDGETMANAGER,5,FALSE),"No VID")</f>
        <v>A</v>
      </c>
      <c r="R2276" s="111"/>
    </row>
    <row r="2277" spans="1:18" ht="12.75" customHeight="1">
      <c r="A2277" s="1359">
        <v>2268</v>
      </c>
      <c r="B2277" s="1355" t="s">
        <v>97</v>
      </c>
      <c r="C2277" s="1355"/>
      <c r="D2277" s="1355"/>
      <c r="E2277" s="1355"/>
      <c r="F2277" s="1355"/>
      <c r="G2277" s="1355"/>
      <c r="H2277" s="1356">
        <v>190000</v>
      </c>
      <c r="I2277" s="1363" t="s">
        <v>2624</v>
      </c>
      <c r="J2277" s="1355" t="s">
        <v>3245</v>
      </c>
      <c r="K2277" s="1360">
        <v>10842</v>
      </c>
      <c r="L2277" s="1360" t="s">
        <v>6205</v>
      </c>
      <c r="M2277" s="1357" t="str">
        <f>IFERROR(INDEX('Budget Manager'!C:C,MATCH(L2277,'Budget Manager'!A:A,0))&amp;", "&amp;INDEX('Budget Manager'!D:D,MATCH(L2277,'Budget Manager'!A:A,0)),"No Budget Manager")</f>
        <v>Cristancho Mercado, Oscar</v>
      </c>
      <c r="N2277" s="1357">
        <f>IFERROR(INDEX('Budget Manager'!B:B,MATCH(L2277,'Budget Manager'!A:A,0)),"No PIDM")</f>
        <v>3809223</v>
      </c>
      <c r="O2277" s="1357"/>
      <c r="P2277" s="1357" t="str">
        <f t="shared" si="44"/>
        <v/>
      </c>
      <c r="Q2277" s="1361" t="str">
        <f>IFERROR(VLOOKUP(Organization!$L2277,BUDGETMANAGER,5,FALSE),"No VID")</f>
        <v>A</v>
      </c>
      <c r="R2277" s="111"/>
    </row>
    <row r="2278" spans="1:18" ht="12.75" customHeight="1">
      <c r="A2278" s="1359">
        <v>2269</v>
      </c>
      <c r="B2278" s="1355" t="s">
        <v>97</v>
      </c>
      <c r="C2278" s="1355"/>
      <c r="D2278" s="1355"/>
      <c r="E2278" s="1355"/>
      <c r="F2278" s="1355"/>
      <c r="G2278" s="1355"/>
      <c r="H2278" s="1356">
        <v>190100</v>
      </c>
      <c r="I2278" s="1363" t="s">
        <v>2359</v>
      </c>
      <c r="J2278" s="1355" t="s">
        <v>3245</v>
      </c>
      <c r="K2278" s="1360">
        <v>10842</v>
      </c>
      <c r="L2278" s="1360" t="s">
        <v>6205</v>
      </c>
      <c r="M2278" s="1357" t="str">
        <f>IFERROR(INDEX('Budget Manager'!C:C,MATCH(L2278,'Budget Manager'!A:A,0))&amp;", "&amp;INDEX('Budget Manager'!D:D,MATCH(L2278,'Budget Manager'!A:A,0)),"No Budget Manager")</f>
        <v>Cristancho Mercado, Oscar</v>
      </c>
      <c r="N2278" s="1357">
        <f>IFERROR(INDEX('Budget Manager'!B:B,MATCH(L2278,'Budget Manager'!A:A,0)),"No PIDM")</f>
        <v>3809223</v>
      </c>
      <c r="O2278" s="1357"/>
      <c r="P2278" s="1357" t="str">
        <f t="shared" si="44"/>
        <v/>
      </c>
      <c r="Q2278" s="1361" t="str">
        <f>IFERROR(VLOOKUP(Organization!$L2278,BUDGETMANAGER,5,FALSE),"No VID")</f>
        <v>A</v>
      </c>
      <c r="R2278" s="111"/>
    </row>
    <row r="2279" spans="1:18" ht="12.75" customHeight="1">
      <c r="A2279" s="1359">
        <v>2270</v>
      </c>
      <c r="B2279" s="1355" t="s">
        <v>97</v>
      </c>
      <c r="C2279" s="1355"/>
      <c r="D2279" s="1355"/>
      <c r="E2279" s="1355"/>
      <c r="F2279" s="1355"/>
      <c r="G2279" s="1355"/>
      <c r="H2279" s="1356">
        <v>260700</v>
      </c>
      <c r="I2279" s="1363" t="s">
        <v>9020</v>
      </c>
      <c r="J2279" s="1355" t="s">
        <v>3245</v>
      </c>
      <c r="K2279" s="1360">
        <v>10842</v>
      </c>
      <c r="L2279" s="1360" t="s">
        <v>6205</v>
      </c>
      <c r="M2279" s="1357" t="str">
        <f>IFERROR(INDEX('Budget Manager'!C:C,MATCH(L2279,'Budget Manager'!A:A,0))&amp;", "&amp;INDEX('Budget Manager'!D:D,MATCH(L2279,'Budget Manager'!A:A,0)),"No Budget Manager")</f>
        <v>Cristancho Mercado, Oscar</v>
      </c>
      <c r="N2279" s="1357">
        <f>IFERROR(INDEX('Budget Manager'!B:B,MATCH(L2279,'Budget Manager'!A:A,0)),"No PIDM")</f>
        <v>3809223</v>
      </c>
      <c r="O2279" s="1357"/>
      <c r="P2279" s="1357" t="str">
        <f t="shared" si="44"/>
        <v/>
      </c>
      <c r="Q2279" s="1361" t="str">
        <f>IFERROR(VLOOKUP(Organization!$L2279,BUDGETMANAGER,5,FALSE),"No VID")</f>
        <v>A</v>
      </c>
      <c r="R2279" s="111"/>
    </row>
    <row r="2280" spans="1:18" ht="12.75" customHeight="1">
      <c r="A2280" s="1359">
        <v>2271</v>
      </c>
      <c r="B2280" s="1355" t="s">
        <v>97</v>
      </c>
      <c r="C2280" s="1355"/>
      <c r="D2280" s="1355"/>
      <c r="E2280" s="1355"/>
      <c r="F2280" s="1355"/>
      <c r="G2280" s="1355"/>
      <c r="H2280" s="1356">
        <v>260900</v>
      </c>
      <c r="I2280" s="1363" t="s">
        <v>9022</v>
      </c>
      <c r="J2280" s="1355" t="s">
        <v>3245</v>
      </c>
      <c r="K2280" s="1360">
        <v>10842</v>
      </c>
      <c r="L2280" s="1360" t="s">
        <v>6205</v>
      </c>
      <c r="M2280" s="1357" t="str">
        <f>IFERROR(INDEX('Budget Manager'!C:C,MATCH(L2280,'Budget Manager'!A:A,0))&amp;", "&amp;INDEX('Budget Manager'!D:D,MATCH(L2280,'Budget Manager'!A:A,0)),"No Budget Manager")</f>
        <v>Cristancho Mercado, Oscar</v>
      </c>
      <c r="N2280" s="1357">
        <f>IFERROR(INDEX('Budget Manager'!B:B,MATCH(L2280,'Budget Manager'!A:A,0)),"No PIDM")</f>
        <v>3809223</v>
      </c>
      <c r="O2280" s="1357"/>
      <c r="P2280" s="1357" t="str">
        <f t="shared" si="44"/>
        <v/>
      </c>
      <c r="Q2280" s="1361" t="str">
        <f>IFERROR(VLOOKUP(Organization!$L2280,BUDGETMANAGER,5,FALSE),"No VID")</f>
        <v>A</v>
      </c>
      <c r="R2280" s="111"/>
    </row>
    <row r="2281" spans="1:18" ht="12.75" customHeight="1">
      <c r="A2281" s="1359">
        <v>2272</v>
      </c>
      <c r="B2281" s="1355" t="s">
        <v>97</v>
      </c>
      <c r="C2281" s="1355"/>
      <c r="D2281" s="1355"/>
      <c r="E2281" s="1355"/>
      <c r="F2281" s="1355"/>
      <c r="G2281" s="1355"/>
      <c r="H2281" s="1356">
        <v>360900</v>
      </c>
      <c r="I2281" s="1363" t="s">
        <v>9177</v>
      </c>
      <c r="J2281" s="1355" t="s">
        <v>3245</v>
      </c>
      <c r="K2281" s="1360">
        <v>10842</v>
      </c>
      <c r="L2281" s="1360" t="s">
        <v>6205</v>
      </c>
      <c r="M2281" s="1357" t="str">
        <f>IFERROR(INDEX('Budget Manager'!C:C,MATCH(L2281,'Budget Manager'!A:A,0))&amp;", "&amp;INDEX('Budget Manager'!D:D,MATCH(L2281,'Budget Manager'!A:A,0)),"No Budget Manager")</f>
        <v>Cristancho Mercado, Oscar</v>
      </c>
      <c r="N2281" s="1357">
        <f>IFERROR(INDEX('Budget Manager'!B:B,MATCH(L2281,'Budget Manager'!A:A,0)),"No PIDM")</f>
        <v>3809223</v>
      </c>
      <c r="O2281" s="1357" t="s">
        <v>9716</v>
      </c>
      <c r="P2281" s="1357" t="str">
        <f t="shared" ref="P2281:P2346" si="45">LEFT($O2281,3)</f>
        <v>End</v>
      </c>
      <c r="Q2281" s="1361" t="str">
        <f>IFERROR(VLOOKUP(Organization!$L2281,BUDGETMANAGER,5,FALSE),"No VID")</f>
        <v>A</v>
      </c>
      <c r="R2281" s="111"/>
    </row>
    <row r="2282" spans="1:18" ht="12.75" customHeight="1">
      <c r="A2282" s="1359">
        <v>2273</v>
      </c>
      <c r="B2282" s="1355" t="s">
        <v>97</v>
      </c>
      <c r="C2282" s="1355"/>
      <c r="D2282" s="1355"/>
      <c r="E2282" s="1355"/>
      <c r="F2282" s="1355"/>
      <c r="G2282" s="1355"/>
      <c r="H2282" s="1356">
        <v>311000</v>
      </c>
      <c r="I2282" s="1363" t="s">
        <v>8986</v>
      </c>
      <c r="J2282" s="1355" t="s">
        <v>3245</v>
      </c>
      <c r="K2282" s="1360">
        <v>10842</v>
      </c>
      <c r="L2282" s="1360" t="s">
        <v>6205</v>
      </c>
      <c r="M2282" s="1357" t="str">
        <f>IFERROR(INDEX('Budget Manager'!C:C,MATCH(L2282,'Budget Manager'!A:A,0))&amp;", "&amp;INDEX('Budget Manager'!D:D,MATCH(L2282,'Budget Manager'!A:A,0)),"No Budget Manager")</f>
        <v>Cristancho Mercado, Oscar</v>
      </c>
      <c r="N2282" s="1357">
        <f>IFERROR(INDEX('Budget Manager'!B:B,MATCH(L2282,'Budget Manager'!A:A,0)),"No PIDM")</f>
        <v>3809223</v>
      </c>
      <c r="O2282" s="1357"/>
      <c r="P2282" s="1357" t="str">
        <f t="shared" si="45"/>
        <v/>
      </c>
      <c r="Q2282" s="1361" t="str">
        <f>IFERROR(VLOOKUP(Organization!$L2282,BUDGETMANAGER,5,FALSE),"No VID")</f>
        <v>A</v>
      </c>
      <c r="R2282" s="111"/>
    </row>
    <row r="2283" spans="1:18" ht="12.75" customHeight="1">
      <c r="A2283" s="1359">
        <v>2274</v>
      </c>
      <c r="B2283" s="1355" t="s">
        <v>97</v>
      </c>
      <c r="C2283" s="1355"/>
      <c r="D2283" s="1355"/>
      <c r="E2283" s="1355"/>
      <c r="F2283" s="1355"/>
      <c r="G2283" s="1355"/>
      <c r="H2283" s="1356">
        <v>770205</v>
      </c>
      <c r="I2283" s="1363" t="s">
        <v>3547</v>
      </c>
      <c r="J2283" s="1355" t="s">
        <v>3245</v>
      </c>
      <c r="K2283" s="1360">
        <v>10140</v>
      </c>
      <c r="L2283" s="1360" t="s">
        <v>6205</v>
      </c>
      <c r="M2283" s="1357" t="str">
        <f>IFERROR(INDEX('Budget Manager'!C:C,MATCH(L2283,'Budget Manager'!A:A,0))&amp;", "&amp;INDEX('Budget Manager'!D:D,MATCH(L2283,'Budget Manager'!A:A,0)),"No Budget Manager")</f>
        <v>Cristancho Mercado, Oscar</v>
      </c>
      <c r="N2283" s="1357">
        <f>IFERROR(INDEX('Budget Manager'!B:B,MATCH(L2283,'Budget Manager'!A:A,0)),"No PIDM")</f>
        <v>3809223</v>
      </c>
      <c r="O2283" s="1357" t="s">
        <v>6157</v>
      </c>
      <c r="P2283" s="1357" t="str">
        <f t="shared" si="45"/>
        <v>End</v>
      </c>
      <c r="Q2283" s="1361" t="str">
        <f>IFERROR(VLOOKUP(Organization!$L2283,BUDGETMANAGER,5,FALSE),"No VID")</f>
        <v>A</v>
      </c>
      <c r="R2283" s="111"/>
    </row>
    <row r="2284" spans="1:18" ht="12.75" customHeight="1">
      <c r="A2284" s="1359">
        <v>2275</v>
      </c>
      <c r="B2284" s="1355" t="s">
        <v>97</v>
      </c>
      <c r="C2284" s="1355"/>
      <c r="D2284" s="1355"/>
      <c r="E2284" s="1355"/>
      <c r="F2284" s="1355"/>
      <c r="G2284" s="1355"/>
      <c r="H2284" s="1356">
        <v>770305</v>
      </c>
      <c r="I2284" s="1363" t="s">
        <v>3548</v>
      </c>
      <c r="J2284" s="1355" t="s">
        <v>3245</v>
      </c>
      <c r="K2284" s="1360">
        <v>10140</v>
      </c>
      <c r="L2284" s="1360" t="s">
        <v>6205</v>
      </c>
      <c r="M2284" s="1357" t="str">
        <f>IFERROR(INDEX('Budget Manager'!C:C,MATCH(L2284,'Budget Manager'!A:A,0))&amp;", "&amp;INDEX('Budget Manager'!D:D,MATCH(L2284,'Budget Manager'!A:A,0)),"No Budget Manager")</f>
        <v>Cristancho Mercado, Oscar</v>
      </c>
      <c r="N2284" s="1357">
        <f>IFERROR(INDEX('Budget Manager'!B:B,MATCH(L2284,'Budget Manager'!A:A,0)),"No PIDM")</f>
        <v>3809223</v>
      </c>
      <c r="O2284" s="1357" t="s">
        <v>6157</v>
      </c>
      <c r="P2284" s="1357" t="str">
        <f t="shared" si="45"/>
        <v>End</v>
      </c>
      <c r="Q2284" s="1361" t="str">
        <f>IFERROR(VLOOKUP(Organization!$L2284,BUDGETMANAGER,5,FALSE),"No VID")</f>
        <v>A</v>
      </c>
      <c r="R2284" s="111"/>
    </row>
    <row r="2285" spans="1:18" ht="12.75" customHeight="1">
      <c r="A2285" s="1359">
        <v>2276</v>
      </c>
      <c r="B2285" s="1355" t="s">
        <v>97</v>
      </c>
      <c r="C2285" s="1355"/>
      <c r="D2285" s="1355"/>
      <c r="E2285" s="1355"/>
      <c r="F2285" s="1355"/>
      <c r="G2285" s="1355">
        <v>10843</v>
      </c>
      <c r="H2285" s="1356"/>
      <c r="I2285" s="1363" t="s">
        <v>5795</v>
      </c>
      <c r="J2285" s="1355" t="s">
        <v>3240</v>
      </c>
      <c r="K2285" s="1360">
        <v>1084</v>
      </c>
      <c r="L2285" s="1360" t="s">
        <v>6501</v>
      </c>
      <c r="M2285" s="1357" t="str">
        <f>IFERROR(INDEX('Budget Manager'!C:C,MATCH(L2285,'Budget Manager'!A:A,0))&amp;", "&amp;INDEX('Budget Manager'!D:D,MATCH(L2285,'Budget Manager'!A:A,0)),"No Budget Manager")</f>
        <v>Fullana, Yaremis</v>
      </c>
      <c r="N2285" s="1357">
        <f>IFERROR(INDEX('Budget Manager'!B:B,MATCH(L2285,'Budget Manager'!A:A,0)),"No PIDM")</f>
        <v>3846305</v>
      </c>
      <c r="O2285" s="1357"/>
      <c r="P2285" s="1357" t="str">
        <f t="shared" si="45"/>
        <v/>
      </c>
      <c r="Q2285" s="1361" t="str">
        <f>IFERROR(VLOOKUP(Organization!$L2285,BUDGETMANAGER,5,FALSE),"No VID")</f>
        <v>A</v>
      </c>
      <c r="R2285" s="111"/>
    </row>
    <row r="2286" spans="1:18" ht="12.75" customHeight="1">
      <c r="A2286" s="1359">
        <v>2277</v>
      </c>
      <c r="B2286" s="1355" t="s">
        <v>97</v>
      </c>
      <c r="C2286" s="1355"/>
      <c r="D2286" s="1355"/>
      <c r="E2286" s="1355"/>
      <c r="F2286" s="1355"/>
      <c r="G2286" s="1355"/>
      <c r="H2286" s="1356">
        <v>161800</v>
      </c>
      <c r="I2286" s="1363" t="s">
        <v>572</v>
      </c>
      <c r="J2286" s="1355" t="s">
        <v>3245</v>
      </c>
      <c r="K2286" s="1360">
        <v>10843</v>
      </c>
      <c r="L2286" s="1360" t="s">
        <v>6501</v>
      </c>
      <c r="M2286" s="1357" t="str">
        <f>IFERROR(INDEX('Budget Manager'!C:C,MATCH(L2286,'Budget Manager'!A:A,0))&amp;", "&amp;INDEX('Budget Manager'!D:D,MATCH(L2286,'Budget Manager'!A:A,0)),"No Budget Manager")</f>
        <v>Fullana, Yaremis</v>
      </c>
      <c r="N2286" s="1357">
        <f>IFERROR(INDEX('Budget Manager'!B:B,MATCH(L2286,'Budget Manager'!A:A,0)),"No PIDM")</f>
        <v>3846305</v>
      </c>
      <c r="O2286" s="1357"/>
      <c r="P2286" s="1357" t="str">
        <f t="shared" si="45"/>
        <v/>
      </c>
      <c r="Q2286" s="1361" t="str">
        <f>IFERROR(VLOOKUP(Organization!$L2286,BUDGETMANAGER,5,FALSE),"No VID")</f>
        <v>A</v>
      </c>
      <c r="R2286" s="111"/>
    </row>
    <row r="2287" spans="1:18" ht="12.75" customHeight="1">
      <c r="A2287" s="1359">
        <v>2278</v>
      </c>
      <c r="B2287" s="1355" t="s">
        <v>97</v>
      </c>
      <c r="C2287" s="1355"/>
      <c r="D2287" s="1355"/>
      <c r="E2287" s="1355"/>
      <c r="F2287" s="1355"/>
      <c r="G2287" s="1355"/>
      <c r="H2287" s="1356">
        <v>161900</v>
      </c>
      <c r="I2287" s="1363" t="s">
        <v>573</v>
      </c>
      <c r="J2287" s="1355" t="s">
        <v>3245</v>
      </c>
      <c r="K2287" s="1360">
        <v>10141</v>
      </c>
      <c r="L2287" s="1360" t="s">
        <v>5794</v>
      </c>
      <c r="M2287" s="1357" t="str">
        <f>IFERROR(INDEX('Budget Manager'!C:C,MATCH(L2287,'Budget Manager'!A:A,0))&amp;", "&amp;INDEX('Budget Manager'!D:D,MATCH(L2287,'Budget Manager'!A:A,0)),"No Budget Manager")</f>
        <v>Ulmer, Rhonda</v>
      </c>
      <c r="N2287" s="1357">
        <f>IFERROR(INDEX('Budget Manager'!B:B,MATCH(L2287,'Budget Manager'!A:A,0)),"No PIDM")</f>
        <v>3754958</v>
      </c>
      <c r="O2287" s="1357" t="s">
        <v>5796</v>
      </c>
      <c r="P2287" s="1357" t="str">
        <f t="shared" si="45"/>
        <v>End</v>
      </c>
      <c r="Q2287" s="1361" t="str">
        <f>IFERROR(VLOOKUP(Organization!$L2287,BUDGETMANAGER,5,FALSE),"No VID")</f>
        <v>I</v>
      </c>
      <c r="R2287" s="111"/>
    </row>
    <row r="2288" spans="1:18" ht="12.75" customHeight="1">
      <c r="A2288" s="1359">
        <v>2279</v>
      </c>
      <c r="B2288" s="1355" t="s">
        <v>97</v>
      </c>
      <c r="C2288" s="1355"/>
      <c r="D2288" s="1355"/>
      <c r="E2288" s="1355"/>
      <c r="F2288" s="1355"/>
      <c r="G2288" s="1355"/>
      <c r="H2288" s="1356">
        <v>162100</v>
      </c>
      <c r="I2288" s="1363" t="s">
        <v>575</v>
      </c>
      <c r="J2288" s="1355" t="s">
        <v>3245</v>
      </c>
      <c r="K2288" s="1360">
        <v>10141</v>
      </c>
      <c r="L2288" s="1360" t="s">
        <v>5794</v>
      </c>
      <c r="M2288" s="1357" t="str">
        <f>IFERROR(INDEX('Budget Manager'!C:C,MATCH(L2288,'Budget Manager'!A:A,0))&amp;", "&amp;INDEX('Budget Manager'!D:D,MATCH(L2288,'Budget Manager'!A:A,0)),"No Budget Manager")</f>
        <v>Ulmer, Rhonda</v>
      </c>
      <c r="N2288" s="1357">
        <f>IFERROR(INDEX('Budget Manager'!B:B,MATCH(L2288,'Budget Manager'!A:A,0)),"No PIDM")</f>
        <v>3754958</v>
      </c>
      <c r="O2288" s="1357" t="s">
        <v>5796</v>
      </c>
      <c r="P2288" s="1357" t="str">
        <f t="shared" si="45"/>
        <v>End</v>
      </c>
      <c r="Q2288" s="1361" t="str">
        <f>IFERROR(VLOOKUP(Organization!$L2288,BUDGETMANAGER,5,FALSE),"No VID")</f>
        <v>I</v>
      </c>
      <c r="R2288" s="111"/>
    </row>
    <row r="2289" spans="1:18" ht="12.75" customHeight="1">
      <c r="A2289" s="1359">
        <v>2280</v>
      </c>
      <c r="B2289" s="1355" t="s">
        <v>97</v>
      </c>
      <c r="C2289" s="1355"/>
      <c r="D2289" s="1355"/>
      <c r="E2289" s="1355"/>
      <c r="F2289" s="1355"/>
      <c r="G2289" s="1355"/>
      <c r="H2289" s="1356">
        <v>164300</v>
      </c>
      <c r="I2289" s="1363" t="s">
        <v>576</v>
      </c>
      <c r="J2289" s="1355" t="s">
        <v>3245</v>
      </c>
      <c r="K2289" s="1360">
        <v>10843</v>
      </c>
      <c r="L2289" s="1360" t="s">
        <v>6501</v>
      </c>
      <c r="M2289" s="1357" t="str">
        <f>IFERROR(INDEX('Budget Manager'!C:C,MATCH(L2289,'Budget Manager'!A:A,0))&amp;", "&amp;INDEX('Budget Manager'!D:D,MATCH(L2289,'Budget Manager'!A:A,0)),"No Budget Manager")</f>
        <v>Fullana, Yaremis</v>
      </c>
      <c r="N2289" s="1357">
        <f>IFERROR(INDEX('Budget Manager'!B:B,MATCH(L2289,'Budget Manager'!A:A,0)),"No PIDM")</f>
        <v>3846305</v>
      </c>
      <c r="O2289" s="1357"/>
      <c r="P2289" s="1357" t="str">
        <f t="shared" si="45"/>
        <v/>
      </c>
      <c r="Q2289" s="1361" t="str">
        <f>IFERROR(VLOOKUP(Organization!$L2289,BUDGETMANAGER,5,FALSE),"No VID")</f>
        <v>A</v>
      </c>
      <c r="R2289" s="111"/>
    </row>
    <row r="2290" spans="1:18" ht="12.75" customHeight="1">
      <c r="A2290" s="1359">
        <v>2281</v>
      </c>
      <c r="B2290" s="1355" t="s">
        <v>97</v>
      </c>
      <c r="C2290" s="1355"/>
      <c r="D2290" s="1355"/>
      <c r="E2290" s="1355"/>
      <c r="F2290" s="1355"/>
      <c r="G2290" s="1355"/>
      <c r="H2290" s="1356">
        <v>167300</v>
      </c>
      <c r="I2290" s="1363" t="s">
        <v>6595</v>
      </c>
      <c r="J2290" s="1355" t="s">
        <v>3245</v>
      </c>
      <c r="K2290" s="1360">
        <v>10843</v>
      </c>
      <c r="L2290" s="1360" t="s">
        <v>6501</v>
      </c>
      <c r="M2290" s="1357" t="str">
        <f>IFERROR(INDEX('Budget Manager'!C:C,MATCH(L2290,'Budget Manager'!A:A,0))&amp;", "&amp;INDEX('Budget Manager'!D:D,MATCH(L2290,'Budget Manager'!A:A,0)),"No Budget Manager")</f>
        <v>Fullana, Yaremis</v>
      </c>
      <c r="N2290" s="1357">
        <f>IFERROR(INDEX('Budget Manager'!B:B,MATCH(L2290,'Budget Manager'!A:A,0)),"No PIDM")</f>
        <v>3846305</v>
      </c>
      <c r="O2290" s="1357"/>
      <c r="P2290" s="1357" t="str">
        <f t="shared" si="45"/>
        <v/>
      </c>
      <c r="Q2290" s="1361" t="str">
        <f>IFERROR(VLOOKUP(Organization!$L2290,BUDGETMANAGER,5,FALSE),"No VID")</f>
        <v>A</v>
      </c>
      <c r="R2290" s="111"/>
    </row>
    <row r="2291" spans="1:18" ht="12.75" customHeight="1">
      <c r="A2291" s="1359">
        <v>2282</v>
      </c>
      <c r="B2291" s="1355" t="s">
        <v>97</v>
      </c>
      <c r="C2291" s="1355"/>
      <c r="D2291" s="1355"/>
      <c r="E2291" s="1355"/>
      <c r="F2291" s="1355"/>
      <c r="G2291" s="1355"/>
      <c r="H2291" s="1356">
        <v>310300</v>
      </c>
      <c r="I2291" s="1363" t="s">
        <v>581</v>
      </c>
      <c r="J2291" s="1355" t="s">
        <v>3245</v>
      </c>
      <c r="K2291" s="1360">
        <v>10843</v>
      </c>
      <c r="L2291" s="1360" t="s">
        <v>6501</v>
      </c>
      <c r="M2291" s="1357" t="str">
        <f>IFERROR(INDEX('Budget Manager'!C:C,MATCH(L2291,'Budget Manager'!A:A,0))&amp;", "&amp;INDEX('Budget Manager'!D:D,MATCH(L2291,'Budget Manager'!A:A,0)),"No Budget Manager")</f>
        <v>Fullana, Yaremis</v>
      </c>
      <c r="N2291" s="1357">
        <f>IFERROR(INDEX('Budget Manager'!B:B,MATCH(L2291,'Budget Manager'!A:A,0)),"No PIDM")</f>
        <v>3846305</v>
      </c>
      <c r="O2291" s="1357"/>
      <c r="P2291" s="1357" t="str">
        <f t="shared" si="45"/>
        <v/>
      </c>
      <c r="Q2291" s="1361" t="str">
        <f>IFERROR(VLOOKUP(Organization!$L2291,BUDGETMANAGER,5,FALSE),"No VID")</f>
        <v>A</v>
      </c>
      <c r="R2291" s="111"/>
    </row>
    <row r="2292" spans="1:18" ht="12.75" customHeight="1">
      <c r="A2292" s="1359">
        <v>2283</v>
      </c>
      <c r="B2292" s="1355" t="s">
        <v>97</v>
      </c>
      <c r="C2292" s="1355"/>
      <c r="D2292" s="1355"/>
      <c r="E2292" s="1355"/>
      <c r="F2292" s="1355"/>
      <c r="G2292" s="1355">
        <v>10844</v>
      </c>
      <c r="H2292" s="1356"/>
      <c r="I2292" s="1363" t="s">
        <v>663</v>
      </c>
      <c r="J2292" s="1355" t="s">
        <v>3240</v>
      </c>
      <c r="K2292" s="1360">
        <v>1084</v>
      </c>
      <c r="L2292" s="1360" t="s">
        <v>9282</v>
      </c>
      <c r="M2292" s="1357" t="str">
        <f>IFERROR(INDEX('Budget Manager'!C:C,MATCH(L2292,'Budget Manager'!A:A,0))&amp;", "&amp;INDEX('Budget Manager'!D:D,MATCH(L2292,'Budget Manager'!A:A,0)),"No Budget Manager")</f>
        <v>Dela Paz-Ramos, Vanessa</v>
      </c>
      <c r="N2292" s="1357">
        <f>IFERROR(INDEX('Budget Manager'!B:B,MATCH(L2292,'Budget Manager'!A:A,0)),"No PIDM")</f>
        <v>3444792</v>
      </c>
      <c r="O2292" s="1357"/>
      <c r="P2292" s="1357" t="str">
        <f t="shared" si="45"/>
        <v/>
      </c>
      <c r="Q2292" s="1361" t="str">
        <f>IFERROR(VLOOKUP(Organization!$L2292,BUDGETMANAGER,5,FALSE),"No VID")</f>
        <v>A</v>
      </c>
      <c r="R2292" s="111"/>
    </row>
    <row r="2293" spans="1:18" ht="12.5" customHeight="1">
      <c r="A2293" s="1359">
        <v>2284</v>
      </c>
      <c r="B2293" s="1355" t="s">
        <v>97</v>
      </c>
      <c r="C2293" s="1355"/>
      <c r="D2293" s="1355"/>
      <c r="E2293" s="1355"/>
      <c r="F2293" s="1355"/>
      <c r="G2293" s="1355"/>
      <c r="H2293" s="1356">
        <v>141400</v>
      </c>
      <c r="I2293" s="1363" t="s">
        <v>4050</v>
      </c>
      <c r="J2293" s="1355" t="s">
        <v>3245</v>
      </c>
      <c r="K2293" s="1360">
        <v>10844</v>
      </c>
      <c r="L2293" s="1360" t="s">
        <v>9282</v>
      </c>
      <c r="M2293" s="1357" t="str">
        <f>IFERROR(INDEX('Budget Manager'!C:C,MATCH(L2293,'Budget Manager'!A:A,0))&amp;", "&amp;INDEX('Budget Manager'!D:D,MATCH(L2293,'Budget Manager'!A:A,0)),"No Budget Manager")</f>
        <v>Dela Paz-Ramos, Vanessa</v>
      </c>
      <c r="N2293" s="1357">
        <f>IFERROR(INDEX('Budget Manager'!B:B,MATCH(L2293,'Budget Manager'!A:A,0)),"No PIDM")</f>
        <v>3444792</v>
      </c>
      <c r="O2293" s="1357"/>
      <c r="P2293" s="1357" t="str">
        <f t="shared" si="45"/>
        <v/>
      </c>
      <c r="Q2293" s="1361" t="str">
        <f>IFERROR(VLOOKUP(Organization!$L2293,BUDGETMANAGER,5,FALSE),"No VID")</f>
        <v>A</v>
      </c>
      <c r="R2293" s="111"/>
    </row>
    <row r="2294" spans="1:18" ht="12.75" customHeight="1">
      <c r="A2294" s="1359">
        <v>2285</v>
      </c>
      <c r="B2294" s="1355" t="s">
        <v>97</v>
      </c>
      <c r="C2294" s="1355"/>
      <c r="D2294" s="1355"/>
      <c r="E2294" s="1355"/>
      <c r="F2294" s="1355"/>
      <c r="G2294" s="1355"/>
      <c r="H2294" s="1356">
        <v>161400</v>
      </c>
      <c r="I2294" s="1363" t="s">
        <v>671</v>
      </c>
      <c r="J2294" s="1355" t="s">
        <v>3245</v>
      </c>
      <c r="K2294" s="1360">
        <v>10844</v>
      </c>
      <c r="L2294" s="1360" t="s">
        <v>9282</v>
      </c>
      <c r="M2294" s="1357" t="str">
        <f>IFERROR(INDEX('Budget Manager'!C:C,MATCH(L2294,'Budget Manager'!A:A,0))&amp;", "&amp;INDEX('Budget Manager'!D:D,MATCH(L2294,'Budget Manager'!A:A,0)),"No Budget Manager")</f>
        <v>Dela Paz-Ramos, Vanessa</v>
      </c>
      <c r="N2294" s="1357">
        <f>IFERROR(INDEX('Budget Manager'!B:B,MATCH(L2294,'Budget Manager'!A:A,0)),"No PIDM")</f>
        <v>3444792</v>
      </c>
      <c r="O2294" s="1357"/>
      <c r="P2294" s="1357" t="str">
        <f t="shared" si="45"/>
        <v/>
      </c>
      <c r="Q2294" s="1361" t="str">
        <f>IFERROR(VLOOKUP(Organization!$L2294,BUDGETMANAGER,5,FALSE),"No VID")</f>
        <v>A</v>
      </c>
      <c r="R2294" s="111"/>
    </row>
    <row r="2295" spans="1:18" ht="12.75" customHeight="1">
      <c r="A2295" s="1359">
        <v>2286</v>
      </c>
      <c r="B2295" s="1355" t="s">
        <v>97</v>
      </c>
      <c r="C2295" s="1355"/>
      <c r="D2295" s="1355"/>
      <c r="E2295" s="1355"/>
      <c r="F2295" s="1355"/>
      <c r="G2295" s="1355"/>
      <c r="H2295" s="1356">
        <v>165200</v>
      </c>
      <c r="I2295" s="1363" t="s">
        <v>4361</v>
      </c>
      <c r="J2295" s="1355" t="s">
        <v>3245</v>
      </c>
      <c r="K2295" s="1360">
        <v>10143</v>
      </c>
      <c r="L2295" s="1360" t="s">
        <v>5501</v>
      </c>
      <c r="M2295" s="1357" t="str">
        <f>IFERROR(INDEX('Budget Manager'!C:C,MATCH(L2295,'Budget Manager'!A:A,0))&amp;", "&amp;INDEX('Budget Manager'!D:D,MATCH(L2295,'Budget Manager'!A:A,0)),"No Budget Manager")</f>
        <v>Fagan, Katherine</v>
      </c>
      <c r="N2295" s="1357">
        <f>IFERROR(INDEX('Budget Manager'!B:B,MATCH(L2295,'Budget Manager'!A:A,0)),"No PIDM")</f>
        <v>3709601</v>
      </c>
      <c r="O2295" s="1357" t="s">
        <v>6336</v>
      </c>
      <c r="P2295" s="1357" t="str">
        <f t="shared" si="45"/>
        <v>End</v>
      </c>
      <c r="Q2295" s="1361" t="str">
        <f>IFERROR(VLOOKUP(Organization!$L2295,BUDGETMANAGER,5,FALSE),"No VID")</f>
        <v>A</v>
      </c>
      <c r="R2295" s="111"/>
    </row>
    <row r="2296" spans="1:18" ht="12.75" customHeight="1">
      <c r="A2296" s="1359">
        <v>2287</v>
      </c>
      <c r="B2296" s="1355" t="s">
        <v>97</v>
      </c>
      <c r="C2296" s="1355"/>
      <c r="D2296" s="1355"/>
      <c r="E2296" s="1355"/>
      <c r="F2296" s="1355"/>
      <c r="G2296" s="1355"/>
      <c r="H2296" s="1356">
        <v>166900</v>
      </c>
      <c r="I2296" s="1363" t="s">
        <v>6379</v>
      </c>
      <c r="J2296" s="1355" t="s">
        <v>3245</v>
      </c>
      <c r="K2296" s="1360">
        <v>10143</v>
      </c>
      <c r="L2296" s="1360" t="s">
        <v>5501</v>
      </c>
      <c r="M2296" s="1357" t="str">
        <f>IFERROR(INDEX('Budget Manager'!C:C,MATCH(L2296,'Budget Manager'!A:A,0))&amp;", "&amp;INDEX('Budget Manager'!D:D,MATCH(L2296,'Budget Manager'!A:A,0)),"No Budget Manager")</f>
        <v>Fagan, Katherine</v>
      </c>
      <c r="N2296" s="1357">
        <f>IFERROR(INDEX('Budget Manager'!B:B,MATCH(L2296,'Budget Manager'!A:A,0)),"No PIDM")</f>
        <v>3709601</v>
      </c>
      <c r="O2296" s="1357" t="s">
        <v>7727</v>
      </c>
      <c r="P2296" s="1357" t="str">
        <f t="shared" si="45"/>
        <v>End</v>
      </c>
      <c r="Q2296" s="1361" t="str">
        <f>IFERROR(VLOOKUP(Organization!$L2296,BUDGETMANAGER,5,FALSE),"No VID")</f>
        <v>A</v>
      </c>
      <c r="R2296" s="111"/>
    </row>
    <row r="2297" spans="1:18" ht="12.75" customHeight="1">
      <c r="A2297" s="1359">
        <v>2288</v>
      </c>
      <c r="B2297" s="1355" t="s">
        <v>97</v>
      </c>
      <c r="C2297" s="1355"/>
      <c r="D2297" s="1355"/>
      <c r="E2297" s="1355"/>
      <c r="F2297" s="1355"/>
      <c r="G2297" s="1355"/>
      <c r="H2297" s="1356">
        <v>311300</v>
      </c>
      <c r="I2297" s="1363" t="s">
        <v>9811</v>
      </c>
      <c r="J2297" s="1355" t="s">
        <v>3245</v>
      </c>
      <c r="K2297" s="1360">
        <v>10844</v>
      </c>
      <c r="L2297" s="1360" t="s">
        <v>9282</v>
      </c>
      <c r="M2297" s="1357" t="str">
        <f>IFERROR(INDEX('Budget Manager'!C:C,MATCH(L2297,'Budget Manager'!A:A,0))&amp;", "&amp;INDEX('Budget Manager'!D:D,MATCH(L2297,'Budget Manager'!A:A,0)),"No Budget Manager")</f>
        <v>Dela Paz-Ramos, Vanessa</v>
      </c>
      <c r="N2297" s="1357">
        <f>IFERROR(INDEX('Budget Manager'!B:B,MATCH(L2297,'Budget Manager'!A:A,0)),"No PIDM")</f>
        <v>3444792</v>
      </c>
      <c r="O2297" s="1357"/>
      <c r="P2297" s="1357"/>
      <c r="Q2297" s="1361" t="str">
        <f>IFERROR(VLOOKUP(Organization!$L2297,BUDGETMANAGER,5,FALSE),"No VID")</f>
        <v>A</v>
      </c>
      <c r="R2297" s="111"/>
    </row>
    <row r="2298" spans="1:18" ht="12.75" customHeight="1">
      <c r="A2298" s="1359">
        <v>2289</v>
      </c>
      <c r="B2298" s="1355" t="s">
        <v>97</v>
      </c>
      <c r="C2298" s="1355"/>
      <c r="D2298" s="1355"/>
      <c r="E2298" s="1355"/>
      <c r="F2298" s="1355"/>
      <c r="G2298" s="1355"/>
      <c r="H2298" s="1356">
        <v>610000</v>
      </c>
      <c r="I2298" s="1363" t="s">
        <v>592</v>
      </c>
      <c r="J2298" s="1355" t="s">
        <v>3245</v>
      </c>
      <c r="K2298" s="1360">
        <v>10844</v>
      </c>
      <c r="L2298" s="1360" t="s">
        <v>9282</v>
      </c>
      <c r="M2298" s="1357" t="str">
        <f>IFERROR(INDEX('Budget Manager'!C:C,MATCH(L2298,'Budget Manager'!A:A,0))&amp;", "&amp;INDEX('Budget Manager'!D:D,MATCH(L2298,'Budget Manager'!A:A,0)),"No Budget Manager")</f>
        <v>Dela Paz-Ramos, Vanessa</v>
      </c>
      <c r="N2298" s="1357">
        <f>IFERROR(INDEX('Budget Manager'!B:B,MATCH(L2298,'Budget Manager'!A:A,0)),"No PIDM")</f>
        <v>3444792</v>
      </c>
      <c r="O2298" s="1357"/>
      <c r="P2298" s="1357" t="str">
        <f t="shared" si="45"/>
        <v/>
      </c>
      <c r="Q2298" s="1361" t="str">
        <f>IFERROR(VLOOKUP(Organization!$L2298,BUDGETMANAGER,5,FALSE),"No VID")</f>
        <v>A</v>
      </c>
      <c r="R2298" s="111">
        <f>COUNTIF($P$12:P2574,"End")</f>
        <v>591</v>
      </c>
    </row>
    <row r="2299" spans="1:18" ht="12.75" customHeight="1">
      <c r="A2299" s="1359">
        <v>2290</v>
      </c>
      <c r="B2299" s="1355" t="s">
        <v>97</v>
      </c>
      <c r="C2299" s="1355"/>
      <c r="D2299" s="1355"/>
      <c r="E2299" s="1355"/>
      <c r="F2299" s="1355"/>
      <c r="G2299" s="1355"/>
      <c r="H2299" s="1356">
        <v>640000</v>
      </c>
      <c r="I2299" s="1363" t="s">
        <v>591</v>
      </c>
      <c r="J2299" s="1355" t="s">
        <v>3245</v>
      </c>
      <c r="K2299" s="1360">
        <v>10844</v>
      </c>
      <c r="L2299" s="1360" t="s">
        <v>9282</v>
      </c>
      <c r="M2299" s="1357" t="str">
        <f>IFERROR(INDEX('Budget Manager'!C:C,MATCH(L2299,'Budget Manager'!A:A,0))&amp;", "&amp;INDEX('Budget Manager'!D:D,MATCH(L2299,'Budget Manager'!A:A,0)),"No Budget Manager")</f>
        <v>Dela Paz-Ramos, Vanessa</v>
      </c>
      <c r="N2299" s="1357">
        <f>IFERROR(INDEX('Budget Manager'!B:B,MATCH(L2299,'Budget Manager'!A:A,0)),"No PIDM")</f>
        <v>3444792</v>
      </c>
      <c r="O2299" s="1357"/>
      <c r="P2299" s="1357" t="str">
        <f t="shared" si="45"/>
        <v/>
      </c>
      <c r="Q2299" s="1361" t="str">
        <f>IFERROR(VLOOKUP(Organization!$L2299,BUDGETMANAGER,5,FALSE),"No VID")</f>
        <v>A</v>
      </c>
      <c r="R2299" s="111"/>
    </row>
    <row r="2300" spans="1:18" ht="12.75" customHeight="1">
      <c r="A2300" s="1359">
        <v>2291</v>
      </c>
      <c r="B2300" s="1355" t="s">
        <v>97</v>
      </c>
      <c r="C2300" s="1355"/>
      <c r="D2300" s="1355"/>
      <c r="E2300" s="1355"/>
      <c r="F2300" s="1355"/>
      <c r="G2300" s="1355"/>
      <c r="H2300" s="1356">
        <v>650000</v>
      </c>
      <c r="I2300" s="1363" t="s">
        <v>593</v>
      </c>
      <c r="J2300" s="1355" t="s">
        <v>3245</v>
      </c>
      <c r="K2300" s="1360">
        <v>10844</v>
      </c>
      <c r="L2300" s="1360" t="s">
        <v>9282</v>
      </c>
      <c r="M2300" s="1357" t="str">
        <f>IFERROR(INDEX('Budget Manager'!C:C,MATCH(L2300,'Budget Manager'!A:A,0))&amp;", "&amp;INDEX('Budget Manager'!D:D,MATCH(L2300,'Budget Manager'!A:A,0)),"No Budget Manager")</f>
        <v>Dela Paz-Ramos, Vanessa</v>
      </c>
      <c r="N2300" s="1357">
        <f>IFERROR(INDEX('Budget Manager'!B:B,MATCH(L2300,'Budget Manager'!A:A,0)),"No PIDM")</f>
        <v>3444792</v>
      </c>
      <c r="O2300" s="1357"/>
      <c r="P2300" s="1357" t="str">
        <f t="shared" si="45"/>
        <v/>
      </c>
      <c r="Q2300" s="1361" t="str">
        <f>IFERROR(VLOOKUP(Organization!$L2300,BUDGETMANAGER,5,FALSE),"No VID")</f>
        <v>A</v>
      </c>
      <c r="R2300" s="111"/>
    </row>
    <row r="2301" spans="1:18" ht="12.75" customHeight="1">
      <c r="A2301" s="1359">
        <v>2292</v>
      </c>
      <c r="B2301" s="1355" t="s">
        <v>97</v>
      </c>
      <c r="C2301" s="1355"/>
      <c r="D2301" s="1355"/>
      <c r="E2301" s="1355"/>
      <c r="F2301" s="1355"/>
      <c r="G2301" s="1355"/>
      <c r="H2301" s="1356">
        <v>650100</v>
      </c>
      <c r="I2301" s="1363" t="s">
        <v>594</v>
      </c>
      <c r="J2301" s="1355" t="s">
        <v>3245</v>
      </c>
      <c r="K2301" s="1360">
        <v>10844</v>
      </c>
      <c r="L2301" s="1360" t="s">
        <v>9282</v>
      </c>
      <c r="M2301" s="1357" t="str">
        <f>IFERROR(INDEX('Budget Manager'!C:C,MATCH(L2301,'Budget Manager'!A:A,0))&amp;", "&amp;INDEX('Budget Manager'!D:D,MATCH(L2301,'Budget Manager'!A:A,0)),"No Budget Manager")</f>
        <v>Dela Paz-Ramos, Vanessa</v>
      </c>
      <c r="N2301" s="1357">
        <f>IFERROR(INDEX('Budget Manager'!B:B,MATCH(L2301,'Budget Manager'!A:A,0)),"No PIDM")</f>
        <v>3444792</v>
      </c>
      <c r="O2301" s="1357"/>
      <c r="P2301" s="1357" t="str">
        <f t="shared" si="45"/>
        <v/>
      </c>
      <c r="Q2301" s="1361" t="str">
        <f>IFERROR(VLOOKUP(Organization!$L2301,BUDGETMANAGER,5,FALSE),"No VID")</f>
        <v>A</v>
      </c>
      <c r="R2301" s="111"/>
    </row>
    <row r="2302" spans="1:18" ht="12.75" customHeight="1">
      <c r="A2302" s="1359">
        <v>2293</v>
      </c>
      <c r="B2302" s="1355" t="s">
        <v>97</v>
      </c>
      <c r="C2302" s="1355"/>
      <c r="D2302" s="1355"/>
      <c r="E2302" s="1355"/>
      <c r="F2302" s="1355"/>
      <c r="G2302" s="1355"/>
      <c r="H2302" s="1356">
        <v>650200</v>
      </c>
      <c r="I2302" s="1363" t="s">
        <v>595</v>
      </c>
      <c r="J2302" s="1355" t="s">
        <v>3245</v>
      </c>
      <c r="K2302" s="1360">
        <v>10143</v>
      </c>
      <c r="L2302" s="1360" t="s">
        <v>5501</v>
      </c>
      <c r="M2302" s="1357" t="str">
        <f>IFERROR(INDEX('Budget Manager'!C:C,MATCH(L2302,'Budget Manager'!A:A,0))&amp;", "&amp;INDEX('Budget Manager'!D:D,MATCH(L2302,'Budget Manager'!A:A,0)),"No Budget Manager")</f>
        <v>Fagan, Katherine</v>
      </c>
      <c r="N2302" s="1357">
        <f>IFERROR(INDEX('Budget Manager'!B:B,MATCH(L2302,'Budget Manager'!A:A,0)),"No PIDM")</f>
        <v>3709601</v>
      </c>
      <c r="O2302" s="1357" t="s">
        <v>6884</v>
      </c>
      <c r="P2302" s="1357" t="str">
        <f t="shared" si="45"/>
        <v>End</v>
      </c>
      <c r="Q2302" s="1361" t="str">
        <f>IFERROR(VLOOKUP(Organization!$L2302,BUDGETMANAGER,5,FALSE),"No VID")</f>
        <v>A</v>
      </c>
      <c r="R2302" s="111"/>
    </row>
    <row r="2303" spans="1:18" ht="12.75" customHeight="1">
      <c r="A2303" s="1359">
        <v>2294</v>
      </c>
      <c r="B2303" s="1355" t="s">
        <v>97</v>
      </c>
      <c r="C2303" s="1355"/>
      <c r="D2303" s="1355"/>
      <c r="E2303" s="1355"/>
      <c r="F2303" s="1355"/>
      <c r="G2303" s="1355"/>
      <c r="H2303" s="1356">
        <v>650600</v>
      </c>
      <c r="I2303" s="1363" t="s">
        <v>596</v>
      </c>
      <c r="J2303" s="1355" t="s">
        <v>3245</v>
      </c>
      <c r="K2303" s="1360">
        <v>10844</v>
      </c>
      <c r="L2303" s="1360" t="s">
        <v>9282</v>
      </c>
      <c r="M2303" s="1357" t="str">
        <f>IFERROR(INDEX('Budget Manager'!C:C,MATCH(L2303,'Budget Manager'!A:A,0))&amp;", "&amp;INDEX('Budget Manager'!D:D,MATCH(L2303,'Budget Manager'!A:A,0)),"No Budget Manager")</f>
        <v>Dela Paz-Ramos, Vanessa</v>
      </c>
      <c r="N2303" s="1357">
        <f>IFERROR(INDEX('Budget Manager'!B:B,MATCH(L2303,'Budget Manager'!A:A,0)),"No PIDM")</f>
        <v>3444792</v>
      </c>
      <c r="O2303" s="1357"/>
      <c r="P2303" s="1357" t="str">
        <f t="shared" si="45"/>
        <v/>
      </c>
      <c r="Q2303" s="1361" t="str">
        <f>IFERROR(VLOOKUP(Organization!$L2303,BUDGETMANAGER,5,FALSE),"No VID")</f>
        <v>A</v>
      </c>
      <c r="R2303" s="111"/>
    </row>
    <row r="2304" spans="1:18" ht="12.75" customHeight="1">
      <c r="A2304" s="1359">
        <v>2295</v>
      </c>
      <c r="B2304" s="1355" t="s">
        <v>97</v>
      </c>
      <c r="C2304" s="1355"/>
      <c r="D2304" s="1355"/>
      <c r="E2304" s="1355"/>
      <c r="F2304" s="1355"/>
      <c r="G2304" s="1355"/>
      <c r="H2304" s="1356">
        <v>660000</v>
      </c>
      <c r="I2304" s="1363" t="s">
        <v>2375</v>
      </c>
      <c r="J2304" s="1355" t="s">
        <v>3245</v>
      </c>
      <c r="K2304" s="1360">
        <v>10844</v>
      </c>
      <c r="L2304" s="1360" t="s">
        <v>9282</v>
      </c>
      <c r="M2304" s="1357" t="str">
        <f>IFERROR(INDEX('Budget Manager'!C:C,MATCH(L2304,'Budget Manager'!A:A,0))&amp;", "&amp;INDEX('Budget Manager'!D:D,MATCH(L2304,'Budget Manager'!A:A,0)),"No Budget Manager")</f>
        <v>Dela Paz-Ramos, Vanessa</v>
      </c>
      <c r="N2304" s="1357">
        <f>IFERROR(INDEX('Budget Manager'!B:B,MATCH(L2304,'Budget Manager'!A:A,0)),"No PIDM")</f>
        <v>3444792</v>
      </c>
      <c r="O2304" s="1357"/>
      <c r="P2304" s="1357" t="str">
        <f t="shared" si="45"/>
        <v/>
      </c>
      <c r="Q2304" s="1361" t="str">
        <f>IFERROR(VLOOKUP(Organization!$L2304,BUDGETMANAGER,5,FALSE),"No VID")</f>
        <v>A</v>
      </c>
      <c r="R2304" s="111"/>
    </row>
    <row r="2305" spans="1:18" ht="12.75" customHeight="1">
      <c r="A2305" s="1359">
        <v>2296</v>
      </c>
      <c r="B2305" s="1355" t="s">
        <v>97</v>
      </c>
      <c r="C2305" s="1355"/>
      <c r="D2305" s="1355"/>
      <c r="E2305" s="1355"/>
      <c r="F2305" s="1355"/>
      <c r="G2305" s="1355">
        <v>10845</v>
      </c>
      <c r="H2305" s="1356"/>
      <c r="I2305" s="1363" t="s">
        <v>6392</v>
      </c>
      <c r="J2305" s="1355" t="s">
        <v>3240</v>
      </c>
      <c r="K2305" s="1360">
        <v>1084</v>
      </c>
      <c r="L2305" s="1357" t="s">
        <v>6393</v>
      </c>
      <c r="M2305" s="1357" t="str">
        <f>IFERROR(INDEX('Budget Manager'!C:C,MATCH(L2305,'Budget Manager'!A:A,0))&amp;", "&amp;INDEX('Budget Manager'!D:D,MATCH(L2305,'Budget Manager'!A:A,0)),"No Budget Manager")</f>
        <v>Mammino, Stephen</v>
      </c>
      <c r="N2305" s="1357">
        <f>IFERROR(INDEX('Budget Manager'!B:B,MATCH(L2305,'Budget Manager'!A:A,0)),"No PIDM")</f>
        <v>3740247</v>
      </c>
      <c r="O2305" s="1357"/>
      <c r="P2305" s="1357" t="str">
        <f t="shared" si="45"/>
        <v/>
      </c>
      <c r="Q2305" s="1361" t="str">
        <f>IFERROR(VLOOKUP(Organization!$L2305,BUDGETMANAGER,5,FALSE),"No VID")</f>
        <v>A</v>
      </c>
      <c r="R2305" s="111"/>
    </row>
    <row r="2306" spans="1:18" ht="12.75" customHeight="1">
      <c r="A2306" s="1359">
        <v>2297</v>
      </c>
      <c r="B2306" s="1355" t="s">
        <v>97</v>
      </c>
      <c r="C2306" s="1355"/>
      <c r="D2306" s="1355"/>
      <c r="E2306" s="1355"/>
      <c r="F2306" s="1355"/>
      <c r="G2306" s="1355"/>
      <c r="H2306" s="1356">
        <v>161700</v>
      </c>
      <c r="I2306" s="1363" t="s">
        <v>2627</v>
      </c>
      <c r="J2306" s="1355" t="s">
        <v>3245</v>
      </c>
      <c r="K2306" s="1360">
        <v>10845</v>
      </c>
      <c r="L2306" s="1357" t="s">
        <v>6393</v>
      </c>
      <c r="M2306" s="1357" t="str">
        <f>IFERROR(INDEX('Budget Manager'!C:C,MATCH(L2306,'Budget Manager'!A:A,0))&amp;", "&amp;INDEX('Budget Manager'!D:D,MATCH(L2306,'Budget Manager'!A:A,0)),"No Budget Manager")</f>
        <v>Mammino, Stephen</v>
      </c>
      <c r="N2306" s="1357">
        <f>IFERROR(INDEX('Budget Manager'!B:B,MATCH(L2306,'Budget Manager'!A:A,0)),"No PIDM")</f>
        <v>3740247</v>
      </c>
      <c r="O2306" s="1357"/>
      <c r="P2306" s="1357" t="str">
        <f t="shared" si="45"/>
        <v/>
      </c>
      <c r="Q2306" s="1361" t="str">
        <f>IFERROR(VLOOKUP(Organization!$L2306,BUDGETMANAGER,5,FALSE),"No VID")</f>
        <v>A</v>
      </c>
      <c r="R2306" s="111"/>
    </row>
    <row r="2307" spans="1:18" ht="12.75" customHeight="1">
      <c r="A2307" s="1359">
        <v>2298</v>
      </c>
      <c r="B2307" s="1355" t="s">
        <v>97</v>
      </c>
      <c r="C2307" s="1355"/>
      <c r="D2307" s="1355"/>
      <c r="E2307" s="1355">
        <v>109</v>
      </c>
      <c r="F2307" s="1355"/>
      <c r="G2307" s="1355"/>
      <c r="H2307" s="1356"/>
      <c r="I2307" s="1363" t="s">
        <v>3795</v>
      </c>
      <c r="J2307" s="1355" t="s">
        <v>3240</v>
      </c>
      <c r="K2307" s="1360">
        <v>10</v>
      </c>
      <c r="L2307" s="1357" t="s">
        <v>9421</v>
      </c>
      <c r="M2307" s="1357" t="str">
        <f>IFERROR(INDEX('Budget Manager'!C:C,MATCH(L2307,'Budget Manager'!A:A,0))&amp;", "&amp;INDEX('Budget Manager'!D:D,MATCH(L2307,'Budget Manager'!A:A,0)),"No Budget Manager")</f>
        <v>Frederick, Lesley</v>
      </c>
      <c r="N2307" s="1357">
        <f>IFERROR(INDEX('Budget Manager'!B:B,MATCH(L2307,'Budget Manager'!A:A,0)),"No PIDM")</f>
        <v>4101394</v>
      </c>
      <c r="O2307" s="1357"/>
      <c r="P2307" s="1357" t="str">
        <f t="shared" si="45"/>
        <v/>
      </c>
      <c r="Q2307" s="1361" t="str">
        <f>IFERROR(VLOOKUP(Organization!$L2307,BUDGETMANAGER,5,FALSE),"No VID")</f>
        <v>A</v>
      </c>
      <c r="R2307" s="111"/>
    </row>
    <row r="2308" spans="1:18" ht="12.75" customHeight="1">
      <c r="A2308" s="1359">
        <v>2299</v>
      </c>
      <c r="B2308" s="1355" t="s">
        <v>97</v>
      </c>
      <c r="C2308" s="1355"/>
      <c r="D2308" s="1355"/>
      <c r="E2308" s="1355"/>
      <c r="F2308" s="1355">
        <v>1090</v>
      </c>
      <c r="G2308" s="1355"/>
      <c r="H2308" s="1356"/>
      <c r="I2308" s="1363" t="s">
        <v>3795</v>
      </c>
      <c r="J2308" s="1355" t="s">
        <v>3240</v>
      </c>
      <c r="K2308" s="1360">
        <v>109</v>
      </c>
      <c r="L2308" s="1357" t="s">
        <v>9421</v>
      </c>
      <c r="M2308" s="1357" t="str">
        <f>IFERROR(INDEX('Budget Manager'!C:C,MATCH(L2308,'Budget Manager'!A:A,0))&amp;", "&amp;INDEX('Budget Manager'!D:D,MATCH(L2308,'Budget Manager'!A:A,0)),"No Budget Manager")</f>
        <v>Frederick, Lesley</v>
      </c>
      <c r="N2308" s="1357">
        <f>IFERROR(INDEX('Budget Manager'!B:B,MATCH(L2308,'Budget Manager'!A:A,0)),"No PIDM")</f>
        <v>4101394</v>
      </c>
      <c r="O2308" s="1357"/>
      <c r="P2308" s="1357" t="str">
        <f t="shared" si="45"/>
        <v/>
      </c>
      <c r="Q2308" s="1361" t="str">
        <f>IFERROR(VLOOKUP(Organization!$L2308,BUDGETMANAGER,5,FALSE),"No VID")</f>
        <v>A</v>
      </c>
      <c r="R2308" s="111"/>
    </row>
    <row r="2309" spans="1:18" ht="12.75" customHeight="1">
      <c r="A2309" s="1359">
        <v>2300</v>
      </c>
      <c r="B2309" s="1355" t="s">
        <v>97</v>
      </c>
      <c r="C2309" s="1355"/>
      <c r="D2309" s="1355"/>
      <c r="E2309" s="1355"/>
      <c r="F2309" s="1355"/>
      <c r="G2309" s="1355">
        <v>10900</v>
      </c>
      <c r="H2309" s="1356"/>
      <c r="I2309" s="1363" t="s">
        <v>3795</v>
      </c>
      <c r="J2309" s="1355" t="s">
        <v>3240</v>
      </c>
      <c r="K2309" s="1360">
        <v>1090</v>
      </c>
      <c r="L2309" s="1357" t="s">
        <v>9421</v>
      </c>
      <c r="M2309" s="1357" t="str">
        <f>IFERROR(INDEX('Budget Manager'!C:C,MATCH(L2309,'Budget Manager'!A:A,0))&amp;", "&amp;INDEX('Budget Manager'!D:D,MATCH(L2309,'Budget Manager'!A:A,0)),"No Budget Manager")</f>
        <v>Frederick, Lesley</v>
      </c>
      <c r="N2309" s="1357">
        <f>IFERROR(INDEX('Budget Manager'!B:B,MATCH(L2309,'Budget Manager'!A:A,0)),"No PIDM")</f>
        <v>4101394</v>
      </c>
      <c r="O2309" s="1357"/>
      <c r="P2309" s="1357" t="str">
        <f t="shared" si="45"/>
        <v/>
      </c>
      <c r="Q2309" s="1361" t="str">
        <f>IFERROR(VLOOKUP(Organization!$L2309,BUDGETMANAGER,5,FALSE),"No VID")</f>
        <v>A</v>
      </c>
      <c r="R2309" s="111"/>
    </row>
    <row r="2310" spans="1:18" ht="12.75" customHeight="1">
      <c r="A2310" s="1359">
        <v>2301</v>
      </c>
      <c r="B2310" s="1355" t="s">
        <v>97</v>
      </c>
      <c r="C2310" s="1355"/>
      <c r="D2310" s="1355"/>
      <c r="E2310" s="1355"/>
      <c r="F2310" s="1355"/>
      <c r="G2310" s="1355"/>
      <c r="H2310" s="1356">
        <v>110300</v>
      </c>
      <c r="I2310" s="1363" t="s">
        <v>3976</v>
      </c>
      <c r="J2310" s="1355" t="s">
        <v>3245</v>
      </c>
      <c r="K2310" s="1360">
        <v>11111</v>
      </c>
      <c r="L2310" s="1357" t="s">
        <v>5218</v>
      </c>
      <c r="M2310" s="1357" t="str">
        <f>IFERROR(INDEX('Budget Manager'!C:C,MATCH(L2310,'Budget Manager'!A:A,0))&amp;", "&amp;INDEX('Budget Manager'!D:D,MATCH(L2310,'Budget Manager'!A:A,0)),"No Budget Manager")</f>
        <v>Sepulveda Fernandez, Nelson</v>
      </c>
      <c r="N2310" s="1357">
        <f>IFERROR(INDEX('Budget Manager'!B:B,MATCH(L2310,'Budget Manager'!A:A,0)),"No PIDM")</f>
        <v>77318</v>
      </c>
      <c r="O2310" s="1357" t="s">
        <v>6475</v>
      </c>
      <c r="P2310" s="1357" t="str">
        <f t="shared" si="45"/>
        <v>End</v>
      </c>
      <c r="Q2310" s="1361" t="str">
        <f>IFERROR(VLOOKUP(Organization!$L2310,BUDGETMANAGER,5,FALSE),"No VID")</f>
        <v>A</v>
      </c>
      <c r="R2310" s="111"/>
    </row>
    <row r="2311" spans="1:18" ht="12.75" customHeight="1">
      <c r="A2311" s="1359">
        <v>2302</v>
      </c>
      <c r="B2311" s="1355" t="s">
        <v>97</v>
      </c>
      <c r="C2311" s="1355"/>
      <c r="D2311" s="1355"/>
      <c r="E2311" s="1355"/>
      <c r="F2311" s="1355"/>
      <c r="G2311" s="1355"/>
      <c r="H2311" s="1356">
        <v>120300</v>
      </c>
      <c r="I2311" s="1363" t="s">
        <v>2386</v>
      </c>
      <c r="J2311" s="1355" t="s">
        <v>3245</v>
      </c>
      <c r="K2311" s="1360">
        <v>10900</v>
      </c>
      <c r="L2311" s="1357" t="s">
        <v>9421</v>
      </c>
      <c r="M2311" s="1357" t="str">
        <f>IFERROR(INDEX('Budget Manager'!C:C,MATCH(L2311,'Budget Manager'!A:A,0))&amp;", "&amp;INDEX('Budget Manager'!D:D,MATCH(L2311,'Budget Manager'!A:A,0)),"No Budget Manager")</f>
        <v>Frederick, Lesley</v>
      </c>
      <c r="N2311" s="1357">
        <f>IFERROR(INDEX('Budget Manager'!B:B,MATCH(L2311,'Budget Manager'!A:A,0)),"No PIDM")</f>
        <v>4101394</v>
      </c>
      <c r="O2311" s="1357"/>
      <c r="P2311" s="1357" t="str">
        <f t="shared" si="45"/>
        <v/>
      </c>
      <c r="Q2311" s="1361" t="str">
        <f>IFERROR(VLOOKUP(Organization!$L2311,BUDGETMANAGER,5,FALSE),"No VID")</f>
        <v>A</v>
      </c>
      <c r="R2311" s="111"/>
    </row>
    <row r="2312" spans="1:18" ht="12.75" customHeight="1">
      <c r="A2312" s="1359">
        <v>2303</v>
      </c>
      <c r="B2312" s="1355" t="s">
        <v>97</v>
      </c>
      <c r="C2312" s="1355"/>
      <c r="D2312" s="1355"/>
      <c r="E2312" s="1355"/>
      <c r="F2312" s="1355"/>
      <c r="G2312" s="1355"/>
      <c r="H2312" s="1356">
        <v>124800</v>
      </c>
      <c r="I2312" s="1363" t="s">
        <v>4747</v>
      </c>
      <c r="J2312" s="1355" t="s">
        <v>3245</v>
      </c>
      <c r="K2312" s="1360">
        <v>10900</v>
      </c>
      <c r="L2312" s="1357" t="s">
        <v>9421</v>
      </c>
      <c r="M2312" s="1357" t="str">
        <f>IFERROR(INDEX('Budget Manager'!C:C,MATCH(L2312,'Budget Manager'!A:A,0))&amp;", "&amp;INDEX('Budget Manager'!D:D,MATCH(L2312,'Budget Manager'!A:A,0)),"No Budget Manager")</f>
        <v>Frederick, Lesley</v>
      </c>
      <c r="N2312" s="1357">
        <f>IFERROR(INDEX('Budget Manager'!B:B,MATCH(L2312,'Budget Manager'!A:A,0)),"No PIDM")</f>
        <v>4101394</v>
      </c>
      <c r="O2312" s="1357"/>
      <c r="P2312" s="1357" t="str">
        <f t="shared" si="45"/>
        <v/>
      </c>
      <c r="Q2312" s="1361" t="str">
        <f>IFERROR(VLOOKUP(Organization!$L2312,BUDGETMANAGER,5,FALSE),"No VID")</f>
        <v>A</v>
      </c>
      <c r="R2312" s="111"/>
    </row>
    <row r="2313" spans="1:18" ht="12.75" customHeight="1">
      <c r="A2313" s="1359">
        <v>2304</v>
      </c>
      <c r="B2313" s="1355" t="s">
        <v>97</v>
      </c>
      <c r="C2313" s="1355"/>
      <c r="D2313" s="1355"/>
      <c r="E2313" s="1355"/>
      <c r="F2313" s="1355"/>
      <c r="G2313" s="1355"/>
      <c r="H2313" s="1356">
        <v>125200</v>
      </c>
      <c r="I2313" s="1363" t="s">
        <v>5610</v>
      </c>
      <c r="J2313" s="1355" t="s">
        <v>3245</v>
      </c>
      <c r="K2313" s="1360">
        <v>11100</v>
      </c>
      <c r="L2313" s="1357" t="s">
        <v>2385</v>
      </c>
      <c r="M2313" s="1357" t="str">
        <f>IFERROR(INDEX('Budget Manager'!C:C,MATCH(L2313,'Budget Manager'!A:A,0))&amp;", "&amp;INDEX('Budget Manager'!D:D,MATCH(L2313,'Budget Manager'!A:A,0)),"No Budget Manager")</f>
        <v>Romano, Joyce</v>
      </c>
      <c r="N2313" s="1357">
        <f>IFERROR(INDEX('Budget Manager'!B:B,MATCH(L2313,'Budget Manager'!A:A,0)),"No PIDM")</f>
        <v>69939</v>
      </c>
      <c r="O2313" s="1357" t="s">
        <v>6043</v>
      </c>
      <c r="P2313" s="1357" t="str">
        <f t="shared" si="45"/>
        <v>End</v>
      </c>
      <c r="Q2313" s="1361" t="str">
        <f>IFERROR(VLOOKUP(Organization!$L2313,BUDGETMANAGER,5,FALSE),"No VID")</f>
        <v>I</v>
      </c>
      <c r="R2313" s="111"/>
    </row>
    <row r="2314" spans="1:18" ht="12.75" customHeight="1">
      <c r="A2314" s="1359">
        <v>2305</v>
      </c>
      <c r="B2314" s="1355" t="s">
        <v>97</v>
      </c>
      <c r="C2314" s="1355"/>
      <c r="D2314" s="1355"/>
      <c r="E2314" s="1355"/>
      <c r="F2314" s="1355"/>
      <c r="G2314" s="1355"/>
      <c r="H2314" s="1356">
        <v>152100</v>
      </c>
      <c r="I2314" s="1363" t="s">
        <v>9729</v>
      </c>
      <c r="J2314" s="1355" t="s">
        <v>3245</v>
      </c>
      <c r="K2314" s="1360">
        <v>10900</v>
      </c>
      <c r="L2314" s="1357" t="s">
        <v>9421</v>
      </c>
      <c r="M2314" s="1357" t="str">
        <f>IFERROR(INDEX('Budget Manager'!C:C,MATCH(L2314,'Budget Manager'!A:A,0))&amp;", "&amp;INDEX('Budget Manager'!D:D,MATCH(L2314,'Budget Manager'!A:A,0)),"No Budget Manager")</f>
        <v>Frederick, Lesley</v>
      </c>
      <c r="N2314" s="1357">
        <f>IFERROR(INDEX('Budget Manager'!B:B,MATCH(L2314,'Budget Manager'!A:A,0)),"No PIDM")</f>
        <v>4101394</v>
      </c>
      <c r="O2314" s="1357"/>
      <c r="P2314" s="1357" t="str">
        <f t="shared" si="45"/>
        <v/>
      </c>
      <c r="Q2314" s="1361" t="str">
        <f>IFERROR(VLOOKUP(Organization!$L2314,BUDGETMANAGER,5,FALSE),"No VID")</f>
        <v>A</v>
      </c>
      <c r="R2314" s="111"/>
    </row>
    <row r="2315" spans="1:18" ht="12.75" customHeight="1">
      <c r="A2315" s="1359">
        <v>2306</v>
      </c>
      <c r="B2315" s="1355" t="s">
        <v>97</v>
      </c>
      <c r="C2315" s="1355"/>
      <c r="D2315" s="1355"/>
      <c r="E2315" s="1355"/>
      <c r="F2315" s="1355"/>
      <c r="G2315" s="1355"/>
      <c r="H2315" s="1356">
        <v>160205</v>
      </c>
      <c r="I2315" s="1363" t="s">
        <v>9364</v>
      </c>
      <c r="J2315" s="1355" t="s">
        <v>3245</v>
      </c>
      <c r="K2315" s="1360">
        <v>10900</v>
      </c>
      <c r="L2315" s="1357" t="s">
        <v>5218</v>
      </c>
      <c r="M2315" s="1357" t="str">
        <f>IFERROR(INDEX('Budget Manager'!C:C,MATCH(L2315,'Budget Manager'!A:A,0))&amp;", "&amp;INDEX('Budget Manager'!D:D,MATCH(L2315,'Budget Manager'!A:A,0)),"No Budget Manager")</f>
        <v>Sepulveda Fernandez, Nelson</v>
      </c>
      <c r="N2315" s="1357">
        <f>IFERROR(INDEX('Budget Manager'!B:B,MATCH(L2315,'Budget Manager'!A:A,0)),"No PIDM")</f>
        <v>77318</v>
      </c>
      <c r="O2315" s="1357"/>
      <c r="P2315" s="1357" t="str">
        <f t="shared" si="45"/>
        <v/>
      </c>
      <c r="Q2315" s="1361" t="str">
        <f>IFERROR(VLOOKUP(Organization!$L2315,BUDGETMANAGER,5,FALSE),"No VID")</f>
        <v>A</v>
      </c>
      <c r="R2315" s="111"/>
    </row>
    <row r="2316" spans="1:18" ht="12.75" customHeight="1">
      <c r="A2316" s="1359">
        <v>2307</v>
      </c>
      <c r="B2316" s="1355" t="s">
        <v>97</v>
      </c>
      <c r="C2316" s="1355"/>
      <c r="D2316" s="1355"/>
      <c r="E2316" s="1355"/>
      <c r="F2316" s="1355"/>
      <c r="G2316" s="1355"/>
      <c r="H2316" s="1356">
        <v>162200</v>
      </c>
      <c r="I2316" s="1363" t="s">
        <v>5619</v>
      </c>
      <c r="J2316" s="1355" t="s">
        <v>3245</v>
      </c>
      <c r="K2316" s="1360">
        <v>10900</v>
      </c>
      <c r="L2316" s="1357" t="s">
        <v>9421</v>
      </c>
      <c r="M2316" s="1357" t="str">
        <f>IFERROR(INDEX('Budget Manager'!C:C,MATCH(L2316,'Budget Manager'!A:A,0))&amp;", "&amp;INDEX('Budget Manager'!D:D,MATCH(L2316,'Budget Manager'!A:A,0)),"No Budget Manager")</f>
        <v>Frederick, Lesley</v>
      </c>
      <c r="N2316" s="1357">
        <f>IFERROR(INDEX('Budget Manager'!B:B,MATCH(L2316,'Budget Manager'!A:A,0)),"No PIDM")</f>
        <v>4101394</v>
      </c>
      <c r="O2316" s="1357"/>
      <c r="P2316" s="1357" t="str">
        <f t="shared" si="45"/>
        <v/>
      </c>
      <c r="Q2316" s="1361" t="str">
        <f>IFERROR(VLOOKUP(Organization!$L2316,BUDGETMANAGER,5,FALSE),"No VID")</f>
        <v>A</v>
      </c>
      <c r="R2316" s="111"/>
    </row>
    <row r="2317" spans="1:18" ht="12.75" customHeight="1">
      <c r="A2317" s="1359">
        <v>2308</v>
      </c>
      <c r="B2317" s="1355" t="s">
        <v>97</v>
      </c>
      <c r="C2317" s="1355"/>
      <c r="D2317" s="1355"/>
      <c r="E2317" s="1355"/>
      <c r="F2317" s="1355"/>
      <c r="G2317" s="1355"/>
      <c r="H2317" s="1356">
        <v>168400</v>
      </c>
      <c r="I2317" s="1363" t="s">
        <v>8409</v>
      </c>
      <c r="J2317" s="1355" t="s">
        <v>3245</v>
      </c>
      <c r="K2317" s="1360">
        <v>10900</v>
      </c>
      <c r="L2317" s="1357" t="s">
        <v>6047</v>
      </c>
      <c r="M2317" s="1357" t="str">
        <f>IFERROR(INDEX('Budget Manager'!C:C,MATCH(L2317,'Budget Manager'!A:A,0))&amp;", "&amp;INDEX('Budget Manager'!D:D,MATCH(L2317,'Budget Manager'!A:A,0)),"No Budget Manager")</f>
        <v>Kane, Ryan</v>
      </c>
      <c r="N2317" s="1357">
        <f>IFERROR(INDEX('Budget Manager'!B:B,MATCH(L2317,'Budget Manager'!A:A,0)),"No PIDM")</f>
        <v>3784525</v>
      </c>
      <c r="O2317" s="1357" t="s">
        <v>9618</v>
      </c>
      <c r="P2317" s="1357" t="str">
        <f t="shared" si="45"/>
        <v>End</v>
      </c>
      <c r="Q2317" s="1361" t="str">
        <f>IFERROR(VLOOKUP(Organization!$L2317,BUDGETMANAGER,5,FALSE),"No VID")</f>
        <v>A</v>
      </c>
      <c r="R2317" s="111"/>
    </row>
    <row r="2318" spans="1:18" ht="12.75" customHeight="1">
      <c r="A2318" s="1359">
        <v>2309</v>
      </c>
      <c r="B2318" s="1355" t="s">
        <v>97</v>
      </c>
      <c r="C2318" s="1355"/>
      <c r="D2318" s="1355"/>
      <c r="E2318" s="1355"/>
      <c r="F2318" s="1355"/>
      <c r="G2318" s="1355"/>
      <c r="H2318" s="1356">
        <v>211900</v>
      </c>
      <c r="I2318" s="1357" t="s">
        <v>4775</v>
      </c>
      <c r="J2318" s="1355" t="s">
        <v>3245</v>
      </c>
      <c r="K2318" s="1360">
        <v>11100</v>
      </c>
      <c r="L2318" s="1357" t="s">
        <v>2385</v>
      </c>
      <c r="M2318" s="1357" t="str">
        <f>IFERROR(INDEX('Budget Manager'!C:C,MATCH(L2318,'Budget Manager'!A:A,0))&amp;", "&amp;INDEX('Budget Manager'!D:D,MATCH(L2318,'Budget Manager'!A:A,0)),"No Budget Manager")</f>
        <v>Romano, Joyce</v>
      </c>
      <c r="N2318" s="1357">
        <f>IFERROR(INDEX('Budget Manager'!B:B,MATCH(L2318,'Budget Manager'!A:A,0)),"No PIDM")</f>
        <v>69939</v>
      </c>
      <c r="O2318" s="1357" t="s">
        <v>6080</v>
      </c>
      <c r="P2318" s="1357" t="str">
        <f t="shared" si="45"/>
        <v>End</v>
      </c>
      <c r="Q2318" s="1361" t="str">
        <f>IFERROR(VLOOKUP(Organization!$L2318,BUDGETMANAGER,5,FALSE),"No VID")</f>
        <v>I</v>
      </c>
      <c r="R2318" s="111"/>
    </row>
    <row r="2319" spans="1:18" ht="12.75" customHeight="1">
      <c r="A2319" s="1359">
        <v>2310</v>
      </c>
      <c r="B2319" s="1355" t="s">
        <v>97</v>
      </c>
      <c r="C2319" s="1355"/>
      <c r="D2319" s="1355"/>
      <c r="E2319" s="1355"/>
      <c r="F2319" s="1355"/>
      <c r="G2319" s="1355"/>
      <c r="H2319" s="1356">
        <v>218800</v>
      </c>
      <c r="I2319" s="1363" t="s">
        <v>9479</v>
      </c>
      <c r="J2319" s="1355" t="s">
        <v>3245</v>
      </c>
      <c r="K2319" s="1360">
        <v>10900</v>
      </c>
      <c r="L2319" s="1357" t="s">
        <v>9421</v>
      </c>
      <c r="M2319" s="1357" t="str">
        <f>IFERROR(INDEX('Budget Manager'!C:C,MATCH(L2319,'Budget Manager'!A:A,0))&amp;", "&amp;INDEX('Budget Manager'!D:D,MATCH(L2319,'Budget Manager'!A:A,0)),"No Budget Manager")</f>
        <v>Frederick, Lesley</v>
      </c>
      <c r="N2319" s="1357">
        <f>IFERROR(INDEX('Budget Manager'!B:B,MATCH(L2319,'Budget Manager'!A:A,0)),"No PIDM")</f>
        <v>4101394</v>
      </c>
      <c r="O2319" s="1357"/>
      <c r="P2319" s="1357" t="str">
        <f t="shared" si="45"/>
        <v/>
      </c>
      <c r="Q2319" s="1361" t="str">
        <f>IFERROR(VLOOKUP(Organization!$L2319,BUDGETMANAGER,5,FALSE),"No VID")</f>
        <v>A</v>
      </c>
      <c r="R2319" s="111"/>
    </row>
    <row r="2320" spans="1:18" ht="12.75" customHeight="1">
      <c r="A2320" s="1359">
        <v>2311</v>
      </c>
      <c r="B2320" s="1355" t="s">
        <v>97</v>
      </c>
      <c r="C2320" s="1355"/>
      <c r="D2320" s="1355"/>
      <c r="E2320" s="1355"/>
      <c r="F2320" s="1355"/>
      <c r="G2320" s="1355"/>
      <c r="H2320" s="1356">
        <v>219900</v>
      </c>
      <c r="I2320" s="1363" t="s">
        <v>9479</v>
      </c>
      <c r="J2320" s="1355" t="s">
        <v>3245</v>
      </c>
      <c r="K2320" s="1360">
        <v>10900</v>
      </c>
      <c r="L2320" s="1357" t="s">
        <v>9421</v>
      </c>
      <c r="M2320" s="1357" t="str">
        <f>IFERROR(INDEX('Budget Manager'!C:C,MATCH(L2320,'Budget Manager'!A:A,0))&amp;", "&amp;INDEX('Budget Manager'!D:D,MATCH(L2320,'Budget Manager'!A:A,0)),"No Budget Manager")</f>
        <v>Frederick, Lesley</v>
      </c>
      <c r="N2320" s="1357">
        <f>IFERROR(INDEX('Budget Manager'!B:B,MATCH(L2320,'Budget Manager'!A:A,0)),"No PIDM")</f>
        <v>4101394</v>
      </c>
      <c r="O2320" s="1357"/>
      <c r="P2320" s="1357" t="str">
        <f t="shared" si="45"/>
        <v/>
      </c>
      <c r="Q2320" s="1361" t="str">
        <f>IFERROR(VLOOKUP(Organization!$L2320,BUDGETMANAGER,5,FALSE),"No VID")</f>
        <v>A</v>
      </c>
      <c r="R2320" s="111"/>
    </row>
    <row r="2321" spans="1:18" ht="12.75" customHeight="1">
      <c r="A2321" s="1359">
        <v>2312</v>
      </c>
      <c r="B2321" s="1355" t="s">
        <v>97</v>
      </c>
      <c r="C2321" s="1355"/>
      <c r="D2321" s="1355"/>
      <c r="E2321" s="1355"/>
      <c r="F2321" s="1355"/>
      <c r="G2321" s="1355"/>
      <c r="H2321" s="1356" t="s">
        <v>9835</v>
      </c>
      <c r="I2321" s="1363" t="s">
        <v>9479</v>
      </c>
      <c r="J2321" s="1355" t="s">
        <v>3245</v>
      </c>
      <c r="K2321" s="1360">
        <v>10900</v>
      </c>
      <c r="L2321" s="1357" t="s">
        <v>9421</v>
      </c>
      <c r="M2321" s="1357" t="str">
        <f>IFERROR(INDEX('Budget Manager'!C:C,MATCH(L2321,'Budget Manager'!A:A,0))&amp;", "&amp;INDEX('Budget Manager'!D:D,MATCH(L2321,'Budget Manager'!A:A,0)),"No Budget Manager")</f>
        <v>Frederick, Lesley</v>
      </c>
      <c r="N2321" s="1357">
        <f>IFERROR(INDEX('Budget Manager'!B:B,MATCH(L2321,'Budget Manager'!A:A,0)),"No PIDM")</f>
        <v>4101394</v>
      </c>
      <c r="O2321" s="1357"/>
      <c r="P2321" s="1357" t="str">
        <f t="shared" si="45"/>
        <v/>
      </c>
      <c r="Q2321" s="1361" t="str">
        <f>IFERROR(VLOOKUP(Organization!$L2321,BUDGETMANAGER,5,FALSE),"No VID")</f>
        <v>A</v>
      </c>
      <c r="R2321" s="111"/>
    </row>
    <row r="2322" spans="1:18" ht="12.75" customHeight="1">
      <c r="A2322" s="1359">
        <v>2313</v>
      </c>
      <c r="B2322" s="1355" t="s">
        <v>97</v>
      </c>
      <c r="C2322" s="1355"/>
      <c r="D2322" s="1355"/>
      <c r="E2322" s="1355"/>
      <c r="F2322" s="1355"/>
      <c r="G2322" s="1355"/>
      <c r="H2322" s="1356">
        <v>250010</v>
      </c>
      <c r="I2322" s="1357" t="s">
        <v>4377</v>
      </c>
      <c r="J2322" s="1355" t="s">
        <v>3245</v>
      </c>
      <c r="K2322" s="1360">
        <v>10900</v>
      </c>
      <c r="L2322" s="1357" t="s">
        <v>4009</v>
      </c>
      <c r="M2322" s="1357" t="str">
        <f>IFERROR(INDEX('Budget Manager'!C:C,MATCH(L2322,'Budget Manager'!A:A,0))&amp;", "&amp;INDEX('Budget Manager'!D:D,MATCH(L2322,'Budget Manager'!A:A,0)),"No Budget Manager")</f>
        <v>Bosley, Michael</v>
      </c>
      <c r="N2322" s="1357">
        <f>IFERROR(INDEX('Budget Manager'!B:B,MATCH(L2322,'Budget Manager'!A:A,0)),"No PIDM")</f>
        <v>102801</v>
      </c>
      <c r="O2322" s="1357"/>
      <c r="P2322" s="1357" t="str">
        <f t="shared" si="45"/>
        <v/>
      </c>
      <c r="Q2322" s="1361" t="str">
        <f>IFERROR(VLOOKUP(Organization!$L2322,BUDGETMANAGER,5,FALSE),"No VID")</f>
        <v>A</v>
      </c>
      <c r="R2322" s="111"/>
    </row>
    <row r="2323" spans="1:18" ht="12.75" customHeight="1">
      <c r="A2323" s="1359">
        <v>2314</v>
      </c>
      <c r="B2323" s="1355" t="s">
        <v>97</v>
      </c>
      <c r="C2323" s="1355"/>
      <c r="D2323" s="1355"/>
      <c r="E2323" s="1355"/>
      <c r="F2323" s="1355"/>
      <c r="G2323" s="1355"/>
      <c r="H2323" s="1356">
        <v>250013</v>
      </c>
      <c r="I2323" s="1357" t="s">
        <v>8340</v>
      </c>
      <c r="J2323" s="1355" t="s">
        <v>3245</v>
      </c>
      <c r="K2323" s="1360">
        <v>10900</v>
      </c>
      <c r="L2323" s="1357" t="s">
        <v>7045</v>
      </c>
      <c r="M2323" s="1357" t="str">
        <f>IFERROR(INDEX('Budget Manager'!C:C,MATCH(L2323,'Budget Manager'!A:A,0))&amp;", "&amp;INDEX('Budget Manager'!D:D,MATCH(L2323,'Budget Manager'!A:A,0)),"No Budget Manager")</f>
        <v>Jones, Eugene</v>
      </c>
      <c r="N2323" s="1357">
        <f>IFERROR(INDEX('Budget Manager'!B:B,MATCH(L2323,'Budget Manager'!A:A,0)),"No PIDM")</f>
        <v>3886214</v>
      </c>
      <c r="O2323" s="1357"/>
      <c r="P2323" s="1357" t="str">
        <f t="shared" si="45"/>
        <v/>
      </c>
      <c r="Q2323" s="1361" t="str">
        <f>IFERROR(VLOOKUP(Organization!$L2323,BUDGETMANAGER,5,FALSE),"No VID")</f>
        <v>A</v>
      </c>
      <c r="R2323" s="111"/>
    </row>
    <row r="2324" spans="1:18" ht="12.75" customHeight="1">
      <c r="A2324" s="1359">
        <v>2315</v>
      </c>
      <c r="B2324" s="1355" t="s">
        <v>97</v>
      </c>
      <c r="C2324" s="1355"/>
      <c r="D2324" s="1355"/>
      <c r="E2324" s="1355"/>
      <c r="F2324" s="1355"/>
      <c r="G2324" s="1355"/>
      <c r="H2324" s="1356">
        <v>250102</v>
      </c>
      <c r="I2324" s="1357" t="s">
        <v>6854</v>
      </c>
      <c r="J2324" s="1355" t="s">
        <v>3245</v>
      </c>
      <c r="K2324" s="1360">
        <v>10900</v>
      </c>
      <c r="L2324" s="1357" t="s">
        <v>4009</v>
      </c>
      <c r="M2324" s="1357" t="str">
        <f>IFERROR(INDEX('Budget Manager'!C:C,MATCH(L2324,'Budget Manager'!A:A,0))&amp;", "&amp;INDEX('Budget Manager'!D:D,MATCH(L2324,'Budget Manager'!A:A,0)),"No Budget Manager")</f>
        <v>Bosley, Michael</v>
      </c>
      <c r="N2324" s="1357">
        <f>IFERROR(INDEX('Budget Manager'!B:B,MATCH(L2324,'Budget Manager'!A:A,0)),"No PIDM")</f>
        <v>102801</v>
      </c>
      <c r="O2324" s="1357"/>
      <c r="P2324" s="1357" t="str">
        <f t="shared" si="45"/>
        <v/>
      </c>
      <c r="Q2324" s="1361" t="str">
        <f>IFERROR(VLOOKUP(Organization!$L2324,BUDGETMANAGER,5,FALSE),"No VID")</f>
        <v>A</v>
      </c>
      <c r="R2324" s="111"/>
    </row>
    <row r="2325" spans="1:18" ht="12.75" customHeight="1">
      <c r="A2325" s="1359">
        <v>2316</v>
      </c>
      <c r="B2325" s="1355" t="s">
        <v>97</v>
      </c>
      <c r="C2325" s="1355"/>
      <c r="D2325" s="1355"/>
      <c r="E2325" s="1355"/>
      <c r="F2325" s="1355"/>
      <c r="G2325" s="1355"/>
      <c r="H2325" s="1356">
        <v>250210</v>
      </c>
      <c r="I2325" s="1357" t="s">
        <v>5727</v>
      </c>
      <c r="J2325" s="1355" t="s">
        <v>3245</v>
      </c>
      <c r="K2325" s="1360">
        <v>11110</v>
      </c>
      <c r="L2325" s="1357" t="s">
        <v>4009</v>
      </c>
      <c r="M2325" s="1357" t="str">
        <f>IFERROR(INDEX('Budget Manager'!C:C,MATCH(L2325,'Budget Manager'!A:A,0))&amp;", "&amp;INDEX('Budget Manager'!D:D,MATCH(L2325,'Budget Manager'!A:A,0)),"No Budget Manager")</f>
        <v>Bosley, Michael</v>
      </c>
      <c r="N2325" s="1357">
        <f>IFERROR(INDEX('Budget Manager'!B:B,MATCH(L2325,'Budget Manager'!A:A,0)),"No PIDM")</f>
        <v>102801</v>
      </c>
      <c r="O2325" s="1357" t="s">
        <v>8398</v>
      </c>
      <c r="P2325" s="1357" t="str">
        <f t="shared" si="45"/>
        <v>End</v>
      </c>
      <c r="Q2325" s="1361" t="str">
        <f>IFERROR(VLOOKUP(Organization!$L2325,BUDGETMANAGER,5,FALSE),"No VID")</f>
        <v>A</v>
      </c>
      <c r="R2325" s="111"/>
    </row>
    <row r="2326" spans="1:18" ht="12.75" customHeight="1">
      <c r="A2326" s="1359">
        <v>2317</v>
      </c>
      <c r="B2326" s="1355" t="s">
        <v>97</v>
      </c>
      <c r="C2326" s="1355"/>
      <c r="D2326" s="1355"/>
      <c r="E2326" s="1355"/>
      <c r="F2326" s="1355"/>
      <c r="G2326" s="1355"/>
      <c r="H2326" s="1356">
        <v>250307</v>
      </c>
      <c r="I2326" s="1357" t="s">
        <v>8400</v>
      </c>
      <c r="J2326" s="1355" t="s">
        <v>3245</v>
      </c>
      <c r="K2326" s="1360">
        <v>10900</v>
      </c>
      <c r="L2326" s="1357" t="s">
        <v>7048</v>
      </c>
      <c r="M2326" s="1357" t="str">
        <f>IFERROR(INDEX('Budget Manager'!C:C,MATCH(L2326,'Budget Manager'!A:A,0))&amp;", "&amp;INDEX('Budget Manager'!D:D,MATCH(L2326,'Budget Manager'!A:A,0)),"No Budget Manager")</f>
        <v>Torres Arroyo, Nelson</v>
      </c>
      <c r="N2326" s="1357">
        <f>IFERROR(INDEX('Budget Manager'!B:B,MATCH(L2326,'Budget Manager'!A:A,0)),"No PIDM")</f>
        <v>3660336</v>
      </c>
      <c r="O2326" s="1357"/>
      <c r="P2326" s="1357" t="str">
        <f t="shared" si="45"/>
        <v/>
      </c>
      <c r="Q2326" s="1361" t="str">
        <f>IFERROR(VLOOKUP(Organization!$L2326,BUDGETMANAGER,5,FALSE),"No VID")</f>
        <v>A</v>
      </c>
      <c r="R2326" s="111"/>
    </row>
    <row r="2327" spans="1:18" ht="12.75" customHeight="1">
      <c r="A2327" s="1359">
        <v>2318</v>
      </c>
      <c r="B2327" s="1355" t="s">
        <v>97</v>
      </c>
      <c r="C2327" s="1355"/>
      <c r="D2327" s="1355"/>
      <c r="E2327" s="1355"/>
      <c r="F2327" s="1355"/>
      <c r="G2327" s="1355"/>
      <c r="H2327" s="1356">
        <v>250705</v>
      </c>
      <c r="I2327" s="1357" t="s">
        <v>5726</v>
      </c>
      <c r="J2327" s="1355" t="s">
        <v>3245</v>
      </c>
      <c r="K2327" s="1360">
        <v>11110</v>
      </c>
      <c r="L2327" s="1357" t="s">
        <v>4162</v>
      </c>
      <c r="M2327" s="1357" t="str">
        <f>IFERROR(INDEX('Budget Manager'!C:C,MATCH(L2327,'Budget Manager'!A:A,0))&amp;", "&amp;INDEX('Budget Manager'!D:D,MATCH(L2327,'Budget Manager'!A:A,0)),"No Budget Manager")</f>
        <v>Plinske, Kathleen</v>
      </c>
      <c r="N2327" s="1357">
        <f>IFERROR(INDEX('Budget Manager'!B:B,MATCH(L2327,'Budget Manager'!A:A,0)),"No PIDM")</f>
        <v>3527017</v>
      </c>
      <c r="O2327" s="1357" t="s">
        <v>8388</v>
      </c>
      <c r="P2327" s="1357" t="str">
        <f t="shared" si="45"/>
        <v>End</v>
      </c>
      <c r="Q2327" s="1361" t="str">
        <f>IFERROR(VLOOKUP(Organization!$L2327,BUDGETMANAGER,5,FALSE),"No VID")</f>
        <v>A</v>
      </c>
      <c r="R2327" s="111"/>
    </row>
    <row r="2328" spans="1:18" ht="12.75" customHeight="1">
      <c r="A2328" s="1359">
        <v>2319</v>
      </c>
      <c r="B2328" s="1355" t="s">
        <v>97</v>
      </c>
      <c r="C2328" s="1355"/>
      <c r="D2328" s="1355"/>
      <c r="E2328" s="1355"/>
      <c r="F2328" s="1355"/>
      <c r="G2328" s="1355"/>
      <c r="H2328" s="1356">
        <v>251004</v>
      </c>
      <c r="I2328" s="1363" t="s">
        <v>5725</v>
      </c>
      <c r="J2328" s="1355" t="s">
        <v>3245</v>
      </c>
      <c r="K2328" s="1360">
        <v>11110</v>
      </c>
      <c r="L2328" s="1357" t="s">
        <v>5160</v>
      </c>
      <c r="M2328" s="1357" t="str">
        <f>IFERROR(INDEX('Budget Manager'!C:C,MATCH(L2328,'Budget Manager'!A:A,0))&amp;", "&amp;INDEX('Budget Manager'!D:D,MATCH(L2328,'Budget Manager'!A:A,0)),"No Budget Manager")</f>
        <v>Reilly, Karen</v>
      </c>
      <c r="N2328" s="1357">
        <f>IFERROR(INDEX('Budget Manager'!B:B,MATCH(L2328,'Budget Manager'!A:A,0)),"No PIDM")</f>
        <v>3652042</v>
      </c>
      <c r="O2328" s="1357" t="s">
        <v>8404</v>
      </c>
      <c r="P2328" s="1357" t="str">
        <f t="shared" si="45"/>
        <v>End</v>
      </c>
      <c r="Q2328" s="1361" t="str">
        <f>IFERROR(VLOOKUP(Organization!$L2328,BUDGETMANAGER,5,FALSE),"No VID")</f>
        <v>I</v>
      </c>
      <c r="R2328" s="111"/>
    </row>
    <row r="2329" spans="1:18" ht="12.75" customHeight="1">
      <c r="A2329" s="1359">
        <v>2320</v>
      </c>
      <c r="B2329" s="1355" t="s">
        <v>97</v>
      </c>
      <c r="C2329" s="1355"/>
      <c r="D2329" s="1355"/>
      <c r="E2329" s="1355"/>
      <c r="F2329" s="1355"/>
      <c r="G2329" s="1355"/>
      <c r="H2329" s="1356">
        <v>251200</v>
      </c>
      <c r="I2329" s="1357" t="s">
        <v>3947</v>
      </c>
      <c r="J2329" s="1355" t="s">
        <v>3245</v>
      </c>
      <c r="K2329" s="1360">
        <v>11111</v>
      </c>
      <c r="L2329" s="1357" t="s">
        <v>5264</v>
      </c>
      <c r="M2329" s="1357" t="str">
        <f>IFERROR(INDEX('Budget Manager'!C:C,MATCH(L2329,'Budget Manager'!A:A,0))&amp;", "&amp;INDEX('Budget Manager'!D:D,MATCH(L2329,'Budget Manager'!A:A,0)),"No Budget Manager")</f>
        <v>Olsen-Oliver, Tracey</v>
      </c>
      <c r="N2329" s="1357">
        <f>IFERROR(INDEX('Budget Manager'!B:B,MATCH(L2329,'Budget Manager'!A:A,0)),"No PIDM")</f>
        <v>3664217</v>
      </c>
      <c r="O2329" s="1357" t="s">
        <v>6923</v>
      </c>
      <c r="P2329" s="1357" t="str">
        <f t="shared" si="45"/>
        <v>End</v>
      </c>
      <c r="Q2329" s="1361" t="str">
        <f>IFERROR(VLOOKUP(Organization!$L2329,BUDGETMANAGER,5,FALSE),"No VID")</f>
        <v>I</v>
      </c>
      <c r="R2329" s="111"/>
    </row>
    <row r="2330" spans="1:18" ht="12.75" customHeight="1">
      <c r="A2330" s="1359">
        <v>2321</v>
      </c>
      <c r="B2330" s="1355" t="s">
        <v>97</v>
      </c>
      <c r="C2330" s="1355"/>
      <c r="D2330" s="1355"/>
      <c r="E2330" s="1355"/>
      <c r="F2330" s="1355"/>
      <c r="G2330" s="1355"/>
      <c r="H2330" s="1356">
        <v>253500</v>
      </c>
      <c r="I2330" s="1357" t="s">
        <v>5433</v>
      </c>
      <c r="J2330" s="1355" t="s">
        <v>3245</v>
      </c>
      <c r="K2330" s="1360">
        <v>11111</v>
      </c>
      <c r="L2330" s="1357" t="s">
        <v>5264</v>
      </c>
      <c r="M2330" s="1357" t="str">
        <f>IFERROR(INDEX('Budget Manager'!C:C,MATCH(L2330,'Budget Manager'!A:A,0))&amp;", "&amp;INDEX('Budget Manager'!D:D,MATCH(L2330,'Budget Manager'!A:A,0)),"No Budget Manager")</f>
        <v>Olsen-Oliver, Tracey</v>
      </c>
      <c r="N2330" s="1357">
        <f>IFERROR(INDEX('Budget Manager'!B:B,MATCH(L2330,'Budget Manager'!A:A,0)),"No PIDM")</f>
        <v>3664217</v>
      </c>
      <c r="O2330" s="1357" t="s">
        <v>7824</v>
      </c>
      <c r="P2330" s="1357" t="str">
        <f t="shared" si="45"/>
        <v>End</v>
      </c>
      <c r="Q2330" s="1361" t="str">
        <f>IFERROR(VLOOKUP(Organization!$L2330,BUDGETMANAGER,5,FALSE),"No VID")</f>
        <v>I</v>
      </c>
      <c r="R2330" s="111"/>
    </row>
    <row r="2331" spans="1:18" ht="12.75" customHeight="1">
      <c r="A2331" s="1359">
        <v>2322</v>
      </c>
      <c r="B2331" s="1355" t="s">
        <v>97</v>
      </c>
      <c r="C2331" s="1355"/>
      <c r="D2331" s="1355"/>
      <c r="E2331" s="1355"/>
      <c r="F2331" s="1355"/>
      <c r="G2331" s="1355"/>
      <c r="H2331" s="1356">
        <v>253600</v>
      </c>
      <c r="I2331" s="1357" t="s">
        <v>5434</v>
      </c>
      <c r="J2331" s="1355" t="s">
        <v>3245</v>
      </c>
      <c r="K2331" s="1360">
        <v>11111</v>
      </c>
      <c r="L2331" s="1357" t="s">
        <v>5264</v>
      </c>
      <c r="M2331" s="1357" t="str">
        <f>IFERROR(INDEX('Budget Manager'!C:C,MATCH(L2331,'Budget Manager'!A:A,0))&amp;", "&amp;INDEX('Budget Manager'!D:D,MATCH(L2331,'Budget Manager'!A:A,0)),"No Budget Manager")</f>
        <v>Olsen-Oliver, Tracey</v>
      </c>
      <c r="N2331" s="1357">
        <f>IFERROR(INDEX('Budget Manager'!B:B,MATCH(L2331,'Budget Manager'!A:A,0)),"No PIDM")</f>
        <v>3664217</v>
      </c>
      <c r="O2331" s="1357" t="s">
        <v>6923</v>
      </c>
      <c r="P2331" s="1357" t="str">
        <f t="shared" si="45"/>
        <v>End</v>
      </c>
      <c r="Q2331" s="1361" t="str">
        <f>IFERROR(VLOOKUP(Organization!$L2331,BUDGETMANAGER,5,FALSE),"No VID")</f>
        <v>I</v>
      </c>
      <c r="R2331" s="111"/>
    </row>
    <row r="2332" spans="1:18" ht="12.75" customHeight="1">
      <c r="A2332" s="1359">
        <v>2323</v>
      </c>
      <c r="B2332" s="1355" t="s">
        <v>97</v>
      </c>
      <c r="C2332" s="1355"/>
      <c r="D2332" s="1355"/>
      <c r="E2332" s="1355"/>
      <c r="F2332" s="1355"/>
      <c r="G2332" s="1355"/>
      <c r="H2332" s="1356">
        <v>260500</v>
      </c>
      <c r="I2332" s="1357" t="s">
        <v>7831</v>
      </c>
      <c r="J2332" s="1355" t="s">
        <v>3245</v>
      </c>
      <c r="K2332" s="1360">
        <v>10900</v>
      </c>
      <c r="L2332" s="1357" t="s">
        <v>9421</v>
      </c>
      <c r="M2332" s="1357" t="str">
        <f>IFERROR(INDEX('Budget Manager'!C:C,MATCH(L2332,'Budget Manager'!A:A,0))&amp;", "&amp;INDEX('Budget Manager'!D:D,MATCH(L2332,'Budget Manager'!A:A,0)),"No Budget Manager")</f>
        <v>Frederick, Lesley</v>
      </c>
      <c r="N2332" s="1357">
        <f>IFERROR(INDEX('Budget Manager'!B:B,MATCH(L2332,'Budget Manager'!A:A,0)),"No PIDM")</f>
        <v>4101394</v>
      </c>
      <c r="O2332" s="1357"/>
      <c r="P2332" s="1357" t="str">
        <f t="shared" si="45"/>
        <v/>
      </c>
      <c r="Q2332" s="1361" t="str">
        <f>IFERROR(VLOOKUP(Organization!$L2332,BUDGETMANAGER,5,FALSE),"No VID")</f>
        <v>A</v>
      </c>
      <c r="R2332" s="111"/>
    </row>
    <row r="2333" spans="1:18" ht="12.75" customHeight="1">
      <c r="A2333" s="1359">
        <v>2324</v>
      </c>
      <c r="B2333" s="1355" t="s">
        <v>97</v>
      </c>
      <c r="C2333" s="1355"/>
      <c r="D2333" s="1355"/>
      <c r="E2333" s="1355"/>
      <c r="F2333" s="1355"/>
      <c r="G2333" s="1355"/>
      <c r="H2333" s="1356">
        <v>310403</v>
      </c>
      <c r="I2333" s="1357" t="s">
        <v>2409</v>
      </c>
      <c r="J2333" s="1355" t="s">
        <v>3245</v>
      </c>
      <c r="K2333" s="1360">
        <v>11111</v>
      </c>
      <c r="L2333" s="1357" t="s">
        <v>3968</v>
      </c>
      <c r="M2333" s="1357" t="str">
        <f>IFERROR(INDEX('Budget Manager'!C:C,MATCH(L2333,'Budget Manager'!A:A,0))&amp;", "&amp;INDEX('Budget Manager'!D:D,MATCH(L2333,'Budget Manager'!A:A,0)),"No Budget Manager")</f>
        <v>Abrams, Deanne</v>
      </c>
      <c r="N2333" s="1357">
        <f>IFERROR(INDEX('Budget Manager'!B:B,MATCH(L2333,'Budget Manager'!A:A,0)),"No PIDM")</f>
        <v>3427548</v>
      </c>
      <c r="O2333" s="1357" t="s">
        <v>6623</v>
      </c>
      <c r="P2333" s="1357" t="str">
        <f t="shared" si="45"/>
        <v>End</v>
      </c>
      <c r="Q2333" s="1361" t="str">
        <f>IFERROR(VLOOKUP(Organization!$L2333,BUDGETMANAGER,5,FALSE),"No VID")</f>
        <v>I</v>
      </c>
      <c r="R2333" s="111"/>
    </row>
    <row r="2334" spans="1:18" ht="12.75" customHeight="1">
      <c r="A2334" s="1359">
        <v>2325</v>
      </c>
      <c r="B2334" s="1355" t="s">
        <v>97</v>
      </c>
      <c r="C2334" s="1355"/>
      <c r="D2334" s="1355"/>
      <c r="E2334" s="1355"/>
      <c r="F2334" s="1355"/>
      <c r="G2334" s="1355"/>
      <c r="H2334" s="1356">
        <v>310405</v>
      </c>
      <c r="I2334" s="1357" t="s">
        <v>6558</v>
      </c>
      <c r="J2334" s="1355" t="s">
        <v>3245</v>
      </c>
      <c r="K2334" s="1360">
        <v>10900</v>
      </c>
      <c r="L2334" s="1357" t="s">
        <v>5218</v>
      </c>
      <c r="M2334" s="1357" t="str">
        <f>IFERROR(INDEX('Budget Manager'!C:C,MATCH(L2334,'Budget Manager'!A:A,0))&amp;", "&amp;INDEX('Budget Manager'!D:D,MATCH(L2334,'Budget Manager'!A:A,0)),"No Budget Manager")</f>
        <v>Sepulveda Fernandez, Nelson</v>
      </c>
      <c r="N2334" s="1357">
        <f>IFERROR(INDEX('Budget Manager'!B:B,MATCH(L2334,'Budget Manager'!A:A,0)),"No PIDM")</f>
        <v>77318</v>
      </c>
      <c r="O2334" s="1357"/>
      <c r="P2334" s="1357" t="str">
        <f t="shared" si="45"/>
        <v/>
      </c>
      <c r="Q2334" s="1361" t="str">
        <f>IFERROR(VLOOKUP(Organization!$L2334,BUDGETMANAGER,5,FALSE),"No VID")</f>
        <v>A</v>
      </c>
      <c r="R2334" s="111"/>
    </row>
    <row r="2335" spans="1:18" ht="12.75" customHeight="1">
      <c r="A2335" s="1359">
        <v>2326</v>
      </c>
      <c r="B2335" s="1355" t="s">
        <v>97</v>
      </c>
      <c r="C2335" s="1355"/>
      <c r="D2335" s="1355"/>
      <c r="E2335" s="1355"/>
      <c r="F2335" s="1355"/>
      <c r="G2335" s="1355"/>
      <c r="H2335" s="1356">
        <v>361500</v>
      </c>
      <c r="I2335" s="1357" t="s">
        <v>9324</v>
      </c>
      <c r="J2335" s="1355" t="s">
        <v>3245</v>
      </c>
      <c r="K2335" s="1360">
        <v>10900</v>
      </c>
      <c r="L2335" s="1357" t="s">
        <v>9421</v>
      </c>
      <c r="M2335" s="1357" t="str">
        <f>IFERROR(INDEX('Budget Manager'!C:C,MATCH(L2335,'Budget Manager'!A:A,0))&amp;", "&amp;INDEX('Budget Manager'!D:D,MATCH(L2335,'Budget Manager'!A:A,0)),"No Budget Manager")</f>
        <v>Frederick, Lesley</v>
      </c>
      <c r="N2335" s="1357">
        <f>IFERROR(INDEX('Budget Manager'!B:B,MATCH(L2335,'Budget Manager'!A:A,0)),"No PIDM")</f>
        <v>4101394</v>
      </c>
      <c r="O2335" s="1357"/>
      <c r="P2335" s="1357" t="str">
        <f t="shared" si="45"/>
        <v/>
      </c>
      <c r="Q2335" s="1361" t="str">
        <f>IFERROR(VLOOKUP(Organization!$L2335,BUDGETMANAGER,5,FALSE),"No VID")</f>
        <v>A</v>
      </c>
      <c r="R2335" s="111"/>
    </row>
    <row r="2336" spans="1:18" ht="12.75" customHeight="1">
      <c r="A2336" s="1359">
        <v>2327</v>
      </c>
      <c r="B2336" s="1355" t="s">
        <v>97</v>
      </c>
      <c r="C2336" s="1355"/>
      <c r="D2336" s="1355"/>
      <c r="E2336" s="1355"/>
      <c r="F2336" s="1355"/>
      <c r="G2336" s="1355"/>
      <c r="H2336" s="1356">
        <v>657100</v>
      </c>
      <c r="I2336" s="1363" t="s">
        <v>1993</v>
      </c>
      <c r="J2336" s="1355" t="s">
        <v>3245</v>
      </c>
      <c r="K2336" s="1360">
        <v>10900</v>
      </c>
      <c r="L2336" s="1357" t="s">
        <v>9421</v>
      </c>
      <c r="M2336" s="1357" t="str">
        <f>IFERROR(INDEX('Budget Manager'!C:C,MATCH(L2336,'Budget Manager'!A:A,0))&amp;", "&amp;INDEX('Budget Manager'!D:D,MATCH(L2336,'Budget Manager'!A:A,0)),"No Budget Manager")</f>
        <v>Frederick, Lesley</v>
      </c>
      <c r="N2336" s="1357">
        <f>IFERROR(INDEX('Budget Manager'!B:B,MATCH(L2336,'Budget Manager'!A:A,0)),"No PIDM")</f>
        <v>4101394</v>
      </c>
      <c r="O2336" s="1357"/>
      <c r="P2336" s="1357" t="str">
        <f t="shared" si="45"/>
        <v/>
      </c>
      <c r="Q2336" s="1361" t="str">
        <f>IFERROR(VLOOKUP(Organization!$L2336,BUDGETMANAGER,5,FALSE),"No VID")</f>
        <v>A</v>
      </c>
      <c r="R2336" s="111"/>
    </row>
    <row r="2337" spans="1:18" ht="12.75" customHeight="1">
      <c r="A2337" s="1359">
        <v>2328</v>
      </c>
      <c r="B2337" s="1355" t="s">
        <v>97</v>
      </c>
      <c r="C2337" s="1355"/>
      <c r="D2337" s="1355"/>
      <c r="E2337" s="1355"/>
      <c r="F2337" s="1355"/>
      <c r="G2337" s="1355"/>
      <c r="H2337" s="1356">
        <v>658900</v>
      </c>
      <c r="I2337" s="1363" t="s">
        <v>6300</v>
      </c>
      <c r="J2337" s="1355" t="s">
        <v>3245</v>
      </c>
      <c r="K2337" s="1360">
        <v>10900</v>
      </c>
      <c r="L2337" s="1357" t="s">
        <v>9421</v>
      </c>
      <c r="M2337" s="1357" t="str">
        <f>IFERROR(INDEX('Budget Manager'!C:C,MATCH(L2337,'Budget Manager'!A:A,0))&amp;", "&amp;INDEX('Budget Manager'!D:D,MATCH(L2337,'Budget Manager'!A:A,0)),"No Budget Manager")</f>
        <v>Frederick, Lesley</v>
      </c>
      <c r="N2337" s="1357">
        <f>IFERROR(INDEX('Budget Manager'!B:B,MATCH(L2337,'Budget Manager'!A:A,0)),"No PIDM")</f>
        <v>4101394</v>
      </c>
      <c r="O2337" s="1357"/>
      <c r="P2337" s="1357" t="str">
        <f t="shared" si="45"/>
        <v/>
      </c>
      <c r="Q2337" s="1361" t="str">
        <f>IFERROR(VLOOKUP(Organization!$L2337,BUDGETMANAGER,5,FALSE),"No VID")</f>
        <v>A</v>
      </c>
      <c r="R2337" s="111"/>
    </row>
    <row r="2338" spans="1:18" ht="12.75" customHeight="1">
      <c r="A2338" s="1359">
        <v>2329</v>
      </c>
      <c r="B2338" s="1355" t="s">
        <v>97</v>
      </c>
      <c r="C2338" s="1355"/>
      <c r="D2338" s="1355"/>
      <c r="E2338" s="1355"/>
      <c r="F2338" s="1355"/>
      <c r="G2338" s="1355"/>
      <c r="H2338" s="1356">
        <v>771100</v>
      </c>
      <c r="I2338" s="1363" t="s">
        <v>2387</v>
      </c>
      <c r="J2338" s="1355" t="s">
        <v>3245</v>
      </c>
      <c r="K2338" s="1360">
        <v>10900</v>
      </c>
      <c r="L2338" s="1357" t="s">
        <v>9421</v>
      </c>
      <c r="M2338" s="1357" t="str">
        <f>IFERROR(INDEX('Budget Manager'!C:C,MATCH(L2338,'Budget Manager'!A:A,0))&amp;", "&amp;INDEX('Budget Manager'!D:D,MATCH(L2338,'Budget Manager'!A:A,0)),"No Budget Manager")</f>
        <v>Frederick, Lesley</v>
      </c>
      <c r="N2338" s="1357">
        <f>IFERROR(INDEX('Budget Manager'!B:B,MATCH(L2338,'Budget Manager'!A:A,0)),"No PIDM")</f>
        <v>4101394</v>
      </c>
      <c r="O2338" s="1357"/>
      <c r="P2338" s="1357" t="str">
        <f t="shared" si="45"/>
        <v/>
      </c>
      <c r="Q2338" s="1361" t="str">
        <f>IFERROR(VLOOKUP(Organization!$L2338,BUDGETMANAGER,5,FALSE),"No VID")</f>
        <v>A</v>
      </c>
      <c r="R2338" s="111"/>
    </row>
    <row r="2339" spans="1:18" ht="12.75" customHeight="1">
      <c r="A2339" s="1359">
        <v>2330</v>
      </c>
      <c r="B2339" s="1355" t="s">
        <v>97</v>
      </c>
      <c r="C2339" s="1355"/>
      <c r="D2339" s="1355"/>
      <c r="E2339" s="1355"/>
      <c r="F2339" s="1355"/>
      <c r="G2339" s="1355"/>
      <c r="H2339" s="1356">
        <v>771900</v>
      </c>
      <c r="I2339" s="1363" t="s">
        <v>2388</v>
      </c>
      <c r="J2339" s="1355" t="s">
        <v>3245</v>
      </c>
      <c r="K2339" s="1360">
        <v>11100</v>
      </c>
      <c r="L2339" s="1357" t="s">
        <v>8311</v>
      </c>
      <c r="M2339" s="1357" t="str">
        <f>IFERROR(INDEX('Budget Manager'!C:C,MATCH(L2339,'Budget Manager'!A:A,0))&amp;", "&amp;INDEX('Budget Manager'!D:D,MATCH(L2339,'Budget Manager'!A:A,0)),"No Budget Manager")</f>
        <v>Richardson, Joseph</v>
      </c>
      <c r="N2339" s="1357">
        <f>IFERROR(INDEX('Budget Manager'!B:B,MATCH(L2339,'Budget Manager'!A:A,0)),"No PIDM")</f>
        <v>3980510</v>
      </c>
      <c r="O2339" s="1357" t="s">
        <v>8639</v>
      </c>
      <c r="P2339" s="1357" t="str">
        <f t="shared" si="45"/>
        <v>End</v>
      </c>
      <c r="Q2339" s="1361" t="str">
        <f>IFERROR(VLOOKUP(Organization!$L2339,BUDGETMANAGER,5,FALSE),"No VID")</f>
        <v>I</v>
      </c>
      <c r="R2339" s="111"/>
    </row>
    <row r="2340" spans="1:18" ht="12.75" customHeight="1">
      <c r="A2340" s="1359">
        <v>2331</v>
      </c>
      <c r="B2340" s="1355" t="s">
        <v>97</v>
      </c>
      <c r="C2340" s="1355"/>
      <c r="D2340" s="1355"/>
      <c r="E2340" s="1355"/>
      <c r="F2340" s="1355"/>
      <c r="G2340" s="1355"/>
      <c r="H2340" s="1356">
        <v>772000</v>
      </c>
      <c r="I2340" s="1363" t="s">
        <v>2389</v>
      </c>
      <c r="J2340" s="1355" t="s">
        <v>3245</v>
      </c>
      <c r="K2340" s="1360">
        <v>11100</v>
      </c>
      <c r="L2340" s="1357" t="s">
        <v>6545</v>
      </c>
      <c r="M2340" s="1357" t="str">
        <f>IFERROR(INDEX('Budget Manager'!C:C,MATCH(L2340,'Budget Manager'!A:A,0))&amp;", "&amp;INDEX('Budget Manager'!D:D,MATCH(L2340,'Budget Manager'!A:A,0)),"No Budget Manager")</f>
        <v>Sepich, Kimberly</v>
      </c>
      <c r="N2340" s="1357">
        <f>IFERROR(INDEX('Budget Manager'!B:B,MATCH(L2340,'Budget Manager'!A:A,0)),"No PIDM")</f>
        <v>3850217</v>
      </c>
      <c r="O2340" s="1357" t="s">
        <v>6571</v>
      </c>
      <c r="P2340" s="1357" t="str">
        <f t="shared" si="45"/>
        <v>End</v>
      </c>
      <c r="Q2340" s="1361" t="str">
        <f>IFERROR(VLOOKUP(Organization!$L2340,BUDGETMANAGER,5,FALSE),"No VID")</f>
        <v>I</v>
      </c>
      <c r="R2340" s="111"/>
    </row>
    <row r="2341" spans="1:18" ht="12.75" customHeight="1">
      <c r="A2341" s="1359">
        <v>2332</v>
      </c>
      <c r="B2341" s="1355" t="s">
        <v>97</v>
      </c>
      <c r="C2341" s="1355"/>
      <c r="D2341" s="1355"/>
      <c r="E2341" s="1355"/>
      <c r="F2341" s="1355"/>
      <c r="G2341" s="1355">
        <v>10901</v>
      </c>
      <c r="H2341" s="1356"/>
      <c r="I2341" s="1363" t="s">
        <v>2394</v>
      </c>
      <c r="J2341" s="1355" t="s">
        <v>3240</v>
      </c>
      <c r="K2341" s="1360">
        <v>1090</v>
      </c>
      <c r="L2341" s="1357" t="s">
        <v>5338</v>
      </c>
      <c r="M2341" s="1357" t="str">
        <f>IFERROR(INDEX('Budget Manager'!C:C,MATCH(L2341,'Budget Manager'!A:A,0))&amp;", "&amp;INDEX('Budget Manager'!D:D,MATCH(L2341,'Budget Manager'!A:A,0)),"No Budget Manager")</f>
        <v>Sarrubbo, Joseph</v>
      </c>
      <c r="N2341" s="1357">
        <f>IFERROR(INDEX('Budget Manager'!B:B,MATCH(L2341,'Budget Manager'!A:A,0)),"No PIDM")</f>
        <v>3090520</v>
      </c>
      <c r="O2341" s="1357"/>
      <c r="P2341" s="1357" t="str">
        <f t="shared" si="45"/>
        <v/>
      </c>
      <c r="Q2341" s="1361" t="str">
        <f>IFERROR(VLOOKUP(Organization!$L2341,BUDGETMANAGER,5,FALSE),"No VID")</f>
        <v>A</v>
      </c>
      <c r="R2341" s="111"/>
    </row>
    <row r="2342" spans="1:18" ht="12.75" customHeight="1">
      <c r="A2342" s="1359">
        <v>2333</v>
      </c>
      <c r="B2342" s="1355" t="s">
        <v>97</v>
      </c>
      <c r="C2342" s="1355"/>
      <c r="D2342" s="1355"/>
      <c r="E2342" s="1355"/>
      <c r="F2342" s="1355"/>
      <c r="G2342" s="1355"/>
      <c r="H2342" s="1356">
        <v>124000</v>
      </c>
      <c r="I2342" s="1357" t="s">
        <v>2397</v>
      </c>
      <c r="J2342" s="1355" t="s">
        <v>3245</v>
      </c>
      <c r="K2342" s="1360">
        <v>11101</v>
      </c>
      <c r="L2342" s="1357"/>
      <c r="M2342" s="1357" t="str">
        <f>IFERROR(INDEX('Budget Manager'!C:C,MATCH(L2342,'Budget Manager'!A:A,0))&amp;", "&amp;INDEX('Budget Manager'!D:D,MATCH(L2342,'Budget Manager'!A:A,0)),"No Budget Manager")</f>
        <v>No Budget Manager</v>
      </c>
      <c r="N2342" s="1357" t="str">
        <f>IFERROR(INDEX('Budget Manager'!B:B,MATCH(L2342,'Budget Manager'!A:A,0)),"No PIDM")</f>
        <v>No PIDM</v>
      </c>
      <c r="O2342" s="1357" t="s">
        <v>5562</v>
      </c>
      <c r="P2342" s="1357" t="str">
        <f t="shared" si="45"/>
        <v>End</v>
      </c>
      <c r="Q2342" s="1361" t="str">
        <f>IFERROR(VLOOKUP(Organization!$L2342,BUDGETMANAGER,5,FALSE),"No VID")</f>
        <v>No VID</v>
      </c>
      <c r="R2342" s="111"/>
    </row>
    <row r="2343" spans="1:18" ht="12.75" customHeight="1">
      <c r="A2343" s="1359">
        <v>2334</v>
      </c>
      <c r="B2343" s="1355" t="s">
        <v>97</v>
      </c>
      <c r="C2343" s="1355"/>
      <c r="D2343" s="1355"/>
      <c r="E2343" s="1355"/>
      <c r="F2343" s="1357"/>
      <c r="G2343" s="1355"/>
      <c r="H2343" s="1356">
        <v>150003</v>
      </c>
      <c r="I2343" s="1363" t="s">
        <v>2395</v>
      </c>
      <c r="J2343" s="1355" t="s">
        <v>3245</v>
      </c>
      <c r="K2343" s="1360">
        <v>10901</v>
      </c>
      <c r="L2343" s="1357" t="s">
        <v>5338</v>
      </c>
      <c r="M2343" s="1357" t="str">
        <f>IFERROR(INDEX('Budget Manager'!C:C,MATCH(L2343,'Budget Manager'!A:A,0))&amp;", "&amp;INDEX('Budget Manager'!D:D,MATCH(L2343,'Budget Manager'!A:A,0)),"No Budget Manager")</f>
        <v>Sarrubbo, Joseph</v>
      </c>
      <c r="N2343" s="1357">
        <f>IFERROR(INDEX('Budget Manager'!B:B,MATCH(L2343,'Budget Manager'!A:A,0)),"No PIDM")</f>
        <v>3090520</v>
      </c>
      <c r="O2343" s="1357"/>
      <c r="P2343" s="1357" t="str">
        <f t="shared" si="45"/>
        <v/>
      </c>
      <c r="Q2343" s="1361" t="str">
        <f>IFERROR(VLOOKUP(Organization!$L2343,BUDGETMANAGER,5,FALSE),"No VID")</f>
        <v>A</v>
      </c>
      <c r="R2343" s="111"/>
    </row>
    <row r="2344" spans="1:18" ht="12.75" customHeight="1">
      <c r="A2344" s="1359">
        <v>2335</v>
      </c>
      <c r="B2344" s="1355" t="s">
        <v>97</v>
      </c>
      <c r="C2344" s="1355"/>
      <c r="D2344" s="1355"/>
      <c r="E2344" s="1355"/>
      <c r="F2344" s="1355"/>
      <c r="G2344" s="1355"/>
      <c r="H2344" s="1356">
        <v>150800</v>
      </c>
      <c r="I2344" s="1366" t="s">
        <v>8605</v>
      </c>
      <c r="J2344" s="1355" t="s">
        <v>3245</v>
      </c>
      <c r="K2344" s="1360">
        <v>10901</v>
      </c>
      <c r="L2344" s="1357" t="s">
        <v>5338</v>
      </c>
      <c r="M2344" s="1357" t="str">
        <f>IFERROR(INDEX('Budget Manager'!C:C,MATCH(L2344,'Budget Manager'!A:A,0))&amp;", "&amp;INDEX('Budget Manager'!D:D,MATCH(L2344,'Budget Manager'!A:A,0)),"No Budget Manager")</f>
        <v>Sarrubbo, Joseph</v>
      </c>
      <c r="N2344" s="1357">
        <f>IFERROR(INDEX('Budget Manager'!B:B,MATCH(L2344,'Budget Manager'!A:A,0)),"No PIDM")</f>
        <v>3090520</v>
      </c>
      <c r="O2344" s="1357"/>
      <c r="P2344" s="1357" t="str">
        <f t="shared" si="45"/>
        <v/>
      </c>
      <c r="Q2344" s="1361" t="str">
        <f>IFERROR(VLOOKUP(Organization!$L2344,BUDGETMANAGER,5,FALSE),"No VID")</f>
        <v>A</v>
      </c>
      <c r="R2344" s="111"/>
    </row>
    <row r="2345" spans="1:18" ht="12.75" customHeight="1">
      <c r="A2345" s="1359">
        <v>2336</v>
      </c>
      <c r="B2345" s="1355" t="s">
        <v>97</v>
      </c>
      <c r="C2345" s="1355"/>
      <c r="D2345" s="1355"/>
      <c r="E2345" s="1355"/>
      <c r="F2345" s="1357"/>
      <c r="G2345" s="1355"/>
      <c r="H2345" s="1356">
        <v>150803</v>
      </c>
      <c r="I2345" s="1363" t="s">
        <v>6402</v>
      </c>
      <c r="J2345" s="1355" t="s">
        <v>3245</v>
      </c>
      <c r="K2345" s="1360">
        <v>10901</v>
      </c>
      <c r="L2345" s="1357" t="s">
        <v>5338</v>
      </c>
      <c r="M2345" s="1357" t="str">
        <f>IFERROR(INDEX('Budget Manager'!C:C,MATCH(L2345,'Budget Manager'!A:A,0))&amp;", "&amp;INDEX('Budget Manager'!D:D,MATCH(L2345,'Budget Manager'!A:A,0)),"No Budget Manager")</f>
        <v>Sarrubbo, Joseph</v>
      </c>
      <c r="N2345" s="1357">
        <f>IFERROR(INDEX('Budget Manager'!B:B,MATCH(L2345,'Budget Manager'!A:A,0)),"No PIDM")</f>
        <v>3090520</v>
      </c>
      <c r="O2345" s="1357"/>
      <c r="P2345" s="1357" t="str">
        <f t="shared" si="45"/>
        <v/>
      </c>
      <c r="Q2345" s="1361" t="str">
        <f>IFERROR(VLOOKUP(Organization!$L2345,BUDGETMANAGER,5,FALSE),"No VID")</f>
        <v>A</v>
      </c>
      <c r="R2345" s="111">
        <f>COUNTIF($P$12:P2349,"End")</f>
        <v>538</v>
      </c>
    </row>
    <row r="2346" spans="1:18" ht="12.75" customHeight="1">
      <c r="A2346" s="1359">
        <v>2337</v>
      </c>
      <c r="B2346" s="1355" t="s">
        <v>97</v>
      </c>
      <c r="C2346" s="1355"/>
      <c r="D2346" s="1355"/>
      <c r="E2346" s="1355"/>
      <c r="F2346" s="1355"/>
      <c r="G2346" s="1355"/>
      <c r="H2346" s="1356">
        <v>151100</v>
      </c>
      <c r="I2346" s="1357" t="s">
        <v>1897</v>
      </c>
      <c r="J2346" s="1355" t="s">
        <v>3245</v>
      </c>
      <c r="K2346" s="1360">
        <v>10901</v>
      </c>
      <c r="L2346" s="1357" t="s">
        <v>5338</v>
      </c>
      <c r="M2346" s="1357" t="str">
        <f>IFERROR(INDEX('Budget Manager'!C:C,MATCH(L2346,'Budget Manager'!A:A,0))&amp;", "&amp;INDEX('Budget Manager'!D:D,MATCH(L2346,'Budget Manager'!A:A,0)),"No Budget Manager")</f>
        <v>Sarrubbo, Joseph</v>
      </c>
      <c r="N2346" s="1357">
        <f>IFERROR(INDEX('Budget Manager'!B:B,MATCH(L2346,'Budget Manager'!A:A,0)),"No PIDM")</f>
        <v>3090520</v>
      </c>
      <c r="O2346" s="1357"/>
      <c r="P2346" s="1357" t="str">
        <f t="shared" si="45"/>
        <v/>
      </c>
      <c r="Q2346" s="1361" t="str">
        <f>IFERROR(VLOOKUP(Organization!$L2346,BUDGETMANAGER,5,FALSE),"No VID")</f>
        <v>A</v>
      </c>
      <c r="R2346" s="111"/>
    </row>
    <row r="2347" spans="1:18" ht="12.75" customHeight="1">
      <c r="A2347" s="1359">
        <v>2338</v>
      </c>
      <c r="B2347" s="1355" t="s">
        <v>97</v>
      </c>
      <c r="C2347" s="1355"/>
      <c r="D2347" s="1355"/>
      <c r="E2347" s="1355"/>
      <c r="F2347" s="1355"/>
      <c r="G2347" s="1355"/>
      <c r="H2347" s="1356">
        <v>151800</v>
      </c>
      <c r="I2347" s="1365" t="s">
        <v>9314</v>
      </c>
      <c r="J2347" s="1355" t="s">
        <v>3245</v>
      </c>
      <c r="K2347" s="1360">
        <v>10901</v>
      </c>
      <c r="L2347" s="1357" t="s">
        <v>5338</v>
      </c>
      <c r="M2347" s="1357" t="str">
        <f>IFERROR(INDEX('Budget Manager'!C:C,MATCH(L2347,'Budget Manager'!A:A,0))&amp;", "&amp;INDEX('Budget Manager'!D:D,MATCH(L2347,'Budget Manager'!A:A,0)),"No Budget Manager")</f>
        <v>Sarrubbo, Joseph</v>
      </c>
      <c r="N2347" s="1357">
        <f>IFERROR(INDEX('Budget Manager'!B:B,MATCH(L2347,'Budget Manager'!A:A,0)),"No PIDM")</f>
        <v>3090520</v>
      </c>
      <c r="O2347" s="1357"/>
      <c r="P2347" s="1357" t="str">
        <f t="shared" ref="P2347:P2402" si="46">LEFT($O2347,3)</f>
        <v/>
      </c>
      <c r="Q2347" s="1361" t="str">
        <f>IFERROR(VLOOKUP(Organization!$L2347,BUDGETMANAGER,5,FALSE),"No VID")</f>
        <v>A</v>
      </c>
      <c r="R2347" s="111"/>
    </row>
    <row r="2348" spans="1:18" ht="12.75" customHeight="1">
      <c r="A2348" s="1359">
        <v>2339</v>
      </c>
      <c r="B2348" s="1355" t="s">
        <v>97</v>
      </c>
      <c r="C2348" s="1355"/>
      <c r="D2348" s="1355"/>
      <c r="E2348" s="1355"/>
      <c r="F2348" s="1357"/>
      <c r="G2348" s="1355">
        <v>10902</v>
      </c>
      <c r="H2348" s="1356"/>
      <c r="I2348" s="1363" t="s">
        <v>2394</v>
      </c>
      <c r="J2348" s="1355" t="s">
        <v>3240</v>
      </c>
      <c r="K2348" s="1360">
        <v>1090</v>
      </c>
      <c r="L2348" s="1357" t="s">
        <v>9026</v>
      </c>
      <c r="M2348" s="1357" t="str">
        <f>IFERROR(INDEX('Budget Manager'!C:C,MATCH(L2348,'Budget Manager'!A:A,0))&amp;", "&amp;INDEX('Budget Manager'!D:D,MATCH(L2348,'Budget Manager'!A:A,0)),"No Budget Manager")</f>
        <v>Fils Aime, Andel</v>
      </c>
      <c r="N2348" s="1357">
        <f>IFERROR(INDEX('Budget Manager'!B:B,MATCH(L2348,'Budget Manager'!A:A,0)),"No PIDM")</f>
        <v>4010244</v>
      </c>
      <c r="O2348" s="1357"/>
      <c r="P2348" s="1357" t="str">
        <f t="shared" si="46"/>
        <v/>
      </c>
      <c r="Q2348" s="1361" t="str">
        <f>IFERROR(VLOOKUP(Organization!$L2348,BUDGETMANAGER,5,FALSE),"No VID")</f>
        <v>A</v>
      </c>
      <c r="R2348" s="111"/>
    </row>
    <row r="2349" spans="1:18" ht="12.75" customHeight="1">
      <c r="A2349" s="1359">
        <v>2340</v>
      </c>
      <c r="B2349" s="1355" t="s">
        <v>97</v>
      </c>
      <c r="C2349" s="1355"/>
      <c r="D2349" s="1355"/>
      <c r="E2349" s="1355"/>
      <c r="F2349" s="1355"/>
      <c r="G2349" s="1355"/>
      <c r="H2349" s="1356">
        <v>150004</v>
      </c>
      <c r="I2349" s="1363" t="s">
        <v>2398</v>
      </c>
      <c r="J2349" s="1355" t="s">
        <v>3245</v>
      </c>
      <c r="K2349" s="1360">
        <v>10902</v>
      </c>
      <c r="L2349" s="1357" t="s">
        <v>9026</v>
      </c>
      <c r="M2349" s="1357" t="str">
        <f>IFERROR(INDEX('Budget Manager'!C:C,MATCH(L2349,'Budget Manager'!A:A,0))&amp;", "&amp;INDEX('Budget Manager'!D:D,MATCH(L2349,'Budget Manager'!A:A,0)),"No Budget Manager")</f>
        <v>Fils Aime, Andel</v>
      </c>
      <c r="N2349" s="1357">
        <f>IFERROR(INDEX('Budget Manager'!B:B,MATCH(L2349,'Budget Manager'!A:A,0)),"No PIDM")</f>
        <v>4010244</v>
      </c>
      <c r="O2349" s="1357"/>
      <c r="P2349" s="1357" t="str">
        <f t="shared" si="46"/>
        <v/>
      </c>
      <c r="Q2349" s="1361" t="str">
        <f>IFERROR(VLOOKUP(Organization!$L2349,BUDGETMANAGER,5,FALSE),"No VID")</f>
        <v>A</v>
      </c>
      <c r="R2349" s="111"/>
    </row>
    <row r="2350" spans="1:18" ht="12.75" customHeight="1">
      <c r="A2350" s="1359">
        <v>2341</v>
      </c>
      <c r="B2350" s="1355" t="s">
        <v>97</v>
      </c>
      <c r="C2350" s="1355"/>
      <c r="D2350" s="1355"/>
      <c r="E2350" s="1355"/>
      <c r="F2350" s="1355"/>
      <c r="G2350" s="1355"/>
      <c r="H2350" s="1356">
        <v>150804</v>
      </c>
      <c r="I2350" s="1363" t="s">
        <v>6404</v>
      </c>
      <c r="J2350" s="1355" t="s">
        <v>3245</v>
      </c>
      <c r="K2350" s="1360">
        <v>10902</v>
      </c>
      <c r="L2350" s="1357" t="s">
        <v>9026</v>
      </c>
      <c r="M2350" s="1357" t="str">
        <f>IFERROR(INDEX('Budget Manager'!C:C,MATCH(L2350,'Budget Manager'!A:A,0))&amp;", "&amp;INDEX('Budget Manager'!D:D,MATCH(L2350,'Budget Manager'!A:A,0)),"No Budget Manager")</f>
        <v>Fils Aime, Andel</v>
      </c>
      <c r="N2350" s="1357">
        <f>IFERROR(INDEX('Budget Manager'!B:B,MATCH(L2350,'Budget Manager'!A:A,0)),"No PIDM")</f>
        <v>4010244</v>
      </c>
      <c r="O2350" s="1357"/>
      <c r="P2350" s="1357" t="str">
        <f t="shared" si="46"/>
        <v/>
      </c>
      <c r="Q2350" s="1361" t="str">
        <f>IFERROR(VLOOKUP(Organization!$L2350,BUDGETMANAGER,5,FALSE),"No VID")</f>
        <v>A</v>
      </c>
      <c r="R2350" s="111"/>
    </row>
    <row r="2351" spans="1:18" ht="12.75" customHeight="1">
      <c r="A2351" s="1359">
        <v>2342</v>
      </c>
      <c r="B2351" s="1355" t="s">
        <v>97</v>
      </c>
      <c r="C2351" s="1355"/>
      <c r="D2351" s="1355"/>
      <c r="E2351" s="1355"/>
      <c r="F2351" s="1355"/>
      <c r="G2351" s="1355"/>
      <c r="H2351" s="1356">
        <v>151004</v>
      </c>
      <c r="I2351" s="1363" t="s">
        <v>4486</v>
      </c>
      <c r="J2351" s="1355" t="s">
        <v>3245</v>
      </c>
      <c r="K2351" s="1360">
        <v>10902</v>
      </c>
      <c r="L2351" s="1357" t="s">
        <v>9026</v>
      </c>
      <c r="M2351" s="1357" t="str">
        <f>IFERROR(INDEX('Budget Manager'!C:C,MATCH(L2351,'Budget Manager'!A:A,0))&amp;", "&amp;INDEX('Budget Manager'!D:D,MATCH(L2351,'Budget Manager'!A:A,0)),"No Budget Manager")</f>
        <v>Fils Aime, Andel</v>
      </c>
      <c r="N2351" s="1357">
        <f>IFERROR(INDEX('Budget Manager'!B:B,MATCH(L2351,'Budget Manager'!A:A,0)),"No PIDM")</f>
        <v>4010244</v>
      </c>
      <c r="O2351" s="1357"/>
      <c r="P2351" s="1357" t="str">
        <f t="shared" si="46"/>
        <v/>
      </c>
      <c r="Q2351" s="1361" t="str">
        <f>IFERROR(VLOOKUP(Organization!$L2351,BUDGETMANAGER,5,FALSE),"No VID")</f>
        <v>A</v>
      </c>
      <c r="R2351" s="111">
        <f>COUNTIF($P$12:P2565,"End")</f>
        <v>583</v>
      </c>
    </row>
    <row r="2352" spans="1:18" ht="12.75" customHeight="1">
      <c r="A2352" s="1359">
        <v>2343</v>
      </c>
      <c r="B2352" s="1355" t="s">
        <v>97</v>
      </c>
      <c r="C2352" s="1355"/>
      <c r="D2352" s="1355"/>
      <c r="E2352" s="1355"/>
      <c r="F2352" s="1355"/>
      <c r="G2352" s="1355"/>
      <c r="H2352" s="1356">
        <v>151900</v>
      </c>
      <c r="I2352" s="1365" t="s">
        <v>9313</v>
      </c>
      <c r="J2352" s="1355" t="s">
        <v>3245</v>
      </c>
      <c r="K2352" s="1360">
        <v>10902</v>
      </c>
      <c r="L2352" s="1357" t="s">
        <v>9026</v>
      </c>
      <c r="M2352" s="1357" t="str">
        <f>IFERROR(INDEX('Budget Manager'!C:C,MATCH(L2352,'Budget Manager'!A:A,0))&amp;", "&amp;INDEX('Budget Manager'!D:D,MATCH(L2352,'Budget Manager'!A:A,0)),"No Budget Manager")</f>
        <v>Fils Aime, Andel</v>
      </c>
      <c r="N2352" s="1357">
        <f>IFERROR(INDEX('Budget Manager'!B:B,MATCH(L2352,'Budget Manager'!A:A,0)),"No PIDM")</f>
        <v>4010244</v>
      </c>
      <c r="O2352" s="1357"/>
      <c r="P2352" s="1357" t="str">
        <f t="shared" si="46"/>
        <v/>
      </c>
      <c r="Q2352" s="1361" t="str">
        <f>IFERROR(VLOOKUP(Organization!$L2352,BUDGETMANAGER,5,FALSE),"No VID")</f>
        <v>A</v>
      </c>
      <c r="R2352" s="111"/>
    </row>
    <row r="2353" spans="1:18" ht="12.75" customHeight="1">
      <c r="A2353" s="1359">
        <v>2344</v>
      </c>
      <c r="B2353" s="1355" t="s">
        <v>97</v>
      </c>
      <c r="C2353" s="1355"/>
      <c r="D2353" s="1355"/>
      <c r="E2353" s="1355"/>
      <c r="F2353" s="1355"/>
      <c r="G2353" s="1355"/>
      <c r="H2353" s="1356">
        <v>214800</v>
      </c>
      <c r="I2353" s="1363" t="s">
        <v>8384</v>
      </c>
      <c r="J2353" s="1355" t="s">
        <v>3245</v>
      </c>
      <c r="K2353" s="1360">
        <v>11102</v>
      </c>
      <c r="L2353" s="1357" t="s">
        <v>8362</v>
      </c>
      <c r="M2353" s="1357" t="str">
        <f>IFERROR(INDEX('Budget Manager'!C:C,MATCH(L2353,'Budget Manager'!A:A,0))&amp;", "&amp;INDEX('Budget Manager'!D:D,MATCH(L2353,'Budget Manager'!A:A,0)),"No Budget Manager")</f>
        <v>Holmes, Edward</v>
      </c>
      <c r="N2353" s="1357">
        <f>IFERROR(INDEX('Budget Manager'!B:B,MATCH(L2353,'Budget Manager'!A:A,0)),"No PIDM")</f>
        <v>1002626</v>
      </c>
      <c r="O2353" s="1357" t="s">
        <v>8501</v>
      </c>
      <c r="P2353" s="1357" t="str">
        <f t="shared" si="46"/>
        <v>End</v>
      </c>
      <c r="Q2353" s="1361" t="str">
        <f>IFERROR(VLOOKUP(Organization!$L2353,BUDGETMANAGER,5,FALSE),"No VID")</f>
        <v>I</v>
      </c>
      <c r="R2353" s="111"/>
    </row>
    <row r="2354" spans="1:18" ht="12.75" customHeight="1">
      <c r="A2354" s="1359">
        <v>2345</v>
      </c>
      <c r="B2354" s="1355" t="s">
        <v>97</v>
      </c>
      <c r="C2354" s="1355"/>
      <c r="D2354" s="1355"/>
      <c r="E2354" s="1355"/>
      <c r="F2354" s="1355"/>
      <c r="G2354" s="1355"/>
      <c r="H2354" s="1356">
        <v>219000</v>
      </c>
      <c r="I2354" s="1363" t="s">
        <v>9510</v>
      </c>
      <c r="J2354" s="1369" t="s">
        <v>3245</v>
      </c>
      <c r="K2354" s="1360">
        <v>10902</v>
      </c>
      <c r="L2354" s="1357" t="s">
        <v>9026</v>
      </c>
      <c r="M2354" s="1357" t="str">
        <f>IFERROR(INDEX('Budget Manager'!C:C,MATCH(L2354,'Budget Manager'!A:A,0))&amp;", "&amp;INDEX('Budget Manager'!D:D,MATCH(L2354,'Budget Manager'!A:A,0)),"No Budget Manager")</f>
        <v>Fils Aime, Andel</v>
      </c>
      <c r="N2354" s="1357">
        <f>IFERROR(INDEX('Budget Manager'!B:B,MATCH(L2354,'Budget Manager'!A:A,0)),"No PIDM")</f>
        <v>4010244</v>
      </c>
      <c r="O2354" s="1357"/>
      <c r="P2354" s="1357" t="str">
        <f t="shared" si="46"/>
        <v/>
      </c>
      <c r="Q2354" s="1361" t="str">
        <f>IFERROR(VLOOKUP(Organization!$L2354,BUDGETMANAGER,5,FALSE),"No VID")</f>
        <v>A</v>
      </c>
      <c r="R2354" s="111"/>
    </row>
    <row r="2355" spans="1:18" ht="12.75" customHeight="1">
      <c r="A2355" s="1359">
        <v>2346</v>
      </c>
      <c r="B2355" s="1355" t="s">
        <v>97</v>
      </c>
      <c r="C2355" s="1355"/>
      <c r="D2355" s="1355"/>
      <c r="E2355" s="1355"/>
      <c r="F2355" s="1355"/>
      <c r="G2355" s="1355"/>
      <c r="H2355" s="1356">
        <v>219500</v>
      </c>
      <c r="I2355" s="1363" t="s">
        <v>9608</v>
      </c>
      <c r="J2355" s="1369" t="s">
        <v>3245</v>
      </c>
      <c r="K2355" s="1360">
        <v>10902</v>
      </c>
      <c r="L2355" s="1360" t="s">
        <v>9026</v>
      </c>
      <c r="M2355" s="1357" t="str">
        <f>IFERROR(INDEX('Budget Manager'!C:C,MATCH(L2355,'Budget Manager'!A:A,0))&amp;", "&amp;INDEX('Budget Manager'!D:D,MATCH(L2355,'Budget Manager'!A:A,0)),"No Budget Manager")</f>
        <v>Fils Aime, Andel</v>
      </c>
      <c r="N2355" s="1357">
        <f>IFERROR(INDEX('Budget Manager'!B:B,MATCH(L2355,'Budget Manager'!A:A,0)),"No PIDM")</f>
        <v>4010244</v>
      </c>
      <c r="O2355" s="1357"/>
      <c r="P2355" s="1357" t="str">
        <f t="shared" si="46"/>
        <v/>
      </c>
      <c r="Q2355" s="1361" t="str">
        <f>IFERROR(VLOOKUP(Organization!$L2355,BUDGETMANAGER,5,FALSE),"No VID")</f>
        <v>A</v>
      </c>
      <c r="R2355" s="111"/>
    </row>
    <row r="2356" spans="1:18" ht="12.75" customHeight="1">
      <c r="A2356" s="1359">
        <v>2347</v>
      </c>
      <c r="B2356" s="1355" t="s">
        <v>97</v>
      </c>
      <c r="C2356" s="1355"/>
      <c r="D2356" s="1355"/>
      <c r="E2356" s="1355"/>
      <c r="F2356" s="1355"/>
      <c r="G2356" s="1355"/>
      <c r="H2356" s="1356" t="s">
        <v>1166</v>
      </c>
      <c r="I2356" s="1357" t="s">
        <v>3300</v>
      </c>
      <c r="J2356" s="1355" t="s">
        <v>3245</v>
      </c>
      <c r="K2356" s="1360">
        <v>10902</v>
      </c>
      <c r="L2356" s="1360" t="s">
        <v>9026</v>
      </c>
      <c r="M2356" s="1357" t="str">
        <f>IFERROR(INDEX('Budget Manager'!C:C,MATCH(L2356,'Budget Manager'!A:A,0))&amp;", "&amp;INDEX('Budget Manager'!D:D,MATCH(L2356,'Budget Manager'!A:A,0)),"No Budget Manager")</f>
        <v>Fils Aime, Andel</v>
      </c>
      <c r="N2356" s="1357">
        <f>IFERROR(INDEX('Budget Manager'!B:B,MATCH(L2356,'Budget Manager'!A:A,0)),"No PIDM")</f>
        <v>4010244</v>
      </c>
      <c r="O2356" s="1357"/>
      <c r="P2356" s="1357" t="str">
        <f t="shared" si="46"/>
        <v/>
      </c>
      <c r="Q2356" s="1361" t="str">
        <f>IFERROR(VLOOKUP(Organization!$L2356,BUDGETMANAGER,5,FALSE),"No VID")</f>
        <v>A</v>
      </c>
      <c r="R2356" s="111"/>
    </row>
    <row r="2357" spans="1:18" ht="12.75" customHeight="1">
      <c r="A2357" s="1359">
        <v>2348</v>
      </c>
      <c r="B2357" s="1355" t="s">
        <v>97</v>
      </c>
      <c r="C2357" s="1355"/>
      <c r="D2357" s="1355"/>
      <c r="E2357" s="1355"/>
      <c r="F2357" s="1355"/>
      <c r="G2357" s="1355"/>
      <c r="H2357" s="1356" t="s">
        <v>1208</v>
      </c>
      <c r="I2357" s="1357" t="s">
        <v>1207</v>
      </c>
      <c r="J2357" s="1355" t="s">
        <v>3245</v>
      </c>
      <c r="K2357" s="1360">
        <v>10902</v>
      </c>
      <c r="L2357" s="1360" t="s">
        <v>9026</v>
      </c>
      <c r="M2357" s="1357" t="str">
        <f>IFERROR(INDEX('Budget Manager'!C:C,MATCH(L2357,'Budget Manager'!A:A,0))&amp;", "&amp;INDEX('Budget Manager'!D:D,MATCH(L2357,'Budget Manager'!A:A,0)),"No Budget Manager")</f>
        <v>Fils Aime, Andel</v>
      </c>
      <c r="N2357" s="1357">
        <f>IFERROR(INDEX('Budget Manager'!B:B,MATCH(L2357,'Budget Manager'!A:A,0)),"No PIDM")</f>
        <v>4010244</v>
      </c>
      <c r="O2357" s="1357"/>
      <c r="P2357" s="1357" t="str">
        <f t="shared" si="46"/>
        <v/>
      </c>
      <c r="Q2357" s="1361" t="str">
        <f>IFERROR(VLOOKUP(Organization!$L2357,BUDGETMANAGER,5,FALSE),"No VID")</f>
        <v>A</v>
      </c>
      <c r="R2357" s="111"/>
    </row>
    <row r="2358" spans="1:18" ht="12.75" customHeight="1">
      <c r="A2358" s="1359">
        <v>2349</v>
      </c>
      <c r="B2358" s="1355" t="s">
        <v>97</v>
      </c>
      <c r="C2358" s="1355"/>
      <c r="D2358" s="1355"/>
      <c r="E2358" s="1355"/>
      <c r="F2358" s="1355"/>
      <c r="G2358" s="1355"/>
      <c r="H2358" s="1356" t="s">
        <v>5718</v>
      </c>
      <c r="I2358" s="1368" t="s">
        <v>5719</v>
      </c>
      <c r="J2358" s="1355" t="s">
        <v>3245</v>
      </c>
      <c r="K2358" s="1360">
        <v>10902</v>
      </c>
      <c r="L2358" s="1357" t="s">
        <v>9026</v>
      </c>
      <c r="M2358" s="1357" t="str">
        <f>IFERROR(INDEX('Budget Manager'!C:C,MATCH(L2358,'Budget Manager'!A:A,0))&amp;", "&amp;INDEX('Budget Manager'!D:D,MATCH(L2358,'Budget Manager'!A:A,0)),"No Budget Manager")</f>
        <v>Fils Aime, Andel</v>
      </c>
      <c r="N2358" s="1357">
        <f>IFERROR(INDEX('Budget Manager'!B:B,MATCH(L2358,'Budget Manager'!A:A,0)),"No PIDM")</f>
        <v>4010244</v>
      </c>
      <c r="O2358" s="1357"/>
      <c r="P2358" s="1357" t="str">
        <f t="shared" si="46"/>
        <v/>
      </c>
      <c r="Q2358" s="1361" t="str">
        <f>IFERROR(VLOOKUP(Organization!$L2358,BUDGETMANAGER,5,FALSE),"No VID")</f>
        <v>A</v>
      </c>
      <c r="R2358" s="111"/>
    </row>
    <row r="2359" spans="1:18" ht="12.75" customHeight="1">
      <c r="A2359" s="1359">
        <v>2350</v>
      </c>
      <c r="B2359" s="1355" t="s">
        <v>97</v>
      </c>
      <c r="C2359" s="1355"/>
      <c r="D2359" s="1355"/>
      <c r="E2359" s="1355"/>
      <c r="F2359" s="1355"/>
      <c r="G2359" s="1355">
        <v>10903</v>
      </c>
      <c r="H2359" s="1356"/>
      <c r="I2359" s="1363" t="s">
        <v>2394</v>
      </c>
      <c r="J2359" s="1355" t="s">
        <v>3240</v>
      </c>
      <c r="K2359" s="1360">
        <v>1090</v>
      </c>
      <c r="L2359" s="1357" t="s">
        <v>2391</v>
      </c>
      <c r="M2359" s="1357" t="str">
        <f>IFERROR(INDEX('Budget Manager'!C:C,MATCH(L2359,'Budget Manager'!A:A,0))&amp;", "&amp;INDEX('Budget Manager'!D:D,MATCH(L2359,'Budget Manager'!A:A,0)),"No Budget Manager")</f>
        <v>Szentmiklosi, Jillian</v>
      </c>
      <c r="N2359" s="1357">
        <f>IFERROR(INDEX('Budget Manager'!B:B,MATCH(L2359,'Budget Manager'!A:A,0)),"No PIDM")</f>
        <v>82668</v>
      </c>
      <c r="O2359" s="1357"/>
      <c r="P2359" s="1357" t="str">
        <f t="shared" si="46"/>
        <v/>
      </c>
      <c r="Q2359" s="1361" t="str">
        <f>IFERROR(VLOOKUP(Organization!$L2359,BUDGETMANAGER,5,FALSE),"No VID")</f>
        <v>A</v>
      </c>
      <c r="R2359" s="111"/>
    </row>
    <row r="2360" spans="1:18" ht="12.75" customHeight="1">
      <c r="A2360" s="1359">
        <v>2351</v>
      </c>
      <c r="B2360" s="1355" t="s">
        <v>97</v>
      </c>
      <c r="C2360" s="1355"/>
      <c r="D2360" s="1355"/>
      <c r="E2360" s="1355"/>
      <c r="F2360" s="1355"/>
      <c r="G2360" s="1355"/>
      <c r="H2360" s="1356">
        <v>150005</v>
      </c>
      <c r="I2360" s="1363" t="s">
        <v>2400</v>
      </c>
      <c r="J2360" s="1355" t="s">
        <v>3245</v>
      </c>
      <c r="K2360" s="1360">
        <v>10903</v>
      </c>
      <c r="L2360" s="1357" t="s">
        <v>2391</v>
      </c>
      <c r="M2360" s="1357" t="str">
        <f>IFERROR(INDEX('Budget Manager'!C:C,MATCH(L2360,'Budget Manager'!A:A,0))&amp;", "&amp;INDEX('Budget Manager'!D:D,MATCH(L2360,'Budget Manager'!A:A,0)),"No Budget Manager")</f>
        <v>Szentmiklosi, Jillian</v>
      </c>
      <c r="N2360" s="1357">
        <f>IFERROR(INDEX('Budget Manager'!B:B,MATCH(L2360,'Budget Manager'!A:A,0)),"No PIDM")</f>
        <v>82668</v>
      </c>
      <c r="O2360" s="1357"/>
      <c r="P2360" s="1357" t="str">
        <f t="shared" si="46"/>
        <v/>
      </c>
      <c r="Q2360" s="1361" t="str">
        <f>IFERROR(VLOOKUP(Organization!$L2360,BUDGETMANAGER,5,FALSE),"No VID")</f>
        <v>A</v>
      </c>
      <c r="R2360" s="111"/>
    </row>
    <row r="2361" spans="1:18" ht="12.75" customHeight="1">
      <c r="A2361" s="1359">
        <v>2352</v>
      </c>
      <c r="B2361" s="1355" t="s">
        <v>97</v>
      </c>
      <c r="C2361" s="1355"/>
      <c r="D2361" s="1355"/>
      <c r="E2361" s="1355"/>
      <c r="F2361" s="1355"/>
      <c r="G2361" s="1355"/>
      <c r="H2361" s="1356">
        <v>150100</v>
      </c>
      <c r="I2361" s="1363" t="s">
        <v>2392</v>
      </c>
      <c r="J2361" s="1355" t="s">
        <v>3245</v>
      </c>
      <c r="K2361" s="1360">
        <v>10903</v>
      </c>
      <c r="L2361" s="1357" t="s">
        <v>2391</v>
      </c>
      <c r="M2361" s="1357" t="str">
        <f>IFERROR(INDEX('Budget Manager'!C:C,MATCH(L2361,'Budget Manager'!A:A,0))&amp;", "&amp;INDEX('Budget Manager'!D:D,MATCH(L2361,'Budget Manager'!A:A,0)),"No Budget Manager")</f>
        <v>Szentmiklosi, Jillian</v>
      </c>
      <c r="N2361" s="1357">
        <f>IFERROR(INDEX('Budget Manager'!B:B,MATCH(L2361,'Budget Manager'!A:A,0)),"No PIDM")</f>
        <v>82668</v>
      </c>
      <c r="O2361" s="1357"/>
      <c r="P2361" s="1357" t="str">
        <f t="shared" si="46"/>
        <v/>
      </c>
      <c r="Q2361" s="1361" t="str">
        <f>IFERROR(VLOOKUP(Organization!$L2361,BUDGETMANAGER,5,FALSE),"No VID")</f>
        <v>A</v>
      </c>
      <c r="R2361" s="111"/>
    </row>
    <row r="2362" spans="1:18" ht="12.75" customHeight="1">
      <c r="A2362" s="1359">
        <v>2353</v>
      </c>
      <c r="B2362" s="1355" t="s">
        <v>97</v>
      </c>
      <c r="C2362" s="1355"/>
      <c r="D2362" s="1355"/>
      <c r="E2362" s="1355"/>
      <c r="F2362" s="1355"/>
      <c r="G2362" s="1355"/>
      <c r="H2362" s="1356">
        <v>150102</v>
      </c>
      <c r="I2362" s="1363" t="s">
        <v>6790</v>
      </c>
      <c r="J2362" s="1355" t="s">
        <v>3245</v>
      </c>
      <c r="K2362" s="1360">
        <v>11103</v>
      </c>
      <c r="L2362" s="1357" t="s">
        <v>2391</v>
      </c>
      <c r="M2362" s="1357" t="str">
        <f>IFERROR(INDEX('Budget Manager'!C:C,MATCH(L2362,'Budget Manager'!A:A,0))&amp;", "&amp;INDEX('Budget Manager'!D:D,MATCH(L2362,'Budget Manager'!A:A,0)),"No Budget Manager")</f>
        <v>Szentmiklosi, Jillian</v>
      </c>
      <c r="N2362" s="1357">
        <f>IFERROR(INDEX('Budget Manager'!B:B,MATCH(L2362,'Budget Manager'!A:A,0)),"No PIDM")</f>
        <v>82668</v>
      </c>
      <c r="O2362" s="1357" t="s">
        <v>8439</v>
      </c>
      <c r="P2362" s="1357" t="str">
        <f t="shared" si="46"/>
        <v>End</v>
      </c>
      <c r="Q2362" s="1361" t="str">
        <f>IFERROR(VLOOKUP(Organization!$L2362,BUDGETMANAGER,5,FALSE),"No VID")</f>
        <v>A</v>
      </c>
      <c r="R2362" s="111"/>
    </row>
    <row r="2363" spans="1:18" ht="12.75" customHeight="1">
      <c r="A2363" s="1359">
        <v>2354</v>
      </c>
      <c r="B2363" s="1355" t="s">
        <v>97</v>
      </c>
      <c r="C2363" s="1355"/>
      <c r="D2363" s="1355"/>
      <c r="E2363" s="1355"/>
      <c r="F2363" s="1355"/>
      <c r="G2363" s="1355"/>
      <c r="H2363" s="1356">
        <v>150300</v>
      </c>
      <c r="I2363" s="1363" t="s">
        <v>2416</v>
      </c>
      <c r="J2363" s="1355" t="s">
        <v>3245</v>
      </c>
      <c r="K2363" s="1360">
        <v>10903</v>
      </c>
      <c r="L2363" s="1357" t="s">
        <v>2391</v>
      </c>
      <c r="M2363" s="1357" t="str">
        <f>IFERROR(INDEX('Budget Manager'!C:C,MATCH(L2363,'Budget Manager'!A:A,0))&amp;", "&amp;INDEX('Budget Manager'!D:D,MATCH(L2363,'Budget Manager'!A:A,0)),"No Budget Manager")</f>
        <v>Szentmiklosi, Jillian</v>
      </c>
      <c r="N2363" s="1357">
        <f>IFERROR(INDEX('Budget Manager'!B:B,MATCH(L2363,'Budget Manager'!A:A,0)),"No PIDM")</f>
        <v>82668</v>
      </c>
      <c r="O2363" s="1357"/>
      <c r="P2363" s="1357" t="str">
        <f t="shared" si="46"/>
        <v/>
      </c>
      <c r="Q2363" s="1361" t="str">
        <f>IFERROR(VLOOKUP(Organization!$L2363,BUDGETMANAGER,5,FALSE),"No VID")</f>
        <v>A</v>
      </c>
      <c r="R2363" s="111"/>
    </row>
    <row r="2364" spans="1:18" ht="12.75" customHeight="1">
      <c r="A2364" s="1359">
        <v>2355</v>
      </c>
      <c r="B2364" s="1355" t="s">
        <v>97</v>
      </c>
      <c r="C2364" s="1355"/>
      <c r="D2364" s="1355"/>
      <c r="E2364" s="1355"/>
      <c r="F2364" s="1355"/>
      <c r="G2364" s="1355"/>
      <c r="H2364" s="1356">
        <v>150303</v>
      </c>
      <c r="I2364" s="1363" t="s">
        <v>2418</v>
      </c>
      <c r="J2364" s="1355" t="s">
        <v>3245</v>
      </c>
      <c r="K2364" s="1360">
        <v>10903</v>
      </c>
      <c r="L2364" s="1357" t="s">
        <v>2391</v>
      </c>
      <c r="M2364" s="1357" t="str">
        <f>IFERROR(INDEX('Budget Manager'!C:C,MATCH(L2364,'Budget Manager'!A:A,0))&amp;", "&amp;INDEX('Budget Manager'!D:D,MATCH(L2364,'Budget Manager'!A:A,0)),"No Budget Manager")</f>
        <v>Szentmiklosi, Jillian</v>
      </c>
      <c r="N2364" s="1357">
        <f>IFERROR(INDEX('Budget Manager'!B:B,MATCH(L2364,'Budget Manager'!A:A,0)),"No PIDM")</f>
        <v>82668</v>
      </c>
      <c r="O2364" s="1357"/>
      <c r="P2364" s="1357" t="str">
        <f t="shared" si="46"/>
        <v/>
      </c>
      <c r="Q2364" s="1361" t="str">
        <f>IFERROR(VLOOKUP(Organization!$L2364,BUDGETMANAGER,5,FALSE),"No VID")</f>
        <v>A</v>
      </c>
      <c r="R2364" s="111">
        <f>COUNTIF($P$12:P2371,"End")</f>
        <v>540</v>
      </c>
    </row>
    <row r="2365" spans="1:18" ht="12.75" customHeight="1">
      <c r="A2365" s="1359">
        <v>2356</v>
      </c>
      <c r="B2365" s="1355" t="s">
        <v>97</v>
      </c>
      <c r="C2365" s="1355"/>
      <c r="D2365" s="1355"/>
      <c r="E2365" s="1355"/>
      <c r="F2365" s="1355"/>
      <c r="G2365" s="1355"/>
      <c r="H2365" s="1356">
        <v>150304</v>
      </c>
      <c r="I2365" s="1363" t="s">
        <v>2419</v>
      </c>
      <c r="J2365" s="1355" t="s">
        <v>3245</v>
      </c>
      <c r="K2365" s="1360">
        <v>10903</v>
      </c>
      <c r="L2365" s="1357" t="s">
        <v>2391</v>
      </c>
      <c r="M2365" s="1357" t="str">
        <f>IFERROR(INDEX('Budget Manager'!C:C,MATCH(L2365,'Budget Manager'!A:A,0))&amp;", "&amp;INDEX('Budget Manager'!D:D,MATCH(L2365,'Budget Manager'!A:A,0)),"No Budget Manager")</f>
        <v>Szentmiklosi, Jillian</v>
      </c>
      <c r="N2365" s="1357">
        <f>IFERROR(INDEX('Budget Manager'!B:B,MATCH(L2365,'Budget Manager'!A:A,0)),"No PIDM")</f>
        <v>82668</v>
      </c>
      <c r="O2365" s="1357"/>
      <c r="P2365" s="1357" t="str">
        <f t="shared" si="46"/>
        <v/>
      </c>
      <c r="Q2365" s="1361" t="str">
        <f>IFERROR(VLOOKUP(Organization!$L2365,BUDGETMANAGER,5,FALSE),"No VID")</f>
        <v>A</v>
      </c>
      <c r="R2365" s="111"/>
    </row>
    <row r="2366" spans="1:18" ht="12.75" customHeight="1">
      <c r="A2366" s="1359">
        <v>2357</v>
      </c>
      <c r="B2366" s="1355" t="s">
        <v>97</v>
      </c>
      <c r="C2366" s="1355"/>
      <c r="D2366" s="1355"/>
      <c r="E2366" s="1355"/>
      <c r="F2366" s="1355"/>
      <c r="G2366" s="1355"/>
      <c r="H2366" s="1356">
        <v>150305</v>
      </c>
      <c r="I2366" s="1363" t="s">
        <v>2420</v>
      </c>
      <c r="J2366" s="1355" t="s">
        <v>3245</v>
      </c>
      <c r="K2366" s="1360">
        <v>10903</v>
      </c>
      <c r="L2366" s="1357" t="s">
        <v>2391</v>
      </c>
      <c r="M2366" s="1357" t="str">
        <f>IFERROR(INDEX('Budget Manager'!C:C,MATCH(L2366,'Budget Manager'!A:A,0))&amp;", "&amp;INDEX('Budget Manager'!D:D,MATCH(L2366,'Budget Manager'!A:A,0)),"No Budget Manager")</f>
        <v>Szentmiklosi, Jillian</v>
      </c>
      <c r="N2366" s="1357">
        <f>IFERROR(INDEX('Budget Manager'!B:B,MATCH(L2366,'Budget Manager'!A:A,0)),"No PIDM")</f>
        <v>82668</v>
      </c>
      <c r="O2366" s="1357"/>
      <c r="P2366" s="1357" t="str">
        <f t="shared" si="46"/>
        <v/>
      </c>
      <c r="Q2366" s="1361" t="str">
        <f>IFERROR(VLOOKUP(Organization!$L2366,BUDGETMANAGER,5,FALSE),"No VID")</f>
        <v>A</v>
      </c>
      <c r="R2366" s="111"/>
    </row>
    <row r="2367" spans="1:18" ht="12.75" customHeight="1">
      <c r="A2367" s="1359">
        <v>2358</v>
      </c>
      <c r="B2367" s="1355" t="s">
        <v>97</v>
      </c>
      <c r="C2367" s="1355"/>
      <c r="D2367" s="1355"/>
      <c r="E2367" s="1355"/>
      <c r="F2367" s="1355"/>
      <c r="G2367" s="1355"/>
      <c r="H2367" s="1356">
        <v>151005</v>
      </c>
      <c r="I2367" s="1363" t="s">
        <v>6403</v>
      </c>
      <c r="J2367" s="1355" t="s">
        <v>3245</v>
      </c>
      <c r="K2367" s="1360">
        <v>10903</v>
      </c>
      <c r="L2367" s="1357" t="s">
        <v>2391</v>
      </c>
      <c r="M2367" s="1357" t="str">
        <f>IFERROR(INDEX('Budget Manager'!C:C,MATCH(L2367,'Budget Manager'!A:A,0))&amp;", "&amp;INDEX('Budget Manager'!D:D,MATCH(L2367,'Budget Manager'!A:A,0)),"No Budget Manager")</f>
        <v>Szentmiklosi, Jillian</v>
      </c>
      <c r="N2367" s="1357">
        <f>IFERROR(INDEX('Budget Manager'!B:B,MATCH(L2367,'Budget Manager'!A:A,0)),"No PIDM")</f>
        <v>82668</v>
      </c>
      <c r="O2367" s="1357"/>
      <c r="P2367" s="1357" t="str">
        <f t="shared" si="46"/>
        <v/>
      </c>
      <c r="Q2367" s="1361" t="str">
        <f>IFERROR(VLOOKUP(Organization!$L2367,BUDGETMANAGER,5,FALSE),"No VID")</f>
        <v>A</v>
      </c>
      <c r="R2367" s="111">
        <f>COUNTIF($P$12:P2340,"End")</f>
        <v>537</v>
      </c>
    </row>
    <row r="2368" spans="1:18" ht="12.75" customHeight="1">
      <c r="A2368" s="1359">
        <v>2359</v>
      </c>
      <c r="B2368" s="1355" t="s">
        <v>97</v>
      </c>
      <c r="C2368" s="1355"/>
      <c r="D2368" s="1355"/>
      <c r="E2368" s="1355"/>
      <c r="F2368" s="1355"/>
      <c r="G2368" s="1355"/>
      <c r="H2368" s="1356">
        <v>152000</v>
      </c>
      <c r="I2368" s="1365" t="s">
        <v>9311</v>
      </c>
      <c r="J2368" s="1355" t="s">
        <v>3245</v>
      </c>
      <c r="K2368" s="1360">
        <v>10903</v>
      </c>
      <c r="L2368" s="1357" t="s">
        <v>2391</v>
      </c>
      <c r="M2368" s="1357" t="str">
        <f>IFERROR(INDEX('Budget Manager'!C:C,MATCH(L2368,'Budget Manager'!A:A,0))&amp;", "&amp;INDEX('Budget Manager'!D:D,MATCH(L2368,'Budget Manager'!A:A,0)),"No Budget Manager")</f>
        <v>Szentmiklosi, Jillian</v>
      </c>
      <c r="N2368" s="1357">
        <f>IFERROR(INDEX('Budget Manager'!B:B,MATCH(L2368,'Budget Manager'!A:A,0)),"No PIDM")</f>
        <v>82668</v>
      </c>
      <c r="O2368" s="1357"/>
      <c r="P2368" s="1357" t="str">
        <f t="shared" si="46"/>
        <v/>
      </c>
      <c r="Q2368" s="1361" t="str">
        <f>IFERROR(VLOOKUP(Organization!$L2368,BUDGETMANAGER,5,FALSE),"No VID")</f>
        <v>A</v>
      </c>
      <c r="R2368" s="111"/>
    </row>
    <row r="2369" spans="1:18" ht="12.75" customHeight="1">
      <c r="A2369" s="1359">
        <v>2360</v>
      </c>
      <c r="B2369" s="1355" t="s">
        <v>97</v>
      </c>
      <c r="C2369" s="1355"/>
      <c r="D2369" s="1355"/>
      <c r="E2369" s="1355"/>
      <c r="F2369" s="1355"/>
      <c r="G2369" s="1355"/>
      <c r="H2369" s="1356">
        <v>150207</v>
      </c>
      <c r="I2369" s="1363" t="s">
        <v>2421</v>
      </c>
      <c r="J2369" s="1355" t="s">
        <v>3245</v>
      </c>
      <c r="K2369" s="1360">
        <v>10903</v>
      </c>
      <c r="L2369" s="1357" t="s">
        <v>2391</v>
      </c>
      <c r="M2369" s="1357" t="str">
        <f>IFERROR(INDEX('Budget Manager'!C:C,MATCH(L2369,'Budget Manager'!A:A,0))&amp;", "&amp;INDEX('Budget Manager'!D:D,MATCH(L2369,'Budget Manager'!A:A,0)),"No Budget Manager")</f>
        <v>Szentmiklosi, Jillian</v>
      </c>
      <c r="N2369" s="1357">
        <f>IFERROR(INDEX('Budget Manager'!B:B,MATCH(L2369,'Budget Manager'!A:A,0)),"No PIDM")</f>
        <v>82668</v>
      </c>
      <c r="O2369" s="1357"/>
      <c r="P2369" s="1357" t="str">
        <f t="shared" si="46"/>
        <v/>
      </c>
      <c r="Q2369" s="1361" t="str">
        <f>IFERROR(VLOOKUP(Organization!$L2369,BUDGETMANAGER,5,FALSE),"No VID")</f>
        <v>A</v>
      </c>
      <c r="R2369" s="111">
        <f>COUNTIF($P$12:P2358,"End")</f>
        <v>539</v>
      </c>
    </row>
    <row r="2370" spans="1:18" ht="12.75" customHeight="1">
      <c r="A2370" s="1359">
        <v>2361</v>
      </c>
      <c r="B2370" s="1355" t="s">
        <v>97</v>
      </c>
      <c r="C2370" s="1355"/>
      <c r="D2370" s="1355"/>
      <c r="E2370" s="1355"/>
      <c r="F2370" s="1355"/>
      <c r="G2370" s="1355"/>
      <c r="H2370" s="1356">
        <v>150313</v>
      </c>
      <c r="I2370" s="1363" t="s">
        <v>7790</v>
      </c>
      <c r="J2370" s="1355" t="s">
        <v>3245</v>
      </c>
      <c r="K2370" s="1360">
        <v>10903</v>
      </c>
      <c r="L2370" s="1357" t="s">
        <v>2391</v>
      </c>
      <c r="M2370" s="1357" t="str">
        <f>IFERROR(INDEX('Budget Manager'!C:C,MATCH(L2370,'Budget Manager'!A:A,0))&amp;", "&amp;INDEX('Budget Manager'!D:D,MATCH(L2370,'Budget Manager'!A:A,0)),"No Budget Manager")</f>
        <v>Szentmiklosi, Jillian</v>
      </c>
      <c r="N2370" s="1357">
        <f>IFERROR(INDEX('Budget Manager'!B:B,MATCH(L2370,'Budget Manager'!A:A,0)),"No PIDM")</f>
        <v>82668</v>
      </c>
      <c r="O2370" s="1357"/>
      <c r="P2370" s="1357" t="str">
        <f t="shared" si="46"/>
        <v/>
      </c>
      <c r="Q2370" s="1361" t="str">
        <f>IFERROR(VLOOKUP(Organization!$L2370,BUDGETMANAGER,5,FALSE),"No VID")</f>
        <v>A</v>
      </c>
      <c r="R2370" s="111"/>
    </row>
    <row r="2371" spans="1:18" ht="12.75" customHeight="1">
      <c r="A2371" s="1359">
        <v>2362</v>
      </c>
      <c r="B2371" s="1355" t="s">
        <v>97</v>
      </c>
      <c r="C2371" s="1355"/>
      <c r="D2371" s="1355"/>
      <c r="E2371" s="1355"/>
      <c r="F2371" s="1355"/>
      <c r="G2371" s="1355"/>
      <c r="H2371" s="1369">
        <v>214600</v>
      </c>
      <c r="I2371" s="1357" t="s">
        <v>8374</v>
      </c>
      <c r="J2371" s="1369" t="s">
        <v>3245</v>
      </c>
      <c r="K2371" s="1360">
        <v>10903</v>
      </c>
      <c r="L2371" s="1368" t="s">
        <v>2391</v>
      </c>
      <c r="M2371" s="1357" t="str">
        <f>IFERROR(INDEX('Budget Manager'!C:C,MATCH(L2371,'Budget Manager'!A:A,0))&amp;", "&amp;INDEX('Budget Manager'!D:D,MATCH(L2371,'Budget Manager'!A:A,0)),"No Budget Manager")</f>
        <v>Szentmiklosi, Jillian</v>
      </c>
      <c r="N2371" s="1357">
        <f>IFERROR(INDEX('Budget Manager'!B:B,MATCH(L2371,'Budget Manager'!A:A,0)),"No PIDM")</f>
        <v>82668</v>
      </c>
      <c r="O2371" s="1357"/>
      <c r="P2371" s="1357" t="str">
        <f t="shared" si="46"/>
        <v/>
      </c>
      <c r="Q2371" s="1361" t="str">
        <f>IFERROR(VLOOKUP(Organization!$L2371,BUDGETMANAGER,5,FALSE),"No VID")</f>
        <v>A</v>
      </c>
      <c r="R2371" s="111"/>
    </row>
    <row r="2372" spans="1:18" ht="12.75" customHeight="1">
      <c r="A2372" s="1359">
        <v>2363</v>
      </c>
      <c r="B2372" s="1355" t="s">
        <v>97</v>
      </c>
      <c r="C2372" s="1355"/>
      <c r="D2372" s="1355"/>
      <c r="E2372" s="1355"/>
      <c r="F2372" s="1355"/>
      <c r="G2372" s="1355">
        <v>10904</v>
      </c>
      <c r="H2372" s="1356"/>
      <c r="I2372" s="1363" t="s">
        <v>2394</v>
      </c>
      <c r="J2372" s="1355" t="s">
        <v>3240</v>
      </c>
      <c r="K2372" s="1360">
        <v>1090</v>
      </c>
      <c r="L2372" s="1357" t="s">
        <v>5338</v>
      </c>
      <c r="M2372" s="1357" t="str">
        <f>IFERROR(INDEX('Budget Manager'!C:C,MATCH(L2372,'Budget Manager'!A:A,0))&amp;", "&amp;INDEX('Budget Manager'!D:D,MATCH(L2372,'Budget Manager'!A:A,0)),"No Budget Manager")</f>
        <v>Sarrubbo, Joseph</v>
      </c>
      <c r="N2372" s="1357">
        <f>IFERROR(INDEX('Budget Manager'!B:B,MATCH(L2372,'Budget Manager'!A:A,0)),"No PIDM")</f>
        <v>3090520</v>
      </c>
      <c r="O2372" s="1357"/>
      <c r="P2372" s="1357" t="str">
        <f t="shared" si="46"/>
        <v/>
      </c>
      <c r="Q2372" s="1361" t="str">
        <f>IFERROR(VLOOKUP(Organization!$L2372,BUDGETMANAGER,5,FALSE),"No VID")</f>
        <v>A</v>
      </c>
      <c r="R2372" s="111">
        <f>COUNTIF($P$12:P2374,"End")</f>
        <v>540</v>
      </c>
    </row>
    <row r="2373" spans="1:18" ht="12.75" customHeight="1">
      <c r="A2373" s="1359">
        <v>2364</v>
      </c>
      <c r="B2373" s="1355" t="s">
        <v>97</v>
      </c>
      <c r="C2373" s="1355"/>
      <c r="D2373" s="1355"/>
      <c r="E2373" s="1355"/>
      <c r="F2373" s="1355"/>
      <c r="G2373" s="1355"/>
      <c r="H2373" s="1356">
        <v>150007</v>
      </c>
      <c r="I2373" s="1363" t="s">
        <v>2405</v>
      </c>
      <c r="J2373" s="1355" t="s">
        <v>3245</v>
      </c>
      <c r="K2373" s="1360">
        <v>10904</v>
      </c>
      <c r="L2373" s="1357" t="s">
        <v>5988</v>
      </c>
      <c r="M2373" s="1357" t="str">
        <f>IFERROR(INDEX('Budget Manager'!C:C,MATCH(L2373,'Budget Manager'!A:A,0))&amp;", "&amp;INDEX('Budget Manager'!D:D,MATCH(L2373,'Budget Manager'!A:A,0)),"No Budget Manager")</f>
        <v>Corderman, Julie</v>
      </c>
      <c r="N2373" s="1357">
        <f>IFERROR(INDEX('Budget Manager'!B:B,MATCH(L2373,'Budget Manager'!A:A,0)),"No PIDM")</f>
        <v>142014</v>
      </c>
      <c r="O2373" s="1357"/>
      <c r="P2373" s="1357" t="str">
        <f t="shared" si="46"/>
        <v/>
      </c>
      <c r="Q2373" s="1361" t="str">
        <f>IFERROR(VLOOKUP(Organization!$L2373,BUDGETMANAGER,5,FALSE),"No VID")</f>
        <v>A</v>
      </c>
      <c r="R2373" s="111"/>
    </row>
    <row r="2374" spans="1:18" ht="12.75" customHeight="1">
      <c r="A2374" s="1359">
        <v>2365</v>
      </c>
      <c r="B2374" s="1355" t="s">
        <v>97</v>
      </c>
      <c r="C2374" s="1355"/>
      <c r="D2374" s="1355"/>
      <c r="E2374" s="1355"/>
      <c r="F2374" s="1355"/>
      <c r="G2374" s="1355"/>
      <c r="H2374" s="1356">
        <v>150407</v>
      </c>
      <c r="I2374" s="1363" t="s">
        <v>6401</v>
      </c>
      <c r="J2374" s="1355" t="s">
        <v>3245</v>
      </c>
      <c r="K2374" s="1360">
        <v>10904</v>
      </c>
      <c r="L2374" s="1357" t="s">
        <v>5988</v>
      </c>
      <c r="M2374" s="1357" t="str">
        <f>IFERROR(INDEX('Budget Manager'!C:C,MATCH(L2374,'Budget Manager'!A:A,0))&amp;", "&amp;INDEX('Budget Manager'!D:D,MATCH(L2374,'Budget Manager'!A:A,0)),"No Budget Manager")</f>
        <v>Corderman, Julie</v>
      </c>
      <c r="N2374" s="1357">
        <f>IFERROR(INDEX('Budget Manager'!B:B,MATCH(L2374,'Budget Manager'!A:A,0)),"No PIDM")</f>
        <v>142014</v>
      </c>
      <c r="O2374" s="1357"/>
      <c r="P2374" s="1357" t="str">
        <f t="shared" si="46"/>
        <v/>
      </c>
      <c r="Q2374" s="1361" t="str">
        <f>IFERROR(VLOOKUP(Organization!$L2374,BUDGETMANAGER,5,FALSE),"No VID")</f>
        <v>A</v>
      </c>
      <c r="R2374" s="111"/>
    </row>
    <row r="2375" spans="1:18" ht="12.75" customHeight="1">
      <c r="A2375" s="1359">
        <v>2366</v>
      </c>
      <c r="B2375" s="1355" t="s">
        <v>97</v>
      </c>
      <c r="C2375" s="1355"/>
      <c r="D2375" s="1355"/>
      <c r="E2375" s="1355"/>
      <c r="F2375" s="1355"/>
      <c r="G2375" s="1355">
        <v>10905</v>
      </c>
      <c r="H2375" s="1356"/>
      <c r="I2375" s="1363" t="s">
        <v>2394</v>
      </c>
      <c r="J2375" s="1355" t="s">
        <v>3240</v>
      </c>
      <c r="K2375" s="1360">
        <v>1090</v>
      </c>
      <c r="L2375" s="1357" t="s">
        <v>6371</v>
      </c>
      <c r="M2375" s="1357" t="str">
        <f>IFERROR(INDEX('Budget Manager'!C:C,MATCH(L2375,'Budget Manager'!A:A,0))&amp;", "&amp;INDEX('Budget Manager'!D:D,MATCH(L2375,'Budget Manager'!A:A,0)),"No Budget Manager")</f>
        <v>Jones Miller, Edna</v>
      </c>
      <c r="N2375" s="1357">
        <f>IFERROR(INDEX('Budget Manager'!B:B,MATCH(L2375,'Budget Manager'!A:A,0)),"No PIDM")</f>
        <v>3834251</v>
      </c>
      <c r="O2375" s="1357"/>
      <c r="P2375" s="1357" t="str">
        <f t="shared" si="46"/>
        <v/>
      </c>
      <c r="Q2375" s="1361" t="str">
        <f>IFERROR(VLOOKUP(Organization!$L2375,BUDGETMANAGER,5,FALSE),"No VID")</f>
        <v>A</v>
      </c>
      <c r="R2375" s="111"/>
    </row>
    <row r="2376" spans="1:18" ht="12.75" customHeight="1">
      <c r="A2376" s="1359">
        <v>2367</v>
      </c>
      <c r="B2376" s="1355" t="s">
        <v>97</v>
      </c>
      <c r="C2376" s="1355"/>
      <c r="D2376" s="1355"/>
      <c r="E2376" s="1355"/>
      <c r="F2376" s="1355"/>
      <c r="G2376" s="1355"/>
      <c r="H2376" s="1356">
        <v>150013</v>
      </c>
      <c r="I2376" s="1363" t="s">
        <v>7722</v>
      </c>
      <c r="J2376" s="1355" t="s">
        <v>3245</v>
      </c>
      <c r="K2376" s="1360">
        <v>10905</v>
      </c>
      <c r="L2376" s="1357" t="s">
        <v>6371</v>
      </c>
      <c r="M2376" s="1357" t="str">
        <f>IFERROR(INDEX('Budget Manager'!C:C,MATCH(L2376,'Budget Manager'!A:A,0))&amp;", "&amp;INDEX('Budget Manager'!D:D,MATCH(L2376,'Budget Manager'!A:A,0)),"No Budget Manager")</f>
        <v>Jones Miller, Edna</v>
      </c>
      <c r="N2376" s="1357">
        <f>IFERROR(INDEX('Budget Manager'!B:B,MATCH(L2376,'Budget Manager'!A:A,0)),"No PIDM")</f>
        <v>3834251</v>
      </c>
      <c r="O2376" s="1357"/>
      <c r="P2376" s="1357" t="str">
        <f t="shared" si="46"/>
        <v/>
      </c>
      <c r="Q2376" s="1361" t="str">
        <f>IFERROR(VLOOKUP(Organization!$L2376,BUDGETMANAGER,5,FALSE),"No VID")</f>
        <v>A</v>
      </c>
      <c r="R2376" s="111"/>
    </row>
    <row r="2377" spans="1:18" ht="12.75" customHeight="1">
      <c r="A2377" s="1359">
        <v>2368</v>
      </c>
      <c r="B2377" s="1355" t="s">
        <v>97</v>
      </c>
      <c r="C2377" s="1355"/>
      <c r="D2377" s="1355"/>
      <c r="E2377" s="1355"/>
      <c r="F2377" s="1355"/>
      <c r="G2377" s="1355"/>
      <c r="H2377" s="1356">
        <v>150213</v>
      </c>
      <c r="I2377" s="1363" t="s">
        <v>7789</v>
      </c>
      <c r="J2377" s="1355" t="s">
        <v>3245</v>
      </c>
      <c r="K2377" s="1360">
        <v>10905</v>
      </c>
      <c r="L2377" s="1357" t="s">
        <v>6371</v>
      </c>
      <c r="M2377" s="1357" t="str">
        <f>IFERROR(INDEX('Budget Manager'!C:C,MATCH(L2377,'Budget Manager'!A:A,0))&amp;", "&amp;INDEX('Budget Manager'!D:D,MATCH(L2377,'Budget Manager'!A:A,0)),"No Budget Manager")</f>
        <v>Jones Miller, Edna</v>
      </c>
      <c r="N2377" s="1357">
        <f>IFERROR(INDEX('Budget Manager'!B:B,MATCH(L2377,'Budget Manager'!A:A,0)),"No PIDM")</f>
        <v>3834251</v>
      </c>
      <c r="O2377" s="1357"/>
      <c r="P2377" s="1357" t="str">
        <f t="shared" si="46"/>
        <v/>
      </c>
      <c r="Q2377" s="1361" t="str">
        <f>IFERROR(VLOOKUP(Organization!$L2377,BUDGETMANAGER,5,FALSE),"No VID")</f>
        <v>A</v>
      </c>
      <c r="R2377" s="111"/>
    </row>
    <row r="2378" spans="1:18" ht="12.75" customHeight="1">
      <c r="A2378" s="1359">
        <v>2369</v>
      </c>
      <c r="B2378" s="1355" t="s">
        <v>97</v>
      </c>
      <c r="C2378" s="1355"/>
      <c r="D2378" s="1355"/>
      <c r="E2378" s="1355"/>
      <c r="F2378" s="1355"/>
      <c r="G2378" s="1355"/>
      <c r="H2378" s="1356">
        <v>150413</v>
      </c>
      <c r="I2378" s="1363" t="s">
        <v>7791</v>
      </c>
      <c r="J2378" s="1355" t="s">
        <v>3245</v>
      </c>
      <c r="K2378" s="1360">
        <v>10905</v>
      </c>
      <c r="L2378" s="1357" t="s">
        <v>9339</v>
      </c>
      <c r="M2378" s="1357" t="str">
        <f>IFERROR(INDEX('Budget Manager'!C:C,MATCH(L2378,'Budget Manager'!A:A,0))&amp;", "&amp;INDEX('Budget Manager'!D:D,MATCH(L2378,'Budget Manager'!A:A,0)),"No Budget Manager")</f>
        <v>Sanchez, Michelle</v>
      </c>
      <c r="N2378" s="1357">
        <f>IFERROR(INDEX('Budget Manager'!B:B,MATCH(L2378,'Budget Manager'!A:A,0)),"No PIDM")</f>
        <v>3382911</v>
      </c>
      <c r="O2378" s="1357"/>
      <c r="P2378" s="1357" t="str">
        <f t="shared" si="46"/>
        <v/>
      </c>
      <c r="Q2378" s="1361" t="str">
        <f>IFERROR(VLOOKUP(Organization!$L2378,BUDGETMANAGER,5,FALSE),"No VID")</f>
        <v>A</v>
      </c>
      <c r="R2378" s="111"/>
    </row>
    <row r="2379" spans="1:18" ht="12.75" customHeight="1">
      <c r="A2379" s="1359">
        <v>2370</v>
      </c>
      <c r="B2379" s="1355" t="s">
        <v>97</v>
      </c>
      <c r="C2379" s="1355"/>
      <c r="D2379" s="1355"/>
      <c r="E2379" s="1355"/>
      <c r="F2379" s="1355"/>
      <c r="G2379" s="1355"/>
      <c r="H2379" s="1356">
        <v>150503</v>
      </c>
      <c r="I2379" s="1363" t="s">
        <v>3765</v>
      </c>
      <c r="J2379" s="1355" t="s">
        <v>3245</v>
      </c>
      <c r="K2379" s="1360">
        <v>10905</v>
      </c>
      <c r="L2379" s="1357" t="s">
        <v>9339</v>
      </c>
      <c r="M2379" s="1357" t="str">
        <f>IFERROR(INDEX('Budget Manager'!C:C,MATCH(L2379,'Budget Manager'!A:A,0))&amp;", "&amp;INDEX('Budget Manager'!D:D,MATCH(L2379,'Budget Manager'!A:A,0)),"No Budget Manager")</f>
        <v>Sanchez, Michelle</v>
      </c>
      <c r="N2379" s="1357">
        <f>IFERROR(INDEX('Budget Manager'!B:B,MATCH(L2379,'Budget Manager'!A:A,0)),"No PIDM")</f>
        <v>3382911</v>
      </c>
      <c r="O2379" s="1357"/>
      <c r="P2379" s="1357" t="str">
        <f t="shared" si="46"/>
        <v/>
      </c>
      <c r="Q2379" s="1361" t="str">
        <f>IFERROR(VLOOKUP(Organization!$L2379,BUDGETMANAGER,5,FALSE),"No VID")</f>
        <v>A</v>
      </c>
      <c r="R2379" s="111">
        <f>COUNTIF($P$12:P2450,"End")</f>
        <v>550</v>
      </c>
    </row>
    <row r="2380" spans="1:18" ht="12.75" customHeight="1">
      <c r="A2380" s="1359">
        <v>2371</v>
      </c>
      <c r="B2380" s="1355" t="s">
        <v>97</v>
      </c>
      <c r="C2380" s="1355"/>
      <c r="D2380" s="1355"/>
      <c r="E2380" s="1355"/>
      <c r="F2380" s="1355"/>
      <c r="G2380" s="1355"/>
      <c r="H2380" s="1356">
        <v>150504</v>
      </c>
      <c r="I2380" s="1363" t="s">
        <v>3766</v>
      </c>
      <c r="J2380" s="1355" t="s">
        <v>3245</v>
      </c>
      <c r="K2380" s="1360">
        <v>10905</v>
      </c>
      <c r="L2380" s="1357" t="s">
        <v>9339</v>
      </c>
      <c r="M2380" s="1357" t="str">
        <f>IFERROR(INDEX('Budget Manager'!C:C,MATCH(L2380,'Budget Manager'!A:A,0))&amp;", "&amp;INDEX('Budget Manager'!D:D,MATCH(L2380,'Budget Manager'!A:A,0)),"No Budget Manager")</f>
        <v>Sanchez, Michelle</v>
      </c>
      <c r="N2380" s="1357">
        <f>IFERROR(INDEX('Budget Manager'!B:B,MATCH(L2380,'Budget Manager'!A:A,0)),"No PIDM")</f>
        <v>3382911</v>
      </c>
      <c r="O2380" s="1357"/>
      <c r="P2380" s="1357" t="str">
        <f t="shared" si="46"/>
        <v/>
      </c>
      <c r="Q2380" s="1361" t="str">
        <f>IFERROR(VLOOKUP(Organization!$L2380,BUDGETMANAGER,5,FALSE),"No VID")</f>
        <v>A</v>
      </c>
      <c r="R2380" s="111"/>
    </row>
    <row r="2381" spans="1:18" ht="12.75" customHeight="1">
      <c r="A2381" s="1359">
        <v>2372</v>
      </c>
      <c r="B2381" s="1355" t="s">
        <v>97</v>
      </c>
      <c r="C2381" s="1355"/>
      <c r="D2381" s="1355"/>
      <c r="E2381" s="1355"/>
      <c r="F2381" s="1355"/>
      <c r="G2381" s="1355"/>
      <c r="H2381" s="1356">
        <v>150505</v>
      </c>
      <c r="I2381" s="1363" t="s">
        <v>3767</v>
      </c>
      <c r="J2381" s="1355" t="s">
        <v>3245</v>
      </c>
      <c r="K2381" s="1360">
        <v>10905</v>
      </c>
      <c r="L2381" s="1357" t="s">
        <v>9339</v>
      </c>
      <c r="M2381" s="1357" t="str">
        <f>IFERROR(INDEX('Budget Manager'!C:C,MATCH(L2381,'Budget Manager'!A:A,0))&amp;", "&amp;INDEX('Budget Manager'!D:D,MATCH(L2381,'Budget Manager'!A:A,0)),"No Budget Manager")</f>
        <v>Sanchez, Michelle</v>
      </c>
      <c r="N2381" s="1357">
        <f>IFERROR(INDEX('Budget Manager'!B:B,MATCH(L2381,'Budget Manager'!A:A,0)),"No PIDM")</f>
        <v>3382911</v>
      </c>
      <c r="O2381" s="1357"/>
      <c r="P2381" s="1357" t="str">
        <f t="shared" si="46"/>
        <v/>
      </c>
      <c r="Q2381" s="1361" t="str">
        <f>IFERROR(VLOOKUP(Organization!$L2381,BUDGETMANAGER,5,FALSE),"No VID")</f>
        <v>A</v>
      </c>
      <c r="R2381" s="111"/>
    </row>
    <row r="2382" spans="1:18" ht="12.75" customHeight="1">
      <c r="A2382" s="1359">
        <v>2373</v>
      </c>
      <c r="B2382" s="1355" t="s">
        <v>97</v>
      </c>
      <c r="C2382" s="1355"/>
      <c r="D2382" s="1355"/>
      <c r="E2382" s="1355"/>
      <c r="F2382" s="1355"/>
      <c r="G2382" s="1355"/>
      <c r="H2382" s="1356">
        <v>150507</v>
      </c>
      <c r="I2382" s="1363" t="s">
        <v>3768</v>
      </c>
      <c r="J2382" s="1355" t="s">
        <v>3245</v>
      </c>
      <c r="K2382" s="1360">
        <v>10905</v>
      </c>
      <c r="L2382" s="1357" t="s">
        <v>9339</v>
      </c>
      <c r="M2382" s="1357" t="str">
        <f>IFERROR(INDEX('Budget Manager'!C:C,MATCH(L2382,'Budget Manager'!A:A,0))&amp;", "&amp;INDEX('Budget Manager'!D:D,MATCH(L2382,'Budget Manager'!A:A,0)),"No Budget Manager")</f>
        <v>Sanchez, Michelle</v>
      </c>
      <c r="N2382" s="1357">
        <f>IFERROR(INDEX('Budget Manager'!B:B,MATCH(L2382,'Budget Manager'!A:A,0)),"No PIDM")</f>
        <v>3382911</v>
      </c>
      <c r="O2382" s="1357"/>
      <c r="P2382" s="1357" t="str">
        <f t="shared" si="46"/>
        <v/>
      </c>
      <c r="Q2382" s="1361" t="str">
        <f>IFERROR(VLOOKUP(Organization!$L2382,BUDGETMANAGER,5,FALSE),"No VID")</f>
        <v>A</v>
      </c>
      <c r="R2382" s="111"/>
    </row>
    <row r="2383" spans="1:18" ht="12.75" customHeight="1">
      <c r="A2383" s="1359">
        <v>2374</v>
      </c>
      <c r="B2383" s="1355" t="s">
        <v>97</v>
      </c>
      <c r="C2383" s="1355"/>
      <c r="D2383" s="1355"/>
      <c r="E2383" s="1355"/>
      <c r="F2383" s="1355"/>
      <c r="G2383" s="1355"/>
      <c r="H2383" s="1356">
        <v>150613</v>
      </c>
      <c r="I2383" s="1363" t="s">
        <v>8174</v>
      </c>
      <c r="J2383" s="1355" t="s">
        <v>3245</v>
      </c>
      <c r="K2383" s="1360">
        <v>10905</v>
      </c>
      <c r="L2383" s="1357" t="s">
        <v>6371</v>
      </c>
      <c r="M2383" s="1357" t="str">
        <f>IFERROR(INDEX('Budget Manager'!C:C,MATCH(L2383,'Budget Manager'!A:A,0))&amp;", "&amp;INDEX('Budget Manager'!D:D,MATCH(L2383,'Budget Manager'!A:A,0)),"No Budget Manager")</f>
        <v>Jones Miller, Edna</v>
      </c>
      <c r="N2383" s="1357">
        <f>IFERROR(INDEX('Budget Manager'!B:B,MATCH(L2383,'Budget Manager'!A:A,0)),"No PIDM")</f>
        <v>3834251</v>
      </c>
      <c r="O2383" s="1357"/>
      <c r="P2383" s="1357" t="str">
        <f t="shared" si="46"/>
        <v/>
      </c>
      <c r="Q2383" s="1361" t="str">
        <f>IFERROR(VLOOKUP(Organization!$L2383,BUDGETMANAGER,5,FALSE),"No VID")</f>
        <v>A</v>
      </c>
      <c r="R2383" s="111"/>
    </row>
    <row r="2384" spans="1:18" ht="12.75" customHeight="1">
      <c r="A2384" s="1359">
        <v>2375</v>
      </c>
      <c r="B2384" s="1355" t="s">
        <v>97</v>
      </c>
      <c r="C2384" s="1355"/>
      <c r="D2384" s="1355"/>
      <c r="E2384" s="1355"/>
      <c r="F2384" s="1355"/>
      <c r="G2384" s="1355"/>
      <c r="H2384" s="1356">
        <v>151000</v>
      </c>
      <c r="I2384" s="1357" t="s">
        <v>3763</v>
      </c>
      <c r="J2384" s="1355" t="s">
        <v>3245</v>
      </c>
      <c r="K2384" s="1360">
        <v>10500</v>
      </c>
      <c r="L2384" s="1357" t="s">
        <v>9339</v>
      </c>
      <c r="M2384" s="1357" t="str">
        <f>IFERROR(INDEX('Budget Manager'!C:C,MATCH(L2384,'Budget Manager'!A:A,0))&amp;", "&amp;INDEX('Budget Manager'!D:D,MATCH(L2384,'Budget Manager'!A:A,0)),"No Budget Manager")</f>
        <v>Sanchez, Michelle</v>
      </c>
      <c r="N2384" s="1357">
        <f>IFERROR(INDEX('Budget Manager'!B:B,MATCH(L2384,'Budget Manager'!A:A,0)),"No PIDM")</f>
        <v>3382911</v>
      </c>
      <c r="O2384" s="1357"/>
      <c r="P2384" s="1357" t="str">
        <f t="shared" si="46"/>
        <v/>
      </c>
      <c r="Q2384" s="1361" t="str">
        <f>IFERROR(VLOOKUP(Organization!$L2384,BUDGETMANAGER,5,FALSE),"No VID")</f>
        <v>A</v>
      </c>
      <c r="R2384" s="111"/>
    </row>
    <row r="2385" spans="1:18" ht="12.75" customHeight="1">
      <c r="A2385" s="1359">
        <v>2376</v>
      </c>
      <c r="B2385" s="1355" t="s">
        <v>97</v>
      </c>
      <c r="C2385" s="1355"/>
      <c r="D2385" s="1355"/>
      <c r="E2385" s="1355"/>
      <c r="F2385" s="1355"/>
      <c r="G2385" s="1355"/>
      <c r="H2385" s="1356">
        <v>151200</v>
      </c>
      <c r="I2385" s="1363" t="s">
        <v>9310</v>
      </c>
      <c r="J2385" s="1355" t="s">
        <v>3245</v>
      </c>
      <c r="K2385" s="1360">
        <v>10905</v>
      </c>
      <c r="L2385" s="1357" t="s">
        <v>6371</v>
      </c>
      <c r="M2385" s="1357" t="str">
        <f>IFERROR(INDEX('Budget Manager'!C:C,MATCH(L2385,'Budget Manager'!A:A,0))&amp;", "&amp;INDEX('Budget Manager'!D:D,MATCH(L2385,'Budget Manager'!A:A,0)),"No Budget Manager")</f>
        <v>Jones Miller, Edna</v>
      </c>
      <c r="N2385" s="1357">
        <f>IFERROR(INDEX('Budget Manager'!B:B,MATCH(L2385,'Budget Manager'!A:A,0)),"No PIDM")</f>
        <v>3834251</v>
      </c>
      <c r="O2385" s="1357"/>
      <c r="P2385" s="1357" t="str">
        <f t="shared" si="46"/>
        <v/>
      </c>
      <c r="Q2385" s="1361" t="str">
        <f>IFERROR(VLOOKUP(Organization!$L2385,BUDGETMANAGER,5,FALSE),"No VID")</f>
        <v>A</v>
      </c>
      <c r="R2385" s="111"/>
    </row>
    <row r="2386" spans="1:18" ht="12.75" customHeight="1">
      <c r="A2386" s="1359">
        <v>2377</v>
      </c>
      <c r="B2386" s="1355" t="s">
        <v>97</v>
      </c>
      <c r="C2386" s="1355"/>
      <c r="D2386" s="1355"/>
      <c r="E2386" s="1355"/>
      <c r="F2386" s="1355"/>
      <c r="G2386" s="1355"/>
      <c r="H2386" s="1356">
        <v>151400</v>
      </c>
      <c r="I2386" s="1363" t="s">
        <v>3769</v>
      </c>
      <c r="J2386" s="1355" t="s">
        <v>3245</v>
      </c>
      <c r="K2386" s="1360">
        <v>10905</v>
      </c>
      <c r="L2386" s="1357" t="s">
        <v>9339</v>
      </c>
      <c r="M2386" s="1357" t="str">
        <f>IFERROR(INDEX('Budget Manager'!C:C,MATCH(L2386,'Budget Manager'!A:A,0))&amp;", "&amp;INDEX('Budget Manager'!D:D,MATCH(L2386,'Budget Manager'!A:A,0)),"No Budget Manager")</f>
        <v>Sanchez, Michelle</v>
      </c>
      <c r="N2386" s="1357">
        <f>IFERROR(INDEX('Budget Manager'!B:B,MATCH(L2386,'Budget Manager'!A:A,0)),"No PIDM")</f>
        <v>3382911</v>
      </c>
      <c r="O2386" s="1357"/>
      <c r="P2386" s="1357" t="str">
        <f t="shared" si="46"/>
        <v/>
      </c>
      <c r="Q2386" s="1361" t="str">
        <f>IFERROR(VLOOKUP(Organization!$L2386,BUDGETMANAGER,5,FALSE),"No VID")</f>
        <v>A</v>
      </c>
      <c r="R2386" s="111"/>
    </row>
    <row r="2387" spans="1:18" ht="12.75" customHeight="1">
      <c r="A2387" s="1359">
        <v>2378</v>
      </c>
      <c r="B2387" s="1355" t="s">
        <v>97</v>
      </c>
      <c r="C2387" s="1355"/>
      <c r="D2387" s="1355"/>
      <c r="E2387" s="1355"/>
      <c r="F2387" s="1355"/>
      <c r="G2387" s="1355"/>
      <c r="H2387" s="1356">
        <v>162300</v>
      </c>
      <c r="I2387" s="1363" t="s">
        <v>3764</v>
      </c>
      <c r="J2387" s="1355" t="s">
        <v>3245</v>
      </c>
      <c r="K2387" s="1360">
        <v>10905</v>
      </c>
      <c r="L2387" s="1357" t="s">
        <v>9339</v>
      </c>
      <c r="M2387" s="1357" t="str">
        <f>IFERROR(INDEX('Budget Manager'!C:C,MATCH(L2387,'Budget Manager'!A:A,0))&amp;", "&amp;INDEX('Budget Manager'!D:D,MATCH(L2387,'Budget Manager'!A:A,0)),"No Budget Manager")</f>
        <v>Sanchez, Michelle</v>
      </c>
      <c r="N2387" s="1357">
        <f>IFERROR(INDEX('Budget Manager'!B:B,MATCH(L2387,'Budget Manager'!A:A,0)),"No PIDM")</f>
        <v>3382911</v>
      </c>
      <c r="O2387" s="1357"/>
      <c r="P2387" s="1357" t="str">
        <f t="shared" si="46"/>
        <v/>
      </c>
      <c r="Q2387" s="1361" t="str">
        <f>IFERROR(VLOOKUP(Organization!$L2387,BUDGETMANAGER,5,FALSE),"No VID")</f>
        <v>A</v>
      </c>
      <c r="R2387" s="111"/>
    </row>
    <row r="2388" spans="1:18" ht="12.75" customHeight="1">
      <c r="A2388" s="1359">
        <v>2379</v>
      </c>
      <c r="B2388" s="1355" t="s">
        <v>97</v>
      </c>
      <c r="C2388" s="1355"/>
      <c r="D2388" s="1355"/>
      <c r="E2388" s="1355"/>
      <c r="F2388" s="1355"/>
      <c r="G2388" s="1355"/>
      <c r="H2388" s="1356">
        <v>250002</v>
      </c>
      <c r="I2388" s="1363" t="s">
        <v>6697</v>
      </c>
      <c r="J2388" s="1355" t="s">
        <v>3245</v>
      </c>
      <c r="K2388" s="1360">
        <v>10905</v>
      </c>
      <c r="L2388" s="1364" t="s">
        <v>7738</v>
      </c>
      <c r="M2388" s="1357" t="str">
        <f>IFERROR(INDEX('Budget Manager'!C:C,MATCH(L2388,'Budget Manager'!A:A,0))&amp;", "&amp;INDEX('Budget Manager'!D:D,MATCH(L2388,'Budget Manager'!A:A,0)),"No Budget Manager")</f>
        <v>Austin, Joshua</v>
      </c>
      <c r="N2388" s="1357">
        <f>IFERROR(INDEX('Budget Manager'!B:B,MATCH(L2388,'Budget Manager'!A:A,0)),"No PIDM")</f>
        <v>3707985</v>
      </c>
      <c r="O2388" s="1357"/>
      <c r="P2388" s="1357" t="str">
        <f t="shared" si="46"/>
        <v/>
      </c>
      <c r="Q2388" s="1361" t="str">
        <f>IFERROR(VLOOKUP(Organization!$L2388,BUDGETMANAGER,5,FALSE),"No VID")</f>
        <v>A</v>
      </c>
      <c r="R2388" s="111"/>
    </row>
    <row r="2389" spans="1:18" ht="12.75" customHeight="1">
      <c r="A2389" s="1359">
        <v>2380</v>
      </c>
      <c r="B2389" s="1355" t="s">
        <v>97</v>
      </c>
      <c r="C2389" s="1355"/>
      <c r="D2389" s="1355"/>
      <c r="E2389" s="1355"/>
      <c r="F2389" s="1355"/>
      <c r="G2389" s="1355"/>
      <c r="H2389" s="1356">
        <v>250107</v>
      </c>
      <c r="I2389" s="1357" t="s">
        <v>2413</v>
      </c>
      <c r="J2389" s="1355" t="s">
        <v>3245</v>
      </c>
      <c r="K2389" s="1360">
        <v>10905</v>
      </c>
      <c r="L2389" s="1357" t="s">
        <v>977</v>
      </c>
      <c r="M2389" s="1357" t="str">
        <f>IFERROR(INDEX('Budget Manager'!C:C,MATCH(L2389,'Budget Manager'!A:A,0))&amp;", "&amp;INDEX('Budget Manager'!D:D,MATCH(L2389,'Budget Manager'!A:A,0)),"No Budget Manager")</f>
        <v>Favali-Prevatt, Sonia</v>
      </c>
      <c r="N2389" s="1357">
        <f>IFERROR(INDEX('Budget Manager'!B:B,MATCH(L2389,'Budget Manager'!A:A,0)),"No PIDM")</f>
        <v>11198</v>
      </c>
      <c r="O2389" s="1357"/>
      <c r="P2389" s="1357" t="str">
        <f t="shared" si="46"/>
        <v/>
      </c>
      <c r="Q2389" s="1361" t="str">
        <f>IFERROR(VLOOKUP(Organization!$L2389,BUDGETMANAGER,5,FALSE),"No VID")</f>
        <v>A</v>
      </c>
      <c r="R2389" s="111"/>
    </row>
    <row r="2390" spans="1:18" ht="12.75" customHeight="1">
      <c r="A2390" s="1359">
        <v>2381</v>
      </c>
      <c r="B2390" s="1355" t="s">
        <v>97</v>
      </c>
      <c r="C2390" s="1355"/>
      <c r="D2390" s="1355"/>
      <c r="E2390" s="1355"/>
      <c r="F2390" s="1355"/>
      <c r="G2390" s="1355"/>
      <c r="H2390" s="1356">
        <v>250110</v>
      </c>
      <c r="I2390" s="1357" t="s">
        <v>4491</v>
      </c>
      <c r="J2390" s="1355" t="s">
        <v>3245</v>
      </c>
      <c r="K2390" s="1360">
        <v>10905</v>
      </c>
      <c r="L2390" s="1364" t="s">
        <v>7738</v>
      </c>
      <c r="M2390" s="1357" t="str">
        <f>IFERROR(INDEX('Budget Manager'!C:C,MATCH(L2390,'Budget Manager'!A:A,0))&amp;", "&amp;INDEX('Budget Manager'!D:D,MATCH(L2390,'Budget Manager'!A:A,0)),"No Budget Manager")</f>
        <v>Austin, Joshua</v>
      </c>
      <c r="N2390" s="1357">
        <f>IFERROR(INDEX('Budget Manager'!B:B,MATCH(L2390,'Budget Manager'!A:A,0)),"No PIDM")</f>
        <v>3707985</v>
      </c>
      <c r="O2390" s="1357"/>
      <c r="P2390" s="1357" t="str">
        <f t="shared" si="46"/>
        <v/>
      </c>
      <c r="Q2390" s="1361" t="str">
        <f>IFERROR(VLOOKUP(Organization!$L2390,BUDGETMANAGER,5,FALSE),"No VID")</f>
        <v>A</v>
      </c>
      <c r="R2390" s="111"/>
    </row>
    <row r="2391" spans="1:18" ht="12.75" customHeight="1">
      <c r="A2391" s="1359">
        <v>2382</v>
      </c>
      <c r="B2391" s="1355" t="s">
        <v>97</v>
      </c>
      <c r="C2391" s="1355"/>
      <c r="D2391" s="1355"/>
      <c r="E2391" s="1355"/>
      <c r="F2391" s="1355"/>
      <c r="G2391" s="1355"/>
      <c r="H2391" s="1356">
        <v>250113</v>
      </c>
      <c r="I2391" s="1357" t="s">
        <v>8341</v>
      </c>
      <c r="J2391" s="1355" t="s">
        <v>3245</v>
      </c>
      <c r="K2391" s="1360">
        <v>10905</v>
      </c>
      <c r="L2391" s="1364" t="s">
        <v>7738</v>
      </c>
      <c r="M2391" s="1357" t="str">
        <f>IFERROR(INDEX('Budget Manager'!C:C,MATCH(L2391,'Budget Manager'!A:A,0))&amp;", "&amp;INDEX('Budget Manager'!D:D,MATCH(L2391,'Budget Manager'!A:A,0)),"No Budget Manager")</f>
        <v>Austin, Joshua</v>
      </c>
      <c r="N2391" s="1357">
        <f>IFERROR(INDEX('Budget Manager'!B:B,MATCH(L2391,'Budget Manager'!A:A,0)),"No PIDM")</f>
        <v>3707985</v>
      </c>
      <c r="O2391" s="1357"/>
      <c r="P2391" s="1357" t="str">
        <f t="shared" si="46"/>
        <v/>
      </c>
      <c r="Q2391" s="1361" t="str">
        <f>IFERROR(VLOOKUP(Organization!$L2391,BUDGETMANAGER,5,FALSE),"No VID")</f>
        <v>A</v>
      </c>
      <c r="R2391" s="111"/>
    </row>
    <row r="2392" spans="1:18" ht="12.75" customHeight="1">
      <c r="A2392" s="1359">
        <v>2383</v>
      </c>
      <c r="B2392" s="1355" t="s">
        <v>97</v>
      </c>
      <c r="C2392" s="1355"/>
      <c r="D2392" s="1355"/>
      <c r="E2392" s="1355"/>
      <c r="F2392" s="1355"/>
      <c r="G2392" s="1355"/>
      <c r="H2392" s="1356">
        <v>250205</v>
      </c>
      <c r="I2392" s="1357" t="s">
        <v>2412</v>
      </c>
      <c r="J2392" s="1355" t="s">
        <v>3245</v>
      </c>
      <c r="K2392" s="1360">
        <v>10905</v>
      </c>
      <c r="L2392" s="1364" t="s">
        <v>7738</v>
      </c>
      <c r="M2392" s="1357" t="str">
        <f>IFERROR(INDEX('Budget Manager'!C:C,MATCH(L2392,'Budget Manager'!A:A,0))&amp;", "&amp;INDEX('Budget Manager'!D:D,MATCH(L2392,'Budget Manager'!A:A,0)),"No Budget Manager")</f>
        <v>Austin, Joshua</v>
      </c>
      <c r="N2392" s="1357">
        <f>IFERROR(INDEX('Budget Manager'!B:B,MATCH(L2392,'Budget Manager'!A:A,0)),"No PIDM")</f>
        <v>3707985</v>
      </c>
      <c r="O2392" s="1357"/>
      <c r="P2392" s="1357" t="str">
        <f t="shared" si="46"/>
        <v/>
      </c>
      <c r="Q2392" s="1361" t="str">
        <f>IFERROR(VLOOKUP(Organization!$L2392,BUDGETMANAGER,5,FALSE),"No VID")</f>
        <v>A</v>
      </c>
      <c r="R2392" s="111"/>
    </row>
    <row r="2393" spans="1:18" ht="12.75" customHeight="1">
      <c r="A2393" s="1359">
        <v>2384</v>
      </c>
      <c r="B2393" s="1355" t="s">
        <v>97</v>
      </c>
      <c r="C2393" s="1355"/>
      <c r="D2393" s="1355"/>
      <c r="E2393" s="1355"/>
      <c r="F2393" s="1355"/>
      <c r="G2393" s="1355"/>
      <c r="H2393" s="1356">
        <v>250207</v>
      </c>
      <c r="I2393" s="1357" t="s">
        <v>3787</v>
      </c>
      <c r="J2393" s="1355" t="s">
        <v>3245</v>
      </c>
      <c r="K2393" s="1360">
        <v>10905</v>
      </c>
      <c r="L2393" s="1364" t="s">
        <v>7738</v>
      </c>
      <c r="M2393" s="1357" t="str">
        <f>IFERROR(INDEX('Budget Manager'!C:C,MATCH(L2393,'Budget Manager'!A:A,0))&amp;", "&amp;INDEX('Budget Manager'!D:D,MATCH(L2393,'Budget Manager'!A:A,0)),"No Budget Manager")</f>
        <v>Austin, Joshua</v>
      </c>
      <c r="N2393" s="1357">
        <f>IFERROR(INDEX('Budget Manager'!B:B,MATCH(L2393,'Budget Manager'!A:A,0)),"No PIDM")</f>
        <v>3707985</v>
      </c>
      <c r="O2393" s="1357"/>
      <c r="P2393" s="1357" t="str">
        <f t="shared" si="46"/>
        <v/>
      </c>
      <c r="Q2393" s="1361" t="str">
        <f>IFERROR(VLOOKUP(Organization!$L2393,BUDGETMANAGER,5,FALSE),"No VID")</f>
        <v>A</v>
      </c>
      <c r="R2393" s="111"/>
    </row>
    <row r="2394" spans="1:18" ht="12.75" customHeight="1">
      <c r="A2394" s="1359">
        <v>2385</v>
      </c>
      <c r="B2394" s="1355" t="s">
        <v>97</v>
      </c>
      <c r="C2394" s="1355"/>
      <c r="D2394" s="1355"/>
      <c r="E2394" s="1355"/>
      <c r="F2394" s="1355"/>
      <c r="G2394" s="1355"/>
      <c r="H2394" s="1356">
        <v>250300</v>
      </c>
      <c r="I2394" s="1363" t="s">
        <v>3770</v>
      </c>
      <c r="J2394" s="1355" t="s">
        <v>3245</v>
      </c>
      <c r="K2394" s="1360">
        <v>10905</v>
      </c>
      <c r="L2394" s="1357" t="s">
        <v>9339</v>
      </c>
      <c r="M2394" s="1357" t="str">
        <f>IFERROR(INDEX('Budget Manager'!C:C,MATCH(L2394,'Budget Manager'!A:A,0))&amp;", "&amp;INDEX('Budget Manager'!D:D,MATCH(L2394,'Budget Manager'!A:A,0)),"No Budget Manager")</f>
        <v>Sanchez, Michelle</v>
      </c>
      <c r="N2394" s="1357">
        <f>IFERROR(INDEX('Budget Manager'!B:B,MATCH(L2394,'Budget Manager'!A:A,0)),"No PIDM")</f>
        <v>3382911</v>
      </c>
      <c r="O2394" s="1357"/>
      <c r="P2394" s="1357" t="str">
        <f t="shared" si="46"/>
        <v/>
      </c>
      <c r="Q2394" s="1361" t="str">
        <f>IFERROR(VLOOKUP(Organization!$L2394,BUDGETMANAGER,5,FALSE),"No VID")</f>
        <v>A</v>
      </c>
      <c r="R2394" s="111"/>
    </row>
    <row r="2395" spans="1:18" ht="12.75" customHeight="1">
      <c r="A2395" s="1359">
        <v>2386</v>
      </c>
      <c r="B2395" s="1355" t="s">
        <v>97</v>
      </c>
      <c r="C2395" s="1355"/>
      <c r="D2395" s="1355"/>
      <c r="E2395" s="1355"/>
      <c r="F2395" s="1355"/>
      <c r="G2395" s="1355"/>
      <c r="H2395" s="1356">
        <v>250303</v>
      </c>
      <c r="I2395" s="1357" t="s">
        <v>2408</v>
      </c>
      <c r="J2395" s="1355" t="s">
        <v>3245</v>
      </c>
      <c r="K2395" s="1360">
        <v>10905</v>
      </c>
      <c r="L2395" s="1364" t="s">
        <v>7738</v>
      </c>
      <c r="M2395" s="1357" t="str">
        <f>IFERROR(INDEX('Budget Manager'!C:C,MATCH(L2395,'Budget Manager'!A:A,0))&amp;", "&amp;INDEX('Budget Manager'!D:D,MATCH(L2395,'Budget Manager'!A:A,0)),"No Budget Manager")</f>
        <v>Austin, Joshua</v>
      </c>
      <c r="N2395" s="1357">
        <f>IFERROR(INDEX('Budget Manager'!B:B,MATCH(L2395,'Budget Manager'!A:A,0)),"No PIDM")</f>
        <v>3707985</v>
      </c>
      <c r="O2395" s="1357"/>
      <c r="P2395" s="1357" t="str">
        <f t="shared" si="46"/>
        <v/>
      </c>
      <c r="Q2395" s="1361" t="str">
        <f>IFERROR(VLOOKUP(Organization!$L2395,BUDGETMANAGER,5,FALSE),"No VID")</f>
        <v>A</v>
      </c>
      <c r="R2395" s="111"/>
    </row>
    <row r="2396" spans="1:18" ht="12.75" customHeight="1">
      <c r="A2396" s="1359">
        <v>2387</v>
      </c>
      <c r="B2396" s="1355" t="s">
        <v>97</v>
      </c>
      <c r="C2396" s="1355"/>
      <c r="D2396" s="1355"/>
      <c r="E2396" s="1355"/>
      <c r="F2396" s="1355"/>
      <c r="G2396" s="1355"/>
      <c r="H2396" s="1356">
        <v>250305</v>
      </c>
      <c r="I2396" s="1357" t="s">
        <v>3789</v>
      </c>
      <c r="J2396" s="1355" t="s">
        <v>3245</v>
      </c>
      <c r="K2396" s="1360">
        <v>10905</v>
      </c>
      <c r="L2396" s="1364" t="s">
        <v>7738</v>
      </c>
      <c r="M2396" s="1357" t="str">
        <f>IFERROR(INDEX('Budget Manager'!C:C,MATCH(L2396,'Budget Manager'!A:A,0))&amp;", "&amp;INDEX('Budget Manager'!D:D,MATCH(L2396,'Budget Manager'!A:A,0)),"No Budget Manager")</f>
        <v>Austin, Joshua</v>
      </c>
      <c r="N2396" s="1357">
        <f>IFERROR(INDEX('Budget Manager'!B:B,MATCH(L2396,'Budget Manager'!A:A,0)),"No PIDM")</f>
        <v>3707985</v>
      </c>
      <c r="O2396" s="1357"/>
      <c r="P2396" s="1357" t="str">
        <f t="shared" si="46"/>
        <v/>
      </c>
      <c r="Q2396" s="1361" t="str">
        <f>IFERROR(VLOOKUP(Organization!$L2396,BUDGETMANAGER,5,FALSE),"No VID")</f>
        <v>A</v>
      </c>
      <c r="R2396" s="111"/>
    </row>
    <row r="2397" spans="1:18" ht="12.75" customHeight="1">
      <c r="A2397" s="1359">
        <v>2388</v>
      </c>
      <c r="B2397" s="1355" t="s">
        <v>97</v>
      </c>
      <c r="C2397" s="1355"/>
      <c r="D2397" s="1355"/>
      <c r="E2397" s="1355"/>
      <c r="F2397" s="1355"/>
      <c r="G2397" s="1355"/>
      <c r="H2397" s="1356">
        <v>250403</v>
      </c>
      <c r="I2397" s="1357" t="s">
        <v>3786</v>
      </c>
      <c r="J2397" s="1355" t="s">
        <v>3245</v>
      </c>
      <c r="K2397" s="1360">
        <v>10905</v>
      </c>
      <c r="L2397" s="1364" t="s">
        <v>7738</v>
      </c>
      <c r="M2397" s="1357" t="str">
        <f>IFERROR(INDEX('Budget Manager'!C:C,MATCH(L2397,'Budget Manager'!A:A,0))&amp;", "&amp;INDEX('Budget Manager'!D:D,MATCH(L2397,'Budget Manager'!A:A,0)),"No Budget Manager")</f>
        <v>Austin, Joshua</v>
      </c>
      <c r="N2397" s="1357">
        <f>IFERROR(INDEX('Budget Manager'!B:B,MATCH(L2397,'Budget Manager'!A:A,0)),"No PIDM")</f>
        <v>3707985</v>
      </c>
      <c r="O2397" s="1357"/>
      <c r="P2397" s="1357" t="str">
        <f t="shared" si="46"/>
        <v/>
      </c>
      <c r="Q2397" s="1361" t="str">
        <f>IFERROR(VLOOKUP(Organization!$L2397,BUDGETMANAGER,5,FALSE),"No VID")</f>
        <v>A</v>
      </c>
      <c r="R2397" s="111"/>
    </row>
    <row r="2398" spans="1:18" ht="12.75" customHeight="1">
      <c r="A2398" s="1359">
        <v>2389</v>
      </c>
      <c r="B2398" s="1355" t="s">
        <v>97</v>
      </c>
      <c r="C2398" s="1355"/>
      <c r="D2398" s="1355"/>
      <c r="E2398" s="1355"/>
      <c r="F2398" s="1355"/>
      <c r="G2398" s="1355"/>
      <c r="H2398" s="1356">
        <v>250404</v>
      </c>
      <c r="I2398" s="1357" t="s">
        <v>2410</v>
      </c>
      <c r="J2398" s="1355" t="s">
        <v>3245</v>
      </c>
      <c r="K2398" s="1360">
        <v>10905</v>
      </c>
      <c r="L2398" s="1364" t="s">
        <v>7738</v>
      </c>
      <c r="M2398" s="1357" t="str">
        <f>IFERROR(INDEX('Budget Manager'!C:C,MATCH(L2398,'Budget Manager'!A:A,0))&amp;", "&amp;INDEX('Budget Manager'!D:D,MATCH(L2398,'Budget Manager'!A:A,0)),"No Budget Manager")</f>
        <v>Austin, Joshua</v>
      </c>
      <c r="N2398" s="1357">
        <f>IFERROR(INDEX('Budget Manager'!B:B,MATCH(L2398,'Budget Manager'!A:A,0)),"No PIDM")</f>
        <v>3707985</v>
      </c>
      <c r="O2398" s="1357"/>
      <c r="P2398" s="1357" t="str">
        <f t="shared" si="46"/>
        <v/>
      </c>
      <c r="Q2398" s="1361" t="str">
        <f>IFERROR(VLOOKUP(Organization!$L2398,BUDGETMANAGER,5,FALSE),"No VID")</f>
        <v>A</v>
      </c>
      <c r="R2398" s="111"/>
    </row>
    <row r="2399" spans="1:18" ht="12.75" customHeight="1">
      <c r="A2399" s="1359">
        <v>2390</v>
      </c>
      <c r="B2399" s="1355" t="s">
        <v>97</v>
      </c>
      <c r="C2399" s="1355"/>
      <c r="D2399" s="1355"/>
      <c r="E2399" s="1355"/>
      <c r="F2399" s="1355"/>
      <c r="G2399" s="1355"/>
      <c r="H2399" s="1356">
        <v>250405</v>
      </c>
      <c r="I2399" s="1357" t="s">
        <v>4485</v>
      </c>
      <c r="J2399" s="1355" t="s">
        <v>3245</v>
      </c>
      <c r="K2399" s="1360">
        <v>10905</v>
      </c>
      <c r="L2399" s="1364" t="s">
        <v>7738</v>
      </c>
      <c r="M2399" s="1357" t="str">
        <f>IFERROR(INDEX('Budget Manager'!C:C,MATCH(L2399,'Budget Manager'!A:A,0))&amp;", "&amp;INDEX('Budget Manager'!D:D,MATCH(L2399,'Budget Manager'!A:A,0)),"No Budget Manager")</f>
        <v>Austin, Joshua</v>
      </c>
      <c r="N2399" s="1357">
        <f>IFERROR(INDEX('Budget Manager'!B:B,MATCH(L2399,'Budget Manager'!A:A,0)),"No PIDM")</f>
        <v>3707985</v>
      </c>
      <c r="O2399" s="1357"/>
      <c r="P2399" s="1357" t="str">
        <f t="shared" si="46"/>
        <v/>
      </c>
      <c r="Q2399" s="1361" t="str">
        <f>IFERROR(VLOOKUP(Organization!$L2399,BUDGETMANAGER,5,FALSE),"No VID")</f>
        <v>A</v>
      </c>
      <c r="R2399" s="111"/>
    </row>
    <row r="2400" spans="1:18" ht="12.75" customHeight="1">
      <c r="A2400" s="1359">
        <v>2391</v>
      </c>
      <c r="B2400" s="1355" t="s">
        <v>97</v>
      </c>
      <c r="C2400" s="1355"/>
      <c r="D2400" s="1355"/>
      <c r="E2400" s="1355"/>
      <c r="F2400" s="1355"/>
      <c r="G2400" s="1355"/>
      <c r="H2400" s="1356">
        <v>250503</v>
      </c>
      <c r="I2400" s="1357" t="s">
        <v>4484</v>
      </c>
      <c r="J2400" s="1355" t="s">
        <v>3245</v>
      </c>
      <c r="K2400" s="1360">
        <v>10905</v>
      </c>
      <c r="L2400" s="1364" t="s">
        <v>7738</v>
      </c>
      <c r="M2400" s="1357" t="str">
        <f>IFERROR(INDEX('Budget Manager'!C:C,MATCH(L2400,'Budget Manager'!A:A,0))&amp;", "&amp;INDEX('Budget Manager'!D:D,MATCH(L2400,'Budget Manager'!A:A,0)),"No Budget Manager")</f>
        <v>Austin, Joshua</v>
      </c>
      <c r="N2400" s="1357">
        <f>IFERROR(INDEX('Budget Manager'!B:B,MATCH(L2400,'Budget Manager'!A:A,0)),"No PIDM")</f>
        <v>3707985</v>
      </c>
      <c r="O2400" s="1357"/>
      <c r="P2400" s="1357" t="str">
        <f t="shared" si="46"/>
        <v/>
      </c>
      <c r="Q2400" s="1361" t="str">
        <f>IFERROR(VLOOKUP(Organization!$L2400,BUDGETMANAGER,5,FALSE),"No VID")</f>
        <v>A</v>
      </c>
      <c r="R2400" s="111"/>
    </row>
    <row r="2401" spans="1:18" ht="12.75" customHeight="1">
      <c r="A2401" s="1359">
        <v>2392</v>
      </c>
      <c r="B2401" s="1355" t="s">
        <v>97</v>
      </c>
      <c r="C2401" s="1355"/>
      <c r="D2401" s="1355"/>
      <c r="E2401" s="1355"/>
      <c r="F2401" s="1355"/>
      <c r="G2401" s="1355"/>
      <c r="H2401" s="1356">
        <v>250504</v>
      </c>
      <c r="I2401" s="1357" t="s">
        <v>2002</v>
      </c>
      <c r="J2401" s="1355" t="s">
        <v>3245</v>
      </c>
      <c r="K2401" s="1360">
        <v>10905</v>
      </c>
      <c r="L2401" s="1364" t="s">
        <v>7738</v>
      </c>
      <c r="M2401" s="1357" t="str">
        <f>IFERROR(INDEX('Budget Manager'!C:C,MATCH(L2401,'Budget Manager'!A:A,0))&amp;", "&amp;INDEX('Budget Manager'!D:D,MATCH(L2401,'Budget Manager'!A:A,0)),"No Budget Manager")</f>
        <v>Austin, Joshua</v>
      </c>
      <c r="N2401" s="1357">
        <f>IFERROR(INDEX('Budget Manager'!B:B,MATCH(L2401,'Budget Manager'!A:A,0)),"No PIDM")</f>
        <v>3707985</v>
      </c>
      <c r="O2401" s="1357"/>
      <c r="P2401" s="1357" t="str">
        <f t="shared" si="46"/>
        <v/>
      </c>
      <c r="Q2401" s="1361" t="str">
        <f>IFERROR(VLOOKUP(Organization!$L2401,BUDGETMANAGER,5,FALSE),"No VID")</f>
        <v>A</v>
      </c>
      <c r="R2401" s="111"/>
    </row>
    <row r="2402" spans="1:18" ht="12.75" customHeight="1">
      <c r="A2402" s="1359">
        <v>2393</v>
      </c>
      <c r="B2402" s="1355" t="s">
        <v>97</v>
      </c>
      <c r="C2402" s="1355"/>
      <c r="D2402" s="1355"/>
      <c r="E2402" s="1355"/>
      <c r="F2402" s="1355"/>
      <c r="G2402" s="1355"/>
      <c r="H2402" s="1356">
        <v>250600</v>
      </c>
      <c r="I2402" s="1357" t="s">
        <v>2407</v>
      </c>
      <c r="J2402" s="1355" t="s">
        <v>3245</v>
      </c>
      <c r="K2402" s="1360">
        <v>10905</v>
      </c>
      <c r="L2402" s="1364" t="s">
        <v>7738</v>
      </c>
      <c r="M2402" s="1357" t="str">
        <f>IFERROR(INDEX('Budget Manager'!C:C,MATCH(L2402,'Budget Manager'!A:A,0))&amp;", "&amp;INDEX('Budget Manager'!D:D,MATCH(L2402,'Budget Manager'!A:A,0)),"No Budget Manager")</f>
        <v>Austin, Joshua</v>
      </c>
      <c r="N2402" s="1357">
        <f>IFERROR(INDEX('Budget Manager'!B:B,MATCH(L2402,'Budget Manager'!A:A,0)),"No PIDM")</f>
        <v>3707985</v>
      </c>
      <c r="O2402" s="1357"/>
      <c r="P2402" s="1357" t="str">
        <f t="shared" si="46"/>
        <v/>
      </c>
      <c r="Q2402" s="1361" t="str">
        <f>IFERROR(VLOOKUP(Organization!$L2402,BUDGETMANAGER,5,FALSE),"No VID")</f>
        <v>A</v>
      </c>
      <c r="R2402" s="111"/>
    </row>
    <row r="2403" spans="1:18" ht="12.75" customHeight="1">
      <c r="A2403" s="1359">
        <v>2394</v>
      </c>
      <c r="B2403" s="1355" t="s">
        <v>97</v>
      </c>
      <c r="C2403" s="1355"/>
      <c r="D2403" s="1355"/>
      <c r="E2403" s="1355"/>
      <c r="F2403" s="1355"/>
      <c r="G2403" s="1355"/>
      <c r="H2403" s="1356">
        <v>250700</v>
      </c>
      <c r="I2403" s="1357" t="s">
        <v>2414</v>
      </c>
      <c r="J2403" s="1355" t="s">
        <v>3245</v>
      </c>
      <c r="K2403" s="1360">
        <v>10905</v>
      </c>
      <c r="L2403" s="1364" t="s">
        <v>7738</v>
      </c>
      <c r="M2403" s="1357" t="str">
        <f>IFERROR(INDEX('Budget Manager'!C:C,MATCH(L2403,'Budget Manager'!A:A,0))&amp;", "&amp;INDEX('Budget Manager'!D:D,MATCH(L2403,'Budget Manager'!A:A,0)),"No Budget Manager")</f>
        <v>Austin, Joshua</v>
      </c>
      <c r="N2403" s="1357">
        <f>IFERROR(INDEX('Budget Manager'!B:B,MATCH(L2403,'Budget Manager'!A:A,0)),"No PIDM")</f>
        <v>3707985</v>
      </c>
      <c r="O2403" s="1357"/>
      <c r="P2403" s="1357" t="str">
        <f t="shared" ref="P2403:P2475" si="47">LEFT($O2403,3)</f>
        <v/>
      </c>
      <c r="Q2403" s="1361" t="str">
        <f>IFERROR(VLOOKUP(Organization!$L2403,BUDGETMANAGER,5,FALSE),"No VID")</f>
        <v>A</v>
      </c>
      <c r="R2403" s="111"/>
    </row>
    <row r="2404" spans="1:18" ht="12.75" customHeight="1">
      <c r="A2404" s="1359">
        <v>2395</v>
      </c>
      <c r="B2404" s="1355" t="s">
        <v>97</v>
      </c>
      <c r="C2404" s="1355"/>
      <c r="D2404" s="1355"/>
      <c r="E2404" s="1355"/>
      <c r="F2404" s="1355"/>
      <c r="G2404" s="1355"/>
      <c r="H2404" s="1356">
        <v>250703</v>
      </c>
      <c r="I2404" s="1357" t="s">
        <v>8399</v>
      </c>
      <c r="J2404" s="1355" t="s">
        <v>3245</v>
      </c>
      <c r="K2404" s="1360">
        <v>10905</v>
      </c>
      <c r="L2404" s="1364" t="s">
        <v>7738</v>
      </c>
      <c r="M2404" s="1357" t="str">
        <f>IFERROR(INDEX('Budget Manager'!C:C,MATCH(L2404,'Budget Manager'!A:A,0))&amp;", "&amp;INDEX('Budget Manager'!D:D,MATCH(L2404,'Budget Manager'!A:A,0)),"No Budget Manager")</f>
        <v>Austin, Joshua</v>
      </c>
      <c r="N2404" s="1357">
        <f>IFERROR(INDEX('Budget Manager'!B:B,MATCH(L2404,'Budget Manager'!A:A,0)),"No PIDM")</f>
        <v>3707985</v>
      </c>
      <c r="O2404" s="1357"/>
      <c r="P2404" s="1357" t="str">
        <f t="shared" si="47"/>
        <v/>
      </c>
      <c r="Q2404" s="1361" t="str">
        <f>IFERROR(VLOOKUP(Organization!$L2404,BUDGETMANAGER,5,FALSE),"No VID")</f>
        <v>A</v>
      </c>
      <c r="R2404" s="111"/>
    </row>
    <row r="2405" spans="1:18" ht="12.75" customHeight="1">
      <c r="A2405" s="1359">
        <v>2396</v>
      </c>
      <c r="B2405" s="1355" t="s">
        <v>97</v>
      </c>
      <c r="C2405" s="1355"/>
      <c r="D2405" s="1355"/>
      <c r="E2405" s="1355"/>
      <c r="F2405" s="1355"/>
      <c r="G2405" s="1355"/>
      <c r="H2405" s="1356">
        <v>250800</v>
      </c>
      <c r="I2405" s="1357" t="s">
        <v>2415</v>
      </c>
      <c r="J2405" s="1355" t="s">
        <v>3245</v>
      </c>
      <c r="K2405" s="1360">
        <v>10905</v>
      </c>
      <c r="L2405" s="1364" t="s">
        <v>7738</v>
      </c>
      <c r="M2405" s="1357" t="str">
        <f>IFERROR(INDEX('Budget Manager'!C:C,MATCH(L2405,'Budget Manager'!A:A,0))&amp;", "&amp;INDEX('Budget Manager'!D:D,MATCH(L2405,'Budget Manager'!A:A,0)),"No Budget Manager")</f>
        <v>Austin, Joshua</v>
      </c>
      <c r="N2405" s="1357">
        <f>IFERROR(INDEX('Budget Manager'!B:B,MATCH(L2405,'Budget Manager'!A:A,0)),"No PIDM")</f>
        <v>3707985</v>
      </c>
      <c r="O2405" s="1357"/>
      <c r="P2405" s="1357" t="str">
        <f t="shared" si="47"/>
        <v/>
      </c>
      <c r="Q2405" s="1361" t="str">
        <f>IFERROR(VLOOKUP(Organization!$L2405,BUDGETMANAGER,5,FALSE),"No VID")</f>
        <v>A</v>
      </c>
      <c r="R2405" s="111"/>
    </row>
    <row r="2406" spans="1:18" ht="12.75" customHeight="1">
      <c r="A2406" s="1359">
        <v>2397</v>
      </c>
      <c r="B2406" s="1355" t="s">
        <v>97</v>
      </c>
      <c r="C2406" s="1355"/>
      <c r="D2406" s="1355"/>
      <c r="E2406" s="1355"/>
      <c r="F2406" s="1355"/>
      <c r="G2406" s="1355"/>
      <c r="H2406" s="1356">
        <v>251005</v>
      </c>
      <c r="I2406" s="1365" t="s">
        <v>8591</v>
      </c>
      <c r="J2406" s="1355" t="s">
        <v>3245</v>
      </c>
      <c r="K2406" s="1360">
        <v>10905</v>
      </c>
      <c r="L2406" s="1364" t="s">
        <v>7738</v>
      </c>
      <c r="M2406" s="1357" t="str">
        <f>IFERROR(INDEX('Budget Manager'!C:C,MATCH(L2406,'Budget Manager'!A:A,0))&amp;", "&amp;INDEX('Budget Manager'!D:D,MATCH(L2406,'Budget Manager'!A:A,0)),"No Budget Manager")</f>
        <v>Austin, Joshua</v>
      </c>
      <c r="N2406" s="1357">
        <f>IFERROR(INDEX('Budget Manager'!B:B,MATCH(L2406,'Budget Manager'!A:A,0)),"No PIDM")</f>
        <v>3707985</v>
      </c>
      <c r="O2406" s="1357"/>
      <c r="P2406" s="1357" t="str">
        <f t="shared" si="47"/>
        <v/>
      </c>
      <c r="Q2406" s="1361" t="str">
        <f>IFERROR(VLOOKUP(Organization!$L2406,BUDGETMANAGER,5,FALSE),"No VID")</f>
        <v>A</v>
      </c>
      <c r="R2406" s="111"/>
    </row>
    <row r="2407" spans="1:18" ht="12.75" customHeight="1">
      <c r="A2407" s="1359">
        <v>2398</v>
      </c>
      <c r="B2407" s="1355" t="s">
        <v>97</v>
      </c>
      <c r="C2407" s="1355"/>
      <c r="D2407" s="1355"/>
      <c r="E2407" s="1355"/>
      <c r="F2407" s="1355"/>
      <c r="G2407" s="1355"/>
      <c r="H2407" s="1356">
        <v>251100</v>
      </c>
      <c r="I2407" s="1357" t="s">
        <v>3790</v>
      </c>
      <c r="J2407" s="1355" t="s">
        <v>3245</v>
      </c>
      <c r="K2407" s="1360">
        <v>10905</v>
      </c>
      <c r="L2407" s="1364" t="s">
        <v>7738</v>
      </c>
      <c r="M2407" s="1357" t="str">
        <f>IFERROR(INDEX('Budget Manager'!C:C,MATCH(L2407,'Budget Manager'!A:A,0))&amp;", "&amp;INDEX('Budget Manager'!D:D,MATCH(L2407,'Budget Manager'!A:A,0)),"No Budget Manager")</f>
        <v>Austin, Joshua</v>
      </c>
      <c r="N2407" s="1357">
        <f>IFERROR(INDEX('Budget Manager'!B:B,MATCH(L2407,'Budget Manager'!A:A,0)),"No PIDM")</f>
        <v>3707985</v>
      </c>
      <c r="O2407" s="1357"/>
      <c r="P2407" s="1357" t="str">
        <f t="shared" si="47"/>
        <v/>
      </c>
      <c r="Q2407" s="1361" t="str">
        <f>IFERROR(VLOOKUP(Organization!$L2407,BUDGETMANAGER,5,FALSE),"No VID")</f>
        <v>A</v>
      </c>
      <c r="R2407" s="111"/>
    </row>
    <row r="2408" spans="1:18" ht="12.75" customHeight="1">
      <c r="A2408" s="1359">
        <v>2399</v>
      </c>
      <c r="B2408" s="1355" t="s">
        <v>97</v>
      </c>
      <c r="C2408" s="1355"/>
      <c r="D2408" s="1355"/>
      <c r="E2408" s="1355"/>
      <c r="F2408" s="1355"/>
      <c r="G2408" s="1355"/>
      <c r="H2408" s="1356">
        <v>251103</v>
      </c>
      <c r="I2408" s="1365" t="s">
        <v>8590</v>
      </c>
      <c r="J2408" s="1355" t="s">
        <v>3245</v>
      </c>
      <c r="K2408" s="1360">
        <v>10905</v>
      </c>
      <c r="L2408" s="1364" t="s">
        <v>7738</v>
      </c>
      <c r="M2408" s="1357" t="str">
        <f>IFERROR(INDEX('Budget Manager'!C:C,MATCH(L2408,'Budget Manager'!A:A,0))&amp;", "&amp;INDEX('Budget Manager'!D:D,MATCH(L2408,'Budget Manager'!A:A,0)),"No Budget Manager")</f>
        <v>Austin, Joshua</v>
      </c>
      <c r="N2408" s="1357">
        <f>IFERROR(INDEX('Budget Manager'!B:B,MATCH(L2408,'Budget Manager'!A:A,0)),"No PIDM")</f>
        <v>3707985</v>
      </c>
      <c r="O2408" s="1357"/>
      <c r="P2408" s="1357" t="str">
        <f t="shared" si="47"/>
        <v/>
      </c>
      <c r="Q2408" s="1361" t="str">
        <f>IFERROR(VLOOKUP(Organization!$L2408,BUDGETMANAGER,5,FALSE),"No VID")</f>
        <v>A</v>
      </c>
      <c r="R2408" s="111"/>
    </row>
    <row r="2409" spans="1:18" ht="12.75" customHeight="1">
      <c r="A2409" s="1359">
        <v>2400</v>
      </c>
      <c r="B2409" s="1355" t="s">
        <v>97</v>
      </c>
      <c r="C2409" s="1355"/>
      <c r="D2409" s="1355"/>
      <c r="E2409" s="1355"/>
      <c r="F2409" s="1355"/>
      <c r="G2409" s="1355"/>
      <c r="H2409" s="1356">
        <v>251105</v>
      </c>
      <c r="I2409" s="1365" t="s">
        <v>9628</v>
      </c>
      <c r="J2409" s="1355" t="s">
        <v>3245</v>
      </c>
      <c r="K2409" s="1360">
        <v>10905</v>
      </c>
      <c r="L2409" s="1357" t="s">
        <v>5218</v>
      </c>
      <c r="M2409" s="1357" t="str">
        <f>IFERROR(INDEX('Budget Manager'!C:C,MATCH(L2409,'Budget Manager'!A:A,0))&amp;", "&amp;INDEX('Budget Manager'!D:D,MATCH(L2409,'Budget Manager'!A:A,0)),"No Budget Manager")</f>
        <v>Sepulveda Fernandez, Nelson</v>
      </c>
      <c r="N2409" s="1357">
        <f>IFERROR(INDEX('Budget Manager'!B:B,MATCH(L2409,'Budget Manager'!A:A,0)),"No PIDM")</f>
        <v>77318</v>
      </c>
      <c r="O2409" s="1357"/>
      <c r="P2409" s="1357" t="str">
        <f t="shared" si="47"/>
        <v/>
      </c>
      <c r="Q2409" s="1361" t="str">
        <f>IFERROR(VLOOKUP(Organization!$L2409,BUDGETMANAGER,5,FALSE),"No VID")</f>
        <v>A</v>
      </c>
      <c r="R2409" s="111"/>
    </row>
    <row r="2410" spans="1:18" ht="12.5" customHeight="1">
      <c r="A2410" s="1359">
        <v>2401</v>
      </c>
      <c r="B2410" s="1355" t="s">
        <v>97</v>
      </c>
      <c r="C2410" s="1355"/>
      <c r="D2410" s="1355"/>
      <c r="E2410" s="1355"/>
      <c r="F2410" s="1355"/>
      <c r="G2410" s="1355"/>
      <c r="H2410" s="1356">
        <v>251205</v>
      </c>
      <c r="I2410" s="1365" t="s">
        <v>9413</v>
      </c>
      <c r="J2410" s="1355" t="s">
        <v>3245</v>
      </c>
      <c r="K2410" s="1360">
        <v>10905</v>
      </c>
      <c r="L2410" s="1364" t="s">
        <v>7738</v>
      </c>
      <c r="M2410" s="1357" t="str">
        <f>IFERROR(INDEX('Budget Manager'!C:C,MATCH(L2410,'Budget Manager'!A:A,0))&amp;", "&amp;INDEX('Budget Manager'!D:D,MATCH(L2410,'Budget Manager'!A:A,0)),"No Budget Manager")</f>
        <v>Austin, Joshua</v>
      </c>
      <c r="N2410" s="1357">
        <f>IFERROR(INDEX('Budget Manager'!B:B,MATCH(L2410,'Budget Manager'!A:A,0)),"No PIDM")</f>
        <v>3707985</v>
      </c>
      <c r="O2410" s="1357"/>
      <c r="P2410" s="1357" t="str">
        <f t="shared" si="47"/>
        <v/>
      </c>
      <c r="Q2410" s="1361" t="str">
        <f>IFERROR(VLOOKUP(Organization!$L2410,BUDGETMANAGER,5,FALSE),"No VID")</f>
        <v>A</v>
      </c>
      <c r="R2410" s="111"/>
    </row>
    <row r="2411" spans="1:18" ht="12.75" customHeight="1">
      <c r="A2411" s="1359">
        <v>2402</v>
      </c>
      <c r="B2411" s="1355" t="s">
        <v>97</v>
      </c>
      <c r="C2411" s="1355"/>
      <c r="D2411" s="1355"/>
      <c r="E2411" s="1355"/>
      <c r="F2411" s="1355"/>
      <c r="G2411" s="1355"/>
      <c r="H2411" s="1356">
        <v>251304</v>
      </c>
      <c r="I2411" s="1365" t="s">
        <v>8592</v>
      </c>
      <c r="J2411" s="1355" t="s">
        <v>3245</v>
      </c>
      <c r="K2411" s="1360">
        <v>10905</v>
      </c>
      <c r="L2411" s="1364" t="s">
        <v>7738</v>
      </c>
      <c r="M2411" s="1357" t="str">
        <f>IFERROR(INDEX('Budget Manager'!C:C,MATCH(L2411,'Budget Manager'!A:A,0))&amp;", "&amp;INDEX('Budget Manager'!D:D,MATCH(L2411,'Budget Manager'!A:A,0)),"No Budget Manager")</f>
        <v>Austin, Joshua</v>
      </c>
      <c r="N2411" s="1357">
        <f>IFERROR(INDEX('Budget Manager'!B:B,MATCH(L2411,'Budget Manager'!A:A,0)),"No PIDM")</f>
        <v>3707985</v>
      </c>
      <c r="O2411" s="1357"/>
      <c r="P2411" s="1357" t="str">
        <f t="shared" si="47"/>
        <v/>
      </c>
      <c r="Q2411" s="1361" t="str">
        <f>IFERROR(VLOOKUP(Organization!$L2411,BUDGETMANAGER,5,FALSE),"No VID")</f>
        <v>A</v>
      </c>
      <c r="R2411" s="111"/>
    </row>
    <row r="2412" spans="1:18" ht="12.75" customHeight="1">
      <c r="A2412" s="1359">
        <v>2403</v>
      </c>
      <c r="B2412" s="1355" t="s">
        <v>97</v>
      </c>
      <c r="C2412" s="1355"/>
      <c r="D2412" s="1355"/>
      <c r="E2412" s="1355"/>
      <c r="F2412" s="1355"/>
      <c r="G2412" s="1355"/>
      <c r="H2412" s="1356">
        <v>252600</v>
      </c>
      <c r="I2412" s="1357" t="s">
        <v>4479</v>
      </c>
      <c r="J2412" s="1355" t="s">
        <v>3245</v>
      </c>
      <c r="K2412" s="1360">
        <v>10905</v>
      </c>
      <c r="L2412" s="1364" t="s">
        <v>7738</v>
      </c>
      <c r="M2412" s="1357" t="str">
        <f>IFERROR(INDEX('Budget Manager'!C:C,MATCH(L2412,'Budget Manager'!A:A,0))&amp;", "&amp;INDEX('Budget Manager'!D:D,MATCH(L2412,'Budget Manager'!A:A,0)),"No Budget Manager")</f>
        <v>Austin, Joshua</v>
      </c>
      <c r="N2412" s="1357">
        <f>IFERROR(INDEX('Budget Manager'!B:B,MATCH(L2412,'Budget Manager'!A:A,0)),"No PIDM")</f>
        <v>3707985</v>
      </c>
      <c r="O2412" s="1357"/>
      <c r="P2412" s="1357" t="str">
        <f t="shared" si="47"/>
        <v/>
      </c>
      <c r="Q2412" s="1361" t="str">
        <f>IFERROR(VLOOKUP(Organization!$L2412,BUDGETMANAGER,5,FALSE),"No VID")</f>
        <v>A</v>
      </c>
      <c r="R2412" s="111">
        <f>COUNTIF($P$12:P2383,"End")</f>
        <v>540</v>
      </c>
    </row>
    <row r="2413" spans="1:18" ht="12.75" customHeight="1">
      <c r="A2413" s="1359">
        <v>2404</v>
      </c>
      <c r="B2413" s="1355" t="s">
        <v>97</v>
      </c>
      <c r="C2413" s="1355"/>
      <c r="D2413" s="1355"/>
      <c r="E2413" s="1355"/>
      <c r="F2413" s="1355"/>
      <c r="G2413" s="1355"/>
      <c r="H2413" s="1356">
        <v>252700</v>
      </c>
      <c r="I2413" s="1357" t="s">
        <v>4480</v>
      </c>
      <c r="J2413" s="1355" t="s">
        <v>3245</v>
      </c>
      <c r="K2413" s="1360">
        <v>10905</v>
      </c>
      <c r="L2413" s="1364" t="s">
        <v>7738</v>
      </c>
      <c r="M2413" s="1357" t="str">
        <f>IFERROR(INDEX('Budget Manager'!C:C,MATCH(L2413,'Budget Manager'!A:A,0))&amp;", "&amp;INDEX('Budget Manager'!D:D,MATCH(L2413,'Budget Manager'!A:A,0)),"No Budget Manager")</f>
        <v>Austin, Joshua</v>
      </c>
      <c r="N2413" s="1357">
        <f>IFERROR(INDEX('Budget Manager'!B:B,MATCH(L2413,'Budget Manager'!A:A,0)),"No PIDM")</f>
        <v>3707985</v>
      </c>
      <c r="O2413" s="1357"/>
      <c r="P2413" s="1357" t="str">
        <f t="shared" si="47"/>
        <v/>
      </c>
      <c r="Q2413" s="1361" t="str">
        <f>IFERROR(VLOOKUP(Organization!$L2413,BUDGETMANAGER,5,FALSE),"No VID")</f>
        <v>A</v>
      </c>
      <c r="R2413" s="111"/>
    </row>
    <row r="2414" spans="1:18" ht="12.75" customHeight="1">
      <c r="A2414" s="1359">
        <v>2405</v>
      </c>
      <c r="B2414" s="1355" t="s">
        <v>97</v>
      </c>
      <c r="C2414" s="1355"/>
      <c r="D2414" s="1355"/>
      <c r="E2414" s="1355"/>
      <c r="F2414" s="1355"/>
      <c r="G2414" s="1355"/>
      <c r="H2414" s="1356">
        <v>252800</v>
      </c>
      <c r="I2414" s="1357" t="s">
        <v>4483</v>
      </c>
      <c r="J2414" s="1355" t="s">
        <v>3245</v>
      </c>
      <c r="K2414" s="1360">
        <v>10905</v>
      </c>
      <c r="L2414" s="1364" t="s">
        <v>7738</v>
      </c>
      <c r="M2414" s="1357" t="str">
        <f>IFERROR(INDEX('Budget Manager'!C:C,MATCH(L2414,'Budget Manager'!A:A,0))&amp;", "&amp;INDEX('Budget Manager'!D:D,MATCH(L2414,'Budget Manager'!A:A,0)),"No Budget Manager")</f>
        <v>Austin, Joshua</v>
      </c>
      <c r="N2414" s="1357">
        <f>IFERROR(INDEX('Budget Manager'!B:B,MATCH(L2414,'Budget Manager'!A:A,0)),"No PIDM")</f>
        <v>3707985</v>
      </c>
      <c r="O2414" s="1357"/>
      <c r="P2414" s="1357" t="str">
        <f t="shared" si="47"/>
        <v/>
      </c>
      <c r="Q2414" s="1361" t="str">
        <f>IFERROR(VLOOKUP(Organization!$L2414,BUDGETMANAGER,5,FALSE),"No VID")</f>
        <v>A</v>
      </c>
      <c r="R2414" s="111"/>
    </row>
    <row r="2415" spans="1:18" ht="12.75" customHeight="1">
      <c r="A2415" s="1359">
        <v>2406</v>
      </c>
      <c r="B2415" s="1355" t="s">
        <v>97</v>
      </c>
      <c r="C2415" s="1355"/>
      <c r="D2415" s="1355"/>
      <c r="E2415" s="1355"/>
      <c r="F2415" s="1355"/>
      <c r="G2415" s="1355"/>
      <c r="H2415" s="1356">
        <v>253300</v>
      </c>
      <c r="I2415" s="1357" t="s">
        <v>5398</v>
      </c>
      <c r="J2415" s="1355" t="s">
        <v>3245</v>
      </c>
      <c r="K2415" s="1360">
        <v>10905</v>
      </c>
      <c r="L2415" s="1364" t="s">
        <v>7738</v>
      </c>
      <c r="M2415" s="1357" t="str">
        <f>IFERROR(INDEX('Budget Manager'!C:C,MATCH(L2415,'Budget Manager'!A:A,0))&amp;", "&amp;INDEX('Budget Manager'!D:D,MATCH(L2415,'Budget Manager'!A:A,0)),"No Budget Manager")</f>
        <v>Austin, Joshua</v>
      </c>
      <c r="N2415" s="1357">
        <f>IFERROR(INDEX('Budget Manager'!B:B,MATCH(L2415,'Budget Manager'!A:A,0)),"No PIDM")</f>
        <v>3707985</v>
      </c>
      <c r="O2415" s="1357"/>
      <c r="P2415" s="1357" t="str">
        <f t="shared" si="47"/>
        <v/>
      </c>
      <c r="Q2415" s="1361" t="str">
        <f>IFERROR(VLOOKUP(Organization!$L2415,BUDGETMANAGER,5,FALSE),"No VID")</f>
        <v>A</v>
      </c>
      <c r="R2415" s="111"/>
    </row>
    <row r="2416" spans="1:18" ht="12.75" customHeight="1">
      <c r="A2416" s="1359">
        <v>2407</v>
      </c>
      <c r="B2416" s="1355" t="s">
        <v>97</v>
      </c>
      <c r="C2416" s="1355"/>
      <c r="D2416" s="1355"/>
      <c r="E2416" s="1355"/>
      <c r="F2416" s="1355"/>
      <c r="G2416" s="1355"/>
      <c r="H2416" s="1356">
        <v>253400</v>
      </c>
      <c r="I2416" s="1357" t="s">
        <v>5397</v>
      </c>
      <c r="J2416" s="1355" t="s">
        <v>3245</v>
      </c>
      <c r="K2416" s="1360">
        <v>10905</v>
      </c>
      <c r="L2416" s="1364" t="s">
        <v>7738</v>
      </c>
      <c r="M2416" s="1357" t="str">
        <f>IFERROR(INDEX('Budget Manager'!C:C,MATCH(L2416,'Budget Manager'!A:A,0))&amp;", "&amp;INDEX('Budget Manager'!D:D,MATCH(L2416,'Budget Manager'!A:A,0)),"No Budget Manager")</f>
        <v>Austin, Joshua</v>
      </c>
      <c r="N2416" s="1357">
        <f>IFERROR(INDEX('Budget Manager'!B:B,MATCH(L2416,'Budget Manager'!A:A,0)),"No PIDM")</f>
        <v>3707985</v>
      </c>
      <c r="O2416" s="1357"/>
      <c r="P2416" s="1357" t="str">
        <f t="shared" si="47"/>
        <v/>
      </c>
      <c r="Q2416" s="1361" t="str">
        <f>IFERROR(VLOOKUP(Organization!$L2416,BUDGETMANAGER,5,FALSE),"No VID")</f>
        <v>A</v>
      </c>
      <c r="R2416" s="111"/>
    </row>
    <row r="2417" spans="1:18" ht="12.75" customHeight="1">
      <c r="A2417" s="1359">
        <v>2408</v>
      </c>
      <c r="B2417" s="1355" t="s">
        <v>97</v>
      </c>
      <c r="C2417" s="1355"/>
      <c r="D2417" s="1355"/>
      <c r="E2417" s="1355"/>
      <c r="F2417" s="1355"/>
      <c r="G2417" s="1355"/>
      <c r="H2417" s="1356">
        <v>254000</v>
      </c>
      <c r="I2417" s="1357" t="s">
        <v>5594</v>
      </c>
      <c r="J2417" s="1355" t="s">
        <v>3245</v>
      </c>
      <c r="K2417" s="1360">
        <v>10905</v>
      </c>
      <c r="L2417" s="1364" t="s">
        <v>7738</v>
      </c>
      <c r="M2417" s="1357" t="str">
        <f>IFERROR(INDEX('Budget Manager'!C:C,MATCH(L2417,'Budget Manager'!A:A,0))&amp;", "&amp;INDEX('Budget Manager'!D:D,MATCH(L2417,'Budget Manager'!A:A,0)),"No Budget Manager")</f>
        <v>Austin, Joshua</v>
      </c>
      <c r="N2417" s="1357">
        <f>IFERROR(INDEX('Budget Manager'!B:B,MATCH(L2417,'Budget Manager'!A:A,0)),"No PIDM")</f>
        <v>3707985</v>
      </c>
      <c r="O2417" s="1357"/>
      <c r="P2417" s="1357" t="str">
        <f t="shared" si="47"/>
        <v/>
      </c>
      <c r="Q2417" s="1361" t="str">
        <f>IFERROR(VLOOKUP(Organization!$L2417,BUDGETMANAGER,5,FALSE),"No VID")</f>
        <v>A</v>
      </c>
      <c r="R2417" s="111"/>
    </row>
    <row r="2418" spans="1:18" ht="12.75" customHeight="1">
      <c r="A2418" s="1359">
        <v>2409</v>
      </c>
      <c r="B2418" s="1355" t="s">
        <v>97</v>
      </c>
      <c r="C2418" s="1355"/>
      <c r="D2418" s="1355"/>
      <c r="E2418" s="1355"/>
      <c r="F2418" s="1355"/>
      <c r="G2418" s="1355"/>
      <c r="H2418" s="1356">
        <v>254900</v>
      </c>
      <c r="I2418" s="1357" t="s">
        <v>6415</v>
      </c>
      <c r="J2418" s="1355" t="s">
        <v>3245</v>
      </c>
      <c r="K2418" s="1360">
        <v>10905</v>
      </c>
      <c r="L2418" s="1364" t="s">
        <v>7738</v>
      </c>
      <c r="M2418" s="1357" t="str">
        <f>IFERROR(INDEX('Budget Manager'!C:C,MATCH(L2418,'Budget Manager'!A:A,0))&amp;", "&amp;INDEX('Budget Manager'!D:D,MATCH(L2418,'Budget Manager'!A:A,0)),"No Budget Manager")</f>
        <v>Austin, Joshua</v>
      </c>
      <c r="N2418" s="1357">
        <f>IFERROR(INDEX('Budget Manager'!B:B,MATCH(L2418,'Budget Manager'!A:A,0)),"No PIDM")</f>
        <v>3707985</v>
      </c>
      <c r="O2418" s="1357"/>
      <c r="P2418" s="1357" t="str">
        <f t="shared" si="47"/>
        <v/>
      </c>
      <c r="Q2418" s="1361" t="str">
        <f>IFERROR(VLOOKUP(Organization!$L2418,BUDGETMANAGER,5,FALSE),"No VID")</f>
        <v>A</v>
      </c>
      <c r="R2418" s="111"/>
    </row>
    <row r="2419" spans="1:18" ht="12.75" customHeight="1">
      <c r="A2419" s="1359">
        <v>2410</v>
      </c>
      <c r="B2419" s="1355" t="s">
        <v>97</v>
      </c>
      <c r="C2419" s="1355"/>
      <c r="D2419" s="1355"/>
      <c r="E2419" s="1355"/>
      <c r="F2419" s="1355"/>
      <c r="G2419" s="1355"/>
      <c r="H2419" s="1356">
        <v>257100</v>
      </c>
      <c r="I2419" s="1357" t="s">
        <v>9001</v>
      </c>
      <c r="J2419" s="1355" t="s">
        <v>3245</v>
      </c>
      <c r="K2419" s="1360">
        <v>10905</v>
      </c>
      <c r="L2419" s="1364" t="s">
        <v>7738</v>
      </c>
      <c r="M2419" s="1357" t="str">
        <f>IFERROR(INDEX('Budget Manager'!C:C,MATCH(L2419,'Budget Manager'!A:A,0))&amp;", "&amp;INDEX('Budget Manager'!D:D,MATCH(L2419,'Budget Manager'!A:A,0)),"No Budget Manager")</f>
        <v>Austin, Joshua</v>
      </c>
      <c r="N2419" s="1357">
        <f>IFERROR(INDEX('Budget Manager'!B:B,MATCH(L2419,'Budget Manager'!A:A,0)),"No PIDM")</f>
        <v>3707985</v>
      </c>
      <c r="O2419" s="1357"/>
      <c r="P2419" s="1357" t="str">
        <f t="shared" si="47"/>
        <v/>
      </c>
      <c r="Q2419" s="1361" t="str">
        <f>IFERROR(VLOOKUP(Organization!$L2419,BUDGETMANAGER,5,FALSE),"No VID")</f>
        <v>A</v>
      </c>
      <c r="R2419" s="111"/>
    </row>
    <row r="2420" spans="1:18" ht="12.75" customHeight="1">
      <c r="A2420" s="1359">
        <v>2411</v>
      </c>
      <c r="B2420" s="1355" t="s">
        <v>97</v>
      </c>
      <c r="C2420" s="1355"/>
      <c r="D2420" s="1355"/>
      <c r="E2420" s="1355"/>
      <c r="F2420" s="1355"/>
      <c r="G2420" s="1355"/>
      <c r="H2420" s="1356">
        <v>257400</v>
      </c>
      <c r="I2420" s="1363" t="s">
        <v>9712</v>
      </c>
      <c r="J2420" s="1355" t="s">
        <v>3245</v>
      </c>
      <c r="K2420" s="1360">
        <v>10905</v>
      </c>
      <c r="L2420" s="1364" t="s">
        <v>7738</v>
      </c>
      <c r="M2420" s="1357" t="str">
        <f>IFERROR(INDEX('Budget Manager'!C:C,MATCH(L2420,'Budget Manager'!A:A,0))&amp;", "&amp;INDEX('Budget Manager'!D:D,MATCH(L2420,'Budget Manager'!A:A,0)),"No Budget Manager")</f>
        <v>Austin, Joshua</v>
      </c>
      <c r="N2420" s="1357">
        <f>IFERROR(INDEX('Budget Manager'!B:B,MATCH(L2420,'Budget Manager'!A:A,0)),"No PIDM")</f>
        <v>3707985</v>
      </c>
      <c r="O2420" s="1357"/>
      <c r="P2420" s="1357" t="str">
        <f t="shared" si="47"/>
        <v/>
      </c>
      <c r="Q2420" s="1361" t="str">
        <f>IFERROR(VLOOKUP(Organization!$L2420,BUDGETMANAGER,5,FALSE),"No VID")</f>
        <v>A</v>
      </c>
      <c r="R2420" s="111"/>
    </row>
    <row r="2421" spans="1:18" ht="12.75" customHeight="1">
      <c r="A2421" s="1359">
        <v>2412</v>
      </c>
      <c r="B2421" s="1355" t="s">
        <v>97</v>
      </c>
      <c r="C2421" s="1355"/>
      <c r="D2421" s="1355"/>
      <c r="E2421" s="1355"/>
      <c r="F2421" s="1355"/>
      <c r="G2421" s="1355"/>
      <c r="H2421" s="1356">
        <v>257600</v>
      </c>
      <c r="I2421" s="1363" t="s">
        <v>9838</v>
      </c>
      <c r="J2421" s="1355" t="s">
        <v>3245</v>
      </c>
      <c r="K2421" s="1360">
        <v>10905</v>
      </c>
      <c r="L2421" s="1364" t="s">
        <v>7738</v>
      </c>
      <c r="M2421" s="1357" t="str">
        <f>IFERROR(INDEX('Budget Manager'!C:C,MATCH(L2421,'Budget Manager'!A:A,0))&amp;", "&amp;INDEX('Budget Manager'!D:D,MATCH(L2421,'Budget Manager'!A:A,0)),"No Budget Manager")</f>
        <v>Austin, Joshua</v>
      </c>
      <c r="N2421" s="1357">
        <f>IFERROR(INDEX('Budget Manager'!B:B,MATCH(L2421,'Budget Manager'!A:A,0)),"No PIDM")</f>
        <v>3707985</v>
      </c>
      <c r="O2421" s="1357"/>
      <c r="P2421" s="1357" t="str">
        <f t="shared" si="47"/>
        <v/>
      </c>
      <c r="Q2421" s="1361" t="str">
        <f>IFERROR(VLOOKUP(Organization!$L2421,BUDGETMANAGER,5,FALSE),"No VID")</f>
        <v>A</v>
      </c>
      <c r="R2421" s="111"/>
    </row>
    <row r="2422" spans="1:18" ht="12.75" customHeight="1">
      <c r="A2422" s="1359">
        <v>2413</v>
      </c>
      <c r="B2422" s="1355" t="s">
        <v>97</v>
      </c>
      <c r="C2422" s="1355"/>
      <c r="D2422" s="1355"/>
      <c r="E2422" s="1355"/>
      <c r="F2422" s="1355"/>
      <c r="G2422" s="1355">
        <v>10906</v>
      </c>
      <c r="H2422" s="1356"/>
      <c r="I2422" s="1363" t="s">
        <v>9839</v>
      </c>
      <c r="J2422" s="1355" t="s">
        <v>3240</v>
      </c>
      <c r="K2422" s="1360">
        <v>1090</v>
      </c>
      <c r="L2422" s="340" t="s">
        <v>9840</v>
      </c>
      <c r="M2422" s="1357" t="str">
        <f>IFERROR(INDEX('Budget Manager'!C:C,MATCH(L2422,'Budget Manager'!A:A,0))&amp;", "&amp;INDEX('Budget Manager'!D:D,MATCH(L2422,'Budget Manager'!A:A,0)),"No Budget Manager")</f>
        <v>Lora-Santos, Evelyn</v>
      </c>
      <c r="N2422" s="1357">
        <f>IFERROR(INDEX('Budget Manager'!B:B,MATCH(L2422,'Budget Manager'!A:A,0)),"No PIDM")</f>
        <v>3712736</v>
      </c>
      <c r="O2422" s="1357"/>
      <c r="P2422" s="1357" t="str">
        <f t="shared" si="47"/>
        <v/>
      </c>
      <c r="Q2422" s="1361" t="str">
        <f>IFERROR(VLOOKUP(Organization!$L2422,BUDGETMANAGER,5,FALSE),"No VID")</f>
        <v>A</v>
      </c>
      <c r="R2422" s="111"/>
    </row>
    <row r="2423" spans="1:18" ht="12.75" customHeight="1">
      <c r="A2423" s="1359">
        <v>2414</v>
      </c>
      <c r="B2423" s="1355" t="s">
        <v>97</v>
      </c>
      <c r="C2423" s="1355"/>
      <c r="D2423" s="1355"/>
      <c r="E2423" s="1355"/>
      <c r="F2423" s="1355"/>
      <c r="G2423" s="1355"/>
      <c r="H2423" s="1356">
        <v>150000</v>
      </c>
      <c r="I2423" s="1363" t="s">
        <v>2390</v>
      </c>
      <c r="J2423" s="1355" t="s">
        <v>3245</v>
      </c>
      <c r="K2423" s="1360">
        <v>10906</v>
      </c>
      <c r="L2423" s="340" t="s">
        <v>9840</v>
      </c>
      <c r="M2423" s="1357" t="str">
        <f>IFERROR(INDEX('Budget Manager'!C:C,MATCH(L2423,'Budget Manager'!A:A,0))&amp;", "&amp;INDEX('Budget Manager'!D:D,MATCH(L2423,'Budget Manager'!A:A,0)),"No Budget Manager")</f>
        <v>Lora-Santos, Evelyn</v>
      </c>
      <c r="N2423" s="1357">
        <f>IFERROR(INDEX('Budget Manager'!B:B,MATCH(L2423,'Budget Manager'!A:A,0)),"No PIDM")</f>
        <v>3712736</v>
      </c>
      <c r="O2423" s="1357"/>
      <c r="P2423" s="1357" t="str">
        <f t="shared" si="47"/>
        <v/>
      </c>
      <c r="Q2423" s="1361" t="str">
        <f>IFERROR(VLOOKUP(Organization!$L2423,BUDGETMANAGER,5,FALSE),"No VID")</f>
        <v>A</v>
      </c>
      <c r="R2423" s="111"/>
    </row>
    <row r="2424" spans="1:18" ht="12.75" customHeight="1">
      <c r="A2424" s="1359">
        <v>2415</v>
      </c>
      <c r="B2424" s="1355" t="s">
        <v>97</v>
      </c>
      <c r="C2424" s="1355"/>
      <c r="D2424" s="1355"/>
      <c r="E2424" s="1355"/>
      <c r="F2424" s="1355"/>
      <c r="G2424" s="1355"/>
      <c r="H2424" s="1356">
        <v>150103</v>
      </c>
      <c r="I2424" s="1363" t="s">
        <v>2396</v>
      </c>
      <c r="J2424" s="1355" t="s">
        <v>3245</v>
      </c>
      <c r="K2424" s="1360">
        <v>10906</v>
      </c>
      <c r="L2424" s="340" t="s">
        <v>9840</v>
      </c>
      <c r="M2424" s="1357" t="str">
        <f>IFERROR(INDEX('Budget Manager'!C:C,MATCH(L2424,'Budget Manager'!A:A,0))&amp;", "&amp;INDEX('Budget Manager'!D:D,MATCH(L2424,'Budget Manager'!A:A,0)),"No Budget Manager")</f>
        <v>Lora-Santos, Evelyn</v>
      </c>
      <c r="N2424" s="1357">
        <f>IFERROR(INDEX('Budget Manager'!B:B,MATCH(L2424,'Budget Manager'!A:A,0)),"No PIDM")</f>
        <v>3712736</v>
      </c>
      <c r="O2424" s="1357"/>
      <c r="P2424" s="1357" t="str">
        <f t="shared" si="47"/>
        <v/>
      </c>
      <c r="Q2424" s="1361" t="str">
        <f>IFERROR(VLOOKUP(Organization!$L2424,BUDGETMANAGER,5,FALSE),"No VID")</f>
        <v>A</v>
      </c>
      <c r="R2424" s="111"/>
    </row>
    <row r="2425" spans="1:18" ht="12.75" customHeight="1">
      <c r="A2425" s="1359">
        <v>2416</v>
      </c>
      <c r="B2425" s="1355" t="s">
        <v>97</v>
      </c>
      <c r="C2425" s="1355"/>
      <c r="D2425" s="1355"/>
      <c r="E2425" s="1355"/>
      <c r="F2425" s="1355"/>
      <c r="G2425" s="1355"/>
      <c r="H2425" s="1356">
        <v>150104</v>
      </c>
      <c r="I2425" s="1363" t="s">
        <v>2399</v>
      </c>
      <c r="J2425" s="1355" t="s">
        <v>3245</v>
      </c>
      <c r="K2425" s="1360">
        <v>10906</v>
      </c>
      <c r="L2425" s="340" t="s">
        <v>9840</v>
      </c>
      <c r="M2425" s="1357" t="str">
        <f>IFERROR(INDEX('Budget Manager'!C:C,MATCH(L2425,'Budget Manager'!A:A,0))&amp;", "&amp;INDEX('Budget Manager'!D:D,MATCH(L2425,'Budget Manager'!A:A,0)),"No Budget Manager")</f>
        <v>Lora-Santos, Evelyn</v>
      </c>
      <c r="N2425" s="1357">
        <f>IFERROR(INDEX('Budget Manager'!B:B,MATCH(L2425,'Budget Manager'!A:A,0)),"No PIDM")</f>
        <v>3712736</v>
      </c>
      <c r="O2425" s="1357"/>
      <c r="P2425" s="1357" t="str">
        <f t="shared" si="47"/>
        <v/>
      </c>
      <c r="Q2425" s="1361" t="str">
        <f>IFERROR(VLOOKUP(Organization!$L2425,BUDGETMANAGER,5,FALSE),"No VID")</f>
        <v>A</v>
      </c>
      <c r="R2425" s="111"/>
    </row>
    <row r="2426" spans="1:18" ht="12.75" customHeight="1">
      <c r="A2426" s="1359">
        <v>2417</v>
      </c>
      <c r="B2426" s="1355" t="s">
        <v>97</v>
      </c>
      <c r="C2426" s="1355"/>
      <c r="D2426" s="1355"/>
      <c r="E2426" s="1355"/>
      <c r="F2426" s="1355"/>
      <c r="G2426" s="1355"/>
      <c r="H2426" s="1356">
        <v>150105</v>
      </c>
      <c r="I2426" s="1363" t="s">
        <v>2401</v>
      </c>
      <c r="J2426" s="1355" t="s">
        <v>3245</v>
      </c>
      <c r="K2426" s="1360">
        <v>10906</v>
      </c>
      <c r="L2426" s="340" t="s">
        <v>9840</v>
      </c>
      <c r="M2426" s="1357" t="str">
        <f>IFERROR(INDEX('Budget Manager'!C:C,MATCH(L2426,'Budget Manager'!A:A,0))&amp;", "&amp;INDEX('Budget Manager'!D:D,MATCH(L2426,'Budget Manager'!A:A,0)),"No Budget Manager")</f>
        <v>Lora-Santos, Evelyn</v>
      </c>
      <c r="N2426" s="1357">
        <f>IFERROR(INDEX('Budget Manager'!B:B,MATCH(L2426,'Budget Manager'!A:A,0)),"No PIDM")</f>
        <v>3712736</v>
      </c>
      <c r="O2426" s="1357"/>
      <c r="P2426" s="1357" t="str">
        <f t="shared" si="47"/>
        <v/>
      </c>
      <c r="Q2426" s="1361" t="str">
        <f>IFERROR(VLOOKUP(Organization!$L2426,BUDGETMANAGER,5,FALSE),"No VID")</f>
        <v>A</v>
      </c>
      <c r="R2426" s="111"/>
    </row>
    <row r="2427" spans="1:18" ht="12.75" customHeight="1">
      <c r="A2427" s="1359">
        <v>2418</v>
      </c>
      <c r="B2427" s="1355" t="s">
        <v>97</v>
      </c>
      <c r="C2427" s="1355"/>
      <c r="D2427" s="1355"/>
      <c r="E2427" s="1355"/>
      <c r="F2427" s="1355"/>
      <c r="G2427" s="1355"/>
      <c r="H2427" s="1356">
        <v>150107</v>
      </c>
      <c r="I2427" s="1363" t="s">
        <v>2406</v>
      </c>
      <c r="J2427" s="1355" t="s">
        <v>3245</v>
      </c>
      <c r="K2427" s="1360">
        <v>10906</v>
      </c>
      <c r="L2427" s="340" t="s">
        <v>9840</v>
      </c>
      <c r="M2427" s="1357" t="str">
        <f>IFERROR(INDEX('Budget Manager'!C:C,MATCH(L2427,'Budget Manager'!A:A,0))&amp;", "&amp;INDEX('Budget Manager'!D:D,MATCH(L2427,'Budget Manager'!A:A,0)),"No Budget Manager")</f>
        <v>Lora-Santos, Evelyn</v>
      </c>
      <c r="N2427" s="1357">
        <f>IFERROR(INDEX('Budget Manager'!B:B,MATCH(L2427,'Budget Manager'!A:A,0)),"No PIDM")</f>
        <v>3712736</v>
      </c>
      <c r="O2427" s="1357"/>
      <c r="P2427" s="1357" t="str">
        <f t="shared" si="47"/>
        <v/>
      </c>
      <c r="Q2427" s="1361" t="str">
        <f>IFERROR(VLOOKUP(Organization!$L2427,BUDGETMANAGER,5,FALSE),"No VID")</f>
        <v>A</v>
      </c>
      <c r="R2427" s="111"/>
    </row>
    <row r="2428" spans="1:18" ht="12.75" customHeight="1">
      <c r="A2428" s="1359">
        <v>2419</v>
      </c>
      <c r="B2428" s="1355" t="s">
        <v>97</v>
      </c>
      <c r="C2428" s="1355"/>
      <c r="D2428" s="1355"/>
      <c r="E2428" s="1355"/>
      <c r="F2428" s="1355"/>
      <c r="G2428" s="1355"/>
      <c r="H2428" s="1356">
        <v>150203</v>
      </c>
      <c r="I2428" s="1363" t="s">
        <v>2402</v>
      </c>
      <c r="J2428" s="1355" t="s">
        <v>3245</v>
      </c>
      <c r="K2428" s="1360">
        <v>10906</v>
      </c>
      <c r="L2428" s="340" t="s">
        <v>9840</v>
      </c>
      <c r="M2428" s="1357" t="str">
        <f>IFERROR(INDEX('Budget Manager'!C:C,MATCH(L2428,'Budget Manager'!A:A,0))&amp;", "&amp;INDEX('Budget Manager'!D:D,MATCH(L2428,'Budget Manager'!A:A,0)),"No Budget Manager")</f>
        <v>Lora-Santos, Evelyn</v>
      </c>
      <c r="N2428" s="1357">
        <f>IFERROR(INDEX('Budget Manager'!B:B,MATCH(L2428,'Budget Manager'!A:A,0)),"No PIDM")</f>
        <v>3712736</v>
      </c>
      <c r="O2428" s="1357"/>
      <c r="P2428" s="1357" t="str">
        <f t="shared" si="47"/>
        <v/>
      </c>
      <c r="Q2428" s="1361" t="str">
        <f>IFERROR(VLOOKUP(Organization!$L2428,BUDGETMANAGER,5,FALSE),"No VID")</f>
        <v>A</v>
      </c>
      <c r="R2428" s="111"/>
    </row>
    <row r="2429" spans="1:18" ht="12.75" customHeight="1">
      <c r="A2429" s="1359">
        <v>2420</v>
      </c>
      <c r="B2429" s="1355" t="s">
        <v>97</v>
      </c>
      <c r="C2429" s="1355"/>
      <c r="D2429" s="1355"/>
      <c r="E2429" s="1355"/>
      <c r="F2429" s="1355"/>
      <c r="G2429" s="1355"/>
      <c r="H2429" s="1356">
        <v>150204</v>
      </c>
      <c r="I2429" s="1368" t="s">
        <v>2403</v>
      </c>
      <c r="J2429" s="1355" t="s">
        <v>3245</v>
      </c>
      <c r="K2429" s="1360">
        <v>10906</v>
      </c>
      <c r="L2429" s="340" t="s">
        <v>9840</v>
      </c>
      <c r="M2429" s="1357" t="str">
        <f>IFERROR(INDEX('Budget Manager'!C:C,MATCH(L2429,'Budget Manager'!A:A,0))&amp;", "&amp;INDEX('Budget Manager'!D:D,MATCH(L2429,'Budget Manager'!A:A,0)),"No Budget Manager")</f>
        <v>Lora-Santos, Evelyn</v>
      </c>
      <c r="N2429" s="1357">
        <f>IFERROR(INDEX('Budget Manager'!B:B,MATCH(L2429,'Budget Manager'!A:A,0)),"No PIDM")</f>
        <v>3712736</v>
      </c>
      <c r="O2429" s="1357"/>
      <c r="P2429" s="1357" t="str">
        <f t="shared" si="47"/>
        <v/>
      </c>
      <c r="Q2429" s="1361" t="str">
        <f>IFERROR(VLOOKUP(Organization!$L2429,BUDGETMANAGER,5,FALSE),"No VID")</f>
        <v>A</v>
      </c>
      <c r="R2429" s="111"/>
    </row>
    <row r="2430" spans="1:18" ht="12.75" customHeight="1">
      <c r="A2430" s="1359">
        <v>2421</v>
      </c>
      <c r="B2430" s="1355" t="s">
        <v>97</v>
      </c>
      <c r="C2430" s="1355"/>
      <c r="D2430" s="1355"/>
      <c r="E2430" s="1355"/>
      <c r="F2430" s="1355"/>
      <c r="G2430" s="1355"/>
      <c r="H2430" s="1356">
        <v>150205</v>
      </c>
      <c r="I2430" s="1368" t="s">
        <v>2404</v>
      </c>
      <c r="J2430" s="1355" t="s">
        <v>3245</v>
      </c>
      <c r="K2430" s="1360">
        <v>10906</v>
      </c>
      <c r="L2430" s="340" t="s">
        <v>9840</v>
      </c>
      <c r="M2430" s="1357" t="str">
        <f>IFERROR(INDEX('Budget Manager'!C:C,MATCH(L2430,'Budget Manager'!A:A,0))&amp;", "&amp;INDEX('Budget Manager'!D:D,MATCH(L2430,'Budget Manager'!A:A,0)),"No Budget Manager")</f>
        <v>Lora-Santos, Evelyn</v>
      </c>
      <c r="N2430" s="1357">
        <f>IFERROR(INDEX('Budget Manager'!B:B,MATCH(L2430,'Budget Manager'!A:A,0)),"No PIDM")</f>
        <v>3712736</v>
      </c>
      <c r="O2430" s="1357"/>
      <c r="P2430" s="1357" t="str">
        <f t="shared" si="47"/>
        <v/>
      </c>
      <c r="Q2430" s="1361" t="str">
        <f>IFERROR(VLOOKUP(Organization!$L2430,BUDGETMANAGER,5,FALSE),"No VID")</f>
        <v>A</v>
      </c>
      <c r="R2430" s="111"/>
    </row>
    <row r="2431" spans="1:18" ht="12.75" customHeight="1">
      <c r="A2431" s="1359">
        <v>2422</v>
      </c>
      <c r="B2431" s="1355" t="s">
        <v>97</v>
      </c>
      <c r="C2431" s="1355"/>
      <c r="D2431" s="1355"/>
      <c r="E2431" s="1355"/>
      <c r="F2431" s="1355">
        <v>1091</v>
      </c>
      <c r="G2431" s="1355"/>
      <c r="H2431" s="1356"/>
      <c r="I2431" s="1363" t="s">
        <v>4192</v>
      </c>
      <c r="J2431" s="1355" t="s">
        <v>3240</v>
      </c>
      <c r="K2431" s="1360">
        <v>109</v>
      </c>
      <c r="L2431" s="1357" t="s">
        <v>2393</v>
      </c>
      <c r="M2431" s="1357" t="str">
        <f>IFERROR(INDEX('Budget Manager'!C:C,MATCH(L2431,'Budget Manager'!A:A,0))&amp;", "&amp;INDEX('Budget Manager'!D:D,MATCH(L2431,'Budget Manager'!A:A,0)),"No Budget Manager")</f>
        <v>Joseph, Sonya</v>
      </c>
      <c r="N2431" s="1357">
        <f>IFERROR(INDEX('Budget Manager'!B:B,MATCH(L2431,'Budget Manager'!A:A,0)),"No PIDM")</f>
        <v>180420</v>
      </c>
      <c r="O2431" s="1357"/>
      <c r="P2431" s="1357" t="str">
        <f t="shared" si="47"/>
        <v/>
      </c>
      <c r="Q2431" s="1361" t="str">
        <f>IFERROR(VLOOKUP(Organization!$L2431,BUDGETMANAGER,5,FALSE),"No VID")</f>
        <v>I</v>
      </c>
      <c r="R2431" s="111"/>
    </row>
    <row r="2432" spans="1:18" ht="12.75" customHeight="1">
      <c r="A2432" s="1359">
        <v>2423</v>
      </c>
      <c r="B2432" s="1355" t="s">
        <v>97</v>
      </c>
      <c r="C2432" s="1355"/>
      <c r="D2432" s="1355"/>
      <c r="E2432" s="1355"/>
      <c r="F2432" s="1355"/>
      <c r="G2432" s="1355">
        <v>10910</v>
      </c>
      <c r="H2432" s="1356"/>
      <c r="I2432" s="1363" t="s">
        <v>4192</v>
      </c>
      <c r="J2432" s="1355" t="s">
        <v>3240</v>
      </c>
      <c r="K2432" s="1360">
        <v>1091</v>
      </c>
      <c r="L2432" s="1357" t="s">
        <v>2393</v>
      </c>
      <c r="M2432" s="1357" t="str">
        <f>IFERROR(INDEX('Budget Manager'!C:C,MATCH(L2432,'Budget Manager'!A:A,0))&amp;", "&amp;INDEX('Budget Manager'!D:D,MATCH(L2432,'Budget Manager'!A:A,0)),"No Budget Manager")</f>
        <v>Joseph, Sonya</v>
      </c>
      <c r="N2432" s="1357">
        <f>IFERROR(INDEX('Budget Manager'!B:B,MATCH(L2432,'Budget Manager'!A:A,0)),"No PIDM")</f>
        <v>180420</v>
      </c>
      <c r="O2432" s="1357"/>
      <c r="P2432" s="1357" t="str">
        <f t="shared" si="47"/>
        <v/>
      </c>
      <c r="Q2432" s="1361" t="str">
        <f>IFERROR(VLOOKUP(Organization!$L2432,BUDGETMANAGER,5,FALSE),"No VID")</f>
        <v>I</v>
      </c>
      <c r="R2432" s="111">
        <f>COUNTIF($P$12:P2590,"End")</f>
        <v>607</v>
      </c>
    </row>
    <row r="2433" spans="1:18" ht="12.75" customHeight="1">
      <c r="A2433" s="1359">
        <v>2424</v>
      </c>
      <c r="B2433" s="1355" t="s">
        <v>97</v>
      </c>
      <c r="C2433" s="1355"/>
      <c r="D2433" s="1355"/>
      <c r="E2433" s="1355"/>
      <c r="F2433" s="1355"/>
      <c r="G2433" s="1355"/>
      <c r="H2433" s="1356">
        <v>150200</v>
      </c>
      <c r="I2433" s="1363" t="s">
        <v>5656</v>
      </c>
      <c r="J2433" s="1355" t="s">
        <v>3245</v>
      </c>
      <c r="K2433" s="1360">
        <v>11110</v>
      </c>
      <c r="L2433" s="1357" t="s">
        <v>2393</v>
      </c>
      <c r="M2433" s="1357" t="str">
        <f>IFERROR(INDEX('Budget Manager'!C:C,MATCH(L2433,'Budget Manager'!A:A,0))&amp;", "&amp;INDEX('Budget Manager'!D:D,MATCH(L2433,'Budget Manager'!A:A,0)),"No Budget Manager")</f>
        <v>Joseph, Sonya</v>
      </c>
      <c r="N2433" s="1357">
        <f>IFERROR(INDEX('Budget Manager'!B:B,MATCH(L2433,'Budget Manager'!A:A,0)),"No PIDM")</f>
        <v>180420</v>
      </c>
      <c r="O2433" s="1357" t="s">
        <v>8465</v>
      </c>
      <c r="P2433" s="1357" t="str">
        <f t="shared" si="47"/>
        <v>End</v>
      </c>
      <c r="Q2433" s="1361" t="str">
        <f>IFERROR(VLOOKUP(Organization!$L2433,BUDGETMANAGER,5,FALSE),"No VID")</f>
        <v>I</v>
      </c>
      <c r="R2433" s="111">
        <f>COUNTIF($P$12:P2591,"End")</f>
        <v>608</v>
      </c>
    </row>
    <row r="2434" spans="1:18" ht="12.75" customHeight="1">
      <c r="A2434" s="1359">
        <v>2425</v>
      </c>
      <c r="B2434" s="1355" t="s">
        <v>97</v>
      </c>
      <c r="C2434" s="1355"/>
      <c r="D2434" s="1355"/>
      <c r="E2434" s="1355"/>
      <c r="F2434" s="1355"/>
      <c r="G2434" s="1355"/>
      <c r="H2434" s="1356">
        <v>150400</v>
      </c>
      <c r="I2434" s="1363" t="s">
        <v>6406</v>
      </c>
      <c r="J2434" s="1355" t="s">
        <v>3245</v>
      </c>
      <c r="K2434" s="1360">
        <v>10910</v>
      </c>
      <c r="L2434" s="1357" t="s">
        <v>2393</v>
      </c>
      <c r="M2434" s="1357" t="str">
        <f>IFERROR(INDEX('Budget Manager'!C:C,MATCH(L2434,'Budget Manager'!A:A,0))&amp;", "&amp;INDEX('Budget Manager'!D:D,MATCH(L2434,'Budget Manager'!A:A,0)),"No Budget Manager")</f>
        <v>Joseph, Sonya</v>
      </c>
      <c r="N2434" s="1357">
        <f>IFERROR(INDEX('Budget Manager'!B:B,MATCH(L2434,'Budget Manager'!A:A,0)),"No PIDM")</f>
        <v>180420</v>
      </c>
      <c r="O2434" s="1357" t="s">
        <v>9843</v>
      </c>
      <c r="P2434" s="1357" t="str">
        <f t="shared" si="47"/>
        <v>End</v>
      </c>
      <c r="Q2434" s="1361" t="str">
        <f>IFERROR(VLOOKUP(Organization!$L2434,BUDGETMANAGER,5,FALSE),"No VID")</f>
        <v>I</v>
      </c>
      <c r="R2434" s="111"/>
    </row>
    <row r="2435" spans="1:18" ht="12.75" customHeight="1">
      <c r="A2435" s="1359">
        <v>2426</v>
      </c>
      <c r="B2435" s="1355" t="s">
        <v>97</v>
      </c>
      <c r="C2435" s="1355"/>
      <c r="D2435" s="1355"/>
      <c r="E2435" s="1355"/>
      <c r="F2435" s="1355"/>
      <c r="G2435" s="1355"/>
      <c r="H2435" s="1356">
        <v>168100</v>
      </c>
      <c r="I2435" s="1363" t="s">
        <v>7856</v>
      </c>
      <c r="J2435" s="1355" t="s">
        <v>3245</v>
      </c>
      <c r="K2435" s="1360">
        <v>10910</v>
      </c>
      <c r="L2435" s="1357" t="s">
        <v>2393</v>
      </c>
      <c r="M2435" s="1357" t="str">
        <f>IFERROR(INDEX('Budget Manager'!C:C,MATCH(L2435,'Budget Manager'!A:A,0))&amp;", "&amp;INDEX('Budget Manager'!D:D,MATCH(L2435,'Budget Manager'!A:A,0)),"No Budget Manager")</f>
        <v>Joseph, Sonya</v>
      </c>
      <c r="N2435" s="1357">
        <f>IFERROR(INDEX('Budget Manager'!B:B,MATCH(L2435,'Budget Manager'!A:A,0)),"No PIDM")</f>
        <v>180420</v>
      </c>
      <c r="O2435" s="1357"/>
      <c r="P2435" s="1357" t="str">
        <f t="shared" si="47"/>
        <v/>
      </c>
      <c r="Q2435" s="1361" t="str">
        <f>IFERROR(VLOOKUP(Organization!$L2435,BUDGETMANAGER,5,FALSE),"No VID")</f>
        <v>I</v>
      </c>
      <c r="R2435" s="111"/>
    </row>
    <row r="2436" spans="1:18" ht="12.75" customHeight="1">
      <c r="A2436" s="1359">
        <v>2427</v>
      </c>
      <c r="B2436" s="1355" t="s">
        <v>97</v>
      </c>
      <c r="C2436" s="1355"/>
      <c r="D2436" s="1355"/>
      <c r="E2436" s="1355"/>
      <c r="F2436" s="1355"/>
      <c r="G2436" s="1355"/>
      <c r="H2436" s="1356">
        <v>250603</v>
      </c>
      <c r="I2436" s="1357" t="s">
        <v>5529</v>
      </c>
      <c r="J2436" s="1355" t="s">
        <v>3245</v>
      </c>
      <c r="K2436" s="1360">
        <v>11110</v>
      </c>
      <c r="L2436" s="1357" t="s">
        <v>4298</v>
      </c>
      <c r="M2436" s="1357" t="str">
        <f>IFERROR(INDEX('Budget Manager'!C:C,MATCH(L2436,'Budget Manager'!A:A,0))&amp;", "&amp;INDEX('Budget Manager'!D:D,MATCH(L2436,'Budget Manager'!A:A,0)),"No Budget Manager")</f>
        <v>Larew, Deborah</v>
      </c>
      <c r="N2436" s="1357">
        <f>IFERROR(INDEX('Budget Manager'!B:B,MATCH(L2436,'Budget Manager'!A:A,0)),"No PIDM")</f>
        <v>433898</v>
      </c>
      <c r="O2436" s="1357" t="s">
        <v>6082</v>
      </c>
      <c r="P2436" s="1357" t="str">
        <f t="shared" si="47"/>
        <v>End</v>
      </c>
      <c r="Q2436" s="1361" t="str">
        <f>IFERROR(VLOOKUP(Organization!$L2436,BUDGETMANAGER,5,FALSE),"No VID")</f>
        <v>I</v>
      </c>
      <c r="R2436" s="111"/>
    </row>
    <row r="2437" spans="1:18" ht="12.75" customHeight="1">
      <c r="A2437" s="1359">
        <v>2428</v>
      </c>
      <c r="B2437" s="1355" t="s">
        <v>97</v>
      </c>
      <c r="C2437" s="1355"/>
      <c r="D2437" s="1355"/>
      <c r="E2437" s="1355"/>
      <c r="F2437" s="1355"/>
      <c r="G2437" s="1355"/>
      <c r="H2437" s="1356">
        <v>250904</v>
      </c>
      <c r="I2437" s="1363" t="s">
        <v>5234</v>
      </c>
      <c r="J2437" s="1355" t="s">
        <v>3245</v>
      </c>
      <c r="K2437" s="1360">
        <v>11110</v>
      </c>
      <c r="L2437" s="1357" t="s">
        <v>2393</v>
      </c>
      <c r="M2437" s="1357" t="str">
        <f>IFERROR(INDEX('Budget Manager'!C:C,MATCH(L2437,'Budget Manager'!A:A,0))&amp;", "&amp;INDEX('Budget Manager'!D:D,MATCH(L2437,'Budget Manager'!A:A,0)),"No Budget Manager")</f>
        <v>Joseph, Sonya</v>
      </c>
      <c r="N2437" s="1357">
        <f>IFERROR(INDEX('Budget Manager'!B:B,MATCH(L2437,'Budget Manager'!A:A,0)),"No PIDM")</f>
        <v>180420</v>
      </c>
      <c r="O2437" s="1357" t="s">
        <v>8441</v>
      </c>
      <c r="P2437" s="1357" t="str">
        <f t="shared" si="47"/>
        <v>End</v>
      </c>
      <c r="Q2437" s="1361" t="str">
        <f>IFERROR(VLOOKUP(Organization!$L2437,BUDGETMANAGER,5,FALSE),"No VID")</f>
        <v>I</v>
      </c>
      <c r="R2437" s="111">
        <f>COUNTIF($P$12:P2594,"End")</f>
        <v>611</v>
      </c>
    </row>
    <row r="2438" spans="1:18" ht="12.75" customHeight="1">
      <c r="A2438" s="1359">
        <v>2429</v>
      </c>
      <c r="B2438" s="1355" t="s">
        <v>97</v>
      </c>
      <c r="C2438" s="1355"/>
      <c r="D2438" s="1355"/>
      <c r="E2438" s="1355"/>
      <c r="F2438" s="1355"/>
      <c r="G2438" s="1355"/>
      <c r="H2438" s="1356">
        <v>255200</v>
      </c>
      <c r="I2438" s="1357" t="s">
        <v>6535</v>
      </c>
      <c r="J2438" s="1355" t="s">
        <v>3245</v>
      </c>
      <c r="K2438" s="1360">
        <v>10910</v>
      </c>
      <c r="L2438" s="1357" t="s">
        <v>2393</v>
      </c>
      <c r="M2438" s="1357" t="str">
        <f>IFERROR(INDEX('Budget Manager'!C:C,MATCH(L2438,'Budget Manager'!A:A,0))&amp;", "&amp;INDEX('Budget Manager'!D:D,MATCH(L2438,'Budget Manager'!A:A,0)),"No Budget Manager")</f>
        <v>Joseph, Sonya</v>
      </c>
      <c r="N2438" s="1357">
        <f>IFERROR(INDEX('Budget Manager'!B:B,MATCH(L2438,'Budget Manager'!A:A,0)),"No PIDM")</f>
        <v>180420</v>
      </c>
      <c r="O2438" s="1357"/>
      <c r="P2438" s="1357" t="str">
        <f t="shared" si="47"/>
        <v/>
      </c>
      <c r="Q2438" s="1361" t="str">
        <f>IFERROR(VLOOKUP(Organization!$L2438,BUDGETMANAGER,5,FALSE),"No VID")</f>
        <v>I</v>
      </c>
      <c r="R2438" s="111"/>
    </row>
    <row r="2439" spans="1:18" ht="12.75" customHeight="1">
      <c r="A2439" s="1359">
        <v>2430</v>
      </c>
      <c r="B2439" s="1355" t="s">
        <v>97</v>
      </c>
      <c r="C2439" s="1355"/>
      <c r="D2439" s="1355"/>
      <c r="E2439" s="1355"/>
      <c r="F2439" s="1355">
        <v>1093</v>
      </c>
      <c r="G2439" s="1355"/>
      <c r="H2439" s="1356"/>
      <c r="I2439" s="1363" t="s">
        <v>2047</v>
      </c>
      <c r="J2439" s="1355" t="s">
        <v>3240</v>
      </c>
      <c r="K2439" s="1360">
        <v>109</v>
      </c>
      <c r="L2439" s="1357" t="s">
        <v>5197</v>
      </c>
      <c r="M2439" s="1357" t="str">
        <f>IFERROR(INDEX('Budget Manager'!C:C,MATCH(L2439,'Budget Manager'!A:A,0))&amp;", "&amp;INDEX('Budget Manager'!D:D,MATCH(L2439,'Budget Manager'!A:A,0)),"No Budget Manager")</f>
        <v>Parker, Amy</v>
      </c>
      <c r="N2439" s="1357">
        <f>IFERROR(INDEX('Budget Manager'!B:B,MATCH(L2439,'Budget Manager'!A:A,0)),"No PIDM")</f>
        <v>1001861</v>
      </c>
      <c r="O2439" s="1357"/>
      <c r="P2439" s="1357" t="str">
        <f t="shared" si="47"/>
        <v/>
      </c>
      <c r="Q2439" s="1361" t="str">
        <f>IFERROR(VLOOKUP(Organization!$L2439,BUDGETMANAGER,5,FALSE),"No VID")</f>
        <v>A</v>
      </c>
      <c r="R2439" s="111"/>
    </row>
    <row r="2440" spans="1:18" ht="12.75" customHeight="1">
      <c r="A2440" s="1359">
        <v>2431</v>
      </c>
      <c r="B2440" s="1355" t="s">
        <v>97</v>
      </c>
      <c r="C2440" s="1355"/>
      <c r="D2440" s="1355"/>
      <c r="E2440" s="1355"/>
      <c r="F2440" s="1355"/>
      <c r="G2440" s="1355">
        <v>10930</v>
      </c>
      <c r="H2440" s="1356"/>
      <c r="I2440" s="1363" t="s">
        <v>2047</v>
      </c>
      <c r="J2440" s="1355" t="s">
        <v>3240</v>
      </c>
      <c r="K2440" s="1360">
        <v>1093</v>
      </c>
      <c r="L2440" s="1357" t="s">
        <v>5197</v>
      </c>
      <c r="M2440" s="1357" t="str">
        <f>IFERROR(INDEX('Budget Manager'!C:C,MATCH(L2440,'Budget Manager'!A:A,0))&amp;", "&amp;INDEX('Budget Manager'!D:D,MATCH(L2440,'Budget Manager'!A:A,0)),"No Budget Manager")</f>
        <v>Parker, Amy</v>
      </c>
      <c r="N2440" s="1357">
        <f>IFERROR(INDEX('Budget Manager'!B:B,MATCH(L2440,'Budget Manager'!A:A,0)),"No PIDM")</f>
        <v>1001861</v>
      </c>
      <c r="O2440" s="1357"/>
      <c r="P2440" s="1357" t="str">
        <f t="shared" si="47"/>
        <v/>
      </c>
      <c r="Q2440" s="1361" t="str">
        <f>IFERROR(VLOOKUP(Organization!$L2440,BUDGETMANAGER,5,FALSE),"No VID")</f>
        <v>A</v>
      </c>
      <c r="R2440" s="111"/>
    </row>
    <row r="2441" spans="1:18" ht="12.75" customHeight="1">
      <c r="A2441" s="1359">
        <v>2432</v>
      </c>
      <c r="B2441" s="1355" t="s">
        <v>97</v>
      </c>
      <c r="C2441" s="1355"/>
      <c r="D2441" s="1355"/>
      <c r="E2441" s="1355"/>
      <c r="F2441" s="1355"/>
      <c r="G2441" s="1355"/>
      <c r="H2441" s="1356">
        <v>150600</v>
      </c>
      <c r="I2441" s="1363" t="s">
        <v>2427</v>
      </c>
      <c r="J2441" s="1355" t="s">
        <v>3245</v>
      </c>
      <c r="K2441" s="1360">
        <v>11130</v>
      </c>
      <c r="L2441" s="1357"/>
      <c r="M2441" s="1357" t="str">
        <f>IFERROR(INDEX('Budget Manager'!C:C,MATCH(L2441,'Budget Manager'!A:A,0))&amp;", "&amp;INDEX('Budget Manager'!D:D,MATCH(L2441,'Budget Manager'!A:A,0)),"No Budget Manager")</f>
        <v>No Budget Manager</v>
      </c>
      <c r="N2441" s="1357" t="str">
        <f>IFERROR(INDEX('Budget Manager'!B:B,MATCH(L2441,'Budget Manager'!A:A,0)),"No PIDM")</f>
        <v>No PIDM</v>
      </c>
      <c r="O2441" s="1357" t="s">
        <v>6257</v>
      </c>
      <c r="P2441" s="1357" t="str">
        <f t="shared" si="47"/>
        <v>End</v>
      </c>
      <c r="Q2441" s="1361" t="str">
        <f>IFERROR(VLOOKUP(Organization!$L2441,BUDGETMANAGER,5,FALSE),"No VID")</f>
        <v>No VID</v>
      </c>
      <c r="R2441" s="111"/>
    </row>
    <row r="2442" spans="1:18" ht="12.75" customHeight="1">
      <c r="A2442" s="1359">
        <v>2433</v>
      </c>
      <c r="B2442" s="1355" t="s">
        <v>97</v>
      </c>
      <c r="C2442" s="1355"/>
      <c r="D2442" s="1355"/>
      <c r="E2442" s="1355"/>
      <c r="F2442" s="1355"/>
      <c r="G2442" s="1355"/>
      <c r="H2442" s="1356">
        <v>150607</v>
      </c>
      <c r="I2442" s="1363" t="s">
        <v>211</v>
      </c>
      <c r="J2442" s="1355" t="s">
        <v>3245</v>
      </c>
      <c r="K2442" s="1360">
        <v>10930</v>
      </c>
      <c r="L2442" s="1357" t="s">
        <v>9821</v>
      </c>
      <c r="M2442" s="1357" t="str">
        <f>IFERROR(INDEX('Budget Manager'!C:C,MATCH(L2442,'Budget Manager'!A:A,0))&amp;", "&amp;INDEX('Budget Manager'!D:D,MATCH(L2442,'Budget Manager'!A:A,0)),"No Budget Manager")</f>
        <v>Liburd, Hans</v>
      </c>
      <c r="N2442" s="1357">
        <f>IFERROR(INDEX('Budget Manager'!B:B,MATCH(L2442,'Budget Manager'!A:A,0)),"No PIDM")</f>
        <v>3603364</v>
      </c>
      <c r="O2442" s="1357"/>
      <c r="P2442" s="1357" t="str">
        <f t="shared" si="47"/>
        <v/>
      </c>
      <c r="Q2442" s="1361" t="str">
        <f>IFERROR(VLOOKUP(Organization!$L2442,BUDGETMANAGER,5,FALSE),"No VID")</f>
        <v>A</v>
      </c>
      <c r="R2442" s="111"/>
    </row>
    <row r="2443" spans="1:18" ht="12.75" customHeight="1">
      <c r="A2443" s="1359">
        <v>2434</v>
      </c>
      <c r="B2443" s="1355" t="s">
        <v>97</v>
      </c>
      <c r="C2443" s="1355"/>
      <c r="D2443" s="1355"/>
      <c r="E2443" s="1355"/>
      <c r="F2443" s="1355"/>
      <c r="G2443" s="1355"/>
      <c r="H2443" s="1356">
        <v>212904</v>
      </c>
      <c r="I2443" s="1363" t="s">
        <v>5346</v>
      </c>
      <c r="J2443" s="1355" t="s">
        <v>3245</v>
      </c>
      <c r="K2443" s="1360">
        <v>11130</v>
      </c>
      <c r="L2443" s="1357" t="s">
        <v>5733</v>
      </c>
      <c r="M2443" s="1357" t="str">
        <f>IFERROR(INDEX('Budget Manager'!C:C,MATCH(L2443,'Budget Manager'!A:A,0))&amp;", "&amp;INDEX('Budget Manager'!D:D,MATCH(L2443,'Budget Manager'!A:A,0)),"No Budget Manager")</f>
        <v>Ferrer, Niurka</v>
      </c>
      <c r="N2443" s="1357">
        <f>IFERROR(INDEX('Budget Manager'!B:B,MATCH(L2443,'Budget Manager'!A:A,0)),"No PIDM")</f>
        <v>3704176</v>
      </c>
      <c r="O2443" s="1357" t="s">
        <v>6080</v>
      </c>
      <c r="P2443" s="1357" t="str">
        <f t="shared" si="47"/>
        <v>End</v>
      </c>
      <c r="Q2443" s="1361" t="str">
        <f>IFERROR(VLOOKUP(Organization!$L2443,BUDGETMANAGER,5,FALSE),"No VID")</f>
        <v>I</v>
      </c>
      <c r="R2443" s="111"/>
    </row>
    <row r="2444" spans="1:18" ht="12.75" customHeight="1">
      <c r="A2444" s="1359">
        <v>2435</v>
      </c>
      <c r="B2444" s="1355" t="s">
        <v>97</v>
      </c>
      <c r="C2444" s="1355"/>
      <c r="D2444" s="1355"/>
      <c r="E2444" s="1355"/>
      <c r="F2444" s="1355"/>
      <c r="G2444" s="1355"/>
      <c r="H2444" s="1356">
        <v>214900</v>
      </c>
      <c r="I2444" s="1357" t="s">
        <v>8457</v>
      </c>
      <c r="J2444" s="1355" t="s">
        <v>3245</v>
      </c>
      <c r="K2444" s="1360">
        <v>10930</v>
      </c>
      <c r="L2444" s="1357" t="s">
        <v>5197</v>
      </c>
      <c r="M2444" s="1357" t="str">
        <f>IFERROR(INDEX('Budget Manager'!C:C,MATCH(L2444,'Budget Manager'!A:A,0))&amp;", "&amp;INDEX('Budget Manager'!D:D,MATCH(L2444,'Budget Manager'!A:A,0)),"No Budget Manager")</f>
        <v>Parker, Amy</v>
      </c>
      <c r="N2444" s="1357">
        <f>IFERROR(INDEX('Budget Manager'!B:B,MATCH(L2444,'Budget Manager'!A:A,0)),"No PIDM")</f>
        <v>1001861</v>
      </c>
      <c r="O2444" s="1357"/>
      <c r="P2444" s="1357" t="str">
        <f t="shared" si="47"/>
        <v/>
      </c>
      <c r="Q2444" s="1361" t="str">
        <f>IFERROR(VLOOKUP(Organization!$L2444,BUDGETMANAGER,5,FALSE),"No VID")</f>
        <v>A</v>
      </c>
      <c r="R2444" s="111"/>
    </row>
    <row r="2445" spans="1:18" ht="12.75" customHeight="1">
      <c r="A2445" s="1359">
        <v>2436</v>
      </c>
      <c r="B2445" s="1355" t="s">
        <v>97</v>
      </c>
      <c r="C2445" s="1355"/>
      <c r="D2445" s="1355"/>
      <c r="E2445" s="1355"/>
      <c r="F2445" s="1355"/>
      <c r="G2445" s="1355"/>
      <c r="H2445" s="1356">
        <v>215500</v>
      </c>
      <c r="I2445" s="1357" t="s">
        <v>8628</v>
      </c>
      <c r="J2445" s="1355" t="s">
        <v>3245</v>
      </c>
      <c r="K2445" s="1360">
        <v>10930</v>
      </c>
      <c r="L2445" s="1357" t="s">
        <v>5197</v>
      </c>
      <c r="M2445" s="1357" t="str">
        <f>IFERROR(INDEX('Budget Manager'!C:C,MATCH(L2445,'Budget Manager'!A:A,0))&amp;", "&amp;INDEX('Budget Manager'!D:D,MATCH(L2445,'Budget Manager'!A:A,0)),"No Budget Manager")</f>
        <v>Parker, Amy</v>
      </c>
      <c r="N2445" s="1357">
        <f>IFERROR(INDEX('Budget Manager'!B:B,MATCH(L2445,'Budget Manager'!A:A,0)),"No PIDM")</f>
        <v>1001861</v>
      </c>
      <c r="O2445" s="1357"/>
      <c r="P2445" s="1357" t="str">
        <f t="shared" si="47"/>
        <v/>
      </c>
      <c r="Q2445" s="1361" t="str">
        <f>IFERROR(VLOOKUP(Organization!$L2445,BUDGETMANAGER,5,FALSE),"No VID")</f>
        <v>A</v>
      </c>
      <c r="R2445" s="111">
        <f>COUNTIF($P$12:P2450,"End")</f>
        <v>550</v>
      </c>
    </row>
    <row r="2446" spans="1:18" ht="12.75" customHeight="1">
      <c r="A2446" s="1359">
        <v>2437</v>
      </c>
      <c r="B2446" s="1355" t="s">
        <v>97</v>
      </c>
      <c r="C2446" s="1355"/>
      <c r="D2446" s="1355"/>
      <c r="E2446" s="1355"/>
      <c r="F2446" s="1355"/>
      <c r="G2446" s="1355"/>
      <c r="H2446" s="1356">
        <v>215600</v>
      </c>
      <c r="I2446" s="1357" t="s">
        <v>8629</v>
      </c>
      <c r="J2446" s="1355" t="s">
        <v>3245</v>
      </c>
      <c r="K2446" s="1360">
        <v>10930</v>
      </c>
      <c r="L2446" s="1357" t="s">
        <v>5197</v>
      </c>
      <c r="M2446" s="1357" t="str">
        <f>IFERROR(INDEX('Budget Manager'!C:C,MATCH(L2446,'Budget Manager'!A:A,0))&amp;", "&amp;INDEX('Budget Manager'!D:D,MATCH(L2446,'Budget Manager'!A:A,0)),"No Budget Manager")</f>
        <v>Parker, Amy</v>
      </c>
      <c r="N2446" s="1357">
        <f>IFERROR(INDEX('Budget Manager'!B:B,MATCH(L2446,'Budget Manager'!A:A,0)),"No PIDM")</f>
        <v>1001861</v>
      </c>
      <c r="O2446" s="1357"/>
      <c r="P2446" s="1357" t="str">
        <f t="shared" si="47"/>
        <v/>
      </c>
      <c r="Q2446" s="1361" t="str">
        <f>IFERROR(VLOOKUP(Organization!$L2446,BUDGETMANAGER,5,FALSE),"No VID")</f>
        <v>A</v>
      </c>
      <c r="R2446" s="111"/>
    </row>
    <row r="2447" spans="1:18" ht="12.75" customHeight="1">
      <c r="A2447" s="1359">
        <v>2438</v>
      </c>
      <c r="B2447" s="1355" t="s">
        <v>97</v>
      </c>
      <c r="C2447" s="1355"/>
      <c r="D2447" s="1355"/>
      <c r="E2447" s="1355"/>
      <c r="F2447" s="1355"/>
      <c r="G2447" s="1355"/>
      <c r="H2447" s="1356">
        <v>250004</v>
      </c>
      <c r="I2447" s="1363" t="s">
        <v>2424</v>
      </c>
      <c r="J2447" s="1355" t="s">
        <v>3245</v>
      </c>
      <c r="K2447" s="1360">
        <v>11130</v>
      </c>
      <c r="L2447" s="1357"/>
      <c r="M2447" s="1357" t="str">
        <f>IFERROR(INDEX('Budget Manager'!C:C,MATCH(L2447,'Budget Manager'!A:A,0))&amp;", "&amp;INDEX('Budget Manager'!D:D,MATCH(L2447,'Budget Manager'!A:A,0)),"No Budget Manager")</f>
        <v>No Budget Manager</v>
      </c>
      <c r="N2447" s="1357" t="str">
        <f>IFERROR(INDEX('Budget Manager'!B:B,MATCH(L2447,'Budget Manager'!A:A,0)),"No PIDM")</f>
        <v>No PIDM</v>
      </c>
      <c r="O2447" s="1357" t="s">
        <v>5288</v>
      </c>
      <c r="P2447" s="1357" t="str">
        <f t="shared" si="47"/>
        <v>End</v>
      </c>
      <c r="Q2447" s="1361" t="str">
        <f>IFERROR(VLOOKUP(Organization!$L2447,BUDGETMANAGER,5,FALSE),"No VID")</f>
        <v>No VID</v>
      </c>
      <c r="R2447" s="111"/>
    </row>
    <row r="2448" spans="1:18" ht="12.75" customHeight="1">
      <c r="A2448" s="1359">
        <v>2439</v>
      </c>
      <c r="B2448" s="1355" t="s">
        <v>97</v>
      </c>
      <c r="C2448" s="1355"/>
      <c r="D2448" s="1355"/>
      <c r="E2448" s="1355"/>
      <c r="F2448" s="1355"/>
      <c r="G2448" s="1355"/>
      <c r="H2448" s="1356">
        <v>250005</v>
      </c>
      <c r="I2448" s="1363" t="s">
        <v>2425</v>
      </c>
      <c r="J2448" s="1355" t="s">
        <v>3245</v>
      </c>
      <c r="K2448" s="1360">
        <v>11130</v>
      </c>
      <c r="L2448" s="1357"/>
      <c r="M2448" s="1357" t="str">
        <f>IFERROR(INDEX('Budget Manager'!C:C,MATCH(L2448,'Budget Manager'!A:A,0))&amp;", "&amp;INDEX('Budget Manager'!D:D,MATCH(L2448,'Budget Manager'!A:A,0)),"No Budget Manager")</f>
        <v>No Budget Manager</v>
      </c>
      <c r="N2448" s="1357" t="str">
        <f>IFERROR(INDEX('Budget Manager'!B:B,MATCH(L2448,'Budget Manager'!A:A,0)),"No PIDM")</f>
        <v>No PIDM</v>
      </c>
      <c r="O2448" s="1357" t="s">
        <v>5288</v>
      </c>
      <c r="P2448" s="1357" t="str">
        <f t="shared" si="47"/>
        <v>End</v>
      </c>
      <c r="Q2448" s="1361" t="str">
        <f>IFERROR(VLOOKUP(Organization!$L2448,BUDGETMANAGER,5,FALSE),"No VID")</f>
        <v>No VID</v>
      </c>
      <c r="R2448" s="111"/>
    </row>
    <row r="2449" spans="1:18" ht="12.75" customHeight="1">
      <c r="A2449" s="1359">
        <v>2440</v>
      </c>
      <c r="B2449" s="1355" t="s">
        <v>97</v>
      </c>
      <c r="C2449" s="1355"/>
      <c r="D2449" s="1355"/>
      <c r="E2449" s="1355"/>
      <c r="F2449" s="1355"/>
      <c r="G2449" s="1355"/>
      <c r="H2449" s="1356">
        <v>250007</v>
      </c>
      <c r="I2449" s="1363" t="s">
        <v>2426</v>
      </c>
      <c r="J2449" s="1355" t="s">
        <v>3245</v>
      </c>
      <c r="K2449" s="1360">
        <v>11130</v>
      </c>
      <c r="L2449" s="1357"/>
      <c r="M2449" s="1357" t="str">
        <f>IFERROR(INDEX('Budget Manager'!C:C,MATCH(L2449,'Budget Manager'!A:A,0))&amp;", "&amp;INDEX('Budget Manager'!D:D,MATCH(L2449,'Budget Manager'!A:A,0)),"No Budget Manager")</f>
        <v>No Budget Manager</v>
      </c>
      <c r="N2449" s="1357" t="str">
        <f>IFERROR(INDEX('Budget Manager'!B:B,MATCH(L2449,'Budget Manager'!A:A,0)),"No PIDM")</f>
        <v>No PIDM</v>
      </c>
      <c r="O2449" s="1357" t="s">
        <v>5288</v>
      </c>
      <c r="P2449" s="1357" t="str">
        <f t="shared" si="47"/>
        <v>End</v>
      </c>
      <c r="Q2449" s="1361" t="str">
        <f>IFERROR(VLOOKUP(Organization!$L2449,BUDGETMANAGER,5,FALSE),"No VID")</f>
        <v>No VID</v>
      </c>
      <c r="R2449" s="111"/>
    </row>
    <row r="2450" spans="1:18" ht="12.75" customHeight="1">
      <c r="A2450" s="1359">
        <v>2441</v>
      </c>
      <c r="B2450" s="1355" t="s">
        <v>97</v>
      </c>
      <c r="C2450" s="1355"/>
      <c r="D2450" s="1355"/>
      <c r="E2450" s="1355"/>
      <c r="F2450" s="1355"/>
      <c r="G2450" s="1355"/>
      <c r="H2450" s="1356">
        <v>251600</v>
      </c>
      <c r="I2450" s="1357" t="s">
        <v>3457</v>
      </c>
      <c r="J2450" s="1355" t="s">
        <v>3245</v>
      </c>
      <c r="K2450" s="1360">
        <v>11130</v>
      </c>
      <c r="L2450" s="1357" t="s">
        <v>5197</v>
      </c>
      <c r="M2450" s="1357" t="str">
        <f>IFERROR(INDEX('Budget Manager'!C:C,MATCH(L2450,'Budget Manager'!A:A,0))&amp;", "&amp;INDEX('Budget Manager'!D:D,MATCH(L2450,'Budget Manager'!A:A,0)),"No Budget Manager")</f>
        <v>Parker, Amy</v>
      </c>
      <c r="N2450" s="1357">
        <f>IFERROR(INDEX('Budget Manager'!B:B,MATCH(L2450,'Budget Manager'!A:A,0)),"No PIDM")</f>
        <v>1001861</v>
      </c>
      <c r="O2450" s="1357" t="s">
        <v>6080</v>
      </c>
      <c r="P2450" s="1357" t="str">
        <f t="shared" si="47"/>
        <v>End</v>
      </c>
      <c r="Q2450" s="1361" t="str">
        <f>IFERROR(VLOOKUP(Organization!$L2450,BUDGETMANAGER,5,FALSE),"No VID")</f>
        <v>A</v>
      </c>
      <c r="R2450" s="111"/>
    </row>
    <row r="2451" spans="1:18" ht="12.75" customHeight="1">
      <c r="A2451" s="1359">
        <v>2442</v>
      </c>
      <c r="B2451" s="1355" t="s">
        <v>97</v>
      </c>
      <c r="C2451" s="1355"/>
      <c r="D2451" s="1355"/>
      <c r="E2451" s="1355"/>
      <c r="F2451" s="1355">
        <v>1094</v>
      </c>
      <c r="G2451" s="1355"/>
      <c r="H2451" s="1356"/>
      <c r="I2451" s="1363" t="s">
        <v>2047</v>
      </c>
      <c r="J2451" s="1355" t="s">
        <v>3240</v>
      </c>
      <c r="K2451" s="1360">
        <v>109</v>
      </c>
      <c r="L2451" s="1393" t="s">
        <v>9587</v>
      </c>
      <c r="M2451" s="1357" t="str">
        <f>IFERROR(INDEX('Budget Manager'!C:C,MATCH(L2451,'Budget Manager'!A:A,0))&amp;", "&amp;INDEX('Budget Manager'!D:D,MATCH(L2451,'Budget Manager'!A:A,0)),"No Budget Manager")</f>
        <v>Sanders, Lakisha</v>
      </c>
      <c r="N2451" s="1357">
        <f>IFERROR(INDEX('Budget Manager'!B:B,MATCH(L2451,'Budget Manager'!A:A,0)),"No PIDM")</f>
        <v>4144863</v>
      </c>
      <c r="O2451" s="1357"/>
      <c r="P2451" s="1357" t="str">
        <f t="shared" si="47"/>
        <v/>
      </c>
      <c r="Q2451" s="1361" t="str">
        <f>IFERROR(VLOOKUP(Organization!$L2451,BUDGETMANAGER,5,FALSE),"No VID")</f>
        <v>A</v>
      </c>
      <c r="R2451" s="111"/>
    </row>
    <row r="2452" spans="1:18" ht="12.75" customHeight="1">
      <c r="A2452" s="1359">
        <v>2443</v>
      </c>
      <c r="B2452" s="1355" t="s">
        <v>97</v>
      </c>
      <c r="C2452" s="1355"/>
      <c r="D2452" s="1355"/>
      <c r="E2452" s="1355"/>
      <c r="F2452" s="1355"/>
      <c r="G2452" s="1355">
        <v>10940</v>
      </c>
      <c r="H2452" s="1356"/>
      <c r="I2452" s="1363" t="s">
        <v>2047</v>
      </c>
      <c r="J2452" s="1355" t="s">
        <v>3240</v>
      </c>
      <c r="K2452" s="1360">
        <v>1094</v>
      </c>
      <c r="L2452" s="1393" t="s">
        <v>9587</v>
      </c>
      <c r="M2452" s="1357" t="str">
        <f>IFERROR(INDEX('Budget Manager'!C:C,MATCH(L2452,'Budget Manager'!A:A,0))&amp;", "&amp;INDEX('Budget Manager'!D:D,MATCH(L2452,'Budget Manager'!A:A,0)),"No Budget Manager")</f>
        <v>Sanders, Lakisha</v>
      </c>
      <c r="N2452" s="1357">
        <f>IFERROR(INDEX('Budget Manager'!B:B,MATCH(L2452,'Budget Manager'!A:A,0)),"No PIDM")</f>
        <v>4144863</v>
      </c>
      <c r="O2452" s="1357"/>
      <c r="P2452" s="1357" t="str">
        <f t="shared" si="47"/>
        <v/>
      </c>
      <c r="Q2452" s="1361" t="str">
        <f>IFERROR(VLOOKUP(Organization!$L2452,BUDGETMANAGER,5,FALSE),"No VID")</f>
        <v>A</v>
      </c>
      <c r="R2452" s="111"/>
    </row>
    <row r="2453" spans="1:18" ht="12.75" customHeight="1">
      <c r="A2453" s="1359">
        <v>2444</v>
      </c>
      <c r="B2453" s="1355" t="s">
        <v>97</v>
      </c>
      <c r="C2453" s="1355"/>
      <c r="D2453" s="1355"/>
      <c r="E2453" s="1355"/>
      <c r="F2453" s="1355"/>
      <c r="G2453" s="1355"/>
      <c r="H2453" s="1356">
        <v>150002</v>
      </c>
      <c r="I2453" s="1363" t="s">
        <v>6789</v>
      </c>
      <c r="J2453" s="1355" t="s">
        <v>3245</v>
      </c>
      <c r="K2453" s="1360">
        <v>10940</v>
      </c>
      <c r="L2453" s="1393" t="s">
        <v>9587</v>
      </c>
      <c r="M2453" s="1357" t="str">
        <f>IFERROR(INDEX('Budget Manager'!C:C,MATCH(L2453,'Budget Manager'!A:A,0))&amp;", "&amp;INDEX('Budget Manager'!D:D,MATCH(L2453,'Budget Manager'!A:A,0)),"No Budget Manager")</f>
        <v>Sanders, Lakisha</v>
      </c>
      <c r="N2453" s="1357">
        <f>IFERROR(INDEX('Budget Manager'!B:B,MATCH(L2453,'Budget Manager'!A:A,0)),"No PIDM")</f>
        <v>4144863</v>
      </c>
      <c r="O2453" s="1357"/>
      <c r="P2453" s="1357" t="str">
        <f t="shared" si="47"/>
        <v/>
      </c>
      <c r="Q2453" s="1361" t="str">
        <f>IFERROR(VLOOKUP(Organization!$L2453,BUDGETMANAGER,5,FALSE),"No VID")</f>
        <v>A</v>
      </c>
      <c r="R2453" s="111"/>
    </row>
    <row r="2454" spans="1:18" ht="12.75" customHeight="1">
      <c r="A2454" s="1359">
        <v>2445</v>
      </c>
      <c r="B2454" s="1355" t="s">
        <v>97</v>
      </c>
      <c r="C2454" s="1355"/>
      <c r="D2454" s="1355"/>
      <c r="E2454" s="1355"/>
      <c r="F2454" s="1355"/>
      <c r="G2454" s="1355"/>
      <c r="H2454" s="1356">
        <v>150210</v>
      </c>
      <c r="I2454" s="1363" t="s">
        <v>7431</v>
      </c>
      <c r="J2454" s="1355" t="s">
        <v>3245</v>
      </c>
      <c r="K2454" s="1360">
        <v>10940</v>
      </c>
      <c r="L2454" s="1393" t="s">
        <v>9587</v>
      </c>
      <c r="M2454" s="1357" t="str">
        <f>IFERROR(INDEX('Budget Manager'!C:C,MATCH(L2454,'Budget Manager'!A:A,0))&amp;", "&amp;INDEX('Budget Manager'!D:D,MATCH(L2454,'Budget Manager'!A:A,0)),"No Budget Manager")</f>
        <v>Sanders, Lakisha</v>
      </c>
      <c r="N2454" s="1357">
        <f>IFERROR(INDEX('Budget Manager'!B:B,MATCH(L2454,'Budget Manager'!A:A,0)),"No PIDM")</f>
        <v>4144863</v>
      </c>
      <c r="O2454" s="1357"/>
      <c r="P2454" s="1357" t="str">
        <f t="shared" si="47"/>
        <v/>
      </c>
      <c r="Q2454" s="1361" t="str">
        <f>IFERROR(VLOOKUP(Organization!$L2454,BUDGETMANAGER,5,FALSE),"No VID")</f>
        <v>A</v>
      </c>
      <c r="R2454" s="111"/>
    </row>
    <row r="2455" spans="1:18" ht="12.75" customHeight="1">
      <c r="A2455" s="1359">
        <v>2446</v>
      </c>
      <c r="B2455" s="1355" t="s">
        <v>97</v>
      </c>
      <c r="C2455" s="1355"/>
      <c r="D2455" s="1355"/>
      <c r="E2455" s="1355"/>
      <c r="F2455" s="1355"/>
      <c r="G2455" s="1355"/>
      <c r="H2455" s="1356">
        <v>150113</v>
      </c>
      <c r="I2455" s="1363" t="s">
        <v>7768</v>
      </c>
      <c r="J2455" s="1355" t="s">
        <v>3245</v>
      </c>
      <c r="K2455" s="1360">
        <v>10940</v>
      </c>
      <c r="L2455" s="1393" t="s">
        <v>9587</v>
      </c>
      <c r="M2455" s="1357" t="str">
        <f>IFERROR(INDEX('Budget Manager'!C:C,MATCH(L2455,'Budget Manager'!A:A,0))&amp;", "&amp;INDEX('Budget Manager'!D:D,MATCH(L2455,'Budget Manager'!A:A,0)),"No Budget Manager")</f>
        <v>Sanders, Lakisha</v>
      </c>
      <c r="N2455" s="1357">
        <f>IFERROR(INDEX('Budget Manager'!B:B,MATCH(L2455,'Budget Manager'!A:A,0)),"No PIDM")</f>
        <v>4144863</v>
      </c>
      <c r="O2455" s="1357"/>
      <c r="P2455" s="1357" t="str">
        <f t="shared" si="47"/>
        <v/>
      </c>
      <c r="Q2455" s="1361" t="str">
        <f>IFERROR(VLOOKUP(Organization!$L2455,BUDGETMANAGER,5,FALSE),"No VID")</f>
        <v>A</v>
      </c>
      <c r="R2455" s="111"/>
    </row>
    <row r="2456" spans="1:18" ht="12.75" customHeight="1">
      <c r="A2456" s="1359">
        <v>2447</v>
      </c>
      <c r="B2456" s="1355" t="s">
        <v>97</v>
      </c>
      <c r="C2456" s="1355"/>
      <c r="D2456" s="1355"/>
      <c r="E2456" s="1355"/>
      <c r="F2456" s="1355"/>
      <c r="G2456" s="1355"/>
      <c r="H2456" s="1356">
        <v>150307</v>
      </c>
      <c r="I2456" s="1363" t="s">
        <v>3762</v>
      </c>
      <c r="J2456" s="1355" t="s">
        <v>3245</v>
      </c>
      <c r="K2456" s="1360">
        <v>10940</v>
      </c>
      <c r="L2456" s="1393" t="s">
        <v>9587</v>
      </c>
      <c r="M2456" s="1357" t="str">
        <f>IFERROR(INDEX('Budget Manager'!C:C,MATCH(L2456,'Budget Manager'!A:A,0))&amp;", "&amp;INDEX('Budget Manager'!D:D,MATCH(L2456,'Budget Manager'!A:A,0)),"No Budget Manager")</f>
        <v>Sanders, Lakisha</v>
      </c>
      <c r="N2456" s="1357">
        <f>IFERROR(INDEX('Budget Manager'!B:B,MATCH(L2456,'Budget Manager'!A:A,0)),"No PIDM")</f>
        <v>4144863</v>
      </c>
      <c r="O2456" s="1357"/>
      <c r="P2456" s="1357" t="str">
        <f t="shared" si="47"/>
        <v/>
      </c>
      <c r="Q2456" s="1361" t="str">
        <f>IFERROR(VLOOKUP(Organization!$L2456,BUDGETMANAGER,5,FALSE),"No VID")</f>
        <v>A</v>
      </c>
      <c r="R2456" s="111"/>
    </row>
    <row r="2457" spans="1:18" ht="12.75" customHeight="1">
      <c r="A2457" s="1359">
        <v>2448</v>
      </c>
      <c r="B2457" s="1355" t="s">
        <v>97</v>
      </c>
      <c r="C2457" s="1355"/>
      <c r="D2457" s="1355"/>
      <c r="E2457" s="1355"/>
      <c r="F2457" s="1355"/>
      <c r="G2457" s="1355"/>
      <c r="H2457" s="1356">
        <v>150403</v>
      </c>
      <c r="I2457" s="1363" t="s">
        <v>3759</v>
      </c>
      <c r="J2457" s="1355" t="s">
        <v>3245</v>
      </c>
      <c r="K2457" s="1360">
        <v>10940</v>
      </c>
      <c r="L2457" s="1393" t="s">
        <v>9587</v>
      </c>
      <c r="M2457" s="1357" t="str">
        <f>IFERROR(INDEX('Budget Manager'!C:C,MATCH(L2457,'Budget Manager'!A:A,0))&amp;", "&amp;INDEX('Budget Manager'!D:D,MATCH(L2457,'Budget Manager'!A:A,0)),"No Budget Manager")</f>
        <v>Sanders, Lakisha</v>
      </c>
      <c r="N2457" s="1357">
        <f>IFERROR(INDEX('Budget Manager'!B:B,MATCH(L2457,'Budget Manager'!A:A,0)),"No PIDM")</f>
        <v>4144863</v>
      </c>
      <c r="O2457" s="1357"/>
      <c r="P2457" s="1357" t="str">
        <f t="shared" si="47"/>
        <v/>
      </c>
      <c r="Q2457" s="1361" t="str">
        <f>IFERROR(VLOOKUP(Organization!$L2457,BUDGETMANAGER,5,FALSE),"No VID")</f>
        <v>A</v>
      </c>
      <c r="R2457" s="111"/>
    </row>
    <row r="2458" spans="1:18" ht="12.75" customHeight="1">
      <c r="A2458" s="1359">
        <v>2449</v>
      </c>
      <c r="B2458" s="1355" t="s">
        <v>97</v>
      </c>
      <c r="C2458" s="1355"/>
      <c r="D2458" s="1355"/>
      <c r="E2458" s="1355"/>
      <c r="F2458" s="1355"/>
      <c r="G2458" s="1355"/>
      <c r="H2458" s="1356">
        <v>150404</v>
      </c>
      <c r="I2458" s="1363" t="s">
        <v>3760</v>
      </c>
      <c r="J2458" s="1355" t="s">
        <v>3245</v>
      </c>
      <c r="K2458" s="1360">
        <v>10940</v>
      </c>
      <c r="L2458" s="1393" t="s">
        <v>9587</v>
      </c>
      <c r="M2458" s="1357" t="str">
        <f>IFERROR(INDEX('Budget Manager'!C:C,MATCH(L2458,'Budget Manager'!A:A,0))&amp;", "&amp;INDEX('Budget Manager'!D:D,MATCH(L2458,'Budget Manager'!A:A,0)),"No Budget Manager")</f>
        <v>Sanders, Lakisha</v>
      </c>
      <c r="N2458" s="1357">
        <f>IFERROR(INDEX('Budget Manager'!B:B,MATCH(L2458,'Budget Manager'!A:A,0)),"No PIDM")</f>
        <v>4144863</v>
      </c>
      <c r="O2458" s="1357"/>
      <c r="P2458" s="1357" t="str">
        <f t="shared" si="47"/>
        <v/>
      </c>
      <c r="Q2458" s="1361" t="str">
        <f>IFERROR(VLOOKUP(Organization!$L2458,BUDGETMANAGER,5,FALSE),"No VID")</f>
        <v>A</v>
      </c>
      <c r="R2458" s="111"/>
    </row>
    <row r="2459" spans="1:18" ht="12.75" customHeight="1">
      <c r="A2459" s="1359">
        <v>2450</v>
      </c>
      <c r="B2459" s="1355" t="s">
        <v>97</v>
      </c>
      <c r="C2459" s="1355"/>
      <c r="D2459" s="1355"/>
      <c r="E2459" s="1355"/>
      <c r="F2459" s="1355"/>
      <c r="G2459" s="1355"/>
      <c r="H2459" s="1356">
        <v>150405</v>
      </c>
      <c r="I2459" s="1363" t="s">
        <v>3761</v>
      </c>
      <c r="J2459" s="1355" t="s">
        <v>3245</v>
      </c>
      <c r="K2459" s="1360">
        <v>10940</v>
      </c>
      <c r="L2459" s="1393" t="s">
        <v>9587</v>
      </c>
      <c r="M2459" s="1357" t="str">
        <f>IFERROR(INDEX('Budget Manager'!C:C,MATCH(L2459,'Budget Manager'!A:A,0))&amp;", "&amp;INDEX('Budget Manager'!D:D,MATCH(L2459,'Budget Manager'!A:A,0)),"No Budget Manager")</f>
        <v>Sanders, Lakisha</v>
      </c>
      <c r="N2459" s="1357">
        <f>IFERROR(INDEX('Budget Manager'!B:B,MATCH(L2459,'Budget Manager'!A:A,0)),"No PIDM")</f>
        <v>4144863</v>
      </c>
      <c r="O2459" s="1357"/>
      <c r="P2459" s="1357" t="str">
        <f t="shared" si="47"/>
        <v/>
      </c>
      <c r="Q2459" s="1361" t="str">
        <f>IFERROR(VLOOKUP(Organization!$L2459,BUDGETMANAGER,5,FALSE),"No VID")</f>
        <v>A</v>
      </c>
      <c r="R2459" s="111"/>
    </row>
    <row r="2460" spans="1:18" ht="12.75" customHeight="1">
      <c r="A2460" s="1359">
        <v>2451</v>
      </c>
      <c r="B2460" s="1355" t="s">
        <v>97</v>
      </c>
      <c r="C2460" s="1355"/>
      <c r="D2460" s="1355"/>
      <c r="E2460" s="1355"/>
      <c r="F2460" s="1355"/>
      <c r="G2460" s="1355"/>
      <c r="H2460" s="1356">
        <v>150700</v>
      </c>
      <c r="I2460" s="1363" t="s">
        <v>3754</v>
      </c>
      <c r="J2460" s="1355" t="s">
        <v>3245</v>
      </c>
      <c r="K2460" s="1360">
        <v>10940</v>
      </c>
      <c r="L2460" s="1393" t="s">
        <v>9587</v>
      </c>
      <c r="M2460" s="1357" t="str">
        <f>IFERROR(INDEX('Budget Manager'!C:C,MATCH(L2460,'Budget Manager'!A:A,0))&amp;", "&amp;INDEX('Budget Manager'!D:D,MATCH(L2460,'Budget Manager'!A:A,0)),"No Budget Manager")</f>
        <v>Sanders, Lakisha</v>
      </c>
      <c r="N2460" s="1357">
        <f>IFERROR(INDEX('Budget Manager'!B:B,MATCH(L2460,'Budget Manager'!A:A,0)),"No PIDM")</f>
        <v>4144863</v>
      </c>
      <c r="O2460" s="1357"/>
      <c r="P2460" s="1357" t="str">
        <f t="shared" si="47"/>
        <v/>
      </c>
      <c r="Q2460" s="1361" t="str">
        <f>IFERROR(VLOOKUP(Organization!$L2460,BUDGETMANAGER,5,FALSE),"No VID")</f>
        <v>A</v>
      </c>
      <c r="R2460" s="111"/>
    </row>
    <row r="2461" spans="1:18" ht="12.75" customHeight="1">
      <c r="A2461" s="1359">
        <v>2452</v>
      </c>
      <c r="B2461" s="1355" t="s">
        <v>97</v>
      </c>
      <c r="C2461" s="1355"/>
      <c r="D2461" s="1355"/>
      <c r="E2461" s="1355"/>
      <c r="F2461" s="1355"/>
      <c r="G2461" s="1355"/>
      <c r="H2461" s="1356">
        <v>150703</v>
      </c>
      <c r="I2461" s="1363" t="s">
        <v>5523</v>
      </c>
      <c r="J2461" s="1355" t="s">
        <v>3245</v>
      </c>
      <c r="K2461" s="1360">
        <v>10940</v>
      </c>
      <c r="L2461" s="1393" t="s">
        <v>9587</v>
      </c>
      <c r="M2461" s="1357" t="str">
        <f>IFERROR(INDEX('Budget Manager'!C:C,MATCH(L2461,'Budget Manager'!A:A,0))&amp;", "&amp;INDEX('Budget Manager'!D:D,MATCH(L2461,'Budget Manager'!A:A,0)),"No Budget Manager")</f>
        <v>Sanders, Lakisha</v>
      </c>
      <c r="N2461" s="1357">
        <f>IFERROR(INDEX('Budget Manager'!B:B,MATCH(L2461,'Budget Manager'!A:A,0)),"No PIDM")</f>
        <v>4144863</v>
      </c>
      <c r="O2461" s="1357"/>
      <c r="P2461" s="1357" t="str">
        <f t="shared" si="47"/>
        <v/>
      </c>
      <c r="Q2461" s="1361" t="str">
        <f>IFERROR(VLOOKUP(Organization!$L2461,BUDGETMANAGER,5,FALSE),"No VID")</f>
        <v>A</v>
      </c>
      <c r="R2461" s="111"/>
    </row>
    <row r="2462" spans="1:18" ht="12.75" customHeight="1">
      <c r="A2462" s="1359">
        <v>2453</v>
      </c>
      <c r="B2462" s="1355" t="s">
        <v>97</v>
      </c>
      <c r="C2462" s="1355"/>
      <c r="D2462" s="1355"/>
      <c r="E2462" s="1355"/>
      <c r="F2462" s="1355"/>
      <c r="G2462" s="1355"/>
      <c r="H2462" s="1356">
        <v>150704</v>
      </c>
      <c r="I2462" s="1363" t="s">
        <v>5524</v>
      </c>
      <c r="J2462" s="1355" t="s">
        <v>3245</v>
      </c>
      <c r="K2462" s="1360">
        <v>10940</v>
      </c>
      <c r="L2462" s="1393" t="s">
        <v>9587</v>
      </c>
      <c r="M2462" s="1357" t="str">
        <f>IFERROR(INDEX('Budget Manager'!C:C,MATCH(L2462,'Budget Manager'!A:A,0))&amp;", "&amp;INDEX('Budget Manager'!D:D,MATCH(L2462,'Budget Manager'!A:A,0)),"No Budget Manager")</f>
        <v>Sanders, Lakisha</v>
      </c>
      <c r="N2462" s="1357">
        <f>IFERROR(INDEX('Budget Manager'!B:B,MATCH(L2462,'Budget Manager'!A:A,0)),"No PIDM")</f>
        <v>4144863</v>
      </c>
      <c r="O2462" s="1357"/>
      <c r="P2462" s="1357" t="str">
        <f t="shared" si="47"/>
        <v/>
      </c>
      <c r="Q2462" s="1361" t="str">
        <f>IFERROR(VLOOKUP(Organization!$L2462,BUDGETMANAGER,5,FALSE),"No VID")</f>
        <v>A</v>
      </c>
      <c r="R2462" s="111"/>
    </row>
    <row r="2463" spans="1:18" ht="12.75" customHeight="1">
      <c r="A2463" s="1359">
        <v>2454</v>
      </c>
      <c r="B2463" s="1355" t="s">
        <v>97</v>
      </c>
      <c r="C2463" s="1355"/>
      <c r="D2463" s="1355"/>
      <c r="E2463" s="1355"/>
      <c r="F2463" s="1355"/>
      <c r="G2463" s="1355"/>
      <c r="H2463" s="1356">
        <v>150805</v>
      </c>
      <c r="I2463" s="1363" t="s">
        <v>5525</v>
      </c>
      <c r="J2463" s="1355" t="s">
        <v>3245</v>
      </c>
      <c r="K2463" s="1360">
        <v>10940</v>
      </c>
      <c r="L2463" s="1393" t="s">
        <v>9587</v>
      </c>
      <c r="M2463" s="1357" t="str">
        <f>IFERROR(INDEX('Budget Manager'!C:C,MATCH(L2463,'Budget Manager'!A:A,0))&amp;", "&amp;INDEX('Budget Manager'!D:D,MATCH(L2463,'Budget Manager'!A:A,0)),"No Budget Manager")</f>
        <v>Sanders, Lakisha</v>
      </c>
      <c r="N2463" s="1357">
        <f>IFERROR(INDEX('Budget Manager'!B:B,MATCH(L2463,'Budget Manager'!A:A,0)),"No PIDM")</f>
        <v>4144863</v>
      </c>
      <c r="O2463" s="1357"/>
      <c r="P2463" s="1357" t="str">
        <f t="shared" si="47"/>
        <v/>
      </c>
      <c r="Q2463" s="1361" t="str">
        <f>IFERROR(VLOOKUP(Organization!$L2463,BUDGETMANAGER,5,FALSE),"No VID")</f>
        <v>A</v>
      </c>
      <c r="R2463" s="111"/>
    </row>
    <row r="2464" spans="1:18" ht="12.75" customHeight="1">
      <c r="A2464" s="1359">
        <v>2455</v>
      </c>
      <c r="B2464" s="1355" t="s">
        <v>97</v>
      </c>
      <c r="C2464" s="1355"/>
      <c r="D2464" s="1355"/>
      <c r="E2464" s="1355"/>
      <c r="F2464" s="1355"/>
      <c r="G2464" s="1355"/>
      <c r="H2464" s="1356">
        <v>251800</v>
      </c>
      <c r="I2464" s="1363" t="s">
        <v>4053</v>
      </c>
      <c r="J2464" s="1355" t="s">
        <v>3245</v>
      </c>
      <c r="K2464" s="1360">
        <v>11140</v>
      </c>
      <c r="L2464" s="1357" t="s">
        <v>5067</v>
      </c>
      <c r="M2464" s="1357" t="str">
        <f>IFERROR(INDEX('Budget Manager'!C:C,MATCH(L2464,'Budget Manager'!A:A,0))&amp;", "&amp;INDEX('Budget Manager'!D:D,MATCH(L2464,'Budget Manager'!A:A,0)),"No Budget Manager")</f>
        <v>Christensen, Christen</v>
      </c>
      <c r="N2464" s="1357">
        <f>IFERROR(INDEX('Budget Manager'!B:B,MATCH(L2464,'Budget Manager'!A:A,0)),"No PIDM")</f>
        <v>3642947</v>
      </c>
      <c r="O2464" s="1357" t="s">
        <v>6082</v>
      </c>
      <c r="P2464" s="1357" t="str">
        <f t="shared" si="47"/>
        <v>End</v>
      </c>
      <c r="Q2464" s="1361" t="str">
        <f>IFERROR(VLOOKUP(Organization!$L2464,BUDGETMANAGER,5,FALSE),"No VID")</f>
        <v>I</v>
      </c>
      <c r="R2464" s="111"/>
    </row>
    <row r="2465" spans="1:18" ht="12.75" customHeight="1">
      <c r="A2465" s="1359">
        <v>2456</v>
      </c>
      <c r="B2465" s="1355" t="s">
        <v>97</v>
      </c>
      <c r="C2465" s="1355"/>
      <c r="D2465" s="1355"/>
      <c r="E2465" s="1355"/>
      <c r="F2465" s="1355"/>
      <c r="G2465" s="1355"/>
      <c r="H2465" s="1356">
        <v>252400</v>
      </c>
      <c r="I2465" s="1363" t="s">
        <v>4270</v>
      </c>
      <c r="J2465" s="1355" t="s">
        <v>3245</v>
      </c>
      <c r="K2465" s="1360">
        <v>11140</v>
      </c>
      <c r="L2465" s="1357" t="s">
        <v>5067</v>
      </c>
      <c r="M2465" s="1357" t="str">
        <f>IFERROR(INDEX('Budget Manager'!C:C,MATCH(L2465,'Budget Manager'!A:A,0))&amp;", "&amp;INDEX('Budget Manager'!D:D,MATCH(L2465,'Budget Manager'!A:A,0)),"No Budget Manager")</f>
        <v>Christensen, Christen</v>
      </c>
      <c r="N2465" s="1357">
        <f>IFERROR(INDEX('Budget Manager'!B:B,MATCH(L2465,'Budget Manager'!A:A,0)),"No PIDM")</f>
        <v>3642947</v>
      </c>
      <c r="O2465" s="1357" t="s">
        <v>6082</v>
      </c>
      <c r="P2465" s="1357" t="str">
        <f t="shared" si="47"/>
        <v>End</v>
      </c>
      <c r="Q2465" s="1361" t="str">
        <f>IFERROR(VLOOKUP(Organization!$L2465,BUDGETMANAGER,5,FALSE),"No VID")</f>
        <v>I</v>
      </c>
      <c r="R2465" s="111"/>
    </row>
    <row r="2466" spans="1:18" ht="12.75" customHeight="1">
      <c r="A2466" s="1359">
        <v>2457</v>
      </c>
      <c r="B2466" s="1355" t="s">
        <v>97</v>
      </c>
      <c r="C2466" s="1355"/>
      <c r="D2466" s="1355"/>
      <c r="E2466" s="1355"/>
      <c r="F2466" s="1355"/>
      <c r="G2466" s="1355"/>
      <c r="H2466" s="1356">
        <v>253100</v>
      </c>
      <c r="I2466" s="1363" t="s">
        <v>4901</v>
      </c>
      <c r="J2466" s="1355" t="s">
        <v>3245</v>
      </c>
      <c r="K2466" s="1360">
        <v>11140</v>
      </c>
      <c r="L2466" s="1357" t="s">
        <v>5067</v>
      </c>
      <c r="M2466" s="1357" t="str">
        <f>IFERROR(INDEX('Budget Manager'!C:C,MATCH(L2466,'Budget Manager'!A:A,0))&amp;", "&amp;INDEX('Budget Manager'!D:D,MATCH(L2466,'Budget Manager'!A:A,0)),"No Budget Manager")</f>
        <v>Christensen, Christen</v>
      </c>
      <c r="N2466" s="1357">
        <f>IFERROR(INDEX('Budget Manager'!B:B,MATCH(L2466,'Budget Manager'!A:A,0)),"No PIDM")</f>
        <v>3642947</v>
      </c>
      <c r="O2466" s="1357" t="s">
        <v>6857</v>
      </c>
      <c r="P2466" s="1357" t="str">
        <f t="shared" si="47"/>
        <v>End</v>
      </c>
      <c r="Q2466" s="1361" t="str">
        <f>IFERROR(VLOOKUP(Organization!$L2466,BUDGETMANAGER,5,FALSE),"No VID")</f>
        <v>I</v>
      </c>
      <c r="R2466" s="111"/>
    </row>
    <row r="2467" spans="1:18" ht="12.75" customHeight="1">
      <c r="A2467" s="1359">
        <v>2458</v>
      </c>
      <c r="B2467" s="1355" t="s">
        <v>97</v>
      </c>
      <c r="C2467" s="1355"/>
      <c r="D2467" s="1355"/>
      <c r="E2467" s="1355"/>
      <c r="F2467" s="1355"/>
      <c r="G2467" s="1355"/>
      <c r="H2467" s="1356">
        <v>257000</v>
      </c>
      <c r="I2467" s="1363" t="s">
        <v>8537</v>
      </c>
      <c r="J2467" s="1355" t="s">
        <v>3245</v>
      </c>
      <c r="K2467" s="1360">
        <v>10940</v>
      </c>
      <c r="L2467" s="1393" t="s">
        <v>9587</v>
      </c>
      <c r="M2467" s="1357" t="str">
        <f>IFERROR(INDEX('Budget Manager'!C:C,MATCH(L2467,'Budget Manager'!A:A,0))&amp;", "&amp;INDEX('Budget Manager'!D:D,MATCH(L2467,'Budget Manager'!A:A,0)),"No Budget Manager")</f>
        <v>Sanders, Lakisha</v>
      </c>
      <c r="N2467" s="1357">
        <f>IFERROR(INDEX('Budget Manager'!B:B,MATCH(L2467,'Budget Manager'!A:A,0)),"No PIDM")</f>
        <v>4144863</v>
      </c>
      <c r="O2467" s="1357"/>
      <c r="P2467" s="1357" t="str">
        <f t="shared" si="47"/>
        <v/>
      </c>
      <c r="Q2467" s="1361" t="str">
        <f>IFERROR(VLOOKUP(Organization!$L2467,BUDGETMANAGER,5,FALSE),"No VID")</f>
        <v>A</v>
      </c>
      <c r="R2467" s="111"/>
    </row>
    <row r="2468" spans="1:18" ht="12.75" customHeight="1">
      <c r="A2468" s="1359">
        <v>2459</v>
      </c>
      <c r="B2468" s="1355" t="s">
        <v>97</v>
      </c>
      <c r="C2468" s="1355"/>
      <c r="D2468" s="1355"/>
      <c r="E2468" s="1355"/>
      <c r="F2468" s="1355"/>
      <c r="G2468" s="1355"/>
      <c r="H2468" s="1356">
        <v>280100</v>
      </c>
      <c r="I2468" s="1363" t="s">
        <v>6283</v>
      </c>
      <c r="J2468" s="1355" t="s">
        <v>3245</v>
      </c>
      <c r="K2468" s="1360">
        <v>11140</v>
      </c>
      <c r="L2468" s="1357" t="s">
        <v>6941</v>
      </c>
      <c r="M2468" s="1357" t="str">
        <f>IFERROR(INDEX('Budget Manager'!C:C,MATCH(L2468,'Budget Manager'!A:A,0))&amp;", "&amp;INDEX('Budget Manager'!D:D,MATCH(L2468,'Budget Manager'!A:A,0)),"No Budget Manager")</f>
        <v>Barkowitz, Daniel</v>
      </c>
      <c r="N2468" s="1357">
        <f>IFERROR(INDEX('Budget Manager'!B:B,MATCH(L2468,'Budget Manager'!A:A,0)),"No PIDM")</f>
        <v>3890896</v>
      </c>
      <c r="O2468" s="1357" t="s">
        <v>7011</v>
      </c>
      <c r="P2468" s="1357" t="str">
        <f t="shared" si="47"/>
        <v>End</v>
      </c>
      <c r="Q2468" s="1361" t="str">
        <f>IFERROR(VLOOKUP(Organization!$L2468,BUDGETMANAGER,5,FALSE),"No VID")</f>
        <v>I</v>
      </c>
      <c r="R2468" s="111"/>
    </row>
    <row r="2469" spans="1:18" ht="12.75" customHeight="1">
      <c r="A2469" s="1359">
        <v>2460</v>
      </c>
      <c r="B2469" s="1355" t="s">
        <v>97</v>
      </c>
      <c r="C2469" s="1355"/>
      <c r="D2469" s="1355"/>
      <c r="E2469" s="1355"/>
      <c r="F2469" s="1355"/>
      <c r="G2469" s="1355"/>
      <c r="H2469" s="1356">
        <v>280200</v>
      </c>
      <c r="I2469" s="1363" t="s">
        <v>6556</v>
      </c>
      <c r="J2469" s="1355" t="s">
        <v>3245</v>
      </c>
      <c r="K2469" s="1360">
        <v>10940</v>
      </c>
      <c r="L2469" s="1393" t="s">
        <v>9587</v>
      </c>
      <c r="M2469" s="1357" t="str">
        <f>IFERROR(INDEX('Budget Manager'!C:C,MATCH(L2469,'Budget Manager'!A:A,0))&amp;", "&amp;INDEX('Budget Manager'!D:D,MATCH(L2469,'Budget Manager'!A:A,0)),"No Budget Manager")</f>
        <v>Sanders, Lakisha</v>
      </c>
      <c r="N2469" s="1357">
        <f>IFERROR(INDEX('Budget Manager'!B:B,MATCH(L2469,'Budget Manager'!A:A,0)),"No PIDM")</f>
        <v>4144863</v>
      </c>
      <c r="O2469" s="1357"/>
      <c r="P2469" s="1357" t="str">
        <f t="shared" si="47"/>
        <v/>
      </c>
      <c r="Q2469" s="1361" t="str">
        <f>IFERROR(VLOOKUP(Organization!$L2469,BUDGETMANAGER,5,FALSE),"No VID")</f>
        <v>A</v>
      </c>
      <c r="R2469" s="111"/>
    </row>
    <row r="2470" spans="1:18" ht="12.75" customHeight="1">
      <c r="A2470" s="1359">
        <v>2461</v>
      </c>
      <c r="B2470" s="1355" t="s">
        <v>97</v>
      </c>
      <c r="C2470" s="1355"/>
      <c r="D2470" s="1355"/>
      <c r="E2470" s="1355"/>
      <c r="F2470" s="1355"/>
      <c r="G2470" s="1355"/>
      <c r="H2470" s="1356">
        <v>280300</v>
      </c>
      <c r="I2470" s="1363" t="s">
        <v>439</v>
      </c>
      <c r="J2470" s="1355" t="s">
        <v>3245</v>
      </c>
      <c r="K2470" s="1360">
        <v>11140</v>
      </c>
      <c r="L2470" s="1357" t="s">
        <v>5067</v>
      </c>
      <c r="M2470" s="1357" t="str">
        <f>IFERROR(INDEX('Budget Manager'!C:C,MATCH(L2470,'Budget Manager'!A:A,0))&amp;", "&amp;INDEX('Budget Manager'!D:D,MATCH(L2470,'Budget Manager'!A:A,0)),"No Budget Manager")</f>
        <v>Christensen, Christen</v>
      </c>
      <c r="N2470" s="1357">
        <f>IFERROR(INDEX('Budget Manager'!B:B,MATCH(L2470,'Budget Manager'!A:A,0)),"No PIDM")</f>
        <v>3642947</v>
      </c>
      <c r="O2470" s="1357" t="s">
        <v>6080</v>
      </c>
      <c r="P2470" s="1357" t="str">
        <f t="shared" si="47"/>
        <v>End</v>
      </c>
      <c r="Q2470" s="1361" t="str">
        <f>IFERROR(VLOOKUP(Organization!$L2470,BUDGETMANAGER,5,FALSE),"No VID")</f>
        <v>I</v>
      </c>
      <c r="R2470" s="111"/>
    </row>
    <row r="2471" spans="1:18" ht="12.75" customHeight="1">
      <c r="A2471" s="1359">
        <v>2462</v>
      </c>
      <c r="B2471" s="1355" t="s">
        <v>97</v>
      </c>
      <c r="C2471" s="1355"/>
      <c r="D2471" s="1355"/>
      <c r="E2471" s="1355"/>
      <c r="F2471" s="1355"/>
      <c r="G2471" s="1355"/>
      <c r="H2471" s="1356">
        <v>280400</v>
      </c>
      <c r="I2471" s="1363" t="s">
        <v>7418</v>
      </c>
      <c r="J2471" s="1355" t="s">
        <v>3245</v>
      </c>
      <c r="K2471" s="1360">
        <v>10940</v>
      </c>
      <c r="L2471" s="1393" t="s">
        <v>9587</v>
      </c>
      <c r="M2471" s="1357" t="str">
        <f>IFERROR(INDEX('Budget Manager'!C:C,MATCH(L2471,'Budget Manager'!A:A,0))&amp;", "&amp;INDEX('Budget Manager'!D:D,MATCH(L2471,'Budget Manager'!A:A,0)),"No Budget Manager")</f>
        <v>Sanders, Lakisha</v>
      </c>
      <c r="N2471" s="1357">
        <f>IFERROR(INDEX('Budget Manager'!B:B,MATCH(L2471,'Budget Manager'!A:A,0)),"No PIDM")</f>
        <v>4144863</v>
      </c>
      <c r="O2471" s="1357"/>
      <c r="P2471" s="1357" t="str">
        <f t="shared" si="47"/>
        <v/>
      </c>
      <c r="Q2471" s="1361" t="str">
        <f>IFERROR(VLOOKUP(Organization!$L2471,BUDGETMANAGER,5,FALSE),"No VID")</f>
        <v>A</v>
      </c>
      <c r="R2471" s="111"/>
    </row>
    <row r="2472" spans="1:18" ht="12.75" customHeight="1">
      <c r="A2472" s="1359">
        <v>2463</v>
      </c>
      <c r="B2472" s="1355" t="s">
        <v>97</v>
      </c>
      <c r="C2472" s="1355"/>
      <c r="D2472" s="1355"/>
      <c r="E2472" s="1355"/>
      <c r="F2472" s="1355"/>
      <c r="G2472" s="1355"/>
      <c r="H2472" s="1356">
        <v>280500</v>
      </c>
      <c r="I2472" s="1363" t="s">
        <v>7798</v>
      </c>
      <c r="J2472" s="1355" t="s">
        <v>3245</v>
      </c>
      <c r="K2472" s="1360">
        <v>10940</v>
      </c>
      <c r="L2472" s="1393" t="s">
        <v>9587</v>
      </c>
      <c r="M2472" s="1357" t="str">
        <f>IFERROR(INDEX('Budget Manager'!C:C,MATCH(L2472,'Budget Manager'!A:A,0))&amp;", "&amp;INDEX('Budget Manager'!D:D,MATCH(L2472,'Budget Manager'!A:A,0)),"No Budget Manager")</f>
        <v>Sanders, Lakisha</v>
      </c>
      <c r="N2472" s="1357">
        <f>IFERROR(INDEX('Budget Manager'!B:B,MATCH(L2472,'Budget Manager'!A:A,0)),"No PIDM")</f>
        <v>4144863</v>
      </c>
      <c r="O2472" s="1357"/>
      <c r="P2472" s="1357" t="str">
        <f t="shared" si="47"/>
        <v/>
      </c>
      <c r="Q2472" s="1361" t="str">
        <f>IFERROR(VLOOKUP(Organization!$L2472,BUDGETMANAGER,5,FALSE),"No VID")</f>
        <v>A</v>
      </c>
      <c r="R2472" s="111"/>
    </row>
    <row r="2473" spans="1:18" ht="12.75" customHeight="1">
      <c r="A2473" s="1359">
        <v>2464</v>
      </c>
      <c r="B2473" s="1355" t="s">
        <v>97</v>
      </c>
      <c r="C2473" s="1355"/>
      <c r="D2473" s="1355"/>
      <c r="E2473" s="1355"/>
      <c r="F2473" s="1355"/>
      <c r="G2473" s="1355"/>
      <c r="H2473" s="1356">
        <v>280600</v>
      </c>
      <c r="I2473" s="1363" t="s">
        <v>8442</v>
      </c>
      <c r="J2473" s="1355" t="s">
        <v>3245</v>
      </c>
      <c r="K2473" s="1360">
        <v>10940</v>
      </c>
      <c r="L2473" s="1393" t="s">
        <v>9587</v>
      </c>
      <c r="M2473" s="1357" t="str">
        <f>IFERROR(INDEX('Budget Manager'!C:C,MATCH(L2473,'Budget Manager'!A:A,0))&amp;", "&amp;INDEX('Budget Manager'!D:D,MATCH(L2473,'Budget Manager'!A:A,0)),"No Budget Manager")</f>
        <v>Sanders, Lakisha</v>
      </c>
      <c r="N2473" s="1357">
        <f>IFERROR(INDEX('Budget Manager'!B:B,MATCH(L2473,'Budget Manager'!A:A,0)),"No PIDM")</f>
        <v>4144863</v>
      </c>
      <c r="O2473" s="1357"/>
      <c r="P2473" s="1357" t="str">
        <f t="shared" si="47"/>
        <v/>
      </c>
      <c r="Q2473" s="1361" t="str">
        <f>IFERROR(VLOOKUP(Organization!$L2473,BUDGETMANAGER,5,FALSE),"No VID")</f>
        <v>A</v>
      </c>
      <c r="R2473" s="111"/>
    </row>
    <row r="2474" spans="1:18" ht="12.75" customHeight="1">
      <c r="A2474" s="1359">
        <v>2465</v>
      </c>
      <c r="B2474" s="1355" t="s">
        <v>97</v>
      </c>
      <c r="C2474" s="1355"/>
      <c r="D2474" s="1355"/>
      <c r="E2474" s="1355"/>
      <c r="F2474" s="1355"/>
      <c r="G2474" s="1355"/>
      <c r="H2474" s="1356">
        <v>280700</v>
      </c>
      <c r="I2474" s="1363" t="s">
        <v>8970</v>
      </c>
      <c r="J2474" s="1355" t="s">
        <v>3245</v>
      </c>
      <c r="K2474" s="1360">
        <v>10940</v>
      </c>
      <c r="L2474" s="1393" t="s">
        <v>9587</v>
      </c>
      <c r="M2474" s="1357" t="str">
        <f>IFERROR(INDEX('Budget Manager'!C:C,MATCH(L2474,'Budget Manager'!A:A,0))&amp;", "&amp;INDEX('Budget Manager'!D:D,MATCH(L2474,'Budget Manager'!A:A,0)),"No Budget Manager")</f>
        <v>Sanders, Lakisha</v>
      </c>
      <c r="N2474" s="1357">
        <f>IFERROR(INDEX('Budget Manager'!B:B,MATCH(L2474,'Budget Manager'!A:A,0)),"No PIDM")</f>
        <v>4144863</v>
      </c>
      <c r="O2474" s="1357"/>
      <c r="P2474" s="1357" t="str">
        <f t="shared" si="47"/>
        <v/>
      </c>
      <c r="Q2474" s="1361" t="str">
        <f>IFERROR(VLOOKUP(Organization!$L2474,BUDGETMANAGER,5,FALSE),"No VID")</f>
        <v>A</v>
      </c>
      <c r="R2474" s="111"/>
    </row>
    <row r="2475" spans="1:18" ht="12.75" customHeight="1">
      <c r="A2475" s="1359">
        <v>2466</v>
      </c>
      <c r="B2475" s="1355" t="s">
        <v>97</v>
      </c>
      <c r="C2475" s="1355"/>
      <c r="D2475" s="1355"/>
      <c r="E2475" s="1355"/>
      <c r="F2475" s="1355"/>
      <c r="G2475" s="1355"/>
      <c r="H2475" s="1356">
        <v>280800</v>
      </c>
      <c r="I2475" s="1363" t="s">
        <v>9285</v>
      </c>
      <c r="J2475" s="1355" t="s">
        <v>3245</v>
      </c>
      <c r="K2475" s="1360">
        <v>10940</v>
      </c>
      <c r="L2475" s="1393" t="s">
        <v>9587</v>
      </c>
      <c r="M2475" s="1357" t="str">
        <f>IFERROR(INDEX('Budget Manager'!C:C,MATCH(L2475,'Budget Manager'!A:A,0))&amp;", "&amp;INDEX('Budget Manager'!D:D,MATCH(L2475,'Budget Manager'!A:A,0)),"No Budget Manager")</f>
        <v>Sanders, Lakisha</v>
      </c>
      <c r="N2475" s="1357">
        <f>IFERROR(INDEX('Budget Manager'!B:B,MATCH(L2475,'Budget Manager'!A:A,0)),"No PIDM")</f>
        <v>4144863</v>
      </c>
      <c r="O2475" s="1357"/>
      <c r="P2475" s="1357" t="str">
        <f t="shared" si="47"/>
        <v/>
      </c>
      <c r="Q2475" s="1361" t="str">
        <f>IFERROR(VLOOKUP(Organization!$L2475,BUDGETMANAGER,5,FALSE),"No VID")</f>
        <v>A</v>
      </c>
      <c r="R2475" s="111"/>
    </row>
    <row r="2476" spans="1:18" ht="12.75" customHeight="1">
      <c r="A2476" s="1359">
        <v>2467</v>
      </c>
      <c r="B2476" s="1355" t="s">
        <v>97</v>
      </c>
      <c r="C2476" s="1355"/>
      <c r="D2476" s="1355"/>
      <c r="E2476" s="1355"/>
      <c r="F2476" s="1355"/>
      <c r="G2476" s="1355"/>
      <c r="H2476" s="1356">
        <v>280900</v>
      </c>
      <c r="I2476" s="1363" t="s">
        <v>9577</v>
      </c>
      <c r="J2476" s="1355" t="s">
        <v>3245</v>
      </c>
      <c r="K2476" s="1360">
        <v>10940</v>
      </c>
      <c r="L2476" s="1393" t="s">
        <v>9587</v>
      </c>
      <c r="M2476" s="1357" t="str">
        <f>IFERROR(INDEX('Budget Manager'!C:C,MATCH(L2476,'Budget Manager'!A:A,0))&amp;", "&amp;INDEX('Budget Manager'!D:D,MATCH(L2476,'Budget Manager'!A:A,0)),"No Budget Manager")</f>
        <v>Sanders, Lakisha</v>
      </c>
      <c r="N2476" s="1357">
        <f>IFERROR(INDEX('Budget Manager'!B:B,MATCH(L2476,'Budget Manager'!A:A,0)),"No PIDM")</f>
        <v>4144863</v>
      </c>
      <c r="O2476" s="1357"/>
      <c r="P2476" s="1357" t="str">
        <f t="shared" ref="P2476:P2539" si="48">LEFT($O2476,3)</f>
        <v/>
      </c>
      <c r="Q2476" s="1361" t="str">
        <f>IFERROR(VLOOKUP(Organization!$L2476,BUDGETMANAGER,5,FALSE),"No VID")</f>
        <v>A</v>
      </c>
      <c r="R2476" s="111"/>
    </row>
    <row r="2477" spans="1:18" ht="12.75" customHeight="1">
      <c r="A2477" s="1359">
        <v>2468</v>
      </c>
      <c r="B2477" s="1355" t="s">
        <v>97</v>
      </c>
      <c r="C2477" s="1355"/>
      <c r="D2477" s="1355"/>
      <c r="E2477" s="1355"/>
      <c r="F2477" s="1355"/>
      <c r="G2477" s="1355"/>
      <c r="H2477" s="1356">
        <v>281000</v>
      </c>
      <c r="I2477" s="1363" t="s">
        <v>5595</v>
      </c>
      <c r="J2477" s="1355" t="s">
        <v>3245</v>
      </c>
      <c r="K2477" s="1360">
        <v>10940</v>
      </c>
      <c r="L2477" s="1393" t="s">
        <v>9587</v>
      </c>
      <c r="M2477" s="1357" t="str">
        <f>IFERROR(INDEX('Budget Manager'!C:C,MATCH(L2477,'Budget Manager'!A:A,0))&amp;", "&amp;INDEX('Budget Manager'!D:D,MATCH(L2477,'Budget Manager'!A:A,0)),"No Budget Manager")</f>
        <v>Sanders, Lakisha</v>
      </c>
      <c r="N2477" s="1357">
        <f>IFERROR(INDEX('Budget Manager'!B:B,MATCH(L2477,'Budget Manager'!A:A,0)),"No PIDM")</f>
        <v>4144863</v>
      </c>
      <c r="O2477" s="1357"/>
      <c r="P2477" s="1357" t="str">
        <f t="shared" si="48"/>
        <v/>
      </c>
      <c r="Q2477" s="1361" t="str">
        <f>IFERROR(VLOOKUP(Organization!$L2477,BUDGETMANAGER,5,FALSE),"No VID")</f>
        <v>A</v>
      </c>
      <c r="R2477" s="111"/>
    </row>
    <row r="2478" spans="1:18" ht="12.75" customHeight="1">
      <c r="A2478" s="1359">
        <v>2469</v>
      </c>
      <c r="B2478" s="1355" t="s">
        <v>97</v>
      </c>
      <c r="C2478" s="1355"/>
      <c r="D2478" s="1355"/>
      <c r="E2478" s="1355"/>
      <c r="F2478" s="1355"/>
      <c r="G2478" s="1355"/>
      <c r="H2478" s="1356">
        <v>281100</v>
      </c>
      <c r="I2478" s="1363" t="s">
        <v>5921</v>
      </c>
      <c r="J2478" s="1355" t="s">
        <v>3245</v>
      </c>
      <c r="K2478" s="1360">
        <v>11140</v>
      </c>
      <c r="L2478" s="1357" t="s">
        <v>5067</v>
      </c>
      <c r="M2478" s="1357" t="str">
        <f>IFERROR(INDEX('Budget Manager'!C:C,MATCH(L2478,'Budget Manager'!A:A,0))&amp;", "&amp;INDEX('Budget Manager'!D:D,MATCH(L2478,'Budget Manager'!A:A,0)),"No Budget Manager")</f>
        <v>Christensen, Christen</v>
      </c>
      <c r="N2478" s="1357">
        <f>IFERROR(INDEX('Budget Manager'!B:B,MATCH(L2478,'Budget Manager'!A:A,0)),"No PIDM")</f>
        <v>3642947</v>
      </c>
      <c r="O2478" s="1357" t="s">
        <v>6913</v>
      </c>
      <c r="P2478" s="1357" t="str">
        <f t="shared" si="48"/>
        <v>End</v>
      </c>
      <c r="Q2478" s="1361" t="str">
        <f>IFERROR(VLOOKUP(Organization!$L2478,BUDGETMANAGER,5,FALSE),"No VID")</f>
        <v>I</v>
      </c>
      <c r="R2478" s="111"/>
    </row>
    <row r="2479" spans="1:18" ht="12.75" customHeight="1">
      <c r="A2479" s="1359">
        <v>2470</v>
      </c>
      <c r="B2479" s="1355" t="s">
        <v>97</v>
      </c>
      <c r="C2479" s="1355"/>
      <c r="D2479" s="1355"/>
      <c r="E2479" s="1355"/>
      <c r="F2479" s="1355"/>
      <c r="G2479" s="1355"/>
      <c r="H2479" s="1356">
        <v>460200</v>
      </c>
      <c r="I2479" s="1363" t="s">
        <v>3758</v>
      </c>
      <c r="J2479" s="1355" t="s">
        <v>3245</v>
      </c>
      <c r="K2479" s="1360">
        <v>10940</v>
      </c>
      <c r="L2479" s="1393" t="s">
        <v>9587</v>
      </c>
      <c r="M2479" s="1357" t="str">
        <f>IFERROR(INDEX('Budget Manager'!C:C,MATCH(L2479,'Budget Manager'!A:A,0))&amp;", "&amp;INDEX('Budget Manager'!D:D,MATCH(L2479,'Budget Manager'!A:A,0)),"No Budget Manager")</f>
        <v>Sanders, Lakisha</v>
      </c>
      <c r="N2479" s="1357">
        <f>IFERROR(INDEX('Budget Manager'!B:B,MATCH(L2479,'Budget Manager'!A:A,0)),"No PIDM")</f>
        <v>4144863</v>
      </c>
      <c r="O2479" s="1357"/>
      <c r="P2479" s="1357" t="str">
        <f t="shared" si="48"/>
        <v/>
      </c>
      <c r="Q2479" s="1361" t="str">
        <f>IFERROR(VLOOKUP(Organization!$L2479,BUDGETMANAGER,5,FALSE),"No VID")</f>
        <v>A</v>
      </c>
      <c r="R2479" s="111"/>
    </row>
    <row r="2480" spans="1:18" ht="12.75" customHeight="1">
      <c r="A2480" s="1359">
        <v>2471</v>
      </c>
      <c r="B2480" s="1355" t="s">
        <v>97</v>
      </c>
      <c r="C2480" s="1355"/>
      <c r="D2480" s="1355"/>
      <c r="E2480" s="1355"/>
      <c r="F2480" s="1355"/>
      <c r="G2480" s="1355"/>
      <c r="H2480" s="1356">
        <v>510000</v>
      </c>
      <c r="I2480" s="1363" t="s">
        <v>3755</v>
      </c>
      <c r="J2480" s="1355" t="s">
        <v>3245</v>
      </c>
      <c r="K2480" s="1360">
        <v>10940</v>
      </c>
      <c r="L2480" s="1393" t="s">
        <v>9587</v>
      </c>
      <c r="M2480" s="1357" t="str">
        <f>IFERROR(INDEX('Budget Manager'!C:C,MATCH(L2480,'Budget Manager'!A:A,0))&amp;", "&amp;INDEX('Budget Manager'!D:D,MATCH(L2480,'Budget Manager'!A:A,0)),"No Budget Manager")</f>
        <v>Sanders, Lakisha</v>
      </c>
      <c r="N2480" s="1357">
        <f>IFERROR(INDEX('Budget Manager'!B:B,MATCH(L2480,'Budget Manager'!A:A,0)),"No PIDM")</f>
        <v>4144863</v>
      </c>
      <c r="O2480" s="1357"/>
      <c r="P2480" s="1357" t="str">
        <f t="shared" si="48"/>
        <v/>
      </c>
      <c r="Q2480" s="1361" t="str">
        <f>IFERROR(VLOOKUP(Organization!$L2480,BUDGETMANAGER,5,FALSE),"No VID")</f>
        <v>A</v>
      </c>
      <c r="R2480" s="111"/>
    </row>
    <row r="2481" spans="1:18" ht="12.75" customHeight="1">
      <c r="A2481" s="1359">
        <v>2472</v>
      </c>
      <c r="B2481" s="1355" t="s">
        <v>97</v>
      </c>
      <c r="C2481" s="1355"/>
      <c r="D2481" s="1355"/>
      <c r="E2481" s="1355"/>
      <c r="F2481" s="1355"/>
      <c r="G2481" s="1355"/>
      <c r="H2481" s="1356">
        <v>520000</v>
      </c>
      <c r="I2481" s="1363" t="s">
        <v>3756</v>
      </c>
      <c r="J2481" s="1355" t="s">
        <v>3245</v>
      </c>
      <c r="K2481" s="1360">
        <v>10940</v>
      </c>
      <c r="L2481" s="1393" t="s">
        <v>9587</v>
      </c>
      <c r="M2481" s="1357" t="str">
        <f>IFERROR(INDEX('Budget Manager'!C:C,MATCH(L2481,'Budget Manager'!A:A,0))&amp;", "&amp;INDEX('Budget Manager'!D:D,MATCH(L2481,'Budget Manager'!A:A,0)),"No Budget Manager")</f>
        <v>Sanders, Lakisha</v>
      </c>
      <c r="N2481" s="1357">
        <f>IFERROR(INDEX('Budget Manager'!B:B,MATCH(L2481,'Budget Manager'!A:A,0)),"No PIDM")</f>
        <v>4144863</v>
      </c>
      <c r="O2481" s="1357"/>
      <c r="P2481" s="1357" t="str">
        <f t="shared" si="48"/>
        <v/>
      </c>
      <c r="Q2481" s="1361" t="str">
        <f>IFERROR(VLOOKUP(Organization!$L2481,BUDGETMANAGER,5,FALSE),"No VID")</f>
        <v>A</v>
      </c>
      <c r="R2481" s="111"/>
    </row>
    <row r="2482" spans="1:18" ht="12.75" customHeight="1">
      <c r="A2482" s="1359">
        <v>2473</v>
      </c>
      <c r="B2482" s="1355" t="s">
        <v>97</v>
      </c>
      <c r="C2482" s="1355"/>
      <c r="D2482" s="1355"/>
      <c r="E2482" s="1355"/>
      <c r="F2482" s="1355"/>
      <c r="G2482" s="1355"/>
      <c r="H2482" s="1356">
        <v>530000</v>
      </c>
      <c r="I2482" s="1363" t="s">
        <v>3757</v>
      </c>
      <c r="J2482" s="1355" t="s">
        <v>3245</v>
      </c>
      <c r="K2482" s="1360">
        <v>10940</v>
      </c>
      <c r="L2482" s="1393" t="s">
        <v>9587</v>
      </c>
      <c r="M2482" s="1357" t="str">
        <f>IFERROR(INDEX('Budget Manager'!C:C,MATCH(L2482,'Budget Manager'!A:A,0))&amp;", "&amp;INDEX('Budget Manager'!D:D,MATCH(L2482,'Budget Manager'!A:A,0)),"No Budget Manager")</f>
        <v>Sanders, Lakisha</v>
      </c>
      <c r="N2482" s="1357">
        <f>IFERROR(INDEX('Budget Manager'!B:B,MATCH(L2482,'Budget Manager'!A:A,0)),"No PIDM")</f>
        <v>4144863</v>
      </c>
      <c r="O2482" s="1357"/>
      <c r="P2482" s="1357" t="str">
        <f t="shared" si="48"/>
        <v/>
      </c>
      <c r="Q2482" s="1361" t="str">
        <f>IFERROR(VLOOKUP(Organization!$L2482,BUDGETMANAGER,5,FALSE),"No VID")</f>
        <v>A</v>
      </c>
      <c r="R2482" s="111"/>
    </row>
    <row r="2483" spans="1:18" ht="12.75" customHeight="1">
      <c r="A2483" s="1359">
        <v>2474</v>
      </c>
      <c r="B2483" s="1355" t="s">
        <v>97</v>
      </c>
      <c r="C2483" s="1355"/>
      <c r="D2483" s="1355"/>
      <c r="E2483" s="1355"/>
      <c r="F2483" s="1355"/>
      <c r="G2483" s="1355"/>
      <c r="H2483" s="1356">
        <v>550000</v>
      </c>
      <c r="I2483" s="1363" t="s">
        <v>7799</v>
      </c>
      <c r="J2483" s="1355" t="s">
        <v>3245</v>
      </c>
      <c r="K2483" s="1360">
        <v>10940</v>
      </c>
      <c r="L2483" s="1393" t="s">
        <v>9587</v>
      </c>
      <c r="M2483" s="1357" t="str">
        <f>IFERROR(INDEX('Budget Manager'!C:C,MATCH(L2483,'Budget Manager'!A:A,0))&amp;", "&amp;INDEX('Budget Manager'!D:D,MATCH(L2483,'Budget Manager'!A:A,0)),"No Budget Manager")</f>
        <v>Sanders, Lakisha</v>
      </c>
      <c r="N2483" s="1357">
        <f>IFERROR(INDEX('Budget Manager'!B:B,MATCH(L2483,'Budget Manager'!A:A,0)),"No PIDM")</f>
        <v>4144863</v>
      </c>
      <c r="O2483" s="1357"/>
      <c r="P2483" s="1357" t="str">
        <f t="shared" si="48"/>
        <v/>
      </c>
      <c r="Q2483" s="1361" t="str">
        <f>IFERROR(VLOOKUP(Organization!$L2483,BUDGETMANAGER,5,FALSE),"No VID")</f>
        <v>A</v>
      </c>
      <c r="R2483" s="111"/>
    </row>
    <row r="2484" spans="1:18" ht="12.75" customHeight="1">
      <c r="A2484" s="1359">
        <v>2475</v>
      </c>
      <c r="B2484" s="1355" t="s">
        <v>97</v>
      </c>
      <c r="C2484" s="1355"/>
      <c r="D2484" s="1355"/>
      <c r="E2484" s="1355"/>
      <c r="F2484" s="1355"/>
      <c r="G2484" s="1355"/>
      <c r="H2484" s="1356">
        <v>550001</v>
      </c>
      <c r="I2484" s="1363" t="s">
        <v>8443</v>
      </c>
      <c r="J2484" s="1355" t="s">
        <v>3245</v>
      </c>
      <c r="K2484" s="1360">
        <v>10940</v>
      </c>
      <c r="L2484" s="1393" t="s">
        <v>9587</v>
      </c>
      <c r="M2484" s="1357" t="str">
        <f>IFERROR(INDEX('Budget Manager'!C:C,MATCH(L2484,'Budget Manager'!A:A,0))&amp;", "&amp;INDEX('Budget Manager'!D:D,MATCH(L2484,'Budget Manager'!A:A,0)),"No Budget Manager")</f>
        <v>Sanders, Lakisha</v>
      </c>
      <c r="N2484" s="1357">
        <f>IFERROR(INDEX('Budget Manager'!B:B,MATCH(L2484,'Budget Manager'!A:A,0)),"No PIDM")</f>
        <v>4144863</v>
      </c>
      <c r="O2484" s="1357"/>
      <c r="P2484" s="1357" t="str">
        <f t="shared" si="48"/>
        <v/>
      </c>
      <c r="Q2484" s="1361" t="str">
        <f>IFERROR(VLOOKUP(Organization!$L2484,BUDGETMANAGER,5,FALSE),"No VID")</f>
        <v>A</v>
      </c>
      <c r="R2484" s="111"/>
    </row>
    <row r="2485" spans="1:18" ht="12.75" customHeight="1">
      <c r="A2485" s="1359">
        <v>2476</v>
      </c>
      <c r="B2485" s="1355" t="s">
        <v>97</v>
      </c>
      <c r="C2485" s="1355"/>
      <c r="D2485" s="1355"/>
      <c r="E2485" s="1355"/>
      <c r="F2485" s="1355"/>
      <c r="G2485" s="1355"/>
      <c r="H2485" s="1356">
        <v>550002</v>
      </c>
      <c r="I2485" s="1363" t="s">
        <v>8971</v>
      </c>
      <c r="J2485" s="1355" t="s">
        <v>3245</v>
      </c>
      <c r="K2485" s="1360">
        <v>10940</v>
      </c>
      <c r="L2485" s="1393" t="s">
        <v>9587</v>
      </c>
      <c r="M2485" s="1357" t="str">
        <f>IFERROR(INDEX('Budget Manager'!C:C,MATCH(L2485,'Budget Manager'!A:A,0))&amp;", "&amp;INDEX('Budget Manager'!D:D,MATCH(L2485,'Budget Manager'!A:A,0)),"No Budget Manager")</f>
        <v>Sanders, Lakisha</v>
      </c>
      <c r="N2485" s="1357">
        <f>IFERROR(INDEX('Budget Manager'!B:B,MATCH(L2485,'Budget Manager'!A:A,0)),"No PIDM")</f>
        <v>4144863</v>
      </c>
      <c r="O2485" s="1357"/>
      <c r="P2485" s="1357" t="str">
        <f t="shared" si="48"/>
        <v/>
      </c>
      <c r="Q2485" s="1361" t="str">
        <f>IFERROR(VLOOKUP(Organization!$L2485,BUDGETMANAGER,5,FALSE),"No VID")</f>
        <v>A</v>
      </c>
      <c r="R2485" s="111"/>
    </row>
    <row r="2486" spans="1:18" ht="12.75" customHeight="1">
      <c r="A2486" s="1359">
        <v>2477</v>
      </c>
      <c r="B2486" s="1355" t="s">
        <v>97</v>
      </c>
      <c r="C2486" s="1355"/>
      <c r="D2486" s="1355"/>
      <c r="E2486" s="1355"/>
      <c r="F2486" s="1355"/>
      <c r="G2486" s="1355"/>
      <c r="H2486" s="1356">
        <v>550003</v>
      </c>
      <c r="I2486" s="1363" t="s">
        <v>9286</v>
      </c>
      <c r="J2486" s="1355" t="s">
        <v>3245</v>
      </c>
      <c r="K2486" s="1360">
        <v>10940</v>
      </c>
      <c r="L2486" s="1393" t="s">
        <v>9587</v>
      </c>
      <c r="M2486" s="1357" t="str">
        <f>IFERROR(INDEX('Budget Manager'!C:C,MATCH(L2486,'Budget Manager'!A:A,0))&amp;", "&amp;INDEX('Budget Manager'!D:D,MATCH(L2486,'Budget Manager'!A:A,0)),"No Budget Manager")</f>
        <v>Sanders, Lakisha</v>
      </c>
      <c r="N2486" s="1357">
        <f>IFERROR(INDEX('Budget Manager'!B:B,MATCH(L2486,'Budget Manager'!A:A,0)),"No PIDM")</f>
        <v>4144863</v>
      </c>
      <c r="O2486" s="1357"/>
      <c r="P2486" s="1357" t="str">
        <f t="shared" si="48"/>
        <v/>
      </c>
      <c r="Q2486" s="1361" t="str">
        <f>IFERROR(VLOOKUP(Organization!$L2486,BUDGETMANAGER,5,FALSE),"No VID")</f>
        <v>A</v>
      </c>
      <c r="R2486" s="111"/>
    </row>
    <row r="2487" spans="1:18" ht="12.75" customHeight="1">
      <c r="A2487" s="1359">
        <v>2478</v>
      </c>
      <c r="B2487" s="1355" t="s">
        <v>97</v>
      </c>
      <c r="C2487" s="1355"/>
      <c r="D2487" s="1355"/>
      <c r="E2487" s="1355"/>
      <c r="F2487" s="1355"/>
      <c r="G2487" s="1355"/>
      <c r="H2487" s="1356">
        <v>550004</v>
      </c>
      <c r="I2487" s="1363" t="s">
        <v>9578</v>
      </c>
      <c r="J2487" s="1355" t="s">
        <v>3245</v>
      </c>
      <c r="K2487" s="1360">
        <v>10940</v>
      </c>
      <c r="L2487" s="1393" t="s">
        <v>9587</v>
      </c>
      <c r="M2487" s="1357" t="str">
        <f>IFERROR(INDEX('Budget Manager'!C:C,MATCH(L2487,'Budget Manager'!A:A,0))&amp;", "&amp;INDEX('Budget Manager'!D:D,MATCH(L2487,'Budget Manager'!A:A,0)),"No Budget Manager")</f>
        <v>Sanders, Lakisha</v>
      </c>
      <c r="N2487" s="1357">
        <f>IFERROR(INDEX('Budget Manager'!B:B,MATCH(L2487,'Budget Manager'!A:A,0)),"No PIDM")</f>
        <v>4144863</v>
      </c>
      <c r="O2487" s="1357"/>
      <c r="P2487" s="1357" t="str">
        <f t="shared" si="48"/>
        <v/>
      </c>
      <c r="Q2487" s="1361" t="str">
        <f>IFERROR(VLOOKUP(Organization!$L2487,BUDGETMANAGER,5,FALSE),"No VID")</f>
        <v>A</v>
      </c>
      <c r="R2487" s="111"/>
    </row>
    <row r="2488" spans="1:18" ht="12.75" customHeight="1">
      <c r="A2488" s="1359">
        <v>2479</v>
      </c>
      <c r="B2488" s="1355" t="s">
        <v>97</v>
      </c>
      <c r="C2488" s="1355"/>
      <c r="D2488" s="1355"/>
      <c r="E2488" s="1355"/>
      <c r="F2488" s="1355"/>
      <c r="G2488" s="1355"/>
      <c r="H2488" s="1356">
        <v>550005</v>
      </c>
      <c r="I2488" s="1363" t="s">
        <v>9648</v>
      </c>
      <c r="J2488" s="1355" t="s">
        <v>3245</v>
      </c>
      <c r="K2488" s="1360">
        <v>10940</v>
      </c>
      <c r="L2488" s="1393" t="s">
        <v>9587</v>
      </c>
      <c r="M2488" s="1357" t="str">
        <f>IFERROR(INDEX('Budget Manager'!C:C,MATCH(L2488,'Budget Manager'!A:A,0))&amp;", "&amp;INDEX('Budget Manager'!D:D,MATCH(L2488,'Budget Manager'!A:A,0)),"No Budget Manager")</f>
        <v>Sanders, Lakisha</v>
      </c>
      <c r="N2488" s="1357">
        <f>IFERROR(INDEX('Budget Manager'!B:B,MATCH(L2488,'Budget Manager'!A:A,0)),"No PIDM")</f>
        <v>4144863</v>
      </c>
      <c r="O2488" s="1357"/>
      <c r="P2488" s="1357" t="str">
        <f t="shared" si="48"/>
        <v/>
      </c>
      <c r="Q2488" s="1361" t="str">
        <f>IFERROR(VLOOKUP(Organization!$L2488,BUDGETMANAGER,5,FALSE),"No VID")</f>
        <v>A</v>
      </c>
      <c r="R2488" s="111"/>
    </row>
    <row r="2489" spans="1:18" ht="12.75" customHeight="1">
      <c r="A2489" s="1359">
        <v>2480</v>
      </c>
      <c r="B2489" s="1355" t="s">
        <v>97</v>
      </c>
      <c r="C2489" s="1355"/>
      <c r="D2489" s="1355"/>
      <c r="E2489" s="1355"/>
      <c r="F2489" s="1355"/>
      <c r="G2489" s="1355"/>
      <c r="H2489" s="1356">
        <v>550100</v>
      </c>
      <c r="I2489" s="1363" t="s">
        <v>2487</v>
      </c>
      <c r="J2489" s="1355" t="s">
        <v>3245</v>
      </c>
      <c r="K2489" s="1360">
        <v>10940</v>
      </c>
      <c r="L2489" s="1393" t="s">
        <v>9587</v>
      </c>
      <c r="M2489" s="1357" t="str">
        <f>IFERROR(INDEX('Budget Manager'!C:C,MATCH(L2489,'Budget Manager'!A:A,0))&amp;", "&amp;INDEX('Budget Manager'!D:D,MATCH(L2489,'Budget Manager'!A:A,0)),"No Budget Manager")</f>
        <v>Sanders, Lakisha</v>
      </c>
      <c r="N2489" s="1357">
        <f>IFERROR(INDEX('Budget Manager'!B:B,MATCH(L2489,'Budget Manager'!A:A,0)),"No PIDM")</f>
        <v>4144863</v>
      </c>
      <c r="O2489" s="1357"/>
      <c r="P2489" s="1357" t="str">
        <f t="shared" si="48"/>
        <v/>
      </c>
      <c r="Q2489" s="1361" t="str">
        <f>IFERROR(VLOOKUP(Organization!$L2489,BUDGETMANAGER,5,FALSE),"No VID")</f>
        <v>A</v>
      </c>
      <c r="R2489" s="111"/>
    </row>
    <row r="2490" spans="1:18" ht="12.75" customHeight="1">
      <c r="A2490" s="1359">
        <v>2481</v>
      </c>
      <c r="B2490" s="1355" t="s">
        <v>97</v>
      </c>
      <c r="C2490" s="1355"/>
      <c r="D2490" s="1355"/>
      <c r="E2490" s="1355"/>
      <c r="F2490" s="1355"/>
      <c r="G2490" s="1355"/>
      <c r="H2490" s="1356">
        <v>550200</v>
      </c>
      <c r="I2490" s="1363" t="s">
        <v>7425</v>
      </c>
      <c r="J2490" s="1355" t="s">
        <v>3245</v>
      </c>
      <c r="K2490" s="1360">
        <v>10940</v>
      </c>
      <c r="L2490" s="1393" t="s">
        <v>9587</v>
      </c>
      <c r="M2490" s="1357" t="str">
        <f>IFERROR(INDEX('Budget Manager'!C:C,MATCH(L2490,'Budget Manager'!A:A,0))&amp;", "&amp;INDEX('Budget Manager'!D:D,MATCH(L2490,'Budget Manager'!A:A,0)),"No Budget Manager")</f>
        <v>Sanders, Lakisha</v>
      </c>
      <c r="N2490" s="1357">
        <f>IFERROR(INDEX('Budget Manager'!B:B,MATCH(L2490,'Budget Manager'!A:A,0)),"No PIDM")</f>
        <v>4144863</v>
      </c>
      <c r="O2490" s="1357"/>
      <c r="P2490" s="1357" t="str">
        <f t="shared" si="48"/>
        <v/>
      </c>
      <c r="Q2490" s="1361" t="str">
        <f>IFERROR(VLOOKUP(Organization!$L2490,BUDGETMANAGER,5,FALSE),"No VID")</f>
        <v>A</v>
      </c>
      <c r="R2490" s="111"/>
    </row>
    <row r="2491" spans="1:18" ht="12.75" customHeight="1">
      <c r="A2491" s="1359">
        <v>2482</v>
      </c>
      <c r="B2491" s="1355" t="s">
        <v>97</v>
      </c>
      <c r="C2491" s="1355"/>
      <c r="D2491" s="1355"/>
      <c r="E2491" s="1355"/>
      <c r="F2491" s="1355"/>
      <c r="G2491" s="1355"/>
      <c r="H2491" s="1356">
        <v>550300</v>
      </c>
      <c r="I2491" s="1363" t="s">
        <v>5920</v>
      </c>
      <c r="J2491" s="1355" t="s">
        <v>3245</v>
      </c>
      <c r="K2491" s="1360">
        <v>11140</v>
      </c>
      <c r="L2491" s="1357" t="s">
        <v>5067</v>
      </c>
      <c r="M2491" s="1357" t="str">
        <f>IFERROR(INDEX('Budget Manager'!C:C,MATCH(L2491,'Budget Manager'!A:A,0))&amp;", "&amp;INDEX('Budget Manager'!D:D,MATCH(L2491,'Budget Manager'!A:A,0)),"No Budget Manager")</f>
        <v>Christensen, Christen</v>
      </c>
      <c r="N2491" s="1357">
        <f>IFERROR(INDEX('Budget Manager'!B:B,MATCH(L2491,'Budget Manager'!A:A,0)),"No PIDM")</f>
        <v>3642947</v>
      </c>
      <c r="O2491" s="1357" t="s">
        <v>6777</v>
      </c>
      <c r="P2491" s="1357" t="str">
        <f t="shared" si="48"/>
        <v>End</v>
      </c>
      <c r="Q2491" s="1361" t="str">
        <f>IFERROR(VLOOKUP(Organization!$L2491,BUDGETMANAGER,5,FALSE),"No VID")</f>
        <v>I</v>
      </c>
      <c r="R2491" s="111"/>
    </row>
    <row r="2492" spans="1:18" ht="12.75" customHeight="1">
      <c r="A2492" s="1359">
        <v>2483</v>
      </c>
      <c r="B2492" s="1355" t="s">
        <v>97</v>
      </c>
      <c r="C2492" s="1355"/>
      <c r="D2492" s="1355"/>
      <c r="E2492" s="1355"/>
      <c r="F2492" s="1355"/>
      <c r="G2492" s="1355"/>
      <c r="H2492" s="1356">
        <v>550400</v>
      </c>
      <c r="I2492" s="1363" t="s">
        <v>6287</v>
      </c>
      <c r="J2492" s="1355" t="s">
        <v>3245</v>
      </c>
      <c r="K2492" s="1360">
        <v>11140</v>
      </c>
      <c r="L2492" s="1357" t="s">
        <v>5067</v>
      </c>
      <c r="M2492" s="1357" t="str">
        <f>IFERROR(INDEX('Budget Manager'!C:C,MATCH(L2492,'Budget Manager'!A:A,0))&amp;", "&amp;INDEX('Budget Manager'!D:D,MATCH(L2492,'Budget Manager'!A:A,0)),"No Budget Manager")</f>
        <v>Christensen, Christen</v>
      </c>
      <c r="N2492" s="1357">
        <f>IFERROR(INDEX('Budget Manager'!B:B,MATCH(L2492,'Budget Manager'!A:A,0)),"No PIDM")</f>
        <v>3642947</v>
      </c>
      <c r="O2492" s="1357" t="s">
        <v>6777</v>
      </c>
      <c r="P2492" s="1357" t="str">
        <f t="shared" si="48"/>
        <v>End</v>
      </c>
      <c r="Q2492" s="1361" t="str">
        <f>IFERROR(VLOOKUP(Organization!$L2492,BUDGETMANAGER,5,FALSE),"No VID")</f>
        <v>I</v>
      </c>
      <c r="R2492" s="111"/>
    </row>
    <row r="2493" spans="1:18" ht="12.75" customHeight="1">
      <c r="A2493" s="1359">
        <v>2484</v>
      </c>
      <c r="B2493" s="1355" t="s">
        <v>97</v>
      </c>
      <c r="C2493" s="1355"/>
      <c r="D2493" s="1355"/>
      <c r="E2493" s="1355"/>
      <c r="F2493" s="1355"/>
      <c r="G2493" s="1355"/>
      <c r="H2493" s="1356">
        <v>550500</v>
      </c>
      <c r="I2493" s="1363" t="s">
        <v>6547</v>
      </c>
      <c r="J2493" s="1355" t="s">
        <v>3245</v>
      </c>
      <c r="K2493" s="1360">
        <v>11140</v>
      </c>
      <c r="L2493" s="1357" t="s">
        <v>5067</v>
      </c>
      <c r="M2493" s="1357" t="str">
        <f>IFERROR(INDEX('Budget Manager'!C:C,MATCH(L2493,'Budget Manager'!A:A,0))&amp;", "&amp;INDEX('Budget Manager'!D:D,MATCH(L2493,'Budget Manager'!A:A,0)),"No Budget Manager")</f>
        <v>Christensen, Christen</v>
      </c>
      <c r="N2493" s="1357">
        <f>IFERROR(INDEX('Budget Manager'!B:B,MATCH(L2493,'Budget Manager'!A:A,0)),"No PIDM")</f>
        <v>3642947</v>
      </c>
      <c r="O2493" s="1357" t="s">
        <v>6777</v>
      </c>
      <c r="P2493" s="1357" t="str">
        <f t="shared" si="48"/>
        <v>End</v>
      </c>
      <c r="Q2493" s="1361" t="str">
        <f>IFERROR(VLOOKUP(Organization!$L2493,BUDGETMANAGER,5,FALSE),"No VID")</f>
        <v>I</v>
      </c>
      <c r="R2493" s="111"/>
    </row>
    <row r="2494" spans="1:18" ht="12.75" customHeight="1">
      <c r="A2494" s="1359">
        <v>2485</v>
      </c>
      <c r="B2494" s="1355" t="s">
        <v>97</v>
      </c>
      <c r="C2494" s="1355"/>
      <c r="D2494" s="1355"/>
      <c r="E2494" s="1355"/>
      <c r="F2494" s="1355"/>
      <c r="G2494" s="1355"/>
      <c r="H2494" s="1356">
        <v>650110</v>
      </c>
      <c r="I2494" s="1363" t="s">
        <v>4080</v>
      </c>
      <c r="J2494" s="1355" t="s">
        <v>3245</v>
      </c>
      <c r="K2494" s="1360">
        <v>10940</v>
      </c>
      <c r="L2494" s="1393" t="s">
        <v>9587</v>
      </c>
      <c r="M2494" s="1357" t="str">
        <f>IFERROR(INDEX('Budget Manager'!C:C,MATCH(L2494,'Budget Manager'!A:A,0))&amp;", "&amp;INDEX('Budget Manager'!D:D,MATCH(L2494,'Budget Manager'!A:A,0)),"No Budget Manager")</f>
        <v>Sanders, Lakisha</v>
      </c>
      <c r="N2494" s="1357">
        <f>IFERROR(INDEX('Budget Manager'!B:B,MATCH(L2494,'Budget Manager'!A:A,0)),"No PIDM")</f>
        <v>4144863</v>
      </c>
      <c r="O2494" s="1357"/>
      <c r="P2494" s="1357" t="str">
        <f t="shared" si="48"/>
        <v/>
      </c>
      <c r="Q2494" s="1361" t="str">
        <f>IFERROR(VLOOKUP(Organization!$L2494,BUDGETMANAGER,5,FALSE),"No VID")</f>
        <v>A</v>
      </c>
      <c r="R2494" s="111"/>
    </row>
    <row r="2495" spans="1:18" ht="12.75" customHeight="1">
      <c r="A2495" s="1359">
        <v>2486</v>
      </c>
      <c r="B2495" s="1355" t="s">
        <v>97</v>
      </c>
      <c r="C2495" s="1355"/>
      <c r="D2495" s="1355"/>
      <c r="E2495" s="1355"/>
      <c r="F2495" s="1355"/>
      <c r="G2495" s="1355"/>
      <c r="H2495" s="1356">
        <v>650111</v>
      </c>
      <c r="I2495" s="1363" t="s">
        <v>4080</v>
      </c>
      <c r="J2495" s="1355" t="s">
        <v>3245</v>
      </c>
      <c r="K2495" s="1360">
        <v>10940</v>
      </c>
      <c r="L2495" s="1393" t="s">
        <v>9587</v>
      </c>
      <c r="M2495" s="1357" t="str">
        <f>IFERROR(INDEX('Budget Manager'!C:C,MATCH(L2495,'Budget Manager'!A:A,0))&amp;", "&amp;INDEX('Budget Manager'!D:D,MATCH(L2495,'Budget Manager'!A:A,0)),"No Budget Manager")</f>
        <v>Sanders, Lakisha</v>
      </c>
      <c r="N2495" s="1357">
        <f>IFERROR(INDEX('Budget Manager'!B:B,MATCH(L2495,'Budget Manager'!A:A,0)),"No PIDM")</f>
        <v>4144863</v>
      </c>
      <c r="O2495" s="1357"/>
      <c r="P2495" s="1357" t="str">
        <f t="shared" si="48"/>
        <v/>
      </c>
      <c r="Q2495" s="1361" t="str">
        <f>IFERROR(VLOOKUP(Organization!$L2495,BUDGETMANAGER,5,FALSE),"No VID")</f>
        <v>A</v>
      </c>
      <c r="R2495" s="111"/>
    </row>
    <row r="2496" spans="1:18" ht="12.75" customHeight="1">
      <c r="A2496" s="1359">
        <v>2487</v>
      </c>
      <c r="B2496" s="1355" t="s">
        <v>97</v>
      </c>
      <c r="C2496" s="1355"/>
      <c r="D2496" s="1355"/>
      <c r="E2496" s="1355"/>
      <c r="F2496" s="1355"/>
      <c r="G2496" s="1355"/>
      <c r="H2496" s="1356">
        <v>650120</v>
      </c>
      <c r="I2496" s="1363" t="s">
        <v>4081</v>
      </c>
      <c r="J2496" s="1355" t="s">
        <v>3245</v>
      </c>
      <c r="K2496" s="1360">
        <v>10940</v>
      </c>
      <c r="L2496" s="1393" t="s">
        <v>9587</v>
      </c>
      <c r="M2496" s="1357" t="str">
        <f>IFERROR(INDEX('Budget Manager'!C:C,MATCH(L2496,'Budget Manager'!A:A,0))&amp;", "&amp;INDEX('Budget Manager'!D:D,MATCH(L2496,'Budget Manager'!A:A,0)),"No Budget Manager")</f>
        <v>Sanders, Lakisha</v>
      </c>
      <c r="N2496" s="1357">
        <f>IFERROR(INDEX('Budget Manager'!B:B,MATCH(L2496,'Budget Manager'!A:A,0)),"No PIDM")</f>
        <v>4144863</v>
      </c>
      <c r="O2496" s="1357"/>
      <c r="P2496" s="1357" t="str">
        <f t="shared" si="48"/>
        <v/>
      </c>
      <c r="Q2496" s="1361" t="str">
        <f>IFERROR(VLOOKUP(Organization!$L2496,BUDGETMANAGER,5,FALSE),"No VID")</f>
        <v>A</v>
      </c>
      <c r="R2496" s="111"/>
    </row>
    <row r="2497" spans="1:18" ht="12.75" customHeight="1">
      <c r="A2497" s="1359">
        <v>2488</v>
      </c>
      <c r="B2497" s="1355" t="s">
        <v>97</v>
      </c>
      <c r="C2497" s="1355"/>
      <c r="D2497" s="1355"/>
      <c r="E2497" s="1355"/>
      <c r="F2497" s="1355"/>
      <c r="G2497" s="1355"/>
      <c r="H2497" s="1356">
        <v>650121</v>
      </c>
      <c r="I2497" s="1363" t="s">
        <v>4081</v>
      </c>
      <c r="J2497" s="1355" t="s">
        <v>3245</v>
      </c>
      <c r="K2497" s="1360">
        <v>10940</v>
      </c>
      <c r="L2497" s="1393" t="s">
        <v>9587</v>
      </c>
      <c r="M2497" s="1357" t="str">
        <f>IFERROR(INDEX('Budget Manager'!C:C,MATCH(L2497,'Budget Manager'!A:A,0))&amp;", "&amp;INDEX('Budget Manager'!D:D,MATCH(L2497,'Budget Manager'!A:A,0)),"No Budget Manager")</f>
        <v>Sanders, Lakisha</v>
      </c>
      <c r="N2497" s="1357">
        <f>IFERROR(INDEX('Budget Manager'!B:B,MATCH(L2497,'Budget Manager'!A:A,0)),"No PIDM")</f>
        <v>4144863</v>
      </c>
      <c r="O2497" s="1357"/>
      <c r="P2497" s="1357" t="str">
        <f t="shared" si="48"/>
        <v/>
      </c>
      <c r="Q2497" s="1361" t="str">
        <f>IFERROR(VLOOKUP(Organization!$L2497,BUDGETMANAGER,5,FALSE),"No VID")</f>
        <v>A</v>
      </c>
      <c r="R2497" s="111"/>
    </row>
    <row r="2498" spans="1:18" ht="12.75" customHeight="1">
      <c r="A2498" s="1359">
        <v>2489</v>
      </c>
      <c r="B2498" s="1355" t="s">
        <v>97</v>
      </c>
      <c r="C2498" s="1355"/>
      <c r="D2498" s="1355"/>
      <c r="E2498" s="1355"/>
      <c r="F2498" s="1355"/>
      <c r="G2498" s="1355"/>
      <c r="H2498" s="1356">
        <v>650130</v>
      </c>
      <c r="I2498" s="1363" t="s">
        <v>4082</v>
      </c>
      <c r="J2498" s="1355" t="s">
        <v>3245</v>
      </c>
      <c r="K2498" s="1360">
        <v>10940</v>
      </c>
      <c r="L2498" s="1393" t="s">
        <v>9587</v>
      </c>
      <c r="M2498" s="1357" t="str">
        <f>IFERROR(INDEX('Budget Manager'!C:C,MATCH(L2498,'Budget Manager'!A:A,0))&amp;", "&amp;INDEX('Budget Manager'!D:D,MATCH(L2498,'Budget Manager'!A:A,0)),"No Budget Manager")</f>
        <v>Sanders, Lakisha</v>
      </c>
      <c r="N2498" s="1357">
        <f>IFERROR(INDEX('Budget Manager'!B:B,MATCH(L2498,'Budget Manager'!A:A,0)),"No PIDM")</f>
        <v>4144863</v>
      </c>
      <c r="O2498" s="1357"/>
      <c r="P2498" s="1357" t="str">
        <f t="shared" si="48"/>
        <v/>
      </c>
      <c r="Q2498" s="1361" t="str">
        <f>IFERROR(VLOOKUP(Organization!$L2498,BUDGETMANAGER,5,FALSE),"No VID")</f>
        <v>A</v>
      </c>
      <c r="R2498" s="111"/>
    </row>
    <row r="2499" spans="1:18" ht="12.75" customHeight="1">
      <c r="A2499" s="1359">
        <v>2490</v>
      </c>
      <c r="B2499" s="1355" t="s">
        <v>97</v>
      </c>
      <c r="C2499" s="1355"/>
      <c r="D2499" s="1355"/>
      <c r="E2499" s="1355"/>
      <c r="F2499" s="1355"/>
      <c r="G2499" s="1355"/>
      <c r="H2499" s="1356">
        <v>650131</v>
      </c>
      <c r="I2499" s="1363" t="s">
        <v>4082</v>
      </c>
      <c r="J2499" s="1355" t="s">
        <v>3245</v>
      </c>
      <c r="K2499" s="1360">
        <v>10940</v>
      </c>
      <c r="L2499" s="1393" t="s">
        <v>9587</v>
      </c>
      <c r="M2499" s="1357" t="str">
        <f>IFERROR(INDEX('Budget Manager'!C:C,MATCH(L2499,'Budget Manager'!A:A,0))&amp;", "&amp;INDEX('Budget Manager'!D:D,MATCH(L2499,'Budget Manager'!A:A,0)),"No Budget Manager")</f>
        <v>Sanders, Lakisha</v>
      </c>
      <c r="N2499" s="1357">
        <f>IFERROR(INDEX('Budget Manager'!B:B,MATCH(L2499,'Budget Manager'!A:A,0)),"No PIDM")</f>
        <v>4144863</v>
      </c>
      <c r="O2499" s="1357"/>
      <c r="P2499" s="1357" t="str">
        <f t="shared" si="48"/>
        <v/>
      </c>
      <c r="Q2499" s="1361" t="str">
        <f>IFERROR(VLOOKUP(Organization!$L2499,BUDGETMANAGER,5,FALSE),"No VID")</f>
        <v>A</v>
      </c>
      <c r="R2499" s="111"/>
    </row>
    <row r="2500" spans="1:18" ht="12.75" customHeight="1">
      <c r="A2500" s="1359">
        <v>2491</v>
      </c>
      <c r="B2500" s="1355" t="s">
        <v>97</v>
      </c>
      <c r="C2500" s="1355"/>
      <c r="D2500" s="1355"/>
      <c r="E2500" s="1355"/>
      <c r="F2500" s="1355">
        <v>1095</v>
      </c>
      <c r="G2500" s="1355"/>
      <c r="H2500" s="1356"/>
      <c r="I2500" s="1394" t="s">
        <v>2047</v>
      </c>
      <c r="J2500" s="1355" t="s">
        <v>3240</v>
      </c>
      <c r="K2500" s="1360">
        <v>109</v>
      </c>
      <c r="L2500" s="1357" t="s">
        <v>5633</v>
      </c>
      <c r="M2500" s="1357" t="str">
        <f>IFERROR(INDEX('Budget Manager'!C:C,MATCH(L2500,'Budget Manager'!A:A,0))&amp;", "&amp;INDEX('Budget Manager'!D:D,MATCH(L2500,'Budget Manager'!A:A,0)),"No Budget Manager")</f>
        <v>Rooney, Paul</v>
      </c>
      <c r="N2500" s="1357">
        <f>IFERROR(INDEX('Budget Manager'!B:B,MATCH(L2500,'Budget Manager'!A:A,0)),"No PIDM")</f>
        <v>66030</v>
      </c>
      <c r="O2500" s="1357"/>
      <c r="P2500" s="1357" t="str">
        <f t="shared" si="48"/>
        <v/>
      </c>
      <c r="Q2500" s="1361" t="str">
        <f>IFERROR(VLOOKUP(Organization!$L2500,BUDGETMANAGER,5,FALSE),"No VID")</f>
        <v>A</v>
      </c>
      <c r="R2500" s="111"/>
    </row>
    <row r="2501" spans="1:18" ht="12.75" customHeight="1">
      <c r="A2501" s="1359">
        <v>2492</v>
      </c>
      <c r="B2501" s="1355" t="s">
        <v>97</v>
      </c>
      <c r="C2501" s="1355"/>
      <c r="D2501" s="1355"/>
      <c r="E2501" s="1355"/>
      <c r="F2501" s="1355"/>
      <c r="G2501" s="1355">
        <v>10950</v>
      </c>
      <c r="H2501" s="1356"/>
      <c r="I2501" s="1363" t="s">
        <v>2047</v>
      </c>
      <c r="J2501" s="1355" t="s">
        <v>3240</v>
      </c>
      <c r="K2501" s="1360">
        <v>1095</v>
      </c>
      <c r="L2501" s="1357" t="s">
        <v>5633</v>
      </c>
      <c r="M2501" s="1357" t="str">
        <f>IFERROR(INDEX('Budget Manager'!C:C,MATCH(L2501,'Budget Manager'!A:A,0))&amp;", "&amp;INDEX('Budget Manager'!D:D,MATCH(L2501,'Budget Manager'!A:A,0)),"No Budget Manager")</f>
        <v>Rooney, Paul</v>
      </c>
      <c r="N2501" s="1357">
        <f>IFERROR(INDEX('Budget Manager'!B:B,MATCH(L2501,'Budget Manager'!A:A,0)),"No PIDM")</f>
        <v>66030</v>
      </c>
      <c r="O2501" s="1357"/>
      <c r="P2501" s="1357" t="str">
        <f t="shared" si="48"/>
        <v/>
      </c>
      <c r="Q2501" s="1361" t="str">
        <f>IFERROR(VLOOKUP(Organization!$L2501,BUDGETMANAGER,5,FALSE),"No VID")</f>
        <v>A</v>
      </c>
      <c r="R2501" s="111"/>
    </row>
    <row r="2502" spans="1:18" ht="12.75" customHeight="1">
      <c r="A2502" s="1359">
        <v>2493</v>
      </c>
      <c r="B2502" s="1355" t="s">
        <v>97</v>
      </c>
      <c r="C2502" s="1355"/>
      <c r="D2502" s="1355"/>
      <c r="E2502" s="1355"/>
      <c r="F2502" s="1355"/>
      <c r="G2502" s="1355"/>
      <c r="H2502" s="1356">
        <v>140104</v>
      </c>
      <c r="I2502" s="1357" t="s">
        <v>3265</v>
      </c>
      <c r="J2502" s="1355" t="s">
        <v>3245</v>
      </c>
      <c r="K2502" s="1360">
        <v>10950</v>
      </c>
      <c r="L2502" s="1357" t="s">
        <v>9407</v>
      </c>
      <c r="M2502" s="1357" t="str">
        <f>IFERROR(INDEX('Budget Manager'!C:C,MATCH(L2502,'Budget Manager'!A:A,0))&amp;", "&amp;INDEX('Budget Manager'!D:D,MATCH(L2502,'Budget Manager'!A:A,0)),"No Budget Manager")</f>
        <v>Fox, Larry</v>
      </c>
      <c r="N2502" s="1357">
        <f>IFERROR(INDEX('Budget Manager'!B:B,MATCH(L2502,'Budget Manager'!A:A,0)),"No PIDM")</f>
        <v>3596874</v>
      </c>
      <c r="O2502" s="1357"/>
      <c r="P2502" s="1357" t="str">
        <f t="shared" si="48"/>
        <v/>
      </c>
      <c r="Q2502" s="1361" t="str">
        <f>IFERROR(VLOOKUP(Organization!$L2502,BUDGETMANAGER,5,FALSE),"No VID")</f>
        <v>A</v>
      </c>
      <c r="R2502" s="111"/>
    </row>
    <row r="2503" spans="1:18" ht="12.75" customHeight="1">
      <c r="A2503" s="1359">
        <v>2494</v>
      </c>
      <c r="B2503" s="1355" t="s">
        <v>97</v>
      </c>
      <c r="C2503" s="1355"/>
      <c r="D2503" s="1355"/>
      <c r="E2503" s="1355"/>
      <c r="F2503" s="1355"/>
      <c r="G2503" s="1355"/>
      <c r="H2503" s="1356">
        <v>141203</v>
      </c>
      <c r="I2503" s="1357" t="s">
        <v>2245</v>
      </c>
      <c r="J2503" s="1355" t="s">
        <v>3245</v>
      </c>
      <c r="K2503" s="1360">
        <v>10950</v>
      </c>
      <c r="L2503" s="1357" t="s">
        <v>9407</v>
      </c>
      <c r="M2503" s="1357" t="str">
        <f>IFERROR(INDEX('Budget Manager'!C:C,MATCH(L2503,'Budget Manager'!A:A,0))&amp;", "&amp;INDEX('Budget Manager'!D:D,MATCH(L2503,'Budget Manager'!A:A,0)),"No Budget Manager")</f>
        <v>Fox, Larry</v>
      </c>
      <c r="N2503" s="1357">
        <f>IFERROR(INDEX('Budget Manager'!B:B,MATCH(L2503,'Budget Manager'!A:A,0)),"No PIDM")</f>
        <v>3596874</v>
      </c>
      <c r="O2503" s="1357"/>
      <c r="P2503" s="1357" t="str">
        <f t="shared" si="48"/>
        <v/>
      </c>
      <c r="Q2503" s="1361" t="str">
        <f>IFERROR(VLOOKUP(Organization!$L2503,BUDGETMANAGER,5,FALSE),"No VID")</f>
        <v>A</v>
      </c>
      <c r="R2503" s="111"/>
    </row>
    <row r="2504" spans="1:18" ht="12.75" customHeight="1">
      <c r="A2504" s="1359">
        <v>2495</v>
      </c>
      <c r="B2504" s="1355" t="s">
        <v>97</v>
      </c>
      <c r="C2504" s="1355"/>
      <c r="D2504" s="1355"/>
      <c r="E2504" s="1355"/>
      <c r="F2504" s="1355"/>
      <c r="G2504" s="1355"/>
      <c r="H2504" s="1356">
        <v>162000</v>
      </c>
      <c r="I2504" s="1363" t="s">
        <v>4769</v>
      </c>
      <c r="J2504" s="1355" t="s">
        <v>3245</v>
      </c>
      <c r="K2504" s="1360">
        <v>10950</v>
      </c>
      <c r="L2504" s="1357" t="s">
        <v>9407</v>
      </c>
      <c r="M2504" s="1357" t="str">
        <f>IFERROR(INDEX('Budget Manager'!C:C,MATCH(L2504,'Budget Manager'!A:A,0))&amp;", "&amp;INDEX('Budget Manager'!D:D,MATCH(L2504,'Budget Manager'!A:A,0)),"No Budget Manager")</f>
        <v>Fox, Larry</v>
      </c>
      <c r="N2504" s="1357">
        <f>IFERROR(INDEX('Budget Manager'!B:B,MATCH(L2504,'Budget Manager'!A:A,0)),"No PIDM")</f>
        <v>3596874</v>
      </c>
      <c r="O2504" s="1357"/>
      <c r="P2504" s="1357" t="str">
        <f t="shared" si="48"/>
        <v/>
      </c>
      <c r="Q2504" s="1361" t="str">
        <f>IFERROR(VLOOKUP(Organization!$L2504,BUDGETMANAGER,5,FALSE),"No VID")</f>
        <v>A</v>
      </c>
      <c r="R2504" s="111"/>
    </row>
    <row r="2505" spans="1:18" ht="12.75" customHeight="1">
      <c r="A2505" s="1359">
        <v>2496</v>
      </c>
      <c r="B2505" s="1355" t="s">
        <v>97</v>
      </c>
      <c r="C2505" s="1355"/>
      <c r="D2505" s="1355"/>
      <c r="E2505" s="1355"/>
      <c r="F2505" s="1355"/>
      <c r="G2505" s="1355"/>
      <c r="H2505" s="1356">
        <v>170600</v>
      </c>
      <c r="I2505" s="1376" t="s">
        <v>9743</v>
      </c>
      <c r="J2505" s="1355" t="s">
        <v>3245</v>
      </c>
      <c r="K2505" s="1360">
        <v>10950</v>
      </c>
      <c r="L2505" s="1357" t="s">
        <v>5633</v>
      </c>
      <c r="M2505" s="1357" t="str">
        <f>IFERROR(INDEX('Budget Manager'!C:C,MATCH(L2505,'Budget Manager'!A:A,0))&amp;", "&amp;INDEX('Budget Manager'!D:D,MATCH(L2505,'Budget Manager'!A:A,0)),"No Budget Manager")</f>
        <v>Rooney, Paul</v>
      </c>
      <c r="N2505" s="1357">
        <f>IFERROR(INDEX('Budget Manager'!B:B,MATCH(L2505,'Budget Manager'!A:A,0)),"No PIDM")</f>
        <v>66030</v>
      </c>
      <c r="O2505" s="1357"/>
      <c r="P2505" s="1357" t="str">
        <f t="shared" si="48"/>
        <v/>
      </c>
      <c r="Q2505" s="1361" t="str">
        <f>IFERROR(VLOOKUP(Organization!$L2505,BUDGETMANAGER,5,FALSE),"No VID")</f>
        <v>A</v>
      </c>
      <c r="R2505" s="111"/>
    </row>
    <row r="2506" spans="1:18" ht="12.75" customHeight="1">
      <c r="A2506" s="1359">
        <v>2497</v>
      </c>
      <c r="B2506" s="1355" t="s">
        <v>97</v>
      </c>
      <c r="C2506" s="1355"/>
      <c r="D2506" s="1355"/>
      <c r="E2506" s="1355"/>
      <c r="F2506" s="1355"/>
      <c r="G2506" s="1355"/>
      <c r="H2506" s="1356">
        <v>230000</v>
      </c>
      <c r="I2506" s="1363" t="s">
        <v>3827</v>
      </c>
      <c r="J2506" s="1355" t="s">
        <v>3245</v>
      </c>
      <c r="K2506" s="1360">
        <v>10150</v>
      </c>
      <c r="L2506" s="1357" t="s">
        <v>5633</v>
      </c>
      <c r="M2506" s="1357" t="str">
        <f>IFERROR(INDEX('Budget Manager'!C:C,MATCH(L2506,'Budget Manager'!A:A,0))&amp;", "&amp;INDEX('Budget Manager'!D:D,MATCH(L2506,'Budget Manager'!A:A,0)),"No Budget Manager")</f>
        <v>Rooney, Paul</v>
      </c>
      <c r="N2506" s="1357">
        <f>IFERROR(INDEX('Budget Manager'!B:B,MATCH(L2506,'Budget Manager'!A:A,0)),"No PIDM")</f>
        <v>66030</v>
      </c>
      <c r="O2506" s="1357" t="s">
        <v>6079</v>
      </c>
      <c r="P2506" s="1357" t="str">
        <f t="shared" si="48"/>
        <v>End</v>
      </c>
      <c r="Q2506" s="1361" t="str">
        <f>IFERROR(VLOOKUP(Organization!$L2506,BUDGETMANAGER,5,FALSE),"No VID")</f>
        <v>A</v>
      </c>
      <c r="R2506" s="111"/>
    </row>
    <row r="2507" spans="1:18" ht="12.75" customHeight="1">
      <c r="A2507" s="1359">
        <v>2498</v>
      </c>
      <c r="B2507" s="1355" t="s">
        <v>97</v>
      </c>
      <c r="C2507" s="1355"/>
      <c r="D2507" s="1355"/>
      <c r="E2507" s="1355"/>
      <c r="F2507" s="1355"/>
      <c r="G2507" s="1355">
        <v>10951</v>
      </c>
      <c r="H2507" s="1356"/>
      <c r="I2507" s="1363" t="s">
        <v>663</v>
      </c>
      <c r="J2507" s="1355" t="s">
        <v>3240</v>
      </c>
      <c r="K2507" s="1360">
        <v>1095</v>
      </c>
      <c r="L2507" s="1357" t="s">
        <v>6499</v>
      </c>
      <c r="M2507" s="1357" t="str">
        <f>IFERROR(INDEX('Budget Manager'!C:C,MATCH(L2507,'Budget Manager'!A:A,0))&amp;", "&amp;INDEX('Budget Manager'!D:D,MATCH(L2507,'Budget Manager'!A:A,0)),"No Budget Manager")</f>
        <v>Filko, Jeffrey</v>
      </c>
      <c r="N2507" s="1357">
        <f>IFERROR(INDEX('Budget Manager'!B:B,MATCH(L2507,'Budget Manager'!A:A,0)),"No PIDM")</f>
        <v>3112302</v>
      </c>
      <c r="O2507" s="1357"/>
      <c r="P2507" s="1357" t="str">
        <f t="shared" si="48"/>
        <v/>
      </c>
      <c r="Q2507" s="1361" t="str">
        <f>IFERROR(VLOOKUP(Organization!$L2507,BUDGETMANAGER,5,FALSE),"No VID")</f>
        <v>A</v>
      </c>
      <c r="R2507" s="111"/>
    </row>
    <row r="2508" spans="1:18" ht="12.75" customHeight="1">
      <c r="A2508" s="1359">
        <v>2499</v>
      </c>
      <c r="B2508" s="1355" t="s">
        <v>97</v>
      </c>
      <c r="C2508" s="1355"/>
      <c r="D2508" s="1355"/>
      <c r="E2508" s="1355"/>
      <c r="F2508" s="1355"/>
      <c r="G2508" s="1355"/>
      <c r="H2508" s="1356">
        <v>257500</v>
      </c>
      <c r="I2508" s="1363" t="s">
        <v>9787</v>
      </c>
      <c r="J2508" s="1355" t="s">
        <v>3245</v>
      </c>
      <c r="K2508" s="1360">
        <v>10951</v>
      </c>
      <c r="L2508" s="1357" t="s">
        <v>6499</v>
      </c>
      <c r="M2508" s="1357" t="str">
        <f>IFERROR(INDEX('Budget Manager'!C:C,MATCH(L2508,'Budget Manager'!A:A,0))&amp;", "&amp;INDEX('Budget Manager'!D:D,MATCH(L2508,'Budget Manager'!A:A,0)),"No Budget Manager")</f>
        <v>Filko, Jeffrey</v>
      </c>
      <c r="N2508" s="1357">
        <f>IFERROR(INDEX('Budget Manager'!B:B,MATCH(L2508,'Budget Manager'!A:A,0)),"No PIDM")</f>
        <v>3112302</v>
      </c>
      <c r="O2508" s="1357"/>
      <c r="P2508" s="1357" t="str">
        <f t="shared" si="48"/>
        <v/>
      </c>
      <c r="Q2508" s="1361" t="str">
        <f>IFERROR(VLOOKUP(Organization!$L2508,BUDGETMANAGER,5,FALSE),"No VID")</f>
        <v>A</v>
      </c>
      <c r="R2508" s="111"/>
    </row>
    <row r="2509" spans="1:18" ht="12.75" customHeight="1">
      <c r="A2509" s="1359">
        <v>2500</v>
      </c>
      <c r="B2509" s="1355" t="s">
        <v>97</v>
      </c>
      <c r="C2509" s="1355"/>
      <c r="D2509" s="1355"/>
      <c r="E2509" s="1355"/>
      <c r="F2509" s="1355"/>
      <c r="G2509" s="1355"/>
      <c r="H2509" s="1356">
        <v>310000</v>
      </c>
      <c r="I2509" s="1363" t="s">
        <v>6951</v>
      </c>
      <c r="J2509" s="1355" t="s">
        <v>3245</v>
      </c>
      <c r="K2509" s="1360">
        <v>10951</v>
      </c>
      <c r="L2509" s="1357" t="s">
        <v>6499</v>
      </c>
      <c r="M2509" s="1357" t="str">
        <f>IFERROR(INDEX('Budget Manager'!C:C,MATCH(L2509,'Budget Manager'!A:A,0))&amp;", "&amp;INDEX('Budget Manager'!D:D,MATCH(L2509,'Budget Manager'!A:A,0)),"No Budget Manager")</f>
        <v>Filko, Jeffrey</v>
      </c>
      <c r="N2509" s="1357">
        <f>IFERROR(INDEX('Budget Manager'!B:B,MATCH(L2509,'Budget Manager'!A:A,0)),"No PIDM")</f>
        <v>3112302</v>
      </c>
      <c r="O2509" s="1357"/>
      <c r="P2509" s="1357" t="str">
        <f t="shared" si="48"/>
        <v/>
      </c>
      <c r="Q2509" s="1361" t="str">
        <f>IFERROR(VLOOKUP(Organization!$L2509,BUDGETMANAGER,5,FALSE),"No VID")</f>
        <v>A</v>
      </c>
      <c r="R2509" s="111"/>
    </row>
    <row r="2510" spans="1:18" ht="12.75" customHeight="1">
      <c r="A2510" s="1359">
        <v>2501</v>
      </c>
      <c r="B2510" s="1355" t="s">
        <v>97</v>
      </c>
      <c r="C2510" s="1355"/>
      <c r="D2510" s="1355"/>
      <c r="E2510" s="1355"/>
      <c r="F2510" s="1355"/>
      <c r="G2510" s="1355"/>
      <c r="H2510" s="1356">
        <v>310002</v>
      </c>
      <c r="I2510" s="1363" t="s">
        <v>6718</v>
      </c>
      <c r="J2510" s="1355" t="s">
        <v>3245</v>
      </c>
      <c r="K2510" s="1360">
        <v>10101</v>
      </c>
      <c r="L2510" s="1357" t="s">
        <v>6499</v>
      </c>
      <c r="M2510" s="1357" t="str">
        <f>IFERROR(INDEX('Budget Manager'!C:C,MATCH(L2510,'Budget Manager'!A:A,0))&amp;", "&amp;INDEX('Budget Manager'!D:D,MATCH(L2510,'Budget Manager'!A:A,0)),"No Budget Manager")</f>
        <v>Filko, Jeffrey</v>
      </c>
      <c r="N2510" s="1357">
        <f>IFERROR(INDEX('Budget Manager'!B:B,MATCH(L2510,'Budget Manager'!A:A,0)),"No PIDM")</f>
        <v>3112302</v>
      </c>
      <c r="O2510" s="1357" t="s">
        <v>6778</v>
      </c>
      <c r="P2510" s="1357" t="str">
        <f t="shared" si="48"/>
        <v>End</v>
      </c>
      <c r="Q2510" s="1361" t="str">
        <f>IFERROR(VLOOKUP(Organization!$L2510,BUDGETMANAGER,5,FALSE),"No VID")</f>
        <v>A</v>
      </c>
      <c r="R2510" s="111"/>
    </row>
    <row r="2511" spans="1:18" ht="12.75" customHeight="1">
      <c r="A2511" s="1359">
        <v>2502</v>
      </c>
      <c r="B2511" s="1355" t="s">
        <v>97</v>
      </c>
      <c r="C2511" s="1355"/>
      <c r="D2511" s="1355"/>
      <c r="E2511" s="1355"/>
      <c r="F2511" s="1355"/>
      <c r="G2511" s="1355"/>
      <c r="H2511" s="1356">
        <v>310100</v>
      </c>
      <c r="I2511" s="1363" t="s">
        <v>571</v>
      </c>
      <c r="J2511" s="1355" t="s">
        <v>3245</v>
      </c>
      <c r="K2511" s="1360">
        <v>10951</v>
      </c>
      <c r="L2511" s="1357" t="s">
        <v>6499</v>
      </c>
      <c r="M2511" s="1357" t="str">
        <f>IFERROR(INDEX('Budget Manager'!C:C,MATCH(L2511,'Budget Manager'!A:A,0))&amp;", "&amp;INDEX('Budget Manager'!D:D,MATCH(L2511,'Budget Manager'!A:A,0)),"No Budget Manager")</f>
        <v>Filko, Jeffrey</v>
      </c>
      <c r="N2511" s="1357">
        <f>IFERROR(INDEX('Budget Manager'!B:B,MATCH(L2511,'Budget Manager'!A:A,0)),"No PIDM")</f>
        <v>3112302</v>
      </c>
      <c r="O2511" s="1357"/>
      <c r="P2511" s="1357" t="str">
        <f t="shared" si="48"/>
        <v/>
      </c>
      <c r="Q2511" s="1361" t="str">
        <f>IFERROR(VLOOKUP(Organization!$L2511,BUDGETMANAGER,5,FALSE),"No VID")</f>
        <v>A</v>
      </c>
      <c r="R2511" s="111"/>
    </row>
    <row r="2512" spans="1:18" ht="12.75" customHeight="1">
      <c r="A2512" s="1359">
        <v>2503</v>
      </c>
      <c r="B2512" s="1355" t="s">
        <v>97</v>
      </c>
      <c r="C2512" s="1355"/>
      <c r="D2512" s="1355"/>
      <c r="E2512" s="1355"/>
      <c r="F2512" s="1355"/>
      <c r="G2512" s="1355"/>
      <c r="H2512" s="1356">
        <v>310103</v>
      </c>
      <c r="I2512" s="1363" t="s">
        <v>577</v>
      </c>
      <c r="J2512" s="1355" t="s">
        <v>3245</v>
      </c>
      <c r="K2512" s="1360">
        <v>10101</v>
      </c>
      <c r="L2512" s="1357" t="s">
        <v>6499</v>
      </c>
      <c r="M2512" s="1357" t="str">
        <f>IFERROR(INDEX('Budget Manager'!C:C,MATCH(L2512,'Budget Manager'!A:A,0))&amp;", "&amp;INDEX('Budget Manager'!D:D,MATCH(L2512,'Budget Manager'!A:A,0)),"No Budget Manager")</f>
        <v>Filko, Jeffrey</v>
      </c>
      <c r="N2512" s="1357">
        <f>IFERROR(INDEX('Budget Manager'!B:B,MATCH(L2512,'Budget Manager'!A:A,0)),"No PIDM")</f>
        <v>3112302</v>
      </c>
      <c r="O2512" s="1357" t="s">
        <v>6828</v>
      </c>
      <c r="P2512" s="1357" t="str">
        <f t="shared" si="48"/>
        <v>End</v>
      </c>
      <c r="Q2512" s="1361" t="str">
        <f>IFERROR(VLOOKUP(Organization!$L2512,BUDGETMANAGER,5,FALSE),"No VID")</f>
        <v>A</v>
      </c>
      <c r="R2512" s="111"/>
    </row>
    <row r="2513" spans="1:18" ht="12.75" customHeight="1">
      <c r="A2513" s="1359">
        <v>2504</v>
      </c>
      <c r="B2513" s="1355" t="s">
        <v>97</v>
      </c>
      <c r="C2513" s="1355"/>
      <c r="D2513" s="1355"/>
      <c r="E2513" s="1355"/>
      <c r="F2513" s="1355"/>
      <c r="G2513" s="1355"/>
      <c r="H2513" s="1356">
        <v>310104</v>
      </c>
      <c r="I2513" s="1363" t="s">
        <v>578</v>
      </c>
      <c r="J2513" s="1355" t="s">
        <v>3245</v>
      </c>
      <c r="K2513" s="1360">
        <v>10101</v>
      </c>
      <c r="L2513" s="1357" t="s">
        <v>6499</v>
      </c>
      <c r="M2513" s="1357" t="str">
        <f>IFERROR(INDEX('Budget Manager'!C:C,MATCH(L2513,'Budget Manager'!A:A,0))&amp;", "&amp;INDEX('Budget Manager'!D:D,MATCH(L2513,'Budget Manager'!A:A,0)),"No Budget Manager")</f>
        <v>Filko, Jeffrey</v>
      </c>
      <c r="N2513" s="1357">
        <f>IFERROR(INDEX('Budget Manager'!B:B,MATCH(L2513,'Budget Manager'!A:A,0)),"No PIDM")</f>
        <v>3112302</v>
      </c>
      <c r="O2513" s="1357" t="s">
        <v>6828</v>
      </c>
      <c r="P2513" s="1357" t="str">
        <f t="shared" si="48"/>
        <v>End</v>
      </c>
      <c r="Q2513" s="1361" t="str">
        <f>IFERROR(VLOOKUP(Organization!$L2513,BUDGETMANAGER,5,FALSE),"No VID")</f>
        <v>A</v>
      </c>
      <c r="R2513" s="111"/>
    </row>
    <row r="2514" spans="1:18" ht="12.75" customHeight="1">
      <c r="A2514" s="1359">
        <v>2505</v>
      </c>
      <c r="B2514" s="1355" t="s">
        <v>97</v>
      </c>
      <c r="C2514" s="1355"/>
      <c r="D2514" s="1355"/>
      <c r="E2514" s="1355"/>
      <c r="F2514" s="1355"/>
      <c r="G2514" s="1355"/>
      <c r="H2514" s="1356">
        <v>310105</v>
      </c>
      <c r="I2514" s="1363" t="s">
        <v>579</v>
      </c>
      <c r="J2514" s="1355" t="s">
        <v>3245</v>
      </c>
      <c r="K2514" s="1360">
        <v>10101</v>
      </c>
      <c r="L2514" s="1357" t="s">
        <v>6499</v>
      </c>
      <c r="M2514" s="1357" t="str">
        <f>IFERROR(INDEX('Budget Manager'!C:C,MATCH(L2514,'Budget Manager'!A:A,0))&amp;", "&amp;INDEX('Budget Manager'!D:D,MATCH(L2514,'Budget Manager'!A:A,0)),"No Budget Manager")</f>
        <v>Filko, Jeffrey</v>
      </c>
      <c r="N2514" s="1357">
        <f>IFERROR(INDEX('Budget Manager'!B:B,MATCH(L2514,'Budget Manager'!A:A,0)),"No PIDM")</f>
        <v>3112302</v>
      </c>
      <c r="O2514" s="1357" t="s">
        <v>6828</v>
      </c>
      <c r="P2514" s="1357" t="str">
        <f t="shared" si="48"/>
        <v>End</v>
      </c>
      <c r="Q2514" s="1361" t="str">
        <f>IFERROR(VLOOKUP(Organization!$L2514,BUDGETMANAGER,5,FALSE),"No VID")</f>
        <v>A</v>
      </c>
      <c r="R2514" s="111"/>
    </row>
    <row r="2515" spans="1:18" ht="12.75" customHeight="1">
      <c r="A2515" s="1359">
        <v>2506</v>
      </c>
      <c r="B2515" s="1355" t="s">
        <v>97</v>
      </c>
      <c r="C2515" s="1355"/>
      <c r="D2515" s="1355"/>
      <c r="E2515" s="1355"/>
      <c r="F2515" s="1355"/>
      <c r="G2515" s="1355"/>
      <c r="H2515" s="1356">
        <v>310107</v>
      </c>
      <c r="I2515" s="1363" t="s">
        <v>580</v>
      </c>
      <c r="J2515" s="1355" t="s">
        <v>3245</v>
      </c>
      <c r="K2515" s="1360">
        <v>10101</v>
      </c>
      <c r="L2515" s="1357" t="s">
        <v>6499</v>
      </c>
      <c r="M2515" s="1357" t="str">
        <f>IFERROR(INDEX('Budget Manager'!C:C,MATCH(L2515,'Budget Manager'!A:A,0))&amp;", "&amp;INDEX('Budget Manager'!D:D,MATCH(L2515,'Budget Manager'!A:A,0)),"No Budget Manager")</f>
        <v>Filko, Jeffrey</v>
      </c>
      <c r="N2515" s="1357">
        <f>IFERROR(INDEX('Budget Manager'!B:B,MATCH(L2515,'Budget Manager'!A:A,0)),"No PIDM")</f>
        <v>3112302</v>
      </c>
      <c r="O2515" s="1357" t="s">
        <v>6537</v>
      </c>
      <c r="P2515" s="1357" t="str">
        <f t="shared" si="48"/>
        <v>End</v>
      </c>
      <c r="Q2515" s="1361" t="str">
        <f>IFERROR(VLOOKUP(Organization!$L2515,BUDGETMANAGER,5,FALSE),"No VID")</f>
        <v>A</v>
      </c>
      <c r="R2515" s="111"/>
    </row>
    <row r="2516" spans="1:18" ht="12.75" customHeight="1">
      <c r="A2516" s="1359">
        <v>2507</v>
      </c>
      <c r="B2516" s="1355" t="s">
        <v>97</v>
      </c>
      <c r="C2516" s="1355"/>
      <c r="D2516" s="1355"/>
      <c r="E2516" s="1355"/>
      <c r="F2516" s="1355"/>
      <c r="G2516" s="1355"/>
      <c r="H2516" s="1356">
        <v>310200</v>
      </c>
      <c r="I2516" s="1363" t="s">
        <v>6781</v>
      </c>
      <c r="J2516" s="1355" t="s">
        <v>3245</v>
      </c>
      <c r="K2516" s="1360">
        <v>10951</v>
      </c>
      <c r="L2516" s="1357" t="s">
        <v>6499</v>
      </c>
      <c r="M2516" s="1357" t="str">
        <f>IFERROR(INDEX('Budget Manager'!C:C,MATCH(L2516,'Budget Manager'!A:A,0))&amp;", "&amp;INDEX('Budget Manager'!D:D,MATCH(L2516,'Budget Manager'!A:A,0)),"No Budget Manager")</f>
        <v>Filko, Jeffrey</v>
      </c>
      <c r="N2516" s="1357">
        <f>IFERROR(INDEX('Budget Manager'!B:B,MATCH(L2516,'Budget Manager'!A:A,0)),"No PIDM")</f>
        <v>3112302</v>
      </c>
      <c r="O2516" s="1357"/>
      <c r="P2516" s="1357" t="str">
        <f t="shared" si="48"/>
        <v/>
      </c>
      <c r="Q2516" s="1361" t="str">
        <f>IFERROR(VLOOKUP(Organization!$L2516,BUDGETMANAGER,5,FALSE),"No VID")</f>
        <v>A</v>
      </c>
      <c r="R2516" s="111"/>
    </row>
    <row r="2517" spans="1:18" ht="12.75" customHeight="1">
      <c r="A2517" s="1359">
        <v>2508</v>
      </c>
      <c r="B2517" s="1355" t="s">
        <v>97</v>
      </c>
      <c r="C2517" s="1355"/>
      <c r="D2517" s="1355"/>
      <c r="E2517" s="1355"/>
      <c r="F2517" s="1355"/>
      <c r="G2517" s="1355"/>
      <c r="H2517" s="1356">
        <v>310203</v>
      </c>
      <c r="I2517" s="1363" t="s">
        <v>582</v>
      </c>
      <c r="J2517" s="1355" t="s">
        <v>3245</v>
      </c>
      <c r="K2517" s="1360">
        <v>10101</v>
      </c>
      <c r="L2517" s="1357" t="s">
        <v>6499</v>
      </c>
      <c r="M2517" s="1357" t="str">
        <f>IFERROR(INDEX('Budget Manager'!C:C,MATCH(L2517,'Budget Manager'!A:A,0))&amp;", "&amp;INDEX('Budget Manager'!D:D,MATCH(L2517,'Budget Manager'!A:A,0)),"No Budget Manager")</f>
        <v>Filko, Jeffrey</v>
      </c>
      <c r="N2517" s="1357">
        <f>IFERROR(INDEX('Budget Manager'!B:B,MATCH(L2517,'Budget Manager'!A:A,0)),"No PIDM")</f>
        <v>3112302</v>
      </c>
      <c r="O2517" s="1357" t="s">
        <v>6778</v>
      </c>
      <c r="P2517" s="1357" t="str">
        <f t="shared" si="48"/>
        <v>End</v>
      </c>
      <c r="Q2517" s="1361" t="str">
        <f>IFERROR(VLOOKUP(Organization!$L2517,BUDGETMANAGER,5,FALSE),"No VID")</f>
        <v>A</v>
      </c>
      <c r="R2517" s="111"/>
    </row>
    <row r="2518" spans="1:18" ht="12.75" customHeight="1">
      <c r="A2518" s="1359">
        <v>2509</v>
      </c>
      <c r="B2518" s="1355" t="s">
        <v>97</v>
      </c>
      <c r="C2518" s="1355"/>
      <c r="D2518" s="1355"/>
      <c r="E2518" s="1355"/>
      <c r="F2518" s="1355"/>
      <c r="G2518" s="1355"/>
      <c r="H2518" s="1356">
        <v>310204</v>
      </c>
      <c r="I2518" s="1363" t="s">
        <v>583</v>
      </c>
      <c r="J2518" s="1355" t="s">
        <v>3245</v>
      </c>
      <c r="K2518" s="1360">
        <v>10101</v>
      </c>
      <c r="L2518" s="1357" t="s">
        <v>6499</v>
      </c>
      <c r="M2518" s="1357" t="str">
        <f>IFERROR(INDEX('Budget Manager'!C:C,MATCH(L2518,'Budget Manager'!A:A,0))&amp;", "&amp;INDEX('Budget Manager'!D:D,MATCH(L2518,'Budget Manager'!A:A,0)),"No Budget Manager")</f>
        <v>Filko, Jeffrey</v>
      </c>
      <c r="N2518" s="1357">
        <f>IFERROR(INDEX('Budget Manager'!B:B,MATCH(L2518,'Budget Manager'!A:A,0)),"No PIDM")</f>
        <v>3112302</v>
      </c>
      <c r="O2518" s="1357" t="s">
        <v>6537</v>
      </c>
      <c r="P2518" s="1357" t="str">
        <f t="shared" si="48"/>
        <v>End</v>
      </c>
      <c r="Q2518" s="1361" t="str">
        <f>IFERROR(VLOOKUP(Organization!$L2518,BUDGETMANAGER,5,FALSE),"No VID")</f>
        <v>A</v>
      </c>
      <c r="R2518" s="111"/>
    </row>
    <row r="2519" spans="1:18" ht="12.75" customHeight="1">
      <c r="A2519" s="1359">
        <v>2510</v>
      </c>
      <c r="B2519" s="1355" t="s">
        <v>97</v>
      </c>
      <c r="C2519" s="1355"/>
      <c r="D2519" s="1355"/>
      <c r="E2519" s="1355"/>
      <c r="F2519" s="1355"/>
      <c r="G2519" s="1355"/>
      <c r="H2519" s="1356">
        <v>310205</v>
      </c>
      <c r="I2519" s="1363" t="s">
        <v>584</v>
      </c>
      <c r="J2519" s="1355" t="s">
        <v>3245</v>
      </c>
      <c r="K2519" s="1360">
        <v>10101</v>
      </c>
      <c r="L2519" s="1357" t="s">
        <v>6499</v>
      </c>
      <c r="M2519" s="1357" t="str">
        <f>IFERROR(INDEX('Budget Manager'!C:C,MATCH(L2519,'Budget Manager'!A:A,0))&amp;", "&amp;INDEX('Budget Manager'!D:D,MATCH(L2519,'Budget Manager'!A:A,0)),"No Budget Manager")</f>
        <v>Filko, Jeffrey</v>
      </c>
      <c r="N2519" s="1357">
        <f>IFERROR(INDEX('Budget Manager'!B:B,MATCH(L2519,'Budget Manager'!A:A,0)),"No PIDM")</f>
        <v>3112302</v>
      </c>
      <c r="O2519" s="1357" t="s">
        <v>6778</v>
      </c>
      <c r="P2519" s="1357" t="str">
        <f t="shared" si="48"/>
        <v>End</v>
      </c>
      <c r="Q2519" s="1361" t="str">
        <f>IFERROR(VLOOKUP(Organization!$L2519,BUDGETMANAGER,5,FALSE),"No VID")</f>
        <v>A</v>
      </c>
      <c r="R2519" s="111"/>
    </row>
    <row r="2520" spans="1:18" ht="12.5" customHeight="1">
      <c r="A2520" s="1359">
        <v>2511</v>
      </c>
      <c r="B2520" s="1355" t="s">
        <v>97</v>
      </c>
      <c r="C2520" s="1355"/>
      <c r="D2520" s="1355"/>
      <c r="E2520" s="1355"/>
      <c r="F2520" s="1355"/>
      <c r="G2520" s="1355"/>
      <c r="H2520" s="1356">
        <v>310207</v>
      </c>
      <c r="I2520" s="1363" t="s">
        <v>585</v>
      </c>
      <c r="J2520" s="1355" t="s">
        <v>3245</v>
      </c>
      <c r="K2520" s="1360">
        <v>10101</v>
      </c>
      <c r="L2520" s="1357" t="s">
        <v>6499</v>
      </c>
      <c r="M2520" s="1357" t="str">
        <f>IFERROR(INDEX('Budget Manager'!C:C,MATCH(L2520,'Budget Manager'!A:A,0))&amp;", "&amp;INDEX('Budget Manager'!D:D,MATCH(L2520,'Budget Manager'!A:A,0)),"No Budget Manager")</f>
        <v>Filko, Jeffrey</v>
      </c>
      <c r="N2520" s="1357">
        <f>IFERROR(INDEX('Budget Manager'!B:B,MATCH(L2520,'Budget Manager'!A:A,0)),"No PIDM")</f>
        <v>3112302</v>
      </c>
      <c r="O2520" s="1357" t="s">
        <v>6778</v>
      </c>
      <c r="P2520" s="1357" t="str">
        <f t="shared" si="48"/>
        <v>End</v>
      </c>
      <c r="Q2520" s="1361" t="str">
        <f>IFERROR(VLOOKUP(Organization!$L2520,BUDGETMANAGER,5,FALSE),"No VID")</f>
        <v>A</v>
      </c>
      <c r="R2520" s="111"/>
    </row>
    <row r="2521" spans="1:18" ht="12.75" customHeight="1">
      <c r="A2521" s="1359">
        <v>2512</v>
      </c>
      <c r="B2521" s="1355" t="s">
        <v>97</v>
      </c>
      <c r="C2521" s="1355"/>
      <c r="D2521" s="1355"/>
      <c r="E2521" s="1355"/>
      <c r="F2521" s="1355"/>
      <c r="G2521" s="1355"/>
      <c r="H2521" s="1356">
        <v>310208</v>
      </c>
      <c r="I2521" s="1363" t="s">
        <v>6182</v>
      </c>
      <c r="J2521" s="1355" t="s">
        <v>3245</v>
      </c>
      <c r="K2521" s="1360">
        <v>10101</v>
      </c>
      <c r="L2521" s="1357" t="s">
        <v>6499</v>
      </c>
      <c r="M2521" s="1357" t="str">
        <f>IFERROR(INDEX('Budget Manager'!C:C,MATCH(L2521,'Budget Manager'!A:A,0))&amp;", "&amp;INDEX('Budget Manager'!D:D,MATCH(L2521,'Budget Manager'!A:A,0)),"No Budget Manager")</f>
        <v>Filko, Jeffrey</v>
      </c>
      <c r="N2521" s="1357">
        <f>IFERROR(INDEX('Budget Manager'!B:B,MATCH(L2521,'Budget Manager'!A:A,0)),"No PIDM")</f>
        <v>3112302</v>
      </c>
      <c r="O2521" s="1357" t="s">
        <v>6502</v>
      </c>
      <c r="P2521" s="1357" t="str">
        <f t="shared" si="48"/>
        <v>End</v>
      </c>
      <c r="Q2521" s="1361" t="str">
        <f>IFERROR(VLOOKUP(Organization!$L2521,BUDGETMANAGER,5,FALSE),"No VID")</f>
        <v>A</v>
      </c>
      <c r="R2521" s="111"/>
    </row>
    <row r="2522" spans="1:18" ht="12.75" customHeight="1">
      <c r="A2522" s="1359">
        <v>2513</v>
      </c>
      <c r="B2522" s="1355" t="s">
        <v>97</v>
      </c>
      <c r="C2522" s="1355"/>
      <c r="D2522" s="1355"/>
      <c r="E2522" s="1355"/>
      <c r="F2522" s="1355"/>
      <c r="G2522" s="1355"/>
      <c r="H2522" s="1356">
        <v>310210</v>
      </c>
      <c r="I2522" s="1363" t="s">
        <v>4375</v>
      </c>
      <c r="J2522" s="1355" t="s">
        <v>3245</v>
      </c>
      <c r="K2522" s="1360">
        <v>10101</v>
      </c>
      <c r="L2522" s="1357" t="s">
        <v>6499</v>
      </c>
      <c r="M2522" s="1357" t="str">
        <f>IFERROR(INDEX('Budget Manager'!C:C,MATCH(L2522,'Budget Manager'!A:A,0))&amp;", "&amp;INDEX('Budget Manager'!D:D,MATCH(L2522,'Budget Manager'!A:A,0)),"No Budget Manager")</f>
        <v>Filko, Jeffrey</v>
      </c>
      <c r="N2522" s="1357">
        <f>IFERROR(INDEX('Budget Manager'!B:B,MATCH(L2522,'Budget Manager'!A:A,0)),"No PIDM")</f>
        <v>3112302</v>
      </c>
      <c r="O2522" s="1357" t="s">
        <v>6778</v>
      </c>
      <c r="P2522" s="1357" t="str">
        <f t="shared" si="48"/>
        <v>End</v>
      </c>
      <c r="Q2522" s="1361" t="str">
        <f>IFERROR(VLOOKUP(Organization!$L2522,BUDGETMANAGER,5,FALSE),"No VID")</f>
        <v>A</v>
      </c>
      <c r="R2522" s="111"/>
    </row>
    <row r="2523" spans="1:18" ht="12.75" customHeight="1">
      <c r="A2523" s="1359">
        <v>2514</v>
      </c>
      <c r="B2523" s="1355" t="s">
        <v>97</v>
      </c>
      <c r="C2523" s="1355"/>
      <c r="D2523" s="1355"/>
      <c r="E2523" s="1355"/>
      <c r="F2523" s="1355"/>
      <c r="G2523" s="1355"/>
      <c r="H2523" s="1356">
        <v>310212</v>
      </c>
      <c r="I2523" s="1363" t="s">
        <v>6182</v>
      </c>
      <c r="J2523" s="1355" t="s">
        <v>3245</v>
      </c>
      <c r="K2523" s="1360">
        <v>10101</v>
      </c>
      <c r="L2523" s="1357" t="s">
        <v>6499</v>
      </c>
      <c r="M2523" s="1357" t="str">
        <f>IFERROR(INDEX('Budget Manager'!C:C,MATCH(L2523,'Budget Manager'!A:A,0))&amp;", "&amp;INDEX('Budget Manager'!D:D,MATCH(L2523,'Budget Manager'!A:A,0)),"No Budget Manager")</f>
        <v>Filko, Jeffrey</v>
      </c>
      <c r="N2523" s="1357">
        <f>IFERROR(INDEX('Budget Manager'!B:B,MATCH(L2523,'Budget Manager'!A:A,0)),"No PIDM")</f>
        <v>3112302</v>
      </c>
      <c r="O2523" s="1357" t="s">
        <v>6778</v>
      </c>
      <c r="P2523" s="1357" t="str">
        <f t="shared" si="48"/>
        <v>End</v>
      </c>
      <c r="Q2523" s="1361" t="str">
        <f>IFERROR(VLOOKUP(Organization!$L2523,BUDGETMANAGER,5,FALSE),"No VID")</f>
        <v>A</v>
      </c>
      <c r="R2523" s="111"/>
    </row>
    <row r="2524" spans="1:18" ht="12.75" customHeight="1">
      <c r="A2524" s="1359">
        <v>2515</v>
      </c>
      <c r="B2524" s="1355" t="s">
        <v>97</v>
      </c>
      <c r="C2524" s="1355"/>
      <c r="D2524" s="1355"/>
      <c r="E2524" s="1355"/>
      <c r="F2524" s="1355"/>
      <c r="G2524" s="1355"/>
      <c r="H2524" s="1356">
        <v>310303</v>
      </c>
      <c r="I2524" s="1363" t="s">
        <v>586</v>
      </c>
      <c r="J2524" s="1355" t="s">
        <v>3245</v>
      </c>
      <c r="K2524" s="1360">
        <v>10101</v>
      </c>
      <c r="L2524" s="1357" t="s">
        <v>6499</v>
      </c>
      <c r="M2524" s="1357" t="str">
        <f>IFERROR(INDEX('Budget Manager'!C:C,MATCH(L2524,'Budget Manager'!A:A,0))&amp;", "&amp;INDEX('Budget Manager'!D:D,MATCH(L2524,'Budget Manager'!A:A,0)),"No Budget Manager")</f>
        <v>Filko, Jeffrey</v>
      </c>
      <c r="N2524" s="1357">
        <f>IFERROR(INDEX('Budget Manager'!B:B,MATCH(L2524,'Budget Manager'!A:A,0)),"No PIDM")</f>
        <v>3112302</v>
      </c>
      <c r="O2524" s="1357" t="s">
        <v>6719</v>
      </c>
      <c r="P2524" s="1357" t="str">
        <f t="shared" si="48"/>
        <v>End</v>
      </c>
      <c r="Q2524" s="1361" t="str">
        <f>IFERROR(VLOOKUP(Organization!$L2524,BUDGETMANAGER,5,FALSE),"No VID")</f>
        <v>A</v>
      </c>
      <c r="R2524" s="111"/>
    </row>
    <row r="2525" spans="1:18" ht="12.75" customHeight="1">
      <c r="A2525" s="1359">
        <v>2516</v>
      </c>
      <c r="B2525" s="1355" t="s">
        <v>97</v>
      </c>
      <c r="C2525" s="1355"/>
      <c r="D2525" s="1355"/>
      <c r="E2525" s="1355"/>
      <c r="F2525" s="1355"/>
      <c r="G2525" s="1355"/>
      <c r="H2525" s="1356">
        <v>310304</v>
      </c>
      <c r="I2525" s="1363" t="s">
        <v>587</v>
      </c>
      <c r="J2525" s="1355" t="s">
        <v>3245</v>
      </c>
      <c r="K2525" s="1360">
        <v>10101</v>
      </c>
      <c r="L2525" s="1357" t="s">
        <v>6499</v>
      </c>
      <c r="M2525" s="1357" t="str">
        <f>IFERROR(INDEX('Budget Manager'!C:C,MATCH(L2525,'Budget Manager'!A:A,0))&amp;", "&amp;INDEX('Budget Manager'!D:D,MATCH(L2525,'Budget Manager'!A:A,0)),"No Budget Manager")</f>
        <v>Filko, Jeffrey</v>
      </c>
      <c r="N2525" s="1357">
        <f>IFERROR(INDEX('Budget Manager'!B:B,MATCH(L2525,'Budget Manager'!A:A,0)),"No PIDM")</f>
        <v>3112302</v>
      </c>
      <c r="O2525" s="1357" t="s">
        <v>6719</v>
      </c>
      <c r="P2525" s="1357" t="str">
        <f t="shared" si="48"/>
        <v>End</v>
      </c>
      <c r="Q2525" s="1361" t="str">
        <f>IFERROR(VLOOKUP(Organization!$L2525,BUDGETMANAGER,5,FALSE),"No VID")</f>
        <v>A</v>
      </c>
      <c r="R2525" s="111"/>
    </row>
    <row r="2526" spans="1:18" ht="12.75" customHeight="1">
      <c r="A2526" s="1359">
        <v>2517</v>
      </c>
      <c r="B2526" s="1355" t="s">
        <v>97</v>
      </c>
      <c r="C2526" s="1355"/>
      <c r="D2526" s="1355"/>
      <c r="E2526" s="1355"/>
      <c r="F2526" s="1355"/>
      <c r="G2526" s="1355"/>
      <c r="H2526" s="1356">
        <v>310305</v>
      </c>
      <c r="I2526" s="1363" t="s">
        <v>588</v>
      </c>
      <c r="J2526" s="1355" t="s">
        <v>3245</v>
      </c>
      <c r="K2526" s="1360">
        <v>10101</v>
      </c>
      <c r="L2526" s="1357" t="s">
        <v>6499</v>
      </c>
      <c r="M2526" s="1357" t="str">
        <f>IFERROR(INDEX('Budget Manager'!C:C,MATCH(L2526,'Budget Manager'!A:A,0))&amp;", "&amp;INDEX('Budget Manager'!D:D,MATCH(L2526,'Budget Manager'!A:A,0)),"No Budget Manager")</f>
        <v>Filko, Jeffrey</v>
      </c>
      <c r="N2526" s="1357">
        <f>IFERROR(INDEX('Budget Manager'!B:B,MATCH(L2526,'Budget Manager'!A:A,0)),"No PIDM")</f>
        <v>3112302</v>
      </c>
      <c r="O2526" s="1357" t="s">
        <v>6719</v>
      </c>
      <c r="P2526" s="1357" t="str">
        <f t="shared" si="48"/>
        <v>End</v>
      </c>
      <c r="Q2526" s="1361" t="str">
        <f>IFERROR(VLOOKUP(Organization!$L2526,BUDGETMANAGER,5,FALSE),"No VID")</f>
        <v>A</v>
      </c>
      <c r="R2526" s="111"/>
    </row>
    <row r="2527" spans="1:18" ht="12.75" customHeight="1">
      <c r="A2527" s="1359">
        <v>2518</v>
      </c>
      <c r="B2527" s="1355" t="s">
        <v>97</v>
      </c>
      <c r="C2527" s="1355"/>
      <c r="D2527" s="1355"/>
      <c r="E2527" s="1355"/>
      <c r="F2527" s="1355"/>
      <c r="G2527" s="1355"/>
      <c r="H2527" s="1356">
        <v>310307</v>
      </c>
      <c r="I2527" s="1363" t="s">
        <v>589</v>
      </c>
      <c r="J2527" s="1355" t="s">
        <v>3245</v>
      </c>
      <c r="K2527" s="1360">
        <v>10101</v>
      </c>
      <c r="L2527" s="1357" t="s">
        <v>6499</v>
      </c>
      <c r="M2527" s="1357" t="str">
        <f>IFERROR(INDEX('Budget Manager'!C:C,MATCH(L2527,'Budget Manager'!A:A,0))&amp;", "&amp;INDEX('Budget Manager'!D:D,MATCH(L2527,'Budget Manager'!A:A,0)),"No Budget Manager")</f>
        <v>Filko, Jeffrey</v>
      </c>
      <c r="N2527" s="1357">
        <f>IFERROR(INDEX('Budget Manager'!B:B,MATCH(L2527,'Budget Manager'!A:A,0)),"No PIDM")</f>
        <v>3112302</v>
      </c>
      <c r="O2527" s="1357" t="s">
        <v>6719</v>
      </c>
      <c r="P2527" s="1357" t="str">
        <f t="shared" si="48"/>
        <v>End</v>
      </c>
      <c r="Q2527" s="1361" t="str">
        <f>IFERROR(VLOOKUP(Organization!$L2527,BUDGETMANAGER,5,FALSE),"No VID")</f>
        <v>A</v>
      </c>
      <c r="R2527" s="111"/>
    </row>
    <row r="2528" spans="1:18" ht="12.75" customHeight="1">
      <c r="A2528" s="1359">
        <v>2519</v>
      </c>
      <c r="B2528" s="1355" t="s">
        <v>97</v>
      </c>
      <c r="C2528" s="1355"/>
      <c r="D2528" s="1355"/>
      <c r="E2528" s="1355"/>
      <c r="F2528" s="1355"/>
      <c r="G2528" s="1355"/>
      <c r="H2528" s="1356">
        <v>310310</v>
      </c>
      <c r="I2528" s="1363" t="s">
        <v>5212</v>
      </c>
      <c r="J2528" s="1355" t="s">
        <v>3245</v>
      </c>
      <c r="K2528" s="1360">
        <v>10101</v>
      </c>
      <c r="L2528" s="1357" t="s">
        <v>6499</v>
      </c>
      <c r="M2528" s="1357" t="str">
        <f>IFERROR(INDEX('Budget Manager'!C:C,MATCH(L2528,'Budget Manager'!A:A,0))&amp;", "&amp;INDEX('Budget Manager'!D:D,MATCH(L2528,'Budget Manager'!A:A,0)),"No Budget Manager")</f>
        <v>Filko, Jeffrey</v>
      </c>
      <c r="N2528" s="1357">
        <f>IFERROR(INDEX('Budget Manager'!B:B,MATCH(L2528,'Budget Manager'!A:A,0)),"No PIDM")</f>
        <v>3112302</v>
      </c>
      <c r="O2528" s="1357" t="s">
        <v>6719</v>
      </c>
      <c r="P2528" s="1357" t="str">
        <f t="shared" si="48"/>
        <v>End</v>
      </c>
      <c r="Q2528" s="1361" t="str">
        <f>IFERROR(VLOOKUP(Organization!$L2528,BUDGETMANAGER,5,FALSE),"No VID")</f>
        <v>A</v>
      </c>
      <c r="R2528" s="111"/>
    </row>
    <row r="2529" spans="1:18" ht="12.75" customHeight="1">
      <c r="A2529" s="1359">
        <v>2520</v>
      </c>
      <c r="B2529" s="1355" t="s">
        <v>97</v>
      </c>
      <c r="C2529" s="1355"/>
      <c r="D2529" s="1355"/>
      <c r="E2529" s="1355"/>
      <c r="F2529" s="1355"/>
      <c r="G2529" s="1355"/>
      <c r="H2529" s="1356">
        <v>310400</v>
      </c>
      <c r="I2529" s="1363" t="s">
        <v>6780</v>
      </c>
      <c r="J2529" s="1355" t="s">
        <v>3245</v>
      </c>
      <c r="K2529" s="1360">
        <v>10951</v>
      </c>
      <c r="L2529" s="1357" t="s">
        <v>6499</v>
      </c>
      <c r="M2529" s="1357" t="str">
        <f>IFERROR(INDEX('Budget Manager'!C:C,MATCH(L2529,'Budget Manager'!A:A,0))&amp;", "&amp;INDEX('Budget Manager'!D:D,MATCH(L2529,'Budget Manager'!A:A,0)),"No Budget Manager")</f>
        <v>Filko, Jeffrey</v>
      </c>
      <c r="N2529" s="1357">
        <f>IFERROR(INDEX('Budget Manager'!B:B,MATCH(L2529,'Budget Manager'!A:A,0)),"No PIDM")</f>
        <v>3112302</v>
      </c>
      <c r="O2529" s="1357"/>
      <c r="P2529" s="1357" t="str">
        <f t="shared" si="48"/>
        <v/>
      </c>
      <c r="Q2529" s="1361" t="str">
        <f>IFERROR(VLOOKUP(Organization!$L2529,BUDGETMANAGER,5,FALSE),"No VID")</f>
        <v>A</v>
      </c>
      <c r="R2529" s="111"/>
    </row>
    <row r="2530" spans="1:18" ht="12.75" customHeight="1">
      <c r="A2530" s="1359">
        <v>2521</v>
      </c>
      <c r="B2530" s="1355" t="s">
        <v>97</v>
      </c>
      <c r="C2530" s="1355"/>
      <c r="D2530" s="1355"/>
      <c r="E2530" s="1355"/>
      <c r="F2530" s="1355"/>
      <c r="G2530" s="1355"/>
      <c r="H2530" s="1356">
        <v>310900</v>
      </c>
      <c r="I2530" s="1363" t="s">
        <v>6180</v>
      </c>
      <c r="J2530" s="1355" t="s">
        <v>3245</v>
      </c>
      <c r="K2530" s="1360">
        <v>10951</v>
      </c>
      <c r="L2530" s="1357" t="s">
        <v>6499</v>
      </c>
      <c r="M2530" s="1357" t="str">
        <f>IFERROR(INDEX('Budget Manager'!C:C,MATCH(L2530,'Budget Manager'!A:A,0))&amp;", "&amp;INDEX('Budget Manager'!D:D,MATCH(L2530,'Budget Manager'!A:A,0)),"No Budget Manager")</f>
        <v>Filko, Jeffrey</v>
      </c>
      <c r="N2530" s="1357">
        <f>IFERROR(INDEX('Budget Manager'!B:B,MATCH(L2530,'Budget Manager'!A:A,0)),"No PIDM")</f>
        <v>3112302</v>
      </c>
      <c r="O2530" s="1357"/>
      <c r="P2530" s="1357" t="str">
        <f t="shared" si="48"/>
        <v/>
      </c>
      <c r="Q2530" s="1361" t="str">
        <f>IFERROR(VLOOKUP(Organization!$L2530,BUDGETMANAGER,5,FALSE),"No VID")</f>
        <v>A</v>
      </c>
      <c r="R2530" s="111"/>
    </row>
    <row r="2531" spans="1:18" ht="12.75" customHeight="1">
      <c r="A2531" s="1359">
        <v>2522</v>
      </c>
      <c r="B2531" s="1355" t="s">
        <v>97</v>
      </c>
      <c r="C2531" s="1355"/>
      <c r="D2531" s="1355"/>
      <c r="E2531" s="1355"/>
      <c r="F2531" s="1355"/>
      <c r="G2531" s="1355"/>
      <c r="H2531" s="1356">
        <v>311100</v>
      </c>
      <c r="I2531" s="1363" t="s">
        <v>9119</v>
      </c>
      <c r="J2531" s="1355" t="s">
        <v>3245</v>
      </c>
      <c r="K2531" s="1360">
        <v>10951</v>
      </c>
      <c r="L2531" s="1357" t="s">
        <v>6499</v>
      </c>
      <c r="M2531" s="1357" t="str">
        <f>IFERROR(INDEX('Budget Manager'!C:C,MATCH(L2531,'Budget Manager'!A:A,0))&amp;", "&amp;INDEX('Budget Manager'!D:D,MATCH(L2531,'Budget Manager'!A:A,0)),"No Budget Manager")</f>
        <v>Filko, Jeffrey</v>
      </c>
      <c r="N2531" s="1357">
        <f>IFERROR(INDEX('Budget Manager'!B:B,MATCH(L2531,'Budget Manager'!A:A,0)),"No PIDM")</f>
        <v>3112302</v>
      </c>
      <c r="O2531" s="1357"/>
      <c r="P2531" s="1357" t="str">
        <f t="shared" si="48"/>
        <v/>
      </c>
      <c r="Q2531" s="1361" t="str">
        <f>IFERROR(VLOOKUP(Organization!$L2531,BUDGETMANAGER,5,FALSE),"No VID")</f>
        <v>A</v>
      </c>
      <c r="R2531" s="111"/>
    </row>
    <row r="2532" spans="1:18" ht="12.75" customHeight="1">
      <c r="A2532" s="1359">
        <v>2523</v>
      </c>
      <c r="B2532" s="1355" t="s">
        <v>97</v>
      </c>
      <c r="C2532" s="1355"/>
      <c r="D2532" s="1355"/>
      <c r="E2532" s="1355"/>
      <c r="F2532" s="1355"/>
      <c r="G2532" s="1355"/>
      <c r="H2532" s="1356">
        <v>311200</v>
      </c>
      <c r="I2532" s="1363" t="s">
        <v>9521</v>
      </c>
      <c r="J2532" s="1355" t="s">
        <v>3245</v>
      </c>
      <c r="K2532" s="1360">
        <v>10951</v>
      </c>
      <c r="L2532" s="1357" t="s">
        <v>6499</v>
      </c>
      <c r="M2532" s="1357" t="str">
        <f>IFERROR(INDEX('Budget Manager'!C:C,MATCH(L2532,'Budget Manager'!A:A,0))&amp;", "&amp;INDEX('Budget Manager'!D:D,MATCH(L2532,'Budget Manager'!A:A,0)),"No Budget Manager")</f>
        <v>Filko, Jeffrey</v>
      </c>
      <c r="N2532" s="1357">
        <f>IFERROR(INDEX('Budget Manager'!B:B,MATCH(L2532,'Budget Manager'!A:A,0)),"No PIDM")</f>
        <v>3112302</v>
      </c>
      <c r="O2532" s="1357"/>
      <c r="P2532" s="1357" t="str">
        <f t="shared" si="48"/>
        <v/>
      </c>
      <c r="Q2532" s="1361" t="str">
        <f>IFERROR(VLOOKUP(Organization!$L2532,BUDGETMANAGER,5,FALSE),"No VID")</f>
        <v>A</v>
      </c>
      <c r="R2532" s="111"/>
    </row>
    <row r="2533" spans="1:18" ht="12.75" customHeight="1">
      <c r="A2533" s="1359">
        <v>2524</v>
      </c>
      <c r="B2533" s="1355" t="s">
        <v>97</v>
      </c>
      <c r="C2533" s="1355"/>
      <c r="D2533" s="1355"/>
      <c r="E2533" s="1355"/>
      <c r="F2533" s="1355"/>
      <c r="G2533" s="1355"/>
      <c r="H2533" s="1356">
        <v>360100</v>
      </c>
      <c r="I2533" s="1363" t="s">
        <v>6147</v>
      </c>
      <c r="J2533" s="1355" t="s">
        <v>3245</v>
      </c>
      <c r="K2533" s="1360">
        <v>10951</v>
      </c>
      <c r="L2533" s="1357" t="s">
        <v>6499</v>
      </c>
      <c r="M2533" s="1357" t="str">
        <f>IFERROR(INDEX('Budget Manager'!C:C,MATCH(L2533,'Budget Manager'!A:A,0))&amp;", "&amp;INDEX('Budget Manager'!D:D,MATCH(L2533,'Budget Manager'!A:A,0)),"No Budget Manager")</f>
        <v>Filko, Jeffrey</v>
      </c>
      <c r="N2533" s="1357">
        <f>IFERROR(INDEX('Budget Manager'!B:B,MATCH(L2533,'Budget Manager'!A:A,0)),"No PIDM")</f>
        <v>3112302</v>
      </c>
      <c r="O2533" s="1357"/>
      <c r="P2533" s="1357" t="str">
        <f t="shared" si="48"/>
        <v/>
      </c>
      <c r="Q2533" s="1361" t="str">
        <f>IFERROR(VLOOKUP(Organization!$L2533,BUDGETMANAGER,5,FALSE),"No VID")</f>
        <v>A</v>
      </c>
      <c r="R2533" s="111"/>
    </row>
    <row r="2534" spans="1:18" ht="12.75" customHeight="1">
      <c r="A2534" s="1359">
        <v>2525</v>
      </c>
      <c r="B2534" s="1355" t="s">
        <v>97</v>
      </c>
      <c r="C2534" s="1355"/>
      <c r="D2534" s="1355"/>
      <c r="E2534" s="1355"/>
      <c r="F2534" s="1355"/>
      <c r="G2534" s="1355"/>
      <c r="H2534" s="1356">
        <v>360300</v>
      </c>
      <c r="I2534" s="1363" t="s">
        <v>9031</v>
      </c>
      <c r="J2534" s="1355" t="s">
        <v>3245</v>
      </c>
      <c r="K2534" s="1360">
        <v>10951</v>
      </c>
      <c r="L2534" s="1357" t="s">
        <v>6499</v>
      </c>
      <c r="M2534" s="1357" t="str">
        <f>IFERROR(INDEX('Budget Manager'!C:C,MATCH(L2534,'Budget Manager'!A:A,0))&amp;", "&amp;INDEX('Budget Manager'!D:D,MATCH(L2534,'Budget Manager'!A:A,0)),"No Budget Manager")</f>
        <v>Filko, Jeffrey</v>
      </c>
      <c r="N2534" s="1357">
        <f>IFERROR(INDEX('Budget Manager'!B:B,MATCH(L2534,'Budget Manager'!A:A,0)),"No PIDM")</f>
        <v>3112302</v>
      </c>
      <c r="O2534" s="1357"/>
      <c r="P2534" s="1357" t="str">
        <f t="shared" si="48"/>
        <v/>
      </c>
      <c r="Q2534" s="1361" t="str">
        <f>IFERROR(VLOOKUP(Organization!$L2534,BUDGETMANAGER,5,FALSE),"No VID")</f>
        <v>A</v>
      </c>
      <c r="R2534" s="111"/>
    </row>
    <row r="2535" spans="1:18" ht="12.75" customHeight="1">
      <c r="A2535" s="1359">
        <v>2526</v>
      </c>
      <c r="B2535" s="1355" t="s">
        <v>97</v>
      </c>
      <c r="C2535" s="1355"/>
      <c r="D2535" s="1355"/>
      <c r="E2535" s="1355"/>
      <c r="F2535" s="1355"/>
      <c r="G2535" s="1355">
        <v>10952</v>
      </c>
      <c r="H2535" s="1356"/>
      <c r="I2535" s="1363" t="s">
        <v>663</v>
      </c>
      <c r="J2535" s="1355" t="s">
        <v>3240</v>
      </c>
      <c r="K2535" s="1360">
        <v>1095</v>
      </c>
      <c r="L2535" s="1357" t="s">
        <v>6607</v>
      </c>
      <c r="M2535" s="1357" t="str">
        <f>IFERROR(INDEX('Budget Manager'!C:C,MATCH(L2535,'Budget Manager'!A:A,0))&amp;", "&amp;INDEX('Budget Manager'!D:D,MATCH(L2535,'Budget Manager'!A:A,0)),"No Budget Manager")</f>
        <v>Colon, Mona Liza</v>
      </c>
      <c r="N2535" s="1357">
        <f>IFERROR(INDEX('Budget Manager'!B:B,MATCH(L2535,'Budget Manager'!A:A,0)),"No PIDM")</f>
        <v>492512</v>
      </c>
      <c r="O2535" s="1357"/>
      <c r="P2535" s="1357" t="str">
        <f t="shared" si="48"/>
        <v/>
      </c>
      <c r="Q2535" s="1361" t="str">
        <f>IFERROR(VLOOKUP(Organization!$L2535,BUDGETMANAGER,5,FALSE),"No VID")</f>
        <v>A</v>
      </c>
      <c r="R2535" s="111"/>
    </row>
    <row r="2536" spans="1:18" ht="12.75" customHeight="1">
      <c r="A2536" s="1359">
        <v>2527</v>
      </c>
      <c r="B2536" s="1355" t="s">
        <v>97</v>
      </c>
      <c r="C2536" s="1355"/>
      <c r="D2536" s="1355"/>
      <c r="E2536" s="1357"/>
      <c r="F2536" s="1355"/>
      <c r="G2536" s="1355"/>
      <c r="H2536" s="1356">
        <v>320000</v>
      </c>
      <c r="I2536" s="1363" t="s">
        <v>6445</v>
      </c>
      <c r="J2536" s="1355" t="s">
        <v>3245</v>
      </c>
      <c r="K2536" s="1378">
        <v>10952</v>
      </c>
      <c r="L2536" s="1357" t="s">
        <v>6607</v>
      </c>
      <c r="M2536" s="1357" t="str">
        <f>IFERROR(INDEX('Budget Manager'!C:C,MATCH(L2536,'Budget Manager'!A:A,0))&amp;", "&amp;INDEX('Budget Manager'!D:D,MATCH(L2536,'Budget Manager'!A:A,0)),"No Budget Manager")</f>
        <v>Colon, Mona Liza</v>
      </c>
      <c r="N2536" s="1357">
        <f>IFERROR(INDEX('Budget Manager'!B:B,MATCH(L2536,'Budget Manager'!A:A,0)),"No PIDM")</f>
        <v>492512</v>
      </c>
      <c r="O2536" s="1357"/>
      <c r="P2536" s="1357" t="str">
        <f t="shared" si="48"/>
        <v/>
      </c>
      <c r="Q2536" s="1361" t="str">
        <f>IFERROR(VLOOKUP(Organization!$L2536,BUDGETMANAGER,5,FALSE),"No VID")</f>
        <v>A</v>
      </c>
      <c r="R2536" s="111"/>
    </row>
    <row r="2537" spans="1:18" ht="12.75" customHeight="1">
      <c r="A2537" s="1359">
        <v>2528</v>
      </c>
      <c r="B2537" s="1355" t="s">
        <v>97</v>
      </c>
      <c r="C2537" s="1355"/>
      <c r="D2537" s="1355"/>
      <c r="E2537" s="1355"/>
      <c r="F2537" s="1355"/>
      <c r="G2537" s="1355"/>
      <c r="H2537" s="1356">
        <v>320002</v>
      </c>
      <c r="I2537" s="1363" t="s">
        <v>9758</v>
      </c>
      <c r="J2537" s="1355" t="s">
        <v>3245</v>
      </c>
      <c r="K2537" s="1378">
        <v>10952</v>
      </c>
      <c r="L2537" s="1357" t="s">
        <v>6607</v>
      </c>
      <c r="M2537" s="1357" t="str">
        <f>IFERROR(INDEX('Budget Manager'!C:C,MATCH(L2537,'Budget Manager'!A:A,0))&amp;", "&amp;INDEX('Budget Manager'!D:D,MATCH(L2537,'Budget Manager'!A:A,0)),"No Budget Manager")</f>
        <v>Colon, Mona Liza</v>
      </c>
      <c r="N2537" s="1357">
        <f>IFERROR(INDEX('Budget Manager'!B:B,MATCH(L2537,'Budget Manager'!A:A,0)),"No PIDM")</f>
        <v>492512</v>
      </c>
      <c r="O2537" s="1357"/>
      <c r="P2537" s="1357" t="str">
        <f t="shared" si="48"/>
        <v/>
      </c>
      <c r="Q2537" s="1361" t="str">
        <f>IFERROR(VLOOKUP(Organization!$L2537,BUDGETMANAGER,5,FALSE),"No VID")</f>
        <v>A</v>
      </c>
      <c r="R2537" s="111"/>
    </row>
    <row r="2538" spans="1:18" ht="12.75" customHeight="1">
      <c r="A2538" s="1359">
        <v>2529</v>
      </c>
      <c r="B2538" s="1355" t="s">
        <v>97</v>
      </c>
      <c r="C2538" s="1355"/>
      <c r="D2538" s="1355"/>
      <c r="E2538" s="1357"/>
      <c r="F2538" s="1355"/>
      <c r="G2538" s="1355"/>
      <c r="H2538" s="1356">
        <v>320003</v>
      </c>
      <c r="I2538" s="1363" t="s">
        <v>6440</v>
      </c>
      <c r="J2538" s="1355" t="s">
        <v>3245</v>
      </c>
      <c r="K2538" s="1378">
        <v>10952</v>
      </c>
      <c r="L2538" s="1357" t="s">
        <v>6607</v>
      </c>
      <c r="M2538" s="1357" t="str">
        <f>IFERROR(INDEX('Budget Manager'!C:C,MATCH(L2538,'Budget Manager'!A:A,0))&amp;", "&amp;INDEX('Budget Manager'!D:D,MATCH(L2538,'Budget Manager'!A:A,0)),"No Budget Manager")</f>
        <v>Colon, Mona Liza</v>
      </c>
      <c r="N2538" s="1357">
        <f>IFERROR(INDEX('Budget Manager'!B:B,MATCH(L2538,'Budget Manager'!A:A,0)),"No PIDM")</f>
        <v>492512</v>
      </c>
      <c r="O2538" s="1357"/>
      <c r="P2538" s="1357" t="str">
        <f t="shared" si="48"/>
        <v/>
      </c>
      <c r="Q2538" s="1361" t="str">
        <f>IFERROR(VLOOKUP(Organization!$L2538,BUDGETMANAGER,5,FALSE),"No VID")</f>
        <v>A</v>
      </c>
      <c r="R2538" s="111"/>
    </row>
    <row r="2539" spans="1:18" ht="12.75" customHeight="1">
      <c r="A2539" s="1359">
        <v>2530</v>
      </c>
      <c r="B2539" s="1355" t="s">
        <v>97</v>
      </c>
      <c r="C2539" s="1355"/>
      <c r="D2539" s="1355"/>
      <c r="E2539" s="1357"/>
      <c r="F2539" s="1355"/>
      <c r="G2539" s="1355"/>
      <c r="H2539" s="1356">
        <v>320004</v>
      </c>
      <c r="I2539" s="1363" t="s">
        <v>6441</v>
      </c>
      <c r="J2539" s="1355" t="s">
        <v>3245</v>
      </c>
      <c r="K2539" s="1378">
        <v>10952</v>
      </c>
      <c r="L2539" s="1357" t="s">
        <v>6607</v>
      </c>
      <c r="M2539" s="1357" t="str">
        <f>IFERROR(INDEX('Budget Manager'!C:C,MATCH(L2539,'Budget Manager'!A:A,0))&amp;", "&amp;INDEX('Budget Manager'!D:D,MATCH(L2539,'Budget Manager'!A:A,0)),"No Budget Manager")</f>
        <v>Colon, Mona Liza</v>
      </c>
      <c r="N2539" s="1357">
        <f>IFERROR(INDEX('Budget Manager'!B:B,MATCH(L2539,'Budget Manager'!A:A,0)),"No PIDM")</f>
        <v>492512</v>
      </c>
      <c r="O2539" s="1357"/>
      <c r="P2539" s="1357" t="str">
        <f t="shared" si="48"/>
        <v/>
      </c>
      <c r="Q2539" s="1361" t="str">
        <f>IFERROR(VLOOKUP(Organization!$L2539,BUDGETMANAGER,5,FALSE),"No VID")</f>
        <v>A</v>
      </c>
      <c r="R2539" s="111"/>
    </row>
    <row r="2540" spans="1:18" ht="12.75" customHeight="1">
      <c r="A2540" s="1359">
        <v>2531</v>
      </c>
      <c r="B2540" s="1355" t="s">
        <v>97</v>
      </c>
      <c r="C2540" s="1355"/>
      <c r="D2540" s="1355"/>
      <c r="E2540" s="1357"/>
      <c r="F2540" s="1355"/>
      <c r="G2540" s="1355"/>
      <c r="H2540" s="1356">
        <v>320005</v>
      </c>
      <c r="I2540" s="1363" t="s">
        <v>6442</v>
      </c>
      <c r="J2540" s="1355" t="s">
        <v>3245</v>
      </c>
      <c r="K2540" s="1378">
        <v>10952</v>
      </c>
      <c r="L2540" s="1357" t="s">
        <v>6607</v>
      </c>
      <c r="M2540" s="1357" t="str">
        <f>IFERROR(INDEX('Budget Manager'!C:C,MATCH(L2540,'Budget Manager'!A:A,0))&amp;", "&amp;INDEX('Budget Manager'!D:D,MATCH(L2540,'Budget Manager'!A:A,0)),"No Budget Manager")</f>
        <v>Colon, Mona Liza</v>
      </c>
      <c r="N2540" s="1357">
        <f>IFERROR(INDEX('Budget Manager'!B:B,MATCH(L2540,'Budget Manager'!A:A,0)),"No PIDM")</f>
        <v>492512</v>
      </c>
      <c r="O2540" s="1357"/>
      <c r="P2540" s="1357" t="str">
        <f t="shared" ref="P2540:P2601" si="49">LEFT($O2540,3)</f>
        <v/>
      </c>
      <c r="Q2540" s="1361" t="str">
        <f>IFERROR(VLOOKUP(Organization!$L2540,BUDGETMANAGER,5,FALSE),"No VID")</f>
        <v>A</v>
      </c>
      <c r="R2540" s="111"/>
    </row>
    <row r="2541" spans="1:18" ht="12.75" customHeight="1">
      <c r="A2541" s="1359">
        <v>2532</v>
      </c>
      <c r="B2541" s="1355" t="s">
        <v>97</v>
      </c>
      <c r="C2541" s="1355"/>
      <c r="D2541" s="1355"/>
      <c r="E2541" s="1355"/>
      <c r="F2541" s="1355"/>
      <c r="G2541" s="1355"/>
      <c r="H2541" s="1356">
        <v>320007</v>
      </c>
      <c r="I2541" s="1363" t="s">
        <v>6443</v>
      </c>
      <c r="J2541" s="1355" t="s">
        <v>3245</v>
      </c>
      <c r="K2541" s="1378">
        <v>10952</v>
      </c>
      <c r="L2541" s="1357" t="s">
        <v>6607</v>
      </c>
      <c r="M2541" s="1357" t="str">
        <f>IFERROR(INDEX('Budget Manager'!C:C,MATCH(L2541,'Budget Manager'!A:A,0))&amp;", "&amp;INDEX('Budget Manager'!D:D,MATCH(L2541,'Budget Manager'!A:A,0)),"No Budget Manager")</f>
        <v>Colon, Mona Liza</v>
      </c>
      <c r="N2541" s="1357">
        <f>IFERROR(INDEX('Budget Manager'!B:B,MATCH(L2541,'Budget Manager'!A:A,0)),"No PIDM")</f>
        <v>492512</v>
      </c>
      <c r="O2541" s="1357"/>
      <c r="P2541" s="1357" t="str">
        <f t="shared" si="49"/>
        <v/>
      </c>
      <c r="Q2541" s="1361" t="str">
        <f>IFERROR(VLOOKUP(Organization!$L2541,BUDGETMANAGER,5,FALSE),"No VID")</f>
        <v>A</v>
      </c>
      <c r="R2541" s="111"/>
    </row>
    <row r="2542" spans="1:18" ht="12.75" customHeight="1">
      <c r="A2542" s="1359">
        <v>2533</v>
      </c>
      <c r="B2542" s="1355" t="s">
        <v>97</v>
      </c>
      <c r="C2542" s="1355"/>
      <c r="D2542" s="1355"/>
      <c r="E2542" s="1355"/>
      <c r="F2542" s="1355"/>
      <c r="G2542" s="1355"/>
      <c r="H2542" s="1356">
        <v>320008</v>
      </c>
      <c r="I2542" s="1363" t="s">
        <v>3604</v>
      </c>
      <c r="J2542" s="1355" t="s">
        <v>3245</v>
      </c>
      <c r="K2542" s="1360">
        <v>10142</v>
      </c>
      <c r="L2542" s="1357" t="s">
        <v>590</v>
      </c>
      <c r="M2542" s="1357" t="str">
        <f>IFERROR(INDEX('Budget Manager'!C:C,MATCH(L2542,'Budget Manager'!A:A,0))&amp;", "&amp;INDEX('Budget Manager'!D:D,MATCH(L2542,'Budget Manager'!A:A,0)),"No Budget Manager")</f>
        <v>Hunt, Todd</v>
      </c>
      <c r="N2542" s="1357">
        <f>IFERROR(INDEX('Budget Manager'!B:B,MATCH(L2542,'Budget Manager'!A:A,0)),"No PIDM")</f>
        <v>3003707</v>
      </c>
      <c r="O2542" s="1357" t="s">
        <v>5306</v>
      </c>
      <c r="P2542" s="1357" t="str">
        <f t="shared" si="49"/>
        <v>End</v>
      </c>
      <c r="Q2542" s="1361" t="str">
        <f>IFERROR(VLOOKUP(Organization!$L2542,BUDGETMANAGER,5,FALSE),"No VID")</f>
        <v>I</v>
      </c>
      <c r="R2542" s="111"/>
    </row>
    <row r="2543" spans="1:18" ht="12.75" customHeight="1">
      <c r="A2543" s="1359">
        <v>2534</v>
      </c>
      <c r="B2543" s="1355" t="s">
        <v>97</v>
      </c>
      <c r="C2543" s="1355"/>
      <c r="D2543" s="1355"/>
      <c r="E2543" s="1355"/>
      <c r="F2543" s="1355"/>
      <c r="G2543" s="1355"/>
      <c r="H2543" s="1356">
        <v>320010</v>
      </c>
      <c r="I2543" s="1363" t="s">
        <v>6444</v>
      </c>
      <c r="J2543" s="1355" t="s">
        <v>3245</v>
      </c>
      <c r="K2543" s="1378">
        <v>10952</v>
      </c>
      <c r="L2543" s="1357" t="s">
        <v>6607</v>
      </c>
      <c r="M2543" s="1357" t="str">
        <f>IFERROR(INDEX('Budget Manager'!C:C,MATCH(L2543,'Budget Manager'!A:A,0))&amp;", "&amp;INDEX('Budget Manager'!D:D,MATCH(L2543,'Budget Manager'!A:A,0)),"No Budget Manager")</f>
        <v>Colon, Mona Liza</v>
      </c>
      <c r="N2543" s="1357">
        <f>IFERROR(INDEX('Budget Manager'!B:B,MATCH(L2543,'Budget Manager'!A:A,0)),"No PIDM")</f>
        <v>492512</v>
      </c>
      <c r="O2543" s="1357"/>
      <c r="P2543" s="1357" t="str">
        <f t="shared" si="49"/>
        <v/>
      </c>
      <c r="Q2543" s="1361" t="str">
        <f>IFERROR(VLOOKUP(Organization!$L2543,BUDGETMANAGER,5,FALSE),"No VID")</f>
        <v>A</v>
      </c>
      <c r="R2543" s="111"/>
    </row>
    <row r="2544" spans="1:18" ht="12.5" customHeight="1">
      <c r="A2544" s="1359">
        <v>2535</v>
      </c>
      <c r="B2544" s="1355" t="s">
        <v>97</v>
      </c>
      <c r="C2544" s="1355"/>
      <c r="D2544" s="1355"/>
      <c r="E2544" s="1355"/>
      <c r="F2544" s="1355"/>
      <c r="G2544" s="1355"/>
      <c r="H2544" s="1356">
        <v>320013</v>
      </c>
      <c r="I2544" s="1363" t="s">
        <v>9830</v>
      </c>
      <c r="J2544" s="1355" t="s">
        <v>3245</v>
      </c>
      <c r="K2544" s="1378">
        <v>10952</v>
      </c>
      <c r="L2544" s="1357" t="s">
        <v>6607</v>
      </c>
      <c r="M2544" s="1357" t="str">
        <f>IFERROR(INDEX('Budget Manager'!C:C,MATCH(L2544,'Budget Manager'!A:A,0))&amp;", "&amp;INDEX('Budget Manager'!D:D,MATCH(L2544,'Budget Manager'!A:A,0)),"No Budget Manager")</f>
        <v>Colon, Mona Liza</v>
      </c>
      <c r="N2544" s="1357">
        <f>IFERROR(INDEX('Budget Manager'!B:B,MATCH(L2544,'Budget Manager'!A:A,0)),"No PIDM")</f>
        <v>492512</v>
      </c>
      <c r="O2544" s="1357"/>
      <c r="P2544" s="1357" t="str">
        <f t="shared" si="49"/>
        <v/>
      </c>
      <c r="Q2544" s="1361" t="str">
        <f>IFERROR(VLOOKUP(Organization!$L2544,BUDGETMANAGER,5,FALSE),"No VID")</f>
        <v>A</v>
      </c>
      <c r="R2544" s="111"/>
    </row>
    <row r="2545" spans="1:18" ht="12.75" customHeight="1">
      <c r="A2545" s="1359">
        <v>2536</v>
      </c>
      <c r="B2545" s="1355" t="s">
        <v>97</v>
      </c>
      <c r="C2545" s="1355"/>
      <c r="D2545" s="1355"/>
      <c r="E2545" s="1357"/>
      <c r="F2545" s="1355"/>
      <c r="G2545" s="1355"/>
      <c r="H2545" s="1356">
        <v>321600</v>
      </c>
      <c r="I2545" s="1363" t="s">
        <v>8600</v>
      </c>
      <c r="J2545" s="1355" t="s">
        <v>3245</v>
      </c>
      <c r="K2545" s="1378">
        <v>10952</v>
      </c>
      <c r="L2545" s="1357" t="s">
        <v>6607</v>
      </c>
      <c r="M2545" s="1357" t="str">
        <f>IFERROR(INDEX('Budget Manager'!C:C,MATCH(L2545,'Budget Manager'!A:A,0))&amp;", "&amp;INDEX('Budget Manager'!D:D,MATCH(L2545,'Budget Manager'!A:A,0)),"No Budget Manager")</f>
        <v>Colon, Mona Liza</v>
      </c>
      <c r="N2545" s="1357">
        <f>IFERROR(INDEX('Budget Manager'!B:B,MATCH(L2545,'Budget Manager'!A:A,0)),"No PIDM")</f>
        <v>492512</v>
      </c>
      <c r="O2545" s="1357"/>
      <c r="P2545" s="1357" t="str">
        <f t="shared" si="49"/>
        <v/>
      </c>
      <c r="Q2545" s="1361" t="str">
        <f>IFERROR(VLOOKUP(Organization!$L2545,BUDGETMANAGER,5,FALSE),"No VID")</f>
        <v>A</v>
      </c>
      <c r="R2545" s="111"/>
    </row>
    <row r="2546" spans="1:18" ht="12.75" customHeight="1">
      <c r="A2546" s="1359">
        <v>2537</v>
      </c>
      <c r="B2546" s="1355" t="s">
        <v>97</v>
      </c>
      <c r="C2546" s="1355"/>
      <c r="D2546" s="1355"/>
      <c r="E2546" s="1355"/>
      <c r="F2546" s="1355"/>
      <c r="G2546" s="1355"/>
      <c r="H2546" s="1356">
        <v>321700</v>
      </c>
      <c r="I2546" s="1363" t="s">
        <v>9639</v>
      </c>
      <c r="J2546" s="1355" t="s">
        <v>3245</v>
      </c>
      <c r="K2546" s="1378">
        <v>10952</v>
      </c>
      <c r="L2546" s="1357" t="s">
        <v>6607</v>
      </c>
      <c r="M2546" s="1357" t="str">
        <f>IFERROR(INDEX('Budget Manager'!C:C,MATCH(L2546,'Budget Manager'!A:A,0))&amp;", "&amp;INDEX('Budget Manager'!D:D,MATCH(L2546,'Budget Manager'!A:A,0)),"No Budget Manager")</f>
        <v>Colon, Mona Liza</v>
      </c>
      <c r="N2546" s="1357">
        <f>IFERROR(INDEX('Budget Manager'!B:B,MATCH(L2546,'Budget Manager'!A:A,0)),"No PIDM")</f>
        <v>492512</v>
      </c>
      <c r="O2546" s="1357"/>
      <c r="P2546" s="1357" t="str">
        <f t="shared" si="49"/>
        <v/>
      </c>
      <c r="Q2546" s="1361" t="str">
        <f>IFERROR(VLOOKUP(Organization!$L2546,BUDGETMANAGER,5,FALSE),"No VID")</f>
        <v>A</v>
      </c>
      <c r="R2546" s="111"/>
    </row>
    <row r="2547" spans="1:18" ht="12.75" customHeight="1">
      <c r="A2547" s="1359">
        <v>2538</v>
      </c>
      <c r="B2547" s="1355" t="s">
        <v>97</v>
      </c>
      <c r="C2547" s="1355"/>
      <c r="D2547" s="1355"/>
      <c r="E2547" s="1355"/>
      <c r="F2547" s="1355"/>
      <c r="G2547" s="1355"/>
      <c r="H2547" s="1356">
        <v>773800</v>
      </c>
      <c r="I2547" s="1363" t="s">
        <v>3549</v>
      </c>
      <c r="J2547" s="1355" t="s">
        <v>3245</v>
      </c>
      <c r="K2547" s="1360">
        <v>10142</v>
      </c>
      <c r="L2547" s="1357" t="s">
        <v>590</v>
      </c>
      <c r="M2547" s="1357" t="str">
        <f>IFERROR(INDEX('Budget Manager'!C:C,MATCH(L2547,'Budget Manager'!A:A,0))&amp;", "&amp;INDEX('Budget Manager'!D:D,MATCH(L2547,'Budget Manager'!A:A,0)),"No Budget Manager")</f>
        <v>Hunt, Todd</v>
      </c>
      <c r="N2547" s="1357">
        <f>IFERROR(INDEX('Budget Manager'!B:B,MATCH(L2547,'Budget Manager'!A:A,0)),"No PIDM")</f>
        <v>3003707</v>
      </c>
      <c r="O2547" s="1357" t="s">
        <v>6157</v>
      </c>
      <c r="P2547" s="1357" t="str">
        <f t="shared" si="49"/>
        <v>End</v>
      </c>
      <c r="Q2547" s="1361" t="str">
        <f>IFERROR(VLOOKUP(Organization!$L2547,BUDGETMANAGER,5,FALSE),"No VID")</f>
        <v>I</v>
      </c>
      <c r="R2547" s="111"/>
    </row>
    <row r="2548" spans="1:18" ht="12.75" customHeight="1">
      <c r="A2548" s="1359">
        <v>2539</v>
      </c>
      <c r="B2548" s="1355" t="s">
        <v>97</v>
      </c>
      <c r="C2548" s="1355"/>
      <c r="D2548" s="1355"/>
      <c r="E2548" s="1355"/>
      <c r="F2548" s="1355"/>
      <c r="G2548" s="1355">
        <v>10953</v>
      </c>
      <c r="H2548" s="1356"/>
      <c r="I2548" s="1363" t="s">
        <v>6390</v>
      </c>
      <c r="J2548" s="1355" t="s">
        <v>3240</v>
      </c>
      <c r="K2548" s="1360">
        <v>1095</v>
      </c>
      <c r="L2548" s="1357" t="s">
        <v>6391</v>
      </c>
      <c r="M2548" s="1357" t="str">
        <f>IFERROR(INDEX('Budget Manager'!C:C,MATCH(L2548,'Budget Manager'!A:A,0))&amp;", "&amp;INDEX('Budget Manager'!D:D,MATCH(L2548,'Budget Manager'!A:A,0)),"No Budget Manager")</f>
        <v>Favorit, Michael</v>
      </c>
      <c r="N2548" s="1357">
        <f>IFERROR(INDEX('Budget Manager'!B:B,MATCH(L2548,'Budget Manager'!A:A,0)),"No PIDM")</f>
        <v>479626</v>
      </c>
      <c r="O2548" s="1357"/>
      <c r="P2548" s="1357" t="str">
        <f t="shared" si="49"/>
        <v/>
      </c>
      <c r="Q2548" s="1361" t="str">
        <f>IFERROR(VLOOKUP(Organization!$L2548,BUDGETMANAGER,5,FALSE),"No VID")</f>
        <v>A</v>
      </c>
      <c r="R2548" s="111"/>
    </row>
    <row r="2549" spans="1:18" ht="12.75" customHeight="1">
      <c r="A2549" s="1359">
        <v>2540</v>
      </c>
      <c r="B2549" s="1355" t="s">
        <v>97</v>
      </c>
      <c r="C2549" s="1355"/>
      <c r="D2549" s="1355"/>
      <c r="E2549" s="1355"/>
      <c r="F2549" s="1355"/>
      <c r="G2549" s="1355"/>
      <c r="H2549" s="1356">
        <v>133208</v>
      </c>
      <c r="I2549" s="1357" t="s">
        <v>6041</v>
      </c>
      <c r="J2549" s="1355" t="s">
        <v>3245</v>
      </c>
      <c r="K2549" s="1360">
        <v>1015</v>
      </c>
      <c r="L2549" s="1357" t="s">
        <v>6391</v>
      </c>
      <c r="M2549" s="1357" t="str">
        <f>IFERROR(INDEX('Budget Manager'!C:C,MATCH(L2549,'Budget Manager'!A:A,0))&amp;", "&amp;INDEX('Budget Manager'!D:D,MATCH(L2549,'Budget Manager'!A:A,0)),"No Budget Manager")</f>
        <v>Favorit, Michael</v>
      </c>
      <c r="N2549" s="1357">
        <f>IFERROR(INDEX('Budget Manager'!B:B,MATCH(L2549,'Budget Manager'!A:A,0)),"No PIDM")</f>
        <v>479626</v>
      </c>
      <c r="O2549" s="1357" t="s">
        <v>6694</v>
      </c>
      <c r="P2549" s="1357" t="str">
        <f t="shared" si="49"/>
        <v>End</v>
      </c>
      <c r="Q2549" s="1361" t="str">
        <f>IFERROR(VLOOKUP(Organization!$L2549,BUDGETMANAGER,5,FALSE),"No VID")</f>
        <v>A</v>
      </c>
      <c r="R2549" s="111"/>
    </row>
    <row r="2550" spans="1:18" ht="12.75" customHeight="1">
      <c r="A2550" s="1359">
        <v>2541</v>
      </c>
      <c r="B2550" s="1355" t="s">
        <v>97</v>
      </c>
      <c r="C2550" s="1357"/>
      <c r="D2550" s="1357"/>
      <c r="E2550" s="1357"/>
      <c r="F2550" s="1357"/>
      <c r="G2550" s="1357"/>
      <c r="H2550" s="1356">
        <v>170013</v>
      </c>
      <c r="I2550" s="1363" t="s">
        <v>8188</v>
      </c>
      <c r="J2550" s="1355" t="s">
        <v>3245</v>
      </c>
      <c r="K2550" s="1360">
        <v>10953</v>
      </c>
      <c r="L2550" s="1357" t="s">
        <v>6391</v>
      </c>
      <c r="M2550" s="1357" t="str">
        <f>IFERROR(INDEX('Budget Manager'!C:C,MATCH(L2550,'Budget Manager'!A:A,0))&amp;", "&amp;INDEX('Budget Manager'!D:D,MATCH(L2550,'Budget Manager'!A:A,0)),"No Budget Manager")</f>
        <v>Favorit, Michael</v>
      </c>
      <c r="N2550" s="1357">
        <f>IFERROR(INDEX('Budget Manager'!B:B,MATCH(L2550,'Budget Manager'!A:A,0)),"No PIDM")</f>
        <v>479626</v>
      </c>
      <c r="O2550" s="1357"/>
      <c r="P2550" s="1357" t="str">
        <f t="shared" si="49"/>
        <v/>
      </c>
      <c r="Q2550" s="1361" t="str">
        <f>IFERROR(VLOOKUP(Organization!$L2550,BUDGETMANAGER,5,FALSE),"No VID")</f>
        <v>A</v>
      </c>
      <c r="R2550" s="111"/>
    </row>
    <row r="2551" spans="1:18" ht="12.75" customHeight="1">
      <c r="A2551" s="1359">
        <v>2542</v>
      </c>
      <c r="B2551" s="1355" t="s">
        <v>97</v>
      </c>
      <c r="C2551" s="1355"/>
      <c r="D2551" s="1355"/>
      <c r="E2551" s="1355"/>
      <c r="F2551" s="1355"/>
      <c r="G2551" s="1355"/>
      <c r="H2551" s="1356">
        <v>170102</v>
      </c>
      <c r="I2551" s="1363" t="s">
        <v>6585</v>
      </c>
      <c r="J2551" s="1355" t="s">
        <v>3245</v>
      </c>
      <c r="K2551" s="1360">
        <v>10953</v>
      </c>
      <c r="L2551" s="1357" t="s">
        <v>6391</v>
      </c>
      <c r="M2551" s="1357" t="str">
        <f>IFERROR(INDEX('Budget Manager'!C:C,MATCH(L2551,'Budget Manager'!A:A,0))&amp;", "&amp;INDEX('Budget Manager'!D:D,MATCH(L2551,'Budget Manager'!A:A,0)),"No Budget Manager")</f>
        <v>Favorit, Michael</v>
      </c>
      <c r="N2551" s="1357">
        <f>IFERROR(INDEX('Budget Manager'!B:B,MATCH(L2551,'Budget Manager'!A:A,0)),"No PIDM")</f>
        <v>479626</v>
      </c>
      <c r="O2551" s="1357"/>
      <c r="P2551" s="1357" t="str">
        <f t="shared" si="49"/>
        <v/>
      </c>
      <c r="Q2551" s="1361" t="str">
        <f>IFERROR(VLOOKUP(Organization!$L2551,BUDGETMANAGER,5,FALSE),"No VID")</f>
        <v>A</v>
      </c>
      <c r="R2551" s="111"/>
    </row>
    <row r="2552" spans="1:18" ht="12.75" customHeight="1">
      <c r="A2552" s="1359">
        <v>2543</v>
      </c>
      <c r="B2552" s="1355" t="s">
        <v>97</v>
      </c>
      <c r="C2552" s="1357"/>
      <c r="D2552" s="1357"/>
      <c r="E2552" s="1357"/>
      <c r="F2552" s="1357"/>
      <c r="G2552" s="1357"/>
      <c r="H2552" s="1356">
        <v>170103</v>
      </c>
      <c r="I2552" s="1363" t="s">
        <v>2381</v>
      </c>
      <c r="J2552" s="1355" t="s">
        <v>3245</v>
      </c>
      <c r="K2552" s="1360">
        <v>10953</v>
      </c>
      <c r="L2552" s="1357" t="s">
        <v>6391</v>
      </c>
      <c r="M2552" s="1357" t="str">
        <f>IFERROR(INDEX('Budget Manager'!C:C,MATCH(L2552,'Budget Manager'!A:A,0))&amp;", "&amp;INDEX('Budget Manager'!D:D,MATCH(L2552,'Budget Manager'!A:A,0)),"No Budget Manager")</f>
        <v>Favorit, Michael</v>
      </c>
      <c r="N2552" s="1357">
        <f>IFERROR(INDEX('Budget Manager'!B:B,MATCH(L2552,'Budget Manager'!A:A,0)),"No PIDM")</f>
        <v>479626</v>
      </c>
      <c r="O2552" s="1357"/>
      <c r="P2552" s="1357" t="str">
        <f t="shared" si="49"/>
        <v/>
      </c>
      <c r="Q2552" s="1361" t="str">
        <f>IFERROR(VLOOKUP(Organization!$L2552,BUDGETMANAGER,5,FALSE),"No VID")</f>
        <v>A</v>
      </c>
      <c r="R2552" s="111"/>
    </row>
    <row r="2553" spans="1:18" ht="12.75" customHeight="1">
      <c r="A2553" s="1359">
        <v>2544</v>
      </c>
      <c r="B2553" s="1355" t="s">
        <v>97</v>
      </c>
      <c r="C2553" s="1357"/>
      <c r="D2553" s="1357"/>
      <c r="E2553" s="1357"/>
      <c r="F2553" s="1357"/>
      <c r="G2553" s="1357"/>
      <c r="H2553" s="1356">
        <v>170104</v>
      </c>
      <c r="I2553" s="1363" t="s">
        <v>2382</v>
      </c>
      <c r="J2553" s="1355" t="s">
        <v>3245</v>
      </c>
      <c r="K2553" s="1360">
        <v>10953</v>
      </c>
      <c r="L2553" s="1357" t="s">
        <v>6391</v>
      </c>
      <c r="M2553" s="1357" t="str">
        <f>IFERROR(INDEX('Budget Manager'!C:C,MATCH(L2553,'Budget Manager'!A:A,0))&amp;", "&amp;INDEX('Budget Manager'!D:D,MATCH(L2553,'Budget Manager'!A:A,0)),"No Budget Manager")</f>
        <v>Favorit, Michael</v>
      </c>
      <c r="N2553" s="1357">
        <f>IFERROR(INDEX('Budget Manager'!B:B,MATCH(L2553,'Budget Manager'!A:A,0)),"No PIDM")</f>
        <v>479626</v>
      </c>
      <c r="O2553" s="1357"/>
      <c r="P2553" s="1357" t="str">
        <f t="shared" si="49"/>
        <v/>
      </c>
      <c r="Q2553" s="1361" t="str">
        <f>IFERROR(VLOOKUP(Organization!$L2553,BUDGETMANAGER,5,FALSE),"No VID")</f>
        <v>A</v>
      </c>
      <c r="R2553" s="111"/>
    </row>
    <row r="2554" spans="1:18" ht="12.75" customHeight="1">
      <c r="A2554" s="1359">
        <v>2545</v>
      </c>
      <c r="B2554" s="1355" t="s">
        <v>97</v>
      </c>
      <c r="C2554" s="1357"/>
      <c r="D2554" s="1357"/>
      <c r="E2554" s="1357"/>
      <c r="F2554" s="1357"/>
      <c r="G2554" s="1357"/>
      <c r="H2554" s="1356">
        <v>170107</v>
      </c>
      <c r="I2554" s="1363" t="s">
        <v>2384</v>
      </c>
      <c r="J2554" s="1355" t="s">
        <v>3245</v>
      </c>
      <c r="K2554" s="1360">
        <v>10953</v>
      </c>
      <c r="L2554" s="1357" t="s">
        <v>6391</v>
      </c>
      <c r="M2554" s="1357" t="str">
        <f>IFERROR(INDEX('Budget Manager'!C:C,MATCH(L2554,'Budget Manager'!A:A,0))&amp;", "&amp;INDEX('Budget Manager'!D:D,MATCH(L2554,'Budget Manager'!A:A,0)),"No Budget Manager")</f>
        <v>Favorit, Michael</v>
      </c>
      <c r="N2554" s="1357">
        <f>IFERROR(INDEX('Budget Manager'!B:B,MATCH(L2554,'Budget Manager'!A:A,0)),"No PIDM")</f>
        <v>479626</v>
      </c>
      <c r="O2554" s="1357"/>
      <c r="P2554" s="1357" t="str">
        <f t="shared" si="49"/>
        <v/>
      </c>
      <c r="Q2554" s="1361" t="str">
        <f>IFERROR(VLOOKUP(Organization!$L2554,BUDGETMANAGER,5,FALSE),"No VID")</f>
        <v>A</v>
      </c>
      <c r="R2554" s="111"/>
    </row>
    <row r="2555" spans="1:18" ht="12.75" customHeight="1">
      <c r="A2555" s="1359">
        <v>2546</v>
      </c>
      <c r="B2555" s="1355" t="s">
        <v>97</v>
      </c>
      <c r="C2555" s="1357"/>
      <c r="D2555" s="1357"/>
      <c r="E2555" s="1357"/>
      <c r="F2555" s="1357"/>
      <c r="G2555" s="1357"/>
      <c r="H2555" s="1356">
        <v>170110</v>
      </c>
      <c r="I2555" s="1363" t="s">
        <v>4376</v>
      </c>
      <c r="J2555" s="1355" t="s">
        <v>3245</v>
      </c>
      <c r="K2555" s="1360">
        <v>10953</v>
      </c>
      <c r="L2555" s="1357" t="s">
        <v>6391</v>
      </c>
      <c r="M2555" s="1357" t="str">
        <f>IFERROR(INDEX('Budget Manager'!C:C,MATCH(L2555,'Budget Manager'!A:A,0))&amp;", "&amp;INDEX('Budget Manager'!D:D,MATCH(L2555,'Budget Manager'!A:A,0)),"No Budget Manager")</f>
        <v>Favorit, Michael</v>
      </c>
      <c r="N2555" s="1357">
        <f>IFERROR(INDEX('Budget Manager'!B:B,MATCH(L2555,'Budget Manager'!A:A,0)),"No PIDM")</f>
        <v>479626</v>
      </c>
      <c r="O2555" s="1357"/>
      <c r="P2555" s="1357" t="str">
        <f t="shared" si="49"/>
        <v/>
      </c>
      <c r="Q2555" s="1361" t="str">
        <f>IFERROR(VLOOKUP(Organization!$L2555,BUDGETMANAGER,5,FALSE),"No VID")</f>
        <v>A</v>
      </c>
      <c r="R2555" s="111"/>
    </row>
    <row r="2556" spans="1:18" ht="12.75" customHeight="1">
      <c r="A2556" s="1359">
        <v>2547</v>
      </c>
      <c r="B2556" s="1355" t="s">
        <v>97</v>
      </c>
      <c r="C2556" s="1357"/>
      <c r="D2556" s="1357"/>
      <c r="E2556" s="1357"/>
      <c r="F2556" s="1357"/>
      <c r="G2556" s="1357"/>
      <c r="H2556" s="1356">
        <v>170200</v>
      </c>
      <c r="I2556" s="1363" t="s">
        <v>2380</v>
      </c>
      <c r="J2556" s="1355" t="s">
        <v>3245</v>
      </c>
      <c r="K2556" s="1360">
        <v>10953</v>
      </c>
      <c r="L2556" s="1357" t="s">
        <v>6391</v>
      </c>
      <c r="M2556" s="1357" t="str">
        <f>IFERROR(INDEX('Budget Manager'!C:C,MATCH(L2556,'Budget Manager'!A:A,0))&amp;", "&amp;INDEX('Budget Manager'!D:D,MATCH(L2556,'Budget Manager'!A:A,0)),"No Budget Manager")</f>
        <v>Favorit, Michael</v>
      </c>
      <c r="N2556" s="1357">
        <f>IFERROR(INDEX('Budget Manager'!B:B,MATCH(L2556,'Budget Manager'!A:A,0)),"No PIDM")</f>
        <v>479626</v>
      </c>
      <c r="O2556" s="1357"/>
      <c r="P2556" s="1357" t="str">
        <f t="shared" si="49"/>
        <v/>
      </c>
      <c r="Q2556" s="1361" t="str">
        <f>IFERROR(VLOOKUP(Organization!$L2556,BUDGETMANAGER,5,FALSE),"No VID")</f>
        <v>A</v>
      </c>
      <c r="R2556" s="111"/>
    </row>
    <row r="2557" spans="1:18" ht="12.75" customHeight="1">
      <c r="A2557" s="1359">
        <v>2548</v>
      </c>
      <c r="B2557" s="1355" t="s">
        <v>97</v>
      </c>
      <c r="C2557" s="1357"/>
      <c r="D2557" s="1357"/>
      <c r="E2557" s="1357"/>
      <c r="F2557" s="1357"/>
      <c r="G2557" s="1357"/>
      <c r="H2557" s="1356">
        <v>170205</v>
      </c>
      <c r="I2557" s="1363" t="s">
        <v>2383</v>
      </c>
      <c r="J2557" s="1355" t="s">
        <v>3245</v>
      </c>
      <c r="K2557" s="1360">
        <v>10953</v>
      </c>
      <c r="L2557" s="1357" t="s">
        <v>6391</v>
      </c>
      <c r="M2557" s="1357" t="str">
        <f>IFERROR(INDEX('Budget Manager'!C:C,MATCH(L2557,'Budget Manager'!A:A,0))&amp;", "&amp;INDEX('Budget Manager'!D:D,MATCH(L2557,'Budget Manager'!A:A,0)),"No Budget Manager")</f>
        <v>Favorit, Michael</v>
      </c>
      <c r="N2557" s="1357">
        <f>IFERROR(INDEX('Budget Manager'!B:B,MATCH(L2557,'Budget Manager'!A:A,0)),"No PIDM")</f>
        <v>479626</v>
      </c>
      <c r="O2557" s="1357"/>
      <c r="P2557" s="1357" t="str">
        <f t="shared" si="49"/>
        <v/>
      </c>
      <c r="Q2557" s="1361" t="str">
        <f>IFERROR(VLOOKUP(Organization!$L2557,BUDGETMANAGER,5,FALSE),"No VID")</f>
        <v>A</v>
      </c>
      <c r="R2557" s="111">
        <f>COUNTIF($P$12:P2626,"End")</f>
        <v>643</v>
      </c>
    </row>
    <row r="2558" spans="1:18" ht="12.75" customHeight="1">
      <c r="A2558" s="1359">
        <v>2549</v>
      </c>
      <c r="B2558" s="1355" t="s">
        <v>97</v>
      </c>
      <c r="C2558" s="1357"/>
      <c r="D2558" s="1357"/>
      <c r="E2558" s="1357"/>
      <c r="F2558" s="1357"/>
      <c r="G2558" s="1357"/>
      <c r="H2558" s="1356">
        <v>170212</v>
      </c>
      <c r="I2558" s="1363" t="s">
        <v>6592</v>
      </c>
      <c r="J2558" s="1355" t="s">
        <v>3245</v>
      </c>
      <c r="K2558" s="1360">
        <v>10953</v>
      </c>
      <c r="L2558" s="1357" t="s">
        <v>6391</v>
      </c>
      <c r="M2558" s="1357" t="str">
        <f>IFERROR(INDEX('Budget Manager'!C:C,MATCH(L2558,'Budget Manager'!A:A,0))&amp;", "&amp;INDEX('Budget Manager'!D:D,MATCH(L2558,'Budget Manager'!A:A,0)),"No Budget Manager")</f>
        <v>Favorit, Michael</v>
      </c>
      <c r="N2558" s="1357">
        <f>IFERROR(INDEX('Budget Manager'!B:B,MATCH(L2558,'Budget Manager'!A:A,0)),"No PIDM")</f>
        <v>479626</v>
      </c>
      <c r="O2558" s="1357"/>
      <c r="P2558" s="1357" t="str">
        <f t="shared" si="49"/>
        <v/>
      </c>
      <c r="Q2558" s="1361" t="str">
        <f>IFERROR(VLOOKUP(Organization!$L2558,BUDGETMANAGER,5,FALSE),"No VID")</f>
        <v>A</v>
      </c>
      <c r="R2558" s="111"/>
    </row>
    <row r="2559" spans="1:18" ht="12.75" customHeight="1">
      <c r="A2559" s="1359">
        <v>2550</v>
      </c>
      <c r="B2559" s="1355" t="s">
        <v>97</v>
      </c>
      <c r="C2559" s="1357"/>
      <c r="D2559" s="1357"/>
      <c r="E2559" s="1357"/>
      <c r="F2559" s="1357"/>
      <c r="G2559" s="1357"/>
      <c r="H2559" s="1356">
        <v>170411</v>
      </c>
      <c r="I2559" s="1363" t="s">
        <v>5954</v>
      </c>
      <c r="J2559" s="1355" t="s">
        <v>3245</v>
      </c>
      <c r="K2559" s="1360">
        <v>10953</v>
      </c>
      <c r="L2559" s="1357" t="s">
        <v>6391</v>
      </c>
      <c r="M2559" s="1357" t="str">
        <f>IFERROR(INDEX('Budget Manager'!C:C,MATCH(L2559,'Budget Manager'!A:A,0))&amp;", "&amp;INDEX('Budget Manager'!D:D,MATCH(L2559,'Budget Manager'!A:A,0)),"No Budget Manager")</f>
        <v>Favorit, Michael</v>
      </c>
      <c r="N2559" s="1357">
        <f>IFERROR(INDEX('Budget Manager'!B:B,MATCH(L2559,'Budget Manager'!A:A,0)),"No PIDM")</f>
        <v>479626</v>
      </c>
      <c r="O2559" s="1357"/>
      <c r="P2559" s="1357" t="str">
        <f t="shared" si="49"/>
        <v/>
      </c>
      <c r="Q2559" s="1361" t="str">
        <f>IFERROR(VLOOKUP(Organization!$L2559,BUDGETMANAGER,5,FALSE),"No VID")</f>
        <v>A</v>
      </c>
      <c r="R2559" s="111"/>
    </row>
    <row r="2560" spans="1:18" ht="12.75" customHeight="1">
      <c r="A2560" s="1359">
        <v>2551</v>
      </c>
      <c r="B2560" s="1355" t="s">
        <v>97</v>
      </c>
      <c r="C2560" s="1357"/>
      <c r="D2560" s="1355">
        <v>11</v>
      </c>
      <c r="E2560" s="1355"/>
      <c r="F2560" s="1355"/>
      <c r="G2560" s="1355"/>
      <c r="H2560" s="1355"/>
      <c r="I2560" s="1357" t="s">
        <v>289</v>
      </c>
      <c r="J2560" s="1355" t="s">
        <v>3240</v>
      </c>
      <c r="K2560" s="1360">
        <v>1</v>
      </c>
      <c r="L2560" s="1357" t="s">
        <v>4162</v>
      </c>
      <c r="M2560" s="1357" t="str">
        <f>IFERROR(INDEX('Budget Manager'!C:C,MATCH(L2560,'Budget Manager'!A:A,0))&amp;", "&amp;INDEX('Budget Manager'!D:D,MATCH(L2560,'Budget Manager'!A:A,0)),"No Budget Manager")</f>
        <v>Plinske, Kathleen</v>
      </c>
      <c r="N2560" s="1357">
        <f>IFERROR(INDEX('Budget Manager'!B:B,MATCH(L2560,'Budget Manager'!A:A,0)),"No PIDM")</f>
        <v>3527017</v>
      </c>
      <c r="O2560" s="1357" t="s">
        <v>9229</v>
      </c>
      <c r="P2560" s="1357" t="str">
        <f t="shared" si="49"/>
        <v>End</v>
      </c>
      <c r="Q2560" s="1361" t="str">
        <f>IFERROR(VLOOKUP(Organization!$L2560,BUDGETMANAGER,5,FALSE),"No VID")</f>
        <v>A</v>
      </c>
      <c r="R2560" s="111"/>
    </row>
    <row r="2561" spans="1:18" ht="12.75" customHeight="1">
      <c r="A2561" s="1359">
        <v>2552</v>
      </c>
      <c r="B2561" s="1355" t="s">
        <v>97</v>
      </c>
      <c r="C2561" s="1357"/>
      <c r="D2561" s="1355"/>
      <c r="E2561" s="1355">
        <v>110</v>
      </c>
      <c r="F2561" s="1355"/>
      <c r="G2561" s="1355"/>
      <c r="H2561" s="1355"/>
      <c r="I2561" s="1357" t="s">
        <v>9203</v>
      </c>
      <c r="J2561" s="1355" t="s">
        <v>3240</v>
      </c>
      <c r="K2561" s="1360">
        <v>10</v>
      </c>
      <c r="L2561" s="1357" t="s">
        <v>4193</v>
      </c>
      <c r="M2561" s="1357" t="str">
        <f>IFERROR(INDEX('Budget Manager'!C:C,MATCH(L2561,'Budget Manager'!A:A,0))&amp;", "&amp;INDEX('Budget Manager'!D:D,MATCH(L2561,'Budget Manager'!A:A,0)),"No Budget Manager")</f>
        <v>Bosley, Amy</v>
      </c>
      <c r="N2561" s="1357">
        <f>IFERROR(INDEX('Budget Manager'!B:B,MATCH(L2561,'Budget Manager'!A:A,0)),"No PIDM")</f>
        <v>1001391</v>
      </c>
      <c r="O2561" s="1357"/>
      <c r="P2561" s="1357" t="str">
        <f t="shared" si="49"/>
        <v/>
      </c>
      <c r="Q2561" s="1361" t="str">
        <f>IFERROR(VLOOKUP(Organization!$L2561,BUDGETMANAGER,5,FALSE),"No VID")</f>
        <v>I</v>
      </c>
      <c r="R2561" s="111"/>
    </row>
    <row r="2562" spans="1:18" ht="12.75" customHeight="1">
      <c r="A2562" s="1359">
        <v>2553</v>
      </c>
      <c r="B2562" s="1355" t="s">
        <v>97</v>
      </c>
      <c r="C2562" s="1357"/>
      <c r="D2562" s="1355"/>
      <c r="E2562" s="1355"/>
      <c r="F2562" s="1355">
        <v>1100</v>
      </c>
      <c r="G2562" s="1355"/>
      <c r="H2562" s="1355"/>
      <c r="I2562" s="1357" t="s">
        <v>9203</v>
      </c>
      <c r="J2562" s="1355" t="s">
        <v>3240</v>
      </c>
      <c r="K2562" s="1360">
        <v>110</v>
      </c>
      <c r="L2562" s="1357" t="s">
        <v>4193</v>
      </c>
      <c r="M2562" s="1357" t="str">
        <f>IFERROR(INDEX('Budget Manager'!C:C,MATCH(L2562,'Budget Manager'!A:A,0))&amp;", "&amp;INDEX('Budget Manager'!D:D,MATCH(L2562,'Budget Manager'!A:A,0)),"No Budget Manager")</f>
        <v>Bosley, Amy</v>
      </c>
      <c r="N2562" s="1357">
        <f>IFERROR(INDEX('Budget Manager'!B:B,MATCH(L2562,'Budget Manager'!A:A,0)),"No PIDM")</f>
        <v>1001391</v>
      </c>
      <c r="O2562" s="1357"/>
      <c r="P2562" s="1357" t="str">
        <f t="shared" si="49"/>
        <v/>
      </c>
      <c r="Q2562" s="1361" t="str">
        <f>IFERROR(VLOOKUP(Organization!$L2562,BUDGETMANAGER,5,FALSE),"No VID")</f>
        <v>I</v>
      </c>
      <c r="R2562" s="111"/>
    </row>
    <row r="2563" spans="1:18" ht="12.75" customHeight="1">
      <c r="A2563" s="1359">
        <v>2554</v>
      </c>
      <c r="B2563" s="1355" t="s">
        <v>97</v>
      </c>
      <c r="C2563" s="1357"/>
      <c r="D2563" s="1355"/>
      <c r="E2563" s="1355"/>
      <c r="F2563" s="1355"/>
      <c r="G2563" s="1355">
        <v>11000</v>
      </c>
      <c r="H2563" s="1355"/>
      <c r="I2563" s="1357" t="s">
        <v>9203</v>
      </c>
      <c r="J2563" s="1355" t="s">
        <v>3240</v>
      </c>
      <c r="K2563" s="1360">
        <v>1100</v>
      </c>
      <c r="L2563" s="1357" t="s">
        <v>4193</v>
      </c>
      <c r="M2563" s="1357" t="str">
        <f>IFERROR(INDEX('Budget Manager'!C:C,MATCH(L2563,'Budget Manager'!A:A,0))&amp;", "&amp;INDEX('Budget Manager'!D:D,MATCH(L2563,'Budget Manager'!A:A,0)),"No Budget Manager")</f>
        <v>Bosley, Amy</v>
      </c>
      <c r="N2563" s="1357">
        <f>IFERROR(INDEX('Budget Manager'!B:B,MATCH(L2563,'Budget Manager'!A:A,0)),"No PIDM")</f>
        <v>1001391</v>
      </c>
      <c r="O2563" s="1357"/>
      <c r="P2563" s="1357" t="str">
        <f t="shared" si="49"/>
        <v/>
      </c>
      <c r="Q2563" s="1361" t="str">
        <f>IFERROR(VLOOKUP(Organization!$L2563,BUDGETMANAGER,5,FALSE),"No VID")</f>
        <v>I</v>
      </c>
      <c r="R2563" s="111"/>
    </row>
    <row r="2564" spans="1:18" ht="12.75" customHeight="1">
      <c r="A2564" s="1359">
        <v>2555</v>
      </c>
      <c r="B2564" s="1355" t="s">
        <v>97</v>
      </c>
      <c r="C2564" s="1355"/>
      <c r="D2564" s="1355"/>
      <c r="E2564" s="1355"/>
      <c r="F2564" s="1355"/>
      <c r="G2564" s="1355"/>
      <c r="H2564" s="1356">
        <v>110600</v>
      </c>
      <c r="I2564" s="1363" t="s">
        <v>6785</v>
      </c>
      <c r="J2564" s="1355" t="s">
        <v>3245</v>
      </c>
      <c r="K2564" s="1360">
        <v>11000</v>
      </c>
      <c r="L2564" s="1357" t="s">
        <v>4797</v>
      </c>
      <c r="M2564" s="1357" t="str">
        <f>IFERROR(INDEX('Budget Manager'!C:C,MATCH(L2564,'Budget Manager'!A:A,0))&amp;", "&amp;INDEX('Budget Manager'!D:D,MATCH(L2564,'Budget Manager'!A:A,0)),"No Budget Manager")</f>
        <v>Allen, Rachel</v>
      </c>
      <c r="N2564" s="1357">
        <f>IFERROR(INDEX('Budget Manager'!B:B,MATCH(L2564,'Budget Manager'!A:A,0)),"No PIDM")</f>
        <v>210037</v>
      </c>
      <c r="O2564" s="1357" t="s">
        <v>9741</v>
      </c>
      <c r="P2564" s="1357" t="str">
        <f t="shared" si="49"/>
        <v>End</v>
      </c>
      <c r="Q2564" s="1361" t="str">
        <f>IFERROR(VLOOKUP(Organization!$L2564,BUDGETMANAGER,5,FALSE),"No VID")</f>
        <v>A</v>
      </c>
      <c r="R2564" s="111"/>
    </row>
    <row r="2565" spans="1:18" ht="12.5" customHeight="1">
      <c r="A2565" s="1359">
        <v>2556</v>
      </c>
      <c r="B2565" s="1355" t="s">
        <v>97</v>
      </c>
      <c r="C2565" s="1355"/>
      <c r="D2565" s="1355"/>
      <c r="E2565" s="1355"/>
      <c r="F2565" s="1355"/>
      <c r="G2565" s="1355"/>
      <c r="H2565" s="1356">
        <v>125700</v>
      </c>
      <c r="I2565" s="1363" t="s">
        <v>9404</v>
      </c>
      <c r="J2565" s="1355" t="s">
        <v>3245</v>
      </c>
      <c r="K2565" s="1360">
        <v>11000</v>
      </c>
      <c r="L2565" s="1357" t="s">
        <v>4193</v>
      </c>
      <c r="M2565" s="1357" t="str">
        <f>IFERROR(INDEX('Budget Manager'!C:C,MATCH(L2565,'Budget Manager'!A:A,0))&amp;", "&amp;INDEX('Budget Manager'!D:D,MATCH(L2565,'Budget Manager'!A:A,0)),"No Budget Manager")</f>
        <v>Bosley, Amy</v>
      </c>
      <c r="N2565" s="1357">
        <f>IFERROR(INDEX('Budget Manager'!B:B,MATCH(L2565,'Budget Manager'!A:A,0)),"No PIDM")</f>
        <v>1001391</v>
      </c>
      <c r="O2565" s="1357" t="s">
        <v>9741</v>
      </c>
      <c r="P2565" s="1357" t="str">
        <f t="shared" si="49"/>
        <v>End</v>
      </c>
      <c r="Q2565" s="1361" t="str">
        <f>IFERROR(VLOOKUP(Organization!$L2565,BUDGETMANAGER,5,FALSE),"No VID")</f>
        <v>I</v>
      </c>
      <c r="R2565" s="111"/>
    </row>
    <row r="2566" spans="1:18" ht="12.75" customHeight="1">
      <c r="A2566" s="1359">
        <v>2557</v>
      </c>
      <c r="B2566" s="1355" t="s">
        <v>97</v>
      </c>
      <c r="C2566" s="1357"/>
      <c r="D2566" s="1355"/>
      <c r="E2566" s="1355"/>
      <c r="F2566" s="1355"/>
      <c r="G2566" s="1355"/>
      <c r="H2566" s="1356">
        <v>168600</v>
      </c>
      <c r="I2566" s="1357" t="s">
        <v>9201</v>
      </c>
      <c r="J2566" s="1355" t="s">
        <v>3245</v>
      </c>
      <c r="K2566" s="1360">
        <v>11000</v>
      </c>
      <c r="L2566" s="1357" t="s">
        <v>4193</v>
      </c>
      <c r="M2566" s="1357" t="str">
        <f>IFERROR(INDEX('Budget Manager'!C:C,MATCH(L2566,'Budget Manager'!A:A,0))&amp;", "&amp;INDEX('Budget Manager'!D:D,MATCH(L2566,'Budget Manager'!A:A,0)),"No Budget Manager")</f>
        <v>Bosley, Amy</v>
      </c>
      <c r="N2566" s="1357">
        <f>IFERROR(INDEX('Budget Manager'!B:B,MATCH(L2566,'Budget Manager'!A:A,0)),"No PIDM")</f>
        <v>1001391</v>
      </c>
      <c r="O2566" s="1357"/>
      <c r="P2566" s="1357" t="str">
        <f t="shared" si="49"/>
        <v/>
      </c>
      <c r="Q2566" s="1361" t="str">
        <f>IFERROR(VLOOKUP(Organization!$L2566,BUDGETMANAGER,5,FALSE),"No VID")</f>
        <v>I</v>
      </c>
      <c r="R2566" s="111"/>
    </row>
    <row r="2567" spans="1:18" ht="12.75" customHeight="1">
      <c r="A2567" s="1359">
        <v>2558</v>
      </c>
      <c r="B2567" s="1355" t="s">
        <v>97</v>
      </c>
      <c r="C2567" s="1355"/>
      <c r="D2567" s="1355"/>
      <c r="E2567" s="1355"/>
      <c r="F2567" s="1355"/>
      <c r="G2567" s="1355"/>
      <c r="H2567" s="1356">
        <v>168900</v>
      </c>
      <c r="I2567" s="1363" t="s">
        <v>9299</v>
      </c>
      <c r="J2567" s="1355" t="s">
        <v>3245</v>
      </c>
      <c r="K2567" s="1360">
        <v>11000</v>
      </c>
      <c r="L2567" s="1357" t="s">
        <v>4193</v>
      </c>
      <c r="M2567" s="1357" t="str">
        <f>IFERROR(INDEX('Budget Manager'!C:C,MATCH(L2567,'Budget Manager'!A:A,0))&amp;", "&amp;INDEX('Budget Manager'!D:D,MATCH(L2567,'Budget Manager'!A:A,0)),"No Budget Manager")</f>
        <v>Bosley, Amy</v>
      </c>
      <c r="N2567" s="1357">
        <f>IFERROR(INDEX('Budget Manager'!B:B,MATCH(L2567,'Budget Manager'!A:A,0)),"No PIDM")</f>
        <v>1001391</v>
      </c>
      <c r="O2567" s="1357" t="s">
        <v>9817</v>
      </c>
      <c r="P2567" s="1357" t="str">
        <f t="shared" si="49"/>
        <v>End</v>
      </c>
      <c r="Q2567" s="1361" t="str">
        <f>IFERROR(VLOOKUP(Organization!$L2567,BUDGETMANAGER,5,FALSE),"No VID")</f>
        <v>I</v>
      </c>
      <c r="R2567" s="111"/>
    </row>
    <row r="2568" spans="1:18" ht="12.75" customHeight="1">
      <c r="A2568" s="1359">
        <v>2559</v>
      </c>
      <c r="B2568" s="1355" t="s">
        <v>97</v>
      </c>
      <c r="C2568" s="1355"/>
      <c r="D2568" s="1355"/>
      <c r="E2568" s="1355"/>
      <c r="F2568" s="1355"/>
      <c r="G2568" s="1355"/>
      <c r="H2568" s="1356">
        <v>211503</v>
      </c>
      <c r="I2568" s="1363" t="s">
        <v>213</v>
      </c>
      <c r="J2568" s="1355" t="s">
        <v>3245</v>
      </c>
      <c r="K2568" s="1360">
        <v>11000</v>
      </c>
      <c r="L2568" s="1357" t="s">
        <v>4797</v>
      </c>
      <c r="M2568" s="1357" t="str">
        <f>IFERROR(INDEX('Budget Manager'!C:C,MATCH(L2568,'Budget Manager'!A:A,0))&amp;", "&amp;INDEX('Budget Manager'!D:D,MATCH(L2568,'Budget Manager'!A:A,0)),"No Budget Manager")</f>
        <v>Allen, Rachel</v>
      </c>
      <c r="N2568" s="1357">
        <f>IFERROR(INDEX('Budget Manager'!B:B,MATCH(L2568,'Budget Manager'!A:A,0)),"No PIDM")</f>
        <v>210037</v>
      </c>
      <c r="O2568" s="1357" t="s">
        <v>9817</v>
      </c>
      <c r="P2568" s="1357" t="str">
        <f t="shared" si="49"/>
        <v>End</v>
      </c>
      <c r="Q2568" s="1361" t="str">
        <f>IFERROR(VLOOKUP(Organization!$L2568,BUDGETMANAGER,5,FALSE),"No VID")</f>
        <v>A</v>
      </c>
      <c r="R2568" s="111"/>
    </row>
    <row r="2569" spans="1:18" ht="12.75" customHeight="1">
      <c r="A2569" s="1359">
        <v>2560</v>
      </c>
      <c r="B2569" s="1355" t="s">
        <v>97</v>
      </c>
      <c r="C2569" s="1355"/>
      <c r="D2569" s="1355"/>
      <c r="E2569" s="1355"/>
      <c r="F2569" s="1355"/>
      <c r="G2569" s="1355"/>
      <c r="H2569" s="1356">
        <v>212603</v>
      </c>
      <c r="I2569" s="1357" t="s">
        <v>7734</v>
      </c>
      <c r="J2569" s="1355" t="s">
        <v>3245</v>
      </c>
      <c r="K2569" s="1360">
        <v>11000</v>
      </c>
      <c r="L2569" s="1357" t="s">
        <v>4193</v>
      </c>
      <c r="M2569" s="1357" t="str">
        <f>IFERROR(INDEX('Budget Manager'!C:C,MATCH(L2569,'Budget Manager'!A:A,0))&amp;", "&amp;INDEX('Budget Manager'!D:D,MATCH(L2569,'Budget Manager'!A:A,0)),"No Budget Manager")</f>
        <v>Bosley, Amy</v>
      </c>
      <c r="N2569" s="1357">
        <f>IFERROR(INDEX('Budget Manager'!B:B,MATCH(L2569,'Budget Manager'!A:A,0)),"No PIDM")</f>
        <v>1001391</v>
      </c>
      <c r="O2569" s="1357" t="s">
        <v>9817</v>
      </c>
      <c r="P2569" s="1357" t="str">
        <f t="shared" si="49"/>
        <v>End</v>
      </c>
      <c r="Q2569" s="1361" t="str">
        <f>IFERROR(VLOOKUP(Organization!$L2569,BUDGETMANAGER,5,FALSE),"No VID")</f>
        <v>I</v>
      </c>
      <c r="R2569" s="111"/>
    </row>
    <row r="2570" spans="1:18" ht="12.75" customHeight="1">
      <c r="A2570" s="1359">
        <v>2561</v>
      </c>
      <c r="B2570" s="1355" t="s">
        <v>97</v>
      </c>
      <c r="C2570" s="1355"/>
      <c r="D2570" s="1355"/>
      <c r="E2570" s="1355"/>
      <c r="F2570" s="1355"/>
      <c r="G2570" s="1355"/>
      <c r="H2570" s="1356">
        <v>212903</v>
      </c>
      <c r="I2570" s="1357" t="s">
        <v>7772</v>
      </c>
      <c r="J2570" s="1355" t="s">
        <v>3245</v>
      </c>
      <c r="K2570" s="1360">
        <v>11000</v>
      </c>
      <c r="L2570" s="1357" t="s">
        <v>4193</v>
      </c>
      <c r="M2570" s="1357" t="str">
        <f>IFERROR(INDEX('Budget Manager'!C:C,MATCH(L2570,'Budget Manager'!A:A,0))&amp;", "&amp;INDEX('Budget Manager'!D:D,MATCH(L2570,'Budget Manager'!A:A,0)),"No Budget Manager")</f>
        <v>Bosley, Amy</v>
      </c>
      <c r="N2570" s="1357">
        <f>IFERROR(INDEX('Budget Manager'!B:B,MATCH(L2570,'Budget Manager'!A:A,0)),"No PIDM")</f>
        <v>1001391</v>
      </c>
      <c r="O2570" s="1357" t="s">
        <v>9817</v>
      </c>
      <c r="P2570" s="1357" t="str">
        <f t="shared" si="49"/>
        <v>End</v>
      </c>
      <c r="Q2570" s="1361" t="str">
        <f>IFERROR(VLOOKUP(Organization!$L2570,BUDGETMANAGER,5,FALSE),"No VID")</f>
        <v>I</v>
      </c>
      <c r="R2570" s="111">
        <f>COUNTIF($P$12:P2581,"End")</f>
        <v>598</v>
      </c>
    </row>
    <row r="2571" spans="1:18" ht="12.75" customHeight="1">
      <c r="A2571" s="1359">
        <v>2562</v>
      </c>
      <c r="B2571" s="1355" t="s">
        <v>97</v>
      </c>
      <c r="C2571" s="1355"/>
      <c r="D2571" s="1355"/>
      <c r="E2571" s="1355"/>
      <c r="F2571" s="1355"/>
      <c r="G2571" s="1355"/>
      <c r="H2571" s="1356">
        <v>213400</v>
      </c>
      <c r="I2571" s="1357" t="s">
        <v>7633</v>
      </c>
      <c r="J2571" s="1355" t="s">
        <v>3245</v>
      </c>
      <c r="K2571" s="1360">
        <v>11000</v>
      </c>
      <c r="L2571" s="1357" t="s">
        <v>4193</v>
      </c>
      <c r="M2571" s="1357" t="str">
        <f>IFERROR(INDEX('Budget Manager'!C:C,MATCH(L2571,'Budget Manager'!A:A,0))&amp;", "&amp;INDEX('Budget Manager'!D:D,MATCH(L2571,'Budget Manager'!A:A,0)),"No Budget Manager")</f>
        <v>Bosley, Amy</v>
      </c>
      <c r="N2571" s="1357">
        <f>IFERROR(INDEX('Budget Manager'!B:B,MATCH(L2571,'Budget Manager'!A:A,0)),"No PIDM")</f>
        <v>1001391</v>
      </c>
      <c r="O2571" s="1357" t="s">
        <v>9817</v>
      </c>
      <c r="P2571" s="1357" t="str">
        <f t="shared" si="49"/>
        <v>End</v>
      </c>
      <c r="Q2571" s="1361" t="str">
        <f>IFERROR(VLOOKUP(Organization!$L2571,BUDGETMANAGER,5,FALSE),"No VID")</f>
        <v>I</v>
      </c>
      <c r="R2571" s="111"/>
    </row>
    <row r="2572" spans="1:18" ht="12.75" customHeight="1">
      <c r="A2572" s="1359">
        <v>2563</v>
      </c>
      <c r="B2572" s="1355" t="s">
        <v>97</v>
      </c>
      <c r="C2572" s="1355"/>
      <c r="D2572" s="1355"/>
      <c r="E2572" s="1355"/>
      <c r="F2572" s="1355"/>
      <c r="G2572" s="1355"/>
      <c r="H2572" s="1356">
        <v>217700</v>
      </c>
      <c r="I2572" s="1357" t="s">
        <v>9244</v>
      </c>
      <c r="J2572" s="1355" t="s">
        <v>3245</v>
      </c>
      <c r="K2572" s="1360">
        <v>11000</v>
      </c>
      <c r="L2572" s="1357" t="s">
        <v>4193</v>
      </c>
      <c r="M2572" s="1357" t="str">
        <f>IFERROR(INDEX('Budget Manager'!C:C,MATCH(L2572,'Budget Manager'!A:A,0))&amp;", "&amp;INDEX('Budget Manager'!D:D,MATCH(L2572,'Budget Manager'!A:A,0)),"No Budget Manager")</f>
        <v>Bosley, Amy</v>
      </c>
      <c r="N2572" s="1357">
        <f>IFERROR(INDEX('Budget Manager'!B:B,MATCH(L2572,'Budget Manager'!A:A,0)),"No PIDM")</f>
        <v>1001391</v>
      </c>
      <c r="O2572" s="1357" t="s">
        <v>9817</v>
      </c>
      <c r="P2572" s="1357" t="str">
        <f t="shared" si="49"/>
        <v>End</v>
      </c>
      <c r="Q2572" s="1361" t="str">
        <f>IFERROR(VLOOKUP(Organization!$L2572,BUDGETMANAGER,5,FALSE),"No VID")</f>
        <v>I</v>
      </c>
      <c r="R2572" s="111"/>
    </row>
    <row r="2573" spans="1:18" ht="12.75" customHeight="1">
      <c r="A2573" s="1359">
        <v>2564</v>
      </c>
      <c r="B2573" s="1355" t="s">
        <v>97</v>
      </c>
      <c r="C2573" s="1355"/>
      <c r="D2573" s="1355"/>
      <c r="E2573" s="1355"/>
      <c r="F2573" s="1355"/>
      <c r="G2573" s="1355"/>
      <c r="H2573" s="1356">
        <v>362100</v>
      </c>
      <c r="I2573" s="1357" t="s">
        <v>9335</v>
      </c>
      <c r="J2573" s="1355" t="s">
        <v>3245</v>
      </c>
      <c r="K2573" s="1360">
        <v>11000</v>
      </c>
      <c r="L2573" s="1357" t="s">
        <v>4193</v>
      </c>
      <c r="M2573" s="1357" t="str">
        <f>IFERROR(INDEX('Budget Manager'!C:C,MATCH(L2573,'Budget Manager'!A:A,0))&amp;", "&amp;INDEX('Budget Manager'!D:D,MATCH(L2573,'Budget Manager'!A:A,0)),"No Budget Manager")</f>
        <v>Bosley, Amy</v>
      </c>
      <c r="N2573" s="1357">
        <f>IFERROR(INDEX('Budget Manager'!B:B,MATCH(L2573,'Budget Manager'!A:A,0)),"No PIDM")</f>
        <v>1001391</v>
      </c>
      <c r="O2573" s="1357" t="s">
        <v>9796</v>
      </c>
      <c r="P2573" s="1357" t="str">
        <f t="shared" si="49"/>
        <v>End</v>
      </c>
      <c r="Q2573" s="1361" t="str">
        <f>IFERROR(VLOOKUP(Organization!$L2573,BUDGETMANAGER,5,FALSE),"No VID")</f>
        <v>I</v>
      </c>
      <c r="R2573" s="111"/>
    </row>
    <row r="2574" spans="1:18" ht="12.75" customHeight="1">
      <c r="A2574" s="1359">
        <v>2565</v>
      </c>
      <c r="B2574" s="1355" t="s">
        <v>97</v>
      </c>
      <c r="C2574" s="1355"/>
      <c r="D2574" s="1355"/>
      <c r="E2574" s="1355"/>
      <c r="F2574" s="1355"/>
      <c r="G2574" s="1355"/>
      <c r="H2574" s="1356">
        <v>362800</v>
      </c>
      <c r="I2574" s="1363" t="s">
        <v>6785</v>
      </c>
      <c r="J2574" s="1355" t="s">
        <v>3245</v>
      </c>
      <c r="K2574" s="1378">
        <v>11000</v>
      </c>
      <c r="L2574" s="1363" t="s">
        <v>4797</v>
      </c>
      <c r="M2574" s="1357" t="str">
        <f>IFERROR(INDEX('Budget Manager'!C:C,MATCH(L2574,'Budget Manager'!A:A,0))&amp;", "&amp;INDEX('Budget Manager'!D:D,MATCH(L2574,'Budget Manager'!A:A,0)),"No Budget Manager")</f>
        <v>Allen, Rachel</v>
      </c>
      <c r="N2574" s="1357">
        <f>IFERROR(INDEX('Budget Manager'!B:B,MATCH(L2574,'Budget Manager'!A:A,0)),"No PIDM")</f>
        <v>210037</v>
      </c>
      <c r="O2574" s="1357" t="s">
        <v>9817</v>
      </c>
      <c r="P2574" s="1357" t="str">
        <f t="shared" si="49"/>
        <v>End</v>
      </c>
      <c r="Q2574" s="1361" t="str">
        <f>IFERROR(VLOOKUP(Organization!$L2574,BUDGETMANAGER,5,FALSE),"No VID")</f>
        <v>A</v>
      </c>
      <c r="R2574" s="111"/>
    </row>
    <row r="2575" spans="1:18" ht="12.75" customHeight="1">
      <c r="A2575" s="1359">
        <v>2566</v>
      </c>
      <c r="B2575" s="1355" t="s">
        <v>97</v>
      </c>
      <c r="C2575" s="1355"/>
      <c r="D2575" s="1355"/>
      <c r="E2575" s="1355">
        <v>111</v>
      </c>
      <c r="F2575" s="1355"/>
      <c r="G2575" s="1355"/>
      <c r="H2575" s="1356"/>
      <c r="I2575" s="1357" t="s">
        <v>3795</v>
      </c>
      <c r="J2575" s="1355" t="s">
        <v>3240</v>
      </c>
      <c r="K2575" s="1360">
        <v>11</v>
      </c>
      <c r="L2575" s="1360"/>
      <c r="M2575" s="1357" t="str">
        <f>IFERROR(INDEX('Budget Manager'!C:C,MATCH(L2575,'Budget Manager'!A:A,0))&amp;", "&amp;INDEX('Budget Manager'!D:D,MATCH(L2575,'Budget Manager'!A:A,0)),"No Budget Manager")</f>
        <v>No Budget Manager</v>
      </c>
      <c r="N2575" s="1357" t="str">
        <f>IFERROR(INDEX('Budget Manager'!B:B,MATCH(L2575,'Budget Manager'!A:A,0)),"No PIDM")</f>
        <v>No PIDM</v>
      </c>
      <c r="O2575" s="1357" t="s">
        <v>9634</v>
      </c>
      <c r="P2575" s="1357" t="str">
        <f t="shared" si="49"/>
        <v>End</v>
      </c>
      <c r="Q2575" s="1361" t="str">
        <f>IFERROR(VLOOKUP(Organization!$L2575,BUDGETMANAGER,5,FALSE),"No VID")</f>
        <v>No VID</v>
      </c>
      <c r="R2575" s="111"/>
    </row>
    <row r="2576" spans="1:18" ht="12.75" customHeight="1">
      <c r="A2576" s="1359">
        <v>2567</v>
      </c>
      <c r="B2576" s="1355" t="s">
        <v>97</v>
      </c>
      <c r="C2576" s="1355"/>
      <c r="D2576" s="1355"/>
      <c r="E2576" s="1355"/>
      <c r="F2576" s="1355">
        <v>1110</v>
      </c>
      <c r="G2576" s="1355"/>
      <c r="H2576" s="1356"/>
      <c r="I2576" s="1357" t="s">
        <v>3795</v>
      </c>
      <c r="J2576" s="1355" t="s">
        <v>3240</v>
      </c>
      <c r="K2576" s="1360">
        <v>111</v>
      </c>
      <c r="L2576" s="1360"/>
      <c r="M2576" s="1357" t="str">
        <f>IFERROR(INDEX('Budget Manager'!C:C,MATCH(L2576,'Budget Manager'!A:A,0))&amp;", "&amp;INDEX('Budget Manager'!D:D,MATCH(L2576,'Budget Manager'!A:A,0)),"No Budget Manager")</f>
        <v>No Budget Manager</v>
      </c>
      <c r="N2576" s="1357" t="str">
        <f>IFERROR(INDEX('Budget Manager'!B:B,MATCH(L2576,'Budget Manager'!A:A,0)),"No PIDM")</f>
        <v>No PIDM</v>
      </c>
      <c r="O2576" s="1357" t="s">
        <v>9634</v>
      </c>
      <c r="P2576" s="1357" t="str">
        <f t="shared" si="49"/>
        <v>End</v>
      </c>
      <c r="Q2576" s="1361" t="str">
        <f>IFERROR(VLOOKUP(Organization!$L2576,BUDGETMANAGER,5,FALSE),"No VID")</f>
        <v>No VID</v>
      </c>
      <c r="R2576" s="111"/>
    </row>
    <row r="2577" spans="1:18" ht="12.75" customHeight="1">
      <c r="A2577" s="1359">
        <v>2568</v>
      </c>
      <c r="B2577" s="1355" t="s">
        <v>97</v>
      </c>
      <c r="C2577" s="1355"/>
      <c r="D2577" s="1355"/>
      <c r="E2577" s="1355"/>
      <c r="F2577" s="1355"/>
      <c r="G2577" s="1355">
        <v>11100</v>
      </c>
      <c r="H2577" s="1356"/>
      <c r="I2577" s="1357" t="s">
        <v>3795</v>
      </c>
      <c r="J2577" s="1355" t="s">
        <v>3240</v>
      </c>
      <c r="K2577" s="1360">
        <v>1110</v>
      </c>
      <c r="L2577" s="1360"/>
      <c r="M2577" s="1357" t="str">
        <f>IFERROR(INDEX('Budget Manager'!C:C,MATCH(L2577,'Budget Manager'!A:A,0))&amp;", "&amp;INDEX('Budget Manager'!D:D,MATCH(L2577,'Budget Manager'!A:A,0)),"No Budget Manager")</f>
        <v>No Budget Manager</v>
      </c>
      <c r="N2577" s="1357" t="str">
        <f>IFERROR(INDEX('Budget Manager'!B:B,MATCH(L2577,'Budget Manager'!A:A,0)),"No PIDM")</f>
        <v>No PIDM</v>
      </c>
      <c r="O2577" s="1357" t="s">
        <v>9634</v>
      </c>
      <c r="P2577" s="1357" t="str">
        <f t="shared" si="49"/>
        <v>End</v>
      </c>
      <c r="Q2577" s="1361" t="str">
        <f>IFERROR(VLOOKUP(Organization!$L2577,BUDGETMANAGER,5,FALSE),"No VID")</f>
        <v>No VID</v>
      </c>
      <c r="R2577" s="111">
        <f>COUNTIF($P$12:P2581,"End")</f>
        <v>598</v>
      </c>
    </row>
    <row r="2578" spans="1:18" ht="12.75" customHeight="1">
      <c r="A2578" s="1359">
        <v>2569</v>
      </c>
      <c r="B2578" s="1355" t="s">
        <v>97</v>
      </c>
      <c r="C2578" s="1355"/>
      <c r="D2578" s="1355"/>
      <c r="E2578" s="1355">
        <v>112</v>
      </c>
      <c r="F2578" s="1355"/>
      <c r="G2578" s="1355"/>
      <c r="H2578" s="1356"/>
      <c r="I2578" s="1357" t="s">
        <v>3795</v>
      </c>
      <c r="J2578" s="1355" t="s">
        <v>3240</v>
      </c>
      <c r="K2578" s="1360">
        <v>11</v>
      </c>
      <c r="L2578" s="1357"/>
      <c r="M2578" s="1357" t="str">
        <f>IFERROR(INDEX('Budget Manager'!C:C,MATCH(L2578,'Budget Manager'!A:A,0))&amp;", "&amp;INDEX('Budget Manager'!D:D,MATCH(L2578,'Budget Manager'!A:A,0)),"No Budget Manager")</f>
        <v>No Budget Manager</v>
      </c>
      <c r="N2578" s="1357" t="str">
        <f>IFERROR(INDEX('Budget Manager'!B:B,MATCH(L2578,'Budget Manager'!A:A,0)),"No PIDM")</f>
        <v>No PIDM</v>
      </c>
      <c r="O2578" s="1357" t="s">
        <v>7864</v>
      </c>
      <c r="P2578" s="1357" t="str">
        <f t="shared" si="49"/>
        <v>End</v>
      </c>
      <c r="Q2578" s="1361" t="str">
        <f>IFERROR(VLOOKUP(Organization!$L2578,BUDGETMANAGER,5,FALSE),"No VID")</f>
        <v>No VID</v>
      </c>
      <c r="R2578" s="111"/>
    </row>
    <row r="2579" spans="1:18" ht="12.75" customHeight="1">
      <c r="A2579" s="1359">
        <v>2570</v>
      </c>
      <c r="B2579" s="1355" t="s">
        <v>97</v>
      </c>
      <c r="C2579" s="1355"/>
      <c r="D2579" s="1355"/>
      <c r="E2579" s="1355"/>
      <c r="F2579" s="1355">
        <v>1120</v>
      </c>
      <c r="G2579" s="1355"/>
      <c r="H2579" s="1356"/>
      <c r="I2579" s="1357" t="s">
        <v>3795</v>
      </c>
      <c r="J2579" s="1355" t="s">
        <v>3240</v>
      </c>
      <c r="K2579" s="1360">
        <v>112</v>
      </c>
      <c r="L2579" s="1357"/>
      <c r="M2579" s="1357" t="str">
        <f>IFERROR(INDEX('Budget Manager'!C:C,MATCH(L2579,'Budget Manager'!A:A,0))&amp;", "&amp;INDEX('Budget Manager'!D:D,MATCH(L2579,'Budget Manager'!A:A,0)),"No Budget Manager")</f>
        <v>No Budget Manager</v>
      </c>
      <c r="N2579" s="1357" t="str">
        <f>IFERROR(INDEX('Budget Manager'!B:B,MATCH(L2579,'Budget Manager'!A:A,0)),"No PIDM")</f>
        <v>No PIDM</v>
      </c>
      <c r="O2579" s="1357" t="s">
        <v>7864</v>
      </c>
      <c r="P2579" s="1357" t="str">
        <f t="shared" si="49"/>
        <v>End</v>
      </c>
      <c r="Q2579" s="1361" t="str">
        <f>IFERROR(VLOOKUP(Organization!$L2579,BUDGETMANAGER,5,FALSE),"No VID")</f>
        <v>No VID</v>
      </c>
      <c r="R2579" s="111"/>
    </row>
    <row r="2580" spans="1:18" ht="12.75" customHeight="1">
      <c r="A2580" s="1359">
        <v>2571</v>
      </c>
      <c r="B2580" s="1355" t="s">
        <v>97</v>
      </c>
      <c r="C2580" s="1355"/>
      <c r="D2580" s="1355"/>
      <c r="E2580" s="1355"/>
      <c r="F2580" s="1355"/>
      <c r="G2580" s="1355">
        <v>11200</v>
      </c>
      <c r="H2580" s="1356"/>
      <c r="I2580" s="1357" t="s">
        <v>3795</v>
      </c>
      <c r="J2580" s="1355" t="s">
        <v>3240</v>
      </c>
      <c r="K2580" s="1360">
        <v>1120</v>
      </c>
      <c r="L2580" s="1357"/>
      <c r="M2580" s="1357" t="str">
        <f>IFERROR(INDEX('Budget Manager'!C:C,MATCH(L2580,'Budget Manager'!A:A,0))&amp;", "&amp;INDEX('Budget Manager'!D:D,MATCH(L2580,'Budget Manager'!A:A,0)),"No Budget Manager")</f>
        <v>No Budget Manager</v>
      </c>
      <c r="N2580" s="1357" t="str">
        <f>IFERROR(INDEX('Budget Manager'!B:B,MATCH(L2580,'Budget Manager'!A:A,0)),"No PIDM")</f>
        <v>No PIDM</v>
      </c>
      <c r="O2580" s="1357" t="s">
        <v>7864</v>
      </c>
      <c r="P2580" s="1357" t="str">
        <f t="shared" si="49"/>
        <v>End</v>
      </c>
      <c r="Q2580" s="1361" t="str">
        <f>IFERROR(VLOOKUP(Organization!$L2580,BUDGETMANAGER,5,FALSE),"No VID")</f>
        <v>No VID</v>
      </c>
      <c r="R2580" s="111"/>
    </row>
    <row r="2581" spans="1:18" ht="12.75" customHeight="1">
      <c r="A2581" s="1359">
        <v>2572</v>
      </c>
      <c r="B2581" s="1355" t="s">
        <v>97</v>
      </c>
      <c r="C2581" s="1355"/>
      <c r="D2581" s="1355"/>
      <c r="E2581" s="1355">
        <v>113</v>
      </c>
      <c r="F2581" s="1355"/>
      <c r="G2581" s="1355"/>
      <c r="H2581" s="1356"/>
      <c r="I2581" s="1363" t="s">
        <v>2047</v>
      </c>
      <c r="J2581" s="1355" t="s">
        <v>3240</v>
      </c>
      <c r="K2581" s="1360">
        <v>11</v>
      </c>
      <c r="L2581" s="1357"/>
      <c r="M2581" s="1357" t="str">
        <f>IFERROR(INDEX('Budget Manager'!C:C,MATCH(L2581,'Budget Manager'!A:A,0))&amp;", "&amp;INDEX('Budget Manager'!D:D,MATCH(L2581,'Budget Manager'!A:A,0)),"No Budget Manager")</f>
        <v>No Budget Manager</v>
      </c>
      <c r="N2581" s="1357" t="str">
        <f>IFERROR(INDEX('Budget Manager'!B:B,MATCH(L2581,'Budget Manager'!A:A,0)),"No PIDM")</f>
        <v>No PIDM</v>
      </c>
      <c r="O2581" s="1357" t="s">
        <v>7859</v>
      </c>
      <c r="P2581" s="1357" t="str">
        <f t="shared" si="49"/>
        <v>End</v>
      </c>
      <c r="Q2581" s="1361" t="str">
        <f>IFERROR(VLOOKUP(Organization!$L2581,BUDGETMANAGER,5,FALSE),"No VID")</f>
        <v>No VID</v>
      </c>
      <c r="R2581" s="111"/>
    </row>
    <row r="2582" spans="1:18" ht="12.75" customHeight="1">
      <c r="A2582" s="1359">
        <v>2573</v>
      </c>
      <c r="B2582" s="1355" t="s">
        <v>97</v>
      </c>
      <c r="C2582" s="1355"/>
      <c r="D2582" s="1355"/>
      <c r="E2582" s="1355"/>
      <c r="F2582" s="1355">
        <v>1130</v>
      </c>
      <c r="G2582" s="1355"/>
      <c r="H2582" s="1356"/>
      <c r="I2582" s="1363" t="s">
        <v>2047</v>
      </c>
      <c r="J2582" s="1355" t="s">
        <v>3240</v>
      </c>
      <c r="K2582" s="1357">
        <v>113</v>
      </c>
      <c r="L2582" s="1360"/>
      <c r="M2582" s="1357" t="str">
        <f>IFERROR(INDEX('Budget Manager'!C:C,MATCH(L2582,'Budget Manager'!A:A,0))&amp;", "&amp;INDEX('Budget Manager'!D:D,MATCH(L2582,'Budget Manager'!A:A,0)),"No Budget Manager")</f>
        <v>No Budget Manager</v>
      </c>
      <c r="N2582" s="1357" t="str">
        <f>IFERROR(INDEX('Budget Manager'!B:B,MATCH(L2582,'Budget Manager'!A:A,0)),"No PIDM")</f>
        <v>No PIDM</v>
      </c>
      <c r="O2582" s="1357" t="s">
        <v>9631</v>
      </c>
      <c r="P2582" s="1357" t="str">
        <f t="shared" si="49"/>
        <v>End</v>
      </c>
      <c r="Q2582" s="1361" t="str">
        <f>IFERROR(VLOOKUP(Organization!$L2582,BUDGETMANAGER,5,FALSE),"No VID")</f>
        <v>No VID</v>
      </c>
      <c r="R2582" s="111"/>
    </row>
    <row r="2583" spans="1:18" ht="12.75" customHeight="1">
      <c r="A2583" s="1359">
        <v>2574</v>
      </c>
      <c r="B2583" s="1355" t="s">
        <v>97</v>
      </c>
      <c r="C2583" s="1355"/>
      <c r="D2583" s="1355"/>
      <c r="E2583" s="1355"/>
      <c r="F2583" s="1355"/>
      <c r="G2583" s="1355">
        <v>11300</v>
      </c>
      <c r="H2583" s="1356"/>
      <c r="I2583" s="1363" t="s">
        <v>2047</v>
      </c>
      <c r="J2583" s="1355" t="s">
        <v>3240</v>
      </c>
      <c r="K2583" s="1357">
        <v>1130</v>
      </c>
      <c r="L2583" s="1360"/>
      <c r="M2583" s="1357" t="str">
        <f>IFERROR(INDEX('Budget Manager'!C:C,MATCH(L2583,'Budget Manager'!A:A,0))&amp;", "&amp;INDEX('Budget Manager'!D:D,MATCH(L2583,'Budget Manager'!A:A,0)),"No Budget Manager")</f>
        <v>No Budget Manager</v>
      </c>
      <c r="N2583" s="1357" t="str">
        <f>IFERROR(INDEX('Budget Manager'!B:B,MATCH(L2583,'Budget Manager'!A:A,0)),"No PIDM")</f>
        <v>No PIDM</v>
      </c>
      <c r="O2583" s="1357" t="s">
        <v>9631</v>
      </c>
      <c r="P2583" s="1357" t="str">
        <f t="shared" si="49"/>
        <v>End</v>
      </c>
      <c r="Q2583" s="1361" t="str">
        <f>IFERROR(VLOOKUP(Organization!$L2583,BUDGETMANAGER,5,FALSE),"No VID")</f>
        <v>No VID</v>
      </c>
      <c r="R2583" s="111"/>
    </row>
    <row r="2584" spans="1:18" ht="12.75" customHeight="1">
      <c r="A2584" s="1359">
        <v>2575</v>
      </c>
      <c r="B2584" s="1355" t="s">
        <v>97</v>
      </c>
      <c r="C2584" s="1355"/>
      <c r="D2584" s="1355"/>
      <c r="E2584" s="1355">
        <v>114</v>
      </c>
      <c r="F2584" s="1355"/>
      <c r="G2584" s="1355"/>
      <c r="H2584" s="1356"/>
      <c r="I2584" s="1357" t="s">
        <v>3795</v>
      </c>
      <c r="J2584" s="1355" t="s">
        <v>3240</v>
      </c>
      <c r="K2584" s="1357">
        <v>11</v>
      </c>
      <c r="L2584" s="1360"/>
      <c r="M2584" s="1357" t="str">
        <f>IFERROR(INDEX('Budget Manager'!C:C,MATCH(L2584,'Budget Manager'!A:A,0))&amp;", "&amp;INDEX('Budget Manager'!D:D,MATCH(L2584,'Budget Manager'!A:A,0)),"No Budget Manager")</f>
        <v>No Budget Manager</v>
      </c>
      <c r="N2584" s="1357" t="str">
        <f>IFERROR(INDEX('Budget Manager'!B:B,MATCH(L2584,'Budget Manager'!A:A,0)),"No PIDM")</f>
        <v>No PIDM</v>
      </c>
      <c r="O2584" s="1357" t="s">
        <v>9632</v>
      </c>
      <c r="P2584" s="1357" t="str">
        <f t="shared" si="49"/>
        <v>End</v>
      </c>
      <c r="Q2584" s="1361" t="str">
        <f>IFERROR(VLOOKUP(Organization!$L2584,BUDGETMANAGER,5,FALSE),"No VID")</f>
        <v>No VID</v>
      </c>
      <c r="R2584" s="111"/>
    </row>
    <row r="2585" spans="1:18" ht="12.75" customHeight="1">
      <c r="A2585" s="1359">
        <v>2576</v>
      </c>
      <c r="B2585" s="1355" t="s">
        <v>97</v>
      </c>
      <c r="C2585" s="1355"/>
      <c r="D2585" s="1355"/>
      <c r="E2585" s="1355"/>
      <c r="F2585" s="1355">
        <v>1140</v>
      </c>
      <c r="G2585" s="1355"/>
      <c r="H2585" s="1356"/>
      <c r="I2585" s="1357" t="s">
        <v>3795</v>
      </c>
      <c r="J2585" s="1355" t="s">
        <v>3240</v>
      </c>
      <c r="K2585" s="1357">
        <v>114</v>
      </c>
      <c r="L2585" s="1360"/>
      <c r="M2585" s="1357" t="str">
        <f>IFERROR(INDEX('Budget Manager'!C:C,MATCH(L2585,'Budget Manager'!A:A,0))&amp;", "&amp;INDEX('Budget Manager'!D:D,MATCH(L2585,'Budget Manager'!A:A,0)),"No Budget Manager")</f>
        <v>No Budget Manager</v>
      </c>
      <c r="N2585" s="1357" t="str">
        <f>IFERROR(INDEX('Budget Manager'!B:B,MATCH(L2585,'Budget Manager'!A:A,0)),"No PIDM")</f>
        <v>No PIDM</v>
      </c>
      <c r="O2585" s="1357" t="s">
        <v>9632</v>
      </c>
      <c r="P2585" s="1357" t="str">
        <f t="shared" si="49"/>
        <v>End</v>
      </c>
      <c r="Q2585" s="1361" t="str">
        <f>IFERROR(VLOOKUP(Organization!$L2585,BUDGETMANAGER,5,FALSE),"No VID")</f>
        <v>No VID</v>
      </c>
      <c r="R2585" s="111"/>
    </row>
    <row r="2586" spans="1:18" ht="12.75" customHeight="1">
      <c r="A2586" s="1359">
        <v>2577</v>
      </c>
      <c r="B2586" s="1355" t="s">
        <v>97</v>
      </c>
      <c r="C2586" s="1355"/>
      <c r="D2586" s="1355"/>
      <c r="E2586" s="1355"/>
      <c r="F2586" s="1355"/>
      <c r="G2586" s="1355">
        <v>11400</v>
      </c>
      <c r="H2586" s="1356"/>
      <c r="I2586" s="1357" t="s">
        <v>3795</v>
      </c>
      <c r="J2586" s="1355" t="s">
        <v>3240</v>
      </c>
      <c r="K2586" s="1357">
        <v>1140</v>
      </c>
      <c r="L2586" s="1360"/>
      <c r="M2586" s="1357" t="str">
        <f>IFERROR(INDEX('Budget Manager'!C:C,MATCH(L2586,'Budget Manager'!A:A,0))&amp;", "&amp;INDEX('Budget Manager'!D:D,MATCH(L2586,'Budget Manager'!A:A,0)),"No Budget Manager")</f>
        <v>No Budget Manager</v>
      </c>
      <c r="N2586" s="1357" t="str">
        <f>IFERROR(INDEX('Budget Manager'!B:B,MATCH(L2586,'Budget Manager'!A:A,0)),"No PIDM")</f>
        <v>No PIDM</v>
      </c>
      <c r="O2586" s="1357" t="s">
        <v>9632</v>
      </c>
      <c r="P2586" s="1357" t="str">
        <f t="shared" si="49"/>
        <v>End</v>
      </c>
      <c r="Q2586" s="1361" t="str">
        <f>IFERROR(VLOOKUP(Organization!$L2586,BUDGETMANAGER,5,FALSE),"No VID")</f>
        <v>No VID</v>
      </c>
      <c r="R2586" s="111"/>
    </row>
    <row r="2587" spans="1:18" ht="12.75" customHeight="1">
      <c r="A2587" s="1359">
        <v>2578</v>
      </c>
      <c r="B2587" s="1355" t="s">
        <v>97</v>
      </c>
      <c r="C2587" s="1355"/>
      <c r="D2587" s="1355"/>
      <c r="E2587" s="1355">
        <v>115</v>
      </c>
      <c r="F2587" s="1355"/>
      <c r="G2587" s="1355"/>
      <c r="H2587" s="1356"/>
      <c r="I2587" s="1357" t="s">
        <v>3795</v>
      </c>
      <c r="J2587" s="1355" t="s">
        <v>3240</v>
      </c>
      <c r="K2587" s="1357">
        <v>11</v>
      </c>
      <c r="L2587" s="1360"/>
      <c r="M2587" s="1357" t="str">
        <f>IFERROR(INDEX('Budget Manager'!C:C,MATCH(L2587,'Budget Manager'!A:A,0))&amp;", "&amp;INDEX('Budget Manager'!D:D,MATCH(L2587,'Budget Manager'!A:A,0)),"No Budget Manager")</f>
        <v>No Budget Manager</v>
      </c>
      <c r="N2587" s="1357" t="str">
        <f>IFERROR(INDEX('Budget Manager'!B:B,MATCH(L2587,'Budget Manager'!A:A,0)),"No PIDM")</f>
        <v>No PIDM</v>
      </c>
      <c r="O2587" s="1357" t="s">
        <v>9633</v>
      </c>
      <c r="P2587" s="1357" t="str">
        <f t="shared" si="49"/>
        <v>End</v>
      </c>
      <c r="Q2587" s="1361" t="str">
        <f>IFERROR(VLOOKUP(Organization!$L2587,BUDGETMANAGER,5,FALSE),"No VID")</f>
        <v>No VID</v>
      </c>
      <c r="R2587" s="111"/>
    </row>
    <row r="2588" spans="1:18" ht="12.75" customHeight="1">
      <c r="A2588" s="1359">
        <v>2579</v>
      </c>
      <c r="B2588" s="1355" t="s">
        <v>97</v>
      </c>
      <c r="C2588" s="1355"/>
      <c r="D2588" s="1355"/>
      <c r="E2588" s="1355"/>
      <c r="F2588" s="1355">
        <v>1150</v>
      </c>
      <c r="G2588" s="1355"/>
      <c r="H2588" s="1356"/>
      <c r="I2588" s="1357" t="s">
        <v>3795</v>
      </c>
      <c r="J2588" s="1355" t="s">
        <v>3240</v>
      </c>
      <c r="K2588" s="1357">
        <v>115</v>
      </c>
      <c r="L2588" s="1360"/>
      <c r="M2588" s="1357" t="str">
        <f>IFERROR(INDEX('Budget Manager'!C:C,MATCH(L2588,'Budget Manager'!A:A,0))&amp;", "&amp;INDEX('Budget Manager'!D:D,MATCH(L2588,'Budget Manager'!A:A,0)),"No Budget Manager")</f>
        <v>No Budget Manager</v>
      </c>
      <c r="N2588" s="1357" t="str">
        <f>IFERROR(INDEX('Budget Manager'!B:B,MATCH(L2588,'Budget Manager'!A:A,0)),"No PIDM")</f>
        <v>No PIDM</v>
      </c>
      <c r="O2588" s="1357" t="s">
        <v>9633</v>
      </c>
      <c r="P2588" s="1357" t="str">
        <f t="shared" si="49"/>
        <v>End</v>
      </c>
      <c r="Q2588" s="1361" t="str">
        <f>IFERROR(VLOOKUP(Organization!$L2588,BUDGETMANAGER,5,FALSE),"No VID")</f>
        <v>No VID</v>
      </c>
      <c r="R2588" s="111"/>
    </row>
    <row r="2589" spans="1:18" ht="12.75" customHeight="1">
      <c r="A2589" s="1359">
        <v>2580</v>
      </c>
      <c r="B2589" s="1355" t="s">
        <v>97</v>
      </c>
      <c r="C2589" s="1355"/>
      <c r="D2589" s="1355"/>
      <c r="E2589" s="1355"/>
      <c r="F2589" s="1355"/>
      <c r="G2589" s="1355">
        <v>11500</v>
      </c>
      <c r="H2589" s="1356"/>
      <c r="I2589" s="1357" t="s">
        <v>3795</v>
      </c>
      <c r="J2589" s="1355" t="s">
        <v>3240</v>
      </c>
      <c r="K2589" s="1357">
        <v>1150</v>
      </c>
      <c r="L2589" s="1360"/>
      <c r="M2589" s="1357" t="str">
        <f>IFERROR(INDEX('Budget Manager'!C:C,MATCH(L2589,'Budget Manager'!A:A,0))&amp;", "&amp;INDEX('Budget Manager'!D:D,MATCH(L2589,'Budget Manager'!A:A,0)),"No Budget Manager")</f>
        <v>No Budget Manager</v>
      </c>
      <c r="N2589" s="1357" t="str">
        <f>IFERROR(INDEX('Budget Manager'!B:B,MATCH(L2589,'Budget Manager'!A:A,0)),"No PIDM")</f>
        <v>No PIDM</v>
      </c>
      <c r="O2589" s="1357" t="s">
        <v>9633</v>
      </c>
      <c r="P2589" s="1357" t="str">
        <f t="shared" si="49"/>
        <v>End</v>
      </c>
      <c r="Q2589" s="1361" t="str">
        <f>IFERROR(VLOOKUP(Organization!$L2589,BUDGETMANAGER,5,FALSE),"No VID")</f>
        <v>No VID</v>
      </c>
      <c r="R2589" s="111"/>
    </row>
    <row r="2590" spans="1:18" ht="12.75" customHeight="1">
      <c r="A2590" s="1359">
        <v>2581</v>
      </c>
      <c r="B2590" s="1355" t="s">
        <v>97</v>
      </c>
      <c r="C2590" s="1355"/>
      <c r="D2590" s="1355"/>
      <c r="E2590" s="1355"/>
      <c r="F2590" s="1355"/>
      <c r="G2590" s="1355"/>
      <c r="H2590" s="1356">
        <v>253000</v>
      </c>
      <c r="I2590" s="1357" t="s">
        <v>4776</v>
      </c>
      <c r="J2590" s="1355" t="s">
        <v>3245</v>
      </c>
      <c r="K2590" s="1360">
        <v>11110</v>
      </c>
      <c r="L2590" s="1357" t="s">
        <v>4298</v>
      </c>
      <c r="M2590" s="1357" t="str">
        <f>IFERROR(INDEX('Budget Manager'!C:C,MATCH(L2590,'Budget Manager'!A:A,0))&amp;", "&amp;INDEX('Budget Manager'!D:D,MATCH(L2590,'Budget Manager'!A:A,0)),"No Budget Manager")</f>
        <v>Larew, Deborah</v>
      </c>
      <c r="N2590" s="1357">
        <f>IFERROR(INDEX('Budget Manager'!B:B,MATCH(L2590,'Budget Manager'!A:A,0)),"No PIDM")</f>
        <v>433898</v>
      </c>
      <c r="O2590" s="1357" t="s">
        <v>6082</v>
      </c>
      <c r="P2590" s="1357" t="str">
        <f t="shared" si="49"/>
        <v>End</v>
      </c>
      <c r="Q2590" s="1361" t="str">
        <f>IFERROR(VLOOKUP(Organization!$L2590,BUDGETMANAGER,5,FALSE),"No VID")</f>
        <v>I</v>
      </c>
      <c r="R2590" s="111"/>
    </row>
    <row r="2591" spans="1:18" ht="12.75" customHeight="1">
      <c r="A2591" s="1359">
        <v>2582</v>
      </c>
      <c r="B2591" s="1355" t="s">
        <v>97</v>
      </c>
      <c r="C2591" s="1355"/>
      <c r="D2591" s="1355"/>
      <c r="E2591" s="1355"/>
      <c r="F2591" s="1355"/>
      <c r="G2591" s="1355">
        <v>11111</v>
      </c>
      <c r="H2591" s="1356"/>
      <c r="I2591" s="1363" t="s">
        <v>663</v>
      </c>
      <c r="J2591" s="1355" t="s">
        <v>3240</v>
      </c>
      <c r="K2591" s="1360">
        <v>1111</v>
      </c>
      <c r="L2591" s="1357" t="s">
        <v>5264</v>
      </c>
      <c r="M2591" s="1357" t="str">
        <f>IFERROR(INDEX('Budget Manager'!C:C,MATCH(L2591,'Budget Manager'!A:A,0))&amp;", "&amp;INDEX('Budget Manager'!D:D,MATCH(L2591,'Budget Manager'!A:A,0)),"No Budget Manager")</f>
        <v>Olsen-Oliver, Tracey</v>
      </c>
      <c r="N2591" s="1357">
        <f>IFERROR(INDEX('Budget Manager'!B:B,MATCH(L2591,'Budget Manager'!A:A,0)),"No PIDM")</f>
        <v>3664217</v>
      </c>
      <c r="O2591" s="1357" t="s">
        <v>8375</v>
      </c>
      <c r="P2591" s="1357" t="str">
        <f t="shared" si="49"/>
        <v>End</v>
      </c>
      <c r="Q2591" s="1361" t="str">
        <f>IFERROR(VLOOKUP(Organization!$L2591,BUDGETMANAGER,5,FALSE),"No VID")</f>
        <v>I</v>
      </c>
      <c r="R2591" s="111"/>
    </row>
    <row r="2592" spans="1:18" ht="12.75" customHeight="1">
      <c r="A2592" s="1359">
        <v>2583</v>
      </c>
      <c r="B2592" s="1355" t="s">
        <v>97</v>
      </c>
      <c r="C2592" s="1355"/>
      <c r="D2592" s="1355"/>
      <c r="E2592" s="1355"/>
      <c r="F2592" s="1355"/>
      <c r="G2592" s="1355">
        <v>10911</v>
      </c>
      <c r="H2592" s="1356"/>
      <c r="I2592" s="1357" t="s">
        <v>663</v>
      </c>
      <c r="J2592" s="1355" t="s">
        <v>3240</v>
      </c>
      <c r="K2592" s="1360">
        <v>1091</v>
      </c>
      <c r="L2592" s="1357" t="s">
        <v>2393</v>
      </c>
      <c r="M2592" s="1357" t="str">
        <f>IFERROR(INDEX('Budget Manager'!C:C,MATCH(L2592,'Budget Manager'!A:A,0))&amp;", "&amp;INDEX('Budget Manager'!D:D,MATCH(L2592,'Budget Manager'!A:A,0)),"No Budget Manager")</f>
        <v>Joseph, Sonya</v>
      </c>
      <c r="N2592" s="1357">
        <f>IFERROR(INDEX('Budget Manager'!B:B,MATCH(L2592,'Budget Manager'!A:A,0)),"No PIDM")</f>
        <v>180420</v>
      </c>
      <c r="O2592" s="1357" t="s">
        <v>9338</v>
      </c>
      <c r="P2592" s="1357" t="str">
        <f t="shared" si="49"/>
        <v>End</v>
      </c>
      <c r="Q2592" s="1361" t="str">
        <f>IFERROR(VLOOKUP(Organization!$L2592,BUDGETMANAGER,5,FALSE),"No VID")</f>
        <v>I</v>
      </c>
      <c r="R2592" s="111"/>
    </row>
    <row r="2593" spans="1:18" ht="12.75" customHeight="1">
      <c r="A2593" s="1359">
        <v>2584</v>
      </c>
      <c r="B2593" s="1355" t="s">
        <v>97</v>
      </c>
      <c r="C2593" s="1355"/>
      <c r="D2593" s="1355"/>
      <c r="E2593" s="1355"/>
      <c r="F2593" s="1355">
        <v>1092</v>
      </c>
      <c r="G2593" s="1355"/>
      <c r="H2593" s="1356"/>
      <c r="I2593" s="1363" t="s">
        <v>2047</v>
      </c>
      <c r="J2593" s="1355" t="s">
        <v>3240</v>
      </c>
      <c r="K2593" s="1360">
        <v>109</v>
      </c>
      <c r="L2593" s="1357" t="s">
        <v>7814</v>
      </c>
      <c r="M2593" s="1357" t="str">
        <f>IFERROR(INDEX('Budget Manager'!C:C,MATCH(L2593,'Budget Manager'!A:A,0))&amp;", "&amp;INDEX('Budget Manager'!D:D,MATCH(L2593,'Budget Manager'!A:A,0)),"No Budget Manager")</f>
        <v>Sanchez Velez, Edwin</v>
      </c>
      <c r="N2593" s="1357">
        <f>IFERROR(INDEX('Budget Manager'!B:B,MATCH(L2593,'Budget Manager'!A:A,0)),"No PIDM")</f>
        <v>1002670</v>
      </c>
      <c r="O2593" s="1357" t="s">
        <v>9317</v>
      </c>
      <c r="P2593" s="1357" t="str">
        <f t="shared" si="49"/>
        <v>End</v>
      </c>
      <c r="Q2593" s="1361" t="str">
        <f>IFERROR(VLOOKUP(Organization!$L2593,BUDGETMANAGER,5,FALSE),"No VID")</f>
        <v>I</v>
      </c>
      <c r="R2593" s="111"/>
    </row>
    <row r="2594" spans="1:18" ht="12.75" customHeight="1">
      <c r="A2594" s="1359">
        <v>2585</v>
      </c>
      <c r="B2594" s="1355" t="s">
        <v>97</v>
      </c>
      <c r="C2594" s="1355"/>
      <c r="D2594" s="1355"/>
      <c r="E2594" s="1355"/>
      <c r="F2594" s="1355"/>
      <c r="G2594" s="1355">
        <v>10920</v>
      </c>
      <c r="H2594" s="1356"/>
      <c r="I2594" s="1363" t="s">
        <v>2047</v>
      </c>
      <c r="J2594" s="1355" t="s">
        <v>3240</v>
      </c>
      <c r="K2594" s="1360">
        <v>1092</v>
      </c>
      <c r="L2594" s="1357" t="s">
        <v>7814</v>
      </c>
      <c r="M2594" s="1357" t="str">
        <f>IFERROR(INDEX('Budget Manager'!C:C,MATCH(L2594,'Budget Manager'!A:A,0))&amp;", "&amp;INDEX('Budget Manager'!D:D,MATCH(L2594,'Budget Manager'!A:A,0)),"No Budget Manager")</f>
        <v>Sanchez Velez, Edwin</v>
      </c>
      <c r="N2594" s="1357">
        <f>IFERROR(INDEX('Budget Manager'!B:B,MATCH(L2594,'Budget Manager'!A:A,0)),"No PIDM")</f>
        <v>1002670</v>
      </c>
      <c r="O2594" s="1357" t="s">
        <v>9317</v>
      </c>
      <c r="P2594" s="1357" t="str">
        <f t="shared" si="49"/>
        <v>End</v>
      </c>
      <c r="Q2594" s="1361" t="str">
        <f>IFERROR(VLOOKUP(Organization!$L2594,BUDGETMANAGER,5,FALSE),"No VID")</f>
        <v>I</v>
      </c>
      <c r="R2594" s="111"/>
    </row>
    <row r="2595" spans="1:18" ht="12.75" customHeight="1">
      <c r="A2595" s="1359">
        <v>2586</v>
      </c>
      <c r="B2595" s="1355" t="s">
        <v>97</v>
      </c>
      <c r="C2595" s="1355"/>
      <c r="D2595" s="1355"/>
      <c r="E2595" s="1355"/>
      <c r="F2595" s="1355"/>
      <c r="G2595" s="1355">
        <v>10141</v>
      </c>
      <c r="H2595" s="1356"/>
      <c r="I2595" s="1363" t="s">
        <v>5795</v>
      </c>
      <c r="J2595" s="1355" t="s">
        <v>3240</v>
      </c>
      <c r="K2595" s="1360">
        <v>1084</v>
      </c>
      <c r="L2595" s="1360" t="s">
        <v>6501</v>
      </c>
      <c r="M2595" s="1357" t="str">
        <f>IFERROR(INDEX('Budget Manager'!C:C,MATCH(L2595,'Budget Manager'!A:A,0))&amp;", "&amp;INDEX('Budget Manager'!D:D,MATCH(L2595,'Budget Manager'!A:A,0)),"No Budget Manager")</f>
        <v>Fullana, Yaremis</v>
      </c>
      <c r="N2595" s="1357">
        <f>IFERROR(INDEX('Budget Manager'!B:B,MATCH(L2595,'Budget Manager'!A:A,0)),"No PIDM")</f>
        <v>3846305</v>
      </c>
      <c r="O2595" s="1357" t="s">
        <v>9645</v>
      </c>
      <c r="P2595" s="1357" t="str">
        <f t="shared" si="49"/>
        <v>End</v>
      </c>
      <c r="Q2595" s="1361" t="str">
        <f>IFERROR(VLOOKUP(Organization!$L2595,BUDGETMANAGER,5,FALSE),"No VID")</f>
        <v>A</v>
      </c>
      <c r="R2595" s="111"/>
    </row>
    <row r="2596" spans="1:18" ht="12.75" customHeight="1">
      <c r="A2596" s="1359">
        <v>2587</v>
      </c>
      <c r="B2596" s="1355" t="s">
        <v>97</v>
      </c>
      <c r="C2596" s="1355"/>
      <c r="D2596" s="1355"/>
      <c r="E2596" s="1355"/>
      <c r="F2596" s="1355"/>
      <c r="G2596" s="1355">
        <v>10142</v>
      </c>
      <c r="H2596" s="1356"/>
      <c r="I2596" s="1363" t="s">
        <v>663</v>
      </c>
      <c r="J2596" s="1355" t="s">
        <v>3240</v>
      </c>
      <c r="K2596" s="1360">
        <v>1014</v>
      </c>
      <c r="L2596" s="1360" t="s">
        <v>6596</v>
      </c>
      <c r="M2596" s="1357" t="str">
        <f>IFERROR(INDEX('Budget Manager'!C:C,MATCH(L2596,'Budget Manager'!A:A,0))&amp;", "&amp;INDEX('Budget Manager'!D:D,MATCH(L2596,'Budget Manager'!A:A,0)),"No Budget Manager")</f>
        <v>Mountz, Candice</v>
      </c>
      <c r="N2596" s="1357">
        <f>IFERROR(INDEX('Budget Manager'!B:B,MATCH(L2596,'Budget Manager'!A:A,0)),"No PIDM")</f>
        <v>3831999</v>
      </c>
      <c r="O2596" s="1357" t="s">
        <v>7440</v>
      </c>
      <c r="P2596" s="1357" t="str">
        <f t="shared" si="49"/>
        <v>End</v>
      </c>
      <c r="Q2596" s="1361" t="str">
        <f>IFERROR(VLOOKUP(Organization!$L2596,BUDGETMANAGER,5,FALSE),"No VID")</f>
        <v>I</v>
      </c>
      <c r="R2596" s="111"/>
    </row>
    <row r="2597" spans="1:18" ht="12.75" customHeight="1">
      <c r="A2597" s="1359">
        <v>2588</v>
      </c>
      <c r="B2597" s="1355" t="s">
        <v>97</v>
      </c>
      <c r="C2597" s="1355"/>
      <c r="D2597" s="1355"/>
      <c r="E2597" s="1355"/>
      <c r="F2597" s="1355"/>
      <c r="G2597" s="1355">
        <v>10001</v>
      </c>
      <c r="H2597" s="1356"/>
      <c r="I2597" s="1363" t="s">
        <v>4858</v>
      </c>
      <c r="J2597" s="1355" t="s">
        <v>3240</v>
      </c>
      <c r="K2597" s="1360">
        <v>1000</v>
      </c>
      <c r="L2597" s="1357" t="s">
        <v>3825</v>
      </c>
      <c r="M2597" s="1357" t="str">
        <f>IFERROR(INDEX('Budget Manager'!C:C,MATCH(L2597,'Budget Manager'!A:A,0))&amp;", "&amp;INDEX('Budget Manager'!D:D,MATCH(L2597,'Budget Manager'!A:A,0)),"No Budget Manager")</f>
        <v>Gallagher, Geraldine</v>
      </c>
      <c r="N2597" s="1357">
        <f>IFERROR(INDEX('Budget Manager'!B:B,MATCH(L2597,'Budget Manager'!A:A,0)),"No PIDM")</f>
        <v>2000481</v>
      </c>
      <c r="O2597" s="1357" t="s">
        <v>9233</v>
      </c>
      <c r="P2597" s="1357" t="str">
        <f t="shared" si="49"/>
        <v>End</v>
      </c>
      <c r="Q2597" s="1361" t="str">
        <f>IFERROR(VLOOKUP(Organization!$L2597,BUDGETMANAGER,5,FALSE),"No VID")</f>
        <v>I</v>
      </c>
      <c r="R2597" s="111"/>
    </row>
    <row r="2598" spans="1:18" ht="12.75" customHeight="1">
      <c r="A2598" s="1359">
        <v>2589</v>
      </c>
      <c r="B2598" s="1355" t="s">
        <v>97</v>
      </c>
      <c r="C2598" s="1355"/>
      <c r="D2598" s="1355"/>
      <c r="E2598" s="1355"/>
      <c r="F2598" s="1355">
        <v>1001</v>
      </c>
      <c r="G2598" s="1355"/>
      <c r="H2598" s="1356"/>
      <c r="I2598" s="1363" t="s">
        <v>3729</v>
      </c>
      <c r="J2598" s="1355" t="s">
        <v>3240</v>
      </c>
      <c r="K2598" s="1360">
        <v>100</v>
      </c>
      <c r="L2598" s="1357" t="s">
        <v>3731</v>
      </c>
      <c r="M2598" s="1357" t="str">
        <f>IFERROR(INDEX('Budget Manager'!C:C,MATCH(L2598,'Budget Manager'!A:A,0))&amp;", "&amp;INDEX('Budget Manager'!D:D,MATCH(L2598,'Budget Manager'!A:A,0)),"No Budget Manager")</f>
        <v>Hawat, Gaby</v>
      </c>
      <c r="N2598" s="1357">
        <f>IFERROR(INDEX('Budget Manager'!B:B,MATCH(L2598,'Budget Manager'!A:A,0)),"No PIDM")</f>
        <v>515343</v>
      </c>
      <c r="O2598" s="1357" t="s">
        <v>7417</v>
      </c>
      <c r="P2598" s="1357" t="str">
        <f t="shared" si="49"/>
        <v>End</v>
      </c>
      <c r="Q2598" s="1361" t="str">
        <f>IFERROR(VLOOKUP(Organization!$L2598,BUDGETMANAGER,5,FALSE),"No VID")</f>
        <v>I</v>
      </c>
      <c r="R2598" s="111">
        <f>COUNTIF($P$12:P2598,"End")</f>
        <v>615</v>
      </c>
    </row>
    <row r="2599" spans="1:18" ht="12.75" customHeight="1">
      <c r="A2599" s="1359">
        <v>2590</v>
      </c>
      <c r="B2599" s="1355" t="s">
        <v>97</v>
      </c>
      <c r="C2599" s="1355"/>
      <c r="D2599" s="1355"/>
      <c r="E2599" s="1355"/>
      <c r="F2599" s="1355"/>
      <c r="G2599" s="1355">
        <v>10010</v>
      </c>
      <c r="H2599" s="1356"/>
      <c r="I2599" s="1363" t="s">
        <v>3729</v>
      </c>
      <c r="J2599" s="1355" t="s">
        <v>3240</v>
      </c>
      <c r="K2599" s="1360">
        <v>1001</v>
      </c>
      <c r="L2599" s="1357" t="s">
        <v>3731</v>
      </c>
      <c r="M2599" s="1357" t="str">
        <f>IFERROR(INDEX('Budget Manager'!C:C,MATCH(L2599,'Budget Manager'!A:A,0))&amp;", "&amp;INDEX('Budget Manager'!D:D,MATCH(L2599,'Budget Manager'!A:A,0)),"No Budget Manager")</f>
        <v>Hawat, Gaby</v>
      </c>
      <c r="N2599" s="1357">
        <f>IFERROR(INDEX('Budget Manager'!B:B,MATCH(L2599,'Budget Manager'!A:A,0)),"No PIDM")</f>
        <v>515343</v>
      </c>
      <c r="O2599" s="1357" t="s">
        <v>7417</v>
      </c>
      <c r="P2599" s="1357" t="str">
        <f t="shared" si="49"/>
        <v>End</v>
      </c>
      <c r="Q2599" s="1361" t="str">
        <f>IFERROR(VLOOKUP(Organization!$L2599,BUDGETMANAGER,5,FALSE),"No VID")</f>
        <v>I</v>
      </c>
      <c r="R2599" s="111"/>
    </row>
    <row r="2600" spans="1:18" ht="12.75" customHeight="1">
      <c r="A2600" s="1359">
        <v>2591</v>
      </c>
      <c r="B2600" s="1355" t="s">
        <v>97</v>
      </c>
      <c r="C2600" s="1355"/>
      <c r="D2600" s="1355"/>
      <c r="E2600" s="1355"/>
      <c r="F2600" s="1355"/>
      <c r="G2600" s="1355"/>
      <c r="H2600" s="1356">
        <v>163700</v>
      </c>
      <c r="I2600" s="1363" t="s">
        <v>3730</v>
      </c>
      <c r="J2600" s="1355" t="s">
        <v>3245</v>
      </c>
      <c r="K2600" s="1360">
        <v>10610</v>
      </c>
      <c r="L2600" s="1357" t="s">
        <v>3731</v>
      </c>
      <c r="M2600" s="1357" t="str">
        <f>IFERROR(INDEX('Budget Manager'!C:C,MATCH(L2600,'Budget Manager'!A:A,0))&amp;", "&amp;INDEX('Budget Manager'!D:D,MATCH(L2600,'Budget Manager'!A:A,0)),"No Budget Manager")</f>
        <v>Hawat, Gaby</v>
      </c>
      <c r="N2600" s="1357">
        <f>IFERROR(INDEX('Budget Manager'!B:B,MATCH(L2600,'Budget Manager'!A:A,0)),"No PIDM")</f>
        <v>515343</v>
      </c>
      <c r="O2600" s="1357" t="s">
        <v>6488</v>
      </c>
      <c r="P2600" s="1357" t="str">
        <f t="shared" si="49"/>
        <v>End</v>
      </c>
      <c r="Q2600" s="1361" t="str">
        <f>IFERROR(VLOOKUP(Organization!$L2600,BUDGETMANAGER,5,FALSE),"No VID")</f>
        <v>I</v>
      </c>
      <c r="R2600" s="111"/>
    </row>
    <row r="2601" spans="1:18" ht="12.75" customHeight="1">
      <c r="A2601" s="1359">
        <v>2592</v>
      </c>
      <c r="B2601" s="1355" t="s">
        <v>97</v>
      </c>
      <c r="C2601" s="1355"/>
      <c r="D2601" s="1355"/>
      <c r="E2601" s="1355"/>
      <c r="F2601" s="1355"/>
      <c r="G2601" s="1355"/>
      <c r="H2601" s="1356">
        <v>210904</v>
      </c>
      <c r="I2601" s="1357" t="s">
        <v>1800</v>
      </c>
      <c r="J2601" s="1355" t="s">
        <v>3245</v>
      </c>
      <c r="K2601" s="1360">
        <v>10610</v>
      </c>
      <c r="L2601" s="1357" t="s">
        <v>3731</v>
      </c>
      <c r="M2601" s="1357" t="str">
        <f>IFERROR(INDEX('Budget Manager'!C:C,MATCH(L2601,'Budget Manager'!A:A,0))&amp;", "&amp;INDEX('Budget Manager'!D:D,MATCH(L2601,'Budget Manager'!A:A,0)),"No Budget Manager")</f>
        <v>Hawat, Gaby</v>
      </c>
      <c r="N2601" s="1357">
        <f>IFERROR(INDEX('Budget Manager'!B:B,MATCH(L2601,'Budget Manager'!A:A,0)),"No PIDM")</f>
        <v>515343</v>
      </c>
      <c r="O2601" s="1357" t="s">
        <v>6080</v>
      </c>
      <c r="P2601" s="1357" t="str">
        <f t="shared" si="49"/>
        <v>End</v>
      </c>
      <c r="Q2601" s="1361" t="str">
        <f>IFERROR(VLOOKUP(Organization!$L2601,BUDGETMANAGER,5,FALSE),"No VID")</f>
        <v>I</v>
      </c>
      <c r="R2601" s="111"/>
    </row>
    <row r="2602" spans="1:18" ht="12.75" customHeight="1">
      <c r="A2602" s="1359">
        <v>2593</v>
      </c>
      <c r="B2602" s="1355" t="s">
        <v>97</v>
      </c>
      <c r="C2602" s="1355"/>
      <c r="D2602" s="1355"/>
      <c r="E2602" s="1355"/>
      <c r="F2602" s="1355"/>
      <c r="G2602" s="1355"/>
      <c r="H2602" s="1356">
        <v>211604</v>
      </c>
      <c r="I2602" s="1363" t="s">
        <v>2634</v>
      </c>
      <c r="J2602" s="1355" t="s">
        <v>3245</v>
      </c>
      <c r="K2602" s="1360">
        <v>10610</v>
      </c>
      <c r="L2602" s="1357" t="s">
        <v>3731</v>
      </c>
      <c r="M2602" s="1357" t="str">
        <f>IFERROR(INDEX('Budget Manager'!C:C,MATCH(L2602,'Budget Manager'!A:A,0))&amp;", "&amp;INDEX('Budget Manager'!D:D,MATCH(L2602,'Budget Manager'!A:A,0)),"No Budget Manager")</f>
        <v>Hawat, Gaby</v>
      </c>
      <c r="N2602" s="1357">
        <f>IFERROR(INDEX('Budget Manager'!B:B,MATCH(L2602,'Budget Manager'!A:A,0)),"No PIDM")</f>
        <v>515343</v>
      </c>
      <c r="O2602" s="1357" t="s">
        <v>6080</v>
      </c>
      <c r="P2602" s="1357" t="str">
        <f t="shared" ref="P2602:P2662" si="50">LEFT($O2602,3)</f>
        <v>End</v>
      </c>
      <c r="Q2602" s="1361" t="str">
        <f>IFERROR(VLOOKUP(Organization!$L2602,BUDGETMANAGER,5,FALSE),"No VID")</f>
        <v>I</v>
      </c>
      <c r="R2602" s="111"/>
    </row>
    <row r="2603" spans="1:18" ht="12.75" customHeight="1">
      <c r="A2603" s="1359">
        <v>2594</v>
      </c>
      <c r="B2603" s="1355" t="s">
        <v>97</v>
      </c>
      <c r="C2603" s="1355"/>
      <c r="D2603" s="1355"/>
      <c r="E2603" s="1355">
        <v>101</v>
      </c>
      <c r="F2603" s="1355"/>
      <c r="G2603" s="1355"/>
      <c r="H2603" s="1356"/>
      <c r="I2603" s="1363" t="s">
        <v>3795</v>
      </c>
      <c r="J2603" s="1355" t="s">
        <v>3240</v>
      </c>
      <c r="K2603" s="1360">
        <v>10</v>
      </c>
      <c r="L2603" s="1357"/>
      <c r="M2603" s="1357" t="str">
        <f>IFERROR(INDEX('Budget Manager'!C:C,MATCH(L2603,'Budget Manager'!A:A,0))&amp;", "&amp;INDEX('Budget Manager'!D:D,MATCH(L2603,'Budget Manager'!A:A,0)),"No Budget Manager")</f>
        <v>No Budget Manager</v>
      </c>
      <c r="N2603" s="1357" t="str">
        <f>IFERROR(INDEX('Budget Manager'!B:B,MATCH(L2603,'Budget Manager'!A:A,0)),"No PIDM")</f>
        <v>No PIDM</v>
      </c>
      <c r="O2603" s="1357" t="s">
        <v>9629</v>
      </c>
      <c r="P2603" s="1357" t="str">
        <f t="shared" si="50"/>
        <v>End</v>
      </c>
      <c r="Q2603" s="1361" t="str">
        <f>IFERROR(VLOOKUP(Organization!$L2603,BUDGETMANAGER,5,FALSE),"No VID")</f>
        <v>No VID</v>
      </c>
      <c r="R2603" s="111">
        <f>COUNTIF($P$12:P2605,"End")</f>
        <v>622</v>
      </c>
    </row>
    <row r="2604" spans="1:18" ht="12.75" customHeight="1">
      <c r="A2604" s="1359">
        <v>2595</v>
      </c>
      <c r="B2604" s="1355" t="s">
        <v>97</v>
      </c>
      <c r="C2604" s="1355"/>
      <c r="D2604" s="1355"/>
      <c r="E2604" s="1355">
        <v>106</v>
      </c>
      <c r="F2604" s="1355"/>
      <c r="G2604" s="1355"/>
      <c r="H2604" s="1356"/>
      <c r="I2604" s="1363" t="s">
        <v>3795</v>
      </c>
      <c r="J2604" s="1355" t="s">
        <v>3240</v>
      </c>
      <c r="K2604" s="1360">
        <v>10</v>
      </c>
      <c r="L2604" s="1357" t="s">
        <v>9771</v>
      </c>
      <c r="M2604" s="1357" t="str">
        <f>IFERROR(INDEX('Budget Manager'!C:C,MATCH(L2604,'Budget Manager'!A:A,0))&amp;", "&amp;INDEX('Budget Manager'!D:D,MATCH(L2604,'Budget Manager'!A:A,0)),"No Budget Manager")</f>
        <v>No Budget Manager</v>
      </c>
      <c r="N2604" s="1357" t="str">
        <f>IFERROR(INDEX('Budget Manager'!B:B,MATCH(L2604,'Budget Manager'!A:A,0)),"No PIDM")</f>
        <v>No PIDM</v>
      </c>
      <c r="O2604" s="1357" t="s">
        <v>9424</v>
      </c>
      <c r="P2604" s="1357" t="str">
        <f t="shared" si="50"/>
        <v>End</v>
      </c>
      <c r="Q2604" s="1361" t="str">
        <f>IFERROR(VLOOKUP(Organization!$L2604,BUDGETMANAGER,5,FALSE),"No VID")</f>
        <v>No VID</v>
      </c>
      <c r="R2604" s="111"/>
    </row>
    <row r="2605" spans="1:18" ht="12.75" customHeight="1">
      <c r="A2605" s="1359">
        <v>2596</v>
      </c>
      <c r="B2605" s="1355" t="s">
        <v>97</v>
      </c>
      <c r="C2605" s="1355"/>
      <c r="D2605" s="1355"/>
      <c r="E2605" s="1355"/>
      <c r="F2605" s="1355">
        <v>1060</v>
      </c>
      <c r="G2605" s="1355"/>
      <c r="H2605" s="1356"/>
      <c r="I2605" s="1363" t="s">
        <v>3795</v>
      </c>
      <c r="J2605" s="1355" t="s">
        <v>3240</v>
      </c>
      <c r="K2605" s="1360">
        <v>106</v>
      </c>
      <c r="L2605" s="1357" t="s">
        <v>9772</v>
      </c>
      <c r="M2605" s="1357" t="str">
        <f>IFERROR(INDEX('Budget Manager'!C:C,MATCH(L2605,'Budget Manager'!A:A,0))&amp;", "&amp;INDEX('Budget Manager'!D:D,MATCH(L2605,'Budget Manager'!A:A,0)),"No Budget Manager")</f>
        <v>No Budget Manager</v>
      </c>
      <c r="N2605" s="1357" t="str">
        <f>IFERROR(INDEX('Budget Manager'!B:B,MATCH(L2605,'Budget Manager'!A:A,0)),"No PIDM")</f>
        <v>No PIDM</v>
      </c>
      <c r="O2605" s="1357" t="s">
        <v>9424</v>
      </c>
      <c r="P2605" s="1357" t="str">
        <f t="shared" si="50"/>
        <v>End</v>
      </c>
      <c r="Q2605" s="1361" t="str">
        <f>IFERROR(VLOOKUP(Organization!$L2605,BUDGETMANAGER,5,FALSE),"No VID")</f>
        <v>No VID</v>
      </c>
      <c r="R2605" s="111"/>
    </row>
    <row r="2606" spans="1:18" ht="12.75" customHeight="1">
      <c r="A2606" s="1359">
        <v>2597</v>
      </c>
      <c r="B2606" s="1355" t="s">
        <v>97</v>
      </c>
      <c r="C2606" s="1355"/>
      <c r="D2606" s="1355"/>
      <c r="E2606" s="1355"/>
      <c r="F2606" s="1355"/>
      <c r="G2606" s="1355">
        <v>10600</v>
      </c>
      <c r="H2606" s="1356"/>
      <c r="I2606" s="1363" t="s">
        <v>3795</v>
      </c>
      <c r="J2606" s="1355" t="s">
        <v>3240</v>
      </c>
      <c r="K2606" s="1360">
        <v>1060</v>
      </c>
      <c r="L2606" s="1357" t="s">
        <v>9773</v>
      </c>
      <c r="M2606" s="1357" t="str">
        <f>IFERROR(INDEX('Budget Manager'!C:C,MATCH(L2606,'Budget Manager'!A:A,0))&amp;", "&amp;INDEX('Budget Manager'!D:D,MATCH(L2606,'Budget Manager'!A:A,0)),"No Budget Manager")</f>
        <v>No Budget Manager</v>
      </c>
      <c r="N2606" s="1357" t="str">
        <f>IFERROR(INDEX('Budget Manager'!B:B,MATCH(L2606,'Budget Manager'!A:A,0)),"No PIDM")</f>
        <v>No PIDM</v>
      </c>
      <c r="O2606" s="1357" t="s">
        <v>9424</v>
      </c>
      <c r="P2606" s="1357" t="str">
        <f t="shared" si="50"/>
        <v>End</v>
      </c>
      <c r="Q2606" s="1361" t="str">
        <f>IFERROR(VLOOKUP(Organization!$L2606,BUDGETMANAGER,5,FALSE),"No VID")</f>
        <v>No VID</v>
      </c>
      <c r="R2606" s="111"/>
    </row>
    <row r="2607" spans="1:18" ht="12.75" customHeight="1">
      <c r="A2607" s="1359">
        <v>2598</v>
      </c>
      <c r="B2607" s="1355" t="s">
        <v>97</v>
      </c>
      <c r="C2607" s="1355"/>
      <c r="D2607" s="1355"/>
      <c r="E2607" s="1355"/>
      <c r="F2607" s="1356">
        <v>1061</v>
      </c>
      <c r="G2607" s="1355"/>
      <c r="H2607" s="1356"/>
      <c r="I2607" s="1363" t="s">
        <v>4909</v>
      </c>
      <c r="J2607" s="1355" t="s">
        <v>3240</v>
      </c>
      <c r="K2607" s="1360">
        <v>106</v>
      </c>
      <c r="L2607" s="1357" t="s">
        <v>9774</v>
      </c>
      <c r="M2607" s="1357" t="str">
        <f>IFERROR(INDEX('Budget Manager'!C:C,MATCH(L2607,'Budget Manager'!A:A,0))&amp;", "&amp;INDEX('Budget Manager'!D:D,MATCH(L2607,'Budget Manager'!A:A,0)),"No Budget Manager")</f>
        <v>No Budget Manager</v>
      </c>
      <c r="N2607" s="1357" t="str">
        <f>IFERROR(INDEX('Budget Manager'!B:B,MATCH(L2607,'Budget Manager'!A:A,0)),"No PIDM")</f>
        <v>No PIDM</v>
      </c>
      <c r="O2607" s="1357" t="s">
        <v>9240</v>
      </c>
      <c r="P2607" s="1357" t="str">
        <f t="shared" si="50"/>
        <v>End</v>
      </c>
      <c r="Q2607" s="1361" t="str">
        <f>IFERROR(VLOOKUP(Organization!$L2607,BUDGETMANAGER,5,FALSE),"No VID")</f>
        <v>No VID</v>
      </c>
      <c r="R2607" s="111"/>
    </row>
    <row r="2608" spans="1:18" ht="12.75" customHeight="1">
      <c r="A2608" s="1359">
        <v>2599</v>
      </c>
      <c r="B2608" s="1355" t="s">
        <v>97</v>
      </c>
      <c r="C2608" s="1355"/>
      <c r="D2608" s="1355"/>
      <c r="E2608" s="1355"/>
      <c r="F2608" s="1355" t="s">
        <v>2283</v>
      </c>
      <c r="G2608" s="1355"/>
      <c r="H2608" s="1356"/>
      <c r="I2608" s="1363" t="s">
        <v>4019</v>
      </c>
      <c r="J2608" s="1355" t="s">
        <v>3240</v>
      </c>
      <c r="K2608" s="1360">
        <v>106</v>
      </c>
      <c r="L2608" s="1357"/>
      <c r="M2608" s="1357" t="str">
        <f>IFERROR(INDEX('Budget Manager'!C:C,MATCH(L2608,'Budget Manager'!A:A,0))&amp;", "&amp;INDEX('Budget Manager'!D:D,MATCH(L2608,'Budget Manager'!A:A,0)),"No Budget Manager")</f>
        <v>No Budget Manager</v>
      </c>
      <c r="N2608" s="1357" t="str">
        <f>IFERROR(INDEX('Budget Manager'!B:B,MATCH(L2608,'Budget Manager'!A:A,0)),"No PIDM")</f>
        <v>No PIDM</v>
      </c>
      <c r="O2608" s="1357" t="s">
        <v>6293</v>
      </c>
      <c r="P2608" s="1357" t="str">
        <f t="shared" si="50"/>
        <v>End</v>
      </c>
      <c r="Q2608" s="1361" t="str">
        <f>IFERROR(VLOOKUP(Organization!$L2608,BUDGETMANAGER,5,FALSE),"No VID")</f>
        <v>No VID</v>
      </c>
      <c r="R2608" s="111"/>
    </row>
    <row r="2609" spans="1:18" ht="12.75" customHeight="1">
      <c r="A2609" s="1359">
        <v>2600</v>
      </c>
      <c r="B2609" s="1355" t="s">
        <v>97</v>
      </c>
      <c r="C2609" s="1355"/>
      <c r="D2609" s="1355"/>
      <c r="E2609" s="1355"/>
      <c r="F2609" s="1355"/>
      <c r="G2609" s="1355" t="s">
        <v>2284</v>
      </c>
      <c r="H2609" s="1356"/>
      <c r="I2609" s="1363" t="s">
        <v>4019</v>
      </c>
      <c r="J2609" s="1355" t="s">
        <v>3240</v>
      </c>
      <c r="K2609" s="1360" t="s">
        <v>2283</v>
      </c>
      <c r="L2609" s="1357"/>
      <c r="M2609" s="1357" t="str">
        <f>IFERROR(INDEX('Budget Manager'!C:C,MATCH(L2609,'Budget Manager'!A:A,0))&amp;", "&amp;INDEX('Budget Manager'!D:D,MATCH(L2609,'Budget Manager'!A:A,0)),"No Budget Manager")</f>
        <v>No Budget Manager</v>
      </c>
      <c r="N2609" s="1357" t="str">
        <f>IFERROR(INDEX('Budget Manager'!B:B,MATCH(L2609,'Budget Manager'!A:A,0)),"No PIDM")</f>
        <v>No PIDM</v>
      </c>
      <c r="O2609" s="1357" t="s">
        <v>6293</v>
      </c>
      <c r="P2609" s="1357" t="str">
        <f t="shared" si="50"/>
        <v>End</v>
      </c>
      <c r="Q2609" s="1361" t="str">
        <f>IFERROR(VLOOKUP(Organization!$L2609,BUDGETMANAGER,5,FALSE),"No VID")</f>
        <v>No VID</v>
      </c>
      <c r="R2609" s="111"/>
    </row>
    <row r="2610" spans="1:18" ht="12.75" customHeight="1">
      <c r="A2610" s="1359">
        <v>2601</v>
      </c>
      <c r="B2610" s="1355" t="s">
        <v>97</v>
      </c>
      <c r="C2610" s="1355"/>
      <c r="D2610" s="1355"/>
      <c r="E2610" s="1355"/>
      <c r="F2610" s="1355">
        <v>1142</v>
      </c>
      <c r="G2610" s="1355"/>
      <c r="H2610" s="1356"/>
      <c r="I2610" s="1363" t="s">
        <v>2047</v>
      </c>
      <c r="J2610" s="1355" t="s">
        <v>3240</v>
      </c>
      <c r="K2610" s="1360">
        <v>114</v>
      </c>
      <c r="L2610" s="1357" t="s">
        <v>8161</v>
      </c>
      <c r="M2610" s="1357" t="str">
        <f>IFERROR(INDEX('Budget Manager'!C:C,MATCH(L2610,'Budget Manager'!A:A,0))&amp;", "&amp;INDEX('Budget Manager'!D:D,MATCH(L2610,'Budget Manager'!A:A,0)),"No Budget Manager")</f>
        <v>Artze Vega, Isis</v>
      </c>
      <c r="N2610" s="1357">
        <f>IFERROR(INDEX('Budget Manager'!B:B,MATCH(L2610,'Budget Manager'!A:A,0)),"No PIDM")</f>
        <v>3960735</v>
      </c>
      <c r="O2610" s="1357" t="s">
        <v>7859</v>
      </c>
      <c r="P2610" s="1357" t="str">
        <f t="shared" si="50"/>
        <v>End</v>
      </c>
      <c r="Q2610" s="1361" t="str">
        <f>IFERROR(VLOOKUP(Organization!$L2610,BUDGETMANAGER,5,FALSE),"No VID")</f>
        <v>A</v>
      </c>
      <c r="R2610" s="111"/>
    </row>
    <row r="2611" spans="1:18" ht="12.75" customHeight="1">
      <c r="A2611" s="1359">
        <v>2602</v>
      </c>
      <c r="B2611" s="1355" t="s">
        <v>97</v>
      </c>
      <c r="C2611" s="1355"/>
      <c r="D2611" s="1355"/>
      <c r="E2611" s="1355"/>
      <c r="F2611" s="1355">
        <v>1072</v>
      </c>
      <c r="G2611" s="1355"/>
      <c r="H2611" s="1356"/>
      <c r="I2611" s="1357" t="s">
        <v>9142</v>
      </c>
      <c r="J2611" s="1355" t="s">
        <v>3240</v>
      </c>
      <c r="K2611" s="1360">
        <v>107</v>
      </c>
      <c r="L2611" s="1357" t="s">
        <v>8161</v>
      </c>
      <c r="M2611" s="1357" t="str">
        <f>IFERROR(INDEX('Budget Manager'!C:C,MATCH(L2611,'Budget Manager'!A:A,0))&amp;", "&amp;INDEX('Budget Manager'!D:D,MATCH(L2611,'Budget Manager'!A:A,0)),"No Budget Manager")</f>
        <v>Artze Vega, Isis</v>
      </c>
      <c r="N2611" s="1357">
        <f>IFERROR(INDEX('Budget Manager'!B:B,MATCH(L2611,'Budget Manager'!A:A,0)),"No PIDM")</f>
        <v>3960735</v>
      </c>
      <c r="O2611" s="1357" t="s">
        <v>9746</v>
      </c>
      <c r="P2611" s="1357" t="str">
        <f t="shared" si="50"/>
        <v>End</v>
      </c>
      <c r="Q2611" s="1361" t="str">
        <f>IFERROR(VLOOKUP(Organization!$L2611,BUDGETMANAGER,5,FALSE),"No VID")</f>
        <v>A</v>
      </c>
      <c r="R2611" s="111"/>
    </row>
    <row r="2612" spans="1:18" ht="12.75" customHeight="1">
      <c r="A2612" s="1359">
        <v>2603</v>
      </c>
      <c r="B2612" s="1355" t="s">
        <v>97</v>
      </c>
      <c r="C2612" s="1355"/>
      <c r="D2612" s="1355"/>
      <c r="E2612" s="1355"/>
      <c r="F2612" s="1355"/>
      <c r="G2612" s="1355">
        <v>10720</v>
      </c>
      <c r="H2612" s="1356"/>
      <c r="I2612" s="1357" t="s">
        <v>9142</v>
      </c>
      <c r="J2612" s="1355" t="s">
        <v>3240</v>
      </c>
      <c r="K2612" s="1360">
        <v>1072</v>
      </c>
      <c r="L2612" s="1357" t="s">
        <v>8161</v>
      </c>
      <c r="M2612" s="1357" t="str">
        <f>IFERROR(INDEX('Budget Manager'!C:C,MATCH(L2612,'Budget Manager'!A:A,0))&amp;", "&amp;INDEX('Budget Manager'!D:D,MATCH(L2612,'Budget Manager'!A:A,0)),"No Budget Manager")</f>
        <v>Artze Vega, Isis</v>
      </c>
      <c r="N2612" s="1357">
        <f>IFERROR(INDEX('Budget Manager'!B:B,MATCH(L2612,'Budget Manager'!A:A,0)),"No PIDM")</f>
        <v>3960735</v>
      </c>
      <c r="O2612" s="1357" t="s">
        <v>9746</v>
      </c>
      <c r="P2612" s="1357" t="str">
        <f t="shared" si="50"/>
        <v>End</v>
      </c>
      <c r="Q2612" s="1361" t="str">
        <f>IFERROR(VLOOKUP(Organization!$L2612,BUDGETMANAGER,5,FALSE),"No VID")</f>
        <v>A</v>
      </c>
      <c r="R2612" s="111"/>
    </row>
    <row r="2613" spans="1:18" ht="12.75" customHeight="1">
      <c r="A2613" s="1359">
        <v>2604</v>
      </c>
      <c r="B2613" s="1355" t="s">
        <v>97</v>
      </c>
      <c r="C2613" s="1355"/>
      <c r="D2613" s="1355"/>
      <c r="E2613" s="1355"/>
      <c r="F2613" s="1355"/>
      <c r="G2613" s="1355">
        <v>10742</v>
      </c>
      <c r="H2613" s="1356"/>
      <c r="I2613" s="1363" t="s">
        <v>663</v>
      </c>
      <c r="J2613" s="1355" t="s">
        <v>3240</v>
      </c>
      <c r="K2613" s="1360">
        <v>1074</v>
      </c>
      <c r="L2613" s="1357" t="s">
        <v>2722</v>
      </c>
      <c r="M2613" s="1357" t="str">
        <f>IFERROR(INDEX('Budget Manager'!C:C,MATCH(L2613,'Budget Manager'!A:A,0))&amp;", "&amp;INDEX('Budget Manager'!D:D,MATCH(L2613,'Budget Manager'!A:A,0)),"No Budget Manager")</f>
        <v>Carter, Tanisha</v>
      </c>
      <c r="N2613" s="1357">
        <f>IFERROR(INDEX('Budget Manager'!B:B,MATCH(L2613,'Budget Manager'!A:A,0)),"No PIDM")</f>
        <v>3420523</v>
      </c>
      <c r="O2613" s="1357" t="s">
        <v>9635</v>
      </c>
      <c r="P2613" s="1357" t="str">
        <f t="shared" si="50"/>
        <v>End</v>
      </c>
      <c r="Q2613" s="1361" t="str">
        <f>IFERROR(VLOOKUP(Organization!$L2613,BUDGETMANAGER,5,FALSE),"No VID")</f>
        <v>A</v>
      </c>
      <c r="R2613" s="111"/>
    </row>
    <row r="2614" spans="1:18" ht="12.75" customHeight="1">
      <c r="A2614" s="1359">
        <v>2605</v>
      </c>
      <c r="B2614" s="1355" t="s">
        <v>97</v>
      </c>
      <c r="C2614" s="1355"/>
      <c r="D2614" s="1355"/>
      <c r="E2614" s="1355"/>
      <c r="F2614" s="1355"/>
      <c r="G2614" s="1355"/>
      <c r="H2614" s="1356">
        <v>250000</v>
      </c>
      <c r="I2614" s="1363" t="s">
        <v>2429</v>
      </c>
      <c r="J2614" s="1355" t="s">
        <v>3245</v>
      </c>
      <c r="K2614" s="1360">
        <v>11132</v>
      </c>
      <c r="L2614" s="1357" t="s">
        <v>2722</v>
      </c>
      <c r="M2614" s="1357" t="str">
        <f>IFERROR(INDEX('Budget Manager'!C:C,MATCH(L2614,'Budget Manager'!A:A,0))&amp;", "&amp;INDEX('Budget Manager'!D:D,MATCH(L2614,'Budget Manager'!A:A,0)),"No Budget Manager")</f>
        <v>Carter, Tanisha</v>
      </c>
      <c r="N2614" s="1357">
        <f>IFERROR(INDEX('Budget Manager'!B:B,MATCH(L2614,'Budget Manager'!A:A,0)),"No PIDM")</f>
        <v>3420523</v>
      </c>
      <c r="O2614" s="1357" t="s">
        <v>6080</v>
      </c>
      <c r="P2614" s="1357" t="str">
        <f t="shared" si="50"/>
        <v>End</v>
      </c>
      <c r="Q2614" s="1361" t="str">
        <f>IFERROR(VLOOKUP(Organization!$L2614,BUDGETMANAGER,5,FALSE),"No VID")</f>
        <v>A</v>
      </c>
      <c r="R2614" s="111"/>
    </row>
    <row r="2615" spans="1:18" ht="12.75" customHeight="1">
      <c r="A2615" s="1359">
        <v>2606</v>
      </c>
      <c r="B2615" s="1355" t="s">
        <v>97</v>
      </c>
      <c r="C2615" s="1355"/>
      <c r="D2615" s="1355"/>
      <c r="E2615" s="1355"/>
      <c r="F2615" s="1355"/>
      <c r="G2615" s="1355"/>
      <c r="H2615" s="1356">
        <v>250900</v>
      </c>
      <c r="I2615" s="1363" t="s">
        <v>2430</v>
      </c>
      <c r="J2615" s="1355" t="s">
        <v>3245</v>
      </c>
      <c r="K2615" s="1360">
        <v>11132</v>
      </c>
      <c r="L2615" s="1357" t="s">
        <v>2722</v>
      </c>
      <c r="M2615" s="1357" t="str">
        <f>IFERROR(INDEX('Budget Manager'!C:C,MATCH(L2615,'Budget Manager'!A:A,0))&amp;", "&amp;INDEX('Budget Manager'!D:D,MATCH(L2615,'Budget Manager'!A:A,0)),"No Budget Manager")</f>
        <v>Carter, Tanisha</v>
      </c>
      <c r="N2615" s="1357">
        <f>IFERROR(INDEX('Budget Manager'!B:B,MATCH(L2615,'Budget Manager'!A:A,0)),"No PIDM")</f>
        <v>3420523</v>
      </c>
      <c r="O2615" s="1357" t="s">
        <v>6080</v>
      </c>
      <c r="P2615" s="1357" t="str">
        <f t="shared" si="50"/>
        <v>End</v>
      </c>
      <c r="Q2615" s="1361" t="str">
        <f>IFERROR(VLOOKUP(Organization!$L2615,BUDGETMANAGER,5,FALSE),"No VID")</f>
        <v>A</v>
      </c>
      <c r="R2615" s="111">
        <f>COUNTIF($P$12:P1446,"End")</f>
        <v>254</v>
      </c>
    </row>
    <row r="2616" spans="1:18" ht="12.75" customHeight="1">
      <c r="A2616" s="1359">
        <v>2607</v>
      </c>
      <c r="B2616" s="1355" t="s">
        <v>97</v>
      </c>
      <c r="C2616" s="1355"/>
      <c r="D2616" s="1355"/>
      <c r="E2616" s="1355"/>
      <c r="F2616" s="1355"/>
      <c r="G2616" s="1355"/>
      <c r="H2616" s="1356">
        <v>251400</v>
      </c>
      <c r="I2616" s="1363" t="s">
        <v>2721</v>
      </c>
      <c r="J2616" s="1355" t="s">
        <v>3245</v>
      </c>
      <c r="K2616" s="1360">
        <v>11132</v>
      </c>
      <c r="L2616" s="1357" t="s">
        <v>2722</v>
      </c>
      <c r="M2616" s="1357" t="str">
        <f>IFERROR(INDEX('Budget Manager'!C:C,MATCH(L2616,'Budget Manager'!A:A,0))&amp;", "&amp;INDEX('Budget Manager'!D:D,MATCH(L2616,'Budget Manager'!A:A,0)),"No Budget Manager")</f>
        <v>Carter, Tanisha</v>
      </c>
      <c r="N2616" s="1357">
        <f>IFERROR(INDEX('Budget Manager'!B:B,MATCH(L2616,'Budget Manager'!A:A,0)),"No PIDM")</f>
        <v>3420523</v>
      </c>
      <c r="O2616" s="1357" t="s">
        <v>6080</v>
      </c>
      <c r="P2616" s="1357" t="str">
        <f t="shared" si="50"/>
        <v>End</v>
      </c>
      <c r="Q2616" s="1361" t="str">
        <f>IFERROR(VLOOKUP(Organization!$L2616,BUDGETMANAGER,5,FALSE),"No VID")</f>
        <v>A</v>
      </c>
      <c r="R2616" s="111"/>
    </row>
    <row r="2617" spans="1:18" ht="12.75" customHeight="1">
      <c r="A2617" s="1359">
        <v>2608</v>
      </c>
      <c r="B2617" s="1355" t="s">
        <v>97</v>
      </c>
      <c r="C2617" s="1355"/>
      <c r="D2617" s="1355"/>
      <c r="E2617" s="1355"/>
      <c r="F2617" s="1355"/>
      <c r="G2617" s="1355"/>
      <c r="H2617" s="1356">
        <v>252000</v>
      </c>
      <c r="I2617" s="1363" t="s">
        <v>3942</v>
      </c>
      <c r="J2617" s="1355" t="s">
        <v>3245</v>
      </c>
      <c r="K2617" s="1360">
        <v>11132</v>
      </c>
      <c r="L2617" s="1357" t="s">
        <v>2722</v>
      </c>
      <c r="M2617" s="1357" t="str">
        <f>IFERROR(INDEX('Budget Manager'!C:C,MATCH(L2617,'Budget Manager'!A:A,0))&amp;", "&amp;INDEX('Budget Manager'!D:D,MATCH(L2617,'Budget Manager'!A:A,0)),"No Budget Manager")</f>
        <v>Carter, Tanisha</v>
      </c>
      <c r="N2617" s="1357">
        <f>IFERROR(INDEX('Budget Manager'!B:B,MATCH(L2617,'Budget Manager'!A:A,0)),"No PIDM")</f>
        <v>3420523</v>
      </c>
      <c r="O2617" s="1357" t="s">
        <v>6080</v>
      </c>
      <c r="P2617" s="1357" t="str">
        <f t="shared" si="50"/>
        <v>End</v>
      </c>
      <c r="Q2617" s="1361" t="str">
        <f>IFERROR(VLOOKUP(Organization!$L2617,BUDGETMANAGER,5,FALSE),"No VID")</f>
        <v>A</v>
      </c>
      <c r="R2617" s="111">
        <f>COUNTIF($P$12:P2614,"End")</f>
        <v>631</v>
      </c>
    </row>
    <row r="2618" spans="1:18" ht="12.75" customHeight="1">
      <c r="A2618" s="1359">
        <v>2609</v>
      </c>
      <c r="B2618" s="1355" t="s">
        <v>97</v>
      </c>
      <c r="C2618" s="1355"/>
      <c r="D2618" s="1355"/>
      <c r="E2618" s="1355"/>
      <c r="F2618" s="1355"/>
      <c r="G2618" s="1355"/>
      <c r="H2618" s="1356">
        <v>252100</v>
      </c>
      <c r="I2618" s="1363" t="s">
        <v>3943</v>
      </c>
      <c r="J2618" s="1355" t="s">
        <v>3245</v>
      </c>
      <c r="K2618" s="1360">
        <v>11132</v>
      </c>
      <c r="L2618" s="1357" t="s">
        <v>2722</v>
      </c>
      <c r="M2618" s="1357" t="str">
        <f>IFERROR(INDEX('Budget Manager'!C:C,MATCH(L2618,'Budget Manager'!A:A,0))&amp;", "&amp;INDEX('Budget Manager'!D:D,MATCH(L2618,'Budget Manager'!A:A,0)),"No Budget Manager")</f>
        <v>Carter, Tanisha</v>
      </c>
      <c r="N2618" s="1357">
        <f>IFERROR(INDEX('Budget Manager'!B:B,MATCH(L2618,'Budget Manager'!A:A,0)),"No PIDM")</f>
        <v>3420523</v>
      </c>
      <c r="O2618" s="1357" t="s">
        <v>6079</v>
      </c>
      <c r="P2618" s="1357" t="str">
        <f t="shared" si="50"/>
        <v>End</v>
      </c>
      <c r="Q2618" s="1361" t="str">
        <f>IFERROR(VLOOKUP(Organization!$L2618,BUDGETMANAGER,5,FALSE),"No VID")</f>
        <v>A</v>
      </c>
      <c r="R2618" s="111"/>
    </row>
    <row r="2619" spans="1:18" ht="12.75" customHeight="1">
      <c r="A2619" s="1359">
        <v>2610</v>
      </c>
      <c r="B2619" s="1355" t="s">
        <v>97</v>
      </c>
      <c r="C2619" s="1355"/>
      <c r="D2619" s="1355"/>
      <c r="E2619" s="1355"/>
      <c r="F2619" s="1355"/>
      <c r="G2619" s="1355"/>
      <c r="H2619" s="1356">
        <v>252900</v>
      </c>
      <c r="I2619" s="1357" t="s">
        <v>7597</v>
      </c>
      <c r="J2619" s="1355" t="s">
        <v>3245</v>
      </c>
      <c r="K2619" s="1360">
        <v>10742</v>
      </c>
      <c r="L2619" s="1357" t="s">
        <v>2722</v>
      </c>
      <c r="M2619" s="1357" t="str">
        <f>IFERROR(INDEX('Budget Manager'!C:C,MATCH(L2619,'Budget Manager'!A:A,0))&amp;", "&amp;INDEX('Budget Manager'!D:D,MATCH(L2619,'Budget Manager'!A:A,0)),"No Budget Manager")</f>
        <v>Carter, Tanisha</v>
      </c>
      <c r="N2619" s="1357">
        <f>IFERROR(INDEX('Budget Manager'!B:B,MATCH(L2619,'Budget Manager'!A:A,0)),"No PIDM")</f>
        <v>3420523</v>
      </c>
      <c r="O2619" s="1357" t="s">
        <v>9553</v>
      </c>
      <c r="P2619" s="1357" t="str">
        <f t="shared" si="50"/>
        <v>End</v>
      </c>
      <c r="Q2619" s="1361" t="str">
        <f>IFERROR(VLOOKUP(Organization!$L2619,BUDGETMANAGER,5,FALSE),"No VID")</f>
        <v>A</v>
      </c>
      <c r="R2619" s="111"/>
    </row>
    <row r="2620" spans="1:18" ht="12.75" customHeight="1">
      <c r="A2620" s="1359">
        <v>2611</v>
      </c>
      <c r="B2620" s="1355" t="s">
        <v>97</v>
      </c>
      <c r="C2620" s="1355"/>
      <c r="D2620" s="1355"/>
      <c r="E2620" s="1355"/>
      <c r="F2620" s="1355">
        <v>1065</v>
      </c>
      <c r="G2620" s="1355"/>
      <c r="H2620" s="1356"/>
      <c r="I2620" s="1363" t="s">
        <v>2047</v>
      </c>
      <c r="J2620" s="1355" t="s">
        <v>3240</v>
      </c>
      <c r="K2620" s="1360">
        <v>106</v>
      </c>
      <c r="L2620" s="1357"/>
      <c r="M2620" s="1357" t="str">
        <f>IFERROR(INDEX('Budget Manager'!C:C,MATCH(L2620,'Budget Manager'!A:A,0))&amp;", "&amp;INDEX('Budget Manager'!D:D,MATCH(L2620,'Budget Manager'!A:A,0)),"No Budget Manager")</f>
        <v>No Budget Manager</v>
      </c>
      <c r="N2620" s="1357" t="str">
        <f>IFERROR(INDEX('Budget Manager'!B:B,MATCH(L2620,'Budget Manager'!A:A,0)),"No PIDM")</f>
        <v>No PIDM</v>
      </c>
      <c r="O2620" s="1357" t="s">
        <v>6293</v>
      </c>
      <c r="P2620" s="1357" t="str">
        <f t="shared" si="50"/>
        <v>End</v>
      </c>
      <c r="Q2620" s="1361" t="str">
        <f>IFERROR(VLOOKUP(Organization!$L2620,BUDGETMANAGER,5,FALSE),"No VID")</f>
        <v>No VID</v>
      </c>
      <c r="R2620" s="111"/>
    </row>
    <row r="2621" spans="1:18" ht="12.75" customHeight="1">
      <c r="A2621" s="1359">
        <v>2612</v>
      </c>
      <c r="B2621" s="1355" t="s">
        <v>97</v>
      </c>
      <c r="C2621" s="1355"/>
      <c r="D2621" s="1355"/>
      <c r="E2621" s="1355"/>
      <c r="F2621" s="1355"/>
      <c r="G2621" s="1355">
        <v>10650</v>
      </c>
      <c r="H2621" s="1356"/>
      <c r="I2621" s="1363" t="s">
        <v>2047</v>
      </c>
      <c r="J2621" s="1355" t="s">
        <v>3240</v>
      </c>
      <c r="K2621" s="1360">
        <v>1065</v>
      </c>
      <c r="L2621" s="1357"/>
      <c r="M2621" s="1357" t="str">
        <f>IFERROR(INDEX('Budget Manager'!C:C,MATCH(L2621,'Budget Manager'!A:A,0))&amp;", "&amp;INDEX('Budget Manager'!D:D,MATCH(L2621,'Budget Manager'!A:A,0)),"No Budget Manager")</f>
        <v>No Budget Manager</v>
      </c>
      <c r="N2621" s="1357" t="str">
        <f>IFERROR(INDEX('Budget Manager'!B:B,MATCH(L2621,'Budget Manager'!A:A,0)),"No PIDM")</f>
        <v>No PIDM</v>
      </c>
      <c r="O2621" s="1357" t="s">
        <v>6293</v>
      </c>
      <c r="P2621" s="1357" t="str">
        <f t="shared" si="50"/>
        <v>End</v>
      </c>
      <c r="Q2621" s="1361" t="str">
        <f>IFERROR(VLOOKUP(Organization!$L2621,BUDGETMANAGER,5,FALSE),"No VID")</f>
        <v>No VID</v>
      </c>
      <c r="R2621" s="111"/>
    </row>
    <row r="2622" spans="1:18" ht="12.75" customHeight="1">
      <c r="A2622" s="1359">
        <v>2613</v>
      </c>
      <c r="B2622" s="1355" t="s">
        <v>97</v>
      </c>
      <c r="C2622" s="1355"/>
      <c r="D2622" s="1355"/>
      <c r="E2622" s="1355"/>
      <c r="F2622" s="1355">
        <v>1066</v>
      </c>
      <c r="G2622" s="1355"/>
      <c r="H2622" s="1356"/>
      <c r="I2622" s="1363" t="s">
        <v>663</v>
      </c>
      <c r="J2622" s="1355" t="s">
        <v>3240</v>
      </c>
      <c r="K2622" s="1360">
        <v>106</v>
      </c>
      <c r="L2622" s="1357"/>
      <c r="M2622" s="1357" t="str">
        <f>IFERROR(INDEX('Budget Manager'!C:C,MATCH(L2622,'Budget Manager'!A:A,0))&amp;", "&amp;INDEX('Budget Manager'!D:D,MATCH(L2622,'Budget Manager'!A:A,0)),"No Budget Manager")</f>
        <v>No Budget Manager</v>
      </c>
      <c r="N2622" s="1357" t="str">
        <f>IFERROR(INDEX('Budget Manager'!B:B,MATCH(L2622,'Budget Manager'!A:A,0)),"No PIDM")</f>
        <v>No PIDM</v>
      </c>
      <c r="O2622" s="1357" t="s">
        <v>6293</v>
      </c>
      <c r="P2622" s="1357" t="str">
        <f t="shared" si="50"/>
        <v>End</v>
      </c>
      <c r="Q2622" s="1361" t="str">
        <f>IFERROR(VLOOKUP(Organization!$L2622,BUDGETMANAGER,5,FALSE),"No VID")</f>
        <v>No VID</v>
      </c>
      <c r="R2622" s="111"/>
    </row>
    <row r="2623" spans="1:18" ht="12.75" customHeight="1">
      <c r="A2623" s="1359">
        <v>2614</v>
      </c>
      <c r="B2623" s="1355" t="s">
        <v>97</v>
      </c>
      <c r="C2623" s="1355"/>
      <c r="D2623" s="1355"/>
      <c r="E2623" s="1355"/>
      <c r="F2623" s="1355"/>
      <c r="G2623" s="1355">
        <v>10660</v>
      </c>
      <c r="H2623" s="1356"/>
      <c r="I2623" s="1363" t="s">
        <v>663</v>
      </c>
      <c r="J2623" s="1355" t="s">
        <v>3240</v>
      </c>
      <c r="K2623" s="1360">
        <v>1066</v>
      </c>
      <c r="L2623" s="1357"/>
      <c r="M2623" s="1357" t="str">
        <f>IFERROR(INDEX('Budget Manager'!C:C,MATCH(L2623,'Budget Manager'!A:A,0))&amp;", "&amp;INDEX('Budget Manager'!D:D,MATCH(L2623,'Budget Manager'!A:A,0)),"No Budget Manager")</f>
        <v>No Budget Manager</v>
      </c>
      <c r="N2623" s="1357" t="str">
        <f>IFERROR(INDEX('Budget Manager'!B:B,MATCH(L2623,'Budget Manager'!A:A,0)),"No PIDM")</f>
        <v>No PIDM</v>
      </c>
      <c r="O2623" s="1357" t="s">
        <v>6293</v>
      </c>
      <c r="P2623" s="1357" t="str">
        <f t="shared" si="50"/>
        <v>End</v>
      </c>
      <c r="Q2623" s="1361" t="str">
        <f>IFERROR(VLOOKUP(Organization!$L2623,BUDGETMANAGER,5,FALSE),"No VID")</f>
        <v>No VID</v>
      </c>
      <c r="R2623" s="111"/>
    </row>
    <row r="2624" spans="1:18" ht="12.75" customHeight="1">
      <c r="A2624" s="1359">
        <v>2615</v>
      </c>
      <c r="B2624" s="1355" t="s">
        <v>97</v>
      </c>
      <c r="C2624" s="1355"/>
      <c r="D2624" s="1355"/>
      <c r="E2624" s="1355"/>
      <c r="F2624" s="1355"/>
      <c r="G2624" s="1355">
        <v>10808</v>
      </c>
      <c r="H2624" s="1356"/>
      <c r="I2624" s="1363" t="s">
        <v>663</v>
      </c>
      <c r="J2624" s="1355" t="s">
        <v>3240</v>
      </c>
      <c r="K2624" s="1360">
        <v>1080</v>
      </c>
      <c r="L2624" s="1357" t="s">
        <v>6277</v>
      </c>
      <c r="M2624" s="1357" t="str">
        <f>IFERROR(INDEX('Budget Manager'!C:C,MATCH(L2624,'Budget Manager'!A:A,0))&amp;", "&amp;INDEX('Budget Manager'!D:D,MATCH(L2624,'Budget Manager'!A:A,0)),"No Budget Manager")</f>
        <v>Mittag, Benjamin</v>
      </c>
      <c r="N2624" s="1357">
        <f>IFERROR(INDEX('Budget Manager'!B:B,MATCH(L2624,'Budget Manager'!A:A,0)),"No PIDM")</f>
        <v>583936</v>
      </c>
      <c r="O2624" s="1357" t="s">
        <v>7823</v>
      </c>
      <c r="P2624" s="1357" t="str">
        <f t="shared" si="50"/>
        <v>End</v>
      </c>
      <c r="Q2624" s="1361" t="str">
        <f>IFERROR(VLOOKUP(Organization!$L2624,BUDGETMANAGER,5,FALSE),"No VID")</f>
        <v>I</v>
      </c>
      <c r="R2624" s="111"/>
    </row>
    <row r="2625" spans="1:18" ht="12.75" customHeight="1">
      <c r="A2625" s="1359">
        <v>2616</v>
      </c>
      <c r="B2625" s="1355" t="s">
        <v>97</v>
      </c>
      <c r="C2625" s="1355"/>
      <c r="D2625" s="1355"/>
      <c r="E2625" s="1355"/>
      <c r="F2625" s="1355"/>
      <c r="G2625" s="1355" t="s">
        <v>1531</v>
      </c>
      <c r="H2625" s="1356"/>
      <c r="I2625" s="1363" t="s">
        <v>2324</v>
      </c>
      <c r="J2625" s="1355" t="s">
        <v>3240</v>
      </c>
      <c r="K2625" s="1360">
        <v>1067</v>
      </c>
      <c r="L2625" s="1357" t="s">
        <v>6215</v>
      </c>
      <c r="M2625" s="1357" t="str">
        <f>IFERROR(INDEX('Budget Manager'!C:C,MATCH(L2625,'Budget Manager'!A:A,0))&amp;", "&amp;INDEX('Budget Manager'!D:D,MATCH(L2625,'Budget Manager'!A:A,0)),"No Budget Manager")</f>
        <v>Riva, Patricia</v>
      </c>
      <c r="N2625" s="1357">
        <f>IFERROR(INDEX('Budget Manager'!B:B,MATCH(L2625,'Budget Manager'!A:A,0)),"No PIDM")</f>
        <v>268799</v>
      </c>
      <c r="O2625" s="1357" t="s">
        <v>6606</v>
      </c>
      <c r="P2625" s="1357" t="str">
        <f t="shared" si="50"/>
        <v>End</v>
      </c>
      <c r="Q2625" s="1361" t="str">
        <f>IFERROR(VLOOKUP(Organization!$L2625,BUDGETMANAGER,5,FALSE),"No VID")</f>
        <v>I</v>
      </c>
      <c r="R2625" s="111"/>
    </row>
    <row r="2626" spans="1:18" ht="12.75" customHeight="1">
      <c r="A2626" s="1359">
        <v>2617</v>
      </c>
      <c r="B2626" s="1355" t="s">
        <v>97</v>
      </c>
      <c r="C2626" s="1355"/>
      <c r="D2626" s="1355"/>
      <c r="E2626" s="1355"/>
      <c r="F2626" s="1355"/>
      <c r="G2626" s="1355"/>
      <c r="H2626" s="1356">
        <v>240007</v>
      </c>
      <c r="I2626" s="1363" t="s">
        <v>620</v>
      </c>
      <c r="J2626" s="1355" t="s">
        <v>3245</v>
      </c>
      <c r="K2626" s="1360" t="s">
        <v>1531</v>
      </c>
      <c r="L2626" s="1357"/>
      <c r="M2626" s="1357" t="str">
        <f>IFERROR(INDEX('Budget Manager'!C:C,MATCH(L2626,'Budget Manager'!A:A,0))&amp;", "&amp;INDEX('Budget Manager'!D:D,MATCH(L2626,'Budget Manager'!A:A,0)),"No Budget Manager")</f>
        <v>No Budget Manager</v>
      </c>
      <c r="N2626" s="1357" t="str">
        <f>IFERROR(INDEX('Budget Manager'!B:B,MATCH(L2626,'Budget Manager'!A:A,0)),"No PIDM")</f>
        <v>No PIDM</v>
      </c>
      <c r="O2626" s="1357" t="s">
        <v>6082</v>
      </c>
      <c r="P2626" s="1357" t="str">
        <f t="shared" si="50"/>
        <v>End</v>
      </c>
      <c r="Q2626" s="1361" t="str">
        <f>IFERROR(VLOOKUP(Organization!$L2626,BUDGETMANAGER,5,FALSE),"No VID")</f>
        <v>No VID</v>
      </c>
      <c r="R2626" s="111"/>
    </row>
    <row r="2627" spans="1:18" ht="12.75" customHeight="1">
      <c r="A2627" s="1359">
        <v>2618</v>
      </c>
      <c r="B2627" s="1355" t="s">
        <v>97</v>
      </c>
      <c r="C2627" s="1355"/>
      <c r="D2627" s="1355"/>
      <c r="E2627" s="1355"/>
      <c r="F2627" s="1355"/>
      <c r="G2627" s="1355"/>
      <c r="H2627" s="1356">
        <v>240107</v>
      </c>
      <c r="I2627" s="1363" t="s">
        <v>2325</v>
      </c>
      <c r="J2627" s="1355" t="s">
        <v>3245</v>
      </c>
      <c r="K2627" s="1360" t="s">
        <v>1531</v>
      </c>
      <c r="L2627" s="1357"/>
      <c r="M2627" s="1357" t="str">
        <f>IFERROR(INDEX('Budget Manager'!C:C,MATCH(L2627,'Budget Manager'!A:A,0))&amp;", "&amp;INDEX('Budget Manager'!D:D,MATCH(L2627,'Budget Manager'!A:A,0)),"No Budget Manager")</f>
        <v>No Budget Manager</v>
      </c>
      <c r="N2627" s="1357" t="str">
        <f>IFERROR(INDEX('Budget Manager'!B:B,MATCH(L2627,'Budget Manager'!A:A,0)),"No PIDM")</f>
        <v>No PIDM</v>
      </c>
      <c r="O2627" s="1357" t="s">
        <v>6082</v>
      </c>
      <c r="P2627" s="1357" t="str">
        <f t="shared" si="50"/>
        <v>End</v>
      </c>
      <c r="Q2627" s="1361" t="str">
        <f>IFERROR(VLOOKUP(Organization!$L2627,BUDGETMANAGER,5,FALSE),"No VID")</f>
        <v>No VID</v>
      </c>
      <c r="R2627" s="111"/>
    </row>
    <row r="2628" spans="1:18" ht="12.75" customHeight="1">
      <c r="A2628" s="1359">
        <v>2619</v>
      </c>
      <c r="B2628" s="1355" t="s">
        <v>97</v>
      </c>
      <c r="C2628" s="1355"/>
      <c r="D2628" s="1355"/>
      <c r="E2628" s="1355"/>
      <c r="F2628" s="1355"/>
      <c r="G2628" s="1355"/>
      <c r="H2628" s="1356">
        <v>240207</v>
      </c>
      <c r="I2628" s="1363" t="s">
        <v>3950</v>
      </c>
      <c r="J2628" s="1355" t="s">
        <v>3245</v>
      </c>
      <c r="K2628" s="1360" t="s">
        <v>1531</v>
      </c>
      <c r="L2628" s="1357"/>
      <c r="M2628" s="1357" t="str">
        <f>IFERROR(INDEX('Budget Manager'!C:C,MATCH(L2628,'Budget Manager'!A:A,0))&amp;", "&amp;INDEX('Budget Manager'!D:D,MATCH(L2628,'Budget Manager'!A:A,0)),"No Budget Manager")</f>
        <v>No Budget Manager</v>
      </c>
      <c r="N2628" s="1357" t="str">
        <f>IFERROR(INDEX('Budget Manager'!B:B,MATCH(L2628,'Budget Manager'!A:A,0)),"No PIDM")</f>
        <v>No PIDM</v>
      </c>
      <c r="O2628" s="1357" t="s">
        <v>6082</v>
      </c>
      <c r="P2628" s="1357" t="str">
        <f t="shared" si="50"/>
        <v>End</v>
      </c>
      <c r="Q2628" s="1361" t="str">
        <f>IFERROR(VLOOKUP(Organization!$L2628,BUDGETMANAGER,5,FALSE),"No VID")</f>
        <v>No VID</v>
      </c>
      <c r="R2628" s="111"/>
    </row>
    <row r="2629" spans="1:18" ht="12.75" customHeight="1">
      <c r="A2629" s="1359">
        <v>2620</v>
      </c>
      <c r="B2629" s="1355" t="s">
        <v>97</v>
      </c>
      <c r="C2629" s="1355"/>
      <c r="D2629" s="1355"/>
      <c r="E2629" s="1355"/>
      <c r="F2629" s="1355"/>
      <c r="G2629" s="1355">
        <v>10686</v>
      </c>
      <c r="H2629" s="1356"/>
      <c r="I2629" s="1363" t="s">
        <v>2250</v>
      </c>
      <c r="J2629" s="1355" t="s">
        <v>3240</v>
      </c>
      <c r="K2629" s="1360">
        <v>1068</v>
      </c>
      <c r="L2629" s="1357" t="s">
        <v>4009</v>
      </c>
      <c r="M2629" s="1357" t="str">
        <f>IFERROR(INDEX('Budget Manager'!C:C,MATCH(L2629,'Budget Manager'!A:A,0))&amp;", "&amp;INDEX('Budget Manager'!D:D,MATCH(L2629,'Budget Manager'!A:A,0)),"No Budget Manager")</f>
        <v>Bosley, Michael</v>
      </c>
      <c r="N2629" s="1357">
        <f>IFERROR(INDEX('Budget Manager'!B:B,MATCH(L2629,'Budget Manager'!A:A,0)),"No PIDM")</f>
        <v>102801</v>
      </c>
      <c r="O2629" s="1357" t="s">
        <v>6620</v>
      </c>
      <c r="P2629" s="1357" t="str">
        <f t="shared" si="50"/>
        <v>End</v>
      </c>
      <c r="Q2629" s="1361" t="str">
        <f>IFERROR(VLOOKUP(Organization!$L2629,BUDGETMANAGER,5,FALSE),"No VID")</f>
        <v>A</v>
      </c>
      <c r="R2629" s="111"/>
    </row>
    <row r="2630" spans="1:18" ht="12.75" customHeight="1">
      <c r="A2630" s="1359">
        <v>2621</v>
      </c>
      <c r="B2630" s="1355" t="s">
        <v>97</v>
      </c>
      <c r="C2630" s="1355"/>
      <c r="D2630" s="1355"/>
      <c r="E2630" s="1355"/>
      <c r="F2630" s="1355"/>
      <c r="G2630" s="1355"/>
      <c r="H2630" s="1356">
        <v>113705</v>
      </c>
      <c r="I2630" s="1363" t="s">
        <v>5027</v>
      </c>
      <c r="J2630" s="1355" t="s">
        <v>3245</v>
      </c>
      <c r="K2630" s="1360">
        <v>10686</v>
      </c>
      <c r="L2630" s="1357" t="s">
        <v>4009</v>
      </c>
      <c r="M2630" s="1357" t="str">
        <f>IFERROR(INDEX('Budget Manager'!C:C,MATCH(L2630,'Budget Manager'!A:A,0))&amp;", "&amp;INDEX('Budget Manager'!D:D,MATCH(L2630,'Budget Manager'!A:A,0)),"No Budget Manager")</f>
        <v>Bosley, Michael</v>
      </c>
      <c r="N2630" s="1357">
        <f>IFERROR(INDEX('Budget Manager'!B:B,MATCH(L2630,'Budget Manager'!A:A,0)),"No PIDM")</f>
        <v>102801</v>
      </c>
      <c r="O2630" s="1357" t="s">
        <v>5879</v>
      </c>
      <c r="P2630" s="1357" t="str">
        <f t="shared" si="50"/>
        <v>End</v>
      </c>
      <c r="Q2630" s="1361" t="str">
        <f>IFERROR(VLOOKUP(Organization!$L2630,BUDGETMANAGER,5,FALSE),"No VID")</f>
        <v>A</v>
      </c>
      <c r="R2630" s="111">
        <f>COUNTIF($P$12:P1892,"End")</f>
        <v>336</v>
      </c>
    </row>
    <row r="2631" spans="1:18" ht="12.75" customHeight="1">
      <c r="A2631" s="1359">
        <v>2622</v>
      </c>
      <c r="B2631" s="1355" t="s">
        <v>97</v>
      </c>
      <c r="C2631" s="1355"/>
      <c r="D2631" s="1355"/>
      <c r="E2631" s="1355"/>
      <c r="F2631" s="1355"/>
      <c r="G2631" s="1355" t="s">
        <v>9775</v>
      </c>
      <c r="H2631" s="1356"/>
      <c r="I2631" s="1363" t="s">
        <v>2250</v>
      </c>
      <c r="J2631" s="1355" t="s">
        <v>3240</v>
      </c>
      <c r="K2631" s="1360">
        <v>1078</v>
      </c>
      <c r="L2631" s="1357" t="s">
        <v>6213</v>
      </c>
      <c r="M2631" s="1357" t="str">
        <f>IFERROR(INDEX('Budget Manager'!C:C,MATCH(L2631,'Budget Manager'!A:A,0))&amp;", "&amp;INDEX('Budget Manager'!D:D,MATCH(L2631,'Budget Manager'!A:A,0)),"No Budget Manager")</f>
        <v>McCaffrey, Robert</v>
      </c>
      <c r="N2631" s="1357">
        <f>IFERROR(INDEX('Budget Manager'!B:B,MATCH(L2631,'Budget Manager'!A:A,0)),"No PIDM")</f>
        <v>1003118</v>
      </c>
      <c r="O2631" s="1357" t="s">
        <v>9779</v>
      </c>
      <c r="P2631" s="1357" t="str">
        <f t="shared" si="50"/>
        <v>End</v>
      </c>
      <c r="Q2631" s="1361" t="str">
        <f>IFERROR(VLOOKUP(Organization!$L2631,BUDGETMANAGER,5,FALSE),"No VID")</f>
        <v>A</v>
      </c>
      <c r="R2631" s="111"/>
    </row>
    <row r="2632" spans="1:18" ht="12.75" customHeight="1">
      <c r="A2632" s="1359">
        <v>2623</v>
      </c>
      <c r="B2632" s="1355" t="s">
        <v>97</v>
      </c>
      <c r="C2632" s="1357"/>
      <c r="D2632" s="1357"/>
      <c r="E2632" s="1357"/>
      <c r="F2632" s="1355">
        <v>1082</v>
      </c>
      <c r="G2632" s="1357"/>
      <c r="H2632" s="1356"/>
      <c r="I2632" s="1357" t="s">
        <v>7565</v>
      </c>
      <c r="J2632" s="1355" t="s">
        <v>3240</v>
      </c>
      <c r="K2632" s="1360">
        <v>108</v>
      </c>
      <c r="L2632" s="1357"/>
      <c r="M2632" s="1357" t="str">
        <f>IFERROR(INDEX('Budget Manager'!C:C,MATCH(L2632,'Budget Manager'!A:A,0))&amp;", "&amp;INDEX('Budget Manager'!D:D,MATCH(L2632,'Budget Manager'!A:A,0)),"No Budget Manager")</f>
        <v>No Budget Manager</v>
      </c>
      <c r="N2632" s="1357" t="str">
        <f>IFERROR(INDEX('Budget Manager'!B:B,MATCH(L2632,'Budget Manager'!A:A,0)),"No PIDM")</f>
        <v>No PIDM</v>
      </c>
      <c r="O2632" s="1357" t="s">
        <v>9424</v>
      </c>
      <c r="P2632" s="1357" t="str">
        <f t="shared" si="50"/>
        <v>End</v>
      </c>
      <c r="Q2632" s="1361" t="str">
        <f>IFERROR(VLOOKUP(Organization!$L2632,BUDGETMANAGER,5,FALSE),"No VID")</f>
        <v>No VID</v>
      </c>
      <c r="R2632" s="111"/>
    </row>
    <row r="2633" spans="1:18" ht="12.75" customHeight="1">
      <c r="A2633" s="1359">
        <v>2624</v>
      </c>
      <c r="B2633" s="1355" t="s">
        <v>97</v>
      </c>
      <c r="C2633" s="1357"/>
      <c r="D2633" s="1357"/>
      <c r="E2633" s="1357"/>
      <c r="F2633" s="1357"/>
      <c r="G2633" s="1355">
        <v>10820</v>
      </c>
      <c r="H2633" s="1356"/>
      <c r="I2633" s="1357" t="s">
        <v>7565</v>
      </c>
      <c r="J2633" s="1355" t="s">
        <v>3240</v>
      </c>
      <c r="K2633" s="1360">
        <v>1082</v>
      </c>
      <c r="L2633" s="1357"/>
      <c r="M2633" s="1357" t="str">
        <f>IFERROR(INDEX('Budget Manager'!C:C,MATCH(L2633,'Budget Manager'!A:A,0))&amp;", "&amp;INDEX('Budget Manager'!D:D,MATCH(L2633,'Budget Manager'!A:A,0)),"No Budget Manager")</f>
        <v>No Budget Manager</v>
      </c>
      <c r="N2633" s="1357" t="str">
        <f>IFERROR(INDEX('Budget Manager'!B:B,MATCH(L2633,'Budget Manager'!A:A,0)),"No PIDM")</f>
        <v>No PIDM</v>
      </c>
      <c r="O2633" s="1357" t="s">
        <v>9424</v>
      </c>
      <c r="P2633" s="1357" t="str">
        <f t="shared" si="50"/>
        <v>End</v>
      </c>
      <c r="Q2633" s="1361" t="str">
        <f>IFERROR(VLOOKUP(Organization!$L2633,BUDGETMANAGER,5,FALSE),"No VID")</f>
        <v>No VID</v>
      </c>
      <c r="R2633" s="111"/>
    </row>
    <row r="2634" spans="1:18" ht="12.75" customHeight="1">
      <c r="A2634" s="1359">
        <v>2625</v>
      </c>
      <c r="B2634" s="1355" t="s">
        <v>97</v>
      </c>
      <c r="C2634" s="1355"/>
      <c r="D2634" s="1355"/>
      <c r="E2634" s="1355"/>
      <c r="F2634" s="1355"/>
      <c r="G2634" s="1355"/>
      <c r="H2634" s="1356">
        <v>110000</v>
      </c>
      <c r="I2634" s="1363" t="s">
        <v>2033</v>
      </c>
      <c r="J2634" s="1355" t="s">
        <v>3245</v>
      </c>
      <c r="K2634" s="1360">
        <v>10160</v>
      </c>
      <c r="L2634" s="1357" t="s">
        <v>2034</v>
      </c>
      <c r="M2634" s="1357" t="str">
        <f>IFERROR(INDEX('Budget Manager'!C:C,MATCH(L2634,'Budget Manager'!A:A,0))&amp;", "&amp;INDEX('Budget Manager'!D:D,MATCH(L2634,'Budget Manager'!A:A,0)),"No Budget Manager")</f>
        <v>White, William</v>
      </c>
      <c r="N2634" s="1357">
        <f>IFERROR(INDEX('Budget Manager'!B:B,MATCH(L2634,'Budget Manager'!A:A,0)),"No PIDM")</f>
        <v>2000092</v>
      </c>
      <c r="O2634" s="1357" t="s">
        <v>5192</v>
      </c>
      <c r="P2634" s="1357" t="str">
        <f t="shared" si="50"/>
        <v>End</v>
      </c>
      <c r="Q2634" s="1361" t="str">
        <f>IFERROR(VLOOKUP(Organization!$L2634,BUDGETMANAGER,5,FALSE),"No VID")</f>
        <v>I</v>
      </c>
      <c r="R2634" s="111"/>
    </row>
    <row r="2635" spans="1:18" ht="12.75" customHeight="1">
      <c r="A2635" s="1359">
        <v>2626</v>
      </c>
      <c r="B2635" s="1355" t="s">
        <v>97</v>
      </c>
      <c r="C2635" s="1355"/>
      <c r="D2635" s="1355"/>
      <c r="E2635" s="1355"/>
      <c r="F2635" s="1355"/>
      <c r="G2635" s="1355"/>
      <c r="H2635" s="1356">
        <v>120200</v>
      </c>
      <c r="I2635" s="1363" t="s">
        <v>2037</v>
      </c>
      <c r="J2635" s="1355" t="s">
        <v>3245</v>
      </c>
      <c r="K2635" s="1360">
        <v>10160</v>
      </c>
      <c r="L2635" s="1357" t="s">
        <v>2034</v>
      </c>
      <c r="M2635" s="1357" t="str">
        <f>IFERROR(INDEX('Budget Manager'!C:C,MATCH(L2635,'Budget Manager'!A:A,0))&amp;", "&amp;INDEX('Budget Manager'!D:D,MATCH(L2635,'Budget Manager'!A:A,0)),"No Budget Manager")</f>
        <v>White, William</v>
      </c>
      <c r="N2635" s="1357">
        <f>IFERROR(INDEX('Budget Manager'!B:B,MATCH(L2635,'Budget Manager'!A:A,0)),"No PIDM")</f>
        <v>2000092</v>
      </c>
      <c r="O2635" s="1357" t="s">
        <v>5192</v>
      </c>
      <c r="P2635" s="1357" t="str">
        <f t="shared" si="50"/>
        <v>End</v>
      </c>
      <c r="Q2635" s="1361" t="str">
        <f>IFERROR(VLOOKUP(Organization!$L2635,BUDGETMANAGER,5,FALSE),"No VID")</f>
        <v>I</v>
      </c>
      <c r="R2635" s="111"/>
    </row>
    <row r="2636" spans="1:18" ht="12.75" customHeight="1">
      <c r="A2636" s="1359">
        <v>2627</v>
      </c>
      <c r="B2636" s="1355" t="s">
        <v>97</v>
      </c>
      <c r="C2636" s="1355"/>
      <c r="D2636" s="1355"/>
      <c r="E2636" s="1355"/>
      <c r="F2636" s="1355"/>
      <c r="G2636" s="1355"/>
      <c r="H2636" s="1356">
        <v>140200</v>
      </c>
      <c r="I2636" s="1363" t="s">
        <v>2036</v>
      </c>
      <c r="J2636" s="1355" t="s">
        <v>3245</v>
      </c>
      <c r="K2636" s="1360">
        <v>10160</v>
      </c>
      <c r="L2636" s="1357" t="s">
        <v>2034</v>
      </c>
      <c r="M2636" s="1357" t="str">
        <f>IFERROR(INDEX('Budget Manager'!C:C,MATCH(L2636,'Budget Manager'!A:A,0))&amp;", "&amp;INDEX('Budget Manager'!D:D,MATCH(L2636,'Budget Manager'!A:A,0)),"No Budget Manager")</f>
        <v>White, William</v>
      </c>
      <c r="N2636" s="1357">
        <f>IFERROR(INDEX('Budget Manager'!B:B,MATCH(L2636,'Budget Manager'!A:A,0)),"No PIDM")</f>
        <v>2000092</v>
      </c>
      <c r="O2636" s="1357" t="s">
        <v>501</v>
      </c>
      <c r="P2636" s="1357" t="str">
        <f t="shared" si="50"/>
        <v>End</v>
      </c>
      <c r="Q2636" s="1361" t="str">
        <f>IFERROR(VLOOKUP(Organization!$L2636,BUDGETMANAGER,5,FALSE),"No VID")</f>
        <v>I</v>
      </c>
      <c r="R2636" s="111"/>
    </row>
    <row r="2637" spans="1:18" ht="12.75" customHeight="1">
      <c r="A2637" s="1359">
        <v>2628</v>
      </c>
      <c r="B2637" s="1355" t="s">
        <v>97</v>
      </c>
      <c r="C2637" s="1355"/>
      <c r="D2637" s="1355"/>
      <c r="E2637" s="1355"/>
      <c r="F2637" s="1355"/>
      <c r="G2637" s="1355"/>
      <c r="H2637" s="1356">
        <v>140803</v>
      </c>
      <c r="I2637" s="1363" t="s">
        <v>6658</v>
      </c>
      <c r="J2637" s="1355" t="s">
        <v>3245</v>
      </c>
      <c r="K2637" s="1360">
        <v>10160</v>
      </c>
      <c r="L2637" s="1357" t="s">
        <v>6528</v>
      </c>
      <c r="M2637" s="1357" t="str">
        <f>IFERROR(INDEX('Budget Manager'!C:C,MATCH(L2637,'Budget Manager'!A:A,0))&amp;", "&amp;INDEX('Budget Manager'!D:D,MATCH(L2637,'Budget Manager'!A:A,0)),"No Budget Manager")</f>
        <v>Rost, Jamie</v>
      </c>
      <c r="N2637" s="1357">
        <f>IFERROR(INDEX('Budget Manager'!B:B,MATCH(L2637,'Budget Manager'!A:A,0)),"No PIDM")</f>
        <v>3647107</v>
      </c>
      <c r="O2637" s="1357" t="s">
        <v>8349</v>
      </c>
      <c r="P2637" s="1357" t="str">
        <f t="shared" si="50"/>
        <v>End</v>
      </c>
      <c r="Q2637" s="1361" t="str">
        <f>IFERROR(VLOOKUP(Organization!$L2637,BUDGETMANAGER,5,FALSE),"No VID")</f>
        <v>A</v>
      </c>
      <c r="R2637" s="111"/>
    </row>
    <row r="2638" spans="1:18" ht="12.75" customHeight="1">
      <c r="A2638" s="1359">
        <v>2629</v>
      </c>
      <c r="B2638" s="1355" t="s">
        <v>97</v>
      </c>
      <c r="C2638" s="1355"/>
      <c r="D2638" s="1355"/>
      <c r="E2638" s="1355"/>
      <c r="F2638" s="1355"/>
      <c r="G2638" s="1355"/>
      <c r="H2638" s="1356">
        <v>141004</v>
      </c>
      <c r="I2638" s="1363" t="s">
        <v>6659</v>
      </c>
      <c r="J2638" s="1355" t="s">
        <v>3245</v>
      </c>
      <c r="K2638" s="1360">
        <v>10160</v>
      </c>
      <c r="L2638" s="1357" t="s">
        <v>6528</v>
      </c>
      <c r="M2638" s="1357" t="str">
        <f>IFERROR(INDEX('Budget Manager'!C:C,MATCH(L2638,'Budget Manager'!A:A,0))&amp;", "&amp;INDEX('Budget Manager'!D:D,MATCH(L2638,'Budget Manager'!A:A,0)),"No Budget Manager")</f>
        <v>Rost, Jamie</v>
      </c>
      <c r="N2638" s="1357">
        <f>IFERROR(INDEX('Budget Manager'!B:B,MATCH(L2638,'Budget Manager'!A:A,0)),"No PIDM")</f>
        <v>3647107</v>
      </c>
      <c r="O2638" s="1357" t="s">
        <v>8349</v>
      </c>
      <c r="P2638" s="1357" t="str">
        <f t="shared" si="50"/>
        <v>End</v>
      </c>
      <c r="Q2638" s="1361" t="str">
        <f>IFERROR(VLOOKUP(Organization!$L2638,BUDGETMANAGER,5,FALSE),"No VID")</f>
        <v>A</v>
      </c>
      <c r="R2638" s="111"/>
    </row>
    <row r="2639" spans="1:18" ht="12.75" customHeight="1">
      <c r="A2639" s="1359">
        <v>2630</v>
      </c>
      <c r="B2639" s="1355" t="s">
        <v>97</v>
      </c>
      <c r="C2639" s="1355"/>
      <c r="D2639" s="1355"/>
      <c r="E2639" s="1355"/>
      <c r="F2639" s="1355"/>
      <c r="G2639" s="1355"/>
      <c r="H2639" s="1356">
        <v>141404</v>
      </c>
      <c r="I2639" s="1363" t="s">
        <v>560</v>
      </c>
      <c r="J2639" s="1355" t="s">
        <v>3245</v>
      </c>
      <c r="K2639" s="1360">
        <v>10160</v>
      </c>
      <c r="L2639" s="1357" t="s">
        <v>6526</v>
      </c>
      <c r="M2639" s="1357" t="str">
        <f>IFERROR(INDEX('Budget Manager'!C:C,MATCH(L2639,'Budget Manager'!A:A,0))&amp;", "&amp;INDEX('Budget Manager'!D:D,MATCH(L2639,'Budget Manager'!A:A,0)),"No Budget Manager")</f>
        <v>La Pietra, Carmine</v>
      </c>
      <c r="N2639" s="1357">
        <f>IFERROR(INDEX('Budget Manager'!B:B,MATCH(L2639,'Budget Manager'!A:A,0)),"No PIDM")</f>
        <v>1003075</v>
      </c>
      <c r="O2639" s="1357" t="s">
        <v>7672</v>
      </c>
      <c r="P2639" s="1357" t="str">
        <f t="shared" si="50"/>
        <v>End</v>
      </c>
      <c r="Q2639" s="1361" t="str">
        <f>IFERROR(VLOOKUP(Organization!$L2639,BUDGETMANAGER,5,FALSE),"No VID")</f>
        <v>I</v>
      </c>
      <c r="R2639" s="111"/>
    </row>
    <row r="2640" spans="1:18" ht="12.75" customHeight="1">
      <c r="A2640" s="1359">
        <v>2631</v>
      </c>
      <c r="B2640" s="1355" t="s">
        <v>97</v>
      </c>
      <c r="C2640" s="1355"/>
      <c r="D2640" s="1355"/>
      <c r="E2640" s="1355"/>
      <c r="F2640" s="1355"/>
      <c r="G2640" s="1355"/>
      <c r="H2640" s="1356">
        <v>141800</v>
      </c>
      <c r="I2640" s="1363" t="s">
        <v>6310</v>
      </c>
      <c r="J2640" s="1355" t="s">
        <v>3245</v>
      </c>
      <c r="K2640" s="1360">
        <v>10160</v>
      </c>
      <c r="L2640" s="1357" t="s">
        <v>6380</v>
      </c>
      <c r="M2640" s="1357" t="str">
        <f>IFERROR(INDEX('Budget Manager'!C:C,MATCH(L2640,'Budget Manager'!A:A,0))&amp;", "&amp;INDEX('Budget Manager'!D:D,MATCH(L2640,'Budget Manager'!A:A,0)),"No Budget Manager")</f>
        <v>Slot, William</v>
      </c>
      <c r="N2640" s="1357">
        <f>IFERROR(INDEX('Budget Manager'!B:B,MATCH(L2640,'Budget Manager'!A:A,0)),"No PIDM")</f>
        <v>3834014</v>
      </c>
      <c r="O2640" s="1357" t="s">
        <v>6559</v>
      </c>
      <c r="P2640" s="1357" t="str">
        <f t="shared" si="50"/>
        <v>End</v>
      </c>
      <c r="Q2640" s="1361" t="str">
        <f>IFERROR(VLOOKUP(Organization!$L2640,BUDGETMANAGER,5,FALSE),"No VID")</f>
        <v>I</v>
      </c>
      <c r="R2640" s="111"/>
    </row>
    <row r="2641" spans="1:18" ht="12.75" customHeight="1">
      <c r="A2641" s="1359">
        <v>2632</v>
      </c>
      <c r="B2641" s="1355" t="s">
        <v>97</v>
      </c>
      <c r="C2641" s="1355"/>
      <c r="D2641" s="1355"/>
      <c r="E2641" s="1355"/>
      <c r="F2641" s="1355"/>
      <c r="G2641" s="1355"/>
      <c r="H2641" s="1356">
        <v>160600</v>
      </c>
      <c r="I2641" s="1363" t="s">
        <v>2039</v>
      </c>
      <c r="J2641" s="1355" t="s">
        <v>3245</v>
      </c>
      <c r="K2641" s="1360">
        <v>10160</v>
      </c>
      <c r="L2641" s="1357" t="s">
        <v>2034</v>
      </c>
      <c r="M2641" s="1357" t="str">
        <f>IFERROR(INDEX('Budget Manager'!C:C,MATCH(L2641,'Budget Manager'!A:A,0))&amp;", "&amp;INDEX('Budget Manager'!D:D,MATCH(L2641,'Budget Manager'!A:A,0)),"No Budget Manager")</f>
        <v>White, William</v>
      </c>
      <c r="N2641" s="1357">
        <f>IFERROR(INDEX('Budget Manager'!B:B,MATCH(L2641,'Budget Manager'!A:A,0)),"No PIDM")</f>
        <v>2000092</v>
      </c>
      <c r="O2641" s="1357" t="s">
        <v>5192</v>
      </c>
      <c r="P2641" s="1357" t="str">
        <f t="shared" si="50"/>
        <v>End</v>
      </c>
      <c r="Q2641" s="1361" t="str">
        <f>IFERROR(VLOOKUP(Organization!$L2641,BUDGETMANAGER,5,FALSE),"No VID")</f>
        <v>I</v>
      </c>
      <c r="R2641" s="111"/>
    </row>
    <row r="2642" spans="1:18" ht="12.75" customHeight="1">
      <c r="A2642" s="1359">
        <v>2633</v>
      </c>
      <c r="B2642" s="1355" t="s">
        <v>97</v>
      </c>
      <c r="C2642" s="1355"/>
      <c r="D2642" s="1355"/>
      <c r="E2642" s="1355"/>
      <c r="F2642" s="1355"/>
      <c r="G2642" s="1355"/>
      <c r="H2642" s="1356">
        <v>160700</v>
      </c>
      <c r="I2642" s="1363" t="s">
        <v>2040</v>
      </c>
      <c r="J2642" s="1355" t="s">
        <v>3245</v>
      </c>
      <c r="K2642" s="1360">
        <v>10160</v>
      </c>
      <c r="L2642" s="1357" t="s">
        <v>2034</v>
      </c>
      <c r="M2642" s="1357" t="str">
        <f>IFERROR(INDEX('Budget Manager'!C:C,MATCH(L2642,'Budget Manager'!A:A,0))&amp;", "&amp;INDEX('Budget Manager'!D:D,MATCH(L2642,'Budget Manager'!A:A,0)),"No Budget Manager")</f>
        <v>White, William</v>
      </c>
      <c r="N2642" s="1357">
        <f>IFERROR(INDEX('Budget Manager'!B:B,MATCH(L2642,'Budget Manager'!A:A,0)),"No PIDM")</f>
        <v>2000092</v>
      </c>
      <c r="O2642" s="1357" t="s">
        <v>5192</v>
      </c>
      <c r="P2642" s="1357" t="str">
        <f t="shared" si="50"/>
        <v>End</v>
      </c>
      <c r="Q2642" s="1361" t="str">
        <f>IFERROR(VLOOKUP(Organization!$L2642,BUDGETMANAGER,5,FALSE),"No VID")</f>
        <v>I</v>
      </c>
      <c r="R2642" s="111"/>
    </row>
    <row r="2643" spans="1:18" ht="12.75" customHeight="1">
      <c r="A2643" s="1359">
        <v>2634</v>
      </c>
      <c r="B2643" s="1355" t="s">
        <v>97</v>
      </c>
      <c r="C2643" s="1355"/>
      <c r="D2643" s="1355"/>
      <c r="E2643" s="1355"/>
      <c r="F2643" s="1355"/>
      <c r="G2643" s="1355"/>
      <c r="H2643" s="1356">
        <v>164400</v>
      </c>
      <c r="I2643" s="1363" t="s">
        <v>2046</v>
      </c>
      <c r="J2643" s="1355" t="s">
        <v>3245</v>
      </c>
      <c r="K2643" s="1360">
        <v>10160</v>
      </c>
      <c r="L2643" s="1357" t="s">
        <v>2034</v>
      </c>
      <c r="M2643" s="1357" t="str">
        <f>IFERROR(INDEX('Budget Manager'!C:C,MATCH(L2643,'Budget Manager'!A:A,0))&amp;", "&amp;INDEX('Budget Manager'!D:D,MATCH(L2643,'Budget Manager'!A:A,0)),"No Budget Manager")</f>
        <v>White, William</v>
      </c>
      <c r="N2643" s="1357">
        <f>IFERROR(INDEX('Budget Manager'!B:B,MATCH(L2643,'Budget Manager'!A:A,0)),"No PIDM")</f>
        <v>2000092</v>
      </c>
      <c r="O2643" s="1357" t="s">
        <v>5192</v>
      </c>
      <c r="P2643" s="1357" t="str">
        <f t="shared" si="50"/>
        <v>End</v>
      </c>
      <c r="Q2643" s="1361" t="str">
        <f>IFERROR(VLOOKUP(Organization!$L2643,BUDGETMANAGER,5,FALSE),"No VID")</f>
        <v>I</v>
      </c>
      <c r="R2643" s="111"/>
    </row>
    <row r="2644" spans="1:18" ht="12.75" customHeight="1">
      <c r="A2644" s="1359">
        <v>2635</v>
      </c>
      <c r="B2644" s="1355" t="s">
        <v>97</v>
      </c>
      <c r="C2644" s="1355"/>
      <c r="D2644" s="1355"/>
      <c r="E2644" s="1355"/>
      <c r="F2644" s="1355"/>
      <c r="G2644" s="1355"/>
      <c r="H2644" s="1356">
        <v>170300</v>
      </c>
      <c r="I2644" s="1363" t="s">
        <v>2041</v>
      </c>
      <c r="J2644" s="1355" t="s">
        <v>3245</v>
      </c>
      <c r="K2644" s="1360">
        <v>10160</v>
      </c>
      <c r="L2644" s="1357" t="s">
        <v>2034</v>
      </c>
      <c r="M2644" s="1357" t="str">
        <f>IFERROR(INDEX('Budget Manager'!C:C,MATCH(L2644,'Budget Manager'!A:A,0))&amp;", "&amp;INDEX('Budget Manager'!D:D,MATCH(L2644,'Budget Manager'!A:A,0)),"No Budget Manager")</f>
        <v>White, William</v>
      </c>
      <c r="N2644" s="1357">
        <f>IFERROR(INDEX('Budget Manager'!B:B,MATCH(L2644,'Budget Manager'!A:A,0)),"No PIDM")</f>
        <v>2000092</v>
      </c>
      <c r="O2644" s="1357" t="s">
        <v>5192</v>
      </c>
      <c r="P2644" s="1357" t="str">
        <f t="shared" si="50"/>
        <v>End</v>
      </c>
      <c r="Q2644" s="1361" t="str">
        <f>IFERROR(VLOOKUP(Organization!$L2644,BUDGETMANAGER,5,FALSE),"No VID")</f>
        <v>I</v>
      </c>
      <c r="R2644" s="111"/>
    </row>
    <row r="2645" spans="1:18" ht="12.75" customHeight="1">
      <c r="A2645" s="1359">
        <v>2636</v>
      </c>
      <c r="B2645" s="1355" t="s">
        <v>97</v>
      </c>
      <c r="C2645" s="1355"/>
      <c r="D2645" s="1355"/>
      <c r="E2645" s="1355"/>
      <c r="F2645" s="1355"/>
      <c r="G2645" s="1355"/>
      <c r="H2645" s="1356">
        <v>770000</v>
      </c>
      <c r="I2645" s="1363" t="s">
        <v>2042</v>
      </c>
      <c r="J2645" s="1355" t="s">
        <v>3245</v>
      </c>
      <c r="K2645" s="1360">
        <v>10160</v>
      </c>
      <c r="L2645" s="1357" t="s">
        <v>2034</v>
      </c>
      <c r="M2645" s="1357" t="str">
        <f>IFERROR(INDEX('Budget Manager'!C:C,MATCH(L2645,'Budget Manager'!A:A,0))&amp;", "&amp;INDEX('Budget Manager'!D:D,MATCH(L2645,'Budget Manager'!A:A,0)),"No Budget Manager")</f>
        <v>White, William</v>
      </c>
      <c r="N2645" s="1357">
        <f>IFERROR(INDEX('Budget Manager'!B:B,MATCH(L2645,'Budget Manager'!A:A,0)),"No PIDM")</f>
        <v>2000092</v>
      </c>
      <c r="O2645" s="1357" t="s">
        <v>5192</v>
      </c>
      <c r="P2645" s="1357" t="str">
        <f t="shared" si="50"/>
        <v>End</v>
      </c>
      <c r="Q2645" s="1361" t="str">
        <f>IFERROR(VLOOKUP(Organization!$L2645,BUDGETMANAGER,5,FALSE),"No VID")</f>
        <v>I</v>
      </c>
      <c r="R2645" s="111"/>
    </row>
    <row r="2646" spans="1:18" ht="12.75" customHeight="1">
      <c r="A2646" s="1359">
        <v>2637</v>
      </c>
      <c r="B2646" s="1355" t="s">
        <v>97</v>
      </c>
      <c r="C2646" s="1355"/>
      <c r="D2646" s="1355"/>
      <c r="E2646" s="1355"/>
      <c r="F2646" s="1355"/>
      <c r="G2646" s="1355"/>
      <c r="H2646" s="1356">
        <v>770300</v>
      </c>
      <c r="I2646" s="1363" t="s">
        <v>2035</v>
      </c>
      <c r="J2646" s="1355" t="s">
        <v>3245</v>
      </c>
      <c r="K2646" s="1360">
        <v>10160</v>
      </c>
      <c r="L2646" s="1357" t="s">
        <v>2034</v>
      </c>
      <c r="M2646" s="1357" t="str">
        <f>IFERROR(INDEX('Budget Manager'!C:C,MATCH(L2646,'Budget Manager'!A:A,0))&amp;", "&amp;INDEX('Budget Manager'!D:D,MATCH(L2646,'Budget Manager'!A:A,0)),"No Budget Manager")</f>
        <v>White, William</v>
      </c>
      <c r="N2646" s="1357">
        <f>IFERROR(INDEX('Budget Manager'!B:B,MATCH(L2646,'Budget Manager'!A:A,0)),"No PIDM")</f>
        <v>2000092</v>
      </c>
      <c r="O2646" s="1357" t="s">
        <v>5192</v>
      </c>
      <c r="P2646" s="1357" t="str">
        <f t="shared" si="50"/>
        <v>End</v>
      </c>
      <c r="Q2646" s="1361" t="str">
        <f>IFERROR(VLOOKUP(Organization!$L2646,BUDGETMANAGER,5,FALSE),"No VID")</f>
        <v>I</v>
      </c>
      <c r="R2646" s="111">
        <f>COUNTIF($P$12:P2649,"End")</f>
        <v>666</v>
      </c>
    </row>
    <row r="2647" spans="1:18" ht="12.5" customHeight="1">
      <c r="A2647" s="1359">
        <v>2638</v>
      </c>
      <c r="B2647" s="1355" t="s">
        <v>97</v>
      </c>
      <c r="C2647" s="1355"/>
      <c r="D2647" s="1355"/>
      <c r="E2647" s="1355"/>
      <c r="F2647" s="1355"/>
      <c r="G2647" s="1355"/>
      <c r="H2647" s="1356">
        <v>770400</v>
      </c>
      <c r="I2647" s="1363" t="s">
        <v>2043</v>
      </c>
      <c r="J2647" s="1355" t="s">
        <v>3245</v>
      </c>
      <c r="K2647" s="1360">
        <v>10160</v>
      </c>
      <c r="L2647" s="1357" t="s">
        <v>2034</v>
      </c>
      <c r="M2647" s="1357" t="str">
        <f>IFERROR(INDEX('Budget Manager'!C:C,MATCH(L2647,'Budget Manager'!A:A,0))&amp;", "&amp;INDEX('Budget Manager'!D:D,MATCH(L2647,'Budget Manager'!A:A,0)),"No Budget Manager")</f>
        <v>White, William</v>
      </c>
      <c r="N2647" s="1357">
        <f>IFERROR(INDEX('Budget Manager'!B:B,MATCH(L2647,'Budget Manager'!A:A,0)),"No PIDM")</f>
        <v>2000092</v>
      </c>
      <c r="O2647" s="1357" t="s">
        <v>5192</v>
      </c>
      <c r="P2647" s="1357" t="str">
        <f t="shared" si="50"/>
        <v>End</v>
      </c>
      <c r="Q2647" s="1361" t="str">
        <f>IFERROR(VLOOKUP(Organization!$L2647,BUDGETMANAGER,5,FALSE),"No VID")</f>
        <v>I</v>
      </c>
      <c r="R2647" s="111"/>
    </row>
    <row r="2648" spans="1:18" ht="12.75" customHeight="1">
      <c r="A2648" s="1359">
        <v>2639</v>
      </c>
      <c r="B2648" s="1355" t="s">
        <v>97</v>
      </c>
      <c r="C2648" s="1355"/>
      <c r="D2648" s="1355"/>
      <c r="E2648" s="1355"/>
      <c r="F2648" s="1355"/>
      <c r="G2648" s="1355"/>
      <c r="H2648" s="1356">
        <v>773100</v>
      </c>
      <c r="I2648" s="1363" t="s">
        <v>2044</v>
      </c>
      <c r="J2648" s="1355" t="s">
        <v>3245</v>
      </c>
      <c r="K2648" s="1360">
        <v>10160</v>
      </c>
      <c r="L2648" s="1357" t="s">
        <v>6530</v>
      </c>
      <c r="M2648" s="1357" t="str">
        <f>IFERROR(INDEX('Budget Manager'!C:C,MATCH(L2648,'Budget Manager'!A:A,0))&amp;", "&amp;INDEX('Budget Manager'!D:D,MATCH(L2648,'Budget Manager'!A:A,0)),"No Budget Manager")</f>
        <v>Smith, Patricia</v>
      </c>
      <c r="N2648" s="1357">
        <f>IFERROR(INDEX('Budget Manager'!B:B,MATCH(L2648,'Budget Manager'!A:A,0)),"No PIDM")</f>
        <v>3376882</v>
      </c>
      <c r="O2648" s="1357" t="s">
        <v>8639</v>
      </c>
      <c r="P2648" s="1357" t="str">
        <f t="shared" si="50"/>
        <v>End</v>
      </c>
      <c r="Q2648" s="1361" t="str">
        <f>IFERROR(VLOOKUP(Organization!$L2648,BUDGETMANAGER,5,FALSE),"No VID")</f>
        <v>I</v>
      </c>
      <c r="R2648" s="111"/>
    </row>
    <row r="2649" spans="1:18" ht="12.75" customHeight="1">
      <c r="A2649" s="1359">
        <v>2640</v>
      </c>
      <c r="B2649" s="1355" t="s">
        <v>97</v>
      </c>
      <c r="C2649" s="1355"/>
      <c r="D2649" s="1355"/>
      <c r="E2649" s="1355"/>
      <c r="F2649" s="1355"/>
      <c r="G2649" s="1355"/>
      <c r="H2649" s="1356">
        <v>773200</v>
      </c>
      <c r="I2649" s="1363" t="s">
        <v>2045</v>
      </c>
      <c r="J2649" s="1355" t="s">
        <v>3245</v>
      </c>
      <c r="K2649" s="1360">
        <v>10160</v>
      </c>
      <c r="L2649" s="1357" t="s">
        <v>2034</v>
      </c>
      <c r="M2649" s="1357" t="str">
        <f>IFERROR(INDEX('Budget Manager'!C:C,MATCH(L2649,'Budget Manager'!A:A,0))&amp;", "&amp;INDEX('Budget Manager'!D:D,MATCH(L2649,'Budget Manager'!A:A,0)),"No Budget Manager")</f>
        <v>White, William</v>
      </c>
      <c r="N2649" s="1357">
        <f>IFERROR(INDEX('Budget Manager'!B:B,MATCH(L2649,'Budget Manager'!A:A,0)),"No PIDM")</f>
        <v>2000092</v>
      </c>
      <c r="O2649" s="1357" t="s">
        <v>5192</v>
      </c>
      <c r="P2649" s="1357" t="str">
        <f t="shared" si="50"/>
        <v>End</v>
      </c>
      <c r="Q2649" s="1361" t="str">
        <f>IFERROR(VLOOKUP(Organization!$L2649,BUDGETMANAGER,5,FALSE),"No VID")</f>
        <v>I</v>
      </c>
      <c r="R2649" s="111"/>
    </row>
    <row r="2650" spans="1:18" ht="12.75" customHeight="1">
      <c r="A2650" s="1359">
        <v>2641</v>
      </c>
      <c r="B2650" s="1355" t="s">
        <v>97</v>
      </c>
      <c r="C2650" s="1355"/>
      <c r="D2650" s="1355"/>
      <c r="E2650" s="1355"/>
      <c r="F2650" s="1355">
        <v>1013</v>
      </c>
      <c r="G2650" s="1355"/>
      <c r="H2650" s="1356"/>
      <c r="I2650" s="1363" t="s">
        <v>2047</v>
      </c>
      <c r="J2650" s="1355" t="s">
        <v>3240</v>
      </c>
      <c r="K2650" s="1360">
        <v>101</v>
      </c>
      <c r="L2650" s="1360" t="s">
        <v>653</v>
      </c>
      <c r="M2650" s="1357" t="str">
        <f>IFERROR(INDEX('Budget Manager'!C:C,MATCH(L2650,'Budget Manager'!A:A,0))&amp;", "&amp;INDEX('Budget Manager'!D:D,MATCH(L2650,'Budget Manager'!A:A,0)),"No Budget Manager")</f>
        <v>Lasch, Jacqueline</v>
      </c>
      <c r="N2650" s="1357">
        <f>IFERROR(INDEX('Budget Manager'!B:B,MATCH(L2650,'Budget Manager'!A:A,0)),"No PIDM")</f>
        <v>1001887</v>
      </c>
      <c r="O2650" s="1357" t="s">
        <v>9645</v>
      </c>
      <c r="P2650" s="1357" t="str">
        <f t="shared" si="50"/>
        <v>End</v>
      </c>
      <c r="Q2650" s="1361" t="str">
        <f>IFERROR(VLOOKUP(Organization!$L2650,BUDGETMANAGER,5,FALSE),"No VID")</f>
        <v>A</v>
      </c>
      <c r="R2650" s="111"/>
    </row>
    <row r="2651" spans="1:18" ht="12.75" customHeight="1">
      <c r="A2651" s="1359">
        <v>2642</v>
      </c>
      <c r="B2651" s="1355" t="s">
        <v>97</v>
      </c>
      <c r="C2651" s="1355"/>
      <c r="D2651" s="1355"/>
      <c r="E2651" s="1355"/>
      <c r="F2651" s="1355"/>
      <c r="G2651" s="1355">
        <v>10130</v>
      </c>
      <c r="H2651" s="1356"/>
      <c r="I2651" s="1363" t="s">
        <v>663</v>
      </c>
      <c r="J2651" s="1355" t="s">
        <v>3240</v>
      </c>
      <c r="K2651" s="1360">
        <v>1013</v>
      </c>
      <c r="L2651" s="1360" t="s">
        <v>653</v>
      </c>
      <c r="M2651" s="1357" t="str">
        <f>IFERROR(INDEX('Budget Manager'!C:C,MATCH(L2651,'Budget Manager'!A:A,0))&amp;", "&amp;INDEX('Budget Manager'!D:D,MATCH(L2651,'Budget Manager'!A:A,0)),"No Budget Manager")</f>
        <v>Lasch, Jacqueline</v>
      </c>
      <c r="N2651" s="1357">
        <f>IFERROR(INDEX('Budget Manager'!B:B,MATCH(L2651,'Budget Manager'!A:A,0)),"No PIDM")</f>
        <v>1001887</v>
      </c>
      <c r="O2651" s="1357" t="s">
        <v>6281</v>
      </c>
      <c r="P2651" s="1357" t="str">
        <f t="shared" si="50"/>
        <v>End</v>
      </c>
      <c r="Q2651" s="1361" t="str">
        <f>IFERROR(VLOOKUP(Organization!$L2651,BUDGETMANAGER,5,FALSE),"No VID")</f>
        <v>A</v>
      </c>
      <c r="R2651" s="111"/>
    </row>
    <row r="2652" spans="1:18" ht="12.75" customHeight="1">
      <c r="A2652" s="1359">
        <v>2643</v>
      </c>
      <c r="B2652" s="1355" t="s">
        <v>97</v>
      </c>
      <c r="C2652" s="1355"/>
      <c r="D2652" s="1355"/>
      <c r="E2652" s="1355"/>
      <c r="F2652" s="1355"/>
      <c r="G2652" s="1355">
        <v>10131</v>
      </c>
      <c r="H2652" s="1356"/>
      <c r="I2652" s="1363" t="s">
        <v>663</v>
      </c>
      <c r="J2652" s="1355" t="s">
        <v>3240</v>
      </c>
      <c r="K2652" s="1360">
        <v>1013</v>
      </c>
      <c r="L2652" s="1360" t="s">
        <v>653</v>
      </c>
      <c r="M2652" s="1357" t="str">
        <f>IFERROR(INDEX('Budget Manager'!C:C,MATCH(L2652,'Budget Manager'!A:A,0))&amp;", "&amp;INDEX('Budget Manager'!D:D,MATCH(L2652,'Budget Manager'!A:A,0)),"No Budget Manager")</f>
        <v>Lasch, Jacqueline</v>
      </c>
      <c r="N2652" s="1357">
        <f>IFERROR(INDEX('Budget Manager'!B:B,MATCH(L2652,'Budget Manager'!A:A,0)),"No PIDM")</f>
        <v>1001887</v>
      </c>
      <c r="O2652" s="1357" t="s">
        <v>6281</v>
      </c>
      <c r="P2652" s="1357" t="str">
        <f t="shared" si="50"/>
        <v>End</v>
      </c>
      <c r="Q2652" s="1361" t="str">
        <f>IFERROR(VLOOKUP(Organization!$L2652,BUDGETMANAGER,5,FALSE),"No VID")</f>
        <v>A</v>
      </c>
      <c r="R2652" s="111"/>
    </row>
    <row r="2653" spans="1:18" ht="12.75" customHeight="1">
      <c r="A2653" s="1359">
        <v>2644</v>
      </c>
      <c r="B2653" s="1355" t="s">
        <v>97</v>
      </c>
      <c r="C2653" s="1355"/>
      <c r="D2653" s="1355"/>
      <c r="E2653" s="1355"/>
      <c r="F2653" s="1355"/>
      <c r="G2653" s="1355">
        <v>10132</v>
      </c>
      <c r="H2653" s="1356"/>
      <c r="I2653" s="1363" t="s">
        <v>663</v>
      </c>
      <c r="J2653" s="1355" t="s">
        <v>3240</v>
      </c>
      <c r="K2653" s="1360">
        <v>1013</v>
      </c>
      <c r="L2653" s="1360" t="s">
        <v>653</v>
      </c>
      <c r="M2653" s="1357" t="str">
        <f>IFERROR(INDEX('Budget Manager'!C:C,MATCH(L2653,'Budget Manager'!A:A,0))&amp;", "&amp;INDEX('Budget Manager'!D:D,MATCH(L2653,'Budget Manager'!A:A,0)),"No Budget Manager")</f>
        <v>Lasch, Jacqueline</v>
      </c>
      <c r="N2653" s="1357">
        <f>IFERROR(INDEX('Budget Manager'!B:B,MATCH(L2653,'Budget Manager'!A:A,0)),"No PIDM")</f>
        <v>1001887</v>
      </c>
      <c r="O2653" s="1357" t="s">
        <v>6281</v>
      </c>
      <c r="P2653" s="1357" t="str">
        <f t="shared" si="50"/>
        <v>End</v>
      </c>
      <c r="Q2653" s="1361" t="str">
        <f>IFERROR(VLOOKUP(Organization!$L2653,BUDGETMANAGER,5,FALSE),"No VID")</f>
        <v>A</v>
      </c>
      <c r="R2653" s="111"/>
    </row>
    <row r="2654" spans="1:18" ht="12.75" customHeight="1">
      <c r="A2654" s="1359">
        <v>2645</v>
      </c>
      <c r="B2654" s="1355" t="s">
        <v>97</v>
      </c>
      <c r="C2654" s="1355"/>
      <c r="D2654" s="1355"/>
      <c r="E2654" s="1355"/>
      <c r="F2654" s="1355"/>
      <c r="G2654" s="1355">
        <v>10133</v>
      </c>
      <c r="H2654" s="1356"/>
      <c r="I2654" s="1363" t="s">
        <v>663</v>
      </c>
      <c r="J2654" s="1355" t="s">
        <v>3240</v>
      </c>
      <c r="K2654" s="1360">
        <v>1013</v>
      </c>
      <c r="L2654" s="1360"/>
      <c r="M2654" s="1357" t="str">
        <f>IFERROR(INDEX('Budget Manager'!C:C,MATCH(L2654,'Budget Manager'!A:A,0))&amp;", "&amp;INDEX('Budget Manager'!D:D,MATCH(L2654,'Budget Manager'!A:A,0)),"No Budget Manager")</f>
        <v>No Budget Manager</v>
      </c>
      <c r="N2654" s="1357" t="str">
        <f>IFERROR(INDEX('Budget Manager'!B:B,MATCH(L2654,'Budget Manager'!A:A,0)),"No PIDM")</f>
        <v>No PIDM</v>
      </c>
      <c r="O2654" s="1357" t="s">
        <v>6151</v>
      </c>
      <c r="P2654" s="1357" t="str">
        <f t="shared" si="50"/>
        <v>End</v>
      </c>
      <c r="Q2654" s="1361" t="str">
        <f>IFERROR(VLOOKUP(Organization!$L2654,BUDGETMANAGER,5,FALSE),"No VID")</f>
        <v>No VID</v>
      </c>
      <c r="R2654" s="111"/>
    </row>
    <row r="2655" spans="1:18" ht="12.75" customHeight="1">
      <c r="A2655" s="1359">
        <v>2646</v>
      </c>
      <c r="B2655" s="1355" t="s">
        <v>97</v>
      </c>
      <c r="C2655" s="1355"/>
      <c r="D2655" s="1355"/>
      <c r="E2655" s="1355"/>
      <c r="F2655" s="1355">
        <v>1014</v>
      </c>
      <c r="G2655" s="1355"/>
      <c r="H2655" s="1356"/>
      <c r="I2655" s="1363" t="s">
        <v>2047</v>
      </c>
      <c r="J2655" s="1355" t="s">
        <v>3240</v>
      </c>
      <c r="K2655" s="1360">
        <v>101</v>
      </c>
      <c r="L2655" s="1360" t="s">
        <v>6205</v>
      </c>
      <c r="M2655" s="1357" t="str">
        <f>IFERROR(INDEX('Budget Manager'!C:C,MATCH(L2655,'Budget Manager'!A:A,0))&amp;", "&amp;INDEX('Budget Manager'!D:D,MATCH(L2655,'Budget Manager'!A:A,0)),"No Budget Manager")</f>
        <v>Cristancho Mercado, Oscar</v>
      </c>
      <c r="N2655" s="1357">
        <f>IFERROR(INDEX('Budget Manager'!B:B,MATCH(L2655,'Budget Manager'!A:A,0)),"No PIDM")</f>
        <v>3809223</v>
      </c>
      <c r="O2655" s="1357" t="s">
        <v>9645</v>
      </c>
      <c r="P2655" s="1357" t="str">
        <f t="shared" si="50"/>
        <v>End</v>
      </c>
      <c r="Q2655" s="1361" t="str">
        <f>IFERROR(VLOOKUP(Organization!$L2655,BUDGETMANAGER,5,FALSE),"No VID")</f>
        <v>A</v>
      </c>
      <c r="R2655" s="111"/>
    </row>
    <row r="2656" spans="1:18" ht="12.75" customHeight="1">
      <c r="A2656" s="1359">
        <v>2647</v>
      </c>
      <c r="B2656" s="1355" t="s">
        <v>97</v>
      </c>
      <c r="C2656" s="1355"/>
      <c r="D2656" s="1355"/>
      <c r="E2656" s="1355"/>
      <c r="F2656" s="1355"/>
      <c r="G2656" s="1355">
        <v>10140</v>
      </c>
      <c r="H2656" s="1356"/>
      <c r="I2656" s="1363" t="s">
        <v>2047</v>
      </c>
      <c r="J2656" s="1355" t="s">
        <v>3240</v>
      </c>
      <c r="K2656" s="1360">
        <v>1014</v>
      </c>
      <c r="L2656" s="1360" t="s">
        <v>6205</v>
      </c>
      <c r="M2656" s="1357" t="str">
        <f>IFERROR(INDEX('Budget Manager'!C:C,MATCH(L2656,'Budget Manager'!A:A,0))&amp;", "&amp;INDEX('Budget Manager'!D:D,MATCH(L2656,'Budget Manager'!A:A,0)),"No Budget Manager")</f>
        <v>Cristancho Mercado, Oscar</v>
      </c>
      <c r="N2656" s="1357">
        <f>IFERROR(INDEX('Budget Manager'!B:B,MATCH(L2656,'Budget Manager'!A:A,0)),"No PIDM")</f>
        <v>3809223</v>
      </c>
      <c r="O2656" s="1357" t="s">
        <v>9645</v>
      </c>
      <c r="P2656" s="1357" t="str">
        <f t="shared" si="50"/>
        <v>End</v>
      </c>
      <c r="Q2656" s="1361" t="str">
        <f>IFERROR(VLOOKUP(Organization!$L2656,BUDGETMANAGER,5,FALSE),"No VID")</f>
        <v>A</v>
      </c>
      <c r="R2656" s="111"/>
    </row>
    <row r="2657" spans="1:18" ht="12.75" customHeight="1">
      <c r="A2657" s="1359">
        <v>2648</v>
      </c>
      <c r="B2657" s="1355" t="s">
        <v>97</v>
      </c>
      <c r="C2657" s="1355"/>
      <c r="D2657" s="1355"/>
      <c r="E2657" s="1355"/>
      <c r="F2657" s="1355"/>
      <c r="G2657" s="1355">
        <v>10234</v>
      </c>
      <c r="H2657" s="1356"/>
      <c r="I2657" s="1363" t="s">
        <v>2431</v>
      </c>
      <c r="J2657" s="1355" t="s">
        <v>3240</v>
      </c>
      <c r="K2657" s="1360">
        <v>1023</v>
      </c>
      <c r="L2657" s="1357"/>
      <c r="M2657" s="1357" t="str">
        <f>IFERROR(INDEX('Budget Manager'!C:C,MATCH(L2657,'Budget Manager'!A:A,0))&amp;", "&amp;INDEX('Budget Manager'!D:D,MATCH(L2657,'Budget Manager'!A:A,0)),"No Budget Manager")</f>
        <v>No Budget Manager</v>
      </c>
      <c r="N2657" s="1357" t="str">
        <f>IFERROR(INDEX('Budget Manager'!B:B,MATCH(L2657,'Budget Manager'!A:A,0)),"No PIDM")</f>
        <v>No PIDM</v>
      </c>
      <c r="O2657" s="1357" t="s">
        <v>6278</v>
      </c>
      <c r="P2657" s="1357" t="str">
        <f t="shared" si="50"/>
        <v>End</v>
      </c>
      <c r="Q2657" s="1361" t="str">
        <f>IFERROR(VLOOKUP(Organization!$L2657,BUDGETMANAGER,5,FALSE),"No VID")</f>
        <v>No VID</v>
      </c>
      <c r="R2657" s="111"/>
    </row>
    <row r="2658" spans="1:18" ht="12.75" customHeight="1">
      <c r="A2658" s="1359">
        <v>2649</v>
      </c>
      <c r="B2658" s="1355" t="s">
        <v>97</v>
      </c>
      <c r="C2658" s="1355"/>
      <c r="D2658" s="1355"/>
      <c r="E2658" s="1355"/>
      <c r="F2658" s="1355"/>
      <c r="G2658" s="1355"/>
      <c r="H2658" s="1356">
        <v>250100</v>
      </c>
      <c r="I2658" s="1363" t="s">
        <v>2432</v>
      </c>
      <c r="J2658" s="1355" t="s">
        <v>3245</v>
      </c>
      <c r="K2658" s="1360">
        <v>10234</v>
      </c>
      <c r="L2658" s="1357"/>
      <c r="M2658" s="1357" t="str">
        <f>IFERROR(INDEX('Budget Manager'!C:C,MATCH(L2658,'Budget Manager'!A:A,0))&amp;", "&amp;INDEX('Budget Manager'!D:D,MATCH(L2658,'Budget Manager'!A:A,0)),"No Budget Manager")</f>
        <v>No Budget Manager</v>
      </c>
      <c r="N2658" s="1357" t="str">
        <f>IFERROR(INDEX('Budget Manager'!B:B,MATCH(L2658,'Budget Manager'!A:A,0)),"No PIDM")</f>
        <v>No PIDM</v>
      </c>
      <c r="O2658" s="1357" t="s">
        <v>2944</v>
      </c>
      <c r="P2658" s="1357" t="str">
        <f t="shared" si="50"/>
        <v>End</v>
      </c>
      <c r="Q2658" s="1361" t="str">
        <f>IFERROR(VLOOKUP(Organization!$L2658,BUDGETMANAGER,5,FALSE),"No VID")</f>
        <v>No VID</v>
      </c>
      <c r="R2658" s="111"/>
    </row>
    <row r="2659" spans="1:18" ht="12.75" customHeight="1">
      <c r="A2659" s="1359">
        <v>2650</v>
      </c>
      <c r="B2659" s="1355" t="s">
        <v>97</v>
      </c>
      <c r="C2659" s="1355"/>
      <c r="D2659" s="1355"/>
      <c r="E2659" s="1355"/>
      <c r="F2659" s="1355"/>
      <c r="G2659" s="1355"/>
      <c r="H2659" s="1356">
        <v>250200</v>
      </c>
      <c r="I2659" s="1363" t="s">
        <v>3753</v>
      </c>
      <c r="J2659" s="1355" t="s">
        <v>3245</v>
      </c>
      <c r="K2659" s="1360">
        <v>10234</v>
      </c>
      <c r="L2659" s="1357"/>
      <c r="M2659" s="1357" t="str">
        <f>IFERROR(INDEX('Budget Manager'!C:C,MATCH(L2659,'Budget Manager'!A:A,0))&amp;", "&amp;INDEX('Budget Manager'!D:D,MATCH(L2659,'Budget Manager'!A:A,0)),"No Budget Manager")</f>
        <v>No Budget Manager</v>
      </c>
      <c r="N2659" s="1357" t="str">
        <f>IFERROR(INDEX('Budget Manager'!B:B,MATCH(L2659,'Budget Manager'!A:A,0)),"No PIDM")</f>
        <v>No PIDM</v>
      </c>
      <c r="O2659" s="1357" t="s">
        <v>6257</v>
      </c>
      <c r="P2659" s="1357" t="str">
        <f t="shared" si="50"/>
        <v>End</v>
      </c>
      <c r="Q2659" s="1361" t="str">
        <f>IFERROR(VLOOKUP(Organization!$L2659,BUDGETMANAGER,5,FALSE),"No VID")</f>
        <v>No VID</v>
      </c>
      <c r="R2659" s="111"/>
    </row>
    <row r="2660" spans="1:18" ht="12.75" customHeight="1">
      <c r="A2660" s="1359">
        <v>2651</v>
      </c>
      <c r="B2660" s="1355" t="s">
        <v>97</v>
      </c>
      <c r="C2660" s="1355"/>
      <c r="D2660" s="1355"/>
      <c r="E2660" s="1355"/>
      <c r="F2660" s="1355"/>
      <c r="G2660" s="1355"/>
      <c r="H2660" s="1356">
        <v>251300</v>
      </c>
      <c r="I2660" s="1363" t="s">
        <v>2341</v>
      </c>
      <c r="J2660" s="1355" t="s">
        <v>3245</v>
      </c>
      <c r="K2660" s="1360">
        <v>10234</v>
      </c>
      <c r="L2660" s="1357"/>
      <c r="M2660" s="1357" t="str">
        <f>IFERROR(INDEX('Budget Manager'!C:C,MATCH(L2660,'Budget Manager'!A:A,0))&amp;", "&amp;INDEX('Budget Manager'!D:D,MATCH(L2660,'Budget Manager'!A:A,0)),"No Budget Manager")</f>
        <v>No Budget Manager</v>
      </c>
      <c r="N2660" s="1357" t="str">
        <f>IFERROR(INDEX('Budget Manager'!B:B,MATCH(L2660,'Budget Manager'!A:A,0)),"No PIDM")</f>
        <v>No PIDM</v>
      </c>
      <c r="O2660" s="1357" t="s">
        <v>6080</v>
      </c>
      <c r="P2660" s="1357" t="str">
        <f t="shared" si="50"/>
        <v>End</v>
      </c>
      <c r="Q2660" s="1361" t="str">
        <f>IFERROR(VLOOKUP(Organization!$L2660,BUDGETMANAGER,5,FALSE),"No VID")</f>
        <v>No VID</v>
      </c>
      <c r="R2660" s="111"/>
    </row>
    <row r="2661" spans="1:18" ht="12.75" customHeight="1">
      <c r="A2661" s="1359">
        <v>2652</v>
      </c>
      <c r="B2661" s="1355" t="s">
        <v>97</v>
      </c>
      <c r="C2661" s="1355"/>
      <c r="D2661" s="1355"/>
      <c r="E2661" s="1355"/>
      <c r="F2661" s="1355"/>
      <c r="G2661" s="1355"/>
      <c r="H2661" s="1356">
        <v>251500</v>
      </c>
      <c r="I2661" s="1363" t="s">
        <v>3739</v>
      </c>
      <c r="J2661" s="1355" t="s">
        <v>3245</v>
      </c>
      <c r="K2661" s="1360">
        <v>10234</v>
      </c>
      <c r="L2661" s="1357"/>
      <c r="M2661" s="1357" t="str">
        <f>IFERROR(INDEX('Budget Manager'!C:C,MATCH(L2661,'Budget Manager'!A:A,0))&amp;", "&amp;INDEX('Budget Manager'!D:D,MATCH(L2661,'Budget Manager'!A:A,0)),"No Budget Manager")</f>
        <v>No Budget Manager</v>
      </c>
      <c r="N2661" s="1357" t="str">
        <f>IFERROR(INDEX('Budget Manager'!B:B,MATCH(L2661,'Budget Manager'!A:A,0)),"No PIDM")</f>
        <v>No PIDM</v>
      </c>
      <c r="O2661" s="1357" t="s">
        <v>6080</v>
      </c>
      <c r="P2661" s="1357" t="str">
        <f t="shared" si="50"/>
        <v>End</v>
      </c>
      <c r="Q2661" s="1361" t="str">
        <f>IFERROR(VLOOKUP(Organization!$L2661,BUDGETMANAGER,5,FALSE),"No VID")</f>
        <v>No VID</v>
      </c>
      <c r="R2661" s="111"/>
    </row>
    <row r="2662" spans="1:18" ht="12.75" customHeight="1">
      <c r="A2662" s="1359">
        <v>2653</v>
      </c>
      <c r="B2662" s="1355" t="s">
        <v>97</v>
      </c>
      <c r="C2662" s="1355"/>
      <c r="D2662" s="1355"/>
      <c r="E2662" s="1355"/>
      <c r="F2662" s="1355"/>
      <c r="G2662" s="1355">
        <v>10731</v>
      </c>
      <c r="H2662" s="1356"/>
      <c r="I2662" s="1357" t="s">
        <v>2250</v>
      </c>
      <c r="J2662" s="1355" t="s">
        <v>3240</v>
      </c>
      <c r="K2662" s="1360">
        <v>1073</v>
      </c>
      <c r="L2662" s="1357" t="s">
        <v>7627</v>
      </c>
      <c r="M2662" s="1357" t="str">
        <f>IFERROR(INDEX('Budget Manager'!C:C,MATCH(L2662,'Budget Manager'!A:A,0))&amp;", "&amp;INDEX('Budget Manager'!D:D,MATCH(L2662,'Budget Manager'!A:A,0)),"No Budget Manager")</f>
        <v>Wilder, Paul</v>
      </c>
      <c r="N2662" s="1357">
        <f>IFERROR(INDEX('Budget Manager'!B:B,MATCH(L2662,'Budget Manager'!A:A,0)),"No PIDM")</f>
        <v>3940728</v>
      </c>
      <c r="O2662" s="1357" t="s">
        <v>9784</v>
      </c>
      <c r="P2662" s="1357" t="str">
        <f t="shared" si="50"/>
        <v>End</v>
      </c>
      <c r="Q2662" s="1361" t="str">
        <f>IFERROR(VLOOKUP(Organization!$L2662,BUDGETMANAGER,5,FALSE),"No VID")</f>
        <v>I</v>
      </c>
      <c r="R2662" s="111"/>
    </row>
    <row r="2663" spans="1:18" ht="12.75" customHeight="1">
      <c r="A2663" s="129"/>
      <c r="B2663" s="563"/>
      <c r="C2663" s="563"/>
      <c r="D2663" s="563"/>
      <c r="E2663" s="563"/>
      <c r="F2663" s="563"/>
      <c r="G2663" s="563"/>
      <c r="H2663" s="1340"/>
      <c r="I2663" s="564"/>
      <c r="J2663" s="563"/>
      <c r="K2663" s="1269"/>
      <c r="L2663" s="110"/>
      <c r="M2663" s="110"/>
      <c r="N2663" s="110"/>
      <c r="O2663" s="110"/>
      <c r="P2663" s="110"/>
      <c r="Q2663" s="1341"/>
      <c r="R2663" s="111"/>
    </row>
    <row r="2664" spans="1:18" ht="12.75" customHeight="1">
      <c r="B2664" s="129"/>
      <c r="C2664" s="1038"/>
      <c r="D2664" s="1038"/>
      <c r="E2664" s="344"/>
      <c r="F2664" s="1038"/>
      <c r="G2664" s="1038"/>
      <c r="I2664" s="38"/>
      <c r="K2664" s="103"/>
      <c r="L2664" s="39"/>
      <c r="M2664" s="103"/>
      <c r="R2664" s="111"/>
    </row>
    <row r="2665" spans="1:18" ht="12.75" customHeight="1">
      <c r="B2665" s="129"/>
      <c r="C2665" s="1038"/>
      <c r="D2665" s="1038"/>
      <c r="E2665" s="344"/>
      <c r="F2665" s="1038"/>
      <c r="G2665" s="1038"/>
      <c r="I2665" s="38"/>
      <c r="K2665" s="103"/>
      <c r="L2665" s="39"/>
      <c r="M2665" s="103"/>
      <c r="R2665" s="183"/>
    </row>
    <row r="2666" spans="1:18" ht="12.75" customHeight="1">
      <c r="B2666" s="129"/>
      <c r="C2666" s="1038"/>
      <c r="D2666" s="1038"/>
      <c r="E2666" s="344"/>
      <c r="F2666" s="1038"/>
      <c r="G2666" s="1038"/>
      <c r="I2666" s="38"/>
      <c r="K2666" s="103"/>
      <c r="L2666" s="39"/>
      <c r="M2666" s="103"/>
      <c r="R2666" s="111"/>
    </row>
    <row r="2667" spans="1:18" ht="12.75" customHeight="1">
      <c r="B2667" s="129"/>
      <c r="C2667" s="1038"/>
      <c r="D2667" s="1038"/>
      <c r="E2667" s="344"/>
      <c r="F2667" s="1038"/>
      <c r="G2667" s="1038"/>
      <c r="I2667" s="38"/>
      <c r="K2667" s="103"/>
      <c r="L2667" s="39"/>
      <c r="M2667" s="103"/>
      <c r="R2667" s="111"/>
    </row>
    <row r="2668" spans="1:18" ht="12.75" customHeight="1">
      <c r="B2668" s="129"/>
      <c r="C2668" s="1038"/>
      <c r="D2668" s="1038"/>
      <c r="E2668" s="1038"/>
      <c r="F2668" s="1038"/>
      <c r="G2668" s="1038"/>
      <c r="I2668" s="421"/>
      <c r="K2668" s="103"/>
      <c r="L2668" s="39"/>
      <c r="M2668" s="103"/>
      <c r="R2668" s="111"/>
    </row>
    <row r="2669" spans="1:18" ht="12.75" customHeight="1">
      <c r="B2669" s="421"/>
      <c r="C2669" s="1038"/>
      <c r="D2669" s="1038"/>
      <c r="E2669" s="1038"/>
      <c r="F2669" s="1038"/>
      <c r="G2669" s="1038"/>
      <c r="H2669" s="105">
        <f>COUNTA(H12:H148,H757:H2668)</f>
        <v>1836</v>
      </c>
      <c r="I2669" s="421"/>
      <c r="K2669" s="103"/>
      <c r="L2669" s="39"/>
      <c r="M2669" s="103"/>
      <c r="P2669" s="111">
        <f>COUNTIF(P12:P2668,"End")</f>
        <v>679</v>
      </c>
      <c r="R2669" s="111"/>
    </row>
    <row r="2670" spans="1:18" ht="12.75" customHeight="1">
      <c r="B2670" s="129"/>
      <c r="C2670" s="1038"/>
      <c r="D2670" s="1038"/>
      <c r="E2670" s="1038"/>
      <c r="F2670" s="1038"/>
      <c r="G2670" s="1038"/>
      <c r="I2670" s="421"/>
      <c r="K2670" s="103"/>
      <c r="L2670" s="39"/>
      <c r="M2670" s="103"/>
      <c r="R2670" s="111"/>
    </row>
    <row r="2671" spans="1:18" ht="12.75" customHeight="1">
      <c r="B2671" s="129"/>
      <c r="C2671" s="1038"/>
      <c r="D2671" s="1038"/>
      <c r="E2671" s="1038"/>
      <c r="F2671" s="1038"/>
      <c r="G2671" s="1038"/>
      <c r="I2671" s="421"/>
      <c r="K2671" s="103"/>
      <c r="L2671" s="39"/>
      <c r="M2671" s="103"/>
      <c r="R2671" s="111"/>
    </row>
    <row r="2672" spans="1:18" ht="12.75" customHeight="1">
      <c r="B2672" s="129"/>
      <c r="C2672" s="1038"/>
      <c r="D2672" s="1038"/>
      <c r="E2672" s="1038"/>
      <c r="F2672" s="1038"/>
      <c r="G2672" s="1038"/>
      <c r="I2672" s="421"/>
      <c r="K2672" s="103"/>
      <c r="L2672" s="39"/>
      <c r="M2672" s="103"/>
      <c r="R2672" s="111"/>
    </row>
    <row r="2673" spans="2:18" ht="12.75" customHeight="1">
      <c r="B2673" s="129"/>
      <c r="C2673" s="1038"/>
      <c r="D2673" s="1038"/>
      <c r="E2673" s="1038"/>
      <c r="F2673" s="1038"/>
      <c r="G2673" s="1038"/>
      <c r="I2673" s="421"/>
      <c r="K2673" s="103"/>
      <c r="L2673" s="39"/>
      <c r="M2673" s="103"/>
      <c r="R2673" s="111"/>
    </row>
    <row r="2674" spans="2:18" ht="12.75" customHeight="1">
      <c r="B2674" s="129"/>
      <c r="C2674" s="1038"/>
      <c r="D2674" s="1038"/>
      <c r="E2674" s="1038"/>
      <c r="F2674" s="1038"/>
      <c r="G2674" s="1038"/>
      <c r="I2674" s="421"/>
      <c r="K2674" s="103"/>
      <c r="L2674" s="39"/>
      <c r="M2674" s="103"/>
      <c r="R2674" s="111"/>
    </row>
    <row r="2675" spans="2:18" ht="12.75" customHeight="1">
      <c r="B2675" s="129"/>
      <c r="C2675" s="1038"/>
      <c r="D2675" s="1038"/>
      <c r="E2675" s="1038"/>
      <c r="F2675" s="1038"/>
      <c r="G2675" s="1038"/>
      <c r="I2675" s="421"/>
      <c r="K2675" s="103"/>
      <c r="L2675" s="39"/>
      <c r="M2675" s="103"/>
      <c r="R2675" s="111"/>
    </row>
    <row r="2676" spans="2:18" ht="12.75" customHeight="1">
      <c r="B2676" s="129"/>
      <c r="C2676" s="1038"/>
      <c r="D2676" s="1038"/>
      <c r="E2676" s="1038"/>
      <c r="F2676" s="1038"/>
      <c r="G2676" s="1038"/>
      <c r="H2676" s="98"/>
      <c r="K2676" s="103"/>
      <c r="L2676" s="39"/>
      <c r="M2676" s="103"/>
      <c r="R2676" s="111"/>
    </row>
    <row r="2677" spans="2:18" ht="12.75" customHeight="1">
      <c r="B2677" s="129"/>
      <c r="C2677" s="1038"/>
      <c r="D2677" s="1038"/>
      <c r="E2677" s="1038"/>
      <c r="F2677" s="1038"/>
      <c r="G2677" s="1038"/>
      <c r="H2677" s="98"/>
      <c r="K2677" s="103"/>
      <c r="L2677" s="39"/>
      <c r="M2677" s="103"/>
      <c r="R2677" s="111"/>
    </row>
    <row r="2678" spans="2:18" ht="12.75" customHeight="1">
      <c r="B2678" s="129"/>
      <c r="C2678" s="1038"/>
      <c r="D2678" s="1038"/>
      <c r="E2678" s="1038"/>
      <c r="F2678" s="1038"/>
      <c r="G2678" s="1038"/>
      <c r="I2678" s="39"/>
      <c r="K2678" s="103"/>
      <c r="L2678" s="39"/>
      <c r="M2678" s="103"/>
      <c r="R2678" s="111"/>
    </row>
    <row r="2679" spans="2:18" ht="12.75" customHeight="1">
      <c r="B2679" s="425" t="s">
        <v>2344</v>
      </c>
      <c r="C2679" s="103"/>
      <c r="D2679" s="1038"/>
      <c r="E2679" s="103"/>
      <c r="F2679" s="103"/>
      <c r="G2679" s="103"/>
      <c r="K2679" s="103"/>
      <c r="L2679" s="39"/>
      <c r="M2679" s="103"/>
      <c r="R2679" s="111"/>
    </row>
    <row r="2680" spans="2:18" ht="12.75" customHeight="1">
      <c r="B2680" s="38" t="s">
        <v>3434</v>
      </c>
      <c r="C2680" s="103"/>
      <c r="D2680" s="1038"/>
      <c r="E2680" s="103"/>
      <c r="F2680" s="103"/>
      <c r="G2680" s="103"/>
      <c r="K2680" s="103"/>
      <c r="L2680" s="39"/>
      <c r="M2680" s="103"/>
      <c r="R2680" s="111"/>
    </row>
    <row r="2681" spans="2:18" ht="12.75" customHeight="1">
      <c r="B2681" s="38" t="s">
        <v>3435</v>
      </c>
      <c r="C2681" s="103"/>
      <c r="D2681" s="103"/>
      <c r="E2681" s="103"/>
      <c r="F2681" s="103"/>
      <c r="G2681" s="103"/>
      <c r="K2681" s="103"/>
      <c r="L2681" s="39"/>
      <c r="M2681" s="103"/>
      <c r="R2681" s="111"/>
    </row>
    <row r="2682" spans="2:18" ht="12.75" customHeight="1">
      <c r="B2682" s="38"/>
      <c r="C2682" s="103" t="s">
        <v>118</v>
      </c>
      <c r="D2682" s="103"/>
      <c r="E2682" s="103"/>
      <c r="F2682" s="103"/>
      <c r="G2682" s="103"/>
      <c r="K2682" s="103"/>
      <c r="L2682" s="39"/>
      <c r="M2682" s="103"/>
      <c r="R2682" s="111"/>
    </row>
    <row r="2683" spans="2:18" ht="12.75" customHeight="1">
      <c r="B2683" s="38"/>
      <c r="C2683" s="103" t="s">
        <v>119</v>
      </c>
      <c r="D2683" s="103"/>
      <c r="E2683" s="103"/>
      <c r="F2683" s="103"/>
      <c r="G2683" s="103"/>
      <c r="K2683" s="103"/>
      <c r="L2683" s="39"/>
      <c r="M2683" s="103"/>
      <c r="R2683" s="111"/>
    </row>
    <row r="2684" spans="2:18" ht="12.75" customHeight="1">
      <c r="B2684" s="38"/>
      <c r="C2684" s="103" t="s">
        <v>120</v>
      </c>
      <c r="D2684" s="103"/>
      <c r="E2684" s="103"/>
      <c r="F2684" s="103"/>
      <c r="G2684" s="103"/>
      <c r="K2684" s="103"/>
      <c r="L2684" s="39"/>
      <c r="M2684" s="103"/>
      <c r="R2684" s="111"/>
    </row>
    <row r="2685" spans="2:18" ht="12.75" customHeight="1">
      <c r="B2685" s="38"/>
      <c r="C2685" s="103" t="s">
        <v>3330</v>
      </c>
      <c r="D2685" s="103"/>
      <c r="E2685" s="103"/>
      <c r="F2685" s="103"/>
      <c r="G2685" s="103"/>
      <c r="K2685" s="103"/>
      <c r="L2685" s="39"/>
      <c r="M2685" s="103"/>
      <c r="R2685" s="111"/>
    </row>
    <row r="2686" spans="2:18" ht="12.75" customHeight="1">
      <c r="B2686" s="38"/>
      <c r="C2686" s="103" t="s">
        <v>117</v>
      </c>
      <c r="D2686" s="103"/>
      <c r="E2686" s="103"/>
      <c r="F2686" s="103"/>
      <c r="G2686" s="103"/>
      <c r="K2686" s="103"/>
      <c r="L2686" s="39"/>
      <c r="M2686" s="103"/>
      <c r="R2686" s="111"/>
    </row>
    <row r="2687" spans="2:18" ht="12.75" customHeight="1">
      <c r="B2687" s="38"/>
      <c r="C2687" s="103" t="s">
        <v>3331</v>
      </c>
      <c r="D2687" s="103"/>
      <c r="E2687" s="103"/>
      <c r="F2687" s="103"/>
      <c r="G2687" s="103"/>
      <c r="K2687" s="103"/>
      <c r="L2687" s="39"/>
      <c r="M2687" s="103"/>
      <c r="R2687" s="111"/>
    </row>
    <row r="2688" spans="2:18" ht="12.75" customHeight="1">
      <c r="B2688" s="38"/>
      <c r="C2688" s="103" t="s">
        <v>3332</v>
      </c>
      <c r="D2688" s="103"/>
      <c r="E2688" s="103"/>
      <c r="F2688" s="103"/>
      <c r="G2688" s="103"/>
      <c r="K2688" s="103"/>
      <c r="L2688" s="39"/>
      <c r="M2688" s="103"/>
      <c r="R2688" s="111"/>
    </row>
    <row r="2689" spans="2:18" ht="12.75" customHeight="1">
      <c r="B2689" s="38"/>
      <c r="C2689" s="103" t="s">
        <v>3333</v>
      </c>
      <c r="D2689" s="103"/>
      <c r="E2689" s="103"/>
      <c r="F2689" s="103"/>
      <c r="G2689" s="103"/>
      <c r="K2689" s="103"/>
      <c r="L2689" s="39"/>
      <c r="M2689" s="103"/>
      <c r="R2689" s="111"/>
    </row>
    <row r="2690" spans="2:18" ht="12.75" customHeight="1">
      <c r="B2690" s="38"/>
      <c r="C2690" s="103" t="s">
        <v>3334</v>
      </c>
      <c r="D2690" s="103"/>
      <c r="E2690" s="103"/>
      <c r="F2690" s="103"/>
      <c r="G2690" s="103"/>
      <c r="K2690" s="103"/>
      <c r="L2690" s="39"/>
      <c r="M2690" s="103"/>
      <c r="R2690" s="111"/>
    </row>
    <row r="2691" spans="2:18" ht="12.75" customHeight="1">
      <c r="B2691" s="38" t="s">
        <v>3436</v>
      </c>
      <c r="C2691" s="103"/>
      <c r="D2691" s="103"/>
      <c r="E2691" s="103"/>
      <c r="F2691" s="103"/>
      <c r="G2691" s="103"/>
      <c r="K2691" s="103"/>
      <c r="L2691" s="39"/>
      <c r="M2691" s="103"/>
      <c r="R2691" s="111"/>
    </row>
    <row r="2692" spans="2:18" ht="12.75" customHeight="1">
      <c r="B2692" s="38" t="s">
        <v>3437</v>
      </c>
      <c r="C2692" s="103"/>
      <c r="D2692" s="103"/>
      <c r="E2692" s="103"/>
      <c r="F2692" s="103"/>
      <c r="G2692" s="103"/>
      <c r="K2692" s="103"/>
      <c r="L2692" s="39"/>
      <c r="M2692" s="103"/>
      <c r="R2692" s="111"/>
    </row>
    <row r="2693" spans="2:18" ht="12.75" customHeight="1">
      <c r="B2693" s="1038"/>
      <c r="C2693" s="103" t="s">
        <v>3438</v>
      </c>
      <c r="D2693" s="103"/>
      <c r="E2693" s="103"/>
      <c r="F2693" s="103"/>
      <c r="G2693" s="103"/>
      <c r="K2693" s="103"/>
      <c r="L2693" s="39"/>
      <c r="M2693" s="103"/>
      <c r="R2693" s="111"/>
    </row>
    <row r="2694" spans="2:18" ht="12.75" customHeight="1">
      <c r="B2694" s="1038"/>
      <c r="C2694" s="103" t="s">
        <v>5671</v>
      </c>
      <c r="D2694" s="103"/>
      <c r="E2694" s="103"/>
      <c r="F2694" s="103"/>
      <c r="G2694" s="103"/>
      <c r="K2694" s="103"/>
      <c r="L2694" s="39"/>
      <c r="M2694" s="103"/>
      <c r="R2694" s="111"/>
    </row>
    <row r="2695" spans="2:18" ht="12.75" customHeight="1">
      <c r="B2695" s="1038"/>
      <c r="C2695" s="103" t="s">
        <v>5622</v>
      </c>
      <c r="D2695" s="103"/>
      <c r="E2695" s="103"/>
      <c r="F2695" s="103"/>
      <c r="G2695" s="103"/>
      <c r="K2695" s="103"/>
      <c r="L2695" s="39"/>
      <c r="M2695" s="103"/>
      <c r="R2695" s="111"/>
    </row>
    <row r="2696" spans="2:18" ht="12.75" customHeight="1">
      <c r="B2696" s="1038"/>
      <c r="C2696" s="103" t="s">
        <v>4402</v>
      </c>
      <c r="D2696" s="103"/>
      <c r="E2696" s="103"/>
      <c r="F2696" s="103"/>
      <c r="G2696" s="103"/>
      <c r="K2696" s="103"/>
      <c r="L2696" s="39"/>
      <c r="M2696" s="103"/>
      <c r="R2696" s="111"/>
    </row>
    <row r="2697" spans="2:18" ht="12.75" customHeight="1">
      <c r="B2697" s="1038"/>
      <c r="C2697" s="103" t="s">
        <v>3439</v>
      </c>
      <c r="D2697" s="103"/>
      <c r="E2697" s="103"/>
      <c r="F2697" s="103"/>
      <c r="G2697" s="103"/>
      <c r="K2697" s="103"/>
      <c r="L2697" s="39"/>
      <c r="M2697" s="103"/>
      <c r="R2697" s="111"/>
    </row>
    <row r="2698" spans="2:18" ht="12.75" customHeight="1">
      <c r="B2698" s="1038"/>
      <c r="C2698" s="103" t="s">
        <v>3440</v>
      </c>
      <c r="D2698" s="103"/>
      <c r="E2698" s="103"/>
      <c r="F2698" s="103"/>
      <c r="G2698" s="103"/>
      <c r="K2698" s="103"/>
      <c r="L2698" s="39"/>
      <c r="M2698" s="103"/>
      <c r="R2698" s="111"/>
    </row>
    <row r="2699" spans="2:18" ht="12.75" customHeight="1">
      <c r="B2699" s="1038"/>
      <c r="C2699" s="103" t="s">
        <v>3441</v>
      </c>
      <c r="D2699" s="103"/>
      <c r="E2699" s="103"/>
      <c r="F2699" s="103"/>
      <c r="G2699" s="103"/>
      <c r="I2699" s="39"/>
      <c r="K2699" s="103"/>
      <c r="L2699" s="39"/>
      <c r="M2699" s="103"/>
      <c r="R2699" s="111"/>
    </row>
    <row r="2700" spans="2:18" ht="12.75" customHeight="1">
      <c r="B2700" s="1038"/>
      <c r="C2700" s="103" t="s">
        <v>3442</v>
      </c>
      <c r="D2700" s="103"/>
      <c r="E2700" s="103"/>
      <c r="F2700" s="103"/>
      <c r="G2700" s="103"/>
      <c r="K2700" s="103"/>
      <c r="L2700" s="39"/>
      <c r="M2700" s="103"/>
      <c r="R2700" s="111"/>
    </row>
    <row r="2701" spans="2:18" ht="12.75" customHeight="1">
      <c r="B2701" s="1038"/>
      <c r="C2701" s="103" t="s">
        <v>6721</v>
      </c>
      <c r="D2701" s="103"/>
      <c r="E2701" s="103"/>
      <c r="F2701" s="103"/>
      <c r="G2701" s="103"/>
      <c r="K2701" s="103"/>
      <c r="L2701" s="39"/>
      <c r="M2701" s="103"/>
      <c r="R2701" s="111"/>
    </row>
    <row r="2702" spans="2:18" ht="12.75" customHeight="1">
      <c r="B2702" s="1038"/>
      <c r="C2702" s="103" t="s">
        <v>9268</v>
      </c>
      <c r="D2702" s="103"/>
      <c r="E2702" s="103"/>
      <c r="F2702" s="103"/>
      <c r="G2702" s="103"/>
      <c r="K2702" s="103"/>
      <c r="L2702" s="39"/>
      <c r="M2702" s="103"/>
      <c r="R2702" s="111"/>
    </row>
    <row r="2703" spans="2:18" ht="12.75" customHeight="1">
      <c r="B2703" s="1038"/>
      <c r="C2703" s="103" t="s">
        <v>4401</v>
      </c>
      <c r="D2703" s="103"/>
      <c r="E2703" s="103"/>
      <c r="F2703" s="103"/>
      <c r="G2703" s="103"/>
      <c r="K2703" s="103"/>
      <c r="L2703" s="39"/>
      <c r="M2703" s="103"/>
      <c r="R2703" s="111"/>
    </row>
    <row r="2704" spans="2:18" ht="12.75" customHeight="1">
      <c r="B2704" s="1038"/>
      <c r="C2704" s="103" t="s">
        <v>5949</v>
      </c>
      <c r="D2704" s="103"/>
      <c r="E2704" s="103"/>
      <c r="F2704" s="103"/>
      <c r="G2704" s="103"/>
      <c r="K2704" s="103"/>
      <c r="L2704" s="39"/>
      <c r="M2704" s="103"/>
      <c r="R2704" s="111"/>
    </row>
    <row r="2705" spans="2:18" ht="12.75" customHeight="1">
      <c r="B2705" s="1038"/>
      <c r="C2705" s="103" t="s">
        <v>9445</v>
      </c>
      <c r="D2705" s="103"/>
      <c r="E2705" s="103"/>
      <c r="F2705" s="103"/>
      <c r="G2705" s="103"/>
      <c r="K2705" s="103"/>
      <c r="L2705" s="39"/>
      <c r="M2705" s="103"/>
      <c r="R2705" s="111"/>
    </row>
    <row r="2706" spans="2:18" ht="12.75" customHeight="1">
      <c r="B2706" s="1038"/>
      <c r="C2706" s="103" t="s">
        <v>9267</v>
      </c>
      <c r="D2706" s="103"/>
      <c r="E2706" s="103"/>
      <c r="F2706" s="103"/>
      <c r="G2706" s="103"/>
      <c r="K2706" s="103"/>
      <c r="L2706" s="39"/>
      <c r="M2706" s="103"/>
      <c r="R2706" s="111"/>
    </row>
    <row r="2707" spans="2:18" ht="12.75" customHeight="1">
      <c r="B2707" s="1038"/>
      <c r="C2707" s="103" t="s">
        <v>9013</v>
      </c>
      <c r="D2707" s="103"/>
      <c r="E2707" s="103"/>
      <c r="F2707" s="103"/>
      <c r="G2707" s="103"/>
      <c r="K2707" s="103"/>
      <c r="L2707" s="39"/>
      <c r="M2707" s="103"/>
      <c r="R2707" s="111"/>
    </row>
    <row r="2708" spans="2:18" ht="12.75" customHeight="1">
      <c r="B2708" s="1038"/>
      <c r="C2708" s="103"/>
      <c r="D2708" s="103"/>
      <c r="E2708" s="103"/>
      <c r="F2708" s="103"/>
      <c r="G2708" s="103"/>
      <c r="K2708" s="103"/>
      <c r="L2708" s="39"/>
      <c r="M2708" s="103"/>
      <c r="R2708" s="111"/>
    </row>
    <row r="2709" spans="2:18" ht="12.75" customHeight="1">
      <c r="B2709" s="1038"/>
      <c r="C2709" s="103"/>
      <c r="D2709" s="103"/>
      <c r="E2709" s="103"/>
      <c r="F2709" s="103"/>
      <c r="G2709" s="103"/>
      <c r="K2709" s="103"/>
      <c r="L2709" s="39"/>
      <c r="M2709" s="103"/>
      <c r="R2709" s="111"/>
    </row>
    <row r="2710" spans="2:18" ht="12.75" customHeight="1">
      <c r="B2710" s="1038"/>
      <c r="C2710" s="103"/>
      <c r="D2710" s="103"/>
      <c r="E2710" s="103"/>
      <c r="F2710" s="103"/>
      <c r="G2710" s="103"/>
      <c r="K2710" s="103"/>
      <c r="L2710" s="39"/>
      <c r="M2710" s="103"/>
      <c r="R2710" s="111"/>
    </row>
    <row r="2711" spans="2:18" ht="12.75" customHeight="1">
      <c r="B2711" s="1038"/>
      <c r="C2711" s="103"/>
      <c r="D2711" s="103"/>
      <c r="E2711" s="103"/>
      <c r="F2711" s="103"/>
      <c r="G2711" s="103"/>
      <c r="K2711" s="103"/>
      <c r="L2711" s="39"/>
      <c r="M2711" s="103"/>
      <c r="R2711" s="111"/>
    </row>
    <row r="2712" spans="2:18" ht="12.75" customHeight="1">
      <c r="B2712" s="344">
        <v>10</v>
      </c>
      <c r="C2712" s="32"/>
      <c r="D2712" s="32" t="s">
        <v>7257</v>
      </c>
      <c r="E2712" s="103"/>
      <c r="F2712" s="103"/>
      <c r="G2712" s="32"/>
      <c r="H2712" s="76"/>
      <c r="I2712" s="32"/>
      <c r="K2712" s="103"/>
      <c r="L2712" s="39"/>
      <c r="M2712" s="103"/>
      <c r="R2712" s="111"/>
    </row>
    <row r="2713" spans="2:18" ht="12.75" customHeight="1">
      <c r="B2713" s="344"/>
      <c r="C2713" s="32">
        <v>100</v>
      </c>
      <c r="D2713" s="32" t="str">
        <f t="shared" ref="D2713:D2728" si="51">IFERROR(INDEX($M:$M,MATCH($C2713,$E:$E,0)),"Not Used")</f>
        <v>Plinske, Kathleen</v>
      </c>
      <c r="E2713" s="103"/>
      <c r="F2713" s="103"/>
      <c r="G2713" s="103"/>
      <c r="J2713" s="32"/>
      <c r="K2713" s="32"/>
      <c r="L2713" s="39"/>
      <c r="M2713" s="103"/>
      <c r="R2713" s="111"/>
    </row>
    <row r="2714" spans="2:18" ht="12.75" customHeight="1">
      <c r="B2714" s="344"/>
      <c r="C2714" s="32">
        <v>101</v>
      </c>
      <c r="D2714" s="32" t="str">
        <f t="shared" si="51"/>
        <v>No Budget Manager</v>
      </c>
      <c r="E2714" s="103"/>
      <c r="F2714" s="103"/>
      <c r="G2714" s="103"/>
      <c r="J2714" s="32"/>
      <c r="K2714" s="32"/>
      <c r="L2714" s="39"/>
      <c r="M2714" s="103"/>
      <c r="R2714" s="111"/>
    </row>
    <row r="2715" spans="2:18" ht="12.75" customHeight="1">
      <c r="B2715" s="344"/>
      <c r="C2715" s="32">
        <v>102</v>
      </c>
      <c r="D2715" s="32" t="str">
        <f t="shared" si="51"/>
        <v>Mullowney, William</v>
      </c>
      <c r="E2715" s="103"/>
      <c r="F2715" s="103"/>
      <c r="G2715" s="103"/>
      <c r="J2715" s="32"/>
      <c r="K2715" s="32"/>
      <c r="L2715" s="39"/>
      <c r="M2715" s="103"/>
      <c r="R2715" s="111"/>
    </row>
    <row r="2716" spans="2:18" ht="12.75" customHeight="1">
      <c r="B2716" s="344"/>
      <c r="C2716" s="32">
        <v>103</v>
      </c>
      <c r="D2716" s="32" t="str">
        <f t="shared" si="51"/>
        <v>Galbraith, James</v>
      </c>
      <c r="E2716" s="103"/>
      <c r="F2716" s="103"/>
      <c r="G2716" s="103"/>
      <c r="J2716" s="32"/>
      <c r="K2716" s="32"/>
      <c r="L2716" s="39"/>
      <c r="M2716" s="103"/>
      <c r="R2716" s="111"/>
    </row>
    <row r="2717" spans="2:18" ht="12.75" customHeight="1">
      <c r="B2717" s="344"/>
      <c r="C2717" s="32">
        <v>104</v>
      </c>
      <c r="D2717" s="32" t="str">
        <f t="shared" si="51"/>
        <v>McKnight, Carla</v>
      </c>
      <c r="E2717" s="103"/>
      <c r="F2717" s="103"/>
      <c r="G2717" s="103"/>
      <c r="J2717" s="32"/>
      <c r="K2717" s="32"/>
      <c r="L2717" s="39"/>
      <c r="M2717" s="103"/>
      <c r="R2717" s="111"/>
    </row>
    <row r="2718" spans="2:18" ht="12.75" customHeight="1">
      <c r="B2718" s="344"/>
      <c r="C2718" s="32">
        <v>105</v>
      </c>
      <c r="D2718" s="32" t="str">
        <f t="shared" si="51"/>
        <v>Battista, Joseph</v>
      </c>
      <c r="E2718" s="103"/>
      <c r="F2718" s="103"/>
      <c r="G2718" s="103"/>
      <c r="J2718" s="32"/>
      <c r="K2718" s="32"/>
      <c r="L2718" s="39"/>
      <c r="M2718" s="103"/>
      <c r="R2718" s="111"/>
    </row>
    <row r="2719" spans="2:18" ht="12.75" customHeight="1">
      <c r="B2719" s="344"/>
      <c r="C2719" s="32">
        <v>106</v>
      </c>
      <c r="D2719" s="32" t="str">
        <f t="shared" si="51"/>
        <v>No Budget Manager</v>
      </c>
      <c r="E2719" s="103"/>
      <c r="F2719" s="103"/>
      <c r="G2719" s="103"/>
      <c r="J2719" s="32"/>
      <c r="K2719" s="32"/>
      <c r="L2719" s="39"/>
      <c r="M2719" s="103"/>
      <c r="R2719" s="111"/>
    </row>
    <row r="2720" spans="2:18" ht="12.75" customHeight="1">
      <c r="B2720" s="344"/>
      <c r="C2720" s="32">
        <v>107</v>
      </c>
      <c r="D2720" s="32" t="str">
        <f t="shared" si="51"/>
        <v>Artze Vega, Isis</v>
      </c>
      <c r="E2720" s="103"/>
      <c r="F2720" s="103"/>
      <c r="G2720" s="103"/>
      <c r="J2720" s="32"/>
      <c r="K2720" s="114"/>
      <c r="L2720" s="39"/>
      <c r="M2720" s="103"/>
      <c r="R2720" s="111"/>
    </row>
    <row r="2721" spans="2:18" ht="12.75" customHeight="1">
      <c r="B2721" s="344"/>
      <c r="C2721" s="32">
        <v>108</v>
      </c>
      <c r="D2721" s="32" t="str">
        <f t="shared" si="51"/>
        <v>McKelvey, Joel</v>
      </c>
      <c r="E2721" s="103"/>
      <c r="F2721" s="103"/>
      <c r="G2721" s="103"/>
      <c r="J2721" s="32"/>
      <c r="K2721" s="32"/>
      <c r="L2721" s="39"/>
      <c r="M2721" s="103"/>
      <c r="R2721" s="111"/>
    </row>
    <row r="2722" spans="2:18" ht="12.75" customHeight="1">
      <c r="B2722" s="344"/>
      <c r="C2722" s="32">
        <v>109</v>
      </c>
      <c r="D2722" s="32" t="str">
        <f t="shared" si="51"/>
        <v>Frederick, Lesley</v>
      </c>
      <c r="E2722" s="103"/>
      <c r="F2722" s="103"/>
      <c r="G2722" s="103"/>
      <c r="J2722" s="32"/>
      <c r="K2722" s="32"/>
      <c r="L2722" s="39"/>
      <c r="M2722" s="103"/>
      <c r="R2722" s="111"/>
    </row>
    <row r="2723" spans="2:18" ht="12.75" customHeight="1">
      <c r="B2723" s="344"/>
      <c r="C2723" s="32">
        <v>110</v>
      </c>
      <c r="D2723" s="32" t="str">
        <f t="shared" si="51"/>
        <v>Bosley, Amy</v>
      </c>
      <c r="E2723" s="103"/>
      <c r="F2723" s="103"/>
      <c r="G2723" s="103"/>
      <c r="J2723" s="32"/>
      <c r="K2723" s="32"/>
      <c r="L2723" s="39"/>
      <c r="M2723" s="103"/>
      <c r="R2723" s="111"/>
    </row>
    <row r="2724" spans="2:18" ht="12.75" customHeight="1">
      <c r="B2724" s="344"/>
      <c r="C2724" s="32">
        <v>111</v>
      </c>
      <c r="D2724" s="32" t="str">
        <f t="shared" si="51"/>
        <v>No Budget Manager</v>
      </c>
      <c r="E2724" s="103"/>
      <c r="F2724" s="103"/>
      <c r="G2724" s="103"/>
      <c r="J2724" s="32"/>
      <c r="K2724" s="32"/>
      <c r="L2724" s="39"/>
      <c r="M2724" s="103"/>
      <c r="R2724" s="111"/>
    </row>
    <row r="2725" spans="2:18" ht="12.75" customHeight="1">
      <c r="B2725" s="344"/>
      <c r="C2725" s="32">
        <v>112</v>
      </c>
      <c r="D2725" s="32" t="str">
        <f t="shared" si="51"/>
        <v>No Budget Manager</v>
      </c>
      <c r="E2725" s="103"/>
      <c r="F2725" s="103"/>
      <c r="G2725" s="103"/>
      <c r="J2725" s="32"/>
      <c r="K2725" s="32"/>
      <c r="L2725" s="39"/>
      <c r="M2725" s="103"/>
      <c r="R2725" s="111"/>
    </row>
    <row r="2726" spans="2:18" ht="12.75" customHeight="1">
      <c r="B2726" s="344"/>
      <c r="C2726" s="32">
        <v>113</v>
      </c>
      <c r="D2726" s="32" t="str">
        <f t="shared" si="51"/>
        <v>No Budget Manager</v>
      </c>
      <c r="E2726" s="103"/>
      <c r="F2726" s="103"/>
      <c r="G2726" s="103"/>
      <c r="J2726" s="32"/>
      <c r="K2726" s="32"/>
      <c r="L2726" s="39"/>
      <c r="M2726" s="103"/>
      <c r="R2726" s="111"/>
    </row>
    <row r="2727" spans="2:18" ht="12.75" customHeight="1">
      <c r="B2727" s="344"/>
      <c r="C2727" s="32">
        <v>114</v>
      </c>
      <c r="D2727" s="32" t="str">
        <f t="shared" si="51"/>
        <v>No Budget Manager</v>
      </c>
      <c r="E2727" s="103"/>
      <c r="F2727" s="103"/>
      <c r="G2727" s="103"/>
      <c r="J2727" s="32"/>
      <c r="K2727" s="32"/>
      <c r="L2727" s="39"/>
      <c r="M2727" s="103"/>
      <c r="R2727" s="111"/>
    </row>
    <row r="2728" spans="2:18" ht="12.75" customHeight="1">
      <c r="B2728" s="1038"/>
      <c r="C2728" s="32">
        <v>115</v>
      </c>
      <c r="D2728" s="32" t="str">
        <f t="shared" si="51"/>
        <v>No Budget Manager</v>
      </c>
      <c r="E2728" s="103"/>
      <c r="F2728" s="103"/>
      <c r="G2728" s="103"/>
      <c r="J2728" s="32"/>
      <c r="K2728" s="32"/>
      <c r="L2728" s="39"/>
      <c r="M2728" s="103"/>
      <c r="R2728" s="111"/>
    </row>
    <row r="2729" spans="2:18" ht="12.75" customHeight="1">
      <c r="B2729" s="1038"/>
      <c r="C2729" s="103"/>
      <c r="D2729" s="103"/>
      <c r="E2729" s="103"/>
      <c r="F2729" s="103"/>
      <c r="G2729" s="103"/>
      <c r="K2729" s="103"/>
      <c r="L2729" s="39"/>
      <c r="M2729" s="103"/>
      <c r="R2729" s="111"/>
    </row>
    <row r="2730" spans="2:18" ht="12.75" customHeight="1">
      <c r="B2730" s="1038"/>
      <c r="C2730" s="103"/>
      <c r="D2730" s="103"/>
      <c r="E2730" s="103"/>
      <c r="F2730" s="103"/>
      <c r="G2730" s="103"/>
      <c r="K2730" s="103"/>
      <c r="L2730" s="39"/>
      <c r="M2730" s="103"/>
      <c r="R2730" s="111"/>
    </row>
    <row r="2731" spans="2:18" ht="12.75" customHeight="1">
      <c r="B2731" s="1038"/>
      <c r="C2731" s="103"/>
      <c r="D2731" s="103"/>
      <c r="E2731" s="103"/>
      <c r="F2731" s="103"/>
      <c r="G2731" s="103"/>
      <c r="K2731" s="103"/>
      <c r="L2731" s="39"/>
      <c r="M2731" s="103"/>
      <c r="R2731" s="111"/>
    </row>
    <row r="2732" spans="2:18" ht="12.75" customHeight="1">
      <c r="B2732" s="1038"/>
      <c r="C2732" s="103"/>
      <c r="D2732" s="103"/>
      <c r="E2732" s="103"/>
      <c r="F2732" s="103"/>
      <c r="G2732" s="103"/>
      <c r="K2732" s="103"/>
      <c r="L2732" s="39"/>
      <c r="M2732" s="103"/>
      <c r="R2732" s="111"/>
    </row>
    <row r="2733" spans="2:18" ht="12.75" customHeight="1">
      <c r="B2733" s="1038"/>
      <c r="C2733" s="103"/>
      <c r="D2733" s="103"/>
      <c r="E2733" s="103"/>
      <c r="F2733" s="103"/>
      <c r="G2733" s="103"/>
      <c r="K2733" s="103"/>
      <c r="L2733" s="39"/>
      <c r="M2733" s="103"/>
      <c r="R2733" s="111"/>
    </row>
    <row r="2734" spans="2:18" ht="12.75" customHeight="1">
      <c r="B2734" s="1038"/>
      <c r="C2734" s="103"/>
      <c r="D2734" s="103"/>
      <c r="E2734" s="103"/>
      <c r="F2734" s="103"/>
      <c r="G2734" s="103"/>
      <c r="K2734" s="103"/>
      <c r="L2734" s="39"/>
      <c r="M2734" s="103"/>
      <c r="R2734" s="111"/>
    </row>
    <row r="2735" spans="2:18" ht="12.75" customHeight="1">
      <c r="B2735" s="1038"/>
      <c r="C2735" s="103"/>
      <c r="D2735" s="103"/>
      <c r="E2735" s="103"/>
      <c r="F2735" s="103"/>
      <c r="G2735" s="103"/>
      <c r="K2735" s="103"/>
      <c r="L2735" s="39"/>
      <c r="M2735" s="103"/>
      <c r="R2735" s="111"/>
    </row>
    <row r="2736" spans="2:18" ht="12.75" customHeight="1">
      <c r="B2736" s="1038"/>
      <c r="C2736" s="103"/>
      <c r="D2736" s="103"/>
      <c r="E2736" s="103"/>
      <c r="F2736" s="103"/>
      <c r="G2736" s="103"/>
      <c r="K2736" s="103"/>
      <c r="L2736" s="39"/>
      <c r="M2736" s="103"/>
      <c r="R2736" s="111"/>
    </row>
    <row r="2737" spans="2:18" ht="12.75" customHeight="1">
      <c r="B2737" s="1038"/>
      <c r="C2737" s="103"/>
      <c r="D2737" s="103"/>
      <c r="E2737" s="103"/>
      <c r="F2737" s="103"/>
      <c r="G2737" s="103"/>
      <c r="K2737" s="103"/>
      <c r="L2737" s="39"/>
      <c r="M2737" s="103"/>
      <c r="R2737" s="111"/>
    </row>
    <row r="2738" spans="2:18" ht="12.75" customHeight="1">
      <c r="B2738" s="1038"/>
      <c r="C2738" s="103"/>
      <c r="D2738" s="103"/>
      <c r="E2738" s="103"/>
      <c r="F2738" s="103"/>
      <c r="G2738" s="103"/>
      <c r="K2738" s="103"/>
      <c r="L2738" s="39"/>
      <c r="M2738" s="103"/>
      <c r="R2738" s="111"/>
    </row>
    <row r="2739" spans="2:18" ht="12.75" customHeight="1">
      <c r="B2739" s="1038"/>
      <c r="C2739" s="103"/>
      <c r="D2739" s="103"/>
      <c r="E2739" s="103"/>
      <c r="F2739" s="103"/>
      <c r="G2739" s="103"/>
      <c r="K2739" s="103"/>
      <c r="L2739" s="39"/>
      <c r="M2739" s="103"/>
      <c r="R2739" s="111"/>
    </row>
    <row r="2740" spans="2:18" ht="12.75" customHeight="1">
      <c r="B2740" s="1038"/>
      <c r="C2740" s="103"/>
      <c r="D2740" s="103"/>
      <c r="E2740" s="103"/>
      <c r="F2740" s="103"/>
      <c r="G2740" s="103"/>
      <c r="K2740" s="103"/>
      <c r="L2740" s="39"/>
      <c r="M2740" s="103"/>
      <c r="R2740" s="111"/>
    </row>
    <row r="2741" spans="2:18" ht="12.75" customHeight="1">
      <c r="B2741" s="1038"/>
      <c r="C2741" s="103"/>
      <c r="D2741" s="103"/>
      <c r="E2741" s="103"/>
      <c r="F2741" s="103"/>
      <c r="G2741" s="103"/>
      <c r="K2741" s="103"/>
      <c r="L2741" s="39"/>
      <c r="M2741" s="103"/>
      <c r="R2741" s="111"/>
    </row>
    <row r="2742" spans="2:18" ht="12.75" customHeight="1">
      <c r="B2742" s="1038"/>
      <c r="C2742" s="103"/>
      <c r="D2742" s="103"/>
      <c r="E2742" s="103"/>
      <c r="F2742" s="103"/>
      <c r="G2742" s="103"/>
      <c r="K2742" s="103"/>
      <c r="L2742" s="39"/>
      <c r="M2742" s="103"/>
      <c r="R2742" s="111"/>
    </row>
    <row r="2743" spans="2:18" ht="12.75" customHeight="1">
      <c r="B2743" s="1038"/>
      <c r="C2743" s="103"/>
      <c r="D2743" s="103"/>
      <c r="E2743" s="103"/>
      <c r="F2743" s="103"/>
      <c r="G2743" s="103"/>
      <c r="K2743" s="103"/>
      <c r="L2743" s="39"/>
      <c r="M2743" s="103"/>
      <c r="R2743" s="111"/>
    </row>
    <row r="2744" spans="2:18" ht="12.75" customHeight="1">
      <c r="B2744" s="1038"/>
      <c r="C2744" s="103"/>
      <c r="D2744" s="103"/>
      <c r="E2744" s="103"/>
      <c r="F2744" s="103"/>
      <c r="G2744" s="103"/>
      <c r="K2744" s="103"/>
      <c r="L2744" s="39"/>
      <c r="M2744" s="103"/>
      <c r="R2744" s="111"/>
    </row>
    <row r="2745" spans="2:18" ht="12.75" customHeight="1">
      <c r="B2745" s="1038"/>
      <c r="C2745" s="103"/>
      <c r="D2745" s="103"/>
      <c r="E2745" s="103"/>
      <c r="F2745" s="103"/>
      <c r="G2745" s="103"/>
      <c r="K2745" s="103"/>
      <c r="L2745" s="39"/>
      <c r="M2745" s="103"/>
    </row>
    <row r="2746" spans="2:18" ht="12.75" customHeight="1">
      <c r="B2746" s="1038"/>
      <c r="C2746" s="103"/>
      <c r="D2746" s="103"/>
      <c r="E2746" s="103"/>
      <c r="F2746" s="103"/>
      <c r="G2746" s="103"/>
      <c r="K2746" s="103"/>
      <c r="L2746" s="39"/>
      <c r="M2746" s="103"/>
    </row>
    <row r="2747" spans="2:18" ht="12.75" customHeight="1">
      <c r="B2747" s="1038"/>
      <c r="C2747" s="103"/>
      <c r="D2747" s="103"/>
      <c r="E2747" s="103"/>
      <c r="F2747" s="103"/>
      <c r="G2747" s="103"/>
      <c r="K2747" s="103"/>
      <c r="L2747" s="39"/>
      <c r="M2747" s="103"/>
    </row>
    <row r="2748" spans="2:18" ht="12.75" customHeight="1">
      <c r="B2748" s="1038"/>
      <c r="C2748" s="103"/>
      <c r="D2748" s="103"/>
      <c r="E2748" s="103"/>
      <c r="F2748" s="103"/>
      <c r="G2748" s="103"/>
      <c r="K2748" s="103"/>
      <c r="L2748" s="39"/>
      <c r="M2748" s="103"/>
    </row>
    <row r="2749" spans="2:18" ht="12.75" customHeight="1">
      <c r="B2749" s="1038"/>
      <c r="C2749" s="103"/>
      <c r="D2749" s="103"/>
      <c r="E2749" s="103"/>
      <c r="F2749" s="103"/>
      <c r="G2749" s="103"/>
      <c r="K2749" s="103"/>
      <c r="L2749" s="39"/>
      <c r="M2749" s="103"/>
    </row>
    <row r="2750" spans="2:18" ht="12.75" customHeight="1">
      <c r="B2750" s="1038"/>
      <c r="C2750" s="103"/>
      <c r="D2750" s="103"/>
      <c r="E2750" s="103"/>
      <c r="F2750" s="103"/>
      <c r="G2750" s="103"/>
      <c r="K2750" s="103"/>
      <c r="L2750" s="39"/>
      <c r="M2750" s="103"/>
    </row>
    <row r="2751" spans="2:18" ht="12.75" customHeight="1">
      <c r="B2751" s="1038"/>
      <c r="C2751" s="103"/>
      <c r="D2751" s="103"/>
      <c r="E2751" s="103"/>
      <c r="F2751" s="103"/>
      <c r="G2751" s="103"/>
      <c r="K2751" s="103"/>
      <c r="L2751" s="39"/>
      <c r="M2751" s="103"/>
    </row>
    <row r="2752" spans="2:18" ht="12.75" customHeight="1">
      <c r="B2752" s="1038"/>
      <c r="C2752" s="103"/>
      <c r="D2752" s="103"/>
      <c r="E2752" s="103"/>
      <c r="F2752" s="103"/>
      <c r="G2752" s="103"/>
      <c r="K2752" s="103"/>
      <c r="L2752" s="39"/>
      <c r="M2752" s="103"/>
    </row>
    <row r="2753" spans="2:13" ht="12.75" customHeight="1">
      <c r="B2753" s="1038"/>
      <c r="C2753" s="103"/>
      <c r="D2753" s="103"/>
      <c r="E2753" s="103"/>
      <c r="F2753" s="103"/>
      <c r="G2753" s="103"/>
      <c r="K2753" s="103"/>
      <c r="L2753" s="39"/>
      <c r="M2753" s="103"/>
    </row>
    <row r="2754" spans="2:13" ht="12.75" customHeight="1">
      <c r="B2754" s="1038"/>
      <c r="C2754" s="103"/>
      <c r="D2754" s="103"/>
      <c r="E2754" s="103"/>
      <c r="F2754" s="103"/>
      <c r="G2754" s="103"/>
      <c r="K2754" s="103"/>
      <c r="L2754" s="39"/>
      <c r="M2754" s="103"/>
    </row>
    <row r="2755" spans="2:13" ht="12.75" customHeight="1">
      <c r="B2755" s="1038"/>
      <c r="C2755" s="103"/>
      <c r="D2755" s="103"/>
      <c r="E2755" s="103"/>
      <c r="F2755" s="103"/>
      <c r="G2755" s="103"/>
      <c r="K2755" s="103"/>
      <c r="L2755" s="39"/>
      <c r="M2755" s="103"/>
    </row>
    <row r="2756" spans="2:13" ht="12.75" customHeight="1">
      <c r="B2756" s="1038"/>
      <c r="C2756" s="103"/>
      <c r="D2756" s="103"/>
      <c r="E2756" s="103"/>
      <c r="F2756" s="103"/>
      <c r="G2756" s="103"/>
      <c r="K2756" s="103"/>
      <c r="L2756" s="39"/>
      <c r="M2756" s="103"/>
    </row>
    <row r="2757" spans="2:13" ht="12.75" customHeight="1">
      <c r="B2757" s="1038"/>
      <c r="C2757" s="103"/>
      <c r="D2757" s="103"/>
      <c r="E2757" s="103"/>
      <c r="F2757" s="103"/>
      <c r="G2757" s="103"/>
      <c r="K2757" s="103"/>
      <c r="L2757" s="39"/>
      <c r="M2757" s="103"/>
    </row>
    <row r="2758" spans="2:13" ht="12.75" customHeight="1">
      <c r="B2758" s="1038"/>
      <c r="C2758" s="103"/>
      <c r="D2758" s="103"/>
      <c r="E2758" s="103"/>
      <c r="F2758" s="103"/>
      <c r="G2758" s="103"/>
      <c r="K2758" s="103"/>
      <c r="L2758" s="39"/>
      <c r="M2758" s="103"/>
    </row>
    <row r="2759" spans="2:13" ht="12.75" customHeight="1">
      <c r="B2759" s="1038"/>
      <c r="C2759" s="103"/>
      <c r="D2759" s="103"/>
      <c r="E2759" s="103"/>
      <c r="F2759" s="103"/>
      <c r="G2759" s="103"/>
      <c r="K2759" s="103"/>
      <c r="L2759" s="39"/>
      <c r="M2759" s="103"/>
    </row>
    <row r="2760" spans="2:13" ht="12.75" customHeight="1">
      <c r="B2760" s="1038"/>
      <c r="C2760" s="103"/>
      <c r="D2760" s="103"/>
      <c r="E2760" s="103"/>
      <c r="F2760" s="103"/>
      <c r="G2760" s="103"/>
      <c r="K2760" s="103"/>
      <c r="L2760" s="39"/>
      <c r="M2760" s="103"/>
    </row>
    <row r="2761" spans="2:13" ht="12.75" customHeight="1">
      <c r="B2761" s="1038"/>
      <c r="C2761" s="103"/>
      <c r="D2761" s="103"/>
      <c r="E2761" s="103"/>
      <c r="F2761" s="103"/>
      <c r="G2761" s="103"/>
      <c r="K2761" s="103"/>
      <c r="L2761" s="39"/>
      <c r="M2761" s="103"/>
    </row>
    <row r="2762" spans="2:13" ht="12.75" customHeight="1">
      <c r="B2762" s="1038"/>
      <c r="C2762" s="103"/>
      <c r="D2762" s="103"/>
      <c r="E2762" s="103"/>
      <c r="F2762" s="103"/>
      <c r="G2762" s="103"/>
      <c r="K2762" s="103"/>
      <c r="L2762" s="39"/>
      <c r="M2762" s="103"/>
    </row>
    <row r="2763" spans="2:13" ht="12.75" customHeight="1">
      <c r="B2763" s="1038"/>
      <c r="C2763" s="103"/>
      <c r="D2763" s="103"/>
      <c r="E2763" s="103"/>
      <c r="F2763" s="103"/>
      <c r="G2763" s="103"/>
      <c r="K2763" s="103"/>
      <c r="L2763" s="39"/>
      <c r="M2763" s="103"/>
    </row>
    <row r="2764" spans="2:13" ht="12.75" customHeight="1">
      <c r="B2764" s="1038"/>
      <c r="C2764" s="103"/>
      <c r="D2764" s="103"/>
      <c r="E2764" s="103"/>
      <c r="F2764" s="103"/>
      <c r="G2764" s="103"/>
      <c r="K2764" s="103"/>
      <c r="L2764" s="39"/>
      <c r="M2764" s="103"/>
    </row>
    <row r="2765" spans="2:13" ht="12.75" customHeight="1">
      <c r="B2765" s="1038"/>
      <c r="C2765" s="103"/>
      <c r="D2765" s="103"/>
      <c r="E2765" s="103"/>
      <c r="F2765" s="103"/>
      <c r="G2765" s="103"/>
      <c r="K2765" s="103"/>
      <c r="L2765" s="39"/>
      <c r="M2765" s="103"/>
    </row>
    <row r="2766" spans="2:13" ht="12.75" customHeight="1">
      <c r="B2766" s="1038"/>
      <c r="C2766" s="103"/>
      <c r="D2766" s="103"/>
      <c r="E2766" s="103"/>
      <c r="F2766" s="103"/>
      <c r="G2766" s="103"/>
      <c r="K2766" s="103"/>
      <c r="L2766" s="39"/>
      <c r="M2766" s="103"/>
    </row>
    <row r="2767" spans="2:13" ht="12.75" customHeight="1">
      <c r="B2767" s="1038"/>
      <c r="C2767" s="103"/>
      <c r="D2767" s="103"/>
      <c r="E2767" s="103"/>
      <c r="F2767" s="103"/>
      <c r="G2767" s="103"/>
      <c r="K2767" s="103"/>
      <c r="L2767" s="39"/>
      <c r="M2767" s="103"/>
    </row>
    <row r="2768" spans="2:13" ht="12.75" customHeight="1">
      <c r="B2768" s="1038"/>
      <c r="C2768" s="103"/>
      <c r="D2768" s="103"/>
      <c r="E2768" s="103"/>
      <c r="F2768" s="103"/>
      <c r="G2768" s="103"/>
      <c r="K2768" s="103"/>
      <c r="L2768" s="39"/>
      <c r="M2768" s="103"/>
    </row>
    <row r="2769" spans="2:13" ht="12.75" customHeight="1">
      <c r="B2769" s="1038"/>
      <c r="C2769" s="103"/>
      <c r="D2769" s="103"/>
      <c r="E2769" s="103"/>
      <c r="F2769" s="103"/>
      <c r="G2769" s="103"/>
      <c r="K2769" s="103"/>
      <c r="L2769" s="39"/>
      <c r="M2769" s="103"/>
    </row>
    <row r="2770" spans="2:13" ht="12.75" customHeight="1">
      <c r="B2770" s="1038"/>
      <c r="C2770" s="103"/>
      <c r="D2770" s="103"/>
      <c r="E2770" s="103"/>
      <c r="F2770" s="103"/>
      <c r="G2770" s="103"/>
      <c r="K2770" s="103"/>
      <c r="L2770" s="39"/>
      <c r="M2770" s="103"/>
    </row>
    <row r="2771" spans="2:13" ht="12.75" customHeight="1">
      <c r="B2771" s="1038"/>
      <c r="C2771" s="103"/>
      <c r="D2771" s="103"/>
      <c r="E2771" s="103"/>
      <c r="F2771" s="103"/>
      <c r="G2771" s="103"/>
      <c r="K2771" s="103"/>
      <c r="L2771" s="39"/>
      <c r="M2771" s="103"/>
    </row>
    <row r="2772" spans="2:13" ht="12.75" customHeight="1">
      <c r="B2772" s="1038"/>
      <c r="C2772" s="103"/>
      <c r="D2772" s="103"/>
      <c r="E2772" s="103"/>
      <c r="F2772" s="103"/>
      <c r="G2772" s="103"/>
      <c r="K2772" s="103"/>
      <c r="L2772" s="39"/>
      <c r="M2772" s="103"/>
    </row>
    <row r="2773" spans="2:13" ht="12.75" customHeight="1">
      <c r="B2773" s="1038"/>
      <c r="C2773" s="103"/>
      <c r="D2773" s="103"/>
      <c r="E2773" s="103"/>
      <c r="F2773" s="103"/>
      <c r="G2773" s="103"/>
      <c r="K2773" s="103"/>
      <c r="L2773" s="39"/>
      <c r="M2773" s="103"/>
    </row>
    <row r="2774" spans="2:13" ht="12.75" customHeight="1">
      <c r="B2774" s="1038"/>
      <c r="C2774" s="103"/>
      <c r="D2774" s="103"/>
      <c r="E2774" s="103"/>
      <c r="F2774" s="103"/>
      <c r="G2774" s="103"/>
      <c r="K2774" s="103"/>
      <c r="L2774" s="39"/>
      <c r="M2774" s="103"/>
    </row>
    <row r="2775" spans="2:13" ht="12.75" customHeight="1">
      <c r="B2775" s="1038"/>
      <c r="C2775" s="103"/>
      <c r="D2775" s="103"/>
      <c r="E2775" s="103"/>
      <c r="F2775" s="103"/>
      <c r="G2775" s="103"/>
      <c r="K2775" s="103"/>
      <c r="L2775" s="39"/>
      <c r="M2775" s="103"/>
    </row>
    <row r="2776" spans="2:13" ht="12.75" customHeight="1">
      <c r="B2776" s="1038"/>
      <c r="C2776" s="103"/>
      <c r="D2776" s="103"/>
      <c r="E2776" s="103"/>
      <c r="F2776" s="103"/>
      <c r="G2776" s="103"/>
      <c r="K2776" s="103"/>
      <c r="L2776" s="39"/>
      <c r="M2776" s="103"/>
    </row>
    <row r="2777" spans="2:13" ht="12.75" customHeight="1">
      <c r="B2777" s="1038"/>
      <c r="C2777" s="103"/>
      <c r="D2777" s="103"/>
      <c r="E2777" s="103"/>
      <c r="F2777" s="103"/>
      <c r="G2777" s="103"/>
      <c r="K2777" s="103"/>
      <c r="L2777" s="39"/>
      <c r="M2777" s="103"/>
    </row>
    <row r="2778" spans="2:13" ht="12.75" customHeight="1">
      <c r="B2778" s="1038"/>
      <c r="C2778" s="103"/>
      <c r="D2778" s="103"/>
      <c r="E2778" s="103"/>
      <c r="F2778" s="103"/>
      <c r="G2778" s="103"/>
      <c r="K2778" s="103"/>
      <c r="L2778" s="39"/>
      <c r="M2778" s="103"/>
    </row>
    <row r="2779" spans="2:13" ht="12.75" customHeight="1">
      <c r="B2779" s="1038"/>
      <c r="C2779" s="103"/>
      <c r="D2779" s="103"/>
      <c r="E2779" s="103"/>
      <c r="F2779" s="103"/>
      <c r="G2779" s="103"/>
      <c r="K2779" s="103"/>
      <c r="L2779" s="39"/>
      <c r="M2779" s="103"/>
    </row>
    <row r="2780" spans="2:13" ht="12.75" customHeight="1">
      <c r="B2780" s="1038"/>
      <c r="C2780" s="103"/>
      <c r="D2780" s="103"/>
      <c r="E2780" s="103"/>
      <c r="F2780" s="103"/>
      <c r="G2780" s="103"/>
      <c r="K2780" s="103"/>
      <c r="L2780" s="39"/>
      <c r="M2780" s="103"/>
    </row>
    <row r="2781" spans="2:13" ht="12.75" customHeight="1">
      <c r="B2781" s="1038"/>
      <c r="C2781" s="103"/>
      <c r="D2781" s="103"/>
      <c r="E2781" s="103"/>
      <c r="F2781" s="103"/>
      <c r="G2781" s="103"/>
      <c r="K2781" s="103"/>
      <c r="L2781" s="39"/>
      <c r="M2781" s="103"/>
    </row>
    <row r="2782" spans="2:13" ht="12.75" customHeight="1">
      <c r="B2782" s="1038"/>
      <c r="C2782" s="103"/>
      <c r="D2782" s="103"/>
      <c r="E2782" s="103"/>
      <c r="F2782" s="103"/>
      <c r="G2782" s="103"/>
      <c r="K2782" s="103"/>
      <c r="L2782" s="39"/>
      <c r="M2782" s="103"/>
    </row>
    <row r="2783" spans="2:13" ht="12.75" customHeight="1">
      <c r="B2783" s="1038"/>
      <c r="C2783" s="103"/>
      <c r="D2783" s="103"/>
      <c r="E2783" s="103"/>
      <c r="F2783" s="103"/>
      <c r="G2783" s="103"/>
      <c r="K2783" s="103"/>
      <c r="L2783" s="39"/>
      <c r="M2783" s="103"/>
    </row>
    <row r="2784" spans="2:13" ht="12.75" customHeight="1">
      <c r="B2784" s="1038"/>
      <c r="C2784" s="103"/>
      <c r="D2784" s="103"/>
      <c r="E2784" s="103"/>
      <c r="F2784" s="103"/>
      <c r="G2784" s="103"/>
      <c r="K2784" s="103"/>
      <c r="L2784" s="39"/>
      <c r="M2784" s="103"/>
    </row>
    <row r="2785" spans="2:13" ht="12.75" customHeight="1">
      <c r="B2785" s="1038"/>
      <c r="C2785" s="103"/>
      <c r="D2785" s="103"/>
      <c r="E2785" s="103"/>
      <c r="F2785" s="103"/>
      <c r="G2785" s="103"/>
      <c r="K2785" s="103"/>
      <c r="L2785" s="39"/>
      <c r="M2785" s="103"/>
    </row>
    <row r="2786" spans="2:13" ht="12.75" customHeight="1">
      <c r="G2786" s="103"/>
    </row>
  </sheetData>
  <sortState xmlns:xlrd2="http://schemas.microsoft.com/office/spreadsheetml/2017/richdata2" ref="H1893:Q1924">
    <sortCondition ref="H1893:H1924"/>
  </sortState>
  <customSheetViews>
    <customSheetView guid="{FEBB693D-7F9F-4A38-A0AE-CBF9ACA7B7B6}">
      <pane xSplit="1" ySplit="9" topLeftCell="B423" activePane="bottomRight" state="frozen"/>
      <selection pane="bottomRight" activeCell="J420" sqref="J420"/>
      <pageMargins left="0.7" right="0.7" top="0.75" bottom="0.75" header="0.3" footer="0.3"/>
      <pageSetup scale="75" orientation="landscape" r:id="rId1"/>
    </customSheetView>
    <customSheetView guid="{49B49C4E-6744-4E61-994B-BB3D6C43F131}" showPageBreaks="1" printArea="1" showAutoFilter="1" hiddenColumns="1">
      <pane xSplit="1" ySplit="9" topLeftCell="B1062" activePane="bottomRight" state="frozen"/>
      <selection pane="bottomRight" activeCell="H1077" sqref="H1077"/>
      <pageMargins left="0.7" right="0.7" top="0.75" bottom="0.75" header="0.3" footer="0.3"/>
      <pageSetup scale="95" orientation="landscape" r:id="rId2"/>
      <autoFilter ref="A9:Q1938" xr:uid="{FCFAD650-BAE3-4C11-90F9-F7CBB82D1C1B}"/>
    </customSheetView>
  </customSheetViews>
  <mergeCells count="1">
    <mergeCell ref="B1:M1"/>
  </mergeCells>
  <phoneticPr fontId="10" type="noConversion"/>
  <conditionalFormatting sqref="A10:Q2662">
    <cfRule type="expression" dxfId="69" priority="7">
      <formula>$P10="End"</formula>
    </cfRule>
  </conditionalFormatting>
  <pageMargins left="0.7" right="0.7" top="0.75" bottom="0.75" header="0.3" footer="0.3"/>
  <pageSetup scale="95" orientation="landscape" r:id="rId3"/>
  <tableParts count="1">
    <tablePart r:id="rId4"/>
  </tableParts>
  <extLst>
    <ext xmlns:x14="http://schemas.microsoft.com/office/spreadsheetml/2009/9/main" uri="{05C60535-1F16-4fd2-B633-F4F36F0B64E0}">
      <x14:sparklineGroups xmlns:xm="http://schemas.microsoft.com/office/excel/2006/main">
        <x14:sparklineGroup manualMax="0" manualMin="0" displayEmptyCellsAs="gap" xr2:uid="{00000000-0003-0000-0100-000000000000}">
          <x14:colorSeries rgb="FF376092"/>
          <x14:colorNegative rgb="FFD00000"/>
          <x14:colorAxis rgb="FF000000"/>
          <x14:colorMarkers rgb="FFD00000"/>
          <x14:colorFirst rgb="FFD00000"/>
          <x14:colorLast rgb="FFD00000"/>
          <x14:colorHigh rgb="FFD00000"/>
          <x14:colorLow rgb="FFD00000"/>
          <x14:sparklines>
            <x14:sparkline>
              <xm:f>Organization!E2560:E2560</xm:f>
              <xm:sqref>E2560</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Z1505"/>
  <sheetViews>
    <sheetView workbookViewId="0">
      <pane ySplit="9" topLeftCell="A10" activePane="bottomLeft" state="frozen"/>
      <selection pane="bottomLeft" activeCell="A10" sqref="A10"/>
    </sheetView>
  </sheetViews>
  <sheetFormatPr defaultColWidth="9.1796875" defaultRowHeight="12.75" customHeight="1"/>
  <cols>
    <col min="1" max="1" width="11.1796875" style="18" customWidth="1"/>
    <col min="2" max="2" width="12" style="1" customWidth="1"/>
    <col min="3" max="3" width="11.81640625" style="1" customWidth="1"/>
    <col min="4" max="4" width="12.81640625" style="1" customWidth="1"/>
    <col min="5" max="6" width="11.1796875" style="127" customWidth="1"/>
    <col min="7" max="7" width="12.453125" style="127" customWidth="1"/>
    <col min="8" max="8" width="11.1796875" style="1" customWidth="1"/>
    <col min="9" max="9" width="41.81640625" style="1" bestFit="1" customWidth="1"/>
    <col min="10" max="10" width="11.1796875" style="1" customWidth="1"/>
    <col min="11" max="11" width="11.1796875" style="1" hidden="1" customWidth="1"/>
    <col min="12" max="12" width="11.1796875" style="127" hidden="1" customWidth="1"/>
    <col min="13" max="18" width="12.1796875" style="1" hidden="1" customWidth="1"/>
    <col min="19" max="20" width="12.1796875" style="1" customWidth="1"/>
    <col min="21" max="21" width="12.1796875" style="128" customWidth="1"/>
    <col min="22" max="22" width="26.54296875" style="38" bestFit="1" customWidth="1"/>
    <col min="23" max="23" width="12.1796875" style="103" customWidth="1"/>
    <col min="24" max="16384" width="9.1796875" style="103"/>
  </cols>
  <sheetData>
    <row r="1" spans="1:52" ht="12.75" customHeight="1">
      <c r="B1" s="1465" t="s">
        <v>1467</v>
      </c>
      <c r="C1" s="1468"/>
      <c r="D1" s="1468"/>
      <c r="E1" s="1468"/>
      <c r="F1" s="1468"/>
      <c r="G1" s="1468"/>
      <c r="H1" s="1468"/>
      <c r="I1" s="1468"/>
      <c r="J1" s="1468"/>
      <c r="K1" s="1468"/>
      <c r="L1" s="1468"/>
      <c r="M1" s="1468"/>
      <c r="N1" s="138"/>
      <c r="O1" s="138"/>
      <c r="P1" s="138"/>
      <c r="Q1" s="138"/>
      <c r="R1" s="138"/>
      <c r="S1" s="138"/>
      <c r="T1" s="138"/>
    </row>
    <row r="3" spans="1:52" ht="12.75" customHeight="1">
      <c r="B3" s="139" t="s">
        <v>3201</v>
      </c>
      <c r="C3" s="140"/>
      <c r="D3" s="2"/>
    </row>
    <row r="4" spans="1:52" ht="12.75" customHeight="1">
      <c r="B4" s="141" t="s">
        <v>3202</v>
      </c>
      <c r="C4" s="142"/>
      <c r="D4" s="4">
        <f>+Fund!D3</f>
        <v>45303</v>
      </c>
    </row>
    <row r="5" spans="1:52" ht="12.75" customHeight="1">
      <c r="B5" s="43"/>
      <c r="C5" s="143"/>
      <c r="D5" s="143"/>
    </row>
    <row r="6" spans="1:52" ht="12.65" customHeight="1">
      <c r="A6" s="18" t="s">
        <v>8231</v>
      </c>
      <c r="B6" s="1" t="s">
        <v>3236</v>
      </c>
      <c r="C6" s="1" t="s">
        <v>1468</v>
      </c>
      <c r="D6" s="1" t="s">
        <v>8253</v>
      </c>
      <c r="E6" s="127" t="s">
        <v>8233</v>
      </c>
      <c r="F6" s="127" t="s">
        <v>8234</v>
      </c>
      <c r="G6" s="127" t="s">
        <v>1561</v>
      </c>
      <c r="H6" s="1" t="s">
        <v>8235</v>
      </c>
      <c r="I6" s="1" t="s">
        <v>8236</v>
      </c>
      <c r="J6" s="1" t="s">
        <v>8237</v>
      </c>
      <c r="K6" s="1" t="s">
        <v>8238</v>
      </c>
      <c r="L6" s="127" t="s">
        <v>8239</v>
      </c>
      <c r="M6" s="1" t="s">
        <v>8240</v>
      </c>
      <c r="N6" s="1" t="s">
        <v>8241</v>
      </c>
      <c r="O6" s="1" t="s">
        <v>8242</v>
      </c>
      <c r="P6" s="1" t="s">
        <v>8243</v>
      </c>
      <c r="Q6" s="1" t="s">
        <v>8244</v>
      </c>
      <c r="R6" s="1" t="s">
        <v>8245</v>
      </c>
      <c r="S6" s="1" t="s">
        <v>8246</v>
      </c>
      <c r="T6" s="1" t="s">
        <v>8247</v>
      </c>
      <c r="U6" s="128" t="s">
        <v>8248</v>
      </c>
      <c r="V6" s="38" t="s">
        <v>8249</v>
      </c>
      <c r="W6" s="103" t="s">
        <v>8250</v>
      </c>
    </row>
    <row r="7" spans="1:52" s="130" customFormat="1" ht="12.75" customHeight="1">
      <c r="A7" s="1144">
        <v>0</v>
      </c>
      <c r="B7" s="40" t="s">
        <v>3219</v>
      </c>
      <c r="C7" s="1233" t="s">
        <v>1572</v>
      </c>
      <c r="D7" s="1235" t="s">
        <v>1572</v>
      </c>
      <c r="E7" s="144" t="s">
        <v>3208</v>
      </c>
      <c r="F7" s="144" t="s">
        <v>3209</v>
      </c>
      <c r="G7" s="144" t="s">
        <v>3221</v>
      </c>
      <c r="H7" s="145" t="s">
        <v>3222</v>
      </c>
      <c r="I7" s="40" t="s">
        <v>3224</v>
      </c>
      <c r="J7" s="40" t="s">
        <v>3230</v>
      </c>
      <c r="K7" s="40" t="s">
        <v>1573</v>
      </c>
      <c r="L7" s="40" t="s">
        <v>3231</v>
      </c>
      <c r="M7" s="40" t="s">
        <v>3219</v>
      </c>
      <c r="N7" s="40" t="s">
        <v>1574</v>
      </c>
      <c r="O7" s="40" t="s">
        <v>3230</v>
      </c>
      <c r="P7" s="40" t="s">
        <v>1575</v>
      </c>
      <c r="Q7" s="40" t="s">
        <v>1576</v>
      </c>
      <c r="R7" s="40" t="s">
        <v>3230</v>
      </c>
      <c r="S7" s="40" t="s">
        <v>3230</v>
      </c>
      <c r="T7" s="40" t="s">
        <v>1577</v>
      </c>
      <c r="U7" s="33" t="s">
        <v>1578</v>
      </c>
      <c r="V7" s="104"/>
      <c r="W7" s="1146"/>
    </row>
    <row r="8" spans="1:52" s="130" customFormat="1" ht="12.75" customHeight="1">
      <c r="A8" s="1144" t="s">
        <v>3218</v>
      </c>
      <c r="B8" s="41" t="s">
        <v>1563</v>
      </c>
      <c r="C8" s="41" t="s">
        <v>3208</v>
      </c>
      <c r="D8" s="65" t="s">
        <v>3209</v>
      </c>
      <c r="E8" s="146" t="s">
        <v>1564</v>
      </c>
      <c r="F8" s="147"/>
      <c r="G8" s="147"/>
      <c r="H8" s="148"/>
      <c r="I8" s="41"/>
      <c r="J8" s="41" t="s">
        <v>1565</v>
      </c>
      <c r="K8" s="41"/>
      <c r="L8" s="41" t="s">
        <v>3216</v>
      </c>
      <c r="M8" s="41" t="s">
        <v>1566</v>
      </c>
      <c r="N8" s="41" t="s">
        <v>3230</v>
      </c>
      <c r="O8" s="41" t="s">
        <v>3217</v>
      </c>
      <c r="P8" s="41" t="s">
        <v>1567</v>
      </c>
      <c r="Q8" s="41" t="s">
        <v>1568</v>
      </c>
      <c r="R8" s="41" t="s">
        <v>1569</v>
      </c>
      <c r="S8" s="41" t="s">
        <v>1570</v>
      </c>
      <c r="T8" s="41" t="s">
        <v>1570</v>
      </c>
      <c r="U8" s="37" t="s">
        <v>1571</v>
      </c>
      <c r="V8" s="104"/>
      <c r="W8" s="1146"/>
    </row>
    <row r="9" spans="1:52" s="130" customFormat="1" ht="12.75" customHeight="1">
      <c r="A9" s="1144"/>
      <c r="B9" s="1232" t="s">
        <v>3205</v>
      </c>
      <c r="C9" s="1234" t="s">
        <v>3206</v>
      </c>
      <c r="D9" s="1236"/>
      <c r="E9" s="149"/>
      <c r="F9" s="149"/>
      <c r="G9" s="149" t="s">
        <v>1562</v>
      </c>
      <c r="H9" s="149"/>
      <c r="I9" s="42"/>
      <c r="J9" s="42"/>
      <c r="K9" s="42"/>
      <c r="L9" s="252"/>
      <c r="M9" s="42"/>
      <c r="N9" s="42"/>
      <c r="O9" s="42"/>
      <c r="P9" s="42"/>
      <c r="Q9" s="42"/>
      <c r="R9" s="42"/>
      <c r="S9" s="42"/>
      <c r="T9" s="42"/>
      <c r="U9" s="34"/>
      <c r="V9" s="104"/>
      <c r="W9" s="1146"/>
    </row>
    <row r="10" spans="1:52" s="32" customFormat="1" ht="12.75" customHeight="1">
      <c r="A10" s="17">
        <v>1</v>
      </c>
      <c r="B10" s="17">
        <v>10</v>
      </c>
      <c r="C10" s="25">
        <v>10</v>
      </c>
      <c r="D10" s="150"/>
      <c r="E10" s="151"/>
      <c r="F10" s="151"/>
      <c r="G10" s="151"/>
      <c r="H10" s="151"/>
      <c r="I10" s="24" t="s">
        <v>1579</v>
      </c>
      <c r="J10" s="15"/>
      <c r="K10" s="15"/>
      <c r="L10" s="151" t="s">
        <v>3240</v>
      </c>
      <c r="M10" s="103"/>
      <c r="N10" s="103"/>
      <c r="O10" s="103"/>
      <c r="P10" s="103"/>
      <c r="Q10" s="103"/>
      <c r="R10" s="103"/>
      <c r="S10" s="103"/>
      <c r="T10" s="103"/>
      <c r="U10" s="128" t="s">
        <v>1580</v>
      </c>
      <c r="V10" s="38"/>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row>
    <row r="11" spans="1:52" ht="12.75" customHeight="1">
      <c r="A11" s="17">
        <v>2</v>
      </c>
      <c r="B11" s="61"/>
      <c r="C11" s="62"/>
      <c r="D11" s="63">
        <v>11</v>
      </c>
      <c r="E11" s="152"/>
      <c r="F11" s="152"/>
      <c r="G11" s="152"/>
      <c r="H11" s="152"/>
      <c r="I11" s="153" t="s">
        <v>1581</v>
      </c>
      <c r="J11" s="64"/>
      <c r="K11" s="64"/>
      <c r="L11" s="152" t="s">
        <v>3240</v>
      </c>
      <c r="M11" s="103"/>
      <c r="N11" s="103"/>
      <c r="O11" s="103"/>
      <c r="P11" s="103"/>
      <c r="Q11" s="103"/>
      <c r="R11" s="103"/>
      <c r="S11" s="103"/>
      <c r="T11" s="103"/>
      <c r="U11" s="128" t="s">
        <v>1580</v>
      </c>
      <c r="W11" s="103" t="str">
        <f t="shared" ref="W11:W74" si="0">LEFT(V11,3)</f>
        <v/>
      </c>
    </row>
    <row r="12" spans="1:52" ht="12.75" customHeight="1">
      <c r="A12" s="17">
        <v>3</v>
      </c>
      <c r="B12" s="1146"/>
      <c r="C12" s="44"/>
      <c r="D12" s="45"/>
      <c r="E12" s="112">
        <v>1220</v>
      </c>
      <c r="F12" s="1145"/>
      <c r="G12" s="112"/>
      <c r="H12" s="111"/>
      <c r="I12" s="111" t="s">
        <v>1582</v>
      </c>
      <c r="J12" s="103"/>
      <c r="K12" s="103"/>
      <c r="L12" s="112" t="s">
        <v>3240</v>
      </c>
      <c r="M12" s="112"/>
      <c r="N12" s="103"/>
      <c r="O12" s="112"/>
      <c r="P12" s="112"/>
      <c r="Q12" s="112"/>
      <c r="R12" s="112"/>
      <c r="S12" s="112"/>
      <c r="T12" s="112"/>
      <c r="U12" s="445" t="s">
        <v>1580</v>
      </c>
      <c r="W12" s="103" t="str">
        <f t="shared" si="0"/>
        <v/>
      </c>
    </row>
    <row r="13" spans="1:52" ht="12.75" customHeight="1">
      <c r="A13" s="17">
        <v>4</v>
      </c>
      <c r="B13" s="1146"/>
      <c r="C13" s="44"/>
      <c r="D13" s="45"/>
      <c r="E13" s="112"/>
      <c r="F13" s="1145">
        <v>12200</v>
      </c>
      <c r="G13" s="112"/>
      <c r="H13" s="111"/>
      <c r="I13" s="111" t="s">
        <v>1582</v>
      </c>
      <c r="J13" s="103">
        <v>1220</v>
      </c>
      <c r="K13" s="103"/>
      <c r="L13" s="112" t="s">
        <v>3240</v>
      </c>
      <c r="M13" s="112"/>
      <c r="N13" s="103"/>
      <c r="O13" s="112"/>
      <c r="P13" s="112"/>
      <c r="Q13" s="112"/>
      <c r="R13" s="112"/>
      <c r="S13" s="112"/>
      <c r="T13" s="112"/>
      <c r="U13" s="445" t="s">
        <v>1580</v>
      </c>
      <c r="W13" s="103" t="str">
        <f t="shared" si="0"/>
        <v/>
      </c>
    </row>
    <row r="14" spans="1:52" ht="12.75" customHeight="1">
      <c r="A14" s="108">
        <v>5</v>
      </c>
      <c r="B14" s="1146"/>
      <c r="C14" s="44"/>
      <c r="D14" s="45"/>
      <c r="E14" s="112"/>
      <c r="F14" s="1145"/>
      <c r="G14" s="112">
        <v>122000</v>
      </c>
      <c r="H14" s="111"/>
      <c r="I14" s="111" t="s">
        <v>8322</v>
      </c>
      <c r="J14" s="103">
        <v>12200</v>
      </c>
      <c r="K14" s="103"/>
      <c r="L14" s="112" t="s">
        <v>3245</v>
      </c>
      <c r="M14" s="112"/>
      <c r="N14" s="103"/>
      <c r="O14" s="112"/>
      <c r="P14" s="112"/>
      <c r="Q14" s="112"/>
      <c r="R14" s="112"/>
      <c r="S14" s="112"/>
      <c r="T14" s="112"/>
      <c r="U14" s="445" t="s">
        <v>1580</v>
      </c>
      <c r="W14" s="103" t="str">
        <f t="shared" si="0"/>
        <v/>
      </c>
    </row>
    <row r="15" spans="1:52" ht="12.75" customHeight="1">
      <c r="A15" s="108">
        <v>6</v>
      </c>
      <c r="B15" s="192"/>
      <c r="C15" s="198"/>
      <c r="D15" s="195"/>
      <c r="E15" s="199"/>
      <c r="F15" s="199"/>
      <c r="G15" s="199">
        <v>122010</v>
      </c>
      <c r="H15" s="191"/>
      <c r="I15" s="191" t="s">
        <v>1583</v>
      </c>
      <c r="J15" s="190">
        <v>12200</v>
      </c>
      <c r="K15" s="190"/>
      <c r="L15" s="199" t="s">
        <v>3245</v>
      </c>
      <c r="M15" s="199"/>
      <c r="N15" s="190"/>
      <c r="O15" s="199"/>
      <c r="P15" s="199"/>
      <c r="Q15" s="199"/>
      <c r="R15" s="199"/>
      <c r="S15" s="199"/>
      <c r="T15" s="199"/>
      <c r="U15" s="188" t="s">
        <v>1580</v>
      </c>
      <c r="V15" s="189" t="s">
        <v>7043</v>
      </c>
      <c r="W15" s="103" t="str">
        <f t="shared" si="0"/>
        <v>End</v>
      </c>
    </row>
    <row r="16" spans="1:52" ht="12.75" customHeight="1">
      <c r="A16" s="108">
        <v>7</v>
      </c>
      <c r="B16" s="126"/>
      <c r="C16" s="65"/>
      <c r="D16" s="43"/>
      <c r="E16" s="117">
        <v>1230</v>
      </c>
      <c r="F16" s="1144"/>
      <c r="G16" s="117"/>
      <c r="H16" s="109"/>
      <c r="I16" s="109" t="s">
        <v>1584</v>
      </c>
      <c r="L16" s="117" t="s">
        <v>3240</v>
      </c>
      <c r="M16" s="112"/>
      <c r="N16" s="103"/>
      <c r="O16" s="112"/>
      <c r="P16" s="112"/>
      <c r="Q16" s="112"/>
      <c r="R16" s="112"/>
      <c r="S16" s="112"/>
      <c r="T16" s="112"/>
      <c r="U16" s="128" t="s">
        <v>1580</v>
      </c>
      <c r="W16" s="103" t="str">
        <f t="shared" si="0"/>
        <v/>
      </c>
    </row>
    <row r="17" spans="1:23" ht="12.75" customHeight="1">
      <c r="A17" s="108">
        <v>8</v>
      </c>
      <c r="B17" s="1144"/>
      <c r="C17" s="65"/>
      <c r="D17" s="43"/>
      <c r="E17" s="117"/>
      <c r="F17" s="1147">
        <v>12300</v>
      </c>
      <c r="G17" s="117"/>
      <c r="H17" s="109"/>
      <c r="I17" s="109" t="s">
        <v>1584</v>
      </c>
      <c r="J17" s="1">
        <v>1230</v>
      </c>
      <c r="L17" s="117" t="s">
        <v>3240</v>
      </c>
      <c r="M17" s="112"/>
      <c r="N17" s="103"/>
      <c r="O17" s="112"/>
      <c r="P17" s="112"/>
      <c r="Q17" s="112"/>
      <c r="R17" s="112"/>
      <c r="S17" s="112"/>
      <c r="T17" s="112"/>
      <c r="U17" s="1145" t="s">
        <v>1580</v>
      </c>
      <c r="W17" s="103" t="str">
        <f t="shared" si="0"/>
        <v/>
      </c>
    </row>
    <row r="18" spans="1:23" ht="12.75" customHeight="1">
      <c r="A18" s="108">
        <v>9</v>
      </c>
      <c r="B18" s="126"/>
      <c r="C18" s="65"/>
      <c r="D18" s="43"/>
      <c r="E18" s="117"/>
      <c r="F18" s="117"/>
      <c r="G18" s="117">
        <v>123000</v>
      </c>
      <c r="H18" s="109"/>
      <c r="I18" s="109" t="s">
        <v>66</v>
      </c>
      <c r="J18" s="1">
        <v>12300</v>
      </c>
      <c r="L18" s="117" t="s">
        <v>3245</v>
      </c>
      <c r="M18" s="112"/>
      <c r="N18" s="103"/>
      <c r="O18" s="112"/>
      <c r="P18" s="112"/>
      <c r="Q18" s="112"/>
      <c r="R18" s="112"/>
      <c r="S18" s="112"/>
      <c r="T18" s="112"/>
      <c r="U18" s="128" t="s">
        <v>1580</v>
      </c>
      <c r="W18" s="103" t="str">
        <f t="shared" si="0"/>
        <v/>
      </c>
    </row>
    <row r="19" spans="1:23" ht="12.75" customHeight="1">
      <c r="A19" s="108">
        <v>10</v>
      </c>
      <c r="B19" s="439"/>
      <c r="C19" s="446"/>
      <c r="D19" s="447"/>
      <c r="E19" s="117"/>
      <c r="F19" s="437"/>
      <c r="G19" s="437">
        <v>123001</v>
      </c>
      <c r="H19" s="435"/>
      <c r="I19" s="435" t="s">
        <v>8325</v>
      </c>
      <c r="J19" s="436">
        <v>12300</v>
      </c>
      <c r="K19" s="436"/>
      <c r="L19" s="117" t="s">
        <v>3245</v>
      </c>
      <c r="M19" s="440"/>
      <c r="N19" s="436"/>
      <c r="O19" s="440"/>
      <c r="P19" s="440"/>
      <c r="Q19" s="440"/>
      <c r="R19" s="440"/>
      <c r="S19" s="440"/>
      <c r="T19" s="440"/>
      <c r="U19" s="440" t="s">
        <v>1580</v>
      </c>
      <c r="V19" s="434"/>
      <c r="W19" s="103" t="str">
        <f t="shared" si="0"/>
        <v/>
      </c>
    </row>
    <row r="20" spans="1:23" ht="12.75" customHeight="1">
      <c r="A20" s="108">
        <v>11</v>
      </c>
      <c r="B20" s="1144"/>
      <c r="C20" s="65"/>
      <c r="D20" s="43"/>
      <c r="E20" s="117"/>
      <c r="F20" s="117"/>
      <c r="G20" s="117">
        <v>123002</v>
      </c>
      <c r="H20" s="109"/>
      <c r="I20" s="109" t="s">
        <v>6955</v>
      </c>
      <c r="J20" s="1">
        <v>12300</v>
      </c>
      <c r="L20" s="117" t="s">
        <v>3245</v>
      </c>
      <c r="M20" s="112"/>
      <c r="N20" s="103"/>
      <c r="O20" s="112"/>
      <c r="P20" s="112"/>
      <c r="Q20" s="112"/>
      <c r="R20" s="112"/>
      <c r="S20" s="112"/>
      <c r="T20" s="112"/>
      <c r="U20" s="1145" t="s">
        <v>1580</v>
      </c>
      <c r="W20" s="103" t="str">
        <f t="shared" si="0"/>
        <v/>
      </c>
    </row>
    <row r="21" spans="1:23" ht="12.75" customHeight="1">
      <c r="A21" s="108">
        <v>12</v>
      </c>
      <c r="B21" s="1144"/>
      <c r="C21" s="65"/>
      <c r="D21" s="43"/>
      <c r="E21" s="1147"/>
      <c r="F21" s="1147"/>
      <c r="G21" s="117">
        <v>123010</v>
      </c>
      <c r="H21" s="109"/>
      <c r="I21" s="109" t="s">
        <v>6289</v>
      </c>
      <c r="J21" s="1">
        <v>12300</v>
      </c>
      <c r="L21" s="117" t="s">
        <v>3245</v>
      </c>
      <c r="M21" s="112"/>
      <c r="N21" s="103"/>
      <c r="O21" s="112"/>
      <c r="P21" s="112"/>
      <c r="Q21" s="112"/>
      <c r="R21" s="112"/>
      <c r="S21" s="112"/>
      <c r="T21" s="112"/>
      <c r="U21" s="1145" t="s">
        <v>1580</v>
      </c>
      <c r="W21" s="103" t="str">
        <f t="shared" si="0"/>
        <v/>
      </c>
    </row>
    <row r="22" spans="1:23" ht="12.75" customHeight="1">
      <c r="A22" s="108">
        <v>13</v>
      </c>
      <c r="B22" s="1144"/>
      <c r="C22" s="65"/>
      <c r="D22" s="43"/>
      <c r="E22" s="1147"/>
      <c r="F22" s="1147"/>
      <c r="G22" s="117">
        <v>123020</v>
      </c>
      <c r="H22" s="109"/>
      <c r="I22" s="109" t="s">
        <v>6452</v>
      </c>
      <c r="J22" s="1">
        <v>12300</v>
      </c>
      <c r="L22" s="117" t="s">
        <v>3245</v>
      </c>
      <c r="M22" s="112"/>
      <c r="N22" s="103"/>
      <c r="O22" s="112"/>
      <c r="P22" s="112"/>
      <c r="Q22" s="112"/>
      <c r="R22" s="112"/>
      <c r="S22" s="112"/>
      <c r="T22" s="112"/>
      <c r="U22" s="1145" t="s">
        <v>1580</v>
      </c>
      <c r="W22" s="103" t="str">
        <f t="shared" si="0"/>
        <v/>
      </c>
    </row>
    <row r="23" spans="1:23" ht="12.75" customHeight="1">
      <c r="A23" s="108">
        <v>14</v>
      </c>
      <c r="B23" s="1144"/>
      <c r="C23" s="65"/>
      <c r="D23" s="43"/>
      <c r="E23" s="1147"/>
      <c r="F23" s="1147"/>
      <c r="G23" s="117">
        <v>123030</v>
      </c>
      <c r="H23" s="109"/>
      <c r="I23" s="109" t="s">
        <v>67</v>
      </c>
      <c r="J23" s="1">
        <v>12300</v>
      </c>
      <c r="L23" s="117" t="s">
        <v>3245</v>
      </c>
      <c r="M23" s="112"/>
      <c r="N23" s="103"/>
      <c r="O23" s="112"/>
      <c r="P23" s="112"/>
      <c r="Q23" s="112"/>
      <c r="R23" s="112"/>
      <c r="S23" s="112"/>
      <c r="T23" s="112"/>
      <c r="U23" s="1145" t="s">
        <v>1580</v>
      </c>
      <c r="W23" s="103" t="str">
        <f t="shared" si="0"/>
        <v/>
      </c>
    </row>
    <row r="24" spans="1:23" ht="12.75" customHeight="1">
      <c r="A24" s="108">
        <v>15</v>
      </c>
      <c r="B24" s="1144"/>
      <c r="C24" s="65"/>
      <c r="D24" s="43"/>
      <c r="E24" s="1147"/>
      <c r="F24" s="1147"/>
      <c r="G24" s="117">
        <v>123040</v>
      </c>
      <c r="H24" s="109"/>
      <c r="I24" s="109" t="s">
        <v>68</v>
      </c>
      <c r="J24" s="1">
        <v>12300</v>
      </c>
      <c r="L24" s="117" t="s">
        <v>3245</v>
      </c>
      <c r="M24" s="112"/>
      <c r="N24" s="103"/>
      <c r="O24" s="112"/>
      <c r="P24" s="112"/>
      <c r="Q24" s="112"/>
      <c r="R24" s="112"/>
      <c r="S24" s="112"/>
      <c r="T24" s="112"/>
      <c r="U24" s="1145" t="s">
        <v>1580</v>
      </c>
      <c r="W24" s="103" t="str">
        <f t="shared" si="0"/>
        <v/>
      </c>
    </row>
    <row r="25" spans="1:23" ht="12.75" customHeight="1">
      <c r="A25" s="108">
        <v>16</v>
      </c>
      <c r="B25" s="1144"/>
      <c r="C25" s="65"/>
      <c r="D25" s="43"/>
      <c r="E25" s="1147"/>
      <c r="F25" s="1147"/>
      <c r="G25" s="117">
        <v>123050</v>
      </c>
      <c r="H25" s="109"/>
      <c r="I25" s="109" t="s">
        <v>69</v>
      </c>
      <c r="J25" s="1">
        <v>12300</v>
      </c>
      <c r="L25" s="117" t="s">
        <v>3245</v>
      </c>
      <c r="M25" s="112"/>
      <c r="N25" s="103"/>
      <c r="O25" s="112"/>
      <c r="P25" s="112"/>
      <c r="Q25" s="112"/>
      <c r="R25" s="112"/>
      <c r="S25" s="112"/>
      <c r="T25" s="112"/>
      <c r="U25" s="1145" t="s">
        <v>1580</v>
      </c>
      <c r="W25" s="103" t="str">
        <f t="shared" si="0"/>
        <v/>
      </c>
    </row>
    <row r="26" spans="1:23" ht="12.75" customHeight="1">
      <c r="A26" s="108">
        <v>17</v>
      </c>
      <c r="B26" s="126"/>
      <c r="C26" s="65"/>
      <c r="D26" s="43"/>
      <c r="E26" s="1147"/>
      <c r="G26" s="117">
        <v>123070</v>
      </c>
      <c r="H26" s="109"/>
      <c r="I26" s="109" t="s">
        <v>70</v>
      </c>
      <c r="J26" s="1">
        <v>12300</v>
      </c>
      <c r="L26" s="117" t="s">
        <v>3245</v>
      </c>
      <c r="M26" s="112"/>
      <c r="N26" s="103"/>
      <c r="O26" s="112"/>
      <c r="P26" s="112"/>
      <c r="Q26" s="112"/>
      <c r="R26" s="112"/>
      <c r="S26" s="112"/>
      <c r="T26" s="112"/>
      <c r="U26" s="128" t="s">
        <v>1580</v>
      </c>
      <c r="W26" s="103" t="str">
        <f t="shared" si="0"/>
        <v/>
      </c>
    </row>
    <row r="27" spans="1:23" ht="12.75" customHeight="1">
      <c r="A27" s="108">
        <v>18</v>
      </c>
      <c r="B27" s="126"/>
      <c r="C27" s="65"/>
      <c r="D27" s="43"/>
      <c r="E27" s="1147"/>
      <c r="G27" s="117">
        <v>123080</v>
      </c>
      <c r="H27" s="109"/>
      <c r="I27" s="109" t="s">
        <v>6926</v>
      </c>
      <c r="J27" s="1">
        <v>12300</v>
      </c>
      <c r="L27" s="117" t="s">
        <v>3245</v>
      </c>
      <c r="M27" s="112"/>
      <c r="N27" s="103"/>
      <c r="O27" s="112"/>
      <c r="P27" s="112"/>
      <c r="Q27" s="112"/>
      <c r="R27" s="112"/>
      <c r="S27" s="112"/>
      <c r="T27" s="112"/>
      <c r="U27" s="128" t="s">
        <v>1580</v>
      </c>
      <c r="W27" s="103" t="str">
        <f t="shared" si="0"/>
        <v/>
      </c>
    </row>
    <row r="28" spans="1:23" ht="12.75" customHeight="1">
      <c r="A28" s="108">
        <v>19</v>
      </c>
      <c r="B28" s="1144"/>
      <c r="C28" s="65"/>
      <c r="D28" s="43"/>
      <c r="E28" s="1147"/>
      <c r="F28" s="1147"/>
      <c r="G28" s="117">
        <v>123110</v>
      </c>
      <c r="H28" s="109"/>
      <c r="I28" s="109" t="s">
        <v>6956</v>
      </c>
      <c r="J28" s="1">
        <v>12300</v>
      </c>
      <c r="L28" s="117" t="s">
        <v>3245</v>
      </c>
      <c r="M28" s="112"/>
      <c r="N28" s="103"/>
      <c r="O28" s="112"/>
      <c r="P28" s="112"/>
      <c r="Q28" s="112"/>
      <c r="R28" s="112"/>
      <c r="S28" s="112"/>
      <c r="T28" s="112"/>
      <c r="U28" s="1145" t="s">
        <v>1580</v>
      </c>
      <c r="W28" s="103" t="str">
        <f t="shared" si="0"/>
        <v/>
      </c>
    </row>
    <row r="29" spans="1:23" ht="12.75" customHeight="1">
      <c r="A29" s="108">
        <v>20</v>
      </c>
      <c r="B29" s="61"/>
      <c r="C29" s="62"/>
      <c r="D29" s="63">
        <v>12</v>
      </c>
      <c r="E29" s="152"/>
      <c r="F29" s="152"/>
      <c r="G29" s="152"/>
      <c r="H29" s="152"/>
      <c r="I29" s="153" t="s">
        <v>1585</v>
      </c>
      <c r="J29" s="64"/>
      <c r="K29" s="64"/>
      <c r="L29" s="152" t="s">
        <v>3240</v>
      </c>
      <c r="M29" s="103"/>
      <c r="N29" s="103"/>
      <c r="O29" s="103"/>
      <c r="P29" s="103"/>
      <c r="Q29" s="103"/>
      <c r="R29" s="103"/>
      <c r="S29" s="103"/>
      <c r="T29" s="103"/>
      <c r="U29" s="1145" t="s">
        <v>1580</v>
      </c>
      <c r="W29" s="103" t="str">
        <f t="shared" si="0"/>
        <v/>
      </c>
    </row>
    <row r="30" spans="1:23" ht="12.75" customHeight="1">
      <c r="A30" s="108">
        <v>21</v>
      </c>
      <c r="B30" s="126"/>
      <c r="C30" s="65"/>
      <c r="D30" s="43"/>
      <c r="E30" s="117">
        <v>1010</v>
      </c>
      <c r="F30" s="117"/>
      <c r="G30" s="117"/>
      <c r="H30" s="117"/>
      <c r="I30" s="137" t="s">
        <v>1586</v>
      </c>
      <c r="L30" s="117" t="s">
        <v>3240</v>
      </c>
      <c r="M30" s="112"/>
      <c r="N30" s="103"/>
      <c r="O30" s="112"/>
      <c r="P30" s="112"/>
      <c r="Q30" s="112"/>
      <c r="R30" s="112"/>
      <c r="S30" s="112"/>
      <c r="T30" s="112"/>
      <c r="U30" s="128" t="s">
        <v>1580</v>
      </c>
      <c r="W30" s="103" t="str">
        <f t="shared" si="0"/>
        <v/>
      </c>
    </row>
    <row r="31" spans="1:23" ht="12.75" customHeight="1">
      <c r="A31" s="108">
        <v>22</v>
      </c>
      <c r="B31" s="126"/>
      <c r="C31" s="65"/>
      <c r="D31" s="43"/>
      <c r="E31" s="117"/>
      <c r="F31" s="117">
        <v>10100</v>
      </c>
      <c r="G31" s="117"/>
      <c r="H31" s="117"/>
      <c r="I31" s="137" t="s">
        <v>1586</v>
      </c>
      <c r="J31" s="1">
        <v>1010</v>
      </c>
      <c r="L31" s="117" t="s">
        <v>3240</v>
      </c>
      <c r="M31" s="112"/>
      <c r="N31" s="103"/>
      <c r="O31" s="112"/>
      <c r="P31" s="112"/>
      <c r="Q31" s="112"/>
      <c r="R31" s="112"/>
      <c r="S31" s="112"/>
      <c r="T31" s="112"/>
      <c r="U31" s="128" t="s">
        <v>1580</v>
      </c>
      <c r="W31" s="103" t="str">
        <f t="shared" si="0"/>
        <v/>
      </c>
    </row>
    <row r="32" spans="1:23" ht="12.75" customHeight="1">
      <c r="A32" s="108">
        <v>23</v>
      </c>
      <c r="B32" s="43"/>
      <c r="C32" s="65"/>
      <c r="D32" s="43"/>
      <c r="E32" s="43"/>
      <c r="F32" s="43"/>
      <c r="G32" s="1151">
        <v>101000</v>
      </c>
      <c r="H32" s="131"/>
      <c r="I32" s="131" t="s">
        <v>5642</v>
      </c>
      <c r="J32" s="93">
        <v>10100</v>
      </c>
      <c r="K32" s="93"/>
      <c r="L32" s="1151" t="s">
        <v>3245</v>
      </c>
      <c r="M32" s="563"/>
      <c r="N32" s="88"/>
      <c r="O32" s="563"/>
      <c r="P32" s="563"/>
      <c r="Q32" s="563"/>
      <c r="R32" s="563"/>
      <c r="S32" s="563"/>
      <c r="T32" s="563"/>
      <c r="U32" s="129" t="s">
        <v>1580</v>
      </c>
      <c r="W32" s="103" t="str">
        <f t="shared" si="0"/>
        <v/>
      </c>
    </row>
    <row r="33" spans="1:23" ht="12.75" customHeight="1">
      <c r="A33" s="108">
        <v>24</v>
      </c>
      <c r="B33" s="43"/>
      <c r="C33" s="65"/>
      <c r="D33" s="43"/>
      <c r="E33" s="43"/>
      <c r="F33" s="43"/>
      <c r="G33" s="1151">
        <v>101010</v>
      </c>
      <c r="H33" s="131"/>
      <c r="I33" s="131" t="s">
        <v>1587</v>
      </c>
      <c r="J33" s="93">
        <v>10100</v>
      </c>
      <c r="K33" s="93"/>
      <c r="L33" s="1151" t="s">
        <v>3245</v>
      </c>
      <c r="M33" s="563"/>
      <c r="N33" s="88"/>
      <c r="O33" s="563"/>
      <c r="P33" s="563"/>
      <c r="Q33" s="563"/>
      <c r="R33" s="563"/>
      <c r="S33" s="563"/>
      <c r="T33" s="563"/>
      <c r="U33" s="129" t="s">
        <v>1580</v>
      </c>
      <c r="W33" s="103" t="str">
        <f t="shared" si="0"/>
        <v/>
      </c>
    </row>
    <row r="34" spans="1:23" ht="12.75" customHeight="1">
      <c r="A34" s="108">
        <v>25</v>
      </c>
      <c r="B34" s="43"/>
      <c r="C34" s="65"/>
      <c r="D34" s="43"/>
      <c r="E34" s="1151"/>
      <c r="F34" s="1151"/>
      <c r="G34" s="1151">
        <v>101020</v>
      </c>
      <c r="H34" s="131"/>
      <c r="I34" s="131" t="s">
        <v>1588</v>
      </c>
      <c r="J34" s="93">
        <v>10100</v>
      </c>
      <c r="K34" s="93"/>
      <c r="L34" s="1151" t="s">
        <v>3245</v>
      </c>
      <c r="M34" s="563"/>
      <c r="N34" s="88"/>
      <c r="O34" s="563"/>
      <c r="P34" s="563"/>
      <c r="Q34" s="563"/>
      <c r="R34" s="563"/>
      <c r="S34" s="563"/>
      <c r="T34" s="563"/>
      <c r="U34" s="129" t="s">
        <v>1580</v>
      </c>
      <c r="W34" s="103" t="str">
        <f t="shared" si="0"/>
        <v/>
      </c>
    </row>
    <row r="35" spans="1:23" ht="12.75" customHeight="1">
      <c r="A35" s="108">
        <v>26</v>
      </c>
      <c r="B35" s="1147"/>
      <c r="C35" s="10"/>
      <c r="D35" s="66"/>
      <c r="E35" s="1147"/>
      <c r="F35" s="1147"/>
      <c r="G35" s="1147">
        <v>101030</v>
      </c>
      <c r="I35" s="1" t="s">
        <v>1589</v>
      </c>
      <c r="J35" s="1">
        <v>10100</v>
      </c>
      <c r="L35" s="1147" t="s">
        <v>3245</v>
      </c>
      <c r="M35" s="1145"/>
      <c r="N35" s="103"/>
      <c r="O35" s="1145"/>
      <c r="P35" s="1145"/>
      <c r="Q35" s="1145"/>
      <c r="R35" s="1145"/>
      <c r="S35" s="1145"/>
      <c r="T35" s="1145"/>
      <c r="U35" s="1145" t="s">
        <v>1580</v>
      </c>
      <c r="W35" s="103" t="str">
        <f t="shared" si="0"/>
        <v/>
      </c>
    </row>
    <row r="36" spans="1:23" ht="12.75" customHeight="1">
      <c r="A36" s="108">
        <v>27</v>
      </c>
      <c r="B36" s="1147"/>
      <c r="C36" s="10"/>
      <c r="D36" s="66"/>
      <c r="E36" s="1147"/>
      <c r="F36" s="1147"/>
      <c r="G36" s="1147">
        <v>101040</v>
      </c>
      <c r="I36" s="1" t="s">
        <v>5518</v>
      </c>
      <c r="J36" s="1">
        <v>10100</v>
      </c>
      <c r="L36" s="1147" t="s">
        <v>3245</v>
      </c>
      <c r="M36" s="1145"/>
      <c r="N36" s="103"/>
      <c r="O36" s="1145"/>
      <c r="P36" s="1145"/>
      <c r="Q36" s="1145"/>
      <c r="R36" s="1145"/>
      <c r="S36" s="1145"/>
      <c r="T36" s="1145"/>
      <c r="U36" s="128" t="s">
        <v>1580</v>
      </c>
      <c r="W36" s="103" t="str">
        <f t="shared" si="0"/>
        <v/>
      </c>
    </row>
    <row r="37" spans="1:23" ht="12.75" customHeight="1">
      <c r="A37" s="108">
        <v>28</v>
      </c>
      <c r="B37" s="1147"/>
      <c r="C37" s="10"/>
      <c r="D37" s="66"/>
      <c r="G37" s="117">
        <v>101050</v>
      </c>
      <c r="I37" s="1" t="s">
        <v>5643</v>
      </c>
      <c r="J37" s="1">
        <v>10100</v>
      </c>
      <c r="L37" s="1147" t="s">
        <v>3245</v>
      </c>
      <c r="M37" s="1145"/>
      <c r="N37" s="103"/>
      <c r="O37" s="1145"/>
      <c r="P37" s="1145"/>
      <c r="Q37" s="1145"/>
      <c r="R37" s="1145"/>
      <c r="S37" s="1145"/>
      <c r="T37" s="1145"/>
      <c r="U37" s="128" t="s">
        <v>1580</v>
      </c>
      <c r="W37" s="103" t="str">
        <f t="shared" si="0"/>
        <v/>
      </c>
    </row>
    <row r="38" spans="1:23" ht="12.75" customHeight="1">
      <c r="A38" s="108">
        <v>29</v>
      </c>
      <c r="B38" s="1147"/>
      <c r="C38" s="10"/>
      <c r="D38" s="66"/>
      <c r="G38" s="117">
        <v>101060</v>
      </c>
      <c r="I38" s="1" t="s">
        <v>6453</v>
      </c>
      <c r="J38" s="1">
        <v>10100</v>
      </c>
      <c r="L38" s="1147" t="s">
        <v>3245</v>
      </c>
      <c r="M38" s="1145"/>
      <c r="N38" s="103"/>
      <c r="O38" s="1145"/>
      <c r="P38" s="1145"/>
      <c r="Q38" s="1145"/>
      <c r="R38" s="1145"/>
      <c r="S38" s="1145"/>
      <c r="T38" s="1145"/>
      <c r="U38" s="128" t="s">
        <v>1580</v>
      </c>
      <c r="W38" s="103" t="str">
        <f t="shared" si="0"/>
        <v/>
      </c>
    </row>
    <row r="39" spans="1:23" ht="12.75" customHeight="1">
      <c r="A39" s="108">
        <v>30</v>
      </c>
      <c r="B39" s="1147"/>
      <c r="C39" s="10"/>
      <c r="D39" s="66"/>
      <c r="G39" s="1147">
        <v>101070</v>
      </c>
      <c r="I39" s="1" t="s">
        <v>5644</v>
      </c>
      <c r="J39" s="1">
        <v>10100</v>
      </c>
      <c r="L39" s="1147" t="s">
        <v>3245</v>
      </c>
      <c r="M39" s="1145"/>
      <c r="N39" s="103"/>
      <c r="O39" s="1145"/>
      <c r="P39" s="1145"/>
      <c r="Q39" s="1145"/>
      <c r="R39" s="1145"/>
      <c r="S39" s="1145"/>
      <c r="T39" s="1145"/>
      <c r="U39" s="128" t="s">
        <v>1580</v>
      </c>
      <c r="W39" s="103" t="str">
        <f t="shared" si="0"/>
        <v/>
      </c>
    </row>
    <row r="40" spans="1:23" ht="12.75" customHeight="1">
      <c r="A40" s="108">
        <v>31</v>
      </c>
      <c r="B40" s="126"/>
      <c r="C40" s="65"/>
      <c r="D40" s="43"/>
      <c r="E40" s="117"/>
      <c r="F40" s="117"/>
      <c r="G40" s="117">
        <v>101090</v>
      </c>
      <c r="H40" s="109"/>
      <c r="I40" s="109" t="s">
        <v>1590</v>
      </c>
      <c r="J40" s="1">
        <v>10100</v>
      </c>
      <c r="L40" s="117" t="s">
        <v>3245</v>
      </c>
      <c r="M40" s="112"/>
      <c r="N40" s="103"/>
      <c r="O40" s="112"/>
      <c r="P40" s="112"/>
      <c r="Q40" s="112"/>
      <c r="R40" s="112"/>
      <c r="S40" s="112"/>
      <c r="T40" s="112"/>
      <c r="U40" s="128" t="s">
        <v>1580</v>
      </c>
      <c r="W40" s="103" t="str">
        <f t="shared" si="0"/>
        <v/>
      </c>
    </row>
    <row r="41" spans="1:23" ht="12.75" customHeight="1">
      <c r="A41" s="108">
        <v>32</v>
      </c>
      <c r="B41" s="192"/>
      <c r="C41" s="198"/>
      <c r="D41" s="195"/>
      <c r="E41" s="199"/>
      <c r="F41" s="199"/>
      <c r="G41" s="199">
        <v>101530</v>
      </c>
      <c r="H41" s="191"/>
      <c r="I41" s="191" t="s">
        <v>3481</v>
      </c>
      <c r="J41" s="190">
        <v>10100</v>
      </c>
      <c r="K41" s="190"/>
      <c r="L41" s="199" t="s">
        <v>3245</v>
      </c>
      <c r="M41" s="199"/>
      <c r="N41" s="190"/>
      <c r="O41" s="199"/>
      <c r="P41" s="199"/>
      <c r="Q41" s="199"/>
      <c r="R41" s="199"/>
      <c r="S41" s="199"/>
      <c r="T41" s="199"/>
      <c r="U41" s="188" t="s">
        <v>1580</v>
      </c>
      <c r="V41" s="189" t="s">
        <v>6921</v>
      </c>
      <c r="W41" s="103" t="str">
        <f t="shared" si="0"/>
        <v>End</v>
      </c>
    </row>
    <row r="42" spans="1:23" ht="12.75" customHeight="1">
      <c r="A42" s="108">
        <v>33</v>
      </c>
      <c r="B42" s="192"/>
      <c r="C42" s="198"/>
      <c r="D42" s="195"/>
      <c r="E42" s="199"/>
      <c r="F42" s="199"/>
      <c r="G42" s="199">
        <v>101531</v>
      </c>
      <c r="H42" s="191"/>
      <c r="I42" s="191" t="s">
        <v>3482</v>
      </c>
      <c r="J42" s="190">
        <v>10100</v>
      </c>
      <c r="K42" s="190"/>
      <c r="L42" s="199" t="s">
        <v>3245</v>
      </c>
      <c r="M42" s="199"/>
      <c r="N42" s="190"/>
      <c r="O42" s="199"/>
      <c r="P42" s="199"/>
      <c r="Q42" s="199"/>
      <c r="R42" s="199"/>
      <c r="S42" s="199"/>
      <c r="T42" s="199"/>
      <c r="U42" s="188" t="s">
        <v>1580</v>
      </c>
      <c r="V42" s="197" t="s">
        <v>5902</v>
      </c>
      <c r="W42" s="103" t="str">
        <f t="shared" si="0"/>
        <v>End</v>
      </c>
    </row>
    <row r="43" spans="1:23" ht="12.75" customHeight="1">
      <c r="A43" s="108">
        <v>34</v>
      </c>
      <c r="B43" s="192"/>
      <c r="C43" s="198"/>
      <c r="D43" s="195"/>
      <c r="E43" s="199"/>
      <c r="F43" s="199"/>
      <c r="G43" s="199">
        <v>101532</v>
      </c>
      <c r="H43" s="191"/>
      <c r="I43" s="191" t="s">
        <v>3483</v>
      </c>
      <c r="J43" s="190">
        <v>10100</v>
      </c>
      <c r="K43" s="190"/>
      <c r="L43" s="199" t="s">
        <v>3245</v>
      </c>
      <c r="M43" s="199"/>
      <c r="N43" s="190"/>
      <c r="O43" s="199"/>
      <c r="P43" s="199"/>
      <c r="Q43" s="199"/>
      <c r="R43" s="199"/>
      <c r="S43" s="199"/>
      <c r="T43" s="199"/>
      <c r="U43" s="188" t="s">
        <v>1580</v>
      </c>
      <c r="V43" s="197" t="s">
        <v>5902</v>
      </c>
      <c r="W43" s="103" t="str">
        <f t="shared" si="0"/>
        <v>End</v>
      </c>
    </row>
    <row r="44" spans="1:23" ht="12.75" customHeight="1">
      <c r="A44" s="108">
        <v>35</v>
      </c>
      <c r="B44" s="192"/>
      <c r="C44" s="198"/>
      <c r="D44" s="195"/>
      <c r="E44" s="199"/>
      <c r="F44" s="199"/>
      <c r="G44" s="199">
        <v>101533</v>
      </c>
      <c r="H44" s="191"/>
      <c r="I44" s="190" t="s">
        <v>3484</v>
      </c>
      <c r="J44" s="190">
        <v>10100</v>
      </c>
      <c r="K44" s="190"/>
      <c r="L44" s="199" t="s">
        <v>3245</v>
      </c>
      <c r="M44" s="199"/>
      <c r="N44" s="190"/>
      <c r="O44" s="199"/>
      <c r="P44" s="199"/>
      <c r="Q44" s="199"/>
      <c r="R44" s="199"/>
      <c r="S44" s="199"/>
      <c r="T44" s="199"/>
      <c r="U44" s="188" t="s">
        <v>1580</v>
      </c>
      <c r="V44" s="197" t="s">
        <v>5902</v>
      </c>
      <c r="W44" s="103" t="str">
        <f t="shared" si="0"/>
        <v>End</v>
      </c>
    </row>
    <row r="45" spans="1:23" ht="12.75" customHeight="1">
      <c r="A45" s="108">
        <v>36</v>
      </c>
      <c r="B45" s="192"/>
      <c r="C45" s="198"/>
      <c r="D45" s="195"/>
      <c r="E45" s="199"/>
      <c r="F45" s="199"/>
      <c r="G45" s="199">
        <v>101534</v>
      </c>
      <c r="H45" s="191"/>
      <c r="I45" s="191" t="s">
        <v>3480</v>
      </c>
      <c r="J45" s="190">
        <v>10100</v>
      </c>
      <c r="K45" s="190"/>
      <c r="L45" s="199" t="s">
        <v>3245</v>
      </c>
      <c r="M45" s="199"/>
      <c r="N45" s="190"/>
      <c r="O45" s="199"/>
      <c r="P45" s="199"/>
      <c r="Q45" s="199"/>
      <c r="R45" s="199"/>
      <c r="S45" s="199"/>
      <c r="T45" s="199"/>
      <c r="U45" s="188" t="s">
        <v>1580</v>
      </c>
      <c r="V45" s="197" t="s">
        <v>5902</v>
      </c>
      <c r="W45" s="103" t="str">
        <f t="shared" si="0"/>
        <v>End</v>
      </c>
    </row>
    <row r="46" spans="1:23" ht="12.75" customHeight="1">
      <c r="A46" s="108">
        <v>37</v>
      </c>
      <c r="B46" s="192"/>
      <c r="C46" s="198"/>
      <c r="D46" s="195"/>
      <c r="E46" s="199"/>
      <c r="F46" s="199"/>
      <c r="G46" s="199">
        <v>101535</v>
      </c>
      <c r="H46" s="191"/>
      <c r="I46" s="191" t="s">
        <v>3740</v>
      </c>
      <c r="J46" s="190">
        <v>10100</v>
      </c>
      <c r="K46" s="190"/>
      <c r="L46" s="199" t="s">
        <v>3245</v>
      </c>
      <c r="M46" s="199"/>
      <c r="N46" s="190"/>
      <c r="O46" s="199"/>
      <c r="P46" s="199"/>
      <c r="Q46" s="199"/>
      <c r="R46" s="199"/>
      <c r="S46" s="199"/>
      <c r="T46" s="199"/>
      <c r="U46" s="188" t="s">
        <v>1580</v>
      </c>
      <c r="V46" s="189" t="s">
        <v>6921</v>
      </c>
      <c r="W46" s="103" t="str">
        <f t="shared" si="0"/>
        <v>End</v>
      </c>
    </row>
    <row r="47" spans="1:23" ht="12.75" customHeight="1">
      <c r="A47" s="108">
        <v>38</v>
      </c>
      <c r="B47" s="126"/>
      <c r="C47" s="65"/>
      <c r="D47" s="43"/>
      <c r="E47" s="117"/>
      <c r="F47" s="117">
        <v>10110</v>
      </c>
      <c r="G47" s="117"/>
      <c r="H47" s="109"/>
      <c r="I47" s="109" t="s">
        <v>3986</v>
      </c>
      <c r="J47" s="1">
        <v>1010</v>
      </c>
      <c r="L47" s="117" t="s">
        <v>3240</v>
      </c>
      <c r="M47" s="112"/>
      <c r="N47" s="103"/>
      <c r="O47" s="112"/>
      <c r="P47" s="112"/>
      <c r="Q47" s="112"/>
      <c r="R47" s="112"/>
      <c r="S47" s="112"/>
      <c r="T47" s="112"/>
      <c r="U47" s="128" t="s">
        <v>1580</v>
      </c>
      <c r="W47" s="103" t="str">
        <f t="shared" si="0"/>
        <v/>
      </c>
    </row>
    <row r="48" spans="1:23" ht="12.75" customHeight="1">
      <c r="A48" s="108">
        <v>39</v>
      </c>
      <c r="B48" s="126"/>
      <c r="C48" s="65"/>
      <c r="D48" s="43"/>
      <c r="E48" s="117"/>
      <c r="F48" s="117"/>
      <c r="G48" s="117">
        <v>101100</v>
      </c>
      <c r="H48" s="109"/>
      <c r="I48" s="109" t="s">
        <v>3987</v>
      </c>
      <c r="J48" s="1">
        <v>10110</v>
      </c>
      <c r="L48" s="117" t="s">
        <v>3245</v>
      </c>
      <c r="M48" s="112"/>
      <c r="N48" s="103"/>
      <c r="O48" s="112"/>
      <c r="P48" s="112"/>
      <c r="Q48" s="112"/>
      <c r="R48" s="112"/>
      <c r="S48" s="112"/>
      <c r="T48" s="112"/>
      <c r="U48" s="128" t="s">
        <v>1580</v>
      </c>
      <c r="W48" s="103" t="str">
        <f t="shared" si="0"/>
        <v/>
      </c>
    </row>
    <row r="49" spans="1:23" ht="12.75" customHeight="1">
      <c r="A49" s="108">
        <v>40</v>
      </c>
      <c r="B49" s="126"/>
      <c r="C49" s="65"/>
      <c r="D49" s="43"/>
      <c r="E49" s="117"/>
      <c r="F49" s="117">
        <v>10120</v>
      </c>
      <c r="G49" s="117"/>
      <c r="H49" s="109"/>
      <c r="I49" s="109" t="s">
        <v>6494</v>
      </c>
      <c r="J49" s="1">
        <v>1010</v>
      </c>
      <c r="L49" s="117" t="s">
        <v>3240</v>
      </c>
      <c r="M49" s="112"/>
      <c r="N49" s="103"/>
      <c r="O49" s="112"/>
      <c r="P49" s="112"/>
      <c r="Q49" s="112"/>
      <c r="R49" s="112"/>
      <c r="S49" s="112"/>
      <c r="T49" s="112"/>
      <c r="U49" s="128" t="s">
        <v>1580</v>
      </c>
      <c r="W49" s="103" t="str">
        <f t="shared" si="0"/>
        <v/>
      </c>
    </row>
    <row r="50" spans="1:23" ht="12.75" customHeight="1">
      <c r="A50" s="108">
        <v>41</v>
      </c>
      <c r="B50" s="192"/>
      <c r="C50" s="198"/>
      <c r="D50" s="195"/>
      <c r="E50" s="199"/>
      <c r="F50" s="199"/>
      <c r="G50" s="199">
        <v>101200</v>
      </c>
      <c r="H50" s="191"/>
      <c r="I50" s="191" t="s">
        <v>4014</v>
      </c>
      <c r="J50" s="190">
        <v>10120</v>
      </c>
      <c r="K50" s="190"/>
      <c r="L50" s="199" t="s">
        <v>3245</v>
      </c>
      <c r="M50" s="199"/>
      <c r="N50" s="190"/>
      <c r="O50" s="199"/>
      <c r="P50" s="199"/>
      <c r="Q50" s="199"/>
      <c r="R50" s="199"/>
      <c r="S50" s="199"/>
      <c r="T50" s="199"/>
      <c r="U50" s="188" t="s">
        <v>1580</v>
      </c>
      <c r="V50" s="189" t="s">
        <v>7043</v>
      </c>
      <c r="W50" s="103" t="str">
        <f t="shared" si="0"/>
        <v>End</v>
      </c>
    </row>
    <row r="51" spans="1:23" ht="12.75" customHeight="1">
      <c r="A51" s="108">
        <v>42</v>
      </c>
      <c r="B51" s="175"/>
      <c r="C51" s="65"/>
      <c r="D51" s="43"/>
      <c r="E51" s="117"/>
      <c r="F51" s="117"/>
      <c r="G51" s="117">
        <v>101250</v>
      </c>
      <c r="H51" s="109"/>
      <c r="I51" s="109" t="s">
        <v>6495</v>
      </c>
      <c r="J51" s="1">
        <v>10120</v>
      </c>
      <c r="L51" s="117" t="s">
        <v>3245</v>
      </c>
      <c r="M51" s="112"/>
      <c r="N51" s="103"/>
      <c r="O51" s="112"/>
      <c r="P51" s="112"/>
      <c r="Q51" s="112"/>
      <c r="R51" s="112"/>
      <c r="S51" s="112"/>
      <c r="T51" s="112"/>
      <c r="U51" s="176" t="s">
        <v>1580</v>
      </c>
      <c r="W51" s="103" t="str">
        <f t="shared" si="0"/>
        <v/>
      </c>
    </row>
    <row r="52" spans="1:23" ht="12.75" customHeight="1">
      <c r="A52" s="108">
        <v>43</v>
      </c>
      <c r="B52" s="126"/>
      <c r="C52" s="65"/>
      <c r="D52" s="43"/>
      <c r="E52" s="117"/>
      <c r="F52" s="117">
        <v>10130</v>
      </c>
      <c r="G52" s="117"/>
      <c r="H52" s="109"/>
      <c r="I52" s="109" t="s">
        <v>6089</v>
      </c>
      <c r="J52" s="1">
        <v>1010</v>
      </c>
      <c r="L52" s="117" t="s">
        <v>3240</v>
      </c>
      <c r="M52" s="112"/>
      <c r="N52" s="103"/>
      <c r="O52" s="112"/>
      <c r="P52" s="112"/>
      <c r="Q52" s="112"/>
      <c r="R52" s="112"/>
      <c r="S52" s="112"/>
      <c r="T52" s="112"/>
      <c r="U52" s="128" t="s">
        <v>1580</v>
      </c>
      <c r="W52" s="103" t="str">
        <f t="shared" si="0"/>
        <v/>
      </c>
    </row>
    <row r="53" spans="1:23" ht="12.75" customHeight="1">
      <c r="A53" s="108">
        <v>44</v>
      </c>
      <c r="B53" s="126"/>
      <c r="C53" s="65"/>
      <c r="D53" s="43"/>
      <c r="E53" s="117"/>
      <c r="F53" s="117"/>
      <c r="G53" s="117">
        <v>101300</v>
      </c>
      <c r="H53" s="109"/>
      <c r="I53" s="109" t="s">
        <v>6088</v>
      </c>
      <c r="J53" s="1">
        <v>10130</v>
      </c>
      <c r="L53" s="117" t="s">
        <v>3245</v>
      </c>
      <c r="M53" s="112"/>
      <c r="N53" s="103"/>
      <c r="O53" s="112"/>
      <c r="P53" s="112"/>
      <c r="Q53" s="112"/>
      <c r="R53" s="112"/>
      <c r="S53" s="112"/>
      <c r="T53" s="112"/>
      <c r="U53" s="128" t="s">
        <v>1580</v>
      </c>
      <c r="W53" s="103" t="str">
        <f t="shared" si="0"/>
        <v/>
      </c>
    </row>
    <row r="54" spans="1:23" ht="12.75" customHeight="1">
      <c r="A54" s="108">
        <v>45</v>
      </c>
      <c r="B54" s="61"/>
      <c r="C54" s="62"/>
      <c r="D54" s="63">
        <v>13</v>
      </c>
      <c r="E54" s="152"/>
      <c r="F54" s="152"/>
      <c r="G54" s="152"/>
      <c r="H54" s="152"/>
      <c r="I54" s="153" t="s">
        <v>1591</v>
      </c>
      <c r="J54" s="64"/>
      <c r="K54" s="64"/>
      <c r="L54" s="152" t="s">
        <v>3240</v>
      </c>
      <c r="M54" s="103"/>
      <c r="N54" s="103"/>
      <c r="O54" s="103"/>
      <c r="P54" s="103"/>
      <c r="Q54" s="103"/>
      <c r="R54" s="103"/>
      <c r="S54" s="103"/>
      <c r="T54" s="103"/>
      <c r="U54" s="128" t="s">
        <v>1580</v>
      </c>
      <c r="W54" s="103" t="str">
        <f t="shared" si="0"/>
        <v/>
      </c>
    </row>
    <row r="55" spans="1:23" ht="12.75" customHeight="1">
      <c r="A55" s="108">
        <v>46</v>
      </c>
      <c r="B55" s="126"/>
      <c r="C55" s="65"/>
      <c r="D55" s="43"/>
      <c r="E55" s="117">
        <v>1020</v>
      </c>
      <c r="F55" s="117"/>
      <c r="G55" s="117"/>
      <c r="H55" s="109"/>
      <c r="I55" s="109" t="s">
        <v>1592</v>
      </c>
      <c r="L55" s="117" t="s">
        <v>3240</v>
      </c>
      <c r="M55" s="112"/>
      <c r="N55" s="103"/>
      <c r="O55" s="112"/>
      <c r="P55" s="112"/>
      <c r="Q55" s="112"/>
      <c r="R55" s="112"/>
      <c r="S55" s="112"/>
      <c r="T55" s="112"/>
      <c r="U55" s="128" t="s">
        <v>1580</v>
      </c>
      <c r="W55" s="103" t="str">
        <f t="shared" si="0"/>
        <v/>
      </c>
    </row>
    <row r="56" spans="1:23" ht="12.75" customHeight="1">
      <c r="A56" s="108">
        <v>47</v>
      </c>
      <c r="B56" s="126"/>
      <c r="C56" s="65"/>
      <c r="D56" s="43"/>
      <c r="E56" s="117"/>
      <c r="F56" s="117">
        <v>10200</v>
      </c>
      <c r="G56" s="117"/>
      <c r="H56" s="109"/>
      <c r="I56" s="109" t="s">
        <v>1592</v>
      </c>
      <c r="J56" s="1">
        <v>1020</v>
      </c>
      <c r="L56" s="117" t="s">
        <v>3240</v>
      </c>
      <c r="M56" s="112"/>
      <c r="N56" s="103"/>
      <c r="O56" s="112"/>
      <c r="P56" s="112"/>
      <c r="Q56" s="112"/>
      <c r="R56" s="112"/>
      <c r="S56" s="112"/>
      <c r="T56" s="112"/>
      <c r="U56" s="128" t="s">
        <v>1580</v>
      </c>
      <c r="W56" s="103" t="str">
        <f t="shared" si="0"/>
        <v/>
      </c>
    </row>
    <row r="57" spans="1:23" ht="12.75" customHeight="1">
      <c r="A57" s="108">
        <v>48</v>
      </c>
      <c r="B57" s="126"/>
      <c r="C57" s="65"/>
      <c r="D57" s="43"/>
      <c r="E57" s="117"/>
      <c r="F57" s="1147"/>
      <c r="G57" s="117">
        <v>102000</v>
      </c>
      <c r="H57" s="109"/>
      <c r="I57" s="109" t="s">
        <v>1591</v>
      </c>
      <c r="J57" s="1">
        <v>10200</v>
      </c>
      <c r="L57" s="117" t="s">
        <v>3245</v>
      </c>
      <c r="M57" s="112"/>
      <c r="N57" s="103"/>
      <c r="O57" s="112"/>
      <c r="P57" s="112"/>
      <c r="Q57" s="112"/>
      <c r="R57" s="112"/>
      <c r="S57" s="112"/>
      <c r="T57" s="112"/>
      <c r="U57" s="128" t="s">
        <v>1580</v>
      </c>
      <c r="W57" s="103" t="str">
        <f t="shared" si="0"/>
        <v/>
      </c>
    </row>
    <row r="58" spans="1:23" ht="12.75" customHeight="1">
      <c r="A58" s="108">
        <v>49</v>
      </c>
      <c r="B58" s="217"/>
      <c r="C58" s="65"/>
      <c r="D58" s="43"/>
      <c r="E58" s="117"/>
      <c r="F58" s="1147"/>
      <c r="G58" s="117">
        <v>102090</v>
      </c>
      <c r="H58" s="109"/>
      <c r="I58" s="109" t="s">
        <v>6885</v>
      </c>
      <c r="J58" s="1">
        <v>10200</v>
      </c>
      <c r="L58" s="117" t="s">
        <v>3245</v>
      </c>
      <c r="M58" s="112"/>
      <c r="N58" s="103"/>
      <c r="O58" s="112"/>
      <c r="P58" s="112"/>
      <c r="Q58" s="112"/>
      <c r="R58" s="112"/>
      <c r="S58" s="112"/>
      <c r="T58" s="112"/>
      <c r="U58" s="218" t="s">
        <v>1580</v>
      </c>
      <c r="W58" s="103" t="str">
        <f t="shared" si="0"/>
        <v/>
      </c>
    </row>
    <row r="59" spans="1:23" ht="12.75" customHeight="1">
      <c r="A59" s="108">
        <v>50</v>
      </c>
      <c r="B59" s="61"/>
      <c r="C59" s="62"/>
      <c r="D59" s="63">
        <v>14</v>
      </c>
      <c r="E59" s="152"/>
      <c r="F59" s="152"/>
      <c r="G59" s="152"/>
      <c r="H59" s="152"/>
      <c r="I59" s="153" t="s">
        <v>1593</v>
      </c>
      <c r="J59" s="64"/>
      <c r="K59" s="64"/>
      <c r="L59" s="152" t="s">
        <v>3240</v>
      </c>
      <c r="M59" s="103"/>
      <c r="N59" s="103"/>
      <c r="O59" s="103"/>
      <c r="P59" s="103"/>
      <c r="Q59" s="103"/>
      <c r="R59" s="103"/>
      <c r="S59" s="103"/>
      <c r="T59" s="103"/>
      <c r="U59" s="128" t="s">
        <v>1580</v>
      </c>
      <c r="W59" s="103" t="str">
        <f t="shared" si="0"/>
        <v/>
      </c>
    </row>
    <row r="60" spans="1:23" ht="12.75" customHeight="1">
      <c r="A60" s="108">
        <v>51</v>
      </c>
      <c r="B60" s="126"/>
      <c r="C60" s="65"/>
      <c r="D60" s="43"/>
      <c r="E60" s="117">
        <v>1021</v>
      </c>
      <c r="F60" s="117"/>
      <c r="G60" s="117"/>
      <c r="H60" s="109"/>
      <c r="I60" s="109" t="s">
        <v>1592</v>
      </c>
      <c r="L60" s="117" t="s">
        <v>3240</v>
      </c>
      <c r="M60" s="112"/>
      <c r="N60" s="103"/>
      <c r="O60" s="112"/>
      <c r="P60" s="112"/>
      <c r="Q60" s="112"/>
      <c r="R60" s="112"/>
      <c r="S60" s="112"/>
      <c r="T60" s="112"/>
      <c r="U60" s="128" t="s">
        <v>1580</v>
      </c>
      <c r="W60" s="103" t="str">
        <f t="shared" si="0"/>
        <v/>
      </c>
    </row>
    <row r="61" spans="1:23" ht="12.75" customHeight="1">
      <c r="A61" s="108">
        <v>52</v>
      </c>
      <c r="B61" s="126"/>
      <c r="C61" s="65"/>
      <c r="D61" s="43"/>
      <c r="E61" s="117"/>
      <c r="F61" s="117">
        <v>10210</v>
      </c>
      <c r="G61" s="117"/>
      <c r="H61" s="109"/>
      <c r="I61" s="109" t="s">
        <v>1592</v>
      </c>
      <c r="J61" s="1">
        <v>1021</v>
      </c>
      <c r="L61" s="117" t="s">
        <v>3240</v>
      </c>
      <c r="M61" s="112"/>
      <c r="N61" s="103"/>
      <c r="O61" s="112"/>
      <c r="P61" s="112"/>
      <c r="Q61" s="112"/>
      <c r="R61" s="112"/>
      <c r="S61" s="112"/>
      <c r="T61" s="112"/>
      <c r="U61" s="128" t="s">
        <v>1580</v>
      </c>
      <c r="W61" s="103" t="str">
        <f t="shared" si="0"/>
        <v/>
      </c>
    </row>
    <row r="62" spans="1:23" ht="12.75" customHeight="1">
      <c r="A62" s="108">
        <v>53</v>
      </c>
      <c r="B62" s="192"/>
      <c r="C62" s="198"/>
      <c r="D62" s="195"/>
      <c r="E62" s="199"/>
      <c r="F62" s="188"/>
      <c r="G62" s="199">
        <v>102100</v>
      </c>
      <c r="H62" s="191"/>
      <c r="I62" s="191" t="s">
        <v>1593</v>
      </c>
      <c r="J62" s="190">
        <v>10210</v>
      </c>
      <c r="K62" s="190"/>
      <c r="L62" s="199" t="s">
        <v>3245</v>
      </c>
      <c r="M62" s="199"/>
      <c r="N62" s="190"/>
      <c r="O62" s="199"/>
      <c r="P62" s="199"/>
      <c r="Q62" s="199"/>
      <c r="R62" s="199"/>
      <c r="S62" s="199"/>
      <c r="T62" s="199"/>
      <c r="U62" s="188" t="s">
        <v>1580</v>
      </c>
      <c r="V62" s="189" t="s">
        <v>7043</v>
      </c>
      <c r="W62" s="103" t="str">
        <f t="shared" si="0"/>
        <v>End</v>
      </c>
    </row>
    <row r="63" spans="1:23" ht="12.75" customHeight="1">
      <c r="A63" s="108">
        <v>54</v>
      </c>
      <c r="B63" s="192"/>
      <c r="C63" s="198"/>
      <c r="D63" s="195"/>
      <c r="E63" s="199"/>
      <c r="F63" s="188"/>
      <c r="G63" s="199">
        <v>102190</v>
      </c>
      <c r="H63" s="191"/>
      <c r="I63" s="191" t="s">
        <v>6886</v>
      </c>
      <c r="J63" s="190">
        <v>10210</v>
      </c>
      <c r="K63" s="190"/>
      <c r="L63" s="199" t="s">
        <v>3245</v>
      </c>
      <c r="M63" s="199"/>
      <c r="N63" s="190"/>
      <c r="O63" s="199"/>
      <c r="P63" s="199"/>
      <c r="Q63" s="199"/>
      <c r="R63" s="199"/>
      <c r="S63" s="199"/>
      <c r="T63" s="199"/>
      <c r="U63" s="188" t="s">
        <v>1580</v>
      </c>
      <c r="V63" s="189" t="s">
        <v>7654</v>
      </c>
      <c r="W63" s="103" t="str">
        <f t="shared" si="0"/>
        <v>End</v>
      </c>
    </row>
    <row r="64" spans="1:23" ht="12.75" customHeight="1">
      <c r="A64" s="108">
        <v>55</v>
      </c>
      <c r="B64" s="126"/>
      <c r="C64" s="65"/>
      <c r="D64" s="43"/>
      <c r="E64" s="117"/>
      <c r="F64" s="1147"/>
      <c r="G64" s="117">
        <v>102200</v>
      </c>
      <c r="H64" s="109"/>
      <c r="I64" s="109" t="s">
        <v>6235</v>
      </c>
      <c r="J64" s="1">
        <v>10210</v>
      </c>
      <c r="L64" s="117" t="s">
        <v>3245</v>
      </c>
      <c r="M64" s="112"/>
      <c r="N64" s="103"/>
      <c r="O64" s="112"/>
      <c r="P64" s="112"/>
      <c r="Q64" s="112"/>
      <c r="R64" s="112"/>
      <c r="S64" s="112"/>
      <c r="T64" s="112"/>
      <c r="U64" s="128" t="s">
        <v>1580</v>
      </c>
      <c r="W64" s="103" t="str">
        <f t="shared" si="0"/>
        <v/>
      </c>
    </row>
    <row r="65" spans="1:23" ht="12.75" customHeight="1">
      <c r="A65" s="108">
        <v>56</v>
      </c>
      <c r="B65" s="169"/>
      <c r="C65" s="65"/>
      <c r="D65" s="43"/>
      <c r="E65" s="117"/>
      <c r="F65" s="1147"/>
      <c r="G65" s="117">
        <v>102290</v>
      </c>
      <c r="H65" s="109"/>
      <c r="I65" s="109" t="s">
        <v>6385</v>
      </c>
      <c r="J65" s="1">
        <v>10210</v>
      </c>
      <c r="L65" s="117" t="s">
        <v>3245</v>
      </c>
      <c r="M65" s="112"/>
      <c r="N65" s="103"/>
      <c r="O65" s="112"/>
      <c r="P65" s="112"/>
      <c r="Q65" s="112"/>
      <c r="R65" s="112"/>
      <c r="S65" s="112"/>
      <c r="T65" s="112"/>
      <c r="U65" s="170" t="s">
        <v>1580</v>
      </c>
      <c r="W65" s="103" t="str">
        <f t="shared" si="0"/>
        <v/>
      </c>
    </row>
    <row r="66" spans="1:23" ht="12.75" customHeight="1">
      <c r="A66" s="108">
        <v>57</v>
      </c>
      <c r="B66" s="61"/>
      <c r="C66" s="62"/>
      <c r="D66" s="63">
        <v>15</v>
      </c>
      <c r="E66" s="152"/>
      <c r="F66" s="152"/>
      <c r="G66" s="152"/>
      <c r="H66" s="152"/>
      <c r="I66" s="153" t="s">
        <v>1594</v>
      </c>
      <c r="J66" s="64"/>
      <c r="K66" s="64"/>
      <c r="L66" s="152" t="s">
        <v>3240</v>
      </c>
      <c r="M66" s="103"/>
      <c r="N66" s="103"/>
      <c r="O66" s="103"/>
      <c r="P66" s="103"/>
      <c r="Q66" s="103"/>
      <c r="R66" s="103"/>
      <c r="S66" s="103"/>
      <c r="T66" s="103"/>
      <c r="U66" s="128" t="s">
        <v>1580</v>
      </c>
      <c r="W66" s="103" t="str">
        <f t="shared" si="0"/>
        <v/>
      </c>
    </row>
    <row r="67" spans="1:23" ht="12.75" customHeight="1">
      <c r="A67" s="108">
        <v>58</v>
      </c>
      <c r="B67" s="126"/>
      <c r="C67" s="65"/>
      <c r="D67" s="43"/>
      <c r="E67" s="117">
        <v>1610</v>
      </c>
      <c r="F67" s="117"/>
      <c r="G67" s="117"/>
      <c r="H67" s="109"/>
      <c r="I67" s="137" t="s">
        <v>1595</v>
      </c>
      <c r="L67" s="117" t="s">
        <v>3240</v>
      </c>
      <c r="M67" s="112"/>
      <c r="N67" s="103"/>
      <c r="O67" s="112"/>
      <c r="P67" s="112"/>
      <c r="Q67" s="112"/>
      <c r="R67" s="112"/>
      <c r="S67" s="112"/>
      <c r="T67" s="112"/>
      <c r="U67" s="128" t="s">
        <v>1580</v>
      </c>
      <c r="W67" s="103" t="str">
        <f t="shared" si="0"/>
        <v/>
      </c>
    </row>
    <row r="68" spans="1:23" ht="12.75" customHeight="1">
      <c r="A68" s="108">
        <v>59</v>
      </c>
      <c r="B68" s="126"/>
      <c r="C68" s="65"/>
      <c r="D68" s="43"/>
      <c r="E68" s="117"/>
      <c r="F68" s="117">
        <v>16100</v>
      </c>
      <c r="G68" s="117"/>
      <c r="H68" s="109"/>
      <c r="I68" s="137" t="s">
        <v>1595</v>
      </c>
      <c r="J68" s="1">
        <v>1610</v>
      </c>
      <c r="L68" s="117" t="s">
        <v>3240</v>
      </c>
      <c r="M68" s="112"/>
      <c r="N68" s="103"/>
      <c r="O68" s="112"/>
      <c r="P68" s="112"/>
      <c r="Q68" s="112"/>
      <c r="R68" s="112"/>
      <c r="S68" s="112"/>
      <c r="T68" s="112"/>
      <c r="U68" s="128" t="s">
        <v>1580</v>
      </c>
      <c r="W68" s="103" t="str">
        <f t="shared" si="0"/>
        <v/>
      </c>
    </row>
    <row r="69" spans="1:23" ht="12.75" customHeight="1">
      <c r="A69" s="108">
        <v>60</v>
      </c>
      <c r="B69" s="1144"/>
      <c r="C69" s="65"/>
      <c r="D69" s="43"/>
      <c r="E69" s="117"/>
      <c r="F69" s="117"/>
      <c r="G69" s="117">
        <v>161000</v>
      </c>
      <c r="H69" s="109"/>
      <c r="I69" s="109" t="s">
        <v>6509</v>
      </c>
      <c r="J69" s="1">
        <v>16100</v>
      </c>
      <c r="L69" s="117" t="s">
        <v>3245</v>
      </c>
      <c r="M69" s="112"/>
      <c r="N69" s="103"/>
      <c r="O69" s="112"/>
      <c r="P69" s="112"/>
      <c r="Q69" s="112"/>
      <c r="R69" s="112"/>
      <c r="S69" s="112"/>
      <c r="T69" s="112"/>
      <c r="U69" s="128" t="s">
        <v>1580</v>
      </c>
      <c r="W69" s="103" t="str">
        <f t="shared" si="0"/>
        <v/>
      </c>
    </row>
    <row r="70" spans="1:23" ht="12.75" customHeight="1">
      <c r="A70" s="108">
        <v>61</v>
      </c>
      <c r="B70" s="192"/>
      <c r="C70" s="198"/>
      <c r="D70" s="195"/>
      <c r="E70" s="199"/>
      <c r="F70" s="188"/>
      <c r="G70" s="199">
        <v>161010</v>
      </c>
      <c r="H70" s="191"/>
      <c r="I70" s="191" t="s">
        <v>1596</v>
      </c>
      <c r="J70" s="190">
        <v>16100</v>
      </c>
      <c r="K70" s="190"/>
      <c r="L70" s="199" t="s">
        <v>3245</v>
      </c>
      <c r="M70" s="199"/>
      <c r="N70" s="190"/>
      <c r="O70" s="199"/>
      <c r="P70" s="199"/>
      <c r="Q70" s="199"/>
      <c r="R70" s="199"/>
      <c r="S70" s="199"/>
      <c r="T70" s="199"/>
      <c r="U70" s="188" t="s">
        <v>1580</v>
      </c>
      <c r="V70" s="189" t="s">
        <v>6923</v>
      </c>
      <c r="W70" s="103" t="str">
        <f t="shared" si="0"/>
        <v>End</v>
      </c>
    </row>
    <row r="71" spans="1:23" ht="12.75" customHeight="1">
      <c r="A71" s="108">
        <v>62</v>
      </c>
      <c r="B71" s="61"/>
      <c r="C71" s="62"/>
      <c r="D71" s="63">
        <v>16</v>
      </c>
      <c r="E71" s="152"/>
      <c r="F71" s="152"/>
      <c r="G71" s="152"/>
      <c r="H71" s="154"/>
      <c r="I71" s="154" t="s">
        <v>1597</v>
      </c>
      <c r="J71" s="64"/>
      <c r="K71" s="64"/>
      <c r="L71" s="152" t="s">
        <v>3240</v>
      </c>
      <c r="M71" s="103"/>
      <c r="N71" s="103"/>
      <c r="O71" s="103"/>
      <c r="P71" s="103"/>
      <c r="Q71" s="103"/>
      <c r="R71" s="103"/>
      <c r="S71" s="103"/>
      <c r="T71" s="103"/>
      <c r="U71" s="128" t="s">
        <v>1580</v>
      </c>
      <c r="W71" s="103" t="str">
        <f t="shared" si="0"/>
        <v/>
      </c>
    </row>
    <row r="72" spans="1:23" ht="12.75" customHeight="1">
      <c r="A72" s="108">
        <v>63</v>
      </c>
      <c r="B72" s="126"/>
      <c r="C72" s="65"/>
      <c r="D72" s="43"/>
      <c r="E72" s="117">
        <v>1300</v>
      </c>
      <c r="F72" s="117"/>
      <c r="G72" s="117"/>
      <c r="H72" s="109"/>
      <c r="I72" s="109" t="s">
        <v>1598</v>
      </c>
      <c r="L72" s="117" t="s">
        <v>3240</v>
      </c>
      <c r="M72" s="112"/>
      <c r="N72" s="103"/>
      <c r="O72" s="112"/>
      <c r="P72" s="112"/>
      <c r="Q72" s="112"/>
      <c r="R72" s="112"/>
      <c r="S72" s="112"/>
      <c r="T72" s="112"/>
      <c r="U72" s="128" t="s">
        <v>1580</v>
      </c>
      <c r="W72" s="103" t="str">
        <f t="shared" si="0"/>
        <v/>
      </c>
    </row>
    <row r="73" spans="1:23" ht="12.75" customHeight="1">
      <c r="A73" s="108">
        <v>64</v>
      </c>
      <c r="B73" s="126"/>
      <c r="C73" s="65"/>
      <c r="D73" s="43"/>
      <c r="E73" s="117"/>
      <c r="F73" s="117">
        <v>13000</v>
      </c>
      <c r="G73" s="117"/>
      <c r="H73" s="109"/>
      <c r="I73" s="109" t="s">
        <v>1598</v>
      </c>
      <c r="J73" s="1">
        <v>1300</v>
      </c>
      <c r="L73" s="117" t="s">
        <v>3240</v>
      </c>
      <c r="M73" s="112"/>
      <c r="N73" s="103"/>
      <c r="O73" s="112"/>
      <c r="P73" s="112"/>
      <c r="Q73" s="112"/>
      <c r="R73" s="112"/>
      <c r="S73" s="112"/>
      <c r="T73" s="112"/>
      <c r="U73" s="128" t="s">
        <v>1580</v>
      </c>
      <c r="W73" s="103" t="str">
        <f t="shared" si="0"/>
        <v/>
      </c>
    </row>
    <row r="74" spans="1:23" ht="12.75" customHeight="1">
      <c r="A74" s="108">
        <v>65</v>
      </c>
      <c r="B74" s="126"/>
      <c r="C74" s="65"/>
      <c r="D74" s="43"/>
      <c r="E74" s="117"/>
      <c r="F74" s="117"/>
      <c r="G74" s="117">
        <v>130000</v>
      </c>
      <c r="H74" s="109"/>
      <c r="I74" s="109" t="s">
        <v>1599</v>
      </c>
      <c r="J74" s="1">
        <v>13000</v>
      </c>
      <c r="L74" s="117" t="s">
        <v>3245</v>
      </c>
      <c r="M74" s="112"/>
      <c r="N74" s="103"/>
      <c r="O74" s="112"/>
      <c r="P74" s="112"/>
      <c r="Q74" s="112"/>
      <c r="R74" s="112"/>
      <c r="S74" s="112"/>
      <c r="T74" s="112"/>
      <c r="U74" s="128" t="s">
        <v>1580</v>
      </c>
      <c r="W74" s="103" t="str">
        <f t="shared" si="0"/>
        <v/>
      </c>
    </row>
    <row r="75" spans="1:23" ht="12.75" customHeight="1">
      <c r="A75" s="108">
        <v>66</v>
      </c>
      <c r="B75" s="126"/>
      <c r="C75" s="65"/>
      <c r="D75" s="43"/>
      <c r="E75" s="117"/>
      <c r="F75" s="117"/>
      <c r="G75" s="117">
        <v>130010</v>
      </c>
      <c r="H75" s="109"/>
      <c r="I75" s="109" t="s">
        <v>1600</v>
      </c>
      <c r="J75" s="1">
        <v>13000</v>
      </c>
      <c r="L75" s="117" t="s">
        <v>3245</v>
      </c>
      <c r="M75" s="112"/>
      <c r="N75" s="103"/>
      <c r="O75" s="112"/>
      <c r="P75" s="112"/>
      <c r="Q75" s="112"/>
      <c r="R75" s="112"/>
      <c r="S75" s="112"/>
      <c r="T75" s="112"/>
      <c r="U75" s="128" t="s">
        <v>1580</v>
      </c>
      <c r="W75" s="103" t="str">
        <f t="shared" ref="W75:W138" si="1">LEFT(V75,3)</f>
        <v/>
      </c>
    </row>
    <row r="76" spans="1:23" ht="12.75" customHeight="1">
      <c r="A76" s="108">
        <v>67</v>
      </c>
      <c r="B76" s="126"/>
      <c r="C76" s="65"/>
      <c r="D76" s="43"/>
      <c r="E76" s="117"/>
      <c r="F76" s="117"/>
      <c r="G76" s="117">
        <v>130020</v>
      </c>
      <c r="H76" s="109"/>
      <c r="I76" s="109" t="s">
        <v>1601</v>
      </c>
      <c r="J76" s="1">
        <v>13000</v>
      </c>
      <c r="L76" s="117" t="s">
        <v>3245</v>
      </c>
      <c r="M76" s="112"/>
      <c r="N76" s="103"/>
      <c r="O76" s="112"/>
      <c r="P76" s="112"/>
      <c r="Q76" s="112"/>
      <c r="R76" s="112"/>
      <c r="S76" s="112"/>
      <c r="T76" s="112"/>
      <c r="U76" s="128" t="s">
        <v>1580</v>
      </c>
      <c r="W76" s="103" t="str">
        <f t="shared" si="1"/>
        <v/>
      </c>
    </row>
    <row r="77" spans="1:23" ht="12.75" customHeight="1">
      <c r="A77" s="108">
        <v>68</v>
      </c>
      <c r="B77" s="126"/>
      <c r="C77" s="65"/>
      <c r="D77" s="43"/>
      <c r="E77" s="117"/>
      <c r="F77" s="117"/>
      <c r="G77" s="117">
        <v>130030</v>
      </c>
      <c r="H77" s="109"/>
      <c r="I77" s="109" t="s">
        <v>1602</v>
      </c>
      <c r="J77" s="1">
        <v>13000</v>
      </c>
      <c r="L77" s="117" t="s">
        <v>3245</v>
      </c>
      <c r="M77" s="112"/>
      <c r="N77" s="103"/>
      <c r="O77" s="112"/>
      <c r="P77" s="112"/>
      <c r="Q77" s="112"/>
      <c r="R77" s="112"/>
      <c r="S77" s="112"/>
      <c r="T77" s="112"/>
      <c r="U77" s="128" t="s">
        <v>1580</v>
      </c>
      <c r="W77" s="103" t="str">
        <f t="shared" si="1"/>
        <v/>
      </c>
    </row>
    <row r="78" spans="1:23" ht="12.75" customHeight="1">
      <c r="A78" s="108">
        <v>69</v>
      </c>
      <c r="B78" s="1144"/>
      <c r="C78" s="65"/>
      <c r="D78" s="43"/>
      <c r="E78" s="117"/>
      <c r="F78" s="117"/>
      <c r="G78" s="117">
        <v>130040</v>
      </c>
      <c r="H78" s="109"/>
      <c r="I78" s="109" t="s">
        <v>1603</v>
      </c>
      <c r="J78" s="1">
        <v>13000</v>
      </c>
      <c r="L78" s="117" t="s">
        <v>3245</v>
      </c>
      <c r="M78" s="112"/>
      <c r="N78" s="103"/>
      <c r="O78" s="112"/>
      <c r="P78" s="112"/>
      <c r="Q78" s="112"/>
      <c r="R78" s="112"/>
      <c r="S78" s="112"/>
      <c r="T78" s="112"/>
      <c r="U78" s="128" t="s">
        <v>1580</v>
      </c>
      <c r="W78" s="103" t="str">
        <f t="shared" si="1"/>
        <v/>
      </c>
    </row>
    <row r="79" spans="1:23" ht="12.75" customHeight="1">
      <c r="A79" s="108">
        <v>70</v>
      </c>
      <c r="B79" s="126"/>
      <c r="C79" s="65"/>
      <c r="D79" s="43"/>
      <c r="E79" s="117"/>
      <c r="F79" s="117"/>
      <c r="G79" s="117">
        <v>130050</v>
      </c>
      <c r="H79" s="109"/>
      <c r="I79" s="109" t="s">
        <v>1604</v>
      </c>
      <c r="J79" s="1">
        <v>13000</v>
      </c>
      <c r="L79" s="117" t="s">
        <v>3245</v>
      </c>
      <c r="M79" s="112"/>
      <c r="N79" s="103"/>
      <c r="O79" s="112"/>
      <c r="P79" s="112"/>
      <c r="Q79" s="112"/>
      <c r="R79" s="112"/>
      <c r="S79" s="112"/>
      <c r="T79" s="112"/>
      <c r="U79" s="128" t="s">
        <v>1580</v>
      </c>
      <c r="W79" s="103" t="str">
        <f t="shared" si="1"/>
        <v/>
      </c>
    </row>
    <row r="80" spans="1:23" ht="12.75" customHeight="1">
      <c r="A80" s="108">
        <v>71</v>
      </c>
      <c r="B80" s="126"/>
      <c r="C80" s="65"/>
      <c r="D80" s="43"/>
      <c r="E80" s="117"/>
      <c r="F80" s="117"/>
      <c r="G80" s="117">
        <v>130060</v>
      </c>
      <c r="H80" s="109"/>
      <c r="I80" s="109" t="s">
        <v>1605</v>
      </c>
      <c r="J80" s="1">
        <v>13000</v>
      </c>
      <c r="L80" s="117" t="s">
        <v>3245</v>
      </c>
      <c r="M80" s="112"/>
      <c r="N80" s="103"/>
      <c r="O80" s="112"/>
      <c r="P80" s="112"/>
      <c r="Q80" s="112"/>
      <c r="R80" s="112"/>
      <c r="S80" s="112"/>
      <c r="T80" s="112"/>
      <c r="U80" s="128" t="s">
        <v>1580</v>
      </c>
      <c r="W80" s="103" t="str">
        <f t="shared" si="1"/>
        <v/>
      </c>
    </row>
    <row r="81" spans="1:23" ht="12.75" customHeight="1">
      <c r="A81" s="108">
        <v>72</v>
      </c>
      <c r="B81" s="171"/>
      <c r="C81" s="65"/>
      <c r="D81" s="43"/>
      <c r="E81" s="117"/>
      <c r="F81" s="117"/>
      <c r="G81" s="117">
        <v>130070</v>
      </c>
      <c r="H81" s="109"/>
      <c r="I81" s="109" t="s">
        <v>6472</v>
      </c>
      <c r="J81" s="1">
        <v>13000</v>
      </c>
      <c r="L81" s="117" t="s">
        <v>3245</v>
      </c>
      <c r="M81" s="112"/>
      <c r="N81" s="103"/>
      <c r="O81" s="112"/>
      <c r="P81" s="112"/>
      <c r="Q81" s="112"/>
      <c r="R81" s="112"/>
      <c r="S81" s="112"/>
      <c r="T81" s="112"/>
      <c r="U81" s="172" t="s">
        <v>1580</v>
      </c>
      <c r="W81" s="103" t="str">
        <f t="shared" si="1"/>
        <v/>
      </c>
    </row>
    <row r="82" spans="1:23" ht="12.75" customHeight="1">
      <c r="A82" s="108">
        <v>73</v>
      </c>
      <c r="B82" s="126"/>
      <c r="C82" s="65"/>
      <c r="D82" s="43"/>
      <c r="E82" s="117">
        <v>1310</v>
      </c>
      <c r="F82" s="1147"/>
      <c r="G82" s="117"/>
      <c r="H82" s="109"/>
      <c r="I82" s="109" t="s">
        <v>507</v>
      </c>
      <c r="L82" s="117" t="s">
        <v>3240</v>
      </c>
      <c r="M82" s="112"/>
      <c r="N82" s="103"/>
      <c r="O82" s="112"/>
      <c r="P82" s="112"/>
      <c r="Q82" s="112"/>
      <c r="R82" s="112"/>
      <c r="S82" s="112"/>
      <c r="T82" s="112"/>
      <c r="U82" s="128" t="s">
        <v>1580</v>
      </c>
      <c r="W82" s="103" t="str">
        <f t="shared" si="1"/>
        <v/>
      </c>
    </row>
    <row r="83" spans="1:23" ht="12.75" customHeight="1">
      <c r="A83" s="108">
        <v>74</v>
      </c>
      <c r="B83" s="126"/>
      <c r="C83" s="65"/>
      <c r="D83" s="43"/>
      <c r="E83" s="117"/>
      <c r="F83" s="1147">
        <v>13100</v>
      </c>
      <c r="G83" s="117"/>
      <c r="H83" s="109"/>
      <c r="I83" s="137" t="s">
        <v>507</v>
      </c>
      <c r="J83" s="1">
        <v>1310</v>
      </c>
      <c r="L83" s="117" t="s">
        <v>3240</v>
      </c>
      <c r="M83" s="112"/>
      <c r="N83" s="103"/>
      <c r="O83" s="112"/>
      <c r="P83" s="112"/>
      <c r="Q83" s="112"/>
      <c r="R83" s="112"/>
      <c r="S83" s="112"/>
      <c r="T83" s="112"/>
      <c r="U83" s="128" t="s">
        <v>1580</v>
      </c>
      <c r="W83" s="103" t="str">
        <f t="shared" si="1"/>
        <v/>
      </c>
    </row>
    <row r="84" spans="1:23" ht="12.75" customHeight="1">
      <c r="A84" s="108">
        <v>75</v>
      </c>
      <c r="B84" s="126"/>
      <c r="C84" s="65"/>
      <c r="D84" s="43"/>
      <c r="E84" s="117"/>
      <c r="G84" s="117">
        <v>131000</v>
      </c>
      <c r="H84" s="109"/>
      <c r="I84" s="137" t="s">
        <v>508</v>
      </c>
      <c r="J84" s="1">
        <v>13100</v>
      </c>
      <c r="L84" s="117" t="s">
        <v>3245</v>
      </c>
      <c r="M84" s="112"/>
      <c r="N84" s="103"/>
      <c r="O84" s="112"/>
      <c r="P84" s="112"/>
      <c r="Q84" s="112"/>
      <c r="R84" s="112"/>
      <c r="S84" s="112"/>
      <c r="T84" s="112"/>
      <c r="U84" s="128" t="s">
        <v>1580</v>
      </c>
      <c r="W84" s="103" t="str">
        <f t="shared" si="1"/>
        <v/>
      </c>
    </row>
    <row r="85" spans="1:23" ht="12.75" customHeight="1">
      <c r="A85" s="108">
        <v>76</v>
      </c>
      <c r="B85" s="126"/>
      <c r="C85" s="65"/>
      <c r="D85" s="43"/>
      <c r="E85" s="117"/>
      <c r="F85" s="117"/>
      <c r="G85" s="117">
        <v>131010</v>
      </c>
      <c r="H85" s="109"/>
      <c r="I85" s="109" t="s">
        <v>509</v>
      </c>
      <c r="J85" s="1">
        <v>13100</v>
      </c>
      <c r="L85" s="117" t="s">
        <v>3245</v>
      </c>
      <c r="M85" s="112"/>
      <c r="N85" s="103"/>
      <c r="O85" s="112"/>
      <c r="P85" s="112"/>
      <c r="Q85" s="112"/>
      <c r="R85" s="112"/>
      <c r="S85" s="112"/>
      <c r="T85" s="112"/>
      <c r="U85" s="128" t="s">
        <v>1580</v>
      </c>
      <c r="W85" s="103" t="str">
        <f t="shared" si="1"/>
        <v/>
      </c>
    </row>
    <row r="86" spans="1:23" ht="12.75" customHeight="1">
      <c r="A86" s="108">
        <v>77</v>
      </c>
      <c r="B86" s="126"/>
      <c r="C86" s="65"/>
      <c r="D86" s="43"/>
      <c r="E86" s="117"/>
      <c r="F86" s="117"/>
      <c r="G86" s="117">
        <v>131020</v>
      </c>
      <c r="H86" s="109"/>
      <c r="I86" s="109" t="s">
        <v>510</v>
      </c>
      <c r="J86" s="1">
        <v>13100</v>
      </c>
      <c r="L86" s="117" t="s">
        <v>3245</v>
      </c>
      <c r="M86" s="112"/>
      <c r="N86" s="103"/>
      <c r="O86" s="112"/>
      <c r="P86" s="112"/>
      <c r="Q86" s="112"/>
      <c r="R86" s="112"/>
      <c r="S86" s="112"/>
      <c r="T86" s="112"/>
      <c r="U86" s="128" t="s">
        <v>1580</v>
      </c>
      <c r="W86" s="103" t="str">
        <f t="shared" si="1"/>
        <v/>
      </c>
    </row>
    <row r="87" spans="1:23" ht="12.75" customHeight="1">
      <c r="A87" s="108">
        <v>78</v>
      </c>
      <c r="B87" s="126"/>
      <c r="C87" s="65"/>
      <c r="D87" s="43"/>
      <c r="E87" s="117"/>
      <c r="F87" s="117"/>
      <c r="G87" s="117">
        <v>131030</v>
      </c>
      <c r="H87" s="109"/>
      <c r="I87" s="109" t="s">
        <v>511</v>
      </c>
      <c r="J87" s="1">
        <v>13100</v>
      </c>
      <c r="L87" s="117" t="s">
        <v>3245</v>
      </c>
      <c r="M87" s="112"/>
      <c r="N87" s="103"/>
      <c r="O87" s="112"/>
      <c r="P87" s="112"/>
      <c r="Q87" s="112"/>
      <c r="R87" s="112"/>
      <c r="S87" s="112"/>
      <c r="T87" s="112"/>
      <c r="U87" s="128" t="s">
        <v>1580</v>
      </c>
      <c r="W87" s="103" t="str">
        <f t="shared" si="1"/>
        <v/>
      </c>
    </row>
    <row r="88" spans="1:23" ht="12.75" customHeight="1">
      <c r="A88" s="108">
        <v>79</v>
      </c>
      <c r="B88" s="126"/>
      <c r="C88" s="65"/>
      <c r="D88" s="43"/>
      <c r="E88" s="117"/>
      <c r="F88" s="117"/>
      <c r="G88" s="117">
        <v>131040</v>
      </c>
      <c r="H88" s="109"/>
      <c r="I88" s="109" t="s">
        <v>512</v>
      </c>
      <c r="J88" s="1">
        <v>13100</v>
      </c>
      <c r="L88" s="117" t="s">
        <v>3245</v>
      </c>
      <c r="M88" s="112"/>
      <c r="N88" s="103"/>
      <c r="O88" s="112"/>
      <c r="P88" s="112"/>
      <c r="Q88" s="112"/>
      <c r="R88" s="112"/>
      <c r="S88" s="112"/>
      <c r="T88" s="112"/>
      <c r="U88" s="128" t="s">
        <v>1580</v>
      </c>
      <c r="W88" s="103" t="str">
        <f t="shared" si="1"/>
        <v/>
      </c>
    </row>
    <row r="89" spans="1:23" ht="12.75" customHeight="1">
      <c r="A89" s="108">
        <v>80</v>
      </c>
      <c r="B89" s="126"/>
      <c r="C89" s="65"/>
      <c r="D89" s="43"/>
      <c r="E89" s="117"/>
      <c r="F89" s="117"/>
      <c r="G89" s="117">
        <v>131050</v>
      </c>
      <c r="H89" s="109"/>
      <c r="I89" s="109" t="s">
        <v>6285</v>
      </c>
      <c r="J89" s="1">
        <v>13100</v>
      </c>
      <c r="L89" s="117" t="s">
        <v>3245</v>
      </c>
      <c r="M89" s="112"/>
      <c r="N89" s="103"/>
      <c r="O89" s="112"/>
      <c r="P89" s="112"/>
      <c r="Q89" s="112"/>
      <c r="R89" s="112"/>
      <c r="S89" s="112"/>
      <c r="T89" s="112"/>
      <c r="U89" s="128" t="s">
        <v>1580</v>
      </c>
      <c r="W89" s="103" t="str">
        <f t="shared" si="1"/>
        <v/>
      </c>
    </row>
    <row r="90" spans="1:23" ht="12.75" customHeight="1">
      <c r="A90" s="108">
        <v>81</v>
      </c>
      <c r="B90" s="227"/>
      <c r="C90" s="65"/>
      <c r="D90" s="43"/>
      <c r="E90" s="117"/>
      <c r="F90" s="117"/>
      <c r="G90" s="117">
        <v>131999</v>
      </c>
      <c r="H90" s="109"/>
      <c r="I90" s="109" t="s">
        <v>6960</v>
      </c>
      <c r="J90" s="1">
        <v>13100</v>
      </c>
      <c r="L90" s="117" t="s">
        <v>3245</v>
      </c>
      <c r="M90" s="112"/>
      <c r="N90" s="103"/>
      <c r="O90" s="112"/>
      <c r="P90" s="112"/>
      <c r="Q90" s="112"/>
      <c r="R90" s="112"/>
      <c r="S90" s="112"/>
      <c r="T90" s="112"/>
      <c r="U90" s="228" t="s">
        <v>1580</v>
      </c>
      <c r="W90" s="103" t="str">
        <f t="shared" si="1"/>
        <v/>
      </c>
    </row>
    <row r="91" spans="1:23" ht="12.75" customHeight="1">
      <c r="A91" s="108">
        <v>82</v>
      </c>
      <c r="B91" s="126"/>
      <c r="C91" s="65"/>
      <c r="D91" s="43"/>
      <c r="E91" s="117">
        <v>1350</v>
      </c>
      <c r="F91" s="117"/>
      <c r="G91" s="117"/>
      <c r="H91" s="109"/>
      <c r="I91" s="109" t="s">
        <v>513</v>
      </c>
      <c r="L91" s="117" t="s">
        <v>3240</v>
      </c>
      <c r="M91" s="112"/>
      <c r="N91" s="103"/>
      <c r="O91" s="112"/>
      <c r="P91" s="112"/>
      <c r="Q91" s="112"/>
      <c r="R91" s="112"/>
      <c r="S91" s="112"/>
      <c r="T91" s="112"/>
      <c r="U91" s="128" t="s">
        <v>514</v>
      </c>
      <c r="W91" s="103" t="str">
        <f t="shared" si="1"/>
        <v/>
      </c>
    </row>
    <row r="92" spans="1:23" ht="12.75" customHeight="1">
      <c r="A92" s="108">
        <v>83</v>
      </c>
      <c r="B92" s="1144"/>
      <c r="C92" s="65"/>
      <c r="D92" s="43"/>
      <c r="E92" s="117"/>
      <c r="F92" s="117">
        <v>13500</v>
      </c>
      <c r="G92" s="117"/>
      <c r="H92" s="109"/>
      <c r="I92" s="109" t="s">
        <v>513</v>
      </c>
      <c r="J92" s="1">
        <v>1350</v>
      </c>
      <c r="L92" s="117" t="s">
        <v>3240</v>
      </c>
      <c r="M92" s="112"/>
      <c r="N92" s="103"/>
      <c r="O92" s="112"/>
      <c r="P92" s="112"/>
      <c r="Q92" s="112"/>
      <c r="R92" s="112"/>
      <c r="S92" s="112"/>
      <c r="T92" s="112"/>
      <c r="U92" s="1145" t="s">
        <v>514</v>
      </c>
      <c r="W92" s="103" t="str">
        <f t="shared" si="1"/>
        <v/>
      </c>
    </row>
    <row r="93" spans="1:23" ht="12.75" customHeight="1">
      <c r="A93" s="108">
        <v>84</v>
      </c>
      <c r="B93" s="126"/>
      <c r="C93" s="65"/>
      <c r="D93" s="43"/>
      <c r="E93" s="117"/>
      <c r="F93" s="117"/>
      <c r="G93" s="117">
        <v>135111</v>
      </c>
      <c r="H93" s="109"/>
      <c r="I93" s="109" t="s">
        <v>515</v>
      </c>
      <c r="J93" s="1">
        <v>13500</v>
      </c>
      <c r="L93" s="117" t="s">
        <v>3245</v>
      </c>
      <c r="M93" s="112"/>
      <c r="N93" s="103"/>
      <c r="O93" s="112"/>
      <c r="P93" s="112"/>
      <c r="Q93" s="112"/>
      <c r="R93" s="112"/>
      <c r="S93" s="112"/>
      <c r="T93" s="112"/>
      <c r="U93" s="128" t="s">
        <v>514</v>
      </c>
      <c r="W93" s="103" t="str">
        <f t="shared" si="1"/>
        <v/>
      </c>
    </row>
    <row r="94" spans="1:23" ht="12.75" customHeight="1">
      <c r="A94" s="108">
        <v>85</v>
      </c>
      <c r="B94" s="1144"/>
      <c r="C94" s="65"/>
      <c r="D94" s="43"/>
      <c r="E94" s="117"/>
      <c r="F94" s="117"/>
      <c r="G94" s="117">
        <v>135222</v>
      </c>
      <c r="H94" s="109"/>
      <c r="I94" s="109" t="s">
        <v>516</v>
      </c>
      <c r="J94" s="1">
        <v>13500</v>
      </c>
      <c r="L94" s="117" t="s">
        <v>3245</v>
      </c>
      <c r="M94" s="112"/>
      <c r="N94" s="103"/>
      <c r="O94" s="112"/>
      <c r="P94" s="112"/>
      <c r="Q94" s="112"/>
      <c r="R94" s="112"/>
      <c r="S94" s="112"/>
      <c r="T94" s="112"/>
      <c r="U94" s="1145" t="s">
        <v>514</v>
      </c>
      <c r="W94" s="103" t="str">
        <f t="shared" si="1"/>
        <v/>
      </c>
    </row>
    <row r="95" spans="1:23" ht="12.75" customHeight="1">
      <c r="A95" s="108">
        <v>86</v>
      </c>
      <c r="B95" s="126"/>
      <c r="C95" s="65"/>
      <c r="D95" s="43"/>
      <c r="E95" s="117"/>
      <c r="F95" s="117"/>
      <c r="G95" s="117">
        <v>135333</v>
      </c>
      <c r="H95" s="109"/>
      <c r="I95" s="109" t="s">
        <v>517</v>
      </c>
      <c r="J95" s="1">
        <v>13500</v>
      </c>
      <c r="L95" s="117" t="s">
        <v>3245</v>
      </c>
      <c r="M95" s="112"/>
      <c r="N95" s="103"/>
      <c r="O95" s="112"/>
      <c r="P95" s="112"/>
      <c r="Q95" s="112"/>
      <c r="R95" s="112"/>
      <c r="S95" s="112"/>
      <c r="T95" s="112"/>
      <c r="U95" s="128" t="s">
        <v>514</v>
      </c>
      <c r="W95" s="103" t="str">
        <f t="shared" si="1"/>
        <v/>
      </c>
    </row>
    <row r="96" spans="1:23" ht="12.75" customHeight="1">
      <c r="A96" s="108">
        <v>87</v>
      </c>
      <c r="B96" s="126"/>
      <c r="C96" s="65"/>
      <c r="D96" s="43"/>
      <c r="E96" s="117"/>
      <c r="F96" s="117"/>
      <c r="G96" s="117">
        <v>135444</v>
      </c>
      <c r="H96" s="109"/>
      <c r="I96" s="109" t="s">
        <v>518</v>
      </c>
      <c r="J96" s="1">
        <v>13500</v>
      </c>
      <c r="L96" s="117" t="s">
        <v>3245</v>
      </c>
      <c r="M96" s="112"/>
      <c r="N96" s="103"/>
      <c r="O96" s="112"/>
      <c r="P96" s="112"/>
      <c r="Q96" s="112"/>
      <c r="R96" s="112"/>
      <c r="S96" s="112"/>
      <c r="T96" s="112"/>
      <c r="U96" s="128" t="s">
        <v>514</v>
      </c>
      <c r="W96" s="103" t="str">
        <f t="shared" si="1"/>
        <v/>
      </c>
    </row>
    <row r="97" spans="1:23" ht="12.75" customHeight="1">
      <c r="A97" s="108">
        <v>88</v>
      </c>
      <c r="B97" s="126"/>
      <c r="C97" s="65"/>
      <c r="D97" s="43"/>
      <c r="E97" s="117"/>
      <c r="F97" s="117"/>
      <c r="G97" s="117">
        <v>135555</v>
      </c>
      <c r="H97" s="109"/>
      <c r="I97" s="109" t="s">
        <v>519</v>
      </c>
      <c r="J97" s="1">
        <v>13500</v>
      </c>
      <c r="L97" s="117" t="s">
        <v>3245</v>
      </c>
      <c r="M97" s="112"/>
      <c r="N97" s="103"/>
      <c r="O97" s="112"/>
      <c r="P97" s="112"/>
      <c r="Q97" s="112"/>
      <c r="R97" s="112"/>
      <c r="S97" s="112"/>
      <c r="T97" s="112"/>
      <c r="U97" s="128" t="s">
        <v>514</v>
      </c>
      <c r="W97" s="103" t="str">
        <f t="shared" si="1"/>
        <v/>
      </c>
    </row>
    <row r="98" spans="1:23" s="21" customFormat="1" ht="12.75" customHeight="1">
      <c r="A98" s="108">
        <v>89</v>
      </c>
      <c r="B98" s="1147"/>
      <c r="C98" s="10"/>
      <c r="D98" s="66"/>
      <c r="E98" s="1147"/>
      <c r="F98" s="1147"/>
      <c r="G98" s="1147">
        <v>135666</v>
      </c>
      <c r="H98" s="1"/>
      <c r="I98" s="1" t="s">
        <v>520</v>
      </c>
      <c r="J98" s="1">
        <v>13500</v>
      </c>
      <c r="K98" s="1"/>
      <c r="L98" s="1147" t="s">
        <v>3245</v>
      </c>
      <c r="M98" s="1145"/>
      <c r="N98" s="103"/>
      <c r="O98" s="128"/>
      <c r="P98" s="128"/>
      <c r="Q98" s="128"/>
      <c r="R98" s="128"/>
      <c r="S98" s="128"/>
      <c r="T98" s="128"/>
      <c r="U98" s="128" t="s">
        <v>514</v>
      </c>
      <c r="V98" s="222" t="s">
        <v>521</v>
      </c>
      <c r="W98" s="103" t="str">
        <f t="shared" si="1"/>
        <v>App</v>
      </c>
    </row>
    <row r="99" spans="1:23" ht="12.75" customHeight="1">
      <c r="A99" s="108">
        <v>90</v>
      </c>
      <c r="B99" s="126"/>
      <c r="C99" s="65"/>
      <c r="D99" s="43"/>
      <c r="E99" s="117"/>
      <c r="F99" s="117"/>
      <c r="G99" s="117">
        <v>135777</v>
      </c>
      <c r="H99" s="109"/>
      <c r="I99" s="109" t="s">
        <v>522</v>
      </c>
      <c r="J99" s="1">
        <v>13500</v>
      </c>
      <c r="L99" s="117" t="s">
        <v>3245</v>
      </c>
      <c r="M99" s="112"/>
      <c r="N99" s="103"/>
      <c r="O99" s="112"/>
      <c r="P99" s="112"/>
      <c r="Q99" s="112"/>
      <c r="R99" s="112"/>
      <c r="S99" s="112"/>
      <c r="T99" s="112"/>
      <c r="U99" s="128" t="s">
        <v>514</v>
      </c>
      <c r="W99" s="103" t="str">
        <f t="shared" si="1"/>
        <v/>
      </c>
    </row>
    <row r="100" spans="1:23" ht="12.75" customHeight="1">
      <c r="A100" s="108">
        <v>91</v>
      </c>
      <c r="B100" s="1144"/>
      <c r="C100" s="65"/>
      <c r="D100" s="43"/>
      <c r="E100" s="117">
        <v>1380</v>
      </c>
      <c r="G100" s="117"/>
      <c r="H100" s="109"/>
      <c r="I100" s="137" t="s">
        <v>523</v>
      </c>
      <c r="L100" s="117" t="s">
        <v>3240</v>
      </c>
      <c r="M100" s="112"/>
      <c r="N100" s="103"/>
      <c r="O100" s="112"/>
      <c r="P100" s="112"/>
      <c r="Q100" s="112"/>
      <c r="R100" s="112"/>
      <c r="S100" s="112"/>
      <c r="T100" s="112"/>
      <c r="U100" s="128" t="s">
        <v>1580</v>
      </c>
      <c r="W100" s="103" t="str">
        <f t="shared" si="1"/>
        <v/>
      </c>
    </row>
    <row r="101" spans="1:23" ht="12.75" customHeight="1">
      <c r="A101" s="108">
        <v>92</v>
      </c>
      <c r="B101" s="126"/>
      <c r="C101" s="65"/>
      <c r="D101" s="43"/>
      <c r="E101" s="117"/>
      <c r="F101" s="1147">
        <v>13800</v>
      </c>
      <c r="G101" s="117"/>
      <c r="H101" s="109"/>
      <c r="I101" s="137" t="s">
        <v>523</v>
      </c>
      <c r="J101" s="1">
        <v>1380</v>
      </c>
      <c r="L101" s="117" t="s">
        <v>3240</v>
      </c>
      <c r="M101" s="112"/>
      <c r="N101" s="103"/>
      <c r="O101" s="112"/>
      <c r="P101" s="112"/>
      <c r="Q101" s="112"/>
      <c r="R101" s="112"/>
      <c r="S101" s="112"/>
      <c r="T101" s="112"/>
      <c r="U101" s="128" t="s">
        <v>1580</v>
      </c>
      <c r="W101" s="103" t="str">
        <f t="shared" si="1"/>
        <v/>
      </c>
    </row>
    <row r="102" spans="1:23" ht="12.75" customHeight="1">
      <c r="A102" s="108">
        <v>93</v>
      </c>
      <c r="B102" s="126"/>
      <c r="C102" s="65"/>
      <c r="D102" s="43"/>
      <c r="E102" s="117"/>
      <c r="F102" s="117"/>
      <c r="G102" s="117">
        <v>138000</v>
      </c>
      <c r="H102" s="109"/>
      <c r="I102" s="109" t="s">
        <v>524</v>
      </c>
      <c r="J102" s="1">
        <v>13800</v>
      </c>
      <c r="L102" s="117" t="s">
        <v>3245</v>
      </c>
      <c r="M102" s="112"/>
      <c r="N102" s="103"/>
      <c r="O102" s="112"/>
      <c r="P102" s="112"/>
      <c r="Q102" s="112"/>
      <c r="R102" s="112"/>
      <c r="S102" s="112"/>
      <c r="T102" s="112"/>
      <c r="U102" s="128" t="s">
        <v>1580</v>
      </c>
      <c r="W102" s="103" t="str">
        <f t="shared" si="1"/>
        <v/>
      </c>
    </row>
    <row r="103" spans="1:23" ht="12.75" customHeight="1">
      <c r="A103" s="108">
        <v>94</v>
      </c>
      <c r="B103" s="126"/>
      <c r="C103" s="65"/>
      <c r="D103" s="43"/>
      <c r="E103" s="117"/>
      <c r="F103" s="117"/>
      <c r="G103" s="117">
        <v>138010</v>
      </c>
      <c r="H103" s="109"/>
      <c r="I103" s="109" t="s">
        <v>525</v>
      </c>
      <c r="J103" s="1">
        <v>13800</v>
      </c>
      <c r="L103" s="117" t="s">
        <v>3245</v>
      </c>
      <c r="M103" s="112"/>
      <c r="N103" s="103"/>
      <c r="O103" s="112"/>
      <c r="P103" s="112"/>
      <c r="Q103" s="112"/>
      <c r="R103" s="112"/>
      <c r="S103" s="112"/>
      <c r="T103" s="112"/>
      <c r="U103" s="128" t="s">
        <v>1580</v>
      </c>
      <c r="W103" s="103" t="str">
        <f t="shared" si="1"/>
        <v/>
      </c>
    </row>
    <row r="104" spans="1:23" ht="12.75" customHeight="1">
      <c r="A104" s="108">
        <v>95</v>
      </c>
      <c r="B104" s="348"/>
      <c r="C104" s="65"/>
      <c r="D104" s="43"/>
      <c r="E104" s="112">
        <v>1420</v>
      </c>
      <c r="F104" s="112"/>
      <c r="G104" s="112"/>
      <c r="H104" s="111"/>
      <c r="I104" s="111" t="s">
        <v>7503</v>
      </c>
      <c r="J104" s="103"/>
      <c r="K104" s="103"/>
      <c r="L104" s="112" t="s">
        <v>3240</v>
      </c>
      <c r="M104" s="112"/>
      <c r="N104" s="103"/>
      <c r="O104" s="112"/>
      <c r="P104" s="112"/>
      <c r="Q104" s="112"/>
      <c r="R104" s="112"/>
      <c r="S104" s="112"/>
      <c r="T104" s="112"/>
      <c r="U104" s="349" t="s">
        <v>1580</v>
      </c>
      <c r="V104" s="350" t="s">
        <v>7539</v>
      </c>
      <c r="W104" s="103" t="str">
        <f t="shared" si="1"/>
        <v>App</v>
      </c>
    </row>
    <row r="105" spans="1:23" ht="12.75" customHeight="1">
      <c r="A105" s="108">
        <v>96</v>
      </c>
      <c r="B105" s="348"/>
      <c r="C105" s="65"/>
      <c r="D105" s="43"/>
      <c r="E105" s="112"/>
      <c r="F105" s="112">
        <v>14200</v>
      </c>
      <c r="G105" s="112"/>
      <c r="H105" s="111"/>
      <c r="I105" s="111" t="s">
        <v>7503</v>
      </c>
      <c r="J105" s="103">
        <v>1420</v>
      </c>
      <c r="K105" s="103"/>
      <c r="L105" s="112" t="s">
        <v>3240</v>
      </c>
      <c r="M105" s="112"/>
      <c r="N105" s="103"/>
      <c r="O105" s="112"/>
      <c r="P105" s="112"/>
      <c r="Q105" s="112"/>
      <c r="R105" s="112"/>
      <c r="S105" s="112"/>
      <c r="T105" s="112"/>
      <c r="U105" s="349" t="s">
        <v>1580</v>
      </c>
      <c r="V105" s="350" t="s">
        <v>7539</v>
      </c>
      <c r="W105" s="103" t="str">
        <f t="shared" si="1"/>
        <v>App</v>
      </c>
    </row>
    <row r="106" spans="1:23" ht="12.75" customHeight="1">
      <c r="A106" s="108">
        <v>97</v>
      </c>
      <c r="B106" s="348"/>
      <c r="C106" s="65"/>
      <c r="D106" s="43"/>
      <c r="E106" s="112"/>
      <c r="F106" s="112"/>
      <c r="G106" s="112">
        <v>142010</v>
      </c>
      <c r="H106" s="111"/>
      <c r="I106" s="111" t="s">
        <v>7504</v>
      </c>
      <c r="J106" s="103">
        <v>14200</v>
      </c>
      <c r="K106" s="103"/>
      <c r="L106" s="112" t="s">
        <v>3245</v>
      </c>
      <c r="M106" s="112"/>
      <c r="N106" s="103"/>
      <c r="O106" s="112"/>
      <c r="P106" s="112"/>
      <c r="Q106" s="112"/>
      <c r="R106" s="112"/>
      <c r="S106" s="112"/>
      <c r="T106" s="112"/>
      <c r="U106" s="349" t="s">
        <v>1580</v>
      </c>
      <c r="V106" s="350" t="s">
        <v>7539</v>
      </c>
      <c r="W106" s="103" t="str">
        <f t="shared" si="1"/>
        <v>App</v>
      </c>
    </row>
    <row r="107" spans="1:23" ht="12.75" customHeight="1">
      <c r="A107" s="108">
        <v>98</v>
      </c>
      <c r="B107" s="348"/>
      <c r="C107" s="65"/>
      <c r="D107" s="43"/>
      <c r="E107" s="112"/>
      <c r="F107" s="112"/>
      <c r="G107" s="112">
        <v>142050</v>
      </c>
      <c r="H107" s="111"/>
      <c r="I107" s="111" t="s">
        <v>7505</v>
      </c>
      <c r="J107" s="103">
        <v>14200</v>
      </c>
      <c r="K107" s="103"/>
      <c r="L107" s="112" t="s">
        <v>3245</v>
      </c>
      <c r="M107" s="112"/>
      <c r="N107" s="103"/>
      <c r="O107" s="112"/>
      <c r="P107" s="112"/>
      <c r="Q107" s="112"/>
      <c r="R107" s="112"/>
      <c r="S107" s="112"/>
      <c r="T107" s="112"/>
      <c r="U107" s="349" t="s">
        <v>1580</v>
      </c>
      <c r="V107" s="350" t="s">
        <v>7539</v>
      </c>
      <c r="W107" s="103" t="str">
        <f t="shared" si="1"/>
        <v>App</v>
      </c>
    </row>
    <row r="108" spans="1:23" ht="12.75" customHeight="1">
      <c r="A108" s="108">
        <v>99</v>
      </c>
      <c r="B108" s="1146"/>
      <c r="C108" s="44"/>
      <c r="D108" s="45"/>
      <c r="E108" s="112"/>
      <c r="F108" s="112"/>
      <c r="G108" s="112">
        <v>142210</v>
      </c>
      <c r="H108" s="111"/>
      <c r="I108" s="111" t="s">
        <v>9441</v>
      </c>
      <c r="J108" s="103">
        <v>14200</v>
      </c>
      <c r="K108" s="103"/>
      <c r="L108" s="112" t="s">
        <v>3245</v>
      </c>
      <c r="M108" s="112"/>
      <c r="N108" s="103"/>
      <c r="O108" s="112"/>
      <c r="P108" s="112"/>
      <c r="Q108" s="112"/>
      <c r="R108" s="112"/>
      <c r="S108" s="112"/>
      <c r="T108" s="112"/>
      <c r="U108" s="1078" t="s">
        <v>1580</v>
      </c>
      <c r="V108" s="385"/>
      <c r="W108" s="103" t="str">
        <f t="shared" si="1"/>
        <v/>
      </c>
    </row>
    <row r="109" spans="1:23" ht="12.75" customHeight="1">
      <c r="A109" s="108">
        <v>100</v>
      </c>
      <c r="B109" s="61"/>
      <c r="C109" s="62"/>
      <c r="D109" s="63">
        <v>17</v>
      </c>
      <c r="E109" s="152"/>
      <c r="F109" s="152"/>
      <c r="G109" s="152"/>
      <c r="H109" s="152"/>
      <c r="I109" s="153" t="s">
        <v>526</v>
      </c>
      <c r="J109" s="64"/>
      <c r="K109" s="64"/>
      <c r="L109" s="152" t="s">
        <v>3240</v>
      </c>
      <c r="M109" s="103"/>
      <c r="N109" s="103"/>
      <c r="O109" s="103"/>
      <c r="P109" s="103"/>
      <c r="Q109" s="103"/>
      <c r="R109" s="103"/>
      <c r="S109" s="103"/>
      <c r="T109" s="103"/>
      <c r="U109" s="128" t="s">
        <v>514</v>
      </c>
      <c r="W109" s="103" t="str">
        <f t="shared" si="1"/>
        <v/>
      </c>
    </row>
    <row r="110" spans="1:23" ht="12.75" customHeight="1">
      <c r="A110" s="108">
        <v>101</v>
      </c>
      <c r="B110" s="126"/>
      <c r="C110" s="65"/>
      <c r="D110" s="43"/>
      <c r="E110" s="117">
        <v>1390</v>
      </c>
      <c r="F110" s="117"/>
      <c r="G110" s="117"/>
      <c r="H110" s="109"/>
      <c r="I110" s="109" t="s">
        <v>527</v>
      </c>
      <c r="L110" s="117" t="s">
        <v>3240</v>
      </c>
      <c r="M110" s="103"/>
      <c r="N110" s="103"/>
      <c r="O110" s="1145"/>
      <c r="P110" s="128"/>
      <c r="Q110" s="128"/>
      <c r="R110" s="128"/>
      <c r="S110" s="128"/>
      <c r="T110" s="128"/>
      <c r="U110" s="128" t="s">
        <v>514</v>
      </c>
      <c r="W110" s="103" t="str">
        <f t="shared" si="1"/>
        <v/>
      </c>
    </row>
    <row r="111" spans="1:23" ht="12.75" customHeight="1">
      <c r="A111" s="108">
        <v>102</v>
      </c>
      <c r="B111" s="126"/>
      <c r="C111" s="65"/>
      <c r="D111" s="43"/>
      <c r="E111" s="117"/>
      <c r="F111" s="117">
        <v>13900</v>
      </c>
      <c r="G111" s="117"/>
      <c r="H111" s="109"/>
      <c r="I111" s="109" t="s">
        <v>527</v>
      </c>
      <c r="J111" s="1">
        <v>1390</v>
      </c>
      <c r="L111" s="117" t="s">
        <v>3240</v>
      </c>
      <c r="M111" s="103"/>
      <c r="N111" s="103"/>
      <c r="O111" s="1145"/>
      <c r="P111" s="128"/>
      <c r="Q111" s="128"/>
      <c r="R111" s="128"/>
      <c r="S111" s="128"/>
      <c r="T111" s="128"/>
      <c r="U111" s="128" t="s">
        <v>514</v>
      </c>
      <c r="W111" s="103" t="str">
        <f t="shared" si="1"/>
        <v/>
      </c>
    </row>
    <row r="112" spans="1:23" ht="12.75" customHeight="1">
      <c r="A112" s="108">
        <v>103</v>
      </c>
      <c r="B112" s="126"/>
      <c r="C112" s="65"/>
      <c r="D112" s="43"/>
      <c r="E112" s="117"/>
      <c r="F112" s="117"/>
      <c r="G112" s="112">
        <v>130090</v>
      </c>
      <c r="I112" s="109" t="s">
        <v>528</v>
      </c>
      <c r="J112" s="1">
        <v>13900</v>
      </c>
      <c r="L112" s="117" t="s">
        <v>3245</v>
      </c>
      <c r="M112" s="103"/>
      <c r="N112" s="103"/>
      <c r="O112" s="1145"/>
      <c r="P112" s="128"/>
      <c r="Q112" s="128"/>
      <c r="R112" s="128"/>
      <c r="S112" s="128"/>
      <c r="T112" s="128"/>
      <c r="U112" s="128" t="s">
        <v>514</v>
      </c>
      <c r="W112" s="103" t="str">
        <f t="shared" si="1"/>
        <v/>
      </c>
    </row>
    <row r="113" spans="1:23" ht="12.75" customHeight="1">
      <c r="A113" s="108">
        <v>104</v>
      </c>
      <c r="B113" s="126"/>
      <c r="C113" s="65"/>
      <c r="D113" s="43"/>
      <c r="E113" s="117"/>
      <c r="F113" s="1147"/>
      <c r="G113" s="112">
        <v>131090</v>
      </c>
      <c r="H113" s="109"/>
      <c r="I113" s="109" t="s">
        <v>529</v>
      </c>
      <c r="J113" s="1">
        <v>13900</v>
      </c>
      <c r="L113" s="117" t="s">
        <v>3245</v>
      </c>
      <c r="M113" s="103"/>
      <c r="N113" s="103"/>
      <c r="O113" s="1145"/>
      <c r="P113" s="128"/>
      <c r="Q113" s="128"/>
      <c r="R113" s="128"/>
      <c r="S113" s="128"/>
      <c r="T113" s="128"/>
      <c r="U113" s="128" t="s">
        <v>514</v>
      </c>
      <c r="W113" s="103" t="str">
        <f t="shared" si="1"/>
        <v/>
      </c>
    </row>
    <row r="114" spans="1:23" ht="12.75" customHeight="1">
      <c r="A114" s="108">
        <v>105</v>
      </c>
      <c r="B114" s="728"/>
      <c r="C114" s="729"/>
      <c r="D114" s="730"/>
      <c r="E114" s="117"/>
      <c r="F114" s="731"/>
      <c r="G114" s="731">
        <v>131095</v>
      </c>
      <c r="H114" s="732"/>
      <c r="I114" t="s">
        <v>8990</v>
      </c>
      <c r="J114" s="1">
        <v>13900</v>
      </c>
      <c r="L114" s="117" t="s">
        <v>3245</v>
      </c>
      <c r="M114" s="103"/>
      <c r="N114" s="103"/>
      <c r="O114" s="727"/>
      <c r="P114" s="727"/>
      <c r="Q114" s="727"/>
      <c r="R114" s="727"/>
      <c r="S114" s="727"/>
      <c r="T114" s="727"/>
      <c r="U114" s="727" t="s">
        <v>514</v>
      </c>
      <c r="W114" s="103" t="str">
        <f t="shared" si="1"/>
        <v/>
      </c>
    </row>
    <row r="115" spans="1:23" ht="12.75" customHeight="1">
      <c r="A115" s="108">
        <v>106</v>
      </c>
      <c r="B115" s="61"/>
      <c r="C115" s="62"/>
      <c r="D115" s="63">
        <v>18</v>
      </c>
      <c r="E115" s="152"/>
      <c r="F115" s="152"/>
      <c r="G115" s="152"/>
      <c r="H115" s="152"/>
      <c r="I115" s="153" t="s">
        <v>530</v>
      </c>
      <c r="J115" s="64"/>
      <c r="K115" s="64"/>
      <c r="L115" s="152" t="s">
        <v>3240</v>
      </c>
      <c r="M115" s="103"/>
      <c r="N115" s="103"/>
      <c r="O115" s="103"/>
      <c r="P115" s="103"/>
      <c r="Q115" s="103"/>
      <c r="R115" s="103"/>
      <c r="S115" s="103"/>
      <c r="T115" s="103"/>
      <c r="U115" s="128" t="s">
        <v>1580</v>
      </c>
      <c r="W115" s="103" t="str">
        <f t="shared" si="1"/>
        <v/>
      </c>
    </row>
    <row r="116" spans="1:23" ht="12.75" customHeight="1">
      <c r="A116" s="108">
        <v>107</v>
      </c>
      <c r="B116" s="126"/>
      <c r="C116" s="65"/>
      <c r="D116" s="43"/>
      <c r="E116" s="117">
        <v>1720</v>
      </c>
      <c r="F116" s="1147"/>
      <c r="G116" s="117"/>
      <c r="H116" s="109"/>
      <c r="I116" s="137" t="s">
        <v>531</v>
      </c>
      <c r="L116" s="117" t="s">
        <v>3240</v>
      </c>
      <c r="M116" s="103"/>
      <c r="N116" s="103"/>
      <c r="O116" s="1145"/>
      <c r="P116" s="128"/>
      <c r="Q116" s="128"/>
      <c r="R116" s="128"/>
      <c r="S116" s="128"/>
      <c r="T116" s="128"/>
      <c r="U116" s="128" t="s">
        <v>1580</v>
      </c>
      <c r="W116" s="103" t="str">
        <f t="shared" si="1"/>
        <v/>
      </c>
    </row>
    <row r="117" spans="1:23" ht="12.75" customHeight="1">
      <c r="A117" s="108">
        <v>108</v>
      </c>
      <c r="B117" s="126"/>
      <c r="C117" s="65"/>
      <c r="D117" s="43"/>
      <c r="E117" s="117"/>
      <c r="F117" s="117">
        <v>17200</v>
      </c>
      <c r="G117" s="117"/>
      <c r="H117" s="109"/>
      <c r="I117" s="137" t="s">
        <v>531</v>
      </c>
      <c r="J117" s="1">
        <v>1720</v>
      </c>
      <c r="L117" s="117" t="s">
        <v>3240</v>
      </c>
      <c r="M117" s="103"/>
      <c r="N117" s="103"/>
      <c r="O117" s="1145"/>
      <c r="P117" s="128"/>
      <c r="Q117" s="128"/>
      <c r="R117" s="128"/>
      <c r="S117" s="128"/>
      <c r="T117" s="128"/>
      <c r="U117" s="128" t="s">
        <v>1580</v>
      </c>
      <c r="W117" s="103" t="str">
        <f t="shared" si="1"/>
        <v/>
      </c>
    </row>
    <row r="118" spans="1:23" ht="12.75" customHeight="1">
      <c r="A118" s="108">
        <v>109</v>
      </c>
      <c r="B118" s="126"/>
      <c r="C118" s="65"/>
      <c r="D118" s="43"/>
      <c r="E118" s="117"/>
      <c r="F118" s="117"/>
      <c r="G118" s="117">
        <v>172000</v>
      </c>
      <c r="H118" s="109"/>
      <c r="I118" s="109" t="s">
        <v>532</v>
      </c>
      <c r="J118" s="1">
        <v>17200</v>
      </c>
      <c r="L118" s="117" t="s">
        <v>3245</v>
      </c>
      <c r="M118" s="103"/>
      <c r="N118" s="103"/>
      <c r="O118" s="1145"/>
      <c r="P118" s="128"/>
      <c r="Q118" s="128"/>
      <c r="R118" s="128"/>
      <c r="S118" s="128"/>
      <c r="T118" s="128"/>
      <c r="U118" s="128" t="s">
        <v>1580</v>
      </c>
      <c r="W118" s="103" t="str">
        <f t="shared" si="1"/>
        <v/>
      </c>
    </row>
    <row r="119" spans="1:23" ht="12.75" customHeight="1">
      <c r="A119" s="108">
        <v>110</v>
      </c>
      <c r="B119" s="126"/>
      <c r="C119" s="65"/>
      <c r="D119" s="43"/>
      <c r="E119" s="117"/>
      <c r="F119" s="117"/>
      <c r="G119" s="117">
        <v>172010</v>
      </c>
      <c r="H119" s="109"/>
      <c r="I119" s="109" t="s">
        <v>533</v>
      </c>
      <c r="J119" s="1">
        <v>17200</v>
      </c>
      <c r="L119" s="117" t="s">
        <v>3245</v>
      </c>
      <c r="M119" s="103"/>
      <c r="N119" s="103"/>
      <c r="O119" s="1145"/>
      <c r="P119" s="128"/>
      <c r="Q119" s="128"/>
      <c r="R119" s="128"/>
      <c r="S119" s="128"/>
      <c r="T119" s="128"/>
      <c r="U119" s="128" t="s">
        <v>1580</v>
      </c>
      <c r="W119" s="103" t="str">
        <f t="shared" si="1"/>
        <v/>
      </c>
    </row>
    <row r="120" spans="1:23" s="21" customFormat="1" ht="12.75" customHeight="1">
      <c r="A120" s="108">
        <v>111</v>
      </c>
      <c r="B120" s="1147"/>
      <c r="C120" s="10"/>
      <c r="D120" s="66"/>
      <c r="E120" s="1147"/>
      <c r="F120" s="1147"/>
      <c r="G120" s="1147">
        <v>172020</v>
      </c>
      <c r="H120" s="1"/>
      <c r="I120" s="1" t="s">
        <v>530</v>
      </c>
      <c r="J120" s="1">
        <v>17200</v>
      </c>
      <c r="K120" s="1"/>
      <c r="L120" s="1147" t="s">
        <v>3245</v>
      </c>
      <c r="M120" s="103"/>
      <c r="N120" s="103"/>
      <c r="O120" s="1145"/>
      <c r="P120" s="128"/>
      <c r="Q120" s="128"/>
      <c r="R120" s="128"/>
      <c r="S120" s="128"/>
      <c r="T120" s="128"/>
      <c r="U120" s="128" t="s">
        <v>1580</v>
      </c>
      <c r="V120" s="222" t="s">
        <v>521</v>
      </c>
      <c r="W120" s="103" t="str">
        <f t="shared" si="1"/>
        <v>App</v>
      </c>
    </row>
    <row r="121" spans="1:23" ht="12.75" customHeight="1">
      <c r="A121" s="108">
        <v>112</v>
      </c>
      <c r="B121" s="61"/>
      <c r="C121" s="62"/>
      <c r="D121" s="63">
        <v>19</v>
      </c>
      <c r="E121" s="152"/>
      <c r="F121" s="152"/>
      <c r="G121" s="152"/>
      <c r="H121" s="152"/>
      <c r="I121" s="153" t="s">
        <v>534</v>
      </c>
      <c r="J121" s="64"/>
      <c r="K121" s="64"/>
      <c r="L121" s="152" t="s">
        <v>3240</v>
      </c>
      <c r="M121" s="103"/>
      <c r="N121" s="103"/>
      <c r="O121" s="103"/>
      <c r="P121" s="103"/>
      <c r="Q121" s="103"/>
      <c r="R121" s="103"/>
      <c r="S121" s="103"/>
      <c r="T121" s="103"/>
      <c r="U121" s="128" t="s">
        <v>1580</v>
      </c>
      <c r="W121" s="103" t="str">
        <f t="shared" si="1"/>
        <v/>
      </c>
    </row>
    <row r="122" spans="1:23" ht="12.75" customHeight="1">
      <c r="A122" s="108">
        <v>113</v>
      </c>
      <c r="B122" s="126"/>
      <c r="C122" s="65"/>
      <c r="D122" s="43"/>
      <c r="E122" s="117">
        <v>1730</v>
      </c>
      <c r="F122" s="1147"/>
      <c r="G122" s="117"/>
      <c r="H122" s="109"/>
      <c r="I122" s="109" t="s">
        <v>535</v>
      </c>
      <c r="L122" s="117" t="s">
        <v>3240</v>
      </c>
      <c r="M122" s="103"/>
      <c r="N122" s="103"/>
      <c r="O122" s="1145"/>
      <c r="P122" s="128"/>
      <c r="Q122" s="128"/>
      <c r="R122" s="128"/>
      <c r="S122" s="128"/>
      <c r="T122" s="128"/>
      <c r="U122" s="128" t="s">
        <v>1580</v>
      </c>
      <c r="W122" s="103" t="str">
        <f t="shared" si="1"/>
        <v/>
      </c>
    </row>
    <row r="123" spans="1:23" ht="12.75" customHeight="1">
      <c r="A123" s="108">
        <v>114</v>
      </c>
      <c r="B123" s="126"/>
      <c r="C123" s="65"/>
      <c r="D123" s="43"/>
      <c r="E123" s="117"/>
      <c r="F123" s="1147">
        <v>17300</v>
      </c>
      <c r="G123" s="117"/>
      <c r="H123" s="109"/>
      <c r="I123" s="109" t="s">
        <v>535</v>
      </c>
      <c r="J123" s="1">
        <v>1730</v>
      </c>
      <c r="L123" s="117" t="s">
        <v>3240</v>
      </c>
      <c r="M123" s="103"/>
      <c r="N123" s="103"/>
      <c r="O123" s="1145"/>
      <c r="P123" s="128"/>
      <c r="Q123" s="128"/>
      <c r="R123" s="128"/>
      <c r="S123" s="128"/>
      <c r="T123" s="128"/>
      <c r="U123" s="128" t="s">
        <v>1580</v>
      </c>
      <c r="W123" s="103" t="str">
        <f t="shared" si="1"/>
        <v/>
      </c>
    </row>
    <row r="124" spans="1:23" ht="12.75" customHeight="1">
      <c r="A124" s="108">
        <v>115</v>
      </c>
      <c r="B124" s="126"/>
      <c r="C124" s="65"/>
      <c r="D124" s="43"/>
      <c r="E124" s="117"/>
      <c r="F124" s="117"/>
      <c r="G124" s="117">
        <v>173000</v>
      </c>
      <c r="H124" s="109"/>
      <c r="I124" s="109" t="s">
        <v>536</v>
      </c>
      <c r="J124" s="1">
        <v>17300</v>
      </c>
      <c r="L124" s="117" t="s">
        <v>3245</v>
      </c>
      <c r="M124" s="103"/>
      <c r="N124" s="103"/>
      <c r="O124" s="1145"/>
      <c r="P124" s="128"/>
      <c r="Q124" s="128"/>
      <c r="R124" s="128"/>
      <c r="S124" s="128"/>
      <c r="T124" s="128"/>
      <c r="U124" s="128" t="s">
        <v>1580</v>
      </c>
      <c r="W124" s="103" t="str">
        <f t="shared" si="1"/>
        <v/>
      </c>
    </row>
    <row r="125" spans="1:23" ht="12.75" customHeight="1">
      <c r="A125" s="108">
        <v>116</v>
      </c>
      <c r="B125" s="126"/>
      <c r="C125" s="65"/>
      <c r="D125" s="43"/>
      <c r="E125" s="117"/>
      <c r="F125" s="117"/>
      <c r="G125" s="117">
        <v>173010</v>
      </c>
      <c r="H125" s="109"/>
      <c r="I125" s="109" t="s">
        <v>537</v>
      </c>
      <c r="J125" s="1">
        <v>17300</v>
      </c>
      <c r="L125" s="117" t="s">
        <v>3245</v>
      </c>
      <c r="M125" s="103"/>
      <c r="N125" s="103"/>
      <c r="O125" s="1145"/>
      <c r="P125" s="128"/>
      <c r="Q125" s="128"/>
      <c r="R125" s="128"/>
      <c r="S125" s="128"/>
      <c r="T125" s="128"/>
      <c r="U125" s="128" t="s">
        <v>1580</v>
      </c>
      <c r="W125" s="103" t="str">
        <f t="shared" si="1"/>
        <v/>
      </c>
    </row>
    <row r="126" spans="1:23" ht="12.75" customHeight="1">
      <c r="A126" s="108">
        <v>117</v>
      </c>
      <c r="B126" s="126"/>
      <c r="C126" s="65"/>
      <c r="D126" s="43"/>
      <c r="E126" s="117"/>
      <c r="F126" s="117"/>
      <c r="G126" s="112">
        <v>173200</v>
      </c>
      <c r="H126" s="111"/>
      <c r="I126" s="111" t="s">
        <v>538</v>
      </c>
      <c r="J126" s="103">
        <v>17300</v>
      </c>
      <c r="K126" s="103"/>
      <c r="L126" s="112" t="s">
        <v>3245</v>
      </c>
      <c r="M126" s="103"/>
      <c r="N126" s="103"/>
      <c r="O126" s="1145"/>
      <c r="P126" s="128"/>
      <c r="Q126" s="128"/>
      <c r="R126" s="128"/>
      <c r="S126" s="128"/>
      <c r="T126" s="128"/>
      <c r="U126" s="128" t="s">
        <v>1580</v>
      </c>
      <c r="W126" s="103" t="str">
        <f t="shared" si="1"/>
        <v/>
      </c>
    </row>
    <row r="127" spans="1:23" ht="12.75" customHeight="1">
      <c r="A127" s="108">
        <v>118</v>
      </c>
      <c r="B127" s="126"/>
      <c r="C127" s="65"/>
      <c r="D127" s="43"/>
      <c r="E127" s="117"/>
      <c r="F127" s="117"/>
      <c r="G127" s="112">
        <v>173210</v>
      </c>
      <c r="H127" s="111"/>
      <c r="I127" s="111" t="s">
        <v>539</v>
      </c>
      <c r="J127" s="103">
        <v>17300</v>
      </c>
      <c r="K127" s="103"/>
      <c r="L127" s="112" t="s">
        <v>3245</v>
      </c>
      <c r="M127" s="103"/>
      <c r="N127" s="103"/>
      <c r="O127" s="128"/>
      <c r="P127" s="128"/>
      <c r="Q127" s="128"/>
      <c r="R127" s="128"/>
      <c r="S127" s="128"/>
      <c r="T127" s="128"/>
      <c r="U127" s="128" t="s">
        <v>1580</v>
      </c>
      <c r="W127" s="103" t="str">
        <f t="shared" si="1"/>
        <v/>
      </c>
    </row>
    <row r="128" spans="1:23" ht="12.75" customHeight="1">
      <c r="A128" s="108">
        <v>119</v>
      </c>
      <c r="B128" s="217"/>
      <c r="C128" s="65"/>
      <c r="D128" s="43"/>
      <c r="E128" s="117"/>
      <c r="F128" s="117"/>
      <c r="G128" s="112">
        <v>173020</v>
      </c>
      <c r="H128" s="111"/>
      <c r="I128" s="111" t="s">
        <v>6888</v>
      </c>
      <c r="J128" s="103">
        <v>17300</v>
      </c>
      <c r="K128" s="103"/>
      <c r="L128" s="112" t="s">
        <v>3245</v>
      </c>
      <c r="M128" s="103"/>
      <c r="N128" s="103"/>
      <c r="O128" s="218"/>
      <c r="P128" s="218"/>
      <c r="Q128" s="218"/>
      <c r="R128" s="218"/>
      <c r="S128" s="218"/>
      <c r="T128" s="218"/>
      <c r="U128" s="218" t="s">
        <v>1580</v>
      </c>
      <c r="W128" s="103" t="str">
        <f t="shared" si="1"/>
        <v/>
      </c>
    </row>
    <row r="129" spans="1:23" ht="12.75" customHeight="1">
      <c r="A129" s="108">
        <v>120</v>
      </c>
      <c r="B129" s="126"/>
      <c r="C129" s="65"/>
      <c r="D129" s="43"/>
      <c r="E129" s="117">
        <v>1800</v>
      </c>
      <c r="F129" s="117"/>
      <c r="G129" s="112"/>
      <c r="H129" s="111"/>
      <c r="I129" s="111" t="s">
        <v>5167</v>
      </c>
      <c r="J129" s="103"/>
      <c r="K129" s="103"/>
      <c r="L129" s="117" t="s">
        <v>3240</v>
      </c>
      <c r="M129" s="103"/>
      <c r="N129" s="103"/>
      <c r="O129" s="128"/>
      <c r="P129" s="128"/>
      <c r="Q129" s="128"/>
      <c r="R129" s="128"/>
      <c r="S129" s="128"/>
      <c r="T129" s="128"/>
      <c r="U129" s="128" t="s">
        <v>1580</v>
      </c>
      <c r="W129" s="103" t="str">
        <f t="shared" si="1"/>
        <v/>
      </c>
    </row>
    <row r="130" spans="1:23" ht="12.75" customHeight="1">
      <c r="A130" s="108">
        <v>121</v>
      </c>
      <c r="B130" s="126"/>
      <c r="C130" s="65"/>
      <c r="D130" s="43"/>
      <c r="E130" s="117"/>
      <c r="F130" s="117">
        <v>18000</v>
      </c>
      <c r="G130" s="112"/>
      <c r="H130" s="111"/>
      <c r="I130" s="111" t="s">
        <v>5167</v>
      </c>
      <c r="J130" s="103">
        <v>1800</v>
      </c>
      <c r="K130" s="103"/>
      <c r="L130" s="117" t="s">
        <v>3240</v>
      </c>
      <c r="M130" s="103"/>
      <c r="N130" s="103"/>
      <c r="O130" s="128"/>
      <c r="P130" s="128"/>
      <c r="Q130" s="128"/>
      <c r="R130" s="128"/>
      <c r="S130" s="128"/>
      <c r="T130" s="128"/>
      <c r="U130" s="128" t="s">
        <v>1580</v>
      </c>
      <c r="W130" s="103" t="str">
        <f t="shared" si="1"/>
        <v/>
      </c>
    </row>
    <row r="131" spans="1:23" ht="12.75" customHeight="1">
      <c r="A131" s="108">
        <v>122</v>
      </c>
      <c r="B131" s="126"/>
      <c r="C131" s="65"/>
      <c r="D131" s="43"/>
      <c r="E131" s="117"/>
      <c r="F131" s="117"/>
      <c r="G131" s="112">
        <v>186000</v>
      </c>
      <c r="H131" s="111"/>
      <c r="I131" s="111" t="s">
        <v>5168</v>
      </c>
      <c r="J131" s="103">
        <v>17300</v>
      </c>
      <c r="K131" s="103"/>
      <c r="L131" s="117" t="s">
        <v>3245</v>
      </c>
      <c r="M131" s="103"/>
      <c r="N131" s="103"/>
      <c r="O131" s="1145"/>
      <c r="P131" s="1145"/>
      <c r="Q131" s="1145"/>
      <c r="R131" s="1145"/>
      <c r="S131" s="1145"/>
      <c r="T131" s="1145"/>
      <c r="U131" s="128" t="s">
        <v>1580</v>
      </c>
      <c r="W131" s="103" t="str">
        <f t="shared" si="1"/>
        <v/>
      </c>
    </row>
    <row r="132" spans="1:23" ht="12.75" customHeight="1">
      <c r="A132" s="108">
        <v>123</v>
      </c>
      <c r="B132" s="61"/>
      <c r="C132" s="62"/>
      <c r="D132" s="63" t="s">
        <v>540</v>
      </c>
      <c r="E132" s="152"/>
      <c r="F132" s="152"/>
      <c r="G132" s="152"/>
      <c r="H132" s="152"/>
      <c r="I132" s="153" t="s">
        <v>541</v>
      </c>
      <c r="J132" s="64"/>
      <c r="K132" s="64"/>
      <c r="L132" s="152" t="s">
        <v>3240</v>
      </c>
      <c r="M132" s="103"/>
      <c r="N132" s="103"/>
      <c r="O132" s="103"/>
      <c r="P132" s="103"/>
      <c r="Q132" s="103"/>
      <c r="R132" s="103"/>
      <c r="S132" s="103"/>
      <c r="T132" s="103"/>
      <c r="U132" s="128" t="s">
        <v>1580</v>
      </c>
      <c r="W132" s="103" t="str">
        <f t="shared" si="1"/>
        <v/>
      </c>
    </row>
    <row r="133" spans="1:23" ht="12.75" customHeight="1">
      <c r="A133" s="108">
        <v>124</v>
      </c>
      <c r="B133" s="126"/>
      <c r="C133" s="65"/>
      <c r="D133" s="43"/>
      <c r="E133" s="117">
        <v>1740</v>
      </c>
      <c r="F133" s="1147"/>
      <c r="G133" s="117"/>
      <c r="H133" s="109"/>
      <c r="I133" s="109" t="s">
        <v>542</v>
      </c>
      <c r="L133" s="117" t="s">
        <v>3240</v>
      </c>
      <c r="M133" s="103"/>
      <c r="N133" s="103"/>
      <c r="O133" s="1145"/>
      <c r="P133" s="1145"/>
      <c r="Q133" s="1145"/>
      <c r="R133" s="1145"/>
      <c r="S133" s="1145"/>
      <c r="T133" s="1145"/>
      <c r="U133" s="128" t="s">
        <v>1580</v>
      </c>
      <c r="W133" s="103" t="str">
        <f t="shared" si="1"/>
        <v/>
      </c>
    </row>
    <row r="134" spans="1:23" ht="12.75" customHeight="1">
      <c r="A134" s="108">
        <v>125</v>
      </c>
      <c r="B134" s="126"/>
      <c r="C134" s="65"/>
      <c r="D134" s="43"/>
      <c r="E134" s="117"/>
      <c r="F134" s="1147">
        <v>17400</v>
      </c>
      <c r="G134" s="117"/>
      <c r="H134" s="109"/>
      <c r="I134" s="109" t="s">
        <v>542</v>
      </c>
      <c r="J134" s="1">
        <v>1740</v>
      </c>
      <c r="L134" s="117" t="s">
        <v>3240</v>
      </c>
      <c r="M134" s="103"/>
      <c r="N134" s="103"/>
      <c r="O134" s="1145"/>
      <c r="P134" s="1145"/>
      <c r="Q134" s="1145"/>
      <c r="R134" s="1145"/>
      <c r="S134" s="1145"/>
      <c r="T134" s="1145"/>
      <c r="U134" s="128" t="s">
        <v>1580</v>
      </c>
      <c r="W134" s="103" t="str">
        <f t="shared" si="1"/>
        <v/>
      </c>
    </row>
    <row r="135" spans="1:23" ht="12.75" customHeight="1">
      <c r="A135" s="108">
        <v>126</v>
      </c>
      <c r="B135" s="126"/>
      <c r="C135" s="65"/>
      <c r="D135" s="43"/>
      <c r="E135" s="117"/>
      <c r="F135" s="28"/>
      <c r="G135" s="117">
        <v>174000</v>
      </c>
      <c r="H135" s="109"/>
      <c r="I135" s="109" t="s">
        <v>5172</v>
      </c>
      <c r="J135" s="1">
        <v>17400</v>
      </c>
      <c r="L135" s="117" t="s">
        <v>3245</v>
      </c>
      <c r="M135" s="103"/>
      <c r="N135" s="103"/>
      <c r="O135" s="1145"/>
      <c r="P135" s="1145"/>
      <c r="Q135" s="1145"/>
      <c r="R135" s="1145"/>
      <c r="S135" s="1145"/>
      <c r="T135" s="1145"/>
      <c r="U135" s="128" t="s">
        <v>1580</v>
      </c>
      <c r="W135" s="103" t="str">
        <f t="shared" si="1"/>
        <v/>
      </c>
    </row>
    <row r="136" spans="1:23" ht="12.75" customHeight="1">
      <c r="A136" s="108">
        <v>127</v>
      </c>
      <c r="B136" s="61"/>
      <c r="C136" s="62"/>
      <c r="D136" s="63" t="s">
        <v>543</v>
      </c>
      <c r="E136" s="152"/>
      <c r="F136" s="152"/>
      <c r="G136" s="152"/>
      <c r="H136" s="152"/>
      <c r="I136" s="153" t="s">
        <v>544</v>
      </c>
      <c r="J136" s="64"/>
      <c r="K136" s="64"/>
      <c r="L136" s="152" t="s">
        <v>3240</v>
      </c>
      <c r="M136" s="103"/>
      <c r="N136" s="103"/>
      <c r="O136" s="103"/>
      <c r="P136" s="103"/>
      <c r="Q136" s="103"/>
      <c r="R136" s="103"/>
      <c r="S136" s="103"/>
      <c r="T136" s="103"/>
      <c r="U136" s="128" t="s">
        <v>1580</v>
      </c>
      <c r="W136" s="103" t="str">
        <f t="shared" si="1"/>
        <v/>
      </c>
    </row>
    <row r="137" spans="1:23" ht="12.75" customHeight="1">
      <c r="A137" s="108">
        <v>128</v>
      </c>
      <c r="B137" s="126"/>
      <c r="C137" s="65"/>
      <c r="D137" s="43"/>
      <c r="E137" s="117">
        <v>1400</v>
      </c>
      <c r="F137" s="117"/>
      <c r="G137" s="117"/>
      <c r="H137" s="109"/>
      <c r="I137" s="137" t="s">
        <v>545</v>
      </c>
      <c r="L137" s="117" t="s">
        <v>3240</v>
      </c>
      <c r="M137" s="103"/>
      <c r="N137" s="103"/>
      <c r="O137" s="1145"/>
      <c r="P137" s="1145"/>
      <c r="Q137" s="1145"/>
      <c r="R137" s="1145"/>
      <c r="S137" s="1145"/>
      <c r="T137" s="1145"/>
      <c r="U137" s="128" t="s">
        <v>1580</v>
      </c>
      <c r="W137" s="103" t="str">
        <f t="shared" si="1"/>
        <v/>
      </c>
    </row>
    <row r="138" spans="1:23" ht="12.75" customHeight="1">
      <c r="A138" s="108">
        <v>129</v>
      </c>
      <c r="B138" s="126"/>
      <c r="C138" s="65"/>
      <c r="D138" s="43"/>
      <c r="E138" s="117"/>
      <c r="F138" s="117">
        <v>14000</v>
      </c>
      <c r="G138" s="117"/>
      <c r="H138" s="109"/>
      <c r="I138" s="137" t="s">
        <v>545</v>
      </c>
      <c r="J138" s="1">
        <v>1400</v>
      </c>
      <c r="L138" s="117" t="s">
        <v>3240</v>
      </c>
      <c r="M138" s="103"/>
      <c r="N138" s="103"/>
      <c r="O138" s="1145"/>
      <c r="P138" s="1145"/>
      <c r="Q138" s="1145"/>
      <c r="R138" s="1145"/>
      <c r="S138" s="1145"/>
      <c r="T138" s="1145"/>
      <c r="U138" s="128" t="s">
        <v>1580</v>
      </c>
      <c r="W138" s="103" t="str">
        <f t="shared" si="1"/>
        <v/>
      </c>
    </row>
    <row r="139" spans="1:23" ht="12.75" customHeight="1">
      <c r="A139" s="108">
        <v>130</v>
      </c>
      <c r="B139" s="126"/>
      <c r="C139" s="65"/>
      <c r="D139" s="43"/>
      <c r="E139" s="117"/>
      <c r="F139" s="117"/>
      <c r="G139" s="117">
        <v>140000</v>
      </c>
      <c r="H139" s="109"/>
      <c r="I139" s="109" t="s">
        <v>546</v>
      </c>
      <c r="J139" s="1">
        <v>14000</v>
      </c>
      <c r="L139" s="117" t="s">
        <v>3245</v>
      </c>
      <c r="M139" s="103"/>
      <c r="N139" s="103"/>
      <c r="O139" s="1145"/>
      <c r="P139" s="1145"/>
      <c r="Q139" s="1145"/>
      <c r="R139" s="1145"/>
      <c r="S139" s="1145"/>
      <c r="T139" s="1145"/>
      <c r="U139" s="128" t="s">
        <v>1580</v>
      </c>
      <c r="W139" s="103" t="str">
        <f t="shared" ref="W139:W202" si="2">LEFT(V139,3)</f>
        <v/>
      </c>
    </row>
    <row r="140" spans="1:23" ht="12.75" customHeight="1">
      <c r="A140" s="108">
        <v>131</v>
      </c>
      <c r="B140" s="126"/>
      <c r="C140" s="65"/>
      <c r="D140" s="43"/>
      <c r="E140" s="117"/>
      <c r="F140" s="117"/>
      <c r="G140" s="117">
        <v>141000</v>
      </c>
      <c r="H140" s="109"/>
      <c r="I140" s="109" t="s">
        <v>547</v>
      </c>
      <c r="J140" s="1">
        <v>14000</v>
      </c>
      <c r="L140" s="117" t="s">
        <v>3245</v>
      </c>
      <c r="M140" s="103"/>
      <c r="N140" s="103"/>
      <c r="O140" s="1145"/>
      <c r="P140" s="1145"/>
      <c r="Q140" s="1145"/>
      <c r="R140" s="1145"/>
      <c r="S140" s="1145"/>
      <c r="T140" s="1145"/>
      <c r="U140" s="128" t="s">
        <v>1580</v>
      </c>
      <c r="W140" s="103" t="str">
        <f t="shared" si="2"/>
        <v/>
      </c>
    </row>
    <row r="141" spans="1:23" ht="12.75" customHeight="1">
      <c r="A141" s="108">
        <v>132</v>
      </c>
      <c r="B141" s="61"/>
      <c r="C141" s="62"/>
      <c r="D141" s="63" t="s">
        <v>548</v>
      </c>
      <c r="E141" s="152"/>
      <c r="F141" s="152"/>
      <c r="G141" s="152"/>
      <c r="H141" s="152"/>
      <c r="I141" s="153" t="s">
        <v>549</v>
      </c>
      <c r="J141" s="64"/>
      <c r="K141" s="64"/>
      <c r="L141" s="152" t="s">
        <v>3240</v>
      </c>
      <c r="M141" s="103"/>
      <c r="N141" s="103"/>
      <c r="O141" s="103"/>
      <c r="P141" s="103"/>
      <c r="Q141" s="103"/>
      <c r="R141" s="103"/>
      <c r="S141" s="103"/>
      <c r="T141" s="103"/>
      <c r="U141" s="128" t="s">
        <v>514</v>
      </c>
      <c r="W141" s="103" t="str">
        <f t="shared" si="2"/>
        <v/>
      </c>
    </row>
    <row r="142" spans="1:23" ht="12.75" customHeight="1">
      <c r="A142" s="108">
        <v>133</v>
      </c>
      <c r="B142" s="1146"/>
      <c r="C142" s="44"/>
      <c r="D142" s="45"/>
      <c r="E142" s="112">
        <v>1490</v>
      </c>
      <c r="F142" s="112"/>
      <c r="G142" s="112"/>
      <c r="H142" s="112"/>
      <c r="I142" s="109" t="s">
        <v>550</v>
      </c>
      <c r="J142" s="103"/>
      <c r="K142" s="103"/>
      <c r="L142" s="112" t="s">
        <v>3240</v>
      </c>
      <c r="M142" s="103"/>
      <c r="N142" s="103"/>
      <c r="O142" s="1145"/>
      <c r="P142" s="1145"/>
      <c r="Q142" s="1145"/>
      <c r="R142" s="1145"/>
      <c r="S142" s="1145"/>
      <c r="T142" s="1145"/>
      <c r="U142" s="128" t="s">
        <v>514</v>
      </c>
      <c r="W142" s="103" t="str">
        <f t="shared" si="2"/>
        <v/>
      </c>
    </row>
    <row r="143" spans="1:23" ht="12.75" customHeight="1">
      <c r="A143" s="108">
        <v>134</v>
      </c>
      <c r="B143" s="1146"/>
      <c r="C143" s="44"/>
      <c r="D143" s="45"/>
      <c r="E143" s="112"/>
      <c r="F143" s="112">
        <v>14900</v>
      </c>
      <c r="G143" s="112"/>
      <c r="H143" s="112"/>
      <c r="I143" s="109" t="s">
        <v>550</v>
      </c>
      <c r="J143" s="103">
        <v>1490</v>
      </c>
      <c r="K143" s="103"/>
      <c r="L143" s="112" t="s">
        <v>3240</v>
      </c>
      <c r="M143" s="103"/>
      <c r="N143" s="103"/>
      <c r="O143" s="1145"/>
      <c r="P143" s="1145"/>
      <c r="Q143" s="1145"/>
      <c r="R143" s="1145"/>
      <c r="S143" s="1145"/>
      <c r="T143" s="1145"/>
      <c r="U143" s="128" t="s">
        <v>514</v>
      </c>
      <c r="W143" s="103" t="str">
        <f t="shared" si="2"/>
        <v/>
      </c>
    </row>
    <row r="144" spans="1:23" ht="12.75" customHeight="1">
      <c r="A144" s="108">
        <v>135</v>
      </c>
      <c r="B144" s="126"/>
      <c r="C144" s="65"/>
      <c r="D144" s="43"/>
      <c r="E144" s="117"/>
      <c r="F144" s="117"/>
      <c r="G144" s="117">
        <v>140009</v>
      </c>
      <c r="H144" s="109"/>
      <c r="I144" s="109" t="s">
        <v>551</v>
      </c>
      <c r="J144" s="1">
        <v>14900</v>
      </c>
      <c r="L144" s="117" t="s">
        <v>3245</v>
      </c>
      <c r="M144" s="103"/>
      <c r="N144" s="103"/>
      <c r="O144" s="1145"/>
      <c r="P144" s="1145"/>
      <c r="Q144" s="1145"/>
      <c r="R144" s="1145"/>
      <c r="S144" s="1145"/>
      <c r="T144" s="1145"/>
      <c r="U144" s="128" t="s">
        <v>514</v>
      </c>
      <c r="W144" s="103" t="str">
        <f t="shared" si="2"/>
        <v/>
      </c>
    </row>
    <row r="145" spans="1:23" ht="12.75" customHeight="1">
      <c r="A145" s="108">
        <v>136</v>
      </c>
      <c r="B145" s="61"/>
      <c r="C145" s="62"/>
      <c r="D145" s="63" t="s">
        <v>552</v>
      </c>
      <c r="E145" s="152"/>
      <c r="F145" s="152"/>
      <c r="G145" s="152"/>
      <c r="H145" s="152"/>
      <c r="I145" s="153" t="s">
        <v>553</v>
      </c>
      <c r="J145" s="64"/>
      <c r="K145" s="64"/>
      <c r="L145" s="152" t="s">
        <v>3240</v>
      </c>
      <c r="M145" s="103"/>
      <c r="N145" s="103"/>
      <c r="O145" s="103"/>
      <c r="P145" s="103"/>
      <c r="Q145" s="103"/>
      <c r="R145" s="103"/>
      <c r="S145" s="103"/>
      <c r="T145" s="103"/>
      <c r="U145" s="128" t="s">
        <v>1580</v>
      </c>
      <c r="W145" s="103" t="str">
        <f t="shared" si="2"/>
        <v/>
      </c>
    </row>
    <row r="146" spans="1:23" ht="12.75" customHeight="1">
      <c r="A146" s="108">
        <v>137</v>
      </c>
      <c r="B146" s="126"/>
      <c r="C146" s="65"/>
      <c r="D146" s="43"/>
      <c r="E146" s="117">
        <v>1700</v>
      </c>
      <c r="F146" s="117"/>
      <c r="G146" s="117"/>
      <c r="H146" s="109"/>
      <c r="I146" s="137" t="s">
        <v>554</v>
      </c>
      <c r="L146" s="117" t="s">
        <v>3240</v>
      </c>
      <c r="M146" s="103"/>
      <c r="N146" s="103"/>
      <c r="O146" s="1145"/>
      <c r="P146" s="1145"/>
      <c r="Q146" s="1145"/>
      <c r="R146" s="1145"/>
      <c r="S146" s="1145"/>
      <c r="T146" s="1145"/>
      <c r="U146" s="128" t="s">
        <v>1580</v>
      </c>
      <c r="W146" s="103" t="str">
        <f t="shared" si="2"/>
        <v/>
      </c>
    </row>
    <row r="147" spans="1:23" ht="12.75" customHeight="1">
      <c r="A147" s="108">
        <v>138</v>
      </c>
      <c r="B147" s="126"/>
      <c r="C147" s="65"/>
      <c r="D147" s="43"/>
      <c r="E147" s="117"/>
      <c r="F147" s="117">
        <v>17000</v>
      </c>
      <c r="G147" s="117"/>
      <c r="H147" s="109"/>
      <c r="I147" s="137" t="s">
        <v>554</v>
      </c>
      <c r="J147" s="1">
        <v>1700</v>
      </c>
      <c r="L147" s="117" t="s">
        <v>3240</v>
      </c>
      <c r="M147" s="103"/>
      <c r="N147" s="103"/>
      <c r="O147" s="1145"/>
      <c r="P147" s="1145"/>
      <c r="Q147" s="1145"/>
      <c r="R147" s="1145"/>
      <c r="S147" s="1145"/>
      <c r="T147" s="1145"/>
      <c r="U147" s="128" t="s">
        <v>1580</v>
      </c>
      <c r="W147" s="103" t="str">
        <f t="shared" si="2"/>
        <v/>
      </c>
    </row>
    <row r="148" spans="1:23" ht="12.75" customHeight="1">
      <c r="A148" s="108">
        <v>139</v>
      </c>
      <c r="B148" s="126"/>
      <c r="C148" s="65"/>
      <c r="D148" s="43"/>
      <c r="E148" s="117"/>
      <c r="F148" s="117"/>
      <c r="G148" s="117">
        <v>170000</v>
      </c>
      <c r="H148" s="109"/>
      <c r="I148" s="109" t="s">
        <v>6454</v>
      </c>
      <c r="J148" s="1">
        <v>17000</v>
      </c>
      <c r="L148" s="117" t="s">
        <v>3245</v>
      </c>
      <c r="M148" s="103"/>
      <c r="N148" s="103"/>
      <c r="O148" s="1145"/>
      <c r="P148" s="1145"/>
      <c r="Q148" s="1145"/>
      <c r="R148" s="1145"/>
      <c r="S148" s="1145"/>
      <c r="T148" s="1145"/>
      <c r="U148" s="128" t="s">
        <v>1580</v>
      </c>
      <c r="W148" s="103" t="str">
        <f t="shared" si="2"/>
        <v/>
      </c>
    </row>
    <row r="149" spans="1:23" ht="12.75" customHeight="1">
      <c r="A149" s="108">
        <v>140</v>
      </c>
      <c r="B149" s="61"/>
      <c r="C149" s="62"/>
      <c r="D149" s="63" t="s">
        <v>555</v>
      </c>
      <c r="E149" s="152"/>
      <c r="F149" s="152"/>
      <c r="G149" s="152"/>
      <c r="H149" s="152"/>
      <c r="I149" s="153" t="s">
        <v>556</v>
      </c>
      <c r="J149" s="64"/>
      <c r="K149" s="64"/>
      <c r="L149" s="152" t="s">
        <v>3240</v>
      </c>
      <c r="M149" s="103"/>
      <c r="N149" s="103"/>
      <c r="O149" s="103"/>
      <c r="P149" s="103"/>
      <c r="Q149" s="103"/>
      <c r="R149" s="103"/>
      <c r="S149" s="103"/>
      <c r="T149" s="103"/>
      <c r="U149" s="128" t="s">
        <v>1580</v>
      </c>
      <c r="W149" s="103" t="str">
        <f t="shared" si="2"/>
        <v/>
      </c>
    </row>
    <row r="150" spans="1:23" ht="12.75" customHeight="1">
      <c r="A150" s="108">
        <v>141</v>
      </c>
      <c r="B150" s="126"/>
      <c r="C150" s="65"/>
      <c r="D150" s="43"/>
      <c r="E150" s="1147">
        <v>1280</v>
      </c>
      <c r="F150" s="1147"/>
      <c r="G150" s="117"/>
      <c r="H150" s="109"/>
      <c r="I150" s="109" t="s">
        <v>557</v>
      </c>
      <c r="L150" s="117" t="s">
        <v>3240</v>
      </c>
      <c r="M150" s="103"/>
      <c r="N150" s="103"/>
      <c r="O150" s="1145"/>
      <c r="P150" s="1145"/>
      <c r="Q150" s="1145"/>
      <c r="R150" s="1145"/>
      <c r="S150" s="1145"/>
      <c r="T150" s="1145"/>
      <c r="U150" s="128" t="s">
        <v>1580</v>
      </c>
      <c r="W150" s="103" t="str">
        <f t="shared" si="2"/>
        <v/>
      </c>
    </row>
    <row r="151" spans="1:23" ht="12.75" customHeight="1">
      <c r="A151" s="108">
        <v>142</v>
      </c>
      <c r="B151" s="126"/>
      <c r="C151" s="65"/>
      <c r="D151" s="43"/>
      <c r="E151" s="1147"/>
      <c r="F151" s="1147">
        <v>12800</v>
      </c>
      <c r="G151" s="117"/>
      <c r="H151" s="109"/>
      <c r="I151" s="109" t="s">
        <v>557</v>
      </c>
      <c r="J151" s="1">
        <v>1280</v>
      </c>
      <c r="L151" s="117" t="s">
        <v>3240</v>
      </c>
      <c r="M151" s="103"/>
      <c r="N151" s="103"/>
      <c r="O151" s="1145"/>
      <c r="P151" s="1145"/>
      <c r="Q151" s="1145"/>
      <c r="R151" s="1145"/>
      <c r="S151" s="1145"/>
      <c r="T151" s="1145"/>
      <c r="U151" s="128" t="s">
        <v>1580</v>
      </c>
      <c r="W151" s="103" t="str">
        <f t="shared" si="2"/>
        <v/>
      </c>
    </row>
    <row r="152" spans="1:23" ht="12.75" customHeight="1">
      <c r="A152" s="108">
        <v>143</v>
      </c>
      <c r="B152" s="192"/>
      <c r="C152" s="198"/>
      <c r="D152" s="195"/>
      <c r="E152" s="192"/>
      <c r="F152" s="192"/>
      <c r="G152" s="199">
        <v>128000</v>
      </c>
      <c r="H152" s="191"/>
      <c r="I152" s="191" t="s">
        <v>5873</v>
      </c>
      <c r="J152" s="190">
        <v>12800</v>
      </c>
      <c r="K152" s="190"/>
      <c r="L152" s="199" t="s">
        <v>3245</v>
      </c>
      <c r="M152" s="190"/>
      <c r="N152" s="190"/>
      <c r="O152" s="188"/>
      <c r="P152" s="188"/>
      <c r="Q152" s="188"/>
      <c r="R152" s="188"/>
      <c r="S152" s="188"/>
      <c r="T152" s="188"/>
      <c r="U152" s="188" t="s">
        <v>1580</v>
      </c>
      <c r="V152" s="189" t="s">
        <v>6923</v>
      </c>
      <c r="W152" s="103" t="str">
        <f t="shared" si="2"/>
        <v>End</v>
      </c>
    </row>
    <row r="153" spans="1:23" ht="12.75" customHeight="1">
      <c r="A153" s="108">
        <v>144</v>
      </c>
      <c r="B153" s="126"/>
      <c r="C153" s="65"/>
      <c r="D153" s="43"/>
      <c r="E153" s="117">
        <v>1450</v>
      </c>
      <c r="F153" s="1147"/>
      <c r="G153" s="117"/>
      <c r="H153" s="109"/>
      <c r="I153" s="137" t="s">
        <v>597</v>
      </c>
      <c r="L153" s="117" t="s">
        <v>3240</v>
      </c>
      <c r="M153" s="103"/>
      <c r="N153" s="103"/>
      <c r="O153" s="1145"/>
      <c r="P153" s="1145"/>
      <c r="Q153" s="1145"/>
      <c r="R153" s="1145"/>
      <c r="S153" s="1145"/>
      <c r="T153" s="1145"/>
      <c r="U153" s="128" t="s">
        <v>1580</v>
      </c>
      <c r="W153" s="103" t="str">
        <f t="shared" si="2"/>
        <v/>
      </c>
    </row>
    <row r="154" spans="1:23" ht="12.75" customHeight="1">
      <c r="A154" s="108">
        <v>145</v>
      </c>
      <c r="B154" s="126"/>
      <c r="C154" s="65"/>
      <c r="D154" s="43"/>
      <c r="E154" s="117"/>
      <c r="F154" s="1147">
        <v>14500</v>
      </c>
      <c r="G154" s="117"/>
      <c r="H154" s="109"/>
      <c r="I154" s="137" t="s">
        <v>597</v>
      </c>
      <c r="J154" s="1">
        <v>1450</v>
      </c>
      <c r="L154" s="117" t="s">
        <v>3240</v>
      </c>
      <c r="M154" s="103"/>
      <c r="N154" s="103"/>
      <c r="O154" s="1145"/>
      <c r="P154" s="1145"/>
      <c r="Q154" s="1145"/>
      <c r="R154" s="1145"/>
      <c r="S154" s="1145"/>
      <c r="T154" s="1145"/>
      <c r="U154" s="128" t="s">
        <v>1580</v>
      </c>
      <c r="W154" s="103" t="str">
        <f t="shared" si="2"/>
        <v/>
      </c>
    </row>
    <row r="155" spans="1:23" ht="12.75" customHeight="1">
      <c r="A155" s="108">
        <v>146</v>
      </c>
      <c r="B155" s="126"/>
      <c r="C155" s="65"/>
      <c r="D155" s="43"/>
      <c r="E155" s="117"/>
      <c r="F155" s="1147"/>
      <c r="G155" s="117">
        <v>145000</v>
      </c>
      <c r="H155" s="109"/>
      <c r="I155" s="109" t="s">
        <v>556</v>
      </c>
      <c r="J155" s="1">
        <v>14500</v>
      </c>
      <c r="L155" s="117" t="s">
        <v>3245</v>
      </c>
      <c r="M155" s="103"/>
      <c r="N155" s="103"/>
      <c r="O155" s="1145"/>
      <c r="P155" s="1145"/>
      <c r="Q155" s="1145"/>
      <c r="R155" s="1145"/>
      <c r="S155" s="1145"/>
      <c r="T155" s="1145"/>
      <c r="U155" s="128" t="s">
        <v>1580</v>
      </c>
      <c r="W155" s="103" t="str">
        <f t="shared" si="2"/>
        <v/>
      </c>
    </row>
    <row r="156" spans="1:23" ht="12.75" customHeight="1">
      <c r="A156" s="108">
        <v>147</v>
      </c>
      <c r="B156" s="126"/>
      <c r="C156" s="65"/>
      <c r="D156" s="43"/>
      <c r="E156" s="117"/>
      <c r="F156" s="1147"/>
      <c r="G156" s="117">
        <v>145010</v>
      </c>
      <c r="H156" s="109"/>
      <c r="I156" s="109" t="s">
        <v>598</v>
      </c>
      <c r="J156" s="1">
        <v>14500</v>
      </c>
      <c r="L156" s="117" t="s">
        <v>3245</v>
      </c>
      <c r="M156" s="103"/>
      <c r="N156" s="103"/>
      <c r="O156" s="1145"/>
      <c r="P156" s="1145"/>
      <c r="Q156" s="1145"/>
      <c r="R156" s="1145"/>
      <c r="S156" s="1145"/>
      <c r="T156" s="1145"/>
      <c r="U156" s="128" t="s">
        <v>1580</v>
      </c>
      <c r="W156" s="103" t="str">
        <f t="shared" si="2"/>
        <v/>
      </c>
    </row>
    <row r="157" spans="1:23" ht="12.75" customHeight="1">
      <c r="A157" s="108">
        <v>148</v>
      </c>
      <c r="B157" s="126"/>
      <c r="C157" s="65"/>
      <c r="D157" s="43"/>
      <c r="E157" s="117"/>
      <c r="F157" s="117"/>
      <c r="G157" s="117">
        <v>145020</v>
      </c>
      <c r="H157" s="109"/>
      <c r="I157" s="109" t="s">
        <v>599</v>
      </c>
      <c r="J157" s="1">
        <v>14500</v>
      </c>
      <c r="L157" s="117" t="s">
        <v>3245</v>
      </c>
      <c r="M157" s="103"/>
      <c r="N157" s="103"/>
      <c r="O157" s="1145"/>
      <c r="P157" s="1145"/>
      <c r="Q157" s="1145"/>
      <c r="R157" s="1145"/>
      <c r="S157" s="1145"/>
      <c r="T157" s="1145"/>
      <c r="U157" s="128" t="s">
        <v>1580</v>
      </c>
      <c r="W157" s="103" t="str">
        <f t="shared" si="2"/>
        <v/>
      </c>
    </row>
    <row r="158" spans="1:23" ht="12.75" customHeight="1">
      <c r="A158" s="108">
        <v>149</v>
      </c>
      <c r="B158" s="217"/>
      <c r="C158" s="65"/>
      <c r="D158" s="43"/>
      <c r="E158" s="117"/>
      <c r="F158" s="117"/>
      <c r="G158" s="117">
        <v>145030</v>
      </c>
      <c r="H158" s="109"/>
      <c r="I158" s="109" t="s">
        <v>6887</v>
      </c>
      <c r="J158" s="1">
        <v>14500</v>
      </c>
      <c r="L158" s="117" t="s">
        <v>3245</v>
      </c>
      <c r="M158" s="103"/>
      <c r="N158" s="103"/>
      <c r="O158" s="1145"/>
      <c r="P158" s="1145"/>
      <c r="Q158" s="1145"/>
      <c r="R158" s="1145"/>
      <c r="S158" s="1145"/>
      <c r="T158" s="1145"/>
      <c r="U158" s="218" t="s">
        <v>1580</v>
      </c>
      <c r="W158" s="103" t="str">
        <f t="shared" si="2"/>
        <v/>
      </c>
    </row>
    <row r="159" spans="1:23" ht="12.75" customHeight="1">
      <c r="A159" s="108">
        <v>150</v>
      </c>
      <c r="B159" s="126"/>
      <c r="C159" s="65"/>
      <c r="D159" s="43"/>
      <c r="E159" s="117"/>
      <c r="F159" s="117"/>
      <c r="G159" s="117">
        <v>145040</v>
      </c>
      <c r="H159" s="109"/>
      <c r="I159" s="109" t="s">
        <v>6303</v>
      </c>
      <c r="J159" s="1">
        <v>14500</v>
      </c>
      <c r="L159" s="117" t="s">
        <v>3245</v>
      </c>
      <c r="M159" s="103"/>
      <c r="N159" s="103"/>
      <c r="O159" s="1145"/>
      <c r="P159" s="1145"/>
      <c r="Q159" s="1145"/>
      <c r="R159" s="1145"/>
      <c r="S159" s="1145"/>
      <c r="T159" s="1145"/>
      <c r="U159" s="128" t="s">
        <v>1580</v>
      </c>
      <c r="W159" s="103" t="str">
        <f t="shared" si="2"/>
        <v/>
      </c>
    </row>
    <row r="160" spans="1:23" ht="12.75" customHeight="1">
      <c r="A160" s="108">
        <v>151</v>
      </c>
      <c r="B160" s="61"/>
      <c r="C160" s="62"/>
      <c r="D160" s="63" t="s">
        <v>600</v>
      </c>
      <c r="E160" s="152"/>
      <c r="F160" s="152"/>
      <c r="G160" s="152"/>
      <c r="H160" s="152"/>
      <c r="I160" s="153" t="s">
        <v>2776</v>
      </c>
      <c r="J160" s="64"/>
      <c r="K160" s="64"/>
      <c r="L160" s="152" t="s">
        <v>3240</v>
      </c>
      <c r="M160" s="103"/>
      <c r="N160" s="103"/>
      <c r="O160" s="103"/>
      <c r="P160" s="103"/>
      <c r="Q160" s="103"/>
      <c r="R160" s="103"/>
      <c r="S160" s="103"/>
      <c r="T160" s="103"/>
      <c r="U160" s="1145" t="s">
        <v>1580</v>
      </c>
      <c r="W160" s="103" t="str">
        <f t="shared" si="2"/>
        <v/>
      </c>
    </row>
    <row r="161" spans="1:52" ht="12.75" customHeight="1">
      <c r="A161" s="108">
        <v>152</v>
      </c>
      <c r="B161" s="1144"/>
      <c r="C161" s="65"/>
      <c r="D161" s="43"/>
      <c r="E161" s="117">
        <v>1500</v>
      </c>
      <c r="F161" s="117"/>
      <c r="G161" s="117"/>
      <c r="H161" s="109"/>
      <c r="I161" s="137" t="s">
        <v>2777</v>
      </c>
      <c r="L161" s="117" t="s">
        <v>3240</v>
      </c>
      <c r="M161" s="103"/>
      <c r="N161" s="103"/>
      <c r="O161" s="1145"/>
      <c r="P161" s="1145"/>
      <c r="Q161" s="1145"/>
      <c r="R161" s="1145"/>
      <c r="S161" s="1145"/>
      <c r="T161" s="1145"/>
      <c r="U161" s="1145" t="s">
        <v>1580</v>
      </c>
      <c r="W161" s="103" t="str">
        <f t="shared" si="2"/>
        <v/>
      </c>
    </row>
    <row r="162" spans="1:52" ht="12.75" customHeight="1">
      <c r="A162" s="108">
        <v>153</v>
      </c>
      <c r="B162" s="1144"/>
      <c r="C162" s="65"/>
      <c r="D162" s="43"/>
      <c r="E162" s="117"/>
      <c r="F162" s="117">
        <v>15000</v>
      </c>
      <c r="G162" s="117"/>
      <c r="H162" s="109"/>
      <c r="I162" s="137" t="s">
        <v>2777</v>
      </c>
      <c r="J162" s="1">
        <v>1500</v>
      </c>
      <c r="L162" s="117" t="s">
        <v>3240</v>
      </c>
      <c r="M162" s="103"/>
      <c r="N162" s="103"/>
      <c r="O162" s="1145"/>
      <c r="P162" s="1145"/>
      <c r="Q162" s="1145"/>
      <c r="R162" s="1145"/>
      <c r="S162" s="1145"/>
      <c r="T162" s="1145"/>
      <c r="U162" s="1145" t="s">
        <v>1580</v>
      </c>
      <c r="W162" s="103" t="str">
        <f t="shared" si="2"/>
        <v/>
      </c>
    </row>
    <row r="163" spans="1:52" ht="12.75" customHeight="1">
      <c r="A163" s="108">
        <v>154</v>
      </c>
      <c r="B163" s="1144"/>
      <c r="C163" s="65"/>
      <c r="D163" s="43"/>
      <c r="E163" s="117"/>
      <c r="F163" s="1147"/>
      <c r="G163" s="117">
        <v>150000</v>
      </c>
      <c r="H163" s="109"/>
      <c r="I163" s="109" t="s">
        <v>2778</v>
      </c>
      <c r="J163" s="1">
        <v>15000</v>
      </c>
      <c r="L163" s="117" t="s">
        <v>3245</v>
      </c>
      <c r="M163" s="103"/>
      <c r="N163" s="103"/>
      <c r="O163" s="1145"/>
      <c r="P163" s="1145"/>
      <c r="Q163" s="1145"/>
      <c r="R163" s="1145"/>
      <c r="S163" s="1145"/>
      <c r="T163" s="1145"/>
      <c r="U163" s="1145" t="s">
        <v>1580</v>
      </c>
      <c r="W163" s="103" t="str">
        <f t="shared" si="2"/>
        <v/>
      </c>
    </row>
    <row r="164" spans="1:52" ht="12.75" customHeight="1">
      <c r="A164" s="108">
        <v>155</v>
      </c>
      <c r="B164" s="1144"/>
      <c r="C164" s="65"/>
      <c r="D164" s="43"/>
      <c r="E164" s="117"/>
      <c r="F164" s="117"/>
      <c r="G164" s="117">
        <v>150010</v>
      </c>
      <c r="H164" s="109"/>
      <c r="I164" s="109" t="s">
        <v>2779</v>
      </c>
      <c r="J164" s="1">
        <v>15000</v>
      </c>
      <c r="L164" s="117" t="s">
        <v>3245</v>
      </c>
      <c r="M164" s="103"/>
      <c r="N164" s="103"/>
      <c r="O164" s="1145"/>
      <c r="P164" s="1145"/>
      <c r="Q164" s="1145"/>
      <c r="R164" s="1145"/>
      <c r="S164" s="1145"/>
      <c r="T164" s="1145"/>
      <c r="U164" s="1145" t="s">
        <v>1580</v>
      </c>
      <c r="W164" s="103" t="str">
        <f t="shared" si="2"/>
        <v/>
      </c>
    </row>
    <row r="165" spans="1:52" ht="12.75" customHeight="1">
      <c r="A165" s="108">
        <v>156</v>
      </c>
      <c r="B165" s="1144"/>
      <c r="C165" s="65"/>
      <c r="D165" s="43"/>
      <c r="E165" s="117"/>
      <c r="F165" s="117"/>
      <c r="G165" s="117">
        <v>150020</v>
      </c>
      <c r="H165" s="109"/>
      <c r="I165" s="109" t="s">
        <v>2780</v>
      </c>
      <c r="J165" s="1">
        <v>15000</v>
      </c>
      <c r="L165" s="117" t="s">
        <v>3245</v>
      </c>
      <c r="M165" s="103"/>
      <c r="N165" s="103"/>
      <c r="O165" s="1145"/>
      <c r="P165" s="1145"/>
      <c r="Q165" s="1145"/>
      <c r="R165" s="1145"/>
      <c r="S165" s="1145"/>
      <c r="T165" s="1145"/>
      <c r="U165" s="1145" t="s">
        <v>1580</v>
      </c>
      <c r="W165" s="103" t="str">
        <f t="shared" si="2"/>
        <v/>
      </c>
    </row>
    <row r="166" spans="1:52" ht="12.75" customHeight="1">
      <c r="A166" s="108">
        <v>157</v>
      </c>
      <c r="B166" s="1144"/>
      <c r="C166" s="65"/>
      <c r="D166" s="43"/>
      <c r="E166" s="117"/>
      <c r="F166" s="117"/>
      <c r="G166" s="117">
        <v>150030</v>
      </c>
      <c r="H166" s="109"/>
      <c r="I166" s="109" t="s">
        <v>2781</v>
      </c>
      <c r="J166" s="1">
        <v>15000</v>
      </c>
      <c r="L166" s="117" t="s">
        <v>3245</v>
      </c>
      <c r="M166" s="103"/>
      <c r="N166" s="103"/>
      <c r="O166" s="1145"/>
      <c r="P166" s="1145"/>
      <c r="Q166" s="1145"/>
      <c r="R166" s="1145"/>
      <c r="S166" s="1145"/>
      <c r="T166" s="1145"/>
      <c r="U166" s="1145" t="s">
        <v>1580</v>
      </c>
      <c r="W166" s="103" t="str">
        <f t="shared" si="2"/>
        <v/>
      </c>
    </row>
    <row r="167" spans="1:52" ht="12.75" customHeight="1">
      <c r="A167" s="108">
        <v>158</v>
      </c>
      <c r="B167" s="1144"/>
      <c r="C167" s="65"/>
      <c r="D167" s="43"/>
      <c r="E167" s="117"/>
      <c r="F167" s="117"/>
      <c r="G167" s="117">
        <v>150040</v>
      </c>
      <c r="H167" s="109"/>
      <c r="I167" s="109" t="s">
        <v>4166</v>
      </c>
      <c r="J167" s="1">
        <v>15000</v>
      </c>
      <c r="L167" s="117" t="s">
        <v>3245</v>
      </c>
      <c r="M167" s="103"/>
      <c r="N167" s="103"/>
      <c r="O167" s="1145"/>
      <c r="P167" s="1145"/>
      <c r="Q167" s="1145"/>
      <c r="R167" s="1145"/>
      <c r="S167" s="1145"/>
      <c r="T167" s="1145"/>
      <c r="U167" s="1145" t="s">
        <v>1580</v>
      </c>
      <c r="W167" s="103" t="str">
        <f t="shared" si="2"/>
        <v/>
      </c>
    </row>
    <row r="168" spans="1:52" ht="12.75" customHeight="1">
      <c r="A168" s="108">
        <v>159</v>
      </c>
      <c r="B168" s="1144"/>
      <c r="C168" s="65"/>
      <c r="D168" s="43"/>
      <c r="E168" s="117"/>
      <c r="F168" s="117"/>
      <c r="G168" s="117">
        <v>150099</v>
      </c>
      <c r="H168" s="109"/>
      <c r="I168" s="109" t="s">
        <v>2782</v>
      </c>
      <c r="J168" s="1">
        <v>15000</v>
      </c>
      <c r="L168" s="117" t="s">
        <v>3245</v>
      </c>
      <c r="M168" s="103"/>
      <c r="N168" s="103"/>
      <c r="O168" s="1145"/>
      <c r="P168" s="1145"/>
      <c r="Q168" s="1145"/>
      <c r="R168" s="1145"/>
      <c r="S168" s="1145"/>
      <c r="T168" s="1145"/>
      <c r="U168" s="1145" t="s">
        <v>1580</v>
      </c>
      <c r="W168" s="103" t="str">
        <f t="shared" si="2"/>
        <v/>
      </c>
    </row>
    <row r="169" spans="1:52" ht="12.75" customHeight="1">
      <c r="A169" s="108">
        <v>160</v>
      </c>
      <c r="B169" s="126"/>
      <c r="C169" s="65"/>
      <c r="D169" s="43"/>
      <c r="E169" s="117"/>
      <c r="F169" s="117"/>
      <c r="G169" s="117">
        <v>150199</v>
      </c>
      <c r="H169" s="109"/>
      <c r="I169" s="109" t="s">
        <v>2783</v>
      </c>
      <c r="J169" s="1">
        <v>15000</v>
      </c>
      <c r="L169" s="117" t="s">
        <v>3245</v>
      </c>
      <c r="M169" s="103"/>
      <c r="N169" s="103"/>
      <c r="O169" s="1145"/>
      <c r="P169" s="1145"/>
      <c r="Q169" s="1145"/>
      <c r="R169" s="1145"/>
      <c r="S169" s="1145"/>
      <c r="T169" s="1145"/>
      <c r="U169" s="128" t="s">
        <v>1580</v>
      </c>
      <c r="W169" s="103" t="str">
        <f t="shared" si="2"/>
        <v/>
      </c>
    </row>
    <row r="170" spans="1:52" ht="12.75" customHeight="1">
      <c r="A170" s="108">
        <v>161</v>
      </c>
      <c r="B170" s="61"/>
      <c r="C170" s="62"/>
      <c r="D170" s="63" t="s">
        <v>2784</v>
      </c>
      <c r="E170" s="152"/>
      <c r="F170" s="152"/>
      <c r="G170" s="152"/>
      <c r="H170" s="152"/>
      <c r="I170" s="153" t="s">
        <v>2785</v>
      </c>
      <c r="J170" s="64"/>
      <c r="K170" s="64"/>
      <c r="L170" s="152" t="s">
        <v>3240</v>
      </c>
      <c r="M170" s="103"/>
      <c r="N170" s="103"/>
      <c r="O170" s="103"/>
      <c r="P170" s="103"/>
      <c r="Q170" s="103"/>
      <c r="R170" s="103"/>
      <c r="S170" s="103"/>
      <c r="T170" s="103"/>
      <c r="U170" s="1145" t="s">
        <v>1580</v>
      </c>
      <c r="W170" s="103" t="str">
        <f t="shared" si="2"/>
        <v/>
      </c>
    </row>
    <row r="171" spans="1:52" ht="12.75" customHeight="1">
      <c r="A171" s="108">
        <v>162</v>
      </c>
      <c r="B171" s="1144"/>
      <c r="C171" s="65"/>
      <c r="D171" s="43"/>
      <c r="E171" s="117">
        <v>1620</v>
      </c>
      <c r="F171" s="117"/>
      <c r="G171" s="117"/>
      <c r="H171" s="109"/>
      <c r="I171" s="137" t="s">
        <v>2786</v>
      </c>
      <c r="L171" s="117" t="s">
        <v>3240</v>
      </c>
      <c r="M171" s="103"/>
      <c r="N171" s="103"/>
      <c r="O171" s="1145"/>
      <c r="P171" s="1145"/>
      <c r="Q171" s="1145"/>
      <c r="R171" s="1145"/>
      <c r="S171" s="1145"/>
      <c r="T171" s="1145"/>
      <c r="U171" s="1145" t="s">
        <v>1580</v>
      </c>
      <c r="W171" s="103" t="str">
        <f t="shared" si="2"/>
        <v/>
      </c>
    </row>
    <row r="172" spans="1:52" ht="12.75" customHeight="1">
      <c r="A172" s="108">
        <v>163</v>
      </c>
      <c r="B172" s="126"/>
      <c r="C172" s="65"/>
      <c r="D172" s="43"/>
      <c r="E172" s="117"/>
      <c r="F172" s="117">
        <v>16200</v>
      </c>
      <c r="G172" s="117"/>
      <c r="H172" s="109"/>
      <c r="I172" s="137" t="s">
        <v>2786</v>
      </c>
      <c r="J172" s="1">
        <v>1620</v>
      </c>
      <c r="L172" s="117" t="s">
        <v>3240</v>
      </c>
      <c r="M172" s="103"/>
      <c r="N172" s="103"/>
      <c r="O172" s="1145"/>
      <c r="P172" s="1145"/>
      <c r="Q172" s="1145"/>
      <c r="R172" s="1145"/>
      <c r="S172" s="1145"/>
      <c r="T172" s="1145"/>
      <c r="U172" s="128" t="s">
        <v>1580</v>
      </c>
      <c r="W172" s="103" t="str">
        <f t="shared" si="2"/>
        <v/>
      </c>
    </row>
    <row r="173" spans="1:52" ht="12.75" customHeight="1">
      <c r="A173" s="108">
        <v>164</v>
      </c>
      <c r="B173" s="126"/>
      <c r="C173" s="65"/>
      <c r="D173" s="43"/>
      <c r="E173" s="117"/>
      <c r="F173" s="1147"/>
      <c r="G173" s="117">
        <v>162000</v>
      </c>
      <c r="H173" s="109"/>
      <c r="I173" s="109" t="s">
        <v>6510</v>
      </c>
      <c r="J173" s="1">
        <v>16200</v>
      </c>
      <c r="L173" s="117" t="s">
        <v>3245</v>
      </c>
      <c r="M173" s="103"/>
      <c r="N173" s="103"/>
      <c r="O173" s="1145"/>
      <c r="P173" s="1145"/>
      <c r="Q173" s="1145"/>
      <c r="R173" s="1145"/>
      <c r="S173" s="1145"/>
      <c r="T173" s="1145"/>
      <c r="U173" s="128" t="s">
        <v>1580</v>
      </c>
      <c r="W173" s="103" t="str">
        <f t="shared" si="2"/>
        <v/>
      </c>
    </row>
    <row r="174" spans="1:52" ht="12.75" customHeight="1">
      <c r="A174" s="108">
        <v>165</v>
      </c>
      <c r="B174" s="192"/>
      <c r="C174" s="198"/>
      <c r="D174" s="195"/>
      <c r="E174" s="199"/>
      <c r="F174" s="188"/>
      <c r="G174" s="199">
        <v>162010</v>
      </c>
      <c r="H174" s="191"/>
      <c r="I174" s="191" t="s">
        <v>2787</v>
      </c>
      <c r="J174" s="190">
        <v>16200</v>
      </c>
      <c r="K174" s="190"/>
      <c r="L174" s="199" t="s">
        <v>3245</v>
      </c>
      <c r="M174" s="190"/>
      <c r="N174" s="190"/>
      <c r="O174" s="188"/>
      <c r="P174" s="188"/>
      <c r="Q174" s="188"/>
      <c r="R174" s="188"/>
      <c r="S174" s="188"/>
      <c r="T174" s="188"/>
      <c r="U174" s="188" t="s">
        <v>1580</v>
      </c>
      <c r="V174" s="189" t="s">
        <v>6923</v>
      </c>
      <c r="W174" s="103" t="str">
        <f t="shared" si="2"/>
        <v>End</v>
      </c>
    </row>
    <row r="175" spans="1:52" ht="12.75" customHeight="1">
      <c r="A175" s="108">
        <v>166</v>
      </c>
      <c r="B175" s="126"/>
      <c r="C175" s="65"/>
      <c r="D175" s="43"/>
      <c r="E175" s="117"/>
      <c r="F175" s="117"/>
      <c r="G175" s="117">
        <v>162019</v>
      </c>
      <c r="H175" s="109"/>
      <c r="I175" s="109" t="s">
        <v>2788</v>
      </c>
      <c r="J175" s="1">
        <v>16200</v>
      </c>
      <c r="L175" s="117" t="s">
        <v>3245</v>
      </c>
      <c r="M175" s="32"/>
      <c r="N175" s="32"/>
      <c r="O175" s="1145"/>
      <c r="P175" s="1145"/>
      <c r="Q175" s="1145"/>
      <c r="R175" s="1145"/>
      <c r="S175" s="1145"/>
      <c r="T175" s="1145"/>
      <c r="U175" s="128" t="s">
        <v>1580</v>
      </c>
      <c r="V175" s="104"/>
      <c r="W175" s="103" t="str">
        <f t="shared" si="2"/>
        <v/>
      </c>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row>
    <row r="176" spans="1:52" ht="12.75" customHeight="1">
      <c r="A176" s="108">
        <v>167</v>
      </c>
      <c r="B176" s="371"/>
      <c r="C176" s="65"/>
      <c r="D176" s="43"/>
      <c r="E176" s="117"/>
      <c r="F176" s="117"/>
      <c r="G176" s="117">
        <v>162100</v>
      </c>
      <c r="H176" s="109"/>
      <c r="I176" s="109" t="s">
        <v>7696</v>
      </c>
      <c r="J176" s="1">
        <v>16200</v>
      </c>
      <c r="L176" s="117" t="s">
        <v>3245</v>
      </c>
      <c r="M176" s="32"/>
      <c r="N176" s="32"/>
      <c r="O176" s="1145"/>
      <c r="P176" s="1145"/>
      <c r="Q176" s="1145"/>
      <c r="R176" s="1145"/>
      <c r="S176" s="1145"/>
      <c r="T176" s="1145"/>
      <c r="U176" s="372" t="s">
        <v>1580</v>
      </c>
      <c r="V176" s="104"/>
      <c r="W176" s="103" t="str">
        <f t="shared" si="2"/>
        <v/>
      </c>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row>
    <row r="177" spans="1:52" s="32" customFormat="1" ht="12.75" customHeight="1">
      <c r="A177" s="108">
        <v>168</v>
      </c>
      <c r="B177" s="61"/>
      <c r="C177" s="62"/>
      <c r="D177" s="63" t="s">
        <v>2789</v>
      </c>
      <c r="E177" s="152"/>
      <c r="F177" s="152"/>
      <c r="G177" s="152"/>
      <c r="H177" s="152"/>
      <c r="I177" s="153" t="s">
        <v>85</v>
      </c>
      <c r="J177" s="64"/>
      <c r="K177" s="64"/>
      <c r="L177" s="152" t="s">
        <v>3240</v>
      </c>
      <c r="M177" s="103"/>
      <c r="N177" s="103"/>
      <c r="O177" s="103"/>
      <c r="P177" s="103"/>
      <c r="Q177" s="103"/>
      <c r="R177" s="103"/>
      <c r="S177" s="103"/>
      <c r="T177" s="103"/>
      <c r="U177" s="128" t="s">
        <v>1580</v>
      </c>
      <c r="V177" s="38"/>
      <c r="W177" s="103" t="str">
        <f t="shared" si="2"/>
        <v/>
      </c>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row>
    <row r="178" spans="1:52" ht="12.75" customHeight="1">
      <c r="A178" s="108">
        <v>169</v>
      </c>
      <c r="B178" s="126"/>
      <c r="C178" s="65"/>
      <c r="D178" s="43"/>
      <c r="E178" s="112">
        <v>1900</v>
      </c>
      <c r="F178" s="1146"/>
      <c r="G178" s="112"/>
      <c r="H178" s="111"/>
      <c r="I178" s="155" t="s">
        <v>2790</v>
      </c>
      <c r="J178" s="103"/>
      <c r="K178" s="103"/>
      <c r="L178" s="112" t="s">
        <v>3240</v>
      </c>
      <c r="M178" s="103"/>
      <c r="N178" s="103"/>
      <c r="O178" s="1145"/>
      <c r="P178" s="1145"/>
      <c r="Q178" s="1145"/>
      <c r="R178" s="1145"/>
      <c r="S178" s="1145"/>
      <c r="T178" s="1145"/>
      <c r="U178" s="128" t="s">
        <v>1580</v>
      </c>
      <c r="W178" s="103" t="str">
        <f t="shared" si="2"/>
        <v/>
      </c>
    </row>
    <row r="179" spans="1:52" ht="12.75" customHeight="1">
      <c r="A179" s="108">
        <v>170</v>
      </c>
      <c r="B179" s="126"/>
      <c r="C179" s="65"/>
      <c r="D179" s="43"/>
      <c r="E179" s="112"/>
      <c r="F179" s="1145">
        <v>19000</v>
      </c>
      <c r="G179" s="112"/>
      <c r="H179" s="111"/>
      <c r="I179" s="155" t="s">
        <v>2790</v>
      </c>
      <c r="J179" s="103">
        <v>1900</v>
      </c>
      <c r="K179" s="103"/>
      <c r="L179" s="112" t="s">
        <v>3240</v>
      </c>
      <c r="M179" s="103"/>
      <c r="N179" s="103"/>
      <c r="O179" s="1145"/>
      <c r="P179" s="1145"/>
      <c r="Q179" s="1145"/>
      <c r="R179" s="1145"/>
      <c r="S179" s="1145"/>
      <c r="T179" s="1145"/>
      <c r="U179" s="128" t="s">
        <v>1580</v>
      </c>
      <c r="W179" s="103" t="str">
        <f t="shared" si="2"/>
        <v/>
      </c>
    </row>
    <row r="180" spans="1:52" ht="12.75" customHeight="1">
      <c r="A180" s="108">
        <v>171</v>
      </c>
      <c r="B180" s="1144"/>
      <c r="C180" s="65"/>
      <c r="D180" s="43"/>
      <c r="E180" s="112"/>
      <c r="F180" s="1145"/>
      <c r="G180" s="112">
        <v>190000</v>
      </c>
      <c r="H180" s="111"/>
      <c r="I180" s="155" t="s">
        <v>7506</v>
      </c>
      <c r="J180" s="103">
        <v>19000</v>
      </c>
      <c r="K180" s="103"/>
      <c r="L180" s="112" t="s">
        <v>3245</v>
      </c>
      <c r="M180" s="103"/>
      <c r="N180" s="1145" t="s">
        <v>2791</v>
      </c>
      <c r="O180" s="103"/>
      <c r="P180" s="1145">
        <v>190090</v>
      </c>
      <c r="Q180" s="1145">
        <v>694000</v>
      </c>
      <c r="R180" s="1145"/>
      <c r="S180" s="1145"/>
      <c r="T180" s="1145"/>
      <c r="U180" s="1145" t="s">
        <v>1580</v>
      </c>
      <c r="W180" s="103" t="str">
        <f t="shared" si="2"/>
        <v/>
      </c>
    </row>
    <row r="181" spans="1:52" ht="12.75" customHeight="1">
      <c r="A181" s="108">
        <v>172</v>
      </c>
      <c r="B181" s="346"/>
      <c r="C181" s="65"/>
      <c r="D181" s="43"/>
      <c r="E181" s="112"/>
      <c r="F181" s="112"/>
      <c r="G181" s="112">
        <v>190010</v>
      </c>
      <c r="H181" s="111"/>
      <c r="I181" s="111" t="s">
        <v>7507</v>
      </c>
      <c r="J181" s="103">
        <v>19000</v>
      </c>
      <c r="K181" s="103"/>
      <c r="L181" s="112" t="s">
        <v>3245</v>
      </c>
      <c r="M181" s="103"/>
      <c r="N181" s="1145" t="s">
        <v>2791</v>
      </c>
      <c r="O181" s="103"/>
      <c r="P181" s="1145">
        <v>190090</v>
      </c>
      <c r="Q181" s="1145">
        <v>694000</v>
      </c>
      <c r="R181" s="1145"/>
      <c r="S181" s="1145"/>
      <c r="T181" s="1145"/>
      <c r="U181" s="347" t="s">
        <v>1580</v>
      </c>
      <c r="V181" s="291" t="s">
        <v>7539</v>
      </c>
      <c r="W181" s="103" t="str">
        <f t="shared" si="2"/>
        <v>App</v>
      </c>
    </row>
    <row r="182" spans="1:52" ht="12.75" customHeight="1">
      <c r="A182" s="108">
        <v>173</v>
      </c>
      <c r="B182" s="1144"/>
      <c r="C182" s="65"/>
      <c r="D182" s="43"/>
      <c r="E182" s="112"/>
      <c r="F182" s="112"/>
      <c r="G182" s="112">
        <v>190050</v>
      </c>
      <c r="H182" s="111"/>
      <c r="I182" s="111" t="s">
        <v>7508</v>
      </c>
      <c r="J182" s="103">
        <v>19000</v>
      </c>
      <c r="K182" s="103"/>
      <c r="L182" s="112" t="s">
        <v>3245</v>
      </c>
      <c r="M182" s="103"/>
      <c r="N182" s="1145" t="s">
        <v>2791</v>
      </c>
      <c r="O182" s="103"/>
      <c r="P182" s="1145">
        <v>190090</v>
      </c>
      <c r="Q182" s="1145">
        <v>694000</v>
      </c>
      <c r="R182" s="1145"/>
      <c r="S182" s="1145"/>
      <c r="T182" s="1145"/>
      <c r="U182" s="1145" t="s">
        <v>1580</v>
      </c>
      <c r="V182" s="291" t="s">
        <v>7539</v>
      </c>
      <c r="W182" s="103" t="str">
        <f t="shared" si="2"/>
        <v>App</v>
      </c>
    </row>
    <row r="183" spans="1:52" ht="12.75" customHeight="1">
      <c r="A183" s="108">
        <v>174</v>
      </c>
      <c r="B183" s="1144"/>
      <c r="C183" s="65"/>
      <c r="D183" s="43"/>
      <c r="E183" s="117"/>
      <c r="F183" s="117"/>
      <c r="G183" s="112">
        <v>190090</v>
      </c>
      <c r="H183" s="111"/>
      <c r="I183" s="111" t="s">
        <v>9751</v>
      </c>
      <c r="J183" s="103">
        <v>19900</v>
      </c>
      <c r="L183" s="117" t="s">
        <v>3245</v>
      </c>
      <c r="M183" s="103"/>
      <c r="N183" s="1145"/>
      <c r="O183" s="103"/>
      <c r="P183" s="1145"/>
      <c r="Q183" s="1145"/>
      <c r="R183" s="1145"/>
      <c r="S183" s="1145"/>
      <c r="T183" s="1145"/>
      <c r="U183" s="1145" t="s">
        <v>1580</v>
      </c>
      <c r="W183" s="103" t="str">
        <f t="shared" si="2"/>
        <v/>
      </c>
    </row>
    <row r="184" spans="1:52" ht="12.75" customHeight="1">
      <c r="A184" s="108">
        <v>175</v>
      </c>
      <c r="B184" s="1144"/>
      <c r="C184" s="65"/>
      <c r="D184" s="43"/>
      <c r="E184" s="117"/>
      <c r="F184" s="117"/>
      <c r="G184" s="112">
        <v>190100</v>
      </c>
      <c r="H184" s="111"/>
      <c r="I184" s="111" t="s">
        <v>5761</v>
      </c>
      <c r="J184" s="103">
        <v>19000</v>
      </c>
      <c r="L184" s="117" t="s">
        <v>3245</v>
      </c>
      <c r="M184" s="103"/>
      <c r="N184" s="1145" t="s">
        <v>2791</v>
      </c>
      <c r="O184" s="103"/>
      <c r="P184" s="1145">
        <v>190190</v>
      </c>
      <c r="Q184" s="1145">
        <v>694000</v>
      </c>
      <c r="R184" s="1145"/>
      <c r="S184" s="1145"/>
      <c r="T184" s="1145"/>
      <c r="U184" s="1145" t="s">
        <v>1580</v>
      </c>
      <c r="W184" s="103" t="str">
        <f t="shared" si="2"/>
        <v/>
      </c>
    </row>
    <row r="185" spans="1:52" ht="12.75" customHeight="1">
      <c r="A185" s="108">
        <v>176</v>
      </c>
      <c r="B185" s="1144"/>
      <c r="C185" s="65"/>
      <c r="D185" s="43"/>
      <c r="E185" s="117"/>
      <c r="F185" s="117"/>
      <c r="G185" s="112">
        <v>190190</v>
      </c>
      <c r="H185" s="111"/>
      <c r="I185" s="111" t="s">
        <v>5762</v>
      </c>
      <c r="J185" s="103">
        <v>19900</v>
      </c>
      <c r="L185" s="117" t="s">
        <v>3245</v>
      </c>
      <c r="M185" s="103"/>
      <c r="N185" s="1145"/>
      <c r="O185" s="103"/>
      <c r="P185" s="1145"/>
      <c r="Q185" s="1145"/>
      <c r="R185" s="1145"/>
      <c r="S185" s="1145"/>
      <c r="T185" s="1145"/>
      <c r="U185" s="1145" t="s">
        <v>1580</v>
      </c>
      <c r="W185" s="103" t="str">
        <f t="shared" si="2"/>
        <v/>
      </c>
    </row>
    <row r="186" spans="1:52" ht="12.75" customHeight="1">
      <c r="A186" s="108">
        <v>177</v>
      </c>
      <c r="B186" s="1144"/>
      <c r="C186" s="65"/>
      <c r="D186" s="43"/>
      <c r="E186" s="117"/>
      <c r="F186" s="117"/>
      <c r="G186" s="112">
        <v>192090</v>
      </c>
      <c r="H186" s="111"/>
      <c r="I186" s="111" t="s">
        <v>2071</v>
      </c>
      <c r="J186" s="103">
        <v>19900</v>
      </c>
      <c r="L186" s="117" t="s">
        <v>3245</v>
      </c>
      <c r="M186" s="103"/>
      <c r="N186" s="1145"/>
      <c r="O186" s="103"/>
      <c r="P186" s="1145"/>
      <c r="Q186" s="1145"/>
      <c r="R186" s="1145"/>
      <c r="S186" s="1145"/>
      <c r="T186" s="1145"/>
      <c r="U186" s="1145" t="s">
        <v>1580</v>
      </c>
      <c r="W186" s="103" t="str">
        <f t="shared" si="2"/>
        <v/>
      </c>
    </row>
    <row r="187" spans="1:52" ht="12.75" customHeight="1">
      <c r="A187" s="108">
        <v>178</v>
      </c>
      <c r="B187" s="1144"/>
      <c r="C187" s="65"/>
      <c r="D187" s="43"/>
      <c r="E187" s="117"/>
      <c r="F187" s="117"/>
      <c r="G187" s="112">
        <v>193090</v>
      </c>
      <c r="H187" s="111"/>
      <c r="I187" s="111" t="s">
        <v>2072</v>
      </c>
      <c r="J187" s="103">
        <v>19900</v>
      </c>
      <c r="L187" s="117" t="s">
        <v>3245</v>
      </c>
      <c r="M187" s="103"/>
      <c r="N187" s="1145"/>
      <c r="O187" s="103"/>
      <c r="P187" s="1145"/>
      <c r="Q187" s="1145"/>
      <c r="R187" s="1145"/>
      <c r="S187" s="1145"/>
      <c r="T187" s="1145"/>
      <c r="U187" s="1145" t="s">
        <v>1580</v>
      </c>
      <c r="W187" s="103" t="str">
        <f t="shared" si="2"/>
        <v/>
      </c>
    </row>
    <row r="188" spans="1:52" ht="12.75" customHeight="1">
      <c r="A188" s="108">
        <v>179</v>
      </c>
      <c r="B188" s="1144"/>
      <c r="C188" s="65"/>
      <c r="D188" s="43"/>
      <c r="E188" s="117"/>
      <c r="F188" s="117"/>
      <c r="G188" s="112">
        <v>194190</v>
      </c>
      <c r="H188" s="111"/>
      <c r="I188" s="111" t="s">
        <v>2073</v>
      </c>
      <c r="J188" s="103">
        <v>19900</v>
      </c>
      <c r="L188" s="117" t="s">
        <v>3245</v>
      </c>
      <c r="M188" s="103"/>
      <c r="N188" s="1145"/>
      <c r="O188" s="103"/>
      <c r="P188" s="1145"/>
      <c r="Q188" s="1145"/>
      <c r="R188" s="1145"/>
      <c r="S188" s="1145"/>
      <c r="T188" s="1145"/>
      <c r="U188" s="1145" t="s">
        <v>1580</v>
      </c>
      <c r="W188" s="103" t="str">
        <f t="shared" si="2"/>
        <v/>
      </c>
    </row>
    <row r="189" spans="1:52" ht="12.75" customHeight="1">
      <c r="A189" s="108">
        <v>180</v>
      </c>
      <c r="B189" s="1144"/>
      <c r="C189" s="65"/>
      <c r="D189" s="43"/>
      <c r="E189" s="117"/>
      <c r="F189" s="117"/>
      <c r="G189" s="112">
        <v>194290</v>
      </c>
      <c r="H189" s="111"/>
      <c r="I189" s="111" t="s">
        <v>2074</v>
      </c>
      <c r="J189" s="103">
        <v>19900</v>
      </c>
      <c r="L189" s="117" t="s">
        <v>3245</v>
      </c>
      <c r="M189" s="103"/>
      <c r="N189" s="1145"/>
      <c r="O189" s="103"/>
      <c r="P189" s="1145"/>
      <c r="Q189" s="1145"/>
      <c r="R189" s="1145"/>
      <c r="S189" s="1145"/>
      <c r="T189" s="1145"/>
      <c r="U189" s="1145" t="s">
        <v>1580</v>
      </c>
      <c r="W189" s="103" t="str">
        <f t="shared" si="2"/>
        <v/>
      </c>
    </row>
    <row r="190" spans="1:52" ht="12.75" customHeight="1">
      <c r="A190" s="108">
        <v>181</v>
      </c>
      <c r="B190" s="1144"/>
      <c r="C190" s="65"/>
      <c r="D190" s="43"/>
      <c r="E190" s="117"/>
      <c r="F190" s="117"/>
      <c r="G190" s="112">
        <v>194390</v>
      </c>
      <c r="H190" s="111"/>
      <c r="I190" s="111" t="s">
        <v>2075</v>
      </c>
      <c r="J190" s="103">
        <v>19900</v>
      </c>
      <c r="L190" s="117" t="s">
        <v>3245</v>
      </c>
      <c r="M190" s="103"/>
      <c r="N190" s="1145"/>
      <c r="O190" s="103"/>
      <c r="P190" s="1145"/>
      <c r="Q190" s="1145"/>
      <c r="R190" s="1145"/>
      <c r="S190" s="1145"/>
      <c r="T190" s="1145"/>
      <c r="U190" s="1145" t="s">
        <v>1580</v>
      </c>
      <c r="W190" s="103" t="str">
        <f t="shared" si="2"/>
        <v/>
      </c>
    </row>
    <row r="191" spans="1:52" ht="12.75" customHeight="1">
      <c r="A191" s="108">
        <v>182</v>
      </c>
      <c r="B191" s="1144"/>
      <c r="C191" s="65"/>
      <c r="D191" s="43"/>
      <c r="E191" s="117">
        <v>1920</v>
      </c>
      <c r="F191" s="1147"/>
      <c r="G191" s="112"/>
      <c r="H191" s="109"/>
      <c r="I191" s="137" t="s">
        <v>2792</v>
      </c>
      <c r="L191" s="117" t="s">
        <v>3240</v>
      </c>
      <c r="M191" s="103"/>
      <c r="N191" s="1145"/>
      <c r="O191" s="103"/>
      <c r="P191" s="1145"/>
      <c r="Q191" s="1145"/>
      <c r="R191" s="1145"/>
      <c r="S191" s="1145"/>
      <c r="T191" s="1145"/>
      <c r="U191" s="1145" t="s">
        <v>1580</v>
      </c>
      <c r="W191" s="103" t="str">
        <f t="shared" si="2"/>
        <v/>
      </c>
    </row>
    <row r="192" spans="1:52" ht="12.75" customHeight="1">
      <c r="A192" s="108">
        <v>183</v>
      </c>
      <c r="B192" s="1144"/>
      <c r="C192" s="65"/>
      <c r="D192" s="43"/>
      <c r="E192" s="117"/>
      <c r="F192" s="1147">
        <v>19200</v>
      </c>
      <c r="G192" s="112"/>
      <c r="H192" s="109"/>
      <c r="I192" s="137" t="s">
        <v>2792</v>
      </c>
      <c r="J192" s="1">
        <v>1920</v>
      </c>
      <c r="L192" s="117" t="s">
        <v>3240</v>
      </c>
      <c r="M192" s="103"/>
      <c r="N192" s="1145"/>
      <c r="O192" s="103"/>
      <c r="P192" s="1145"/>
      <c r="Q192" s="1145"/>
      <c r="R192" s="1145"/>
      <c r="S192" s="1145"/>
      <c r="T192" s="1145"/>
      <c r="U192" s="1145" t="s">
        <v>1580</v>
      </c>
      <c r="W192" s="103" t="str">
        <f t="shared" si="2"/>
        <v/>
      </c>
    </row>
    <row r="193" spans="1:23" ht="12.75" customHeight="1">
      <c r="A193" s="108">
        <v>184</v>
      </c>
      <c r="B193" s="1144"/>
      <c r="C193" s="65"/>
      <c r="D193" s="43"/>
      <c r="E193" s="117"/>
      <c r="F193" s="1147"/>
      <c r="G193" s="112">
        <v>192000</v>
      </c>
      <c r="H193" s="109"/>
      <c r="I193" s="109" t="s">
        <v>2793</v>
      </c>
      <c r="J193" s="1">
        <v>19200</v>
      </c>
      <c r="L193" s="117" t="s">
        <v>3245</v>
      </c>
      <c r="M193" s="103"/>
      <c r="N193" s="1145" t="s">
        <v>2791</v>
      </c>
      <c r="O193" s="103"/>
      <c r="P193" s="1145">
        <v>192090</v>
      </c>
      <c r="Q193" s="1145">
        <v>694000</v>
      </c>
      <c r="R193" s="1145"/>
      <c r="S193" s="1145"/>
      <c r="T193" s="1145"/>
      <c r="U193" s="1145" t="s">
        <v>1580</v>
      </c>
      <c r="W193" s="103" t="str">
        <f t="shared" si="2"/>
        <v/>
      </c>
    </row>
    <row r="194" spans="1:23" ht="12.75" customHeight="1">
      <c r="A194" s="108">
        <v>185</v>
      </c>
      <c r="B194" s="1144"/>
      <c r="C194" s="65"/>
      <c r="D194" s="43"/>
      <c r="E194" s="117">
        <v>1930</v>
      </c>
      <c r="F194" s="1147"/>
      <c r="G194" s="117"/>
      <c r="H194" s="109"/>
      <c r="I194" s="137" t="s">
        <v>2794</v>
      </c>
      <c r="L194" s="117" t="s">
        <v>3240</v>
      </c>
      <c r="M194" s="103"/>
      <c r="N194" s="1145"/>
      <c r="O194" s="103"/>
      <c r="P194" s="1145"/>
      <c r="Q194" s="1145"/>
      <c r="R194" s="1145"/>
      <c r="S194" s="1145"/>
      <c r="T194" s="1145"/>
      <c r="U194" s="1145" t="s">
        <v>1580</v>
      </c>
      <c r="W194" s="103" t="str">
        <f t="shared" si="2"/>
        <v/>
      </c>
    </row>
    <row r="195" spans="1:23" ht="12.75" customHeight="1">
      <c r="A195" s="108">
        <v>186</v>
      </c>
      <c r="B195" s="1144"/>
      <c r="C195" s="65"/>
      <c r="D195" s="43"/>
      <c r="E195" s="117"/>
      <c r="F195" s="1147">
        <v>19300</v>
      </c>
      <c r="G195" s="117"/>
      <c r="H195" s="109"/>
      <c r="I195" s="137" t="s">
        <v>2794</v>
      </c>
      <c r="J195" s="1">
        <v>1930</v>
      </c>
      <c r="L195" s="117" t="s">
        <v>3240</v>
      </c>
      <c r="M195" s="103"/>
      <c r="N195" s="1145"/>
      <c r="O195" s="103"/>
      <c r="P195" s="1145"/>
      <c r="Q195" s="1145"/>
      <c r="R195" s="1145"/>
      <c r="S195" s="1145"/>
      <c r="T195" s="1145"/>
      <c r="U195" s="1145" t="s">
        <v>1580</v>
      </c>
      <c r="W195" s="103" t="str">
        <f t="shared" si="2"/>
        <v/>
      </c>
    </row>
    <row r="196" spans="1:23" ht="12.75" customHeight="1">
      <c r="A196" s="108">
        <v>187</v>
      </c>
      <c r="B196" s="1144"/>
      <c r="C196" s="65"/>
      <c r="D196" s="43"/>
      <c r="E196" s="117"/>
      <c r="F196" s="1147"/>
      <c r="G196" s="112">
        <v>193010</v>
      </c>
      <c r="H196" s="109"/>
      <c r="I196" s="109" t="s">
        <v>2795</v>
      </c>
      <c r="J196" s="1">
        <v>19300</v>
      </c>
      <c r="L196" s="117" t="s">
        <v>3245</v>
      </c>
      <c r="M196" s="103"/>
      <c r="N196" s="1145" t="s">
        <v>2791</v>
      </c>
      <c r="O196" s="103"/>
      <c r="P196" s="1145">
        <v>193090</v>
      </c>
      <c r="Q196" s="1145">
        <v>694000</v>
      </c>
      <c r="R196" s="1145"/>
      <c r="S196" s="1145"/>
      <c r="T196" s="1145"/>
      <c r="U196" s="1145" t="s">
        <v>1580</v>
      </c>
      <c r="W196" s="103" t="str">
        <f t="shared" si="2"/>
        <v/>
      </c>
    </row>
    <row r="197" spans="1:23" ht="12.75" customHeight="1">
      <c r="A197" s="108">
        <v>188</v>
      </c>
      <c r="B197" s="126"/>
      <c r="C197" s="65"/>
      <c r="D197" s="43"/>
      <c r="E197" s="117"/>
      <c r="F197" s="1147"/>
      <c r="G197" s="112">
        <v>193020</v>
      </c>
      <c r="H197" s="109"/>
      <c r="I197" s="109" t="s">
        <v>2796</v>
      </c>
      <c r="J197" s="1">
        <v>19300</v>
      </c>
      <c r="L197" s="117" t="s">
        <v>3245</v>
      </c>
      <c r="M197" s="103"/>
      <c r="N197" s="1145" t="s">
        <v>2791</v>
      </c>
      <c r="O197" s="103"/>
      <c r="P197" s="1145">
        <v>193090</v>
      </c>
      <c r="Q197" s="1145">
        <v>694000</v>
      </c>
      <c r="R197" s="1145"/>
      <c r="S197" s="1145"/>
      <c r="T197" s="1145"/>
      <c r="U197" s="128" t="s">
        <v>1580</v>
      </c>
      <c r="W197" s="103" t="str">
        <f t="shared" si="2"/>
        <v/>
      </c>
    </row>
    <row r="198" spans="1:23" ht="12.75" customHeight="1">
      <c r="A198" s="108">
        <v>189</v>
      </c>
      <c r="B198" s="126"/>
      <c r="C198" s="65"/>
      <c r="D198" s="43"/>
      <c r="E198" s="117">
        <v>1940</v>
      </c>
      <c r="F198" s="1144"/>
      <c r="G198" s="112"/>
      <c r="H198" s="109"/>
      <c r="I198" s="109" t="s">
        <v>2797</v>
      </c>
      <c r="L198" s="117" t="s">
        <v>3240</v>
      </c>
      <c r="M198" s="103"/>
      <c r="N198" s="1145"/>
      <c r="O198" s="103"/>
      <c r="P198" s="1145"/>
      <c r="Q198" s="1145"/>
      <c r="R198" s="1145"/>
      <c r="S198" s="1145"/>
      <c r="T198" s="1145"/>
      <c r="U198" s="128" t="s">
        <v>1580</v>
      </c>
      <c r="W198" s="103" t="str">
        <f t="shared" si="2"/>
        <v/>
      </c>
    </row>
    <row r="199" spans="1:23" ht="12.75" customHeight="1">
      <c r="A199" s="108">
        <v>190</v>
      </c>
      <c r="B199" s="126"/>
      <c r="C199" s="65"/>
      <c r="D199" s="43"/>
      <c r="E199" s="117"/>
      <c r="F199" s="1147">
        <v>19400</v>
      </c>
      <c r="G199" s="117"/>
      <c r="H199" s="109"/>
      <c r="I199" s="109" t="s">
        <v>2797</v>
      </c>
      <c r="J199" s="1">
        <v>1940</v>
      </c>
      <c r="L199" s="117" t="s">
        <v>3240</v>
      </c>
      <c r="M199" s="103"/>
      <c r="N199" s="1145"/>
      <c r="O199" s="103"/>
      <c r="P199" s="1145"/>
      <c r="Q199" s="1145"/>
      <c r="R199" s="1145"/>
      <c r="S199" s="1145"/>
      <c r="T199" s="1145"/>
      <c r="U199" s="128" t="s">
        <v>1580</v>
      </c>
      <c r="W199" s="103" t="str">
        <f t="shared" si="2"/>
        <v/>
      </c>
    </row>
    <row r="200" spans="1:23" ht="12.75" customHeight="1">
      <c r="A200" s="108">
        <v>191</v>
      </c>
      <c r="B200" s="126"/>
      <c r="C200" s="65"/>
      <c r="D200" s="43"/>
      <c r="E200" s="117"/>
      <c r="F200" s="117"/>
      <c r="G200" s="117">
        <v>194100</v>
      </c>
      <c r="H200" s="109"/>
      <c r="I200" s="109" t="s">
        <v>2798</v>
      </c>
      <c r="J200" s="1">
        <v>19400</v>
      </c>
      <c r="L200" s="117" t="s">
        <v>3245</v>
      </c>
      <c r="M200" s="103"/>
      <c r="N200" s="1145" t="s">
        <v>2791</v>
      </c>
      <c r="O200" s="103"/>
      <c r="P200" s="1145">
        <v>194190</v>
      </c>
      <c r="Q200" s="1145">
        <v>694000</v>
      </c>
      <c r="R200" s="1145"/>
      <c r="S200" s="1145"/>
      <c r="T200" s="1145"/>
      <c r="U200" s="128" t="s">
        <v>1580</v>
      </c>
      <c r="W200" s="103" t="str">
        <f t="shared" si="2"/>
        <v/>
      </c>
    </row>
    <row r="201" spans="1:23" ht="12.75" customHeight="1">
      <c r="A201" s="108">
        <v>192</v>
      </c>
      <c r="B201" s="126"/>
      <c r="C201" s="65"/>
      <c r="D201" s="43"/>
      <c r="E201" s="117"/>
      <c r="F201" s="117"/>
      <c r="G201" s="117">
        <v>194200</v>
      </c>
      <c r="H201" s="109"/>
      <c r="I201" s="109" t="s">
        <v>2799</v>
      </c>
      <c r="J201" s="1">
        <v>19400</v>
      </c>
      <c r="L201" s="117" t="s">
        <v>3245</v>
      </c>
      <c r="M201" s="103"/>
      <c r="N201" s="1145" t="s">
        <v>2791</v>
      </c>
      <c r="O201" s="103"/>
      <c r="P201" s="1145">
        <v>194290</v>
      </c>
      <c r="Q201" s="1145">
        <v>694000</v>
      </c>
      <c r="R201" s="1145"/>
      <c r="S201" s="1145"/>
      <c r="T201" s="1145"/>
      <c r="U201" s="128" t="s">
        <v>1580</v>
      </c>
      <c r="W201" s="103" t="str">
        <f t="shared" si="2"/>
        <v/>
      </c>
    </row>
    <row r="202" spans="1:23" ht="12.75" customHeight="1">
      <c r="A202" s="108">
        <v>193</v>
      </c>
      <c r="B202" s="126"/>
      <c r="C202" s="65"/>
      <c r="D202" s="43"/>
      <c r="E202" s="117"/>
      <c r="F202" s="117"/>
      <c r="G202" s="117">
        <v>194300</v>
      </c>
      <c r="H202" s="109"/>
      <c r="I202" s="109" t="s">
        <v>2800</v>
      </c>
      <c r="J202" s="1">
        <v>19400</v>
      </c>
      <c r="L202" s="117" t="s">
        <v>3245</v>
      </c>
      <c r="M202" s="103"/>
      <c r="N202" s="1145" t="s">
        <v>2791</v>
      </c>
      <c r="O202" s="103"/>
      <c r="P202" s="1145">
        <v>194390</v>
      </c>
      <c r="Q202" s="1145">
        <v>694000</v>
      </c>
      <c r="R202" s="1145"/>
      <c r="S202" s="1145"/>
      <c r="T202" s="1145"/>
      <c r="U202" s="128" t="s">
        <v>1580</v>
      </c>
      <c r="W202" s="103" t="str">
        <f t="shared" si="2"/>
        <v/>
      </c>
    </row>
    <row r="203" spans="1:23" ht="12.75" customHeight="1">
      <c r="A203" s="108">
        <v>194</v>
      </c>
      <c r="B203" s="61"/>
      <c r="C203" s="62"/>
      <c r="D203" s="63" t="s">
        <v>2801</v>
      </c>
      <c r="E203" s="152"/>
      <c r="F203" s="152"/>
      <c r="G203" s="152"/>
      <c r="H203" s="152"/>
      <c r="I203" s="153" t="s">
        <v>2802</v>
      </c>
      <c r="J203" s="64"/>
      <c r="K203" s="64"/>
      <c r="L203" s="152" t="s">
        <v>3240</v>
      </c>
      <c r="M203" s="103"/>
      <c r="N203" s="103"/>
      <c r="O203" s="103"/>
      <c r="P203" s="103"/>
      <c r="Q203" s="103"/>
      <c r="R203" s="103"/>
      <c r="S203" s="103"/>
      <c r="T203" s="103"/>
      <c r="U203" s="1145" t="s">
        <v>1580</v>
      </c>
      <c r="W203" s="103" t="str">
        <f t="shared" ref="W203:W266" si="3">LEFT(V203,3)</f>
        <v/>
      </c>
    </row>
    <row r="204" spans="1:23" ht="12.75" customHeight="1">
      <c r="A204" s="108">
        <v>195</v>
      </c>
      <c r="B204" s="126"/>
      <c r="C204" s="65"/>
      <c r="D204" s="43"/>
      <c r="E204" s="117">
        <v>1910</v>
      </c>
      <c r="F204" s="1147"/>
      <c r="G204" s="117"/>
      <c r="H204" s="109"/>
      <c r="I204" s="137" t="s">
        <v>2803</v>
      </c>
      <c r="L204" s="117" t="s">
        <v>3240</v>
      </c>
      <c r="M204" s="103"/>
      <c r="N204" s="103"/>
      <c r="O204" s="1145"/>
      <c r="P204" s="1145"/>
      <c r="Q204" s="1145"/>
      <c r="R204" s="1145"/>
      <c r="S204" s="1145"/>
      <c r="T204" s="1145"/>
      <c r="U204" s="128" t="s">
        <v>1580</v>
      </c>
      <c r="W204" s="103" t="str">
        <f t="shared" si="3"/>
        <v/>
      </c>
    </row>
    <row r="205" spans="1:23" ht="12.75" customHeight="1">
      <c r="A205" s="108">
        <v>196</v>
      </c>
      <c r="B205" s="126"/>
      <c r="C205" s="65"/>
      <c r="D205" s="43"/>
      <c r="E205" s="117"/>
      <c r="F205" s="1147">
        <v>19100</v>
      </c>
      <c r="G205" s="117"/>
      <c r="H205" s="109"/>
      <c r="I205" s="137" t="s">
        <v>2803</v>
      </c>
      <c r="J205" s="1">
        <v>1910</v>
      </c>
      <c r="L205" s="117" t="s">
        <v>3240</v>
      </c>
      <c r="M205" s="103"/>
      <c r="N205" s="103"/>
      <c r="O205" s="1145"/>
      <c r="P205" s="1145"/>
      <c r="Q205" s="1145"/>
      <c r="R205" s="1145"/>
      <c r="S205" s="1145"/>
      <c r="T205" s="1145"/>
      <c r="U205" s="128" t="s">
        <v>1580</v>
      </c>
      <c r="W205" s="103" t="str">
        <f t="shared" si="3"/>
        <v/>
      </c>
    </row>
    <row r="206" spans="1:23" ht="12.75" customHeight="1">
      <c r="A206" s="108">
        <v>197</v>
      </c>
      <c r="B206" s="126"/>
      <c r="C206" s="65"/>
      <c r="D206" s="43"/>
      <c r="E206" s="1144"/>
      <c r="F206" s="1147"/>
      <c r="G206" s="112">
        <v>191000</v>
      </c>
      <c r="H206" s="111"/>
      <c r="I206" s="111" t="s">
        <v>2804</v>
      </c>
      <c r="J206" s="1">
        <v>19100</v>
      </c>
      <c r="L206" s="117" t="s">
        <v>3245</v>
      </c>
      <c r="M206" s="103"/>
      <c r="N206" s="103"/>
      <c r="O206" s="1145"/>
      <c r="P206" s="1145"/>
      <c r="Q206" s="1145"/>
      <c r="R206" s="1145"/>
      <c r="S206" s="1145"/>
      <c r="T206" s="1145"/>
      <c r="U206" s="128" t="s">
        <v>1580</v>
      </c>
      <c r="W206" s="103" t="str">
        <f t="shared" si="3"/>
        <v/>
      </c>
    </row>
    <row r="207" spans="1:23" ht="12.75" customHeight="1">
      <c r="A207" s="108">
        <v>198</v>
      </c>
      <c r="B207" s="126"/>
      <c r="C207" s="65"/>
      <c r="D207" s="43"/>
      <c r="E207" s="117">
        <v>1941</v>
      </c>
      <c r="F207" s="1144"/>
      <c r="G207" s="117"/>
      <c r="H207" s="109"/>
      <c r="I207" s="109" t="s">
        <v>2805</v>
      </c>
      <c r="L207" s="117" t="s">
        <v>3240</v>
      </c>
      <c r="M207" s="103"/>
      <c r="N207" s="1145"/>
      <c r="O207" s="103"/>
      <c r="P207" s="1145"/>
      <c r="Q207" s="1145"/>
      <c r="R207" s="1145"/>
      <c r="S207" s="1145"/>
      <c r="T207" s="1145"/>
      <c r="U207" s="128" t="s">
        <v>1580</v>
      </c>
      <c r="W207" s="103" t="str">
        <f t="shared" si="3"/>
        <v/>
      </c>
    </row>
    <row r="208" spans="1:23" ht="12.75" customHeight="1">
      <c r="A208" s="108">
        <v>199</v>
      </c>
      <c r="B208" s="126"/>
      <c r="C208" s="65"/>
      <c r="D208" s="43"/>
      <c r="E208" s="117"/>
      <c r="F208" s="1147">
        <v>19410</v>
      </c>
      <c r="G208" s="112"/>
      <c r="H208" s="111"/>
      <c r="I208" s="111" t="s">
        <v>2805</v>
      </c>
      <c r="J208" s="103">
        <v>1941</v>
      </c>
      <c r="L208" s="117" t="s">
        <v>3240</v>
      </c>
      <c r="M208" s="103"/>
      <c r="N208" s="1145"/>
      <c r="O208" s="103"/>
      <c r="P208" s="1145"/>
      <c r="Q208" s="1145"/>
      <c r="R208" s="1145"/>
      <c r="S208" s="1145"/>
      <c r="T208" s="1145"/>
      <c r="U208" s="128" t="s">
        <v>1580</v>
      </c>
      <c r="W208" s="103" t="str">
        <f t="shared" si="3"/>
        <v/>
      </c>
    </row>
    <row r="209" spans="1:23" ht="12.75" customHeight="1">
      <c r="A209" s="108">
        <v>200</v>
      </c>
      <c r="B209" s="1144"/>
      <c r="C209" s="65"/>
      <c r="D209" s="43"/>
      <c r="E209" s="117"/>
      <c r="F209" s="117"/>
      <c r="G209" s="112">
        <v>194010</v>
      </c>
      <c r="H209" s="111"/>
      <c r="I209" s="111" t="s">
        <v>2067</v>
      </c>
      <c r="J209" s="103">
        <v>19410</v>
      </c>
      <c r="L209" s="117" t="s">
        <v>3245</v>
      </c>
      <c r="M209" s="103"/>
      <c r="N209" s="1145"/>
      <c r="O209" s="103"/>
      <c r="P209" s="1145"/>
      <c r="Q209" s="1145"/>
      <c r="R209" s="1145"/>
      <c r="S209" s="1145"/>
      <c r="T209" s="1145"/>
      <c r="U209" s="1145" t="s">
        <v>1580</v>
      </c>
      <c r="W209" s="103" t="str">
        <f t="shared" si="3"/>
        <v/>
      </c>
    </row>
    <row r="210" spans="1:23" ht="12.75" customHeight="1">
      <c r="A210" s="108">
        <v>201</v>
      </c>
      <c r="B210" s="126"/>
      <c r="C210" s="65"/>
      <c r="D210" s="43"/>
      <c r="E210" s="117">
        <v>1980</v>
      </c>
      <c r="F210" s="117"/>
      <c r="G210" s="112"/>
      <c r="H210" s="111"/>
      <c r="I210" s="155" t="s">
        <v>2068</v>
      </c>
      <c r="J210" s="103"/>
      <c r="L210" s="117" t="s">
        <v>3240</v>
      </c>
      <c r="M210" s="103"/>
      <c r="N210" s="103"/>
      <c r="O210" s="1145"/>
      <c r="P210" s="1145"/>
      <c r="Q210" s="1145"/>
      <c r="R210" s="1145"/>
      <c r="S210" s="1145"/>
      <c r="T210" s="1145"/>
      <c r="U210" s="128" t="s">
        <v>1580</v>
      </c>
      <c r="W210" s="103" t="str">
        <f t="shared" si="3"/>
        <v/>
      </c>
    </row>
    <row r="211" spans="1:23" ht="12.75" customHeight="1">
      <c r="A211" s="108">
        <v>202</v>
      </c>
      <c r="B211" s="126"/>
      <c r="C211" s="65"/>
      <c r="D211" s="43"/>
      <c r="E211" s="117"/>
      <c r="F211" s="117">
        <v>19800</v>
      </c>
      <c r="G211" s="112"/>
      <c r="H211" s="111"/>
      <c r="I211" s="155" t="s">
        <v>2068</v>
      </c>
      <c r="J211" s="103">
        <v>1980</v>
      </c>
      <c r="L211" s="117" t="s">
        <v>3240</v>
      </c>
      <c r="M211" s="103"/>
      <c r="N211" s="103"/>
      <c r="O211" s="1145"/>
      <c r="P211" s="1145"/>
      <c r="Q211" s="1145"/>
      <c r="R211" s="1145"/>
      <c r="S211" s="1145"/>
      <c r="T211" s="1145"/>
      <c r="U211" s="128" t="s">
        <v>1580</v>
      </c>
      <c r="W211" s="103" t="str">
        <f t="shared" si="3"/>
        <v/>
      </c>
    </row>
    <row r="212" spans="1:23" ht="12.75" customHeight="1">
      <c r="A212" s="108">
        <v>203</v>
      </c>
      <c r="B212" s="1144"/>
      <c r="C212" s="65"/>
      <c r="D212" s="43"/>
      <c r="E212" s="117"/>
      <c r="F212" s="117"/>
      <c r="G212" s="112">
        <v>198000</v>
      </c>
      <c r="H212" s="111"/>
      <c r="I212" s="155" t="s">
        <v>2069</v>
      </c>
      <c r="J212" s="103">
        <v>19800</v>
      </c>
      <c r="L212" s="117" t="s">
        <v>3245</v>
      </c>
      <c r="M212" s="103"/>
      <c r="N212" s="103"/>
      <c r="O212" s="1145"/>
      <c r="P212" s="1145"/>
      <c r="Q212" s="1145"/>
      <c r="R212" s="1145"/>
      <c r="S212" s="1145"/>
      <c r="T212" s="1145"/>
      <c r="U212" s="1145" t="s">
        <v>1580</v>
      </c>
      <c r="W212" s="103" t="str">
        <f t="shared" si="3"/>
        <v/>
      </c>
    </row>
    <row r="213" spans="1:23" ht="12.75" customHeight="1">
      <c r="A213" s="108">
        <v>204</v>
      </c>
      <c r="B213" s="61"/>
      <c r="C213" s="62"/>
      <c r="D213" s="63" t="s">
        <v>2070</v>
      </c>
      <c r="E213" s="152"/>
      <c r="F213" s="152"/>
      <c r="G213" s="152"/>
      <c r="H213" s="152"/>
      <c r="I213" s="153" t="s">
        <v>6149</v>
      </c>
      <c r="J213" s="64"/>
      <c r="K213" s="64"/>
      <c r="L213" s="152" t="s">
        <v>3240</v>
      </c>
      <c r="M213" s="100"/>
      <c r="N213" s="103"/>
      <c r="O213" s="103"/>
      <c r="P213" s="103"/>
      <c r="Q213" s="103"/>
      <c r="R213" s="103"/>
      <c r="S213" s="103"/>
      <c r="T213" s="103"/>
      <c r="U213" s="1145" t="s">
        <v>514</v>
      </c>
      <c r="W213" s="103" t="str">
        <f t="shared" si="3"/>
        <v/>
      </c>
    </row>
    <row r="214" spans="1:23" ht="12.75" customHeight="1">
      <c r="A214" s="108">
        <v>205</v>
      </c>
      <c r="B214" s="126"/>
      <c r="C214" s="65"/>
      <c r="D214" s="43"/>
      <c r="E214" s="1147">
        <v>1990</v>
      </c>
      <c r="F214" s="1147"/>
      <c r="G214" s="1147"/>
      <c r="I214" s="29" t="s">
        <v>6148</v>
      </c>
      <c r="J214" s="107"/>
      <c r="K214" s="107"/>
      <c r="L214" s="156" t="s">
        <v>3240</v>
      </c>
      <c r="M214" s="100"/>
      <c r="N214" s="103"/>
      <c r="O214" s="1145"/>
      <c r="P214" s="1145"/>
      <c r="Q214" s="1145"/>
      <c r="R214" s="1145"/>
      <c r="S214" s="1145"/>
      <c r="T214" s="1145"/>
      <c r="U214" s="128" t="s">
        <v>514</v>
      </c>
      <c r="W214" s="103" t="str">
        <f t="shared" si="3"/>
        <v/>
      </c>
    </row>
    <row r="215" spans="1:23" ht="12.75" customHeight="1">
      <c r="A215" s="108">
        <v>206</v>
      </c>
      <c r="B215" s="1144"/>
      <c r="C215" s="65"/>
      <c r="D215" s="43"/>
      <c r="E215" s="1147"/>
      <c r="F215" s="1147">
        <v>19900</v>
      </c>
      <c r="G215" s="1147"/>
      <c r="I215" s="29" t="s">
        <v>6148</v>
      </c>
      <c r="J215" s="107">
        <v>1990</v>
      </c>
      <c r="K215" s="107"/>
      <c r="L215" s="156" t="s">
        <v>3240</v>
      </c>
      <c r="M215" s="100"/>
      <c r="N215" s="103"/>
      <c r="O215" s="1145"/>
      <c r="P215" s="1145"/>
      <c r="Q215" s="1145"/>
      <c r="R215" s="1145"/>
      <c r="S215" s="1145"/>
      <c r="T215" s="1145"/>
      <c r="U215" s="1145" t="s">
        <v>514</v>
      </c>
      <c r="W215" s="103" t="str">
        <f t="shared" si="3"/>
        <v/>
      </c>
    </row>
    <row r="216" spans="1:23" ht="12.75" customHeight="1">
      <c r="A216" s="108">
        <v>207</v>
      </c>
      <c r="B216" s="1144"/>
      <c r="C216" s="65"/>
      <c r="D216" s="43"/>
      <c r="E216" s="156"/>
      <c r="F216" s="156"/>
      <c r="G216" s="1147">
        <v>199080</v>
      </c>
      <c r="I216" s="29" t="s">
        <v>6132</v>
      </c>
      <c r="J216" s="1">
        <v>19900</v>
      </c>
      <c r="L216" s="117" t="s">
        <v>3245</v>
      </c>
      <c r="M216" s="100"/>
      <c r="N216" s="103"/>
      <c r="O216" s="1145"/>
      <c r="P216" s="1145"/>
      <c r="Q216" s="1145"/>
      <c r="R216" s="1145"/>
      <c r="S216" s="1145"/>
      <c r="T216" s="1145"/>
      <c r="U216" s="1145" t="s">
        <v>1580</v>
      </c>
      <c r="W216" s="103" t="str">
        <f t="shared" si="3"/>
        <v/>
      </c>
    </row>
    <row r="217" spans="1:23" ht="12.75" customHeight="1">
      <c r="A217" s="108">
        <v>208</v>
      </c>
      <c r="B217" s="126"/>
      <c r="C217" s="65"/>
      <c r="D217" s="43"/>
      <c r="E217" s="156"/>
      <c r="F217" s="156"/>
      <c r="G217" s="1147">
        <v>199090</v>
      </c>
      <c r="I217" s="29" t="s">
        <v>6133</v>
      </c>
      <c r="J217" s="1">
        <v>19900</v>
      </c>
      <c r="L217" s="117" t="s">
        <v>3245</v>
      </c>
      <c r="M217" s="100"/>
      <c r="N217" s="103"/>
      <c r="O217" s="1145"/>
      <c r="P217" s="1145"/>
      <c r="Q217" s="1145"/>
      <c r="R217" s="1145"/>
      <c r="S217" s="1145"/>
      <c r="T217" s="1145"/>
      <c r="U217" s="128" t="s">
        <v>1580</v>
      </c>
      <c r="W217" s="103" t="str">
        <f t="shared" si="3"/>
        <v/>
      </c>
    </row>
    <row r="218" spans="1:23" ht="12.75" customHeight="1">
      <c r="A218" s="108">
        <v>209</v>
      </c>
      <c r="B218" s="362"/>
      <c r="C218" s="65"/>
      <c r="D218" s="43"/>
      <c r="E218" s="156"/>
      <c r="F218" s="156"/>
      <c r="G218" s="1147">
        <v>199100</v>
      </c>
      <c r="I218" s="29" t="s">
        <v>7609</v>
      </c>
      <c r="J218" s="1">
        <v>19900</v>
      </c>
      <c r="L218" s="117" t="s">
        <v>3245</v>
      </c>
      <c r="M218" s="100"/>
      <c r="N218" s="103"/>
      <c r="O218" s="1145"/>
      <c r="P218" s="1145"/>
      <c r="Q218" s="1145"/>
      <c r="R218" s="1145"/>
      <c r="S218" s="1145"/>
      <c r="T218" s="1145"/>
      <c r="U218" s="363"/>
      <c r="W218" s="103" t="str">
        <f t="shared" si="3"/>
        <v/>
      </c>
    </row>
    <row r="219" spans="1:23" ht="12.75" customHeight="1">
      <c r="A219" s="108">
        <v>210</v>
      </c>
      <c r="B219" s="17">
        <v>20</v>
      </c>
      <c r="C219" s="25">
        <v>20</v>
      </c>
      <c r="D219" s="30"/>
      <c r="E219" s="151"/>
      <c r="F219" s="151"/>
      <c r="G219" s="151"/>
      <c r="H219" s="157"/>
      <c r="I219" s="24" t="s">
        <v>2076</v>
      </c>
      <c r="J219" s="15"/>
      <c r="K219" s="15"/>
      <c r="L219" s="151" t="s">
        <v>3240</v>
      </c>
      <c r="M219" s="103"/>
      <c r="N219" s="103"/>
      <c r="O219" s="103"/>
      <c r="P219" s="103"/>
      <c r="Q219" s="103"/>
      <c r="R219" s="103"/>
      <c r="S219" s="103"/>
      <c r="T219" s="103"/>
      <c r="U219" s="128" t="s">
        <v>514</v>
      </c>
      <c r="W219" s="103" t="str">
        <f t="shared" si="3"/>
        <v/>
      </c>
    </row>
    <row r="220" spans="1:23" ht="12.75" customHeight="1">
      <c r="A220" s="108">
        <v>211</v>
      </c>
      <c r="B220" s="61"/>
      <c r="C220" s="62"/>
      <c r="D220" s="63">
        <v>21</v>
      </c>
      <c r="E220" s="152"/>
      <c r="F220" s="152"/>
      <c r="G220" s="152"/>
      <c r="H220" s="154"/>
      <c r="I220" s="153" t="s">
        <v>2077</v>
      </c>
      <c r="J220" s="64"/>
      <c r="K220" s="64"/>
      <c r="L220" s="152" t="s">
        <v>3240</v>
      </c>
      <c r="M220" s="103"/>
      <c r="N220" s="103"/>
      <c r="O220" s="103"/>
      <c r="P220" s="103"/>
      <c r="Q220" s="103"/>
      <c r="R220" s="103"/>
      <c r="S220" s="103"/>
      <c r="T220" s="103"/>
      <c r="U220" s="128" t="s">
        <v>514</v>
      </c>
      <c r="W220" s="103" t="str">
        <f t="shared" si="3"/>
        <v/>
      </c>
    </row>
    <row r="221" spans="1:23" ht="12.75" customHeight="1">
      <c r="A221" s="108">
        <v>212</v>
      </c>
      <c r="B221" s="126"/>
      <c r="C221" s="65"/>
      <c r="D221" s="43"/>
      <c r="E221" s="117">
        <v>2250</v>
      </c>
      <c r="F221" s="117"/>
      <c r="G221" s="117"/>
      <c r="H221" s="109"/>
      <c r="I221" s="137" t="s">
        <v>2078</v>
      </c>
      <c r="L221" s="117" t="s">
        <v>3240</v>
      </c>
      <c r="M221" s="103"/>
      <c r="N221" s="103"/>
      <c r="O221" s="103"/>
      <c r="P221" s="103"/>
      <c r="Q221" s="103"/>
      <c r="R221" s="103"/>
      <c r="S221" s="103"/>
      <c r="T221" s="103"/>
      <c r="U221" s="128" t="s">
        <v>514</v>
      </c>
      <c r="W221" s="103" t="str">
        <f t="shared" si="3"/>
        <v/>
      </c>
    </row>
    <row r="222" spans="1:23" ht="12.75" customHeight="1">
      <c r="A222" s="108">
        <v>213</v>
      </c>
      <c r="B222" s="126"/>
      <c r="C222" s="65"/>
      <c r="D222" s="43"/>
      <c r="E222" s="117"/>
      <c r="F222" s="117">
        <v>22500</v>
      </c>
      <c r="G222" s="117"/>
      <c r="H222" s="109"/>
      <c r="I222" s="137" t="s">
        <v>2078</v>
      </c>
      <c r="J222" s="1">
        <v>2250</v>
      </c>
      <c r="L222" s="117" t="s">
        <v>3240</v>
      </c>
      <c r="M222" s="103"/>
      <c r="N222" s="103"/>
      <c r="O222" s="103"/>
      <c r="P222" s="103"/>
      <c r="Q222" s="103"/>
      <c r="R222" s="103"/>
      <c r="S222" s="103"/>
      <c r="T222" s="103"/>
      <c r="U222" s="128" t="s">
        <v>514</v>
      </c>
      <c r="W222" s="103" t="str">
        <f t="shared" si="3"/>
        <v/>
      </c>
    </row>
    <row r="223" spans="1:23" ht="12.75" customHeight="1">
      <c r="A223" s="108">
        <v>214</v>
      </c>
      <c r="B223" s="126"/>
      <c r="C223" s="65"/>
      <c r="D223" s="43"/>
      <c r="E223" s="117"/>
      <c r="F223" s="117"/>
      <c r="G223" s="112">
        <v>225000</v>
      </c>
      <c r="H223" s="111"/>
      <c r="I223" s="111" t="s">
        <v>2079</v>
      </c>
      <c r="J223" s="103">
        <v>22500</v>
      </c>
      <c r="K223" s="103"/>
      <c r="L223" s="112" t="s">
        <v>3240</v>
      </c>
      <c r="M223" s="103"/>
      <c r="N223" s="103"/>
      <c r="O223" s="103"/>
      <c r="P223" s="103"/>
      <c r="Q223" s="103"/>
      <c r="R223" s="103"/>
      <c r="S223" s="103"/>
      <c r="T223" s="103"/>
      <c r="U223" s="128" t="s">
        <v>514</v>
      </c>
      <c r="W223" s="103" t="str">
        <f t="shared" si="3"/>
        <v/>
      </c>
    </row>
    <row r="224" spans="1:23" ht="12.75" customHeight="1">
      <c r="A224" s="108">
        <v>215</v>
      </c>
      <c r="B224" s="126"/>
      <c r="C224" s="65"/>
      <c r="D224" s="43"/>
      <c r="E224" s="117"/>
      <c r="F224" s="117"/>
      <c r="G224" s="112">
        <v>225010</v>
      </c>
      <c r="H224" s="111"/>
      <c r="I224" s="111" t="s">
        <v>2080</v>
      </c>
      <c r="J224" s="103">
        <v>22500</v>
      </c>
      <c r="K224" s="103"/>
      <c r="L224" s="112" t="s">
        <v>3245</v>
      </c>
      <c r="M224" s="103"/>
      <c r="N224" s="103"/>
      <c r="O224" s="103"/>
      <c r="P224" s="103"/>
      <c r="Q224" s="103"/>
      <c r="R224" s="103"/>
      <c r="S224" s="103"/>
      <c r="T224" s="103"/>
      <c r="U224" s="128" t="s">
        <v>514</v>
      </c>
      <c r="W224" s="103" t="str">
        <f t="shared" si="3"/>
        <v/>
      </c>
    </row>
    <row r="225" spans="1:23" ht="12.75" customHeight="1">
      <c r="A225" s="108">
        <v>216</v>
      </c>
      <c r="B225" s="126"/>
      <c r="C225" s="65"/>
      <c r="D225" s="43"/>
      <c r="E225" s="117"/>
      <c r="F225" s="117"/>
      <c r="G225" s="112">
        <v>225050</v>
      </c>
      <c r="H225" s="111"/>
      <c r="I225" s="111" t="s">
        <v>2081</v>
      </c>
      <c r="J225" s="103">
        <v>22500</v>
      </c>
      <c r="K225" s="103"/>
      <c r="L225" s="112" t="s">
        <v>3240</v>
      </c>
      <c r="M225" s="103"/>
      <c r="N225" s="103"/>
      <c r="O225" s="103"/>
      <c r="P225" s="103"/>
      <c r="Q225" s="103"/>
      <c r="R225" s="103"/>
      <c r="S225" s="103"/>
      <c r="T225" s="103"/>
      <c r="U225" s="128" t="s">
        <v>514</v>
      </c>
      <c r="W225" s="103" t="str">
        <f t="shared" si="3"/>
        <v/>
      </c>
    </row>
    <row r="226" spans="1:23" ht="12.75" customHeight="1">
      <c r="A226" s="108">
        <v>217</v>
      </c>
      <c r="B226" s="126"/>
      <c r="C226" s="65"/>
      <c r="D226" s="43"/>
      <c r="E226" s="117"/>
      <c r="F226" s="117"/>
      <c r="G226" s="112">
        <v>225060</v>
      </c>
      <c r="H226" s="111"/>
      <c r="I226" s="111" t="s">
        <v>2082</v>
      </c>
      <c r="J226" s="103">
        <v>22500</v>
      </c>
      <c r="K226" s="103"/>
      <c r="L226" s="112" t="s">
        <v>3240</v>
      </c>
      <c r="M226" s="103"/>
      <c r="N226" s="103"/>
      <c r="O226" s="103"/>
      <c r="P226" s="103"/>
      <c r="Q226" s="103"/>
      <c r="R226" s="103"/>
      <c r="S226" s="103"/>
      <c r="T226" s="103"/>
      <c r="U226" s="128" t="s">
        <v>514</v>
      </c>
      <c r="W226" s="103" t="str">
        <f t="shared" si="3"/>
        <v/>
      </c>
    </row>
    <row r="227" spans="1:23" ht="12.75" customHeight="1">
      <c r="A227" s="108">
        <v>218</v>
      </c>
      <c r="B227" s="126"/>
      <c r="C227" s="65"/>
      <c r="D227" s="43"/>
      <c r="E227" s="117">
        <v>2200</v>
      </c>
      <c r="F227" s="117"/>
      <c r="G227" s="112"/>
      <c r="H227" s="109"/>
      <c r="I227" s="137" t="s">
        <v>2083</v>
      </c>
      <c r="L227" s="117" t="s">
        <v>3240</v>
      </c>
      <c r="M227" s="103"/>
      <c r="N227" s="103"/>
      <c r="O227" s="103"/>
      <c r="P227" s="103"/>
      <c r="Q227" s="103"/>
      <c r="R227" s="103"/>
      <c r="S227" s="103"/>
      <c r="T227" s="103"/>
      <c r="U227" s="128" t="s">
        <v>514</v>
      </c>
      <c r="W227" s="103" t="str">
        <f t="shared" si="3"/>
        <v/>
      </c>
    </row>
    <row r="228" spans="1:23" ht="12.75" customHeight="1">
      <c r="A228" s="108">
        <v>219</v>
      </c>
      <c r="B228" s="1144"/>
      <c r="C228" s="65"/>
      <c r="D228" s="43"/>
      <c r="E228" s="117"/>
      <c r="F228" s="117">
        <v>22000</v>
      </c>
      <c r="G228" s="112"/>
      <c r="H228" s="109"/>
      <c r="I228" s="137" t="s">
        <v>2083</v>
      </c>
      <c r="J228" s="1">
        <v>2200</v>
      </c>
      <c r="L228" s="117" t="s">
        <v>3240</v>
      </c>
      <c r="M228" s="103"/>
      <c r="N228" s="103"/>
      <c r="O228" s="103"/>
      <c r="P228" s="103"/>
      <c r="Q228" s="103"/>
      <c r="R228" s="103"/>
      <c r="S228" s="103"/>
      <c r="T228" s="103"/>
      <c r="U228" s="128" t="s">
        <v>514</v>
      </c>
      <c r="W228" s="103" t="str">
        <f t="shared" si="3"/>
        <v/>
      </c>
    </row>
    <row r="229" spans="1:23" ht="12.75" customHeight="1">
      <c r="A229" s="108">
        <v>220</v>
      </c>
      <c r="B229" s="1144"/>
      <c r="C229" s="65"/>
      <c r="D229" s="43"/>
      <c r="E229" s="117"/>
      <c r="F229" s="117"/>
      <c r="G229" s="112">
        <v>220000</v>
      </c>
      <c r="H229" s="109"/>
      <c r="I229" s="109" t="s">
        <v>2084</v>
      </c>
      <c r="J229" s="1">
        <v>22000</v>
      </c>
      <c r="L229" s="117" t="s">
        <v>3245</v>
      </c>
      <c r="M229" s="103"/>
      <c r="N229" s="103"/>
      <c r="O229" s="103"/>
      <c r="P229" s="103"/>
      <c r="Q229" s="103"/>
      <c r="R229" s="103"/>
      <c r="S229" s="103"/>
      <c r="T229" s="103"/>
      <c r="U229" s="128" t="s">
        <v>514</v>
      </c>
      <c r="W229" s="103" t="str">
        <f t="shared" si="3"/>
        <v/>
      </c>
    </row>
    <row r="230" spans="1:23" ht="12.75" customHeight="1">
      <c r="A230" s="108">
        <v>221</v>
      </c>
      <c r="B230" s="1144"/>
      <c r="C230" s="65"/>
      <c r="D230" s="43"/>
      <c r="E230" s="117"/>
      <c r="F230" s="117"/>
      <c r="G230" s="112">
        <v>220010</v>
      </c>
      <c r="H230" s="109"/>
      <c r="I230" s="109" t="s">
        <v>2085</v>
      </c>
      <c r="J230" s="1">
        <v>22000</v>
      </c>
      <c r="L230" s="117" t="s">
        <v>3245</v>
      </c>
      <c r="M230" s="103"/>
      <c r="N230" s="103"/>
      <c r="O230" s="103"/>
      <c r="P230" s="103"/>
      <c r="Q230" s="103"/>
      <c r="R230" s="103"/>
      <c r="S230" s="103"/>
      <c r="T230" s="103"/>
      <c r="U230" s="128" t="s">
        <v>514</v>
      </c>
      <c r="W230" s="103" t="str">
        <f t="shared" si="3"/>
        <v/>
      </c>
    </row>
    <row r="231" spans="1:23" ht="12.75" customHeight="1">
      <c r="A231" s="108">
        <v>222</v>
      </c>
      <c r="B231" s="126"/>
      <c r="C231" s="65"/>
      <c r="D231" s="43"/>
      <c r="E231" s="117"/>
      <c r="F231" s="117"/>
      <c r="G231" s="112">
        <v>220020</v>
      </c>
      <c r="H231" s="109"/>
      <c r="I231" s="109" t="s">
        <v>2086</v>
      </c>
      <c r="J231" s="1">
        <v>22000</v>
      </c>
      <c r="L231" s="117" t="s">
        <v>3245</v>
      </c>
      <c r="M231" s="103"/>
      <c r="N231" s="103"/>
      <c r="O231" s="103"/>
      <c r="P231" s="103"/>
      <c r="Q231" s="103"/>
      <c r="R231" s="103"/>
      <c r="S231" s="103"/>
      <c r="T231" s="103"/>
      <c r="U231" s="128" t="s">
        <v>514</v>
      </c>
      <c r="W231" s="103" t="str">
        <f t="shared" si="3"/>
        <v/>
      </c>
    </row>
    <row r="232" spans="1:23" ht="12.75" customHeight="1">
      <c r="A232" s="108">
        <v>223</v>
      </c>
      <c r="B232" s="126"/>
      <c r="C232" s="65"/>
      <c r="D232" s="43"/>
      <c r="E232" s="117"/>
      <c r="F232" s="117"/>
      <c r="G232" s="112">
        <v>220030</v>
      </c>
      <c r="H232" s="109"/>
      <c r="I232" s="109" t="s">
        <v>5354</v>
      </c>
      <c r="J232" s="1">
        <v>22000</v>
      </c>
      <c r="L232" s="117" t="s">
        <v>3245</v>
      </c>
      <c r="M232" s="103"/>
      <c r="N232" s="103"/>
      <c r="O232" s="103"/>
      <c r="P232" s="103"/>
      <c r="Q232" s="103"/>
      <c r="R232" s="103"/>
      <c r="S232" s="103"/>
      <c r="T232" s="103"/>
      <c r="U232" s="128" t="s">
        <v>514</v>
      </c>
      <c r="W232" s="103" t="str">
        <f t="shared" si="3"/>
        <v/>
      </c>
    </row>
    <row r="233" spans="1:23" ht="12.75" customHeight="1">
      <c r="A233" s="108">
        <v>224</v>
      </c>
      <c r="B233" s="126"/>
      <c r="C233" s="65"/>
      <c r="D233" s="43"/>
      <c r="E233" s="117">
        <v>2280</v>
      </c>
      <c r="F233" s="117"/>
      <c r="G233" s="117"/>
      <c r="H233" s="109"/>
      <c r="I233" s="137" t="s">
        <v>2087</v>
      </c>
      <c r="L233" s="117" t="s">
        <v>3240</v>
      </c>
      <c r="M233" s="103"/>
      <c r="N233" s="103"/>
      <c r="O233" s="103"/>
      <c r="P233" s="103"/>
      <c r="Q233" s="103"/>
      <c r="R233" s="103"/>
      <c r="S233" s="103"/>
      <c r="T233" s="103"/>
      <c r="U233" s="128" t="s">
        <v>514</v>
      </c>
      <c r="W233" s="103" t="str">
        <f t="shared" si="3"/>
        <v/>
      </c>
    </row>
    <row r="234" spans="1:23" ht="12.75" customHeight="1">
      <c r="A234" s="108">
        <v>225</v>
      </c>
      <c r="B234" s="126"/>
      <c r="C234" s="65"/>
      <c r="D234" s="43"/>
      <c r="E234" s="117"/>
      <c r="F234" s="117">
        <v>22800</v>
      </c>
      <c r="G234" s="117"/>
      <c r="H234" s="109"/>
      <c r="I234" s="137" t="s">
        <v>2087</v>
      </c>
      <c r="J234" s="1">
        <v>2280</v>
      </c>
      <c r="L234" s="117" t="s">
        <v>3240</v>
      </c>
      <c r="M234" s="103"/>
      <c r="N234" s="103"/>
      <c r="O234" s="103"/>
      <c r="P234" s="103"/>
      <c r="Q234" s="103"/>
      <c r="R234" s="103"/>
      <c r="S234" s="103"/>
      <c r="T234" s="103"/>
      <c r="U234" s="128" t="s">
        <v>514</v>
      </c>
      <c r="W234" s="103" t="str">
        <f t="shared" si="3"/>
        <v/>
      </c>
    </row>
    <row r="235" spans="1:23" ht="12.75" customHeight="1">
      <c r="A235" s="108">
        <v>226</v>
      </c>
      <c r="B235" s="126"/>
      <c r="C235" s="65"/>
      <c r="D235" s="43"/>
      <c r="E235" s="117"/>
      <c r="F235" s="117"/>
      <c r="G235" s="117">
        <v>228000</v>
      </c>
      <c r="H235" s="109"/>
      <c r="I235" s="109" t="s">
        <v>2088</v>
      </c>
      <c r="J235" s="1">
        <v>22800</v>
      </c>
      <c r="L235" s="117" t="s">
        <v>3245</v>
      </c>
      <c r="M235" s="103"/>
      <c r="N235" s="103"/>
      <c r="O235" s="103"/>
      <c r="P235" s="103"/>
      <c r="Q235" s="103"/>
      <c r="R235" s="103"/>
      <c r="S235" s="103"/>
      <c r="T235" s="103"/>
      <c r="U235" s="128" t="s">
        <v>514</v>
      </c>
      <c r="W235" s="103" t="str">
        <f t="shared" si="3"/>
        <v/>
      </c>
    </row>
    <row r="236" spans="1:23" ht="12.75" customHeight="1">
      <c r="A236" s="108">
        <v>227</v>
      </c>
      <c r="B236" s="126"/>
      <c r="C236" s="65"/>
      <c r="D236" s="43"/>
      <c r="E236" s="117"/>
      <c r="F236" s="117"/>
      <c r="G236" s="112">
        <v>228010</v>
      </c>
      <c r="H236" s="111"/>
      <c r="I236" s="103" t="s">
        <v>2089</v>
      </c>
      <c r="J236" s="1">
        <v>22800</v>
      </c>
      <c r="L236" s="117" t="s">
        <v>3245</v>
      </c>
      <c r="M236" s="103"/>
      <c r="N236" s="103"/>
      <c r="O236" s="103"/>
      <c r="P236" s="103"/>
      <c r="Q236" s="103"/>
      <c r="R236" s="103"/>
      <c r="S236" s="103"/>
      <c r="T236" s="103"/>
      <c r="U236" s="128" t="s">
        <v>514</v>
      </c>
      <c r="W236" s="103" t="str">
        <f t="shared" si="3"/>
        <v/>
      </c>
    </row>
    <row r="237" spans="1:23" ht="12.75" customHeight="1">
      <c r="A237" s="108">
        <v>228</v>
      </c>
      <c r="B237" s="1144"/>
      <c r="C237" s="65"/>
      <c r="D237" s="43"/>
      <c r="E237" s="117"/>
      <c r="F237" s="117"/>
      <c r="G237" s="112">
        <v>228020</v>
      </c>
      <c r="H237" s="111"/>
      <c r="I237" s="103" t="s">
        <v>2090</v>
      </c>
      <c r="J237" s="1">
        <v>22800</v>
      </c>
      <c r="L237" s="117" t="s">
        <v>3245</v>
      </c>
      <c r="M237" s="103"/>
      <c r="N237" s="103"/>
      <c r="O237" s="103"/>
      <c r="P237" s="103"/>
      <c r="Q237" s="103"/>
      <c r="R237" s="103"/>
      <c r="S237" s="103"/>
      <c r="T237" s="103"/>
      <c r="U237" s="1145" t="s">
        <v>514</v>
      </c>
      <c r="W237" s="103" t="str">
        <f t="shared" si="3"/>
        <v/>
      </c>
    </row>
    <row r="238" spans="1:23" ht="12.75" customHeight="1">
      <c r="A238" s="108">
        <v>229</v>
      </c>
      <c r="B238" s="1144"/>
      <c r="C238" s="65"/>
      <c r="D238" s="43"/>
      <c r="E238" s="117"/>
      <c r="F238" s="117"/>
      <c r="G238" s="112">
        <v>228030</v>
      </c>
      <c r="H238" s="111"/>
      <c r="I238" s="103" t="s">
        <v>2091</v>
      </c>
      <c r="J238" s="1">
        <v>22800</v>
      </c>
      <c r="L238" s="117" t="s">
        <v>3245</v>
      </c>
      <c r="M238" s="103"/>
      <c r="N238" s="103"/>
      <c r="O238" s="103"/>
      <c r="P238" s="103"/>
      <c r="Q238" s="103"/>
      <c r="R238" s="103"/>
      <c r="S238" s="103"/>
      <c r="T238" s="103"/>
      <c r="U238" s="128" t="s">
        <v>514</v>
      </c>
      <c r="W238" s="103" t="str">
        <f t="shared" si="3"/>
        <v/>
      </c>
    </row>
    <row r="239" spans="1:23" ht="12.75" customHeight="1">
      <c r="A239" s="108">
        <v>230</v>
      </c>
      <c r="B239" s="192"/>
      <c r="C239" s="198"/>
      <c r="D239" s="195"/>
      <c r="E239" s="199"/>
      <c r="F239" s="199"/>
      <c r="G239" s="199">
        <v>228031</v>
      </c>
      <c r="H239" s="191"/>
      <c r="I239" s="190" t="s">
        <v>4879</v>
      </c>
      <c r="J239" s="190">
        <v>22800</v>
      </c>
      <c r="K239" s="190"/>
      <c r="L239" s="199" t="s">
        <v>3245</v>
      </c>
      <c r="M239" s="190"/>
      <c r="N239" s="190"/>
      <c r="O239" s="190"/>
      <c r="P239" s="190"/>
      <c r="Q239" s="190"/>
      <c r="R239" s="190"/>
      <c r="S239" s="190"/>
      <c r="T239" s="190"/>
      <c r="U239" s="188" t="s">
        <v>514</v>
      </c>
      <c r="V239" s="189" t="s">
        <v>7043</v>
      </c>
      <c r="W239" s="103" t="str">
        <f t="shared" si="3"/>
        <v>End</v>
      </c>
    </row>
    <row r="240" spans="1:23" ht="12.75" customHeight="1">
      <c r="A240" s="108">
        <v>231</v>
      </c>
      <c r="B240" s="1117"/>
      <c r="C240" s="1149"/>
      <c r="D240" s="1150"/>
      <c r="E240" s="112"/>
      <c r="F240" s="1124"/>
      <c r="G240" s="1124">
        <v>228040</v>
      </c>
      <c r="H240" s="1118"/>
      <c r="I240" s="1118" t="s">
        <v>9496</v>
      </c>
      <c r="J240" s="1123">
        <v>22800</v>
      </c>
      <c r="K240" s="1123"/>
      <c r="L240" s="1124"/>
      <c r="M240" s="1123"/>
      <c r="N240" s="1123"/>
      <c r="O240" s="1123"/>
      <c r="P240" s="1123"/>
      <c r="Q240" s="1123"/>
      <c r="R240" s="1123"/>
      <c r="S240" s="1123"/>
      <c r="T240" s="1123"/>
      <c r="U240" s="1121" t="s">
        <v>514</v>
      </c>
      <c r="V240" s="1122"/>
      <c r="W240" s="1123" t="str">
        <f t="shared" si="3"/>
        <v/>
      </c>
    </row>
    <row r="241" spans="1:52" ht="12.75" customHeight="1">
      <c r="A241" s="108">
        <v>232</v>
      </c>
      <c r="B241" s="126"/>
      <c r="C241" s="65"/>
      <c r="D241" s="43"/>
      <c r="E241" s="117">
        <v>2630</v>
      </c>
      <c r="F241" s="117"/>
      <c r="G241" s="117"/>
      <c r="H241" s="109"/>
      <c r="I241" s="137" t="s">
        <v>2092</v>
      </c>
      <c r="L241" s="112" t="s">
        <v>3240</v>
      </c>
      <c r="M241" s="103"/>
      <c r="N241" s="103"/>
      <c r="O241" s="103"/>
      <c r="P241" s="103"/>
      <c r="Q241" s="103"/>
      <c r="R241" s="103"/>
      <c r="S241" s="103"/>
      <c r="T241" s="103"/>
      <c r="U241" s="128" t="s">
        <v>514</v>
      </c>
      <c r="W241" s="103" t="str">
        <f t="shared" si="3"/>
        <v/>
      </c>
    </row>
    <row r="242" spans="1:52" ht="12.75" customHeight="1">
      <c r="A242" s="108">
        <v>233</v>
      </c>
      <c r="B242" s="126"/>
      <c r="C242" s="65"/>
      <c r="D242" s="43"/>
      <c r="E242" s="117"/>
      <c r="F242" s="117">
        <v>26300</v>
      </c>
      <c r="G242" s="117"/>
      <c r="H242" s="109"/>
      <c r="I242" s="137" t="s">
        <v>2092</v>
      </c>
      <c r="J242" s="1">
        <v>2630</v>
      </c>
      <c r="L242" s="112" t="s">
        <v>3240</v>
      </c>
      <c r="M242" s="103"/>
      <c r="N242" s="103"/>
      <c r="O242" s="103"/>
      <c r="P242" s="103"/>
      <c r="Q242" s="103"/>
      <c r="R242" s="103"/>
      <c r="S242" s="103"/>
      <c r="T242" s="103"/>
      <c r="U242" s="128" t="s">
        <v>514</v>
      </c>
      <c r="W242" s="103" t="str">
        <f t="shared" si="3"/>
        <v/>
      </c>
    </row>
    <row r="243" spans="1:52" ht="12.75" customHeight="1">
      <c r="A243" s="108">
        <v>234</v>
      </c>
      <c r="B243" s="126"/>
      <c r="C243" s="65"/>
      <c r="D243" s="43"/>
      <c r="E243" s="117"/>
      <c r="F243" s="117"/>
      <c r="G243" s="112">
        <v>263100</v>
      </c>
      <c r="H243" s="111"/>
      <c r="I243" s="111" t="s">
        <v>2093</v>
      </c>
      <c r="J243" s="1">
        <v>26300</v>
      </c>
      <c r="L243" s="112" t="s">
        <v>3245</v>
      </c>
      <c r="M243" s="103"/>
      <c r="N243" s="103"/>
      <c r="O243" s="103"/>
      <c r="P243" s="103"/>
      <c r="Q243" s="103"/>
      <c r="R243" s="103"/>
      <c r="S243" s="103"/>
      <c r="T243" s="103"/>
      <c r="U243" s="128" t="s">
        <v>514</v>
      </c>
      <c r="W243" s="103" t="str">
        <f t="shared" si="3"/>
        <v/>
      </c>
    </row>
    <row r="244" spans="1:52" ht="12.75" customHeight="1">
      <c r="A244" s="108">
        <v>235</v>
      </c>
      <c r="B244" s="61"/>
      <c r="C244" s="62"/>
      <c r="D244" s="63">
        <v>22</v>
      </c>
      <c r="E244" s="152"/>
      <c r="F244" s="152"/>
      <c r="G244" s="152"/>
      <c r="H244" s="154"/>
      <c r="I244" s="153" t="s">
        <v>2094</v>
      </c>
      <c r="J244" s="64"/>
      <c r="K244" s="64"/>
      <c r="L244" s="152" t="s">
        <v>3240</v>
      </c>
      <c r="M244" s="103"/>
      <c r="N244" s="103"/>
      <c r="O244" s="103"/>
      <c r="P244" s="103"/>
      <c r="Q244" s="103"/>
      <c r="R244" s="103"/>
      <c r="S244" s="103"/>
      <c r="T244" s="103"/>
      <c r="U244" s="128" t="s">
        <v>514</v>
      </c>
      <c r="W244" s="103" t="str">
        <f t="shared" si="3"/>
        <v/>
      </c>
    </row>
    <row r="245" spans="1:52" ht="12.75" customHeight="1">
      <c r="A245" s="108">
        <v>236</v>
      </c>
      <c r="B245" s="126"/>
      <c r="C245" s="65"/>
      <c r="D245" s="43"/>
      <c r="E245" s="117">
        <v>2120</v>
      </c>
      <c r="F245" s="117"/>
      <c r="G245" s="1145"/>
      <c r="H245" s="103"/>
      <c r="I245" s="38" t="s">
        <v>2095</v>
      </c>
      <c r="J245" s="103"/>
      <c r="K245" s="103"/>
      <c r="L245" s="1145" t="s">
        <v>3240</v>
      </c>
      <c r="M245" s="103"/>
      <c r="N245" s="103"/>
      <c r="O245" s="103"/>
      <c r="P245" s="103"/>
      <c r="Q245" s="103"/>
      <c r="R245" s="103"/>
      <c r="S245" s="103"/>
      <c r="T245" s="103"/>
      <c r="U245" s="128" t="s">
        <v>514</v>
      </c>
      <c r="W245" s="103" t="str">
        <f t="shared" si="3"/>
        <v/>
      </c>
    </row>
    <row r="246" spans="1:52" ht="12.75" customHeight="1">
      <c r="A246" s="108">
        <v>237</v>
      </c>
      <c r="B246" s="126"/>
      <c r="C246" s="65"/>
      <c r="D246" s="43"/>
      <c r="E246" s="117"/>
      <c r="F246" s="117">
        <v>21200</v>
      </c>
      <c r="G246" s="1145"/>
      <c r="H246" s="103"/>
      <c r="I246" s="38" t="s">
        <v>2095</v>
      </c>
      <c r="J246" s="103">
        <v>2120</v>
      </c>
      <c r="K246" s="103"/>
      <c r="L246" s="1145" t="s">
        <v>3240</v>
      </c>
      <c r="M246" s="103"/>
      <c r="N246" s="103"/>
      <c r="O246" s="103"/>
      <c r="P246" s="103"/>
      <c r="Q246" s="103"/>
      <c r="R246" s="103"/>
      <c r="S246" s="103"/>
      <c r="T246" s="103"/>
      <c r="U246" s="128" t="s">
        <v>514</v>
      </c>
      <c r="W246" s="103" t="str">
        <f t="shared" si="3"/>
        <v/>
      </c>
    </row>
    <row r="247" spans="1:52" ht="12.75" customHeight="1">
      <c r="A247" s="108">
        <v>238</v>
      </c>
      <c r="B247" s="126"/>
      <c r="C247" s="65"/>
      <c r="D247" s="43"/>
      <c r="E247" s="117"/>
      <c r="F247" s="117"/>
      <c r="G247" s="128">
        <v>212000</v>
      </c>
      <c r="H247" s="103"/>
      <c r="I247" s="103" t="s">
        <v>2096</v>
      </c>
      <c r="J247" s="103">
        <v>21200</v>
      </c>
      <c r="K247" s="103"/>
      <c r="L247" s="128" t="s">
        <v>3245</v>
      </c>
      <c r="M247" s="103"/>
      <c r="N247" s="103"/>
      <c r="O247" s="103"/>
      <c r="P247" s="103"/>
      <c r="Q247" s="103"/>
      <c r="R247" s="103"/>
      <c r="S247" s="103"/>
      <c r="T247" s="103"/>
      <c r="U247" s="128" t="s">
        <v>514</v>
      </c>
      <c r="V247" s="38" t="s">
        <v>9192</v>
      </c>
      <c r="W247" s="103" t="str">
        <f t="shared" si="3"/>
        <v>End</v>
      </c>
    </row>
    <row r="248" spans="1:52" ht="12.75" customHeight="1">
      <c r="A248" s="108">
        <v>239</v>
      </c>
      <c r="B248" s="126"/>
      <c r="C248" s="65"/>
      <c r="D248" s="43"/>
      <c r="E248" s="117"/>
      <c r="F248" s="117"/>
      <c r="G248" s="128">
        <v>212001</v>
      </c>
      <c r="H248" s="103"/>
      <c r="I248" s="103" t="s">
        <v>2097</v>
      </c>
      <c r="J248" s="103">
        <v>21200</v>
      </c>
      <c r="K248" s="103"/>
      <c r="L248" s="128" t="s">
        <v>3245</v>
      </c>
      <c r="M248" s="103"/>
      <c r="N248" s="103"/>
      <c r="O248" s="103"/>
      <c r="P248" s="103"/>
      <c r="Q248" s="103"/>
      <c r="R248" s="103"/>
      <c r="S248" s="103"/>
      <c r="T248" s="103"/>
      <c r="U248" s="128" t="s">
        <v>514</v>
      </c>
      <c r="V248" s="104"/>
      <c r="W248" s="103" t="str">
        <f t="shared" si="3"/>
        <v/>
      </c>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row>
    <row r="249" spans="1:52" s="32" customFormat="1" ht="12.75" customHeight="1">
      <c r="A249" s="108">
        <v>240</v>
      </c>
      <c r="B249" s="126"/>
      <c r="C249" s="65"/>
      <c r="D249" s="43"/>
      <c r="E249" s="117"/>
      <c r="F249" s="117"/>
      <c r="G249" s="1145">
        <v>212002</v>
      </c>
      <c r="H249" s="103"/>
      <c r="I249" s="103" t="s">
        <v>3777</v>
      </c>
      <c r="J249" s="103">
        <v>21200</v>
      </c>
      <c r="K249" s="103"/>
      <c r="L249" s="1145" t="s">
        <v>3245</v>
      </c>
      <c r="M249" s="103"/>
      <c r="N249" s="103"/>
      <c r="O249" s="103"/>
      <c r="P249" s="103"/>
      <c r="Q249" s="103"/>
      <c r="R249" s="103"/>
      <c r="S249" s="103"/>
      <c r="T249" s="103"/>
      <c r="U249" s="128" t="s">
        <v>514</v>
      </c>
      <c r="V249" s="38"/>
      <c r="W249" s="103" t="str">
        <f t="shared" si="3"/>
        <v/>
      </c>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103"/>
      <c r="AY249" s="103"/>
      <c r="AZ249" s="103"/>
    </row>
    <row r="250" spans="1:52" ht="12.75" customHeight="1">
      <c r="A250" s="108">
        <v>241</v>
      </c>
      <c r="B250" s="126"/>
      <c r="C250" s="65"/>
      <c r="D250" s="43"/>
      <c r="E250" s="117"/>
      <c r="F250" s="117"/>
      <c r="G250" s="1145">
        <v>212003</v>
      </c>
      <c r="H250" s="103"/>
      <c r="I250" s="103" t="s">
        <v>2098</v>
      </c>
      <c r="J250" s="103">
        <v>21200</v>
      </c>
      <c r="K250" s="103"/>
      <c r="L250" s="1145" t="s">
        <v>3245</v>
      </c>
      <c r="M250" s="103"/>
      <c r="N250" s="103"/>
      <c r="O250" s="103"/>
      <c r="P250" s="103"/>
      <c r="Q250" s="103"/>
      <c r="R250" s="103"/>
      <c r="S250" s="103"/>
      <c r="T250" s="103"/>
      <c r="U250" s="128" t="s">
        <v>514</v>
      </c>
      <c r="W250" s="103" t="str">
        <f t="shared" si="3"/>
        <v/>
      </c>
    </row>
    <row r="251" spans="1:52" ht="12.75" customHeight="1">
      <c r="A251" s="108">
        <v>242</v>
      </c>
      <c r="B251" s="126"/>
      <c r="C251" s="65"/>
      <c r="D251" s="43"/>
      <c r="E251" s="117"/>
      <c r="F251" s="117"/>
      <c r="G251" s="1145">
        <v>212004</v>
      </c>
      <c r="H251" s="103"/>
      <c r="I251" s="103" t="s">
        <v>2099</v>
      </c>
      <c r="J251" s="103">
        <v>21200</v>
      </c>
      <c r="K251" s="103"/>
      <c r="L251" s="1145" t="s">
        <v>3245</v>
      </c>
      <c r="M251" s="103"/>
      <c r="N251" s="103"/>
      <c r="O251" s="103"/>
      <c r="P251" s="103"/>
      <c r="Q251" s="103"/>
      <c r="R251" s="103"/>
      <c r="S251" s="103"/>
      <c r="T251" s="103"/>
      <c r="U251" s="128" t="s">
        <v>514</v>
      </c>
      <c r="W251" s="103" t="str">
        <f t="shared" si="3"/>
        <v/>
      </c>
    </row>
    <row r="252" spans="1:52" ht="12.75" customHeight="1">
      <c r="A252" s="108">
        <v>243</v>
      </c>
      <c r="B252" s="126"/>
      <c r="C252" s="65"/>
      <c r="D252" s="43"/>
      <c r="E252" s="117"/>
      <c r="F252" s="117"/>
      <c r="G252" s="1145">
        <v>212005</v>
      </c>
      <c r="H252" s="103"/>
      <c r="I252" s="103" t="s">
        <v>3161</v>
      </c>
      <c r="J252" s="103">
        <v>21200</v>
      </c>
      <c r="K252" s="103"/>
      <c r="L252" s="1145" t="s">
        <v>3245</v>
      </c>
      <c r="M252" s="103"/>
      <c r="N252" s="103"/>
      <c r="O252" s="103"/>
      <c r="P252" s="103"/>
      <c r="Q252" s="103"/>
      <c r="R252" s="103"/>
      <c r="S252" s="103"/>
      <c r="T252" s="103"/>
      <c r="U252" s="128" t="s">
        <v>514</v>
      </c>
      <c r="W252" s="103" t="str">
        <f t="shared" si="3"/>
        <v/>
      </c>
    </row>
    <row r="253" spans="1:52" ht="12.75" customHeight="1">
      <c r="A253" s="108">
        <v>244</v>
      </c>
      <c r="B253" s="126"/>
      <c r="C253" s="65"/>
      <c r="D253" s="43"/>
      <c r="E253" s="117"/>
      <c r="F253" s="117"/>
      <c r="G253" s="1145">
        <v>212006</v>
      </c>
      <c r="H253" s="103"/>
      <c r="I253" s="103" t="s">
        <v>3162</v>
      </c>
      <c r="J253" s="103">
        <v>21200</v>
      </c>
      <c r="K253" s="103"/>
      <c r="L253" s="1145" t="s">
        <v>3245</v>
      </c>
      <c r="M253" s="103"/>
      <c r="N253" s="103"/>
      <c r="O253" s="103"/>
      <c r="P253" s="103"/>
      <c r="Q253" s="103"/>
      <c r="R253" s="103"/>
      <c r="S253" s="103"/>
      <c r="T253" s="103"/>
      <c r="U253" s="128" t="s">
        <v>514</v>
      </c>
      <c r="W253" s="103" t="str">
        <f t="shared" si="3"/>
        <v/>
      </c>
    </row>
    <row r="254" spans="1:52" ht="12.75" customHeight="1">
      <c r="A254" s="108">
        <v>245</v>
      </c>
      <c r="B254" s="126"/>
      <c r="C254" s="65"/>
      <c r="D254" s="43"/>
      <c r="E254" s="117"/>
      <c r="F254" s="117"/>
      <c r="G254" s="1145">
        <v>212007</v>
      </c>
      <c r="H254" s="103"/>
      <c r="I254" s="103" t="s">
        <v>3163</v>
      </c>
      <c r="J254" s="103">
        <v>21200</v>
      </c>
      <c r="K254" s="103"/>
      <c r="L254" s="1145" t="s">
        <v>3245</v>
      </c>
      <c r="M254" s="103"/>
      <c r="N254" s="103"/>
      <c r="O254" s="103"/>
      <c r="P254" s="103"/>
      <c r="Q254" s="103"/>
      <c r="R254" s="103"/>
      <c r="S254" s="103"/>
      <c r="T254" s="103"/>
      <c r="U254" s="128" t="s">
        <v>514</v>
      </c>
      <c r="V254" s="104"/>
      <c r="W254" s="103" t="str">
        <f t="shared" si="3"/>
        <v/>
      </c>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row>
    <row r="255" spans="1:52" s="32" customFormat="1" ht="12.75" customHeight="1">
      <c r="A255" s="108">
        <v>246</v>
      </c>
      <c r="B255" s="126"/>
      <c r="C255" s="65"/>
      <c r="D255" s="43"/>
      <c r="E255" s="117"/>
      <c r="F255" s="117"/>
      <c r="G255" s="1145">
        <v>212008</v>
      </c>
      <c r="H255" s="103"/>
      <c r="I255" s="103" t="s">
        <v>3164</v>
      </c>
      <c r="J255" s="103">
        <v>21200</v>
      </c>
      <c r="K255" s="103"/>
      <c r="L255" s="1145" t="s">
        <v>3245</v>
      </c>
      <c r="M255" s="103"/>
      <c r="N255" s="103"/>
      <c r="O255" s="103"/>
      <c r="P255" s="103"/>
      <c r="Q255" s="103"/>
      <c r="R255" s="103"/>
      <c r="S255" s="103"/>
      <c r="T255" s="103"/>
      <c r="U255" s="128" t="s">
        <v>514</v>
      </c>
      <c r="V255" s="38"/>
      <c r="W255" s="103" t="str">
        <f t="shared" si="3"/>
        <v/>
      </c>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row>
    <row r="256" spans="1:52" ht="12.75" customHeight="1">
      <c r="A256" s="108">
        <v>247</v>
      </c>
      <c r="B256" s="1144"/>
      <c r="C256" s="65"/>
      <c r="D256" s="43"/>
      <c r="E256" s="117"/>
      <c r="F256" s="117"/>
      <c r="G256" s="1145">
        <v>212009</v>
      </c>
      <c r="H256" s="103"/>
      <c r="I256" s="103" t="s">
        <v>3165</v>
      </c>
      <c r="J256" s="103">
        <v>21200</v>
      </c>
      <c r="K256" s="103"/>
      <c r="L256" s="1145" t="s">
        <v>3245</v>
      </c>
      <c r="M256" s="103"/>
      <c r="N256" s="103"/>
      <c r="O256" s="103"/>
      <c r="P256" s="103"/>
      <c r="Q256" s="103"/>
      <c r="R256" s="103"/>
      <c r="S256" s="103"/>
      <c r="T256" s="103"/>
      <c r="U256" s="128" t="s">
        <v>514</v>
      </c>
      <c r="W256" s="103" t="str">
        <f t="shared" si="3"/>
        <v/>
      </c>
    </row>
    <row r="257" spans="1:23" ht="12.75" customHeight="1">
      <c r="A257" s="108">
        <v>248</v>
      </c>
      <c r="B257" s="126"/>
      <c r="C257" s="65"/>
      <c r="D257" s="43"/>
      <c r="E257" s="117"/>
      <c r="F257" s="117"/>
      <c r="G257" s="1145">
        <v>212010</v>
      </c>
      <c r="H257" s="103"/>
      <c r="I257" s="103" t="s">
        <v>3166</v>
      </c>
      <c r="J257" s="103">
        <v>21200</v>
      </c>
      <c r="K257" s="103"/>
      <c r="L257" s="1145" t="s">
        <v>3245</v>
      </c>
      <c r="M257" s="103"/>
      <c r="N257" s="103"/>
      <c r="O257" s="103"/>
      <c r="P257" s="103"/>
      <c r="Q257" s="103"/>
      <c r="R257" s="103"/>
      <c r="S257" s="103"/>
      <c r="T257" s="103"/>
      <c r="U257" s="128" t="s">
        <v>514</v>
      </c>
      <c r="W257" s="103" t="str">
        <f t="shared" si="3"/>
        <v/>
      </c>
    </row>
    <row r="258" spans="1:23" ht="12.75" customHeight="1">
      <c r="A258" s="108">
        <v>249</v>
      </c>
      <c r="B258" s="1144"/>
      <c r="C258" s="65"/>
      <c r="D258" s="43"/>
      <c r="E258" s="117"/>
      <c r="F258" s="117"/>
      <c r="G258" s="1145">
        <v>212011</v>
      </c>
      <c r="H258" s="103"/>
      <c r="I258" s="103" t="s">
        <v>3167</v>
      </c>
      <c r="J258" s="103">
        <v>21200</v>
      </c>
      <c r="K258" s="103"/>
      <c r="L258" s="1145" t="s">
        <v>3245</v>
      </c>
      <c r="M258" s="103"/>
      <c r="N258" s="103"/>
      <c r="O258" s="103"/>
      <c r="P258" s="103"/>
      <c r="Q258" s="103"/>
      <c r="R258" s="103"/>
      <c r="S258" s="103"/>
      <c r="T258" s="103"/>
      <c r="U258" s="128" t="s">
        <v>514</v>
      </c>
      <c r="W258" s="103" t="str">
        <f t="shared" si="3"/>
        <v/>
      </c>
    </row>
    <row r="259" spans="1:23" ht="12.75" customHeight="1">
      <c r="A259" s="108">
        <v>250</v>
      </c>
      <c r="B259" s="1144"/>
      <c r="C259" s="65"/>
      <c r="D259" s="43"/>
      <c r="E259" s="117"/>
      <c r="F259" s="117"/>
      <c r="G259" s="1145">
        <v>212012</v>
      </c>
      <c r="H259" s="103"/>
      <c r="I259" s="103" t="s">
        <v>3168</v>
      </c>
      <c r="J259" s="103">
        <v>21200</v>
      </c>
      <c r="K259" s="103"/>
      <c r="L259" s="1145" t="s">
        <v>3245</v>
      </c>
      <c r="M259" s="103"/>
      <c r="N259" s="103"/>
      <c r="O259" s="103"/>
      <c r="P259" s="103"/>
      <c r="Q259" s="103"/>
      <c r="R259" s="103"/>
      <c r="S259" s="103"/>
      <c r="T259" s="103"/>
      <c r="U259" s="1145" t="s">
        <v>514</v>
      </c>
      <c r="W259" s="103" t="str">
        <f t="shared" si="3"/>
        <v/>
      </c>
    </row>
    <row r="260" spans="1:23" ht="12.75" customHeight="1">
      <c r="A260" s="108">
        <v>251</v>
      </c>
      <c r="B260" s="192"/>
      <c r="C260" s="198"/>
      <c r="D260" s="195"/>
      <c r="E260" s="199"/>
      <c r="F260" s="199"/>
      <c r="G260" s="188">
        <v>212013</v>
      </c>
      <c r="H260" s="190"/>
      <c r="I260" s="190" t="s">
        <v>3169</v>
      </c>
      <c r="J260" s="190">
        <v>21200</v>
      </c>
      <c r="K260" s="190"/>
      <c r="L260" s="188" t="s">
        <v>3245</v>
      </c>
      <c r="M260" s="190"/>
      <c r="N260" s="190"/>
      <c r="O260" s="190"/>
      <c r="P260" s="190"/>
      <c r="Q260" s="190"/>
      <c r="R260" s="190"/>
      <c r="S260" s="190"/>
      <c r="T260" s="190"/>
      <c r="U260" s="188" t="s">
        <v>514</v>
      </c>
      <c r="V260" s="189" t="s">
        <v>7043</v>
      </c>
      <c r="W260" s="103" t="str">
        <f t="shared" si="3"/>
        <v>End</v>
      </c>
    </row>
    <row r="261" spans="1:23" ht="12.75" customHeight="1">
      <c r="A261" s="108">
        <v>252</v>
      </c>
      <c r="B261" s="126"/>
      <c r="C261" s="65"/>
      <c r="D261" s="43"/>
      <c r="E261" s="117"/>
      <c r="F261" s="117"/>
      <c r="G261" s="1145">
        <v>212014</v>
      </c>
      <c r="H261" s="103"/>
      <c r="I261" s="103" t="s">
        <v>4073</v>
      </c>
      <c r="J261" s="103">
        <v>21200</v>
      </c>
      <c r="K261" s="103"/>
      <c r="L261" s="1145" t="s">
        <v>3245</v>
      </c>
      <c r="M261" s="103"/>
      <c r="N261" s="103"/>
      <c r="O261" s="103"/>
      <c r="P261" s="103"/>
      <c r="Q261" s="103"/>
      <c r="R261" s="103"/>
      <c r="S261" s="103"/>
      <c r="T261" s="103"/>
      <c r="U261" s="128" t="s">
        <v>514</v>
      </c>
      <c r="W261" s="103" t="str">
        <f t="shared" si="3"/>
        <v/>
      </c>
    </row>
    <row r="262" spans="1:23" ht="12.75" customHeight="1">
      <c r="A262" s="108">
        <v>253</v>
      </c>
      <c r="B262" s="126"/>
      <c r="C262" s="65"/>
      <c r="D262" s="43"/>
      <c r="E262" s="117"/>
      <c r="F262" s="117"/>
      <c r="G262" s="1145">
        <v>212015</v>
      </c>
      <c r="H262" s="103"/>
      <c r="I262" s="103" t="s">
        <v>5231</v>
      </c>
      <c r="J262" s="103">
        <v>21200</v>
      </c>
      <c r="K262" s="103"/>
      <c r="L262" s="1145" t="s">
        <v>3245</v>
      </c>
      <c r="M262" s="103"/>
      <c r="N262" s="103"/>
      <c r="O262" s="103"/>
      <c r="P262" s="103"/>
      <c r="Q262" s="103"/>
      <c r="R262" s="103"/>
      <c r="S262" s="103"/>
      <c r="T262" s="103"/>
      <c r="U262" s="128" t="s">
        <v>514</v>
      </c>
      <c r="W262" s="103" t="str">
        <f t="shared" si="3"/>
        <v/>
      </c>
    </row>
    <row r="263" spans="1:23" ht="12.75" customHeight="1">
      <c r="A263" s="108">
        <v>254</v>
      </c>
      <c r="B263" s="126"/>
      <c r="C263" s="65"/>
      <c r="D263" s="43"/>
      <c r="E263" s="117"/>
      <c r="F263" s="117"/>
      <c r="G263" s="1145">
        <v>212016</v>
      </c>
      <c r="H263" s="103"/>
      <c r="I263" s="103" t="s">
        <v>5849</v>
      </c>
      <c r="J263" s="103">
        <v>21200</v>
      </c>
      <c r="K263" s="103"/>
      <c r="L263" s="1145" t="s">
        <v>3245</v>
      </c>
      <c r="M263" s="103"/>
      <c r="N263" s="103"/>
      <c r="O263" s="103"/>
      <c r="P263" s="103"/>
      <c r="Q263" s="103"/>
      <c r="R263" s="103"/>
      <c r="S263" s="103"/>
      <c r="T263" s="103"/>
      <c r="U263" s="128" t="s">
        <v>514</v>
      </c>
      <c r="W263" s="103" t="str">
        <f t="shared" si="3"/>
        <v/>
      </c>
    </row>
    <row r="264" spans="1:23" ht="12.75" customHeight="1">
      <c r="A264" s="108">
        <v>255</v>
      </c>
      <c r="B264" s="1144"/>
      <c r="C264" s="65"/>
      <c r="D264" s="43"/>
      <c r="E264" s="117"/>
      <c r="F264" s="117"/>
      <c r="G264" s="1145">
        <v>212888</v>
      </c>
      <c r="H264" s="103"/>
      <c r="I264" s="103" t="s">
        <v>3170</v>
      </c>
      <c r="J264" s="103">
        <v>21200</v>
      </c>
      <c r="K264" s="103"/>
      <c r="L264" s="1145" t="s">
        <v>3245</v>
      </c>
      <c r="M264" s="103"/>
      <c r="N264" s="103"/>
      <c r="O264" s="103"/>
      <c r="P264" s="103"/>
      <c r="Q264" s="103"/>
      <c r="R264" s="103"/>
      <c r="S264" s="103"/>
      <c r="T264" s="103"/>
      <c r="U264" s="128" t="s">
        <v>514</v>
      </c>
      <c r="W264" s="103" t="str">
        <f t="shared" si="3"/>
        <v/>
      </c>
    </row>
    <row r="265" spans="1:23" ht="12.75" customHeight="1">
      <c r="A265" s="108">
        <v>256</v>
      </c>
      <c r="B265" s="126"/>
      <c r="C265" s="65"/>
      <c r="D265" s="43"/>
      <c r="E265" s="117"/>
      <c r="F265" s="117"/>
      <c r="G265" s="1145">
        <v>212999</v>
      </c>
      <c r="H265" s="103"/>
      <c r="I265" s="103" t="s">
        <v>3171</v>
      </c>
      <c r="J265" s="103">
        <v>21200</v>
      </c>
      <c r="K265" s="103"/>
      <c r="L265" s="1145" t="s">
        <v>3245</v>
      </c>
      <c r="M265" s="103"/>
      <c r="N265" s="103"/>
      <c r="O265" s="103"/>
      <c r="P265" s="103"/>
      <c r="Q265" s="103"/>
      <c r="R265" s="103"/>
      <c r="S265" s="103"/>
      <c r="T265" s="103"/>
      <c r="U265" s="128" t="s">
        <v>514</v>
      </c>
      <c r="W265" s="103" t="str">
        <f t="shared" si="3"/>
        <v/>
      </c>
    </row>
    <row r="266" spans="1:23" ht="12.75" customHeight="1">
      <c r="A266" s="108">
        <v>257</v>
      </c>
      <c r="B266" s="126"/>
      <c r="C266" s="65"/>
      <c r="D266" s="43"/>
      <c r="E266" s="117">
        <v>2121</v>
      </c>
      <c r="F266" s="117"/>
      <c r="G266" s="1145"/>
      <c r="H266" s="103"/>
      <c r="I266" s="103" t="s">
        <v>3172</v>
      </c>
      <c r="J266" s="103">
        <v>21200</v>
      </c>
      <c r="K266" s="103"/>
      <c r="L266" s="1145" t="s">
        <v>3240</v>
      </c>
      <c r="M266" s="103"/>
      <c r="N266" s="103"/>
      <c r="O266" s="103"/>
      <c r="P266" s="103"/>
      <c r="Q266" s="103"/>
      <c r="R266" s="103"/>
      <c r="S266" s="103"/>
      <c r="T266" s="103"/>
      <c r="U266" s="128" t="s">
        <v>514</v>
      </c>
      <c r="W266" s="103" t="str">
        <f t="shared" si="3"/>
        <v/>
      </c>
    </row>
    <row r="267" spans="1:23" ht="12.75" customHeight="1">
      <c r="A267" s="108">
        <v>258</v>
      </c>
      <c r="B267" s="126"/>
      <c r="C267" s="65"/>
      <c r="D267" s="43"/>
      <c r="E267" s="117"/>
      <c r="F267" s="117">
        <v>21210</v>
      </c>
      <c r="G267" s="1145"/>
      <c r="H267" s="103"/>
      <c r="I267" s="103" t="s">
        <v>3172</v>
      </c>
      <c r="J267" s="103">
        <v>21200</v>
      </c>
      <c r="K267" s="103"/>
      <c r="L267" s="1145" t="s">
        <v>3240</v>
      </c>
      <c r="M267" s="103"/>
      <c r="N267" s="103"/>
      <c r="O267" s="103"/>
      <c r="P267" s="103"/>
      <c r="Q267" s="103"/>
      <c r="R267" s="103"/>
      <c r="S267" s="103"/>
      <c r="T267" s="103"/>
      <c r="U267" s="128" t="s">
        <v>514</v>
      </c>
      <c r="W267" s="103" t="str">
        <f t="shared" ref="W267:W330" si="4">LEFT(V267,3)</f>
        <v/>
      </c>
    </row>
    <row r="268" spans="1:23" ht="12.75" customHeight="1">
      <c r="A268" s="108">
        <v>259</v>
      </c>
      <c r="B268" s="126"/>
      <c r="C268" s="65"/>
      <c r="D268" s="43"/>
      <c r="E268" s="117"/>
      <c r="F268" s="117"/>
      <c r="G268" s="1145">
        <v>212100</v>
      </c>
      <c r="H268" s="103"/>
      <c r="I268" s="103" t="s">
        <v>3173</v>
      </c>
      <c r="J268" s="103">
        <v>21200</v>
      </c>
      <c r="K268" s="103"/>
      <c r="L268" s="1145" t="s">
        <v>3245</v>
      </c>
      <c r="M268" s="103"/>
      <c r="N268" s="103"/>
      <c r="O268" s="103"/>
      <c r="P268" s="103"/>
      <c r="Q268" s="103"/>
      <c r="R268" s="103"/>
      <c r="S268" s="103"/>
      <c r="T268" s="103"/>
      <c r="U268" s="128" t="s">
        <v>514</v>
      </c>
      <c r="V268" s="38" t="s">
        <v>9192</v>
      </c>
      <c r="W268" s="103" t="str">
        <f t="shared" si="4"/>
        <v>End</v>
      </c>
    </row>
    <row r="269" spans="1:23" ht="12.75" customHeight="1">
      <c r="A269" s="108">
        <v>260</v>
      </c>
      <c r="B269" s="126"/>
      <c r="C269" s="65"/>
      <c r="D269" s="43"/>
      <c r="E269" s="117">
        <v>2130</v>
      </c>
      <c r="F269" s="117"/>
      <c r="G269" s="1145"/>
      <c r="H269" s="103"/>
      <c r="I269" s="103" t="s">
        <v>3174</v>
      </c>
      <c r="J269" s="103">
        <v>22</v>
      </c>
      <c r="K269" s="103"/>
      <c r="L269" s="1145" t="s">
        <v>3240</v>
      </c>
      <c r="M269" s="103"/>
      <c r="N269" s="103"/>
      <c r="O269" s="103"/>
      <c r="P269" s="103"/>
      <c r="Q269" s="103"/>
      <c r="R269" s="103"/>
      <c r="S269" s="103"/>
      <c r="T269" s="103"/>
      <c r="U269" s="128" t="s">
        <v>514</v>
      </c>
      <c r="W269" s="103" t="str">
        <f t="shared" si="4"/>
        <v/>
      </c>
    </row>
    <row r="270" spans="1:23" ht="12.75" customHeight="1">
      <c r="A270" s="108">
        <v>261</v>
      </c>
      <c r="B270" s="126"/>
      <c r="C270" s="65"/>
      <c r="D270" s="43"/>
      <c r="E270" s="117"/>
      <c r="F270" s="117">
        <v>21300</v>
      </c>
      <c r="G270" s="1145"/>
      <c r="H270" s="103"/>
      <c r="I270" s="103" t="s">
        <v>3174</v>
      </c>
      <c r="J270" s="103">
        <v>2130</v>
      </c>
      <c r="K270" s="103"/>
      <c r="L270" s="1145" t="s">
        <v>3240</v>
      </c>
      <c r="M270" s="103"/>
      <c r="N270" s="103"/>
      <c r="O270" s="103"/>
      <c r="P270" s="103"/>
      <c r="Q270" s="103"/>
      <c r="R270" s="103"/>
      <c r="S270" s="103"/>
      <c r="T270" s="103"/>
      <c r="U270" s="128" t="s">
        <v>514</v>
      </c>
      <c r="W270" s="103" t="str">
        <f t="shared" si="4"/>
        <v/>
      </c>
    </row>
    <row r="271" spans="1:23" ht="12.75" customHeight="1">
      <c r="A271" s="108">
        <v>262</v>
      </c>
      <c r="B271" s="1144"/>
      <c r="C271" s="65"/>
      <c r="D271" s="43"/>
      <c r="E271" s="117"/>
      <c r="F271" s="117"/>
      <c r="G271" s="1145">
        <v>213099</v>
      </c>
      <c r="H271" s="103"/>
      <c r="I271" s="103" t="s">
        <v>3175</v>
      </c>
      <c r="J271" s="103">
        <v>21300</v>
      </c>
      <c r="K271" s="103"/>
      <c r="L271" s="1145" t="s">
        <v>3245</v>
      </c>
      <c r="M271" s="103"/>
      <c r="N271" s="103"/>
      <c r="O271" s="103"/>
      <c r="P271" s="103"/>
      <c r="Q271" s="103"/>
      <c r="R271" s="103"/>
      <c r="S271" s="103"/>
      <c r="T271" s="103"/>
      <c r="U271" s="128" t="s">
        <v>514</v>
      </c>
      <c r="W271" s="103" t="str">
        <f t="shared" si="4"/>
        <v/>
      </c>
    </row>
    <row r="272" spans="1:23" ht="12.75" customHeight="1">
      <c r="A272" s="108">
        <v>263</v>
      </c>
      <c r="B272" s="1144"/>
      <c r="C272" s="65"/>
      <c r="D272" s="43"/>
      <c r="E272" s="117">
        <v>2140</v>
      </c>
      <c r="F272" s="117"/>
      <c r="G272" s="1145"/>
      <c r="H272" s="103"/>
      <c r="I272" s="103" t="s">
        <v>3952</v>
      </c>
      <c r="J272" s="103">
        <v>22</v>
      </c>
      <c r="K272" s="103"/>
      <c r="L272" s="1145" t="s">
        <v>3240</v>
      </c>
      <c r="M272" s="103"/>
      <c r="N272" s="103"/>
      <c r="O272" s="103"/>
      <c r="P272" s="103"/>
      <c r="Q272" s="103"/>
      <c r="R272" s="103"/>
      <c r="S272" s="103"/>
      <c r="T272" s="103"/>
      <c r="U272" s="128" t="s">
        <v>514</v>
      </c>
      <c r="W272" s="103" t="str">
        <f t="shared" si="4"/>
        <v/>
      </c>
    </row>
    <row r="273" spans="1:23" ht="12.75" customHeight="1">
      <c r="A273" s="108">
        <v>264</v>
      </c>
      <c r="B273" s="1144"/>
      <c r="C273" s="65"/>
      <c r="D273" s="43"/>
      <c r="E273" s="117"/>
      <c r="F273" s="112">
        <v>21410</v>
      </c>
      <c r="G273" s="1145"/>
      <c r="H273" s="103"/>
      <c r="I273" s="103" t="s">
        <v>3996</v>
      </c>
      <c r="J273" s="103">
        <v>2140</v>
      </c>
      <c r="K273" s="103"/>
      <c r="L273" s="1145" t="s">
        <v>3240</v>
      </c>
      <c r="M273" s="103"/>
      <c r="N273" s="103"/>
      <c r="O273" s="103"/>
      <c r="P273" s="103"/>
      <c r="Q273" s="103"/>
      <c r="R273" s="103"/>
      <c r="S273" s="103"/>
      <c r="T273" s="103"/>
      <c r="U273" s="128" t="s">
        <v>514</v>
      </c>
      <c r="W273" s="103" t="str">
        <f t="shared" si="4"/>
        <v/>
      </c>
    </row>
    <row r="274" spans="1:23" ht="12.75" customHeight="1">
      <c r="A274" s="108">
        <v>265</v>
      </c>
      <c r="B274" s="192"/>
      <c r="C274" s="198"/>
      <c r="D274" s="195"/>
      <c r="E274" s="199"/>
      <c r="F274" s="199"/>
      <c r="G274" s="188">
        <v>214100</v>
      </c>
      <c r="H274" s="190"/>
      <c r="I274" s="190" t="s">
        <v>3992</v>
      </c>
      <c r="J274" s="190">
        <v>21410</v>
      </c>
      <c r="K274" s="190"/>
      <c r="L274" s="188" t="s">
        <v>3245</v>
      </c>
      <c r="M274" s="190"/>
      <c r="N274" s="190"/>
      <c r="O274" s="190"/>
      <c r="P274" s="190"/>
      <c r="Q274" s="190"/>
      <c r="R274" s="190"/>
      <c r="S274" s="190"/>
      <c r="T274" s="190"/>
      <c r="U274" s="188" t="s">
        <v>514</v>
      </c>
      <c r="V274" s="189" t="s">
        <v>5141</v>
      </c>
      <c r="W274" s="103" t="str">
        <f t="shared" si="4"/>
        <v>End</v>
      </c>
    </row>
    <row r="275" spans="1:23" ht="12.75" customHeight="1">
      <c r="A275" s="108">
        <v>266</v>
      </c>
      <c r="B275" s="192"/>
      <c r="C275" s="198"/>
      <c r="D275" s="195"/>
      <c r="E275" s="199"/>
      <c r="F275" s="199"/>
      <c r="G275" s="188">
        <v>214110</v>
      </c>
      <c r="H275" s="190"/>
      <c r="I275" s="190" t="s">
        <v>5118</v>
      </c>
      <c r="J275" s="190">
        <v>21410</v>
      </c>
      <c r="K275" s="190"/>
      <c r="L275" s="188" t="s">
        <v>3245</v>
      </c>
      <c r="M275" s="190"/>
      <c r="N275" s="190"/>
      <c r="O275" s="190"/>
      <c r="P275" s="190"/>
      <c r="Q275" s="190"/>
      <c r="R275" s="190"/>
      <c r="S275" s="190"/>
      <c r="T275" s="190"/>
      <c r="U275" s="188" t="s">
        <v>514</v>
      </c>
      <c r="V275" s="189" t="s">
        <v>7043</v>
      </c>
      <c r="W275" s="103" t="str">
        <f t="shared" si="4"/>
        <v>End</v>
      </c>
    </row>
    <row r="276" spans="1:23" ht="12.75" customHeight="1">
      <c r="A276" s="108">
        <v>267</v>
      </c>
      <c r="B276" s="192"/>
      <c r="C276" s="198"/>
      <c r="D276" s="195"/>
      <c r="E276" s="199"/>
      <c r="F276" s="199"/>
      <c r="G276" s="188">
        <v>214120</v>
      </c>
      <c r="H276" s="190"/>
      <c r="I276" s="190" t="s">
        <v>4015</v>
      </c>
      <c r="J276" s="190">
        <v>21410</v>
      </c>
      <c r="K276" s="190"/>
      <c r="L276" s="188" t="s">
        <v>3245</v>
      </c>
      <c r="M276" s="190"/>
      <c r="N276" s="190"/>
      <c r="O276" s="190"/>
      <c r="P276" s="190"/>
      <c r="Q276" s="190"/>
      <c r="R276" s="190"/>
      <c r="S276" s="190"/>
      <c r="T276" s="190"/>
      <c r="U276" s="188" t="s">
        <v>514</v>
      </c>
      <c r="V276" s="189" t="s">
        <v>5141</v>
      </c>
      <c r="W276" s="103" t="str">
        <f t="shared" si="4"/>
        <v>End</v>
      </c>
    </row>
    <row r="277" spans="1:23" ht="12.75" customHeight="1">
      <c r="A277" s="108">
        <v>268</v>
      </c>
      <c r="B277" s="126"/>
      <c r="C277" s="65"/>
      <c r="D277" s="43"/>
      <c r="E277" s="117"/>
      <c r="F277" s="112">
        <v>21420</v>
      </c>
      <c r="G277" s="1145"/>
      <c r="H277" s="103"/>
      <c r="I277" s="103" t="s">
        <v>3997</v>
      </c>
      <c r="J277" s="103">
        <v>2140</v>
      </c>
      <c r="K277" s="103"/>
      <c r="L277" s="1145" t="s">
        <v>3240</v>
      </c>
      <c r="M277" s="103"/>
      <c r="N277" s="103"/>
      <c r="O277" s="103"/>
      <c r="P277" s="103"/>
      <c r="Q277" s="103"/>
      <c r="R277" s="103"/>
      <c r="S277" s="103"/>
      <c r="T277" s="103"/>
      <c r="U277" s="128" t="s">
        <v>514</v>
      </c>
      <c r="W277" s="103" t="str">
        <f t="shared" si="4"/>
        <v/>
      </c>
    </row>
    <row r="278" spans="1:23" ht="12.75" customHeight="1">
      <c r="A278" s="108">
        <v>269</v>
      </c>
      <c r="B278" s="192"/>
      <c r="C278" s="198"/>
      <c r="D278" s="195"/>
      <c r="E278" s="199"/>
      <c r="F278" s="199"/>
      <c r="G278" s="188">
        <v>214200</v>
      </c>
      <c r="H278" s="190"/>
      <c r="I278" s="190" t="s">
        <v>3999</v>
      </c>
      <c r="J278" s="190">
        <v>21420</v>
      </c>
      <c r="K278" s="190"/>
      <c r="L278" s="188" t="s">
        <v>3240</v>
      </c>
      <c r="M278" s="190"/>
      <c r="N278" s="190"/>
      <c r="O278" s="190"/>
      <c r="P278" s="190"/>
      <c r="Q278" s="190"/>
      <c r="R278" s="190"/>
      <c r="S278" s="190"/>
      <c r="T278" s="190"/>
      <c r="U278" s="188" t="s">
        <v>514</v>
      </c>
      <c r="V278" s="189" t="s">
        <v>5141</v>
      </c>
      <c r="W278" s="103" t="str">
        <f t="shared" si="4"/>
        <v>End</v>
      </c>
    </row>
    <row r="279" spans="1:23" ht="12.75" customHeight="1">
      <c r="A279" s="108">
        <v>270</v>
      </c>
      <c r="B279" s="192"/>
      <c r="C279" s="198"/>
      <c r="D279" s="195"/>
      <c r="E279" s="199"/>
      <c r="F279" s="199"/>
      <c r="G279" s="188">
        <v>214210</v>
      </c>
      <c r="H279" s="190"/>
      <c r="I279" s="190" t="s">
        <v>4004</v>
      </c>
      <c r="J279" s="190">
        <v>21420</v>
      </c>
      <c r="K279" s="190"/>
      <c r="L279" s="188" t="s">
        <v>3240</v>
      </c>
      <c r="M279" s="190"/>
      <c r="N279" s="190"/>
      <c r="O279" s="190"/>
      <c r="P279" s="190"/>
      <c r="Q279" s="190"/>
      <c r="R279" s="190"/>
      <c r="S279" s="190"/>
      <c r="T279" s="190"/>
      <c r="U279" s="188" t="s">
        <v>514</v>
      </c>
      <c r="V279" s="189" t="s">
        <v>5141</v>
      </c>
      <c r="W279" s="103" t="str">
        <f t="shared" si="4"/>
        <v>End</v>
      </c>
    </row>
    <row r="280" spans="1:23" ht="12.75" customHeight="1">
      <c r="A280" s="108">
        <v>271</v>
      </c>
      <c r="B280" s="126"/>
      <c r="C280" s="65"/>
      <c r="D280" s="43"/>
      <c r="E280" s="117"/>
      <c r="F280" s="112">
        <v>21430</v>
      </c>
      <c r="G280" s="1145"/>
      <c r="H280" s="103"/>
      <c r="I280" s="103" t="s">
        <v>3998</v>
      </c>
      <c r="J280" s="103">
        <v>2140</v>
      </c>
      <c r="K280" s="103"/>
      <c r="L280" s="1145" t="s">
        <v>3240</v>
      </c>
      <c r="M280" s="103"/>
      <c r="N280" s="103"/>
      <c r="O280" s="103"/>
      <c r="P280" s="103"/>
      <c r="Q280" s="103"/>
      <c r="R280" s="103"/>
      <c r="S280" s="103"/>
      <c r="T280" s="103"/>
      <c r="U280" s="128" t="s">
        <v>514</v>
      </c>
      <c r="W280" s="103" t="str">
        <f t="shared" si="4"/>
        <v/>
      </c>
    </row>
    <row r="281" spans="1:23" ht="12.75" customHeight="1">
      <c r="A281" s="108">
        <v>272</v>
      </c>
      <c r="B281" s="192"/>
      <c r="C281" s="198"/>
      <c r="D281" s="195"/>
      <c r="E281" s="199"/>
      <c r="F281" s="199"/>
      <c r="G281" s="188">
        <v>214300</v>
      </c>
      <c r="H281" s="190"/>
      <c r="I281" s="190" t="s">
        <v>3995</v>
      </c>
      <c r="J281" s="190">
        <v>21430</v>
      </c>
      <c r="K281" s="190"/>
      <c r="L281" s="188" t="s">
        <v>3245</v>
      </c>
      <c r="M281" s="190"/>
      <c r="N281" s="190"/>
      <c r="O281" s="190"/>
      <c r="P281" s="190"/>
      <c r="Q281" s="190"/>
      <c r="R281" s="190"/>
      <c r="S281" s="190"/>
      <c r="T281" s="190"/>
      <c r="U281" s="188" t="s">
        <v>514</v>
      </c>
      <c r="V281" s="189" t="s">
        <v>5141</v>
      </c>
      <c r="W281" s="103" t="str">
        <f t="shared" si="4"/>
        <v>End</v>
      </c>
    </row>
    <row r="282" spans="1:23" ht="12.75" customHeight="1">
      <c r="A282" s="108">
        <v>273</v>
      </c>
      <c r="B282" s="192"/>
      <c r="C282" s="198"/>
      <c r="D282" s="195"/>
      <c r="E282" s="199"/>
      <c r="F282" s="199"/>
      <c r="G282" s="188">
        <v>214310</v>
      </c>
      <c r="H282" s="190"/>
      <c r="I282" s="190" t="s">
        <v>4005</v>
      </c>
      <c r="J282" s="190">
        <v>21430</v>
      </c>
      <c r="K282" s="190"/>
      <c r="L282" s="188" t="s">
        <v>3245</v>
      </c>
      <c r="M282" s="190"/>
      <c r="N282" s="190"/>
      <c r="O282" s="190"/>
      <c r="P282" s="190"/>
      <c r="Q282" s="190"/>
      <c r="R282" s="190"/>
      <c r="S282" s="190"/>
      <c r="T282" s="190"/>
      <c r="U282" s="188" t="s">
        <v>514</v>
      </c>
      <c r="V282" s="189" t="s">
        <v>5141</v>
      </c>
      <c r="W282" s="103" t="str">
        <f t="shared" si="4"/>
        <v>End</v>
      </c>
    </row>
    <row r="283" spans="1:23" ht="12.75" customHeight="1">
      <c r="A283" s="108">
        <v>274</v>
      </c>
      <c r="B283" s="126"/>
      <c r="C283" s="65"/>
      <c r="D283" s="43"/>
      <c r="E283" s="117"/>
      <c r="F283" s="112">
        <v>21450</v>
      </c>
      <c r="G283" s="1145"/>
      <c r="H283" s="103"/>
      <c r="I283" s="103" t="s">
        <v>3953</v>
      </c>
      <c r="J283" s="103">
        <v>2140</v>
      </c>
      <c r="K283" s="103"/>
      <c r="L283" s="1145" t="s">
        <v>3240</v>
      </c>
      <c r="M283" s="103"/>
      <c r="N283" s="103"/>
      <c r="O283" s="103"/>
      <c r="P283" s="103"/>
      <c r="Q283" s="103"/>
      <c r="R283" s="103"/>
      <c r="S283" s="103"/>
      <c r="T283" s="103"/>
      <c r="U283" s="128" t="s">
        <v>514</v>
      </c>
      <c r="W283" s="103" t="str">
        <f t="shared" si="4"/>
        <v/>
      </c>
    </row>
    <row r="284" spans="1:23" ht="12.75" customHeight="1">
      <c r="A284" s="108">
        <v>275</v>
      </c>
      <c r="B284" s="192"/>
      <c r="C284" s="198"/>
      <c r="D284" s="195"/>
      <c r="E284" s="199"/>
      <c r="F284" s="199"/>
      <c r="G284" s="188">
        <v>214500</v>
      </c>
      <c r="H284" s="190"/>
      <c r="I284" s="190" t="s">
        <v>3994</v>
      </c>
      <c r="J284" s="190">
        <v>21450</v>
      </c>
      <c r="K284" s="190"/>
      <c r="L284" s="188" t="s">
        <v>3245</v>
      </c>
      <c r="M284" s="190"/>
      <c r="N284" s="190"/>
      <c r="O284" s="190"/>
      <c r="P284" s="190"/>
      <c r="Q284" s="190"/>
      <c r="R284" s="190"/>
      <c r="S284" s="190"/>
      <c r="T284" s="190"/>
      <c r="U284" s="188" t="s">
        <v>514</v>
      </c>
      <c r="V284" s="189" t="s">
        <v>5141</v>
      </c>
      <c r="W284" s="103" t="str">
        <f t="shared" si="4"/>
        <v>End</v>
      </c>
    </row>
    <row r="285" spans="1:23" ht="12.75" customHeight="1">
      <c r="A285" s="108">
        <v>276</v>
      </c>
      <c r="B285" s="192"/>
      <c r="C285" s="198"/>
      <c r="D285" s="195"/>
      <c r="E285" s="199"/>
      <c r="F285" s="199"/>
      <c r="G285" s="188">
        <v>214510</v>
      </c>
      <c r="H285" s="190"/>
      <c r="I285" s="190" t="s">
        <v>4006</v>
      </c>
      <c r="J285" s="190">
        <v>21450</v>
      </c>
      <c r="K285" s="190"/>
      <c r="L285" s="188" t="s">
        <v>3245</v>
      </c>
      <c r="M285" s="190"/>
      <c r="N285" s="190"/>
      <c r="O285" s="190"/>
      <c r="P285" s="190"/>
      <c r="Q285" s="190"/>
      <c r="R285" s="190"/>
      <c r="S285" s="190"/>
      <c r="T285" s="190"/>
      <c r="U285" s="188" t="s">
        <v>514</v>
      </c>
      <c r="V285" s="189" t="s">
        <v>5141</v>
      </c>
      <c r="W285" s="103" t="str">
        <f t="shared" si="4"/>
        <v>End</v>
      </c>
    </row>
    <row r="286" spans="1:23" ht="12.75" customHeight="1">
      <c r="A286" s="108">
        <v>277</v>
      </c>
      <c r="B286" s="1144"/>
      <c r="C286" s="65"/>
      <c r="D286" s="43"/>
      <c r="E286" s="117"/>
      <c r="F286" s="117">
        <v>21460</v>
      </c>
      <c r="G286" s="1145"/>
      <c r="H286" s="103"/>
      <c r="I286" s="131" t="s">
        <v>4969</v>
      </c>
      <c r="J286" s="103"/>
      <c r="K286" s="103"/>
      <c r="L286" s="1145" t="s">
        <v>3240</v>
      </c>
      <c r="M286" s="103"/>
      <c r="N286" s="103"/>
      <c r="O286" s="103"/>
      <c r="P286" s="103"/>
      <c r="Q286" s="103"/>
      <c r="R286" s="103"/>
      <c r="S286" s="103"/>
      <c r="T286" s="103"/>
      <c r="U286" s="128" t="s">
        <v>514</v>
      </c>
      <c r="W286" s="103" t="str">
        <f t="shared" si="4"/>
        <v/>
      </c>
    </row>
    <row r="287" spans="1:23" ht="12.75" customHeight="1">
      <c r="A287" s="108">
        <v>278</v>
      </c>
      <c r="B287" s="1144"/>
      <c r="C287" s="65"/>
      <c r="D287" s="43"/>
      <c r="E287" s="117"/>
      <c r="F287" s="117"/>
      <c r="G287" s="1145">
        <v>214600</v>
      </c>
      <c r="H287" s="103"/>
      <c r="I287" s="131" t="s">
        <v>9191</v>
      </c>
      <c r="J287" s="103">
        <v>21460</v>
      </c>
      <c r="K287" s="103"/>
      <c r="L287" s="1145" t="s">
        <v>3245</v>
      </c>
      <c r="M287" s="103"/>
      <c r="N287" s="103"/>
      <c r="O287" s="103"/>
      <c r="P287" s="103"/>
      <c r="Q287" s="103"/>
      <c r="R287" s="103"/>
      <c r="S287" s="103"/>
      <c r="T287" s="103"/>
      <c r="U287" s="128" t="s">
        <v>514</v>
      </c>
      <c r="W287" s="103" t="str">
        <f t="shared" si="4"/>
        <v/>
      </c>
    </row>
    <row r="288" spans="1:23" ht="12.75" customHeight="1">
      <c r="A288" s="108">
        <v>279</v>
      </c>
      <c r="B288" s="1144"/>
      <c r="C288" s="65"/>
      <c r="D288" s="43"/>
      <c r="E288" s="117"/>
      <c r="F288" s="117">
        <v>21470</v>
      </c>
      <c r="G288" s="1145"/>
      <c r="H288" s="103"/>
      <c r="I288" s="131" t="s">
        <v>4970</v>
      </c>
      <c r="J288" s="103"/>
      <c r="K288" s="103"/>
      <c r="L288" s="1145" t="s">
        <v>3240</v>
      </c>
      <c r="M288" s="103"/>
      <c r="N288" s="103"/>
      <c r="O288" s="103"/>
      <c r="P288" s="103"/>
      <c r="Q288" s="103"/>
      <c r="R288" s="103"/>
      <c r="S288" s="103"/>
      <c r="T288" s="103"/>
      <c r="U288" s="128" t="s">
        <v>514</v>
      </c>
      <c r="W288" s="103" t="str">
        <f t="shared" si="4"/>
        <v/>
      </c>
    </row>
    <row r="289" spans="1:23" ht="12.75" customHeight="1">
      <c r="A289" s="108">
        <v>280</v>
      </c>
      <c r="B289" s="192"/>
      <c r="C289" s="198"/>
      <c r="D289" s="195"/>
      <c r="E289" s="199"/>
      <c r="F289" s="199"/>
      <c r="G289" s="188">
        <v>214700</v>
      </c>
      <c r="H289" s="190"/>
      <c r="I289" s="200" t="s">
        <v>4971</v>
      </c>
      <c r="J289" s="190"/>
      <c r="K289" s="190"/>
      <c r="L289" s="188" t="s">
        <v>3245</v>
      </c>
      <c r="M289" s="190"/>
      <c r="N289" s="190"/>
      <c r="O289" s="190"/>
      <c r="P289" s="190"/>
      <c r="Q289" s="190"/>
      <c r="R289" s="190"/>
      <c r="S289" s="190"/>
      <c r="T289" s="190"/>
      <c r="U289" s="188" t="s">
        <v>514</v>
      </c>
      <c r="V289" s="189" t="s">
        <v>7043</v>
      </c>
      <c r="W289" s="103" t="str">
        <f t="shared" si="4"/>
        <v>End</v>
      </c>
    </row>
    <row r="290" spans="1:23" ht="12.75" customHeight="1">
      <c r="A290" s="108">
        <v>281</v>
      </c>
      <c r="B290" s="192"/>
      <c r="C290" s="198"/>
      <c r="D290" s="195"/>
      <c r="E290" s="199"/>
      <c r="F290" s="199"/>
      <c r="G290" s="188">
        <v>214710</v>
      </c>
      <c r="H290" s="190"/>
      <c r="I290" s="200" t="s">
        <v>4972</v>
      </c>
      <c r="J290" s="190"/>
      <c r="K290" s="190"/>
      <c r="L290" s="188" t="s">
        <v>3245</v>
      </c>
      <c r="M290" s="190"/>
      <c r="N290" s="190"/>
      <c r="O290" s="190"/>
      <c r="P290" s="190"/>
      <c r="Q290" s="190"/>
      <c r="R290" s="190"/>
      <c r="S290" s="190"/>
      <c r="T290" s="190"/>
      <c r="U290" s="188" t="s">
        <v>514</v>
      </c>
      <c r="V290" s="189" t="s">
        <v>5141</v>
      </c>
      <c r="W290" s="103" t="str">
        <f t="shared" si="4"/>
        <v>End</v>
      </c>
    </row>
    <row r="291" spans="1:23" ht="12.75" customHeight="1">
      <c r="A291" s="108">
        <v>282</v>
      </c>
      <c r="B291" s="1144"/>
      <c r="C291" s="65"/>
      <c r="D291" s="43"/>
      <c r="E291" s="117">
        <v>2210</v>
      </c>
      <c r="F291" s="117"/>
      <c r="G291" s="1145"/>
      <c r="H291" s="103"/>
      <c r="I291" s="38" t="s">
        <v>3176</v>
      </c>
      <c r="J291" s="103"/>
      <c r="K291" s="103"/>
      <c r="L291" s="1145" t="s">
        <v>3240</v>
      </c>
      <c r="M291" s="103"/>
      <c r="N291" s="103"/>
      <c r="O291" s="103"/>
      <c r="P291" s="103"/>
      <c r="Q291" s="103"/>
      <c r="R291" s="103"/>
      <c r="S291" s="103"/>
      <c r="T291" s="103"/>
      <c r="U291" s="128" t="s">
        <v>514</v>
      </c>
      <c r="W291" s="103" t="str">
        <f t="shared" si="4"/>
        <v/>
      </c>
    </row>
    <row r="292" spans="1:23" ht="12.75" customHeight="1">
      <c r="A292" s="108">
        <v>283</v>
      </c>
      <c r="B292" s="1144"/>
      <c r="C292" s="65"/>
      <c r="D292" s="43"/>
      <c r="E292" s="117"/>
      <c r="F292" s="117">
        <v>22100</v>
      </c>
      <c r="G292" s="1145"/>
      <c r="H292" s="103"/>
      <c r="I292" s="38" t="s">
        <v>3176</v>
      </c>
      <c r="J292" s="103">
        <v>2210</v>
      </c>
      <c r="K292" s="103"/>
      <c r="L292" s="1145" t="s">
        <v>3240</v>
      </c>
      <c r="M292" s="103"/>
      <c r="N292" s="103"/>
      <c r="O292" s="103"/>
      <c r="P292" s="103"/>
      <c r="Q292" s="103"/>
      <c r="R292" s="103"/>
      <c r="S292" s="103"/>
      <c r="T292" s="103"/>
      <c r="U292" s="128" t="s">
        <v>514</v>
      </c>
      <c r="W292" s="103" t="str">
        <f t="shared" si="4"/>
        <v/>
      </c>
    </row>
    <row r="293" spans="1:23" ht="12.75" customHeight="1">
      <c r="A293" s="108">
        <v>284</v>
      </c>
      <c r="B293" s="1144"/>
      <c r="C293" s="65"/>
      <c r="D293" s="43"/>
      <c r="E293" s="117"/>
      <c r="F293" s="117"/>
      <c r="G293" s="1145">
        <v>221000</v>
      </c>
      <c r="H293" s="103"/>
      <c r="I293" s="103" t="s">
        <v>3177</v>
      </c>
      <c r="J293" s="103">
        <v>22100</v>
      </c>
      <c r="K293" s="103"/>
      <c r="L293" s="1145" t="s">
        <v>3245</v>
      </c>
      <c r="M293" s="103"/>
      <c r="N293" s="103"/>
      <c r="O293" s="103"/>
      <c r="P293" s="103"/>
      <c r="Q293" s="103"/>
      <c r="R293" s="103"/>
      <c r="S293" s="103"/>
      <c r="T293" s="103"/>
      <c r="U293" s="128" t="s">
        <v>514</v>
      </c>
      <c r="W293" s="103" t="str">
        <f t="shared" si="4"/>
        <v/>
      </c>
    </row>
    <row r="294" spans="1:23" ht="12.75" customHeight="1">
      <c r="A294" s="108">
        <v>285</v>
      </c>
      <c r="B294" s="1144"/>
      <c r="C294" s="65"/>
      <c r="D294" s="43"/>
      <c r="E294" s="117"/>
      <c r="F294" s="117"/>
      <c r="G294" s="1145">
        <v>221010</v>
      </c>
      <c r="H294" s="103"/>
      <c r="I294" s="103" t="s">
        <v>3178</v>
      </c>
      <c r="J294" s="103">
        <v>22100</v>
      </c>
      <c r="K294" s="103"/>
      <c r="L294" s="1145" t="s">
        <v>3245</v>
      </c>
      <c r="M294" s="103"/>
      <c r="N294" s="103"/>
      <c r="O294" s="103"/>
      <c r="P294" s="103"/>
      <c r="Q294" s="103"/>
      <c r="R294" s="103"/>
      <c r="S294" s="103"/>
      <c r="T294" s="103"/>
      <c r="U294" s="128" t="s">
        <v>514</v>
      </c>
      <c r="W294" s="103" t="str">
        <f t="shared" si="4"/>
        <v/>
      </c>
    </row>
    <row r="295" spans="1:23" ht="12.75" customHeight="1">
      <c r="A295" s="108">
        <v>286</v>
      </c>
      <c r="B295" s="1144"/>
      <c r="C295" s="65"/>
      <c r="D295" s="43"/>
      <c r="E295" s="117">
        <v>2220</v>
      </c>
      <c r="F295" s="117"/>
      <c r="G295" s="1145"/>
      <c r="H295" s="103"/>
      <c r="I295" s="38" t="s">
        <v>3179</v>
      </c>
      <c r="J295" s="103"/>
      <c r="K295" s="103"/>
      <c r="L295" s="1145" t="s">
        <v>3240</v>
      </c>
      <c r="M295" s="103"/>
      <c r="N295" s="103"/>
      <c r="O295" s="103"/>
      <c r="P295" s="103"/>
      <c r="Q295" s="103"/>
      <c r="R295" s="103"/>
      <c r="S295" s="103"/>
      <c r="T295" s="103"/>
      <c r="U295" s="128" t="s">
        <v>514</v>
      </c>
      <c r="W295" s="103" t="str">
        <f t="shared" si="4"/>
        <v/>
      </c>
    </row>
    <row r="296" spans="1:23" ht="12.75" customHeight="1">
      <c r="A296" s="108">
        <v>287</v>
      </c>
      <c r="B296" s="1144"/>
      <c r="C296" s="65"/>
      <c r="D296" s="43"/>
      <c r="E296" s="117"/>
      <c r="F296" s="117">
        <v>22200</v>
      </c>
      <c r="G296" s="1145"/>
      <c r="H296" s="103"/>
      <c r="I296" s="38" t="s">
        <v>3179</v>
      </c>
      <c r="J296" s="103">
        <v>2220</v>
      </c>
      <c r="K296" s="103"/>
      <c r="L296" s="1145" t="s">
        <v>3240</v>
      </c>
      <c r="M296" s="103"/>
      <c r="N296" s="103"/>
      <c r="O296" s="103"/>
      <c r="P296" s="103"/>
      <c r="Q296" s="103"/>
      <c r="R296" s="103"/>
      <c r="S296" s="103"/>
      <c r="T296" s="103"/>
      <c r="U296" s="128" t="s">
        <v>514</v>
      </c>
      <c r="W296" s="103" t="str">
        <f t="shared" si="4"/>
        <v/>
      </c>
    </row>
    <row r="297" spans="1:23" ht="12.75" customHeight="1">
      <c r="A297" s="108">
        <v>288</v>
      </c>
      <c r="B297" s="1144"/>
      <c r="C297" s="65"/>
      <c r="D297" s="43"/>
      <c r="E297" s="117"/>
      <c r="F297" s="117"/>
      <c r="G297" s="1145">
        <v>222000</v>
      </c>
      <c r="H297" s="103"/>
      <c r="I297" s="103" t="s">
        <v>3180</v>
      </c>
      <c r="J297" s="103">
        <v>22200</v>
      </c>
      <c r="K297" s="103"/>
      <c r="L297" s="1145" t="s">
        <v>3245</v>
      </c>
      <c r="M297" s="103"/>
      <c r="N297" s="103"/>
      <c r="O297" s="103"/>
      <c r="P297" s="103"/>
      <c r="Q297" s="103"/>
      <c r="R297" s="103"/>
      <c r="S297" s="103"/>
      <c r="T297" s="103"/>
      <c r="U297" s="128" t="s">
        <v>514</v>
      </c>
      <c r="W297" s="103" t="str">
        <f t="shared" si="4"/>
        <v/>
      </c>
    </row>
    <row r="298" spans="1:23" ht="12.75" customHeight="1">
      <c r="A298" s="108">
        <v>289</v>
      </c>
      <c r="B298" s="1144"/>
      <c r="C298" s="65"/>
      <c r="D298" s="43"/>
      <c r="E298" s="117"/>
      <c r="F298" s="117"/>
      <c r="G298" s="1145">
        <v>222010</v>
      </c>
      <c r="H298" s="103"/>
      <c r="I298" s="103" t="s">
        <v>3181</v>
      </c>
      <c r="J298" s="103">
        <v>22200</v>
      </c>
      <c r="K298" s="103"/>
      <c r="L298" s="1145" t="s">
        <v>3245</v>
      </c>
      <c r="M298" s="103"/>
      <c r="N298" s="103"/>
      <c r="O298" s="103"/>
      <c r="P298" s="103"/>
      <c r="Q298" s="103"/>
      <c r="R298" s="103"/>
      <c r="S298" s="103"/>
      <c r="T298" s="103"/>
      <c r="U298" s="128" t="s">
        <v>514</v>
      </c>
      <c r="W298" s="103" t="str">
        <f t="shared" si="4"/>
        <v/>
      </c>
    </row>
    <row r="299" spans="1:23" ht="12.75" customHeight="1">
      <c r="A299" s="108">
        <v>290</v>
      </c>
      <c r="B299" s="192"/>
      <c r="C299" s="198"/>
      <c r="D299" s="195"/>
      <c r="E299" s="199"/>
      <c r="F299" s="199"/>
      <c r="G299" s="188">
        <v>222020</v>
      </c>
      <c r="H299" s="190"/>
      <c r="I299" s="190" t="s">
        <v>3181</v>
      </c>
      <c r="J299" s="190">
        <v>22200</v>
      </c>
      <c r="K299" s="190"/>
      <c r="L299" s="188" t="s">
        <v>3245</v>
      </c>
      <c r="M299" s="190"/>
      <c r="N299" s="190"/>
      <c r="O299" s="190"/>
      <c r="P299" s="190"/>
      <c r="Q299" s="190"/>
      <c r="R299" s="190"/>
      <c r="S299" s="190"/>
      <c r="T299" s="190"/>
      <c r="U299" s="188" t="s">
        <v>514</v>
      </c>
      <c r="V299" s="189" t="s">
        <v>6889</v>
      </c>
      <c r="W299" s="103" t="str">
        <f t="shared" si="4"/>
        <v>End</v>
      </c>
    </row>
    <row r="300" spans="1:23" ht="12.75" customHeight="1">
      <c r="A300" s="108">
        <v>291</v>
      </c>
      <c r="B300" s="1144"/>
      <c r="C300" s="65"/>
      <c r="D300" s="43"/>
      <c r="E300" s="117">
        <v>2230</v>
      </c>
      <c r="F300" s="117"/>
      <c r="G300" s="1145"/>
      <c r="H300" s="103"/>
      <c r="I300" s="38" t="s">
        <v>3182</v>
      </c>
      <c r="J300" s="103"/>
      <c r="K300" s="103"/>
      <c r="L300" s="1145" t="s">
        <v>3240</v>
      </c>
      <c r="M300" s="103"/>
      <c r="N300" s="103"/>
      <c r="O300" s="103"/>
      <c r="P300" s="103"/>
      <c r="Q300" s="103"/>
      <c r="R300" s="103"/>
      <c r="S300" s="103"/>
      <c r="T300" s="103"/>
      <c r="U300" s="128" t="s">
        <v>514</v>
      </c>
      <c r="W300" s="103" t="str">
        <f t="shared" si="4"/>
        <v/>
      </c>
    </row>
    <row r="301" spans="1:23" ht="12.75" customHeight="1">
      <c r="A301" s="108">
        <v>292</v>
      </c>
      <c r="B301" s="1144"/>
      <c r="C301" s="65"/>
      <c r="D301" s="43"/>
      <c r="E301" s="117"/>
      <c r="F301" s="117">
        <v>22300</v>
      </c>
      <c r="G301" s="1145"/>
      <c r="H301" s="103"/>
      <c r="I301" s="38" t="s">
        <v>3182</v>
      </c>
      <c r="J301" s="103">
        <v>2230</v>
      </c>
      <c r="K301" s="103"/>
      <c r="L301" s="1145" t="s">
        <v>3240</v>
      </c>
      <c r="M301" s="103"/>
      <c r="N301" s="103"/>
      <c r="O301" s="103"/>
      <c r="P301" s="103"/>
      <c r="Q301" s="103"/>
      <c r="R301" s="103"/>
      <c r="S301" s="103"/>
      <c r="T301" s="103"/>
      <c r="U301" s="128" t="s">
        <v>514</v>
      </c>
      <c r="W301" s="103" t="str">
        <f t="shared" si="4"/>
        <v/>
      </c>
    </row>
    <row r="302" spans="1:23" ht="12.75" customHeight="1">
      <c r="A302" s="108">
        <v>293</v>
      </c>
      <c r="B302" s="1144"/>
      <c r="C302" s="65"/>
      <c r="D302" s="43"/>
      <c r="E302" s="117"/>
      <c r="F302" s="117"/>
      <c r="G302" s="1145">
        <v>223010</v>
      </c>
      <c r="H302" s="103"/>
      <c r="I302" s="103" t="s">
        <v>3183</v>
      </c>
      <c r="J302" s="103">
        <v>22300</v>
      </c>
      <c r="K302" s="103"/>
      <c r="L302" s="1145" t="s">
        <v>3245</v>
      </c>
      <c r="M302" s="103"/>
      <c r="N302" s="103"/>
      <c r="O302" s="103"/>
      <c r="P302" s="103"/>
      <c r="Q302" s="103"/>
      <c r="R302" s="103"/>
      <c r="S302" s="103"/>
      <c r="T302" s="103"/>
      <c r="U302" s="128" t="s">
        <v>514</v>
      </c>
      <c r="W302" s="103" t="str">
        <f t="shared" si="4"/>
        <v/>
      </c>
    </row>
    <row r="303" spans="1:23" ht="12.75" customHeight="1">
      <c r="A303" s="108">
        <v>294</v>
      </c>
      <c r="B303" s="1144"/>
      <c r="C303" s="65"/>
      <c r="D303" s="43"/>
      <c r="E303" s="117">
        <v>2240</v>
      </c>
      <c r="F303" s="117"/>
      <c r="G303" s="1145"/>
      <c r="H303" s="103"/>
      <c r="I303" s="38" t="s">
        <v>3184</v>
      </c>
      <c r="J303" s="103"/>
      <c r="K303" s="103"/>
      <c r="L303" s="1145" t="s">
        <v>3240</v>
      </c>
      <c r="M303" s="103"/>
      <c r="N303" s="103"/>
      <c r="O303" s="103"/>
      <c r="P303" s="103"/>
      <c r="Q303" s="103"/>
      <c r="R303" s="103"/>
      <c r="S303" s="103"/>
      <c r="T303" s="103"/>
      <c r="U303" s="128" t="s">
        <v>514</v>
      </c>
      <c r="W303" s="103" t="str">
        <f t="shared" si="4"/>
        <v/>
      </c>
    </row>
    <row r="304" spans="1:23" ht="12.75" customHeight="1">
      <c r="A304" s="108">
        <v>295</v>
      </c>
      <c r="B304" s="1144"/>
      <c r="C304" s="65"/>
      <c r="D304" s="43"/>
      <c r="E304" s="117"/>
      <c r="F304" s="117">
        <v>22400</v>
      </c>
      <c r="G304" s="1145"/>
      <c r="H304" s="103"/>
      <c r="I304" s="38" t="s">
        <v>3184</v>
      </c>
      <c r="J304" s="103">
        <v>2240</v>
      </c>
      <c r="K304" s="103"/>
      <c r="L304" s="1145" t="s">
        <v>3240</v>
      </c>
      <c r="M304" s="103"/>
      <c r="N304" s="103"/>
      <c r="O304" s="103"/>
      <c r="P304" s="103"/>
      <c r="Q304" s="103"/>
      <c r="R304" s="103"/>
      <c r="S304" s="103"/>
      <c r="T304" s="103"/>
      <c r="U304" s="128" t="s">
        <v>514</v>
      </c>
      <c r="W304" s="103" t="str">
        <f t="shared" si="4"/>
        <v/>
      </c>
    </row>
    <row r="305" spans="1:23" ht="12.75" customHeight="1">
      <c r="A305" s="108">
        <v>296</v>
      </c>
      <c r="B305" s="192"/>
      <c r="C305" s="198"/>
      <c r="D305" s="195"/>
      <c r="E305" s="199"/>
      <c r="F305" s="199"/>
      <c r="G305" s="188">
        <v>224000</v>
      </c>
      <c r="H305" s="190"/>
      <c r="I305" s="190" t="s">
        <v>3185</v>
      </c>
      <c r="J305" s="190">
        <v>22400</v>
      </c>
      <c r="K305" s="190"/>
      <c r="L305" s="188" t="s">
        <v>3245</v>
      </c>
      <c r="M305" s="190"/>
      <c r="N305" s="190"/>
      <c r="O305" s="190"/>
      <c r="P305" s="190"/>
      <c r="Q305" s="190"/>
      <c r="R305" s="190"/>
      <c r="S305" s="190"/>
      <c r="T305" s="190"/>
      <c r="U305" s="188" t="s">
        <v>514</v>
      </c>
      <c r="V305" s="189" t="s">
        <v>5120</v>
      </c>
      <c r="W305" s="103" t="str">
        <f t="shared" si="4"/>
        <v>End</v>
      </c>
    </row>
    <row r="306" spans="1:23" ht="12.75" customHeight="1">
      <c r="A306" s="108">
        <v>297</v>
      </c>
      <c r="B306" s="192"/>
      <c r="C306" s="198"/>
      <c r="D306" s="195"/>
      <c r="E306" s="199"/>
      <c r="F306" s="199"/>
      <c r="G306" s="188">
        <v>224010</v>
      </c>
      <c r="H306" s="190"/>
      <c r="I306" s="190" t="s">
        <v>3186</v>
      </c>
      <c r="J306" s="190">
        <v>22400</v>
      </c>
      <c r="K306" s="190"/>
      <c r="L306" s="188" t="s">
        <v>3245</v>
      </c>
      <c r="M306" s="190"/>
      <c r="N306" s="190"/>
      <c r="O306" s="190"/>
      <c r="P306" s="190"/>
      <c r="Q306" s="190"/>
      <c r="R306" s="190"/>
      <c r="S306" s="190"/>
      <c r="T306" s="190"/>
      <c r="U306" s="188" t="s">
        <v>514</v>
      </c>
      <c r="V306" s="189" t="s">
        <v>5120</v>
      </c>
      <c r="W306" s="103" t="str">
        <f t="shared" si="4"/>
        <v>End</v>
      </c>
    </row>
    <row r="307" spans="1:23" ht="12.75" customHeight="1">
      <c r="A307" s="108">
        <v>298</v>
      </c>
      <c r="B307" s="192"/>
      <c r="C307" s="198"/>
      <c r="D307" s="195"/>
      <c r="E307" s="192"/>
      <c r="F307" s="192"/>
      <c r="G307" s="188">
        <v>224015</v>
      </c>
      <c r="H307" s="190"/>
      <c r="I307" s="190" t="s">
        <v>3187</v>
      </c>
      <c r="J307" s="190">
        <v>22400</v>
      </c>
      <c r="K307" s="190"/>
      <c r="L307" s="188" t="s">
        <v>3245</v>
      </c>
      <c r="M307" s="190"/>
      <c r="N307" s="190"/>
      <c r="O307" s="190"/>
      <c r="P307" s="190"/>
      <c r="Q307" s="190"/>
      <c r="R307" s="190"/>
      <c r="S307" s="190"/>
      <c r="T307" s="190"/>
      <c r="U307" s="188" t="s">
        <v>514</v>
      </c>
      <c r="V307" s="189" t="s">
        <v>5120</v>
      </c>
      <c r="W307" s="103" t="str">
        <f t="shared" si="4"/>
        <v>End</v>
      </c>
    </row>
    <row r="308" spans="1:23" ht="12.75" customHeight="1">
      <c r="A308" s="108">
        <v>299</v>
      </c>
      <c r="B308" s="192"/>
      <c r="C308" s="198"/>
      <c r="D308" s="195"/>
      <c r="E308" s="199"/>
      <c r="F308" s="199"/>
      <c r="G308" s="188">
        <v>224020</v>
      </c>
      <c r="H308" s="190"/>
      <c r="I308" s="190" t="s">
        <v>3188</v>
      </c>
      <c r="J308" s="190">
        <v>22400</v>
      </c>
      <c r="K308" s="190"/>
      <c r="L308" s="188" t="s">
        <v>3245</v>
      </c>
      <c r="M308" s="190"/>
      <c r="N308" s="190"/>
      <c r="O308" s="190"/>
      <c r="P308" s="190"/>
      <c r="Q308" s="190"/>
      <c r="R308" s="190"/>
      <c r="S308" s="190"/>
      <c r="T308" s="190"/>
      <c r="U308" s="188" t="s">
        <v>514</v>
      </c>
      <c r="V308" s="189" t="s">
        <v>5120</v>
      </c>
      <c r="W308" s="103" t="str">
        <f t="shared" si="4"/>
        <v>End</v>
      </c>
    </row>
    <row r="309" spans="1:23" ht="12.75" customHeight="1">
      <c r="A309" s="108">
        <v>300</v>
      </c>
      <c r="B309" s="192"/>
      <c r="C309" s="198"/>
      <c r="D309" s="195"/>
      <c r="E309" s="199"/>
      <c r="F309" s="199"/>
      <c r="G309" s="188">
        <v>224025</v>
      </c>
      <c r="H309" s="190"/>
      <c r="I309" s="190" t="s">
        <v>3189</v>
      </c>
      <c r="J309" s="190">
        <v>22400</v>
      </c>
      <c r="K309" s="190"/>
      <c r="L309" s="188" t="s">
        <v>3245</v>
      </c>
      <c r="M309" s="190"/>
      <c r="N309" s="190"/>
      <c r="O309" s="190"/>
      <c r="P309" s="190"/>
      <c r="Q309" s="190"/>
      <c r="R309" s="190"/>
      <c r="S309" s="190"/>
      <c r="T309" s="190"/>
      <c r="U309" s="188" t="s">
        <v>514</v>
      </c>
      <c r="V309" s="189" t="s">
        <v>5120</v>
      </c>
      <c r="W309" s="103" t="str">
        <f t="shared" si="4"/>
        <v>End</v>
      </c>
    </row>
    <row r="310" spans="1:23" ht="12.75" customHeight="1">
      <c r="A310" s="108">
        <v>301</v>
      </c>
      <c r="B310" s="192"/>
      <c r="C310" s="198"/>
      <c r="D310" s="195"/>
      <c r="E310" s="199"/>
      <c r="F310" s="199"/>
      <c r="G310" s="188">
        <v>224030</v>
      </c>
      <c r="H310" s="190"/>
      <c r="I310" s="190" t="s">
        <v>3190</v>
      </c>
      <c r="J310" s="190">
        <v>22400</v>
      </c>
      <c r="K310" s="190"/>
      <c r="L310" s="188" t="s">
        <v>3245</v>
      </c>
      <c r="M310" s="190"/>
      <c r="N310" s="190"/>
      <c r="O310" s="190"/>
      <c r="P310" s="190"/>
      <c r="Q310" s="190"/>
      <c r="R310" s="190"/>
      <c r="S310" s="190"/>
      <c r="T310" s="190"/>
      <c r="U310" s="188" t="s">
        <v>514</v>
      </c>
      <c r="V310" s="189" t="s">
        <v>5120</v>
      </c>
      <c r="W310" s="103" t="str">
        <f t="shared" si="4"/>
        <v>End</v>
      </c>
    </row>
    <row r="311" spans="1:23" ht="12.75" customHeight="1">
      <c r="A311" s="108">
        <v>302</v>
      </c>
      <c r="B311" s="192"/>
      <c r="C311" s="198"/>
      <c r="D311" s="195"/>
      <c r="E311" s="199"/>
      <c r="F311" s="199"/>
      <c r="G311" s="188">
        <v>224035</v>
      </c>
      <c r="H311" s="190"/>
      <c r="I311" s="190" t="s">
        <v>3191</v>
      </c>
      <c r="J311" s="190">
        <v>22400</v>
      </c>
      <c r="K311" s="190"/>
      <c r="L311" s="188" t="s">
        <v>3245</v>
      </c>
      <c r="M311" s="190"/>
      <c r="N311" s="190"/>
      <c r="O311" s="190"/>
      <c r="P311" s="190"/>
      <c r="Q311" s="190"/>
      <c r="R311" s="190"/>
      <c r="S311" s="190"/>
      <c r="T311" s="190"/>
      <c r="U311" s="188" t="s">
        <v>514</v>
      </c>
      <c r="V311" s="189" t="s">
        <v>5120</v>
      </c>
      <c r="W311" s="103" t="str">
        <f t="shared" si="4"/>
        <v>End</v>
      </c>
    </row>
    <row r="312" spans="1:23" ht="12.75" customHeight="1">
      <c r="A312" s="108">
        <v>303</v>
      </c>
      <c r="B312" s="192"/>
      <c r="C312" s="198"/>
      <c r="D312" s="195"/>
      <c r="E312" s="199"/>
      <c r="F312" s="199"/>
      <c r="G312" s="188">
        <v>224040</v>
      </c>
      <c r="H312" s="190"/>
      <c r="I312" s="190" t="s">
        <v>3192</v>
      </c>
      <c r="J312" s="190">
        <v>22400</v>
      </c>
      <c r="K312" s="190"/>
      <c r="L312" s="188" t="s">
        <v>3245</v>
      </c>
      <c r="M312" s="190"/>
      <c r="N312" s="190"/>
      <c r="O312" s="190"/>
      <c r="P312" s="190"/>
      <c r="Q312" s="190"/>
      <c r="R312" s="190"/>
      <c r="S312" s="190"/>
      <c r="T312" s="190"/>
      <c r="U312" s="188" t="s">
        <v>514</v>
      </c>
      <c r="V312" s="189" t="s">
        <v>7043</v>
      </c>
      <c r="W312" s="103" t="str">
        <f t="shared" si="4"/>
        <v>End</v>
      </c>
    </row>
    <row r="313" spans="1:23" ht="12.75" customHeight="1">
      <c r="A313" s="108">
        <v>304</v>
      </c>
      <c r="B313" s="192"/>
      <c r="C313" s="198"/>
      <c r="D313" s="195"/>
      <c r="E313" s="199"/>
      <c r="F313" s="199"/>
      <c r="G313" s="188">
        <v>224050</v>
      </c>
      <c r="H313" s="190"/>
      <c r="I313" s="190" t="s">
        <v>1337</v>
      </c>
      <c r="J313" s="190">
        <v>22400</v>
      </c>
      <c r="K313" s="190"/>
      <c r="L313" s="188" t="s">
        <v>3245</v>
      </c>
      <c r="M313" s="190"/>
      <c r="N313" s="190"/>
      <c r="O313" s="190"/>
      <c r="P313" s="190"/>
      <c r="Q313" s="190"/>
      <c r="R313" s="190"/>
      <c r="S313" s="190"/>
      <c r="T313" s="190"/>
      <c r="U313" s="188" t="s">
        <v>514</v>
      </c>
      <c r="V313" s="189" t="s">
        <v>7043</v>
      </c>
      <c r="W313" s="103" t="str">
        <f t="shared" si="4"/>
        <v>End</v>
      </c>
    </row>
    <row r="314" spans="1:23" ht="12.75" customHeight="1">
      <c r="A314" s="108">
        <v>305</v>
      </c>
      <c r="B314" s="192"/>
      <c r="C314" s="198"/>
      <c r="D314" s="195"/>
      <c r="E314" s="199"/>
      <c r="F314" s="199"/>
      <c r="G314" s="188">
        <v>224060</v>
      </c>
      <c r="H314" s="190"/>
      <c r="I314" s="190" t="s">
        <v>1338</v>
      </c>
      <c r="J314" s="190">
        <v>22400</v>
      </c>
      <c r="K314" s="190"/>
      <c r="L314" s="188" t="s">
        <v>3245</v>
      </c>
      <c r="M314" s="190"/>
      <c r="N314" s="190"/>
      <c r="O314" s="190"/>
      <c r="P314" s="190"/>
      <c r="Q314" s="190"/>
      <c r="R314" s="190"/>
      <c r="S314" s="190"/>
      <c r="T314" s="190"/>
      <c r="U314" s="188" t="s">
        <v>514</v>
      </c>
      <c r="V314" s="189" t="s">
        <v>7044</v>
      </c>
      <c r="W314" s="103" t="str">
        <f t="shared" si="4"/>
        <v>End</v>
      </c>
    </row>
    <row r="315" spans="1:23" ht="12.75" customHeight="1">
      <c r="A315" s="108">
        <v>306</v>
      </c>
      <c r="B315" s="192"/>
      <c r="C315" s="198"/>
      <c r="D315" s="195"/>
      <c r="E315" s="199"/>
      <c r="F315" s="199"/>
      <c r="G315" s="188">
        <v>224065</v>
      </c>
      <c r="H315" s="190"/>
      <c r="I315" s="190" t="s">
        <v>1339</v>
      </c>
      <c r="J315" s="190">
        <v>22400</v>
      </c>
      <c r="K315" s="190"/>
      <c r="L315" s="188" t="s">
        <v>3245</v>
      </c>
      <c r="M315" s="190"/>
      <c r="N315" s="190"/>
      <c r="O315" s="190"/>
      <c r="P315" s="190"/>
      <c r="Q315" s="190"/>
      <c r="R315" s="190"/>
      <c r="S315" s="190"/>
      <c r="T315" s="190"/>
      <c r="U315" s="188" t="s">
        <v>514</v>
      </c>
      <c r="V315" s="189" t="s">
        <v>5120</v>
      </c>
      <c r="W315" s="103" t="str">
        <f t="shared" si="4"/>
        <v>End</v>
      </c>
    </row>
    <row r="316" spans="1:23" ht="12.75" customHeight="1">
      <c r="A316" s="108">
        <v>307</v>
      </c>
      <c r="B316" s="192"/>
      <c r="C316" s="198"/>
      <c r="D316" s="195"/>
      <c r="E316" s="199"/>
      <c r="F316" s="199"/>
      <c r="G316" s="188">
        <v>224070</v>
      </c>
      <c r="H316" s="190"/>
      <c r="I316" s="190" t="s">
        <v>1340</v>
      </c>
      <c r="J316" s="190">
        <v>22400</v>
      </c>
      <c r="K316" s="190"/>
      <c r="L316" s="188" t="s">
        <v>3245</v>
      </c>
      <c r="M316" s="190"/>
      <c r="N316" s="190"/>
      <c r="O316" s="190"/>
      <c r="P316" s="190"/>
      <c r="Q316" s="190"/>
      <c r="R316" s="190"/>
      <c r="S316" s="190"/>
      <c r="T316" s="190"/>
      <c r="U316" s="188" t="s">
        <v>514</v>
      </c>
      <c r="V316" s="189" t="s">
        <v>5120</v>
      </c>
      <c r="W316" s="103" t="str">
        <f t="shared" si="4"/>
        <v>End</v>
      </c>
    </row>
    <row r="317" spans="1:23" ht="12.75" customHeight="1">
      <c r="A317" s="108">
        <v>308</v>
      </c>
      <c r="B317" s="192"/>
      <c r="C317" s="198"/>
      <c r="D317" s="195"/>
      <c r="E317" s="199"/>
      <c r="F317" s="199"/>
      <c r="G317" s="188">
        <v>224080</v>
      </c>
      <c r="H317" s="190"/>
      <c r="I317" s="190" t="s">
        <v>1341</v>
      </c>
      <c r="J317" s="190">
        <v>22400</v>
      </c>
      <c r="K317" s="190"/>
      <c r="L317" s="188" t="s">
        <v>3245</v>
      </c>
      <c r="M317" s="190"/>
      <c r="N317" s="190"/>
      <c r="O317" s="190"/>
      <c r="P317" s="190"/>
      <c r="Q317" s="190"/>
      <c r="R317" s="190"/>
      <c r="S317" s="190"/>
      <c r="T317" s="190"/>
      <c r="U317" s="188" t="s">
        <v>514</v>
      </c>
      <c r="V317" s="189" t="s">
        <v>5120</v>
      </c>
      <c r="W317" s="103" t="str">
        <f t="shared" si="4"/>
        <v>End</v>
      </c>
    </row>
    <row r="318" spans="1:23" ht="12.75" customHeight="1">
      <c r="A318" s="108">
        <v>309</v>
      </c>
      <c r="B318" s="192"/>
      <c r="C318" s="198"/>
      <c r="D318" s="195"/>
      <c r="E318" s="199"/>
      <c r="F318" s="199"/>
      <c r="G318" s="188">
        <v>224090</v>
      </c>
      <c r="H318" s="190"/>
      <c r="I318" s="190" t="s">
        <v>1342</v>
      </c>
      <c r="J318" s="190">
        <v>22400</v>
      </c>
      <c r="K318" s="190"/>
      <c r="L318" s="188" t="s">
        <v>3245</v>
      </c>
      <c r="M318" s="190"/>
      <c r="N318" s="190"/>
      <c r="O318" s="190"/>
      <c r="P318" s="190"/>
      <c r="Q318" s="190"/>
      <c r="R318" s="190"/>
      <c r="S318" s="190"/>
      <c r="T318" s="190"/>
      <c r="U318" s="188" t="s">
        <v>514</v>
      </c>
      <c r="V318" s="189" t="s">
        <v>7043</v>
      </c>
      <c r="W318" s="103" t="str">
        <f t="shared" si="4"/>
        <v>End</v>
      </c>
    </row>
    <row r="319" spans="1:23" ht="12.75" customHeight="1">
      <c r="A319" s="108">
        <v>310</v>
      </c>
      <c r="B319" s="192"/>
      <c r="C319" s="198"/>
      <c r="D319" s="195"/>
      <c r="E319" s="199"/>
      <c r="F319" s="199"/>
      <c r="G319" s="188">
        <v>224095</v>
      </c>
      <c r="H319" s="190"/>
      <c r="I319" s="190" t="s">
        <v>1343</v>
      </c>
      <c r="J319" s="190">
        <v>22400</v>
      </c>
      <c r="K319" s="190"/>
      <c r="L319" s="188" t="s">
        <v>3245</v>
      </c>
      <c r="M319" s="190"/>
      <c r="N319" s="190"/>
      <c r="O319" s="190"/>
      <c r="P319" s="190"/>
      <c r="Q319" s="190"/>
      <c r="R319" s="190"/>
      <c r="S319" s="190"/>
      <c r="T319" s="190"/>
      <c r="U319" s="188" t="s">
        <v>514</v>
      </c>
      <c r="V319" s="189" t="s">
        <v>7043</v>
      </c>
      <c r="W319" s="103" t="str">
        <f t="shared" si="4"/>
        <v>End</v>
      </c>
    </row>
    <row r="320" spans="1:23" ht="12.75" customHeight="1">
      <c r="A320" s="108">
        <v>311</v>
      </c>
      <c r="B320" s="126"/>
      <c r="C320" s="65"/>
      <c r="D320" s="43"/>
      <c r="E320" s="117"/>
      <c r="F320" s="117"/>
      <c r="G320" s="1145">
        <v>224100</v>
      </c>
      <c r="H320" s="103"/>
      <c r="I320" s="103" t="s">
        <v>1344</v>
      </c>
      <c r="J320" s="103">
        <v>22400</v>
      </c>
      <c r="K320" s="103"/>
      <c r="L320" s="1145" t="s">
        <v>3245</v>
      </c>
      <c r="M320" s="103"/>
      <c r="N320" s="103"/>
      <c r="O320" s="103"/>
      <c r="P320" s="103"/>
      <c r="Q320" s="103"/>
      <c r="R320" s="103"/>
      <c r="S320" s="103"/>
      <c r="T320" s="103"/>
      <c r="U320" s="128" t="s">
        <v>514</v>
      </c>
      <c r="W320" s="103" t="str">
        <f t="shared" si="4"/>
        <v/>
      </c>
    </row>
    <row r="321" spans="1:23" ht="12.75" customHeight="1">
      <c r="A321" s="108">
        <v>312</v>
      </c>
      <c r="B321" s="126"/>
      <c r="C321" s="65"/>
      <c r="D321" s="43"/>
      <c r="E321" s="117"/>
      <c r="F321" s="117"/>
      <c r="G321" s="1145">
        <v>224105</v>
      </c>
      <c r="H321" s="103"/>
      <c r="I321" s="103" t="s">
        <v>1345</v>
      </c>
      <c r="J321" s="103">
        <v>22400</v>
      </c>
      <c r="K321" s="103"/>
      <c r="L321" s="1145" t="s">
        <v>3245</v>
      </c>
      <c r="M321" s="103"/>
      <c r="N321" s="103"/>
      <c r="O321" s="103"/>
      <c r="P321" s="103"/>
      <c r="Q321" s="103"/>
      <c r="R321" s="103"/>
      <c r="S321" s="103"/>
      <c r="T321" s="103"/>
      <c r="U321" s="128" t="s">
        <v>514</v>
      </c>
      <c r="W321" s="103" t="str">
        <f t="shared" si="4"/>
        <v/>
      </c>
    </row>
    <row r="322" spans="1:23" ht="12.75" customHeight="1">
      <c r="A322" s="108">
        <v>313</v>
      </c>
      <c r="B322" s="126"/>
      <c r="C322" s="65"/>
      <c r="D322" s="43"/>
      <c r="E322" s="117"/>
      <c r="F322" s="117"/>
      <c r="G322" s="1145">
        <v>224160</v>
      </c>
      <c r="H322" s="103"/>
      <c r="I322" s="131" t="s">
        <v>4973</v>
      </c>
      <c r="J322" s="103">
        <v>22400</v>
      </c>
      <c r="K322" s="103"/>
      <c r="L322" s="1145" t="s">
        <v>3245</v>
      </c>
      <c r="M322" s="103"/>
      <c r="N322" s="103"/>
      <c r="O322" s="103"/>
      <c r="P322" s="103"/>
      <c r="Q322" s="103"/>
      <c r="R322" s="103"/>
      <c r="S322" s="103"/>
      <c r="T322" s="103"/>
      <c r="U322" s="128" t="s">
        <v>514</v>
      </c>
      <c r="W322" s="103" t="str">
        <f t="shared" si="4"/>
        <v/>
      </c>
    </row>
    <row r="323" spans="1:23" ht="12.75" customHeight="1">
      <c r="A323" s="108">
        <v>314</v>
      </c>
      <c r="B323" s="126"/>
      <c r="C323" s="65"/>
      <c r="D323" s="43"/>
      <c r="E323" s="117"/>
      <c r="F323" s="117"/>
      <c r="G323" s="1145">
        <v>224170</v>
      </c>
      <c r="H323" s="103"/>
      <c r="I323" s="103" t="s">
        <v>1346</v>
      </c>
      <c r="J323" s="103">
        <v>22400</v>
      </c>
      <c r="K323" s="103"/>
      <c r="L323" s="1145" t="s">
        <v>3245</v>
      </c>
      <c r="M323" s="103"/>
      <c r="N323" s="103"/>
      <c r="O323" s="103"/>
      <c r="P323" s="103"/>
      <c r="Q323" s="103"/>
      <c r="R323" s="103"/>
      <c r="S323" s="103"/>
      <c r="T323" s="103"/>
      <c r="U323" s="128" t="s">
        <v>514</v>
      </c>
      <c r="W323" s="103" t="str">
        <f t="shared" si="4"/>
        <v/>
      </c>
    </row>
    <row r="324" spans="1:23" ht="12.75" customHeight="1">
      <c r="A324" s="108">
        <v>315</v>
      </c>
      <c r="B324" s="126"/>
      <c r="C324" s="65"/>
      <c r="D324" s="43"/>
      <c r="E324" s="117"/>
      <c r="F324" s="117"/>
      <c r="G324" s="1145">
        <v>224180</v>
      </c>
      <c r="H324" s="103"/>
      <c r="I324" s="103" t="s">
        <v>1347</v>
      </c>
      <c r="J324" s="103">
        <v>22400</v>
      </c>
      <c r="K324" s="103"/>
      <c r="L324" s="1145" t="s">
        <v>3245</v>
      </c>
      <c r="M324" s="103"/>
      <c r="N324" s="103"/>
      <c r="O324" s="103"/>
      <c r="P324" s="103"/>
      <c r="Q324" s="103"/>
      <c r="R324" s="103"/>
      <c r="S324" s="103"/>
      <c r="T324" s="103"/>
      <c r="U324" s="128" t="s">
        <v>514</v>
      </c>
      <c r="W324" s="103" t="str">
        <f t="shared" si="4"/>
        <v/>
      </c>
    </row>
    <row r="325" spans="1:23" ht="12.75" customHeight="1">
      <c r="A325" s="108">
        <v>316</v>
      </c>
      <c r="B325" s="126"/>
      <c r="C325" s="65"/>
      <c r="D325" s="43"/>
      <c r="E325" s="126"/>
      <c r="F325" s="1144"/>
      <c r="G325" s="1145">
        <v>224185</v>
      </c>
      <c r="H325" s="103"/>
      <c r="I325" s="103" t="s">
        <v>1348</v>
      </c>
      <c r="J325" s="103">
        <v>22400</v>
      </c>
      <c r="K325" s="103"/>
      <c r="L325" s="1145" t="s">
        <v>3245</v>
      </c>
      <c r="M325" s="103"/>
      <c r="N325" s="103"/>
      <c r="O325" s="103"/>
      <c r="P325" s="103"/>
      <c r="Q325" s="103"/>
      <c r="R325" s="103"/>
      <c r="S325" s="103"/>
      <c r="T325" s="103"/>
      <c r="U325" s="128" t="s">
        <v>514</v>
      </c>
      <c r="W325" s="103" t="str">
        <f t="shared" si="4"/>
        <v/>
      </c>
    </row>
    <row r="326" spans="1:23" ht="12.75" customHeight="1">
      <c r="A326" s="108">
        <v>317</v>
      </c>
      <c r="B326" s="192"/>
      <c r="C326" s="198"/>
      <c r="D326" s="195"/>
      <c r="E326" s="199"/>
      <c r="F326" s="199"/>
      <c r="G326" s="188">
        <v>224190</v>
      </c>
      <c r="H326" s="190"/>
      <c r="I326" s="190" t="s">
        <v>1349</v>
      </c>
      <c r="J326" s="190">
        <v>22400</v>
      </c>
      <c r="K326" s="190"/>
      <c r="L326" s="188" t="s">
        <v>3245</v>
      </c>
      <c r="M326" s="190"/>
      <c r="N326" s="190"/>
      <c r="O326" s="190"/>
      <c r="P326" s="190"/>
      <c r="Q326" s="190"/>
      <c r="R326" s="190"/>
      <c r="S326" s="190"/>
      <c r="T326" s="190"/>
      <c r="U326" s="188" t="s">
        <v>514</v>
      </c>
      <c r="V326" s="189" t="s">
        <v>5134</v>
      </c>
      <c r="W326" s="103" t="str">
        <f t="shared" si="4"/>
        <v>End</v>
      </c>
    </row>
    <row r="327" spans="1:23" ht="12.75" customHeight="1">
      <c r="A327" s="108">
        <v>318</v>
      </c>
      <c r="B327" s="126"/>
      <c r="C327" s="65"/>
      <c r="D327" s="43"/>
      <c r="E327" s="117"/>
      <c r="F327" s="117"/>
      <c r="G327" s="1145">
        <v>224195</v>
      </c>
      <c r="H327" s="103"/>
      <c r="I327" s="103" t="s">
        <v>1350</v>
      </c>
      <c r="J327" s="103">
        <v>22400</v>
      </c>
      <c r="K327" s="103"/>
      <c r="L327" s="1145" t="s">
        <v>3245</v>
      </c>
      <c r="M327" s="103"/>
      <c r="N327" s="103"/>
      <c r="O327" s="103"/>
      <c r="P327" s="103"/>
      <c r="Q327" s="103"/>
      <c r="R327" s="103"/>
      <c r="S327" s="103"/>
      <c r="T327" s="103"/>
      <c r="U327" s="128" t="s">
        <v>514</v>
      </c>
      <c r="W327" s="103" t="str">
        <f t="shared" si="4"/>
        <v/>
      </c>
    </row>
    <row r="328" spans="1:23" ht="12.75" customHeight="1">
      <c r="A328" s="108">
        <v>319</v>
      </c>
      <c r="B328" s="1144"/>
      <c r="C328" s="65"/>
      <c r="D328" s="43"/>
      <c r="E328" s="1144"/>
      <c r="F328" s="1144"/>
      <c r="G328" s="19">
        <v>224200</v>
      </c>
      <c r="H328" s="21"/>
      <c r="I328" s="21" t="s">
        <v>1351</v>
      </c>
      <c r="J328" s="103">
        <v>22400</v>
      </c>
      <c r="K328" s="103"/>
      <c r="L328" s="1145" t="s">
        <v>3245</v>
      </c>
      <c r="M328" s="103"/>
      <c r="N328" s="103"/>
      <c r="O328" s="103"/>
      <c r="P328" s="103"/>
      <c r="Q328" s="103"/>
      <c r="R328" s="103"/>
      <c r="S328" s="103"/>
      <c r="T328" s="103"/>
      <c r="U328" s="128" t="s">
        <v>514</v>
      </c>
      <c r="W328" s="103" t="str">
        <f t="shared" si="4"/>
        <v/>
      </c>
    </row>
    <row r="329" spans="1:23" ht="12.75" customHeight="1">
      <c r="A329" s="108">
        <v>320</v>
      </c>
      <c r="B329" s="126"/>
      <c r="C329" s="65"/>
      <c r="D329" s="43"/>
      <c r="E329" s="117"/>
      <c r="F329" s="117"/>
      <c r="G329" s="19">
        <v>224205</v>
      </c>
      <c r="H329" s="21"/>
      <c r="I329" s="21" t="s">
        <v>1352</v>
      </c>
      <c r="J329" s="103">
        <v>22400</v>
      </c>
      <c r="K329" s="103"/>
      <c r="L329" s="1145" t="s">
        <v>3245</v>
      </c>
      <c r="M329" s="103"/>
      <c r="N329" s="103"/>
      <c r="O329" s="103"/>
      <c r="P329" s="103"/>
      <c r="Q329" s="103"/>
      <c r="R329" s="103"/>
      <c r="S329" s="103"/>
      <c r="T329" s="103"/>
      <c r="U329" s="128" t="s">
        <v>514</v>
      </c>
      <c r="W329" s="103" t="str">
        <f t="shared" si="4"/>
        <v/>
      </c>
    </row>
    <row r="330" spans="1:23" ht="12.75" customHeight="1">
      <c r="A330" s="108">
        <v>321</v>
      </c>
      <c r="B330" s="126"/>
      <c r="C330" s="65"/>
      <c r="D330" s="43"/>
      <c r="E330" s="117"/>
      <c r="F330" s="117"/>
      <c r="G330" s="19">
        <v>224210</v>
      </c>
      <c r="H330" s="21"/>
      <c r="I330" s="21" t="s">
        <v>1353</v>
      </c>
      <c r="J330" s="103">
        <v>22400</v>
      </c>
      <c r="K330" s="103"/>
      <c r="L330" s="1145" t="s">
        <v>3245</v>
      </c>
      <c r="M330" s="103"/>
      <c r="N330" s="103"/>
      <c r="O330" s="103"/>
      <c r="P330" s="103"/>
      <c r="Q330" s="103"/>
      <c r="R330" s="103"/>
      <c r="S330" s="103"/>
      <c r="T330" s="103"/>
      <c r="U330" s="128" t="s">
        <v>514</v>
      </c>
      <c r="W330" s="103" t="str">
        <f t="shared" si="4"/>
        <v/>
      </c>
    </row>
    <row r="331" spans="1:23" ht="12.75" customHeight="1">
      <c r="A331" s="108">
        <v>322</v>
      </c>
      <c r="B331" s="126"/>
      <c r="C331" s="65"/>
      <c r="D331" s="43"/>
      <c r="E331" s="117"/>
      <c r="F331" s="117"/>
      <c r="G331" s="19">
        <v>224215</v>
      </c>
      <c r="H331" s="21"/>
      <c r="I331" s="21" t="s">
        <v>1354</v>
      </c>
      <c r="J331" s="103">
        <v>22400</v>
      </c>
      <c r="K331" s="103"/>
      <c r="L331" s="1145" t="s">
        <v>3245</v>
      </c>
      <c r="M331" s="103"/>
      <c r="N331" s="103"/>
      <c r="O331" s="103"/>
      <c r="P331" s="103"/>
      <c r="Q331" s="103"/>
      <c r="R331" s="103"/>
      <c r="S331" s="103"/>
      <c r="T331" s="103"/>
      <c r="U331" s="128" t="s">
        <v>514</v>
      </c>
      <c r="W331" s="103" t="str">
        <f t="shared" ref="W331:W395" si="5">LEFT(V331,3)</f>
        <v/>
      </c>
    </row>
    <row r="332" spans="1:23" ht="12.75" customHeight="1">
      <c r="A332" s="108">
        <v>323</v>
      </c>
      <c r="B332" s="192"/>
      <c r="C332" s="198"/>
      <c r="D332" s="195"/>
      <c r="E332" s="199"/>
      <c r="F332" s="199"/>
      <c r="G332" s="188">
        <v>224510</v>
      </c>
      <c r="H332" s="193"/>
      <c r="I332" s="190" t="s">
        <v>3993</v>
      </c>
      <c r="J332" s="190">
        <v>22400</v>
      </c>
      <c r="K332" s="190"/>
      <c r="L332" s="188" t="s">
        <v>3245</v>
      </c>
      <c r="M332" s="190"/>
      <c r="N332" s="190"/>
      <c r="O332" s="190"/>
      <c r="P332" s="190"/>
      <c r="Q332" s="190"/>
      <c r="R332" s="190"/>
      <c r="S332" s="190"/>
      <c r="T332" s="190"/>
      <c r="U332" s="188" t="s">
        <v>514</v>
      </c>
      <c r="V332" s="189" t="s">
        <v>7043</v>
      </c>
      <c r="W332" s="103" t="str">
        <f t="shared" si="5"/>
        <v>End</v>
      </c>
    </row>
    <row r="333" spans="1:23" ht="12.75" customHeight="1">
      <c r="A333" s="108">
        <v>324</v>
      </c>
      <c r="B333" s="126"/>
      <c r="C333" s="65"/>
      <c r="D333" s="43"/>
      <c r="E333" s="117"/>
      <c r="F333" s="117"/>
      <c r="G333" s="1145">
        <v>224520</v>
      </c>
      <c r="H333" s="32"/>
      <c r="I333" s="103" t="s">
        <v>5119</v>
      </c>
      <c r="J333" s="103">
        <v>22400</v>
      </c>
      <c r="K333" s="103"/>
      <c r="L333" s="1145" t="s">
        <v>3245</v>
      </c>
      <c r="M333" s="103"/>
      <c r="N333" s="103"/>
      <c r="O333" s="103"/>
      <c r="P333" s="103"/>
      <c r="Q333" s="103"/>
      <c r="R333" s="103"/>
      <c r="S333" s="103"/>
      <c r="T333" s="103"/>
      <c r="U333" s="128" t="s">
        <v>514</v>
      </c>
      <c r="W333" s="103" t="str">
        <f t="shared" si="5"/>
        <v/>
      </c>
    </row>
    <row r="334" spans="1:23" ht="12.75" customHeight="1">
      <c r="A334" s="108">
        <v>325</v>
      </c>
      <c r="B334" s="126"/>
      <c r="C334" s="65"/>
      <c r="D334" s="43"/>
      <c r="E334" s="117"/>
      <c r="F334" s="117"/>
      <c r="G334" s="1145">
        <v>224530</v>
      </c>
      <c r="H334" s="32"/>
      <c r="I334" s="103" t="s">
        <v>6074</v>
      </c>
      <c r="J334" s="103">
        <v>22400</v>
      </c>
      <c r="K334" s="103"/>
      <c r="L334" s="1145" t="s">
        <v>3245</v>
      </c>
      <c r="M334" s="103"/>
      <c r="N334" s="103"/>
      <c r="O334" s="103"/>
      <c r="P334" s="103"/>
      <c r="Q334" s="103"/>
      <c r="R334" s="103"/>
      <c r="S334" s="103"/>
      <c r="T334" s="103"/>
      <c r="U334" s="128" t="s">
        <v>514</v>
      </c>
      <c r="W334" s="103" t="str">
        <f t="shared" si="5"/>
        <v/>
      </c>
    </row>
    <row r="335" spans="1:23" ht="12.75" customHeight="1">
      <c r="A335" s="108">
        <v>326</v>
      </c>
      <c r="B335" s="192"/>
      <c r="C335" s="198"/>
      <c r="D335" s="195"/>
      <c r="E335" s="199"/>
      <c r="F335" s="199"/>
      <c r="G335" s="188">
        <v>224540</v>
      </c>
      <c r="H335" s="193"/>
      <c r="I335" s="190" t="s">
        <v>5142</v>
      </c>
      <c r="J335" s="190">
        <v>22400</v>
      </c>
      <c r="K335" s="190"/>
      <c r="L335" s="188" t="s">
        <v>3245</v>
      </c>
      <c r="M335" s="190"/>
      <c r="N335" s="190"/>
      <c r="O335" s="190"/>
      <c r="P335" s="190"/>
      <c r="Q335" s="190"/>
      <c r="R335" s="190"/>
      <c r="S335" s="190"/>
      <c r="T335" s="190"/>
      <c r="U335" s="188" t="s">
        <v>514</v>
      </c>
      <c r="V335" s="189" t="s">
        <v>5141</v>
      </c>
      <c r="W335" s="103" t="str">
        <f t="shared" si="5"/>
        <v>End</v>
      </c>
    </row>
    <row r="336" spans="1:23" ht="12.75" customHeight="1">
      <c r="A336" s="108">
        <v>327</v>
      </c>
      <c r="B336" s="192"/>
      <c r="C336" s="198"/>
      <c r="D336" s="195"/>
      <c r="E336" s="199"/>
      <c r="F336" s="199"/>
      <c r="G336" s="188">
        <v>224550</v>
      </c>
      <c r="H336" s="193"/>
      <c r="I336" s="190" t="s">
        <v>4000</v>
      </c>
      <c r="J336" s="190">
        <v>22400</v>
      </c>
      <c r="K336" s="190"/>
      <c r="L336" s="188" t="s">
        <v>3245</v>
      </c>
      <c r="M336" s="190"/>
      <c r="N336" s="190"/>
      <c r="O336" s="190"/>
      <c r="P336" s="190"/>
      <c r="Q336" s="190"/>
      <c r="R336" s="190"/>
      <c r="S336" s="190"/>
      <c r="T336" s="190"/>
      <c r="U336" s="188" t="s">
        <v>514</v>
      </c>
      <c r="V336" s="189" t="s">
        <v>7043</v>
      </c>
      <c r="W336" s="103" t="str">
        <f t="shared" si="5"/>
        <v>End</v>
      </c>
    </row>
    <row r="337" spans="1:23" ht="12.75" customHeight="1">
      <c r="A337" s="108">
        <v>328</v>
      </c>
      <c r="B337" s="126"/>
      <c r="C337" s="65"/>
      <c r="D337" s="43"/>
      <c r="E337" s="117"/>
      <c r="F337" s="117"/>
      <c r="G337" s="1145">
        <v>224555</v>
      </c>
      <c r="H337" s="32"/>
      <c r="I337" s="103" t="s">
        <v>6131</v>
      </c>
      <c r="J337" s="103">
        <v>22400</v>
      </c>
      <c r="K337" s="103"/>
      <c r="L337" s="1145" t="s">
        <v>3245</v>
      </c>
      <c r="M337" s="103"/>
      <c r="N337" s="103"/>
      <c r="O337" s="103"/>
      <c r="P337" s="103"/>
      <c r="Q337" s="103"/>
      <c r="R337" s="103"/>
      <c r="S337" s="103"/>
      <c r="T337" s="103"/>
      <c r="U337" s="128" t="s">
        <v>514</v>
      </c>
      <c r="W337" s="103" t="str">
        <f t="shared" si="5"/>
        <v/>
      </c>
    </row>
    <row r="338" spans="1:23" ht="12.75" customHeight="1">
      <c r="A338" s="108">
        <v>329</v>
      </c>
      <c r="B338" s="192"/>
      <c r="C338" s="198"/>
      <c r="D338" s="195"/>
      <c r="E338" s="199"/>
      <c r="F338" s="199"/>
      <c r="G338" s="188">
        <v>224590</v>
      </c>
      <c r="H338" s="193"/>
      <c r="I338" s="190" t="s">
        <v>5117</v>
      </c>
      <c r="J338" s="190">
        <v>22400</v>
      </c>
      <c r="K338" s="190"/>
      <c r="L338" s="188" t="s">
        <v>3245</v>
      </c>
      <c r="M338" s="190"/>
      <c r="N338" s="190"/>
      <c r="O338" s="190"/>
      <c r="P338" s="190"/>
      <c r="Q338" s="190"/>
      <c r="R338" s="190"/>
      <c r="S338" s="190"/>
      <c r="T338" s="190"/>
      <c r="U338" s="188" t="s">
        <v>514</v>
      </c>
      <c r="V338" s="189" t="s">
        <v>6921</v>
      </c>
      <c r="W338" s="103" t="str">
        <f t="shared" si="5"/>
        <v>End</v>
      </c>
    </row>
    <row r="339" spans="1:23" ht="12.75" customHeight="1">
      <c r="A339" s="108">
        <v>330</v>
      </c>
      <c r="B339" s="192"/>
      <c r="C339" s="198"/>
      <c r="D339" s="195"/>
      <c r="E339" s="199"/>
      <c r="F339" s="199"/>
      <c r="G339" s="188">
        <v>224595</v>
      </c>
      <c r="H339" s="193"/>
      <c r="I339" s="190" t="s">
        <v>5638</v>
      </c>
      <c r="J339" s="190">
        <v>22400</v>
      </c>
      <c r="K339" s="190"/>
      <c r="L339" s="188" t="s">
        <v>3245</v>
      </c>
      <c r="M339" s="190"/>
      <c r="N339" s="190"/>
      <c r="O339" s="190"/>
      <c r="P339" s="190"/>
      <c r="Q339" s="190"/>
      <c r="R339" s="190"/>
      <c r="S339" s="190"/>
      <c r="T339" s="190"/>
      <c r="U339" s="188" t="s">
        <v>514</v>
      </c>
      <c r="V339" s="189" t="s">
        <v>6921</v>
      </c>
      <c r="W339" s="103" t="str">
        <f t="shared" si="5"/>
        <v>End</v>
      </c>
    </row>
    <row r="340" spans="1:23" ht="12.75" customHeight="1">
      <c r="A340" s="108">
        <v>331</v>
      </c>
      <c r="B340" s="126"/>
      <c r="C340" s="65"/>
      <c r="D340" s="43"/>
      <c r="E340" s="117"/>
      <c r="F340" s="117"/>
      <c r="G340" s="1145">
        <v>224999</v>
      </c>
      <c r="H340" s="103"/>
      <c r="I340" s="103" t="s">
        <v>1355</v>
      </c>
      <c r="J340" s="103">
        <v>22400</v>
      </c>
      <c r="K340" s="103"/>
      <c r="L340" s="1145" t="s">
        <v>3245</v>
      </c>
      <c r="M340" s="103"/>
      <c r="N340" s="103"/>
      <c r="O340" s="103"/>
      <c r="P340" s="103"/>
      <c r="Q340" s="103"/>
      <c r="R340" s="103"/>
      <c r="S340" s="103"/>
      <c r="T340" s="103"/>
      <c r="U340" s="128" t="s">
        <v>514</v>
      </c>
      <c r="W340" s="103" t="str">
        <f t="shared" si="5"/>
        <v/>
      </c>
    </row>
    <row r="341" spans="1:23" ht="12.75" customHeight="1">
      <c r="A341" s="108">
        <v>332</v>
      </c>
      <c r="B341" s="126"/>
      <c r="C341" s="65"/>
      <c r="D341" s="43"/>
      <c r="E341" s="117">
        <v>2260</v>
      </c>
      <c r="F341" s="117"/>
      <c r="G341" s="1145"/>
      <c r="H341" s="103"/>
      <c r="I341" s="38" t="s">
        <v>1356</v>
      </c>
      <c r="J341" s="103"/>
      <c r="K341" s="103"/>
      <c r="L341" s="1145" t="s">
        <v>3240</v>
      </c>
      <c r="M341" s="103"/>
      <c r="N341" s="103"/>
      <c r="O341" s="103"/>
      <c r="P341" s="103"/>
      <c r="Q341" s="103"/>
      <c r="R341" s="103"/>
      <c r="S341" s="103"/>
      <c r="T341" s="103"/>
      <c r="U341" s="128" t="s">
        <v>514</v>
      </c>
      <c r="W341" s="103" t="str">
        <f t="shared" si="5"/>
        <v/>
      </c>
    </row>
    <row r="342" spans="1:23" ht="12.75" customHeight="1">
      <c r="A342" s="108">
        <v>333</v>
      </c>
      <c r="B342" s="126"/>
      <c r="C342" s="65"/>
      <c r="D342" s="43"/>
      <c r="E342" s="117"/>
      <c r="F342" s="117">
        <v>22600</v>
      </c>
      <c r="G342" s="1145"/>
      <c r="H342" s="103"/>
      <c r="I342" s="38" t="s">
        <v>1356</v>
      </c>
      <c r="J342" s="103">
        <v>2260</v>
      </c>
      <c r="K342" s="103"/>
      <c r="L342" s="1145" t="s">
        <v>3240</v>
      </c>
      <c r="M342" s="103"/>
      <c r="N342" s="103"/>
      <c r="O342" s="103"/>
      <c r="P342" s="103"/>
      <c r="Q342" s="103"/>
      <c r="R342" s="103"/>
      <c r="S342" s="103"/>
      <c r="T342" s="103"/>
      <c r="U342" s="128" t="s">
        <v>514</v>
      </c>
      <c r="W342" s="103" t="str">
        <f t="shared" si="5"/>
        <v/>
      </c>
    </row>
    <row r="343" spans="1:23" ht="12.75" customHeight="1">
      <c r="A343" s="108">
        <v>334</v>
      </c>
      <c r="B343" s="126"/>
      <c r="C343" s="65"/>
      <c r="D343" s="43"/>
      <c r="E343" s="117"/>
      <c r="F343" s="117"/>
      <c r="G343" s="1145">
        <v>226000</v>
      </c>
      <c r="H343" s="103"/>
      <c r="I343" s="38" t="s">
        <v>1357</v>
      </c>
      <c r="J343" s="103">
        <v>22600</v>
      </c>
      <c r="K343" s="103"/>
      <c r="L343" s="1145" t="s">
        <v>3245</v>
      </c>
      <c r="M343" s="103"/>
      <c r="N343" s="103"/>
      <c r="O343" s="103"/>
      <c r="P343" s="103"/>
      <c r="Q343" s="103"/>
      <c r="R343" s="103"/>
      <c r="S343" s="103"/>
      <c r="T343" s="103"/>
      <c r="U343" s="128" t="s">
        <v>514</v>
      </c>
      <c r="W343" s="103" t="str">
        <f t="shared" si="5"/>
        <v/>
      </c>
    </row>
    <row r="344" spans="1:23" ht="12.75" customHeight="1">
      <c r="A344" s="108">
        <v>335</v>
      </c>
      <c r="B344" s="126"/>
      <c r="C344" s="65"/>
      <c r="D344" s="43"/>
      <c r="E344" s="117"/>
      <c r="F344" s="117"/>
      <c r="G344" s="1145">
        <v>226010</v>
      </c>
      <c r="H344" s="103"/>
      <c r="I344" s="103" t="s">
        <v>1358</v>
      </c>
      <c r="J344" s="103">
        <v>22600</v>
      </c>
      <c r="K344" s="103"/>
      <c r="L344" s="1145" t="s">
        <v>3245</v>
      </c>
      <c r="M344" s="103"/>
      <c r="N344" s="103"/>
      <c r="O344" s="103"/>
      <c r="P344" s="103"/>
      <c r="Q344" s="103"/>
      <c r="R344" s="103"/>
      <c r="S344" s="103"/>
      <c r="T344" s="103"/>
      <c r="U344" s="128" t="s">
        <v>514</v>
      </c>
      <c r="W344" s="103" t="str">
        <f t="shared" si="5"/>
        <v/>
      </c>
    </row>
    <row r="345" spans="1:23" ht="12.75" customHeight="1">
      <c r="A345" s="108">
        <v>336</v>
      </c>
      <c r="B345" s="126"/>
      <c r="C345" s="65"/>
      <c r="D345" s="43"/>
      <c r="E345" s="117"/>
      <c r="F345" s="117"/>
      <c r="G345" s="1145">
        <v>226020</v>
      </c>
      <c r="H345" s="103"/>
      <c r="I345" s="103" t="s">
        <v>1359</v>
      </c>
      <c r="J345" s="103">
        <v>22600</v>
      </c>
      <c r="K345" s="103"/>
      <c r="L345" s="1145" t="s">
        <v>3245</v>
      </c>
      <c r="M345" s="103"/>
      <c r="N345" s="103"/>
      <c r="O345" s="103"/>
      <c r="P345" s="103"/>
      <c r="Q345" s="103"/>
      <c r="R345" s="103"/>
      <c r="S345" s="103"/>
      <c r="T345" s="103"/>
      <c r="U345" s="128" t="s">
        <v>514</v>
      </c>
      <c r="W345" s="103" t="str">
        <f t="shared" si="5"/>
        <v/>
      </c>
    </row>
    <row r="346" spans="1:23" ht="12.75" customHeight="1">
      <c r="A346" s="108">
        <v>337</v>
      </c>
      <c r="B346" s="126"/>
      <c r="C346" s="65"/>
      <c r="D346" s="43"/>
      <c r="E346" s="117"/>
      <c r="F346" s="117"/>
      <c r="G346" s="1145">
        <v>226030</v>
      </c>
      <c r="H346" s="103"/>
      <c r="I346" s="103" t="s">
        <v>1360</v>
      </c>
      <c r="J346" s="103">
        <v>22600</v>
      </c>
      <c r="K346" s="103"/>
      <c r="L346" s="1145" t="s">
        <v>3245</v>
      </c>
      <c r="M346" s="103"/>
      <c r="N346" s="103"/>
      <c r="O346" s="103"/>
      <c r="P346" s="103"/>
      <c r="Q346" s="103"/>
      <c r="R346" s="103"/>
      <c r="S346" s="103"/>
      <c r="T346" s="103"/>
      <c r="U346" s="128" t="s">
        <v>514</v>
      </c>
      <c r="V346" s="38" t="s">
        <v>9192</v>
      </c>
      <c r="W346" s="103" t="str">
        <f t="shared" si="5"/>
        <v>End</v>
      </c>
    </row>
    <row r="347" spans="1:23" ht="12.75" customHeight="1">
      <c r="A347" s="108">
        <v>338</v>
      </c>
      <c r="B347" s="211"/>
      <c r="C347" s="65"/>
      <c r="D347" s="43"/>
      <c r="E347" s="117">
        <v>2330</v>
      </c>
      <c r="F347" s="117"/>
      <c r="G347" s="1145"/>
      <c r="H347" s="103"/>
      <c r="I347" s="103" t="s">
        <v>6786</v>
      </c>
      <c r="J347" s="103"/>
      <c r="K347" s="103"/>
      <c r="L347" s="1145" t="s">
        <v>3240</v>
      </c>
      <c r="M347" s="103"/>
      <c r="N347" s="103"/>
      <c r="O347" s="103"/>
      <c r="P347" s="103"/>
      <c r="Q347" s="103"/>
      <c r="R347" s="103"/>
      <c r="S347" s="103"/>
      <c r="T347" s="103"/>
      <c r="U347" s="212" t="s">
        <v>514</v>
      </c>
      <c r="W347" s="103" t="str">
        <f t="shared" si="5"/>
        <v/>
      </c>
    </row>
    <row r="348" spans="1:23" ht="12.75" customHeight="1">
      <c r="A348" s="108">
        <v>339</v>
      </c>
      <c r="B348" s="1144"/>
      <c r="C348" s="65"/>
      <c r="D348" s="43"/>
      <c r="E348" s="117"/>
      <c r="F348" s="117">
        <v>23300</v>
      </c>
      <c r="G348" s="1145"/>
      <c r="H348" s="103"/>
      <c r="I348" s="103" t="s">
        <v>6786</v>
      </c>
      <c r="J348" s="103">
        <v>2330</v>
      </c>
      <c r="K348" s="103"/>
      <c r="L348" s="1145" t="s">
        <v>3240</v>
      </c>
      <c r="M348" s="103"/>
      <c r="N348" s="103"/>
      <c r="O348" s="103"/>
      <c r="P348" s="103"/>
      <c r="Q348" s="103"/>
      <c r="R348" s="103"/>
      <c r="S348" s="103"/>
      <c r="T348" s="103"/>
      <c r="U348" s="1145" t="s">
        <v>514</v>
      </c>
      <c r="W348" s="103" t="str">
        <f t="shared" si="5"/>
        <v/>
      </c>
    </row>
    <row r="349" spans="1:23" ht="12.75" customHeight="1">
      <c r="A349" s="108">
        <v>340</v>
      </c>
      <c r="B349" s="1144"/>
      <c r="C349" s="65"/>
      <c r="D349" s="43"/>
      <c r="E349" s="117"/>
      <c r="F349" s="117"/>
      <c r="G349" s="1145">
        <v>233590</v>
      </c>
      <c r="H349" s="103"/>
      <c r="I349" s="103" t="s">
        <v>5117</v>
      </c>
      <c r="J349" s="103">
        <v>23300</v>
      </c>
      <c r="K349" s="103"/>
      <c r="L349" s="1145" t="s">
        <v>3245</v>
      </c>
      <c r="M349" s="103"/>
      <c r="N349" s="103"/>
      <c r="O349" s="103"/>
      <c r="P349" s="103"/>
      <c r="Q349" s="103"/>
      <c r="R349" s="103"/>
      <c r="S349" s="103"/>
      <c r="T349" s="103"/>
      <c r="U349" s="1145" t="s">
        <v>514</v>
      </c>
      <c r="W349" s="103" t="str">
        <f t="shared" si="5"/>
        <v/>
      </c>
    </row>
    <row r="350" spans="1:23" ht="12.75" customHeight="1">
      <c r="A350" s="108">
        <v>341</v>
      </c>
      <c r="B350" s="1144"/>
      <c r="C350" s="65"/>
      <c r="D350" s="43"/>
      <c r="E350" s="117"/>
      <c r="F350" s="117"/>
      <c r="G350" s="1145">
        <v>233595</v>
      </c>
      <c r="H350" s="103"/>
      <c r="I350" s="103" t="s">
        <v>5638</v>
      </c>
      <c r="J350" s="103">
        <v>23300</v>
      </c>
      <c r="K350" s="103"/>
      <c r="L350" s="1145" t="s">
        <v>3245</v>
      </c>
      <c r="M350" s="103"/>
      <c r="N350" s="103"/>
      <c r="O350" s="103"/>
      <c r="P350" s="103"/>
      <c r="Q350" s="103"/>
      <c r="R350" s="103"/>
      <c r="S350" s="103"/>
      <c r="T350" s="103"/>
      <c r="U350" s="1145" t="s">
        <v>514</v>
      </c>
      <c r="W350" s="103" t="str">
        <f t="shared" si="5"/>
        <v/>
      </c>
    </row>
    <row r="351" spans="1:23" ht="12.75" customHeight="1">
      <c r="A351" s="108">
        <v>342</v>
      </c>
      <c r="B351" s="69"/>
      <c r="C351" s="70"/>
      <c r="D351" s="71">
        <v>23</v>
      </c>
      <c r="E351" s="158"/>
      <c r="F351" s="158"/>
      <c r="G351" s="158"/>
      <c r="H351" s="159"/>
      <c r="I351" s="159" t="s">
        <v>1361</v>
      </c>
      <c r="J351" s="72"/>
      <c r="K351" s="72"/>
      <c r="L351" s="158" t="s">
        <v>3240</v>
      </c>
      <c r="M351" s="103"/>
      <c r="N351" s="103"/>
      <c r="O351" s="103"/>
      <c r="P351" s="103"/>
      <c r="Q351" s="103"/>
      <c r="R351" s="103"/>
      <c r="S351" s="103"/>
      <c r="T351" s="103"/>
      <c r="U351" s="1145" t="s">
        <v>514</v>
      </c>
      <c r="W351" s="103" t="str">
        <f t="shared" si="5"/>
        <v/>
      </c>
    </row>
    <row r="352" spans="1:23" ht="12.75" customHeight="1">
      <c r="A352" s="108">
        <v>343</v>
      </c>
      <c r="B352" s="126"/>
      <c r="C352" s="65"/>
      <c r="D352" s="43"/>
      <c r="E352" s="117">
        <v>2290</v>
      </c>
      <c r="F352" s="117"/>
      <c r="G352" s="117"/>
      <c r="H352" s="109"/>
      <c r="I352" s="137" t="s">
        <v>1362</v>
      </c>
      <c r="L352" s="117" t="s">
        <v>3240</v>
      </c>
      <c r="M352" s="103"/>
      <c r="N352" s="103"/>
      <c r="O352" s="103"/>
      <c r="P352" s="103"/>
      <c r="Q352" s="103"/>
      <c r="R352" s="103"/>
      <c r="S352" s="103"/>
      <c r="T352" s="103"/>
      <c r="U352" s="128" t="s">
        <v>514</v>
      </c>
      <c r="W352" s="103" t="str">
        <f t="shared" si="5"/>
        <v/>
      </c>
    </row>
    <row r="353" spans="1:23" ht="12.75" customHeight="1">
      <c r="A353" s="108">
        <v>344</v>
      </c>
      <c r="B353" s="126"/>
      <c r="C353" s="65"/>
      <c r="D353" s="43"/>
      <c r="E353" s="117"/>
      <c r="F353" s="117">
        <v>22900</v>
      </c>
      <c r="G353" s="117"/>
      <c r="H353" s="109"/>
      <c r="I353" s="137" t="s">
        <v>1362</v>
      </c>
      <c r="J353" s="1">
        <v>2290</v>
      </c>
      <c r="L353" s="117" t="s">
        <v>3240</v>
      </c>
      <c r="M353" s="103"/>
      <c r="N353" s="103"/>
      <c r="O353" s="103"/>
      <c r="P353" s="103"/>
      <c r="Q353" s="103"/>
      <c r="R353" s="103"/>
      <c r="S353" s="103"/>
      <c r="T353" s="103"/>
      <c r="U353" s="128" t="s">
        <v>514</v>
      </c>
      <c r="W353" s="103" t="str">
        <f t="shared" si="5"/>
        <v/>
      </c>
    </row>
    <row r="354" spans="1:23" ht="12.75" customHeight="1">
      <c r="A354" s="108">
        <v>345</v>
      </c>
      <c r="B354" s="1146"/>
      <c r="C354" s="44"/>
      <c r="D354" s="45"/>
      <c r="E354" s="112"/>
      <c r="F354" s="112"/>
      <c r="G354" s="112">
        <v>229000</v>
      </c>
      <c r="H354" s="109"/>
      <c r="I354" s="109" t="s">
        <v>1361</v>
      </c>
      <c r="J354" s="1">
        <v>22900</v>
      </c>
      <c r="L354" s="112" t="s">
        <v>3245</v>
      </c>
      <c r="M354" s="103"/>
      <c r="N354" s="103"/>
      <c r="O354" s="103"/>
      <c r="P354" s="103"/>
      <c r="Q354" s="103"/>
      <c r="R354" s="103"/>
      <c r="S354" s="103"/>
      <c r="T354" s="103"/>
      <c r="U354" s="128" t="s">
        <v>514</v>
      </c>
      <c r="W354" s="103" t="str">
        <f t="shared" si="5"/>
        <v/>
      </c>
    </row>
    <row r="355" spans="1:23" ht="12.75" customHeight="1">
      <c r="A355" s="108">
        <v>346</v>
      </c>
      <c r="B355" s="126"/>
      <c r="C355" s="65"/>
      <c r="D355" s="43"/>
      <c r="E355" s="117">
        <v>2720</v>
      </c>
      <c r="F355" s="117"/>
      <c r="G355" s="117"/>
      <c r="H355" s="109"/>
      <c r="I355" s="137" t="s">
        <v>1363</v>
      </c>
      <c r="L355" s="112" t="s">
        <v>3240</v>
      </c>
      <c r="M355" s="103"/>
      <c r="N355" s="103"/>
      <c r="O355" s="103"/>
      <c r="P355" s="103"/>
      <c r="Q355" s="103"/>
      <c r="R355" s="103"/>
      <c r="S355" s="103"/>
      <c r="T355" s="103"/>
      <c r="U355" s="128" t="s">
        <v>514</v>
      </c>
      <c r="W355" s="103" t="str">
        <f t="shared" si="5"/>
        <v/>
      </c>
    </row>
    <row r="356" spans="1:23" ht="12.75" customHeight="1">
      <c r="A356" s="108">
        <v>347</v>
      </c>
      <c r="B356" s="126"/>
      <c r="C356" s="65"/>
      <c r="D356" s="43"/>
      <c r="E356" s="117"/>
      <c r="F356" s="117">
        <v>27200</v>
      </c>
      <c r="G356" s="117"/>
      <c r="H356" s="109"/>
      <c r="I356" s="137" t="s">
        <v>1363</v>
      </c>
      <c r="J356" s="1">
        <v>2720</v>
      </c>
      <c r="L356" s="112" t="s">
        <v>3240</v>
      </c>
      <c r="M356" s="103"/>
      <c r="N356" s="103"/>
      <c r="O356" s="103"/>
      <c r="P356" s="103"/>
      <c r="Q356" s="103"/>
      <c r="R356" s="103"/>
      <c r="S356" s="103"/>
      <c r="T356" s="103"/>
      <c r="U356" s="128" t="s">
        <v>514</v>
      </c>
      <c r="W356" s="103" t="str">
        <f t="shared" si="5"/>
        <v/>
      </c>
    </row>
    <row r="357" spans="1:23" ht="12.75" customHeight="1">
      <c r="A357" s="108">
        <v>348</v>
      </c>
      <c r="B357" s="126"/>
      <c r="C357" s="65"/>
      <c r="D357" s="43"/>
      <c r="E357" s="117"/>
      <c r="F357" s="117"/>
      <c r="G357" s="117">
        <v>272000</v>
      </c>
      <c r="H357" s="109"/>
      <c r="I357" s="109" t="s">
        <v>1364</v>
      </c>
      <c r="J357" s="1">
        <v>27200</v>
      </c>
      <c r="L357" s="112" t="s">
        <v>3245</v>
      </c>
      <c r="M357" s="103"/>
      <c r="N357" s="103"/>
      <c r="O357" s="103"/>
      <c r="P357" s="103"/>
      <c r="Q357" s="103"/>
      <c r="R357" s="103"/>
      <c r="S357" s="103"/>
      <c r="T357" s="103"/>
      <c r="U357" s="128" t="s">
        <v>514</v>
      </c>
      <c r="W357" s="103" t="str">
        <f t="shared" si="5"/>
        <v/>
      </c>
    </row>
    <row r="358" spans="1:23" ht="12.75" customHeight="1">
      <c r="A358" s="108">
        <v>349</v>
      </c>
      <c r="B358" s="126"/>
      <c r="C358" s="65"/>
      <c r="D358" s="43"/>
      <c r="E358" s="117"/>
      <c r="F358" s="117"/>
      <c r="G358" s="117">
        <v>272010</v>
      </c>
      <c r="H358" s="109"/>
      <c r="I358" s="109" t="s">
        <v>1365</v>
      </c>
      <c r="J358" s="1">
        <v>27200</v>
      </c>
      <c r="L358" s="112" t="s">
        <v>3245</v>
      </c>
      <c r="M358" s="103"/>
      <c r="N358" s="103"/>
      <c r="O358" s="103"/>
      <c r="P358" s="103"/>
      <c r="Q358" s="103"/>
      <c r="R358" s="103"/>
      <c r="S358" s="103"/>
      <c r="T358" s="103"/>
      <c r="U358" s="128" t="s">
        <v>514</v>
      </c>
      <c r="W358" s="103" t="str">
        <f t="shared" si="5"/>
        <v/>
      </c>
    </row>
    <row r="359" spans="1:23" ht="12.75" customHeight="1">
      <c r="A359" s="108">
        <v>350</v>
      </c>
      <c r="B359" s="126"/>
      <c r="C359" s="65"/>
      <c r="D359" s="43"/>
      <c r="E359" s="117"/>
      <c r="F359" s="117"/>
      <c r="G359" s="117">
        <v>272020</v>
      </c>
      <c r="H359" s="109"/>
      <c r="I359" s="109" t="s">
        <v>5396</v>
      </c>
      <c r="J359" s="1">
        <v>27200</v>
      </c>
      <c r="L359" s="112" t="s">
        <v>3245</v>
      </c>
      <c r="M359" s="103"/>
      <c r="N359" s="103"/>
      <c r="O359" s="103"/>
      <c r="P359" s="103"/>
      <c r="Q359" s="103"/>
      <c r="R359" s="103"/>
      <c r="S359" s="103"/>
      <c r="T359" s="103"/>
      <c r="U359" s="128" t="s">
        <v>514</v>
      </c>
      <c r="W359" s="103" t="str">
        <f t="shared" si="5"/>
        <v/>
      </c>
    </row>
    <row r="360" spans="1:23" ht="12.75" customHeight="1">
      <c r="A360" s="108">
        <v>351</v>
      </c>
      <c r="B360" s="126"/>
      <c r="C360" s="65"/>
      <c r="D360" s="43"/>
      <c r="E360" s="117"/>
      <c r="F360" s="117"/>
      <c r="G360" s="117">
        <v>272030</v>
      </c>
      <c r="H360" s="109"/>
      <c r="I360" s="109" t="s">
        <v>5710</v>
      </c>
      <c r="J360" s="1">
        <v>27200</v>
      </c>
      <c r="L360" s="112" t="s">
        <v>3245</v>
      </c>
      <c r="M360" s="103"/>
      <c r="N360" s="103"/>
      <c r="O360" s="103"/>
      <c r="P360" s="103"/>
      <c r="Q360" s="103"/>
      <c r="R360" s="103"/>
      <c r="S360" s="103"/>
      <c r="T360" s="103"/>
      <c r="U360" s="128" t="s">
        <v>514</v>
      </c>
      <c r="W360" s="103" t="str">
        <f t="shared" si="5"/>
        <v/>
      </c>
    </row>
    <row r="361" spans="1:23" ht="12.75" customHeight="1">
      <c r="A361" s="108">
        <v>352</v>
      </c>
      <c r="B361" s="69"/>
      <c r="C361" s="70"/>
      <c r="D361" s="71">
        <v>24</v>
      </c>
      <c r="E361" s="158"/>
      <c r="F361" s="158"/>
      <c r="G361" s="158"/>
      <c r="H361" s="159"/>
      <c r="I361" s="159" t="s">
        <v>1366</v>
      </c>
      <c r="J361" s="72"/>
      <c r="K361" s="72"/>
      <c r="L361" s="158" t="s">
        <v>3240</v>
      </c>
      <c r="M361" s="103"/>
      <c r="N361" s="103"/>
      <c r="O361" s="103"/>
      <c r="P361" s="103"/>
      <c r="Q361" s="103"/>
      <c r="R361" s="103"/>
      <c r="S361" s="103"/>
      <c r="T361" s="103"/>
      <c r="U361" s="128" t="s">
        <v>514</v>
      </c>
      <c r="W361" s="103" t="str">
        <f t="shared" si="5"/>
        <v/>
      </c>
    </row>
    <row r="362" spans="1:23" ht="12.75" customHeight="1">
      <c r="A362" s="108">
        <v>353</v>
      </c>
      <c r="B362" s="126"/>
      <c r="C362" s="65"/>
      <c r="D362" s="43"/>
      <c r="E362" s="117">
        <v>2310</v>
      </c>
      <c r="F362" s="117"/>
      <c r="G362" s="117"/>
      <c r="H362" s="109"/>
      <c r="I362" s="137" t="s">
        <v>1367</v>
      </c>
      <c r="L362" s="112" t="s">
        <v>3240</v>
      </c>
      <c r="M362" s="103"/>
      <c r="N362" s="103"/>
      <c r="O362" s="103"/>
      <c r="P362" s="103"/>
      <c r="Q362" s="103"/>
      <c r="R362" s="103"/>
      <c r="S362" s="103"/>
      <c r="T362" s="103"/>
      <c r="U362" s="128" t="s">
        <v>514</v>
      </c>
      <c r="W362" s="103" t="str">
        <f t="shared" si="5"/>
        <v/>
      </c>
    </row>
    <row r="363" spans="1:23" ht="12.75" customHeight="1">
      <c r="A363" s="108">
        <v>354</v>
      </c>
      <c r="B363" s="126"/>
      <c r="C363" s="65"/>
      <c r="D363" s="43"/>
      <c r="E363" s="117"/>
      <c r="F363" s="117">
        <v>23100</v>
      </c>
      <c r="G363" s="117"/>
      <c r="H363" s="109"/>
      <c r="I363" s="137" t="s">
        <v>1367</v>
      </c>
      <c r="J363" s="1">
        <v>2310</v>
      </c>
      <c r="L363" s="112" t="s">
        <v>3240</v>
      </c>
      <c r="M363" s="103"/>
      <c r="N363" s="103"/>
      <c r="O363" s="103"/>
      <c r="P363" s="103"/>
      <c r="Q363" s="103"/>
      <c r="R363" s="103"/>
      <c r="S363" s="103"/>
      <c r="T363" s="103"/>
      <c r="U363" s="128" t="s">
        <v>514</v>
      </c>
      <c r="W363" s="103" t="str">
        <f t="shared" si="5"/>
        <v/>
      </c>
    </row>
    <row r="364" spans="1:23" ht="12.75" customHeight="1">
      <c r="A364" s="108">
        <v>355</v>
      </c>
      <c r="B364" s="209"/>
      <c r="C364" s="65"/>
      <c r="D364" s="43"/>
      <c r="E364" s="117"/>
      <c r="F364" s="117"/>
      <c r="G364" s="117">
        <v>231020</v>
      </c>
      <c r="H364" s="109"/>
      <c r="I364" s="109" t="s">
        <v>6765</v>
      </c>
      <c r="J364" s="1">
        <v>23100</v>
      </c>
      <c r="L364" s="112" t="s">
        <v>3245</v>
      </c>
      <c r="M364" s="103"/>
      <c r="N364" s="103"/>
      <c r="O364" s="103"/>
      <c r="P364" s="103"/>
      <c r="Q364" s="103"/>
      <c r="R364" s="103"/>
      <c r="S364" s="103"/>
      <c r="T364" s="103"/>
      <c r="U364" s="210" t="s">
        <v>514</v>
      </c>
      <c r="W364" s="103" t="str">
        <f t="shared" si="5"/>
        <v/>
      </c>
    </row>
    <row r="365" spans="1:23" ht="12.75" customHeight="1">
      <c r="A365" s="108">
        <v>356</v>
      </c>
      <c r="B365" s="126"/>
      <c r="C365" s="65"/>
      <c r="D365" s="43"/>
      <c r="E365" s="1144"/>
      <c r="F365" s="117"/>
      <c r="G365" s="117">
        <v>231030</v>
      </c>
      <c r="H365" s="109"/>
      <c r="I365" s="109" t="s">
        <v>1368</v>
      </c>
      <c r="J365" s="1">
        <v>23100</v>
      </c>
      <c r="L365" s="112" t="s">
        <v>3245</v>
      </c>
      <c r="M365" s="103"/>
      <c r="N365" s="103"/>
      <c r="O365" s="103"/>
      <c r="P365" s="103"/>
      <c r="Q365" s="103"/>
      <c r="R365" s="103"/>
      <c r="S365" s="103"/>
      <c r="T365" s="103"/>
      <c r="U365" s="128" t="s">
        <v>514</v>
      </c>
      <c r="W365" s="103" t="str">
        <f t="shared" si="5"/>
        <v/>
      </c>
    </row>
    <row r="366" spans="1:23" ht="12.75" customHeight="1">
      <c r="A366" s="108">
        <v>357</v>
      </c>
      <c r="B366" s="126"/>
      <c r="C366" s="65"/>
      <c r="D366" s="43"/>
      <c r="E366" s="117"/>
      <c r="F366" s="117"/>
      <c r="G366" s="117">
        <v>231040</v>
      </c>
      <c r="H366" s="109"/>
      <c r="I366" s="109" t="s">
        <v>1369</v>
      </c>
      <c r="J366" s="1">
        <v>23100</v>
      </c>
      <c r="L366" s="112" t="s">
        <v>3245</v>
      </c>
      <c r="M366" s="103"/>
      <c r="N366" s="103"/>
      <c r="O366" s="103"/>
      <c r="P366" s="103"/>
      <c r="Q366" s="103"/>
      <c r="R366" s="103"/>
      <c r="S366" s="103"/>
      <c r="T366" s="103"/>
      <c r="U366" s="128" t="s">
        <v>514</v>
      </c>
      <c r="W366" s="103" t="str">
        <f t="shared" si="5"/>
        <v/>
      </c>
    </row>
    <row r="367" spans="1:23" ht="12.75" customHeight="1">
      <c r="A367" s="108">
        <v>358</v>
      </c>
      <c r="B367" s="126"/>
      <c r="C367" s="65"/>
      <c r="D367" s="43"/>
      <c r="E367" s="117"/>
      <c r="F367" s="117"/>
      <c r="G367" s="117">
        <v>231050</v>
      </c>
      <c r="H367" s="109"/>
      <c r="I367" s="109" t="s">
        <v>1370</v>
      </c>
      <c r="J367" s="1">
        <v>23100</v>
      </c>
      <c r="L367" s="112" t="s">
        <v>3245</v>
      </c>
      <c r="M367" s="103"/>
      <c r="N367" s="103"/>
      <c r="O367" s="103"/>
      <c r="P367" s="103"/>
      <c r="Q367" s="103"/>
      <c r="R367" s="103"/>
      <c r="S367" s="103"/>
      <c r="T367" s="103"/>
      <c r="U367" s="128" t="s">
        <v>514</v>
      </c>
      <c r="W367" s="103" t="str">
        <f t="shared" si="5"/>
        <v/>
      </c>
    </row>
    <row r="368" spans="1:23" s="111" customFormat="1" ht="12.75" customHeight="1">
      <c r="A368" s="108">
        <v>359</v>
      </c>
      <c r="B368" s="1419"/>
      <c r="C368" s="1420"/>
      <c r="D368" s="1421"/>
      <c r="E368" s="117"/>
      <c r="F368" s="1406"/>
      <c r="G368" s="1406">
        <v>231060</v>
      </c>
      <c r="H368" s="1402"/>
      <c r="I368" s="109" t="s">
        <v>9831</v>
      </c>
      <c r="J368" s="1">
        <v>23100</v>
      </c>
      <c r="K368" s="1"/>
      <c r="L368" s="112" t="s">
        <v>3245</v>
      </c>
      <c r="M368" s="103"/>
      <c r="N368" s="103"/>
      <c r="O368" s="103"/>
      <c r="P368" s="103"/>
      <c r="Q368" s="103"/>
      <c r="R368" s="103"/>
      <c r="S368" s="103"/>
      <c r="T368" s="103"/>
      <c r="U368" s="1416" t="s">
        <v>514</v>
      </c>
      <c r="V368" s="155"/>
      <c r="W368" s="103" t="str">
        <f t="shared" ref="W368" si="6">LEFT(V368,3)</f>
        <v/>
      </c>
    </row>
    <row r="369" spans="1:23" ht="12.75" customHeight="1">
      <c r="A369" s="108">
        <v>360</v>
      </c>
      <c r="B369" s="126"/>
      <c r="C369" s="65"/>
      <c r="D369" s="43"/>
      <c r="E369" s="117"/>
      <c r="F369" s="117"/>
      <c r="G369" s="117">
        <v>231070</v>
      </c>
      <c r="H369" s="109"/>
      <c r="I369" s="109" t="s">
        <v>1371</v>
      </c>
      <c r="J369" s="1">
        <v>23100</v>
      </c>
      <c r="L369" s="112" t="s">
        <v>3245</v>
      </c>
      <c r="M369" s="103"/>
      <c r="N369" s="103"/>
      <c r="O369" s="103"/>
      <c r="P369" s="103"/>
      <c r="Q369" s="103"/>
      <c r="R369" s="103"/>
      <c r="S369" s="103"/>
      <c r="T369" s="103"/>
      <c r="U369" s="128" t="s">
        <v>514</v>
      </c>
      <c r="W369" s="103" t="str">
        <f t="shared" si="5"/>
        <v/>
      </c>
    </row>
    <row r="370" spans="1:23" ht="12.75" customHeight="1">
      <c r="A370" s="108">
        <v>361</v>
      </c>
      <c r="B370" s="126"/>
      <c r="C370" s="65"/>
      <c r="D370" s="43"/>
      <c r="E370" s="117"/>
      <c r="F370" s="117"/>
      <c r="G370" s="117">
        <v>231080</v>
      </c>
      <c r="H370" s="109"/>
      <c r="I370" s="109" t="s">
        <v>1372</v>
      </c>
      <c r="J370" s="1">
        <v>23100</v>
      </c>
      <c r="L370" s="112" t="s">
        <v>3245</v>
      </c>
      <c r="M370" s="103"/>
      <c r="N370" s="103"/>
      <c r="O370" s="103"/>
      <c r="P370" s="103"/>
      <c r="Q370" s="103"/>
      <c r="R370" s="103"/>
      <c r="S370" s="103"/>
      <c r="T370" s="103"/>
      <c r="U370" s="128" t="s">
        <v>514</v>
      </c>
      <c r="W370" s="103" t="str">
        <f t="shared" si="5"/>
        <v/>
      </c>
    </row>
    <row r="371" spans="1:23" s="111" customFormat="1" ht="12.75" customHeight="1">
      <c r="A371" s="108">
        <v>362</v>
      </c>
      <c r="B371" s="126"/>
      <c r="C371" s="65"/>
      <c r="D371" s="43"/>
      <c r="E371" s="117"/>
      <c r="F371" s="117"/>
      <c r="G371" s="117">
        <v>231100</v>
      </c>
      <c r="H371" s="109"/>
      <c r="I371" s="109" t="s">
        <v>4217</v>
      </c>
      <c r="J371" s="1">
        <v>23100</v>
      </c>
      <c r="K371" s="1"/>
      <c r="L371" s="112" t="s">
        <v>3245</v>
      </c>
      <c r="M371" s="103"/>
      <c r="N371" s="103"/>
      <c r="O371" s="103"/>
      <c r="P371" s="103"/>
      <c r="Q371" s="103"/>
      <c r="R371" s="103"/>
      <c r="S371" s="103"/>
      <c r="T371" s="103"/>
      <c r="U371" s="128" t="s">
        <v>514</v>
      </c>
      <c r="V371" s="155"/>
      <c r="W371" s="103" t="str">
        <f t="shared" si="5"/>
        <v/>
      </c>
    </row>
    <row r="372" spans="1:23" s="111" customFormat="1" ht="12.75" customHeight="1">
      <c r="A372" s="108">
        <v>363</v>
      </c>
      <c r="B372" s="69"/>
      <c r="C372" s="70"/>
      <c r="D372" s="71">
        <v>25</v>
      </c>
      <c r="E372" s="158"/>
      <c r="F372" s="158"/>
      <c r="G372" s="158"/>
      <c r="H372" s="159"/>
      <c r="I372" s="159" t="s">
        <v>1373</v>
      </c>
      <c r="J372" s="72"/>
      <c r="K372" s="72"/>
      <c r="L372" s="158" t="s">
        <v>3240</v>
      </c>
      <c r="M372" s="103"/>
      <c r="N372" s="103"/>
      <c r="O372" s="103"/>
      <c r="P372" s="103"/>
      <c r="Q372" s="103"/>
      <c r="R372" s="103"/>
      <c r="S372" s="103"/>
      <c r="T372" s="103"/>
      <c r="U372" s="128" t="s">
        <v>514</v>
      </c>
      <c r="V372" s="155"/>
      <c r="W372" s="103" t="str">
        <f t="shared" si="5"/>
        <v/>
      </c>
    </row>
    <row r="373" spans="1:23" s="111" customFormat="1" ht="12.75" customHeight="1">
      <c r="A373" s="108">
        <v>364</v>
      </c>
      <c r="B373" s="109"/>
      <c r="C373" s="131"/>
      <c r="D373" s="160"/>
      <c r="E373" s="117">
        <v>2730</v>
      </c>
      <c r="F373" s="117"/>
      <c r="G373" s="117"/>
      <c r="H373" s="109"/>
      <c r="I373" s="109" t="s">
        <v>1374</v>
      </c>
      <c r="J373" s="1"/>
      <c r="K373" s="1"/>
      <c r="L373" s="112" t="s">
        <v>3240</v>
      </c>
      <c r="U373" s="128" t="s">
        <v>514</v>
      </c>
      <c r="V373" s="155"/>
      <c r="W373" s="103" t="str">
        <f t="shared" si="5"/>
        <v/>
      </c>
    </row>
    <row r="374" spans="1:23" ht="12.75" customHeight="1">
      <c r="A374" s="108">
        <v>365</v>
      </c>
      <c r="B374" s="109"/>
      <c r="C374" s="131"/>
      <c r="D374" s="160"/>
      <c r="E374" s="117"/>
      <c r="F374" s="117">
        <v>27300</v>
      </c>
      <c r="G374" s="117"/>
      <c r="H374" s="109"/>
      <c r="I374" s="109" t="s">
        <v>1374</v>
      </c>
      <c r="J374" s="1">
        <v>2730</v>
      </c>
      <c r="L374" s="112" t="s">
        <v>3240</v>
      </c>
      <c r="M374" s="111"/>
      <c r="N374" s="111"/>
      <c r="O374" s="111"/>
      <c r="P374" s="111"/>
      <c r="Q374" s="111"/>
      <c r="R374" s="111"/>
      <c r="S374" s="111"/>
      <c r="T374" s="111"/>
      <c r="U374" s="128" t="s">
        <v>514</v>
      </c>
      <c r="W374" s="103" t="str">
        <f t="shared" si="5"/>
        <v/>
      </c>
    </row>
    <row r="375" spans="1:23" ht="12.75" customHeight="1">
      <c r="A375" s="108">
        <v>366</v>
      </c>
      <c r="B375" s="109"/>
      <c r="C375" s="131"/>
      <c r="D375" s="160"/>
      <c r="E375" s="117"/>
      <c r="F375" s="117"/>
      <c r="G375" s="112">
        <v>273000</v>
      </c>
      <c r="H375" s="109"/>
      <c r="I375" s="109" t="s">
        <v>1375</v>
      </c>
      <c r="J375" s="1">
        <v>27300</v>
      </c>
      <c r="L375" s="112" t="s">
        <v>3245</v>
      </c>
      <c r="M375" s="111"/>
      <c r="N375" s="111"/>
      <c r="O375" s="111"/>
      <c r="P375" s="111"/>
      <c r="Q375" s="111"/>
      <c r="R375" s="111"/>
      <c r="S375" s="111"/>
      <c r="T375" s="111"/>
      <c r="U375" s="128" t="s">
        <v>514</v>
      </c>
      <c r="W375" s="103" t="str">
        <f t="shared" si="5"/>
        <v/>
      </c>
    </row>
    <row r="376" spans="1:23" ht="12.75" customHeight="1">
      <c r="A376" s="108">
        <v>367</v>
      </c>
      <c r="B376" s="126"/>
      <c r="C376" s="65"/>
      <c r="D376" s="43"/>
      <c r="E376" s="117">
        <v>2800</v>
      </c>
      <c r="F376" s="117"/>
      <c r="G376" s="117"/>
      <c r="H376" s="109"/>
      <c r="I376" s="109" t="s">
        <v>5170</v>
      </c>
      <c r="L376" s="112" t="s">
        <v>3240</v>
      </c>
      <c r="M376" s="103"/>
      <c r="N376" s="103"/>
      <c r="O376" s="103"/>
      <c r="P376" s="103"/>
      <c r="Q376" s="103"/>
      <c r="R376" s="103"/>
      <c r="S376" s="103"/>
      <c r="T376" s="103"/>
      <c r="U376" s="128" t="s">
        <v>514</v>
      </c>
      <c r="W376" s="103" t="str">
        <f t="shared" si="5"/>
        <v/>
      </c>
    </row>
    <row r="377" spans="1:23" ht="12.75" customHeight="1">
      <c r="A377" s="108">
        <v>368</v>
      </c>
      <c r="B377" s="126"/>
      <c r="C377" s="65"/>
      <c r="D377" s="43"/>
      <c r="E377" s="117"/>
      <c r="F377" s="117">
        <v>28000</v>
      </c>
      <c r="G377" s="117"/>
      <c r="H377" s="109"/>
      <c r="I377" s="109" t="s">
        <v>5170</v>
      </c>
      <c r="J377" s="1">
        <v>2800</v>
      </c>
      <c r="L377" s="112" t="s">
        <v>3240</v>
      </c>
      <c r="M377" s="103"/>
      <c r="N377" s="103"/>
      <c r="O377" s="103"/>
      <c r="P377" s="103"/>
      <c r="Q377" s="103"/>
      <c r="R377" s="103"/>
      <c r="S377" s="103"/>
      <c r="T377" s="103"/>
      <c r="U377" s="128" t="s">
        <v>514</v>
      </c>
      <c r="W377" s="103" t="str">
        <f t="shared" si="5"/>
        <v/>
      </c>
    </row>
    <row r="378" spans="1:23" ht="12.75" customHeight="1">
      <c r="A378" s="108">
        <v>369</v>
      </c>
      <c r="B378" s="126"/>
      <c r="C378" s="65"/>
      <c r="D378" s="43"/>
      <c r="E378" s="117"/>
      <c r="F378" s="117"/>
      <c r="G378" s="112">
        <v>281000</v>
      </c>
      <c r="H378" s="109"/>
      <c r="I378" s="109" t="s">
        <v>5169</v>
      </c>
      <c r="J378" s="1">
        <v>28000</v>
      </c>
      <c r="L378" s="112" t="s">
        <v>3245</v>
      </c>
      <c r="M378" s="103"/>
      <c r="N378" s="103"/>
      <c r="O378" s="103"/>
      <c r="P378" s="103"/>
      <c r="Q378" s="103"/>
      <c r="R378" s="103"/>
      <c r="S378" s="103"/>
      <c r="T378" s="103"/>
      <c r="U378" s="128" t="s">
        <v>514</v>
      </c>
      <c r="W378" s="103" t="str">
        <f t="shared" si="5"/>
        <v/>
      </c>
    </row>
    <row r="379" spans="1:23" ht="12.75" customHeight="1">
      <c r="A379" s="108">
        <v>370</v>
      </c>
      <c r="B379" s="69"/>
      <c r="C379" s="70"/>
      <c r="D379" s="71">
        <v>26</v>
      </c>
      <c r="E379" s="158"/>
      <c r="F379" s="158"/>
      <c r="G379" s="158"/>
      <c r="H379" s="159"/>
      <c r="I379" s="159" t="s">
        <v>1376</v>
      </c>
      <c r="J379" s="72"/>
      <c r="K379" s="72"/>
      <c r="L379" s="158" t="s">
        <v>3240</v>
      </c>
      <c r="M379" s="103"/>
      <c r="N379" s="103"/>
      <c r="O379" s="103"/>
      <c r="P379" s="103"/>
      <c r="Q379" s="103"/>
      <c r="R379" s="103"/>
      <c r="S379" s="103"/>
      <c r="T379" s="103"/>
      <c r="U379" s="128" t="s">
        <v>514</v>
      </c>
      <c r="W379" s="103" t="str">
        <f t="shared" si="5"/>
        <v/>
      </c>
    </row>
    <row r="380" spans="1:23" ht="12.75" customHeight="1">
      <c r="A380" s="108">
        <v>371</v>
      </c>
      <c r="B380" s="126"/>
      <c r="C380" s="65"/>
      <c r="D380" s="43"/>
      <c r="E380" s="117">
        <v>2740</v>
      </c>
      <c r="F380" s="117"/>
      <c r="G380" s="117"/>
      <c r="H380" s="109"/>
      <c r="I380" s="109" t="s">
        <v>1377</v>
      </c>
      <c r="L380" s="112" t="s">
        <v>3240</v>
      </c>
      <c r="M380" s="103"/>
      <c r="N380" s="103"/>
      <c r="O380" s="103"/>
      <c r="P380" s="103"/>
      <c r="Q380" s="103"/>
      <c r="R380" s="103"/>
      <c r="S380" s="103"/>
      <c r="T380" s="103"/>
      <c r="U380" s="128" t="s">
        <v>514</v>
      </c>
      <c r="W380" s="103" t="str">
        <f t="shared" si="5"/>
        <v/>
      </c>
    </row>
    <row r="381" spans="1:23" ht="12.75" customHeight="1">
      <c r="A381" s="108">
        <v>372</v>
      </c>
      <c r="B381" s="126"/>
      <c r="C381" s="65"/>
      <c r="D381" s="43"/>
      <c r="E381" s="117"/>
      <c r="F381" s="117">
        <v>27400</v>
      </c>
      <c r="G381" s="117"/>
      <c r="H381" s="109"/>
      <c r="I381" s="109" t="s">
        <v>1377</v>
      </c>
      <c r="J381" s="1">
        <v>2740</v>
      </c>
      <c r="L381" s="112" t="s">
        <v>3240</v>
      </c>
      <c r="M381" s="103"/>
      <c r="N381" s="103"/>
      <c r="O381" s="103"/>
      <c r="P381" s="103"/>
      <c r="Q381" s="103"/>
      <c r="R381" s="103"/>
      <c r="S381" s="103"/>
      <c r="T381" s="103"/>
      <c r="U381" s="128" t="s">
        <v>514</v>
      </c>
      <c r="W381" s="103" t="str">
        <f t="shared" si="5"/>
        <v/>
      </c>
    </row>
    <row r="382" spans="1:23" ht="12.75" customHeight="1">
      <c r="A382" s="108">
        <v>373</v>
      </c>
      <c r="B382" s="126"/>
      <c r="C382" s="65"/>
      <c r="D382" s="43"/>
      <c r="E382" s="117"/>
      <c r="F382" s="117"/>
      <c r="G382" s="112">
        <v>274000</v>
      </c>
      <c r="H382" s="109"/>
      <c r="I382" s="109" t="s">
        <v>1378</v>
      </c>
      <c r="J382" s="1">
        <v>27400</v>
      </c>
      <c r="L382" s="112" t="s">
        <v>3245</v>
      </c>
      <c r="M382" s="103"/>
      <c r="N382" s="103"/>
      <c r="O382" s="103"/>
      <c r="P382" s="103"/>
      <c r="Q382" s="103"/>
      <c r="R382" s="103"/>
      <c r="S382" s="103"/>
      <c r="T382" s="103"/>
      <c r="U382" s="128" t="s">
        <v>514</v>
      </c>
      <c r="W382" s="103" t="str">
        <f t="shared" si="5"/>
        <v/>
      </c>
    </row>
    <row r="383" spans="1:23" ht="12.75" customHeight="1">
      <c r="A383" s="108">
        <v>374</v>
      </c>
      <c r="B383" s="69"/>
      <c r="C383" s="70"/>
      <c r="D383" s="71">
        <v>27</v>
      </c>
      <c r="E383" s="158"/>
      <c r="F383" s="158"/>
      <c r="G383" s="158"/>
      <c r="H383" s="159"/>
      <c r="I383" s="159" t="s">
        <v>6325</v>
      </c>
      <c r="J383" s="72"/>
      <c r="K383" s="72"/>
      <c r="L383" s="158" t="s">
        <v>3240</v>
      </c>
      <c r="M383" s="103"/>
      <c r="N383" s="103"/>
      <c r="O383" s="103"/>
      <c r="P383" s="103"/>
      <c r="Q383" s="103"/>
      <c r="R383" s="103"/>
      <c r="S383" s="103"/>
      <c r="T383" s="103"/>
      <c r="U383" s="128" t="s">
        <v>514</v>
      </c>
      <c r="W383" s="103" t="str">
        <f t="shared" si="5"/>
        <v/>
      </c>
    </row>
    <row r="384" spans="1:23" ht="12.75" customHeight="1">
      <c r="A384" s="108">
        <v>375</v>
      </c>
      <c r="B384" s="126"/>
      <c r="C384" s="65"/>
      <c r="D384" s="43"/>
      <c r="E384" s="117">
        <v>2710</v>
      </c>
      <c r="F384" s="117"/>
      <c r="G384" s="117"/>
      <c r="H384" s="109"/>
      <c r="I384" s="137" t="s">
        <v>6324</v>
      </c>
      <c r="L384" s="112" t="s">
        <v>3240</v>
      </c>
      <c r="M384" s="103"/>
      <c r="N384" s="103"/>
      <c r="O384" s="103"/>
      <c r="P384" s="103"/>
      <c r="Q384" s="103"/>
      <c r="R384" s="103"/>
      <c r="S384" s="103"/>
      <c r="T384" s="103"/>
      <c r="U384" s="128" t="s">
        <v>514</v>
      </c>
      <c r="W384" s="103" t="str">
        <f t="shared" si="5"/>
        <v/>
      </c>
    </row>
    <row r="385" spans="1:23" ht="12.75" customHeight="1">
      <c r="A385" s="108">
        <v>376</v>
      </c>
      <c r="B385" s="126"/>
      <c r="C385" s="65"/>
      <c r="D385" s="43"/>
      <c r="E385" s="117"/>
      <c r="F385" s="117">
        <v>27100</v>
      </c>
      <c r="G385" s="117"/>
      <c r="H385" s="109"/>
      <c r="I385" s="137" t="s">
        <v>6324</v>
      </c>
      <c r="J385" s="1">
        <v>2710</v>
      </c>
      <c r="L385" s="112" t="s">
        <v>3240</v>
      </c>
      <c r="M385" s="103"/>
      <c r="N385" s="103"/>
      <c r="O385" s="103"/>
      <c r="P385" s="103"/>
      <c r="Q385" s="103"/>
      <c r="R385" s="103"/>
      <c r="S385" s="103"/>
      <c r="T385" s="103"/>
      <c r="U385" s="128" t="s">
        <v>514</v>
      </c>
      <c r="W385" s="103" t="str">
        <f t="shared" si="5"/>
        <v/>
      </c>
    </row>
    <row r="386" spans="1:23" ht="12.75" customHeight="1">
      <c r="A386" s="108">
        <v>377</v>
      </c>
      <c r="B386" s="126"/>
      <c r="C386" s="65"/>
      <c r="D386" s="43"/>
      <c r="E386" s="117"/>
      <c r="F386" s="117"/>
      <c r="G386" s="112">
        <v>271000</v>
      </c>
      <c r="H386" s="111"/>
      <c r="I386" s="111" t="s">
        <v>6323</v>
      </c>
      <c r="J386" s="1">
        <v>27100</v>
      </c>
      <c r="L386" s="112" t="s">
        <v>3245</v>
      </c>
      <c r="M386" s="103"/>
      <c r="N386" s="103"/>
      <c r="O386" s="103"/>
      <c r="P386" s="103"/>
      <c r="Q386" s="103"/>
      <c r="R386" s="103"/>
      <c r="S386" s="103"/>
      <c r="T386" s="103"/>
      <c r="U386" s="128" t="s">
        <v>514</v>
      </c>
      <c r="W386" s="103" t="str">
        <f t="shared" si="5"/>
        <v/>
      </c>
    </row>
    <row r="387" spans="1:23" ht="12.75" customHeight="1">
      <c r="A387" s="108">
        <v>378</v>
      </c>
      <c r="B387" s="1146"/>
      <c r="C387" s="44"/>
      <c r="D387" s="45"/>
      <c r="E387" s="117"/>
      <c r="F387" s="112"/>
      <c r="G387" s="112">
        <v>271010</v>
      </c>
      <c r="H387" s="111"/>
      <c r="I387" s="111" t="s">
        <v>8448</v>
      </c>
      <c r="J387" s="103">
        <v>27100</v>
      </c>
      <c r="K387" s="103"/>
      <c r="L387" s="112" t="s">
        <v>3245</v>
      </c>
      <c r="M387" s="103"/>
      <c r="N387" s="103"/>
      <c r="O387" s="103"/>
      <c r="P387" s="103"/>
      <c r="Q387" s="103"/>
      <c r="R387" s="103"/>
      <c r="S387" s="103"/>
      <c r="T387" s="103"/>
      <c r="U387" s="515" t="s">
        <v>514</v>
      </c>
      <c r="W387" s="103" t="str">
        <f t="shared" si="5"/>
        <v/>
      </c>
    </row>
    <row r="388" spans="1:23" ht="12.75" customHeight="1">
      <c r="A388" s="108">
        <v>379</v>
      </c>
      <c r="B388" s="595"/>
      <c r="C388" s="596"/>
      <c r="D388" s="597"/>
      <c r="E388" s="117"/>
      <c r="F388" s="590"/>
      <c r="G388" s="590">
        <v>271020</v>
      </c>
      <c r="H388" s="586"/>
      <c r="I388" s="586" t="s">
        <v>8532</v>
      </c>
      <c r="J388" s="103">
        <v>27100</v>
      </c>
      <c r="K388" s="103"/>
      <c r="L388" s="112" t="s">
        <v>3245</v>
      </c>
      <c r="M388" s="589"/>
      <c r="N388" s="589"/>
      <c r="O388" s="589"/>
      <c r="P388" s="589"/>
      <c r="Q388" s="589"/>
      <c r="R388" s="589"/>
      <c r="S388" s="589"/>
      <c r="T388" s="589"/>
      <c r="U388" s="587"/>
      <c r="V388" s="588"/>
      <c r="W388" s="103" t="str">
        <f t="shared" si="5"/>
        <v/>
      </c>
    </row>
    <row r="389" spans="1:23" ht="12.75" customHeight="1">
      <c r="A389" s="108">
        <v>380</v>
      </c>
      <c r="B389" s="69"/>
      <c r="C389" s="70"/>
      <c r="D389" s="71">
        <v>28</v>
      </c>
      <c r="E389" s="158"/>
      <c r="F389" s="158"/>
      <c r="G389" s="158"/>
      <c r="H389" s="159"/>
      <c r="I389" s="159" t="s">
        <v>1379</v>
      </c>
      <c r="J389" s="72"/>
      <c r="K389" s="72"/>
      <c r="L389" s="158" t="s">
        <v>3240</v>
      </c>
      <c r="M389" s="103"/>
      <c r="N389" s="103"/>
      <c r="O389" s="103"/>
      <c r="P389" s="103"/>
      <c r="Q389" s="103"/>
      <c r="R389" s="103"/>
      <c r="S389" s="103"/>
      <c r="T389" s="103"/>
      <c r="U389" s="128" t="s">
        <v>514</v>
      </c>
      <c r="W389" s="103" t="str">
        <f t="shared" si="5"/>
        <v/>
      </c>
    </row>
    <row r="390" spans="1:23" ht="12.75" customHeight="1">
      <c r="A390" s="108">
        <v>381</v>
      </c>
      <c r="B390" s="126"/>
      <c r="C390" s="65"/>
      <c r="D390" s="43"/>
      <c r="E390" s="117">
        <v>2110</v>
      </c>
      <c r="F390" s="117"/>
      <c r="G390" s="117"/>
      <c r="H390" s="109"/>
      <c r="I390" s="109" t="s">
        <v>1380</v>
      </c>
      <c r="L390" s="117" t="s">
        <v>3240</v>
      </c>
      <c r="M390" s="103"/>
      <c r="N390" s="103"/>
      <c r="O390" s="103"/>
      <c r="P390" s="103"/>
      <c r="Q390" s="103"/>
      <c r="R390" s="103"/>
      <c r="S390" s="103"/>
      <c r="T390" s="103"/>
      <c r="U390" s="128" t="s">
        <v>514</v>
      </c>
      <c r="W390" s="103" t="str">
        <f t="shared" si="5"/>
        <v/>
      </c>
    </row>
    <row r="391" spans="1:23" ht="12.75" customHeight="1">
      <c r="A391" s="108">
        <v>382</v>
      </c>
      <c r="B391" s="126"/>
      <c r="C391" s="65"/>
      <c r="D391" s="43"/>
      <c r="E391" s="117"/>
      <c r="F391" s="117">
        <v>21100</v>
      </c>
      <c r="G391" s="117"/>
      <c r="H391" s="109"/>
      <c r="I391" s="109" t="s">
        <v>1380</v>
      </c>
      <c r="J391" s="1">
        <v>2110</v>
      </c>
      <c r="L391" s="117" t="s">
        <v>3240</v>
      </c>
      <c r="M391" s="103"/>
      <c r="N391" s="103"/>
      <c r="O391" s="103"/>
      <c r="P391" s="103"/>
      <c r="Q391" s="103"/>
      <c r="R391" s="103"/>
      <c r="S391" s="103"/>
      <c r="T391" s="103"/>
      <c r="U391" s="128" t="s">
        <v>514</v>
      </c>
      <c r="W391" s="103" t="str">
        <f t="shared" si="5"/>
        <v/>
      </c>
    </row>
    <row r="392" spans="1:23" ht="12.75" customHeight="1">
      <c r="A392" s="108">
        <v>383</v>
      </c>
      <c r="B392" s="126"/>
      <c r="C392" s="65"/>
      <c r="D392" s="43"/>
      <c r="E392" s="1146"/>
      <c r="F392" s="1146"/>
      <c r="G392" s="112">
        <v>211000</v>
      </c>
      <c r="H392" s="111"/>
      <c r="I392" s="111" t="s">
        <v>1381</v>
      </c>
      <c r="J392" s="103">
        <v>21100</v>
      </c>
      <c r="K392" s="103"/>
      <c r="L392" s="112" t="s">
        <v>3245</v>
      </c>
      <c r="M392" s="103"/>
      <c r="N392" s="103"/>
      <c r="O392" s="103"/>
      <c r="P392" s="103"/>
      <c r="Q392" s="103"/>
      <c r="R392" s="103"/>
      <c r="S392" s="103"/>
      <c r="T392" s="103"/>
      <c r="U392" s="128" t="s">
        <v>514</v>
      </c>
      <c r="W392" s="103" t="str">
        <f t="shared" si="5"/>
        <v/>
      </c>
    </row>
    <row r="393" spans="1:23" ht="12.75" customHeight="1">
      <c r="A393" s="108">
        <v>384</v>
      </c>
      <c r="B393" s="126"/>
      <c r="C393" s="65"/>
      <c r="D393" s="43"/>
      <c r="E393" s="1146"/>
      <c r="F393" s="1146"/>
      <c r="G393" s="112">
        <v>211010</v>
      </c>
      <c r="H393" s="111"/>
      <c r="I393" s="111" t="s">
        <v>1382</v>
      </c>
      <c r="J393" s="103">
        <v>21100</v>
      </c>
      <c r="K393" s="103"/>
      <c r="L393" s="112" t="s">
        <v>3245</v>
      </c>
      <c r="M393" s="103"/>
      <c r="N393" s="103"/>
      <c r="O393" s="103"/>
      <c r="P393" s="103"/>
      <c r="Q393" s="103"/>
      <c r="R393" s="103"/>
      <c r="S393" s="103"/>
      <c r="T393" s="103"/>
      <c r="U393" s="128" t="s">
        <v>514</v>
      </c>
      <c r="W393" s="103" t="str">
        <f t="shared" si="5"/>
        <v/>
      </c>
    </row>
    <row r="394" spans="1:23" ht="12.75" customHeight="1">
      <c r="A394" s="108">
        <v>385</v>
      </c>
      <c r="B394" s="126"/>
      <c r="C394" s="65"/>
      <c r="D394" s="43"/>
      <c r="E394" s="1146"/>
      <c r="F394" s="1146"/>
      <c r="G394" s="112">
        <v>211020</v>
      </c>
      <c r="H394" s="111"/>
      <c r="I394" s="111" t="s">
        <v>5216</v>
      </c>
      <c r="J394" s="103">
        <v>21100</v>
      </c>
      <c r="K394" s="103"/>
      <c r="L394" s="112" t="s">
        <v>3245</v>
      </c>
      <c r="M394" s="103"/>
      <c r="N394" s="103"/>
      <c r="O394" s="103"/>
      <c r="P394" s="103"/>
      <c r="Q394" s="103"/>
      <c r="R394" s="103"/>
      <c r="S394" s="103"/>
      <c r="T394" s="103"/>
      <c r="U394" s="128" t="s">
        <v>514</v>
      </c>
      <c r="W394" s="103" t="str">
        <f t="shared" si="5"/>
        <v/>
      </c>
    </row>
    <row r="395" spans="1:23" ht="12.75" customHeight="1">
      <c r="A395" s="108">
        <v>386</v>
      </c>
      <c r="B395" s="126"/>
      <c r="C395" s="65"/>
      <c r="D395" s="43"/>
      <c r="E395" s="1146"/>
      <c r="F395" s="1146"/>
      <c r="G395" s="112">
        <v>211030</v>
      </c>
      <c r="H395" s="111"/>
      <c r="I395" s="111" t="s">
        <v>3424</v>
      </c>
      <c r="J395" s="103">
        <v>21100</v>
      </c>
      <c r="K395" s="103"/>
      <c r="L395" s="112" t="s">
        <v>3245</v>
      </c>
      <c r="M395" s="103"/>
      <c r="N395" s="103"/>
      <c r="O395" s="103"/>
      <c r="P395" s="103"/>
      <c r="Q395" s="103"/>
      <c r="R395" s="103"/>
      <c r="S395" s="103"/>
      <c r="T395" s="103"/>
      <c r="U395" s="128" t="s">
        <v>514</v>
      </c>
      <c r="W395" s="103" t="str">
        <f t="shared" si="5"/>
        <v/>
      </c>
    </row>
    <row r="396" spans="1:23" ht="12.75" customHeight="1">
      <c r="A396" s="108">
        <v>387</v>
      </c>
      <c r="B396" s="126"/>
      <c r="C396" s="65"/>
      <c r="D396" s="43"/>
      <c r="E396" s="1146"/>
      <c r="F396" s="1146"/>
      <c r="G396" s="112">
        <v>211040</v>
      </c>
      <c r="H396" s="111"/>
      <c r="I396" s="111" t="s">
        <v>5353</v>
      </c>
      <c r="J396" s="103">
        <v>21100</v>
      </c>
      <c r="K396" s="103"/>
      <c r="L396" s="112" t="s">
        <v>3245</v>
      </c>
      <c r="M396" s="103"/>
      <c r="N396" s="103"/>
      <c r="O396" s="103"/>
      <c r="P396" s="103"/>
      <c r="Q396" s="103"/>
      <c r="R396" s="103"/>
      <c r="S396" s="103"/>
      <c r="T396" s="103"/>
      <c r="U396" s="128" t="s">
        <v>514</v>
      </c>
      <c r="W396" s="103" t="str">
        <f t="shared" ref="W396:W459" si="7">LEFT(V396,3)</f>
        <v/>
      </c>
    </row>
    <row r="397" spans="1:23" ht="12.75" customHeight="1">
      <c r="A397" s="108">
        <v>388</v>
      </c>
      <c r="B397" s="126"/>
      <c r="C397" s="65"/>
      <c r="D397" s="43"/>
      <c r="E397" s="1146"/>
      <c r="F397" s="1146"/>
      <c r="G397" s="112">
        <v>211050</v>
      </c>
      <c r="H397" s="111"/>
      <c r="I397" s="111" t="s">
        <v>5394</v>
      </c>
      <c r="J397" s="103">
        <v>21100</v>
      </c>
      <c r="K397" s="103"/>
      <c r="L397" s="112" t="s">
        <v>3245</v>
      </c>
      <c r="M397" s="103"/>
      <c r="N397" s="103"/>
      <c r="O397" s="103"/>
      <c r="P397" s="103"/>
      <c r="Q397" s="103"/>
      <c r="R397" s="103"/>
      <c r="S397" s="103"/>
      <c r="T397" s="103"/>
      <c r="U397" s="128" t="s">
        <v>514</v>
      </c>
      <c r="W397" s="103" t="str">
        <f t="shared" si="7"/>
        <v/>
      </c>
    </row>
    <row r="398" spans="1:23" ht="12.75" customHeight="1">
      <c r="A398" s="108">
        <v>389</v>
      </c>
      <c r="B398" s="126"/>
      <c r="C398" s="65"/>
      <c r="D398" s="43"/>
      <c r="E398" s="1146"/>
      <c r="F398" s="1146"/>
      <c r="G398" s="112">
        <v>211899</v>
      </c>
      <c r="H398" s="111"/>
      <c r="I398" s="111" t="s">
        <v>1383</v>
      </c>
      <c r="J398" s="103">
        <v>21100</v>
      </c>
      <c r="K398" s="103"/>
      <c r="L398" s="112" t="s">
        <v>3245</v>
      </c>
      <c r="M398" s="103"/>
      <c r="N398" s="103"/>
      <c r="O398" s="103"/>
      <c r="P398" s="103"/>
      <c r="Q398" s="103"/>
      <c r="R398" s="103"/>
      <c r="S398" s="103"/>
      <c r="T398" s="103"/>
      <c r="U398" s="128" t="s">
        <v>514</v>
      </c>
      <c r="W398" s="103" t="str">
        <f t="shared" si="7"/>
        <v/>
      </c>
    </row>
    <row r="399" spans="1:23" ht="12.75" customHeight="1">
      <c r="A399" s="108">
        <v>390</v>
      </c>
      <c r="B399" s="126"/>
      <c r="C399" s="65"/>
      <c r="D399" s="43"/>
      <c r="E399" s="112"/>
      <c r="F399" s="112"/>
      <c r="G399" s="112">
        <v>211999</v>
      </c>
      <c r="H399" s="111"/>
      <c r="I399" s="111" t="s">
        <v>1384</v>
      </c>
      <c r="J399" s="103">
        <v>21100</v>
      </c>
      <c r="K399" s="103"/>
      <c r="L399" s="112" t="s">
        <v>3245</v>
      </c>
      <c r="M399" s="103"/>
      <c r="N399" s="103"/>
      <c r="O399" s="103"/>
      <c r="P399" s="103"/>
      <c r="Q399" s="103"/>
      <c r="R399" s="103"/>
      <c r="S399" s="103"/>
      <c r="T399" s="103"/>
      <c r="U399" s="128" t="s">
        <v>514</v>
      </c>
      <c r="W399" s="103" t="str">
        <f t="shared" si="7"/>
        <v/>
      </c>
    </row>
    <row r="400" spans="1:23" ht="12.75" customHeight="1">
      <c r="A400" s="108">
        <v>391</v>
      </c>
      <c r="B400" s="126"/>
      <c r="C400" s="65"/>
      <c r="D400" s="43"/>
      <c r="E400" s="112">
        <v>2400</v>
      </c>
      <c r="F400" s="112"/>
      <c r="G400" s="112"/>
      <c r="H400" s="111"/>
      <c r="I400" s="111" t="s">
        <v>1385</v>
      </c>
      <c r="J400" s="103"/>
      <c r="K400" s="103"/>
      <c r="L400" s="112" t="s">
        <v>3240</v>
      </c>
      <c r="M400" s="103"/>
      <c r="N400" s="103"/>
      <c r="O400" s="103"/>
      <c r="P400" s="103"/>
      <c r="Q400" s="103"/>
      <c r="R400" s="103"/>
      <c r="S400" s="103"/>
      <c r="T400" s="103"/>
      <c r="U400" s="128" t="s">
        <v>514</v>
      </c>
      <c r="W400" s="103" t="str">
        <f t="shared" si="7"/>
        <v/>
      </c>
    </row>
    <row r="401" spans="1:52" ht="12.75" customHeight="1">
      <c r="A401" s="108">
        <v>392</v>
      </c>
      <c r="B401" s="126"/>
      <c r="C401" s="65"/>
      <c r="D401" s="43"/>
      <c r="E401" s="112"/>
      <c r="F401" s="112">
        <v>24000</v>
      </c>
      <c r="G401" s="112"/>
      <c r="H401" s="111"/>
      <c r="I401" s="111" t="s">
        <v>1385</v>
      </c>
      <c r="J401" s="103">
        <v>2400</v>
      </c>
      <c r="K401" s="103"/>
      <c r="L401" s="112" t="s">
        <v>3240</v>
      </c>
      <c r="M401" s="103"/>
      <c r="N401" s="103"/>
      <c r="O401" s="103"/>
      <c r="P401" s="103"/>
      <c r="Q401" s="103"/>
      <c r="R401" s="103"/>
      <c r="S401" s="103"/>
      <c r="T401" s="103"/>
      <c r="U401" s="128" t="s">
        <v>514</v>
      </c>
      <c r="W401" s="103" t="str">
        <f t="shared" si="7"/>
        <v/>
      </c>
    </row>
    <row r="402" spans="1:52" ht="12.75" customHeight="1">
      <c r="A402" s="108">
        <v>393</v>
      </c>
      <c r="B402" s="126"/>
      <c r="C402" s="65"/>
      <c r="D402" s="43"/>
      <c r="E402" s="112"/>
      <c r="F402" s="112"/>
      <c r="G402" s="112">
        <v>240000</v>
      </c>
      <c r="H402" s="111"/>
      <c r="I402" s="111" t="s">
        <v>1386</v>
      </c>
      <c r="J402" s="103">
        <v>24000</v>
      </c>
      <c r="K402" s="103"/>
      <c r="L402" s="112" t="s">
        <v>3245</v>
      </c>
      <c r="M402" s="103"/>
      <c r="N402" s="103"/>
      <c r="O402" s="103"/>
      <c r="P402" s="103"/>
      <c r="Q402" s="103"/>
      <c r="R402" s="103"/>
      <c r="S402" s="103"/>
      <c r="T402" s="103"/>
      <c r="U402" s="128" t="s">
        <v>514</v>
      </c>
      <c r="W402" s="103" t="str">
        <f t="shared" si="7"/>
        <v/>
      </c>
    </row>
    <row r="403" spans="1:52" ht="12.75" customHeight="1">
      <c r="A403" s="108">
        <v>394</v>
      </c>
      <c r="B403" s="69"/>
      <c r="C403" s="70"/>
      <c r="D403" s="71">
        <v>29</v>
      </c>
      <c r="E403" s="158"/>
      <c r="F403" s="158"/>
      <c r="G403" s="158"/>
      <c r="H403" s="159"/>
      <c r="I403" s="159" t="s">
        <v>1387</v>
      </c>
      <c r="J403" s="72"/>
      <c r="K403" s="72"/>
      <c r="L403" s="158" t="s">
        <v>3240</v>
      </c>
      <c r="M403" s="103"/>
      <c r="N403" s="103"/>
      <c r="O403" s="103"/>
      <c r="P403" s="103"/>
      <c r="Q403" s="103"/>
      <c r="R403" s="103"/>
      <c r="S403" s="103"/>
      <c r="T403" s="103"/>
      <c r="U403" s="128" t="s">
        <v>514</v>
      </c>
      <c r="W403" s="103" t="str">
        <f t="shared" si="7"/>
        <v/>
      </c>
    </row>
    <row r="404" spans="1:52" ht="12.75" customHeight="1">
      <c r="A404" s="108">
        <v>395</v>
      </c>
      <c r="B404" s="126"/>
      <c r="C404" s="65"/>
      <c r="D404" s="43"/>
      <c r="E404" s="117">
        <v>2611</v>
      </c>
      <c r="F404" s="117"/>
      <c r="G404" s="117"/>
      <c r="H404" s="109"/>
      <c r="I404" s="137" t="s">
        <v>1388</v>
      </c>
      <c r="L404" s="112" t="s">
        <v>3240</v>
      </c>
      <c r="M404" s="103"/>
      <c r="N404" s="103"/>
      <c r="O404" s="103"/>
      <c r="P404" s="103"/>
      <c r="Q404" s="103"/>
      <c r="R404" s="103"/>
      <c r="S404" s="103"/>
      <c r="T404" s="103"/>
      <c r="U404" s="128" t="s">
        <v>514</v>
      </c>
      <c r="W404" s="103" t="str">
        <f t="shared" si="7"/>
        <v/>
      </c>
    </row>
    <row r="405" spans="1:52" ht="12.75" customHeight="1">
      <c r="A405" s="108">
        <v>396</v>
      </c>
      <c r="B405" s="126"/>
      <c r="C405" s="65"/>
      <c r="D405" s="43"/>
      <c r="E405" s="117"/>
      <c r="F405" s="117">
        <v>26110</v>
      </c>
      <c r="G405" s="117"/>
      <c r="H405" s="109"/>
      <c r="I405" s="137" t="s">
        <v>1388</v>
      </c>
      <c r="J405" s="1">
        <v>2611</v>
      </c>
      <c r="L405" s="112" t="s">
        <v>3240</v>
      </c>
      <c r="M405" s="103"/>
      <c r="N405" s="103"/>
      <c r="O405" s="103"/>
      <c r="P405" s="103"/>
      <c r="Q405" s="103"/>
      <c r="R405" s="103"/>
      <c r="S405" s="103"/>
      <c r="T405" s="103"/>
      <c r="U405" s="128" t="s">
        <v>514</v>
      </c>
      <c r="W405" s="103" t="str">
        <f t="shared" si="7"/>
        <v/>
      </c>
    </row>
    <row r="406" spans="1:52" ht="12.75" customHeight="1">
      <c r="A406" s="108">
        <v>397</v>
      </c>
      <c r="B406" s="126"/>
      <c r="C406" s="65"/>
      <c r="D406" s="43"/>
      <c r="E406" s="117"/>
      <c r="F406" s="117"/>
      <c r="G406" s="117">
        <v>261100</v>
      </c>
      <c r="H406" s="109"/>
      <c r="I406" s="137" t="s">
        <v>1389</v>
      </c>
      <c r="J406" s="1">
        <v>26110</v>
      </c>
      <c r="L406" s="112" t="s">
        <v>3245</v>
      </c>
      <c r="M406" s="103"/>
      <c r="N406" s="103"/>
      <c r="O406" s="103"/>
      <c r="P406" s="103"/>
      <c r="Q406" s="103"/>
      <c r="R406" s="103"/>
      <c r="S406" s="103"/>
      <c r="T406" s="103"/>
      <c r="U406" s="128" t="s">
        <v>514</v>
      </c>
      <c r="W406" s="103" t="str">
        <f t="shared" si="7"/>
        <v/>
      </c>
    </row>
    <row r="407" spans="1:52" ht="12.75" customHeight="1">
      <c r="A407" s="108">
        <v>398</v>
      </c>
      <c r="B407" s="69"/>
      <c r="C407" s="70"/>
      <c r="D407" s="71" t="s">
        <v>1390</v>
      </c>
      <c r="E407" s="158"/>
      <c r="F407" s="158"/>
      <c r="G407" s="158"/>
      <c r="H407" s="159"/>
      <c r="I407" s="159" t="s">
        <v>1391</v>
      </c>
      <c r="J407" s="72"/>
      <c r="K407" s="72"/>
      <c r="L407" s="158" t="s">
        <v>3240</v>
      </c>
      <c r="M407" s="103"/>
      <c r="N407" s="103"/>
      <c r="O407" s="103"/>
      <c r="P407" s="103"/>
      <c r="Q407" s="103"/>
      <c r="R407" s="103"/>
      <c r="S407" s="103"/>
      <c r="T407" s="103"/>
      <c r="U407" s="128" t="s">
        <v>514</v>
      </c>
      <c r="W407" s="103" t="str">
        <f t="shared" si="7"/>
        <v/>
      </c>
    </row>
    <row r="408" spans="1:52" ht="12.75" customHeight="1">
      <c r="A408" s="108">
        <v>399</v>
      </c>
      <c r="B408" s="126"/>
      <c r="C408" s="65"/>
      <c r="D408" s="43"/>
      <c r="E408" s="117">
        <v>2612</v>
      </c>
      <c r="F408" s="117"/>
      <c r="G408" s="117"/>
      <c r="H408" s="109"/>
      <c r="I408" s="109" t="s">
        <v>1392</v>
      </c>
      <c r="L408" s="112" t="s">
        <v>3240</v>
      </c>
      <c r="M408" s="103"/>
      <c r="N408" s="103"/>
      <c r="O408" s="103"/>
      <c r="P408" s="103"/>
      <c r="Q408" s="103"/>
      <c r="R408" s="103"/>
      <c r="S408" s="103"/>
      <c r="T408" s="103"/>
      <c r="U408" s="128" t="s">
        <v>514</v>
      </c>
      <c r="W408" s="103" t="str">
        <f t="shared" si="7"/>
        <v/>
      </c>
    </row>
    <row r="409" spans="1:52" ht="12.75" customHeight="1">
      <c r="A409" s="108">
        <v>400</v>
      </c>
      <c r="B409" s="126"/>
      <c r="C409" s="65"/>
      <c r="D409" s="43"/>
      <c r="E409" s="117"/>
      <c r="F409" s="117">
        <v>26120</v>
      </c>
      <c r="G409" s="117"/>
      <c r="H409" s="109"/>
      <c r="I409" s="109" t="s">
        <v>1392</v>
      </c>
      <c r="J409" s="1">
        <v>2612</v>
      </c>
      <c r="L409" s="112" t="s">
        <v>3240</v>
      </c>
      <c r="M409" s="103"/>
      <c r="N409" s="103"/>
      <c r="O409" s="103"/>
      <c r="P409" s="103"/>
      <c r="Q409" s="103"/>
      <c r="R409" s="103"/>
      <c r="S409" s="103"/>
      <c r="T409" s="103"/>
      <c r="U409" s="128" t="s">
        <v>514</v>
      </c>
      <c r="W409" s="103" t="str">
        <f t="shared" si="7"/>
        <v/>
      </c>
    </row>
    <row r="410" spans="1:52" ht="12.75" customHeight="1">
      <c r="A410" s="108">
        <v>401</v>
      </c>
      <c r="B410" s="126"/>
      <c r="C410" s="65"/>
      <c r="D410" s="43"/>
      <c r="E410" s="117"/>
      <c r="F410" s="117"/>
      <c r="G410" s="117">
        <v>261200</v>
      </c>
      <c r="H410" s="109"/>
      <c r="I410" s="109" t="s">
        <v>1393</v>
      </c>
      <c r="J410" s="1">
        <v>26120</v>
      </c>
      <c r="L410" s="112" t="s">
        <v>3245</v>
      </c>
      <c r="M410" s="103"/>
      <c r="N410" s="103"/>
      <c r="O410" s="103"/>
      <c r="P410" s="103"/>
      <c r="Q410" s="103"/>
      <c r="R410" s="103"/>
      <c r="S410" s="103"/>
      <c r="T410" s="103"/>
      <c r="U410" s="128" t="s">
        <v>514</v>
      </c>
      <c r="W410" s="103" t="str">
        <f t="shared" si="7"/>
        <v/>
      </c>
    </row>
    <row r="411" spans="1:52" ht="12.75" customHeight="1">
      <c r="A411" s="108">
        <v>402</v>
      </c>
      <c r="B411" s="69"/>
      <c r="C411" s="70"/>
      <c r="D411" s="71" t="s">
        <v>1394</v>
      </c>
      <c r="E411" s="158"/>
      <c r="F411" s="158"/>
      <c r="G411" s="158"/>
      <c r="H411" s="159"/>
      <c r="I411" s="159" t="s">
        <v>1395</v>
      </c>
      <c r="J411" s="72"/>
      <c r="K411" s="72"/>
      <c r="L411" s="158" t="s">
        <v>3240</v>
      </c>
      <c r="M411" s="103"/>
      <c r="N411" s="103"/>
      <c r="O411" s="103"/>
      <c r="P411" s="103"/>
      <c r="Q411" s="103"/>
      <c r="R411" s="103"/>
      <c r="S411" s="103"/>
      <c r="T411" s="103"/>
      <c r="U411" s="128" t="s">
        <v>514</v>
      </c>
      <c r="W411" s="103" t="str">
        <f t="shared" si="7"/>
        <v/>
      </c>
    </row>
    <row r="412" spans="1:52" ht="12.75" customHeight="1">
      <c r="A412" s="108">
        <v>403</v>
      </c>
      <c r="B412" s="126"/>
      <c r="C412" s="65"/>
      <c r="D412" s="43"/>
      <c r="E412" s="117">
        <v>2661</v>
      </c>
      <c r="F412" s="117"/>
      <c r="G412" s="117"/>
      <c r="H412" s="109"/>
      <c r="I412" s="137" t="s">
        <v>1396</v>
      </c>
      <c r="L412" s="112" t="s">
        <v>3240</v>
      </c>
      <c r="M412" s="103"/>
      <c r="N412" s="103"/>
      <c r="O412" s="103"/>
      <c r="P412" s="103"/>
      <c r="Q412" s="103"/>
      <c r="R412" s="103"/>
      <c r="S412" s="103"/>
      <c r="T412" s="103"/>
      <c r="U412" s="128" t="s">
        <v>514</v>
      </c>
      <c r="V412" s="104"/>
      <c r="W412" s="103" t="str">
        <f t="shared" si="7"/>
        <v/>
      </c>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row>
    <row r="413" spans="1:52" s="32" customFormat="1" ht="12.75" customHeight="1">
      <c r="A413" s="108">
        <v>404</v>
      </c>
      <c r="B413" s="126"/>
      <c r="C413" s="65"/>
      <c r="D413" s="43"/>
      <c r="E413" s="117"/>
      <c r="F413" s="117">
        <v>26610</v>
      </c>
      <c r="G413" s="117"/>
      <c r="H413" s="109"/>
      <c r="I413" s="137" t="s">
        <v>1396</v>
      </c>
      <c r="J413" s="1">
        <v>2661</v>
      </c>
      <c r="K413" s="1"/>
      <c r="L413" s="112" t="s">
        <v>3240</v>
      </c>
      <c r="M413" s="103"/>
      <c r="N413" s="103"/>
      <c r="O413" s="103"/>
      <c r="P413" s="103"/>
      <c r="Q413" s="103"/>
      <c r="R413" s="103"/>
      <c r="S413" s="103"/>
      <c r="T413" s="103"/>
      <c r="U413" s="128" t="s">
        <v>514</v>
      </c>
      <c r="V413" s="38"/>
      <c r="W413" s="103" t="str">
        <f t="shared" si="7"/>
        <v/>
      </c>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row>
    <row r="414" spans="1:52" ht="12.75" customHeight="1">
      <c r="A414" s="108">
        <v>405</v>
      </c>
      <c r="B414" s="126"/>
      <c r="C414" s="65"/>
      <c r="D414" s="43"/>
      <c r="E414" s="117"/>
      <c r="F414" s="117"/>
      <c r="G414" s="117">
        <v>266100</v>
      </c>
      <c r="H414" s="109"/>
      <c r="I414" s="109" t="s">
        <v>1395</v>
      </c>
      <c r="J414" s="1">
        <v>26610</v>
      </c>
      <c r="L414" s="112" t="s">
        <v>3245</v>
      </c>
      <c r="M414" s="32"/>
      <c r="N414" s="32"/>
      <c r="O414" s="32"/>
      <c r="P414" s="32"/>
      <c r="Q414" s="32"/>
      <c r="R414" s="32"/>
      <c r="S414" s="32"/>
      <c r="T414" s="32"/>
      <c r="U414" s="128" t="s">
        <v>514</v>
      </c>
      <c r="W414" s="103" t="str">
        <f t="shared" si="7"/>
        <v/>
      </c>
    </row>
    <row r="415" spans="1:52" ht="12.75" customHeight="1">
      <c r="A415" s="108">
        <v>406</v>
      </c>
      <c r="B415" s="69"/>
      <c r="C415" s="70"/>
      <c r="D415" s="71" t="s">
        <v>1397</v>
      </c>
      <c r="E415" s="158"/>
      <c r="F415" s="158"/>
      <c r="G415" s="158"/>
      <c r="H415" s="159"/>
      <c r="I415" s="159" t="s">
        <v>1398</v>
      </c>
      <c r="J415" s="72"/>
      <c r="K415" s="72"/>
      <c r="L415" s="158" t="s">
        <v>3240</v>
      </c>
      <c r="M415" s="103"/>
      <c r="N415" s="103"/>
      <c r="O415" s="103"/>
      <c r="P415" s="103"/>
      <c r="Q415" s="103"/>
      <c r="R415" s="103"/>
      <c r="S415" s="103"/>
      <c r="T415" s="103"/>
      <c r="U415" s="128" t="s">
        <v>514</v>
      </c>
      <c r="W415" s="103" t="str">
        <f t="shared" si="7"/>
        <v/>
      </c>
    </row>
    <row r="416" spans="1:52" ht="12.75" customHeight="1">
      <c r="A416" s="108">
        <v>407</v>
      </c>
      <c r="B416" s="1146"/>
      <c r="C416" s="44"/>
      <c r="D416" s="45"/>
      <c r="E416" s="117">
        <v>2662</v>
      </c>
      <c r="F416" s="117"/>
      <c r="G416" s="117"/>
      <c r="H416" s="109"/>
      <c r="I416" s="137" t="s">
        <v>1396</v>
      </c>
      <c r="J416" s="103"/>
      <c r="K416" s="103"/>
      <c r="L416" s="112" t="s">
        <v>3240</v>
      </c>
      <c r="M416" s="103"/>
      <c r="N416" s="103"/>
      <c r="O416" s="103"/>
      <c r="P416" s="103"/>
      <c r="Q416" s="103"/>
      <c r="R416" s="103"/>
      <c r="S416" s="103"/>
      <c r="T416" s="103"/>
      <c r="U416" s="128" t="s">
        <v>514</v>
      </c>
      <c r="W416" s="103" t="str">
        <f t="shared" si="7"/>
        <v/>
      </c>
    </row>
    <row r="417" spans="1:23" ht="12.75" customHeight="1">
      <c r="A417" s="108">
        <v>408</v>
      </c>
      <c r="B417" s="1146"/>
      <c r="C417" s="44"/>
      <c r="D417" s="45"/>
      <c r="E417" s="117"/>
      <c r="F417" s="117">
        <v>26620</v>
      </c>
      <c r="G417" s="117"/>
      <c r="H417" s="109"/>
      <c r="I417" s="137" t="s">
        <v>1396</v>
      </c>
      <c r="J417" s="103">
        <v>2662</v>
      </c>
      <c r="K417" s="103"/>
      <c r="L417" s="112" t="s">
        <v>3240</v>
      </c>
      <c r="M417" s="103"/>
      <c r="N417" s="103"/>
      <c r="O417" s="103"/>
      <c r="P417" s="103"/>
      <c r="Q417" s="103"/>
      <c r="R417" s="103"/>
      <c r="S417" s="103"/>
      <c r="T417" s="103"/>
      <c r="U417" s="128" t="s">
        <v>514</v>
      </c>
      <c r="W417" s="103" t="str">
        <f t="shared" si="7"/>
        <v/>
      </c>
    </row>
    <row r="418" spans="1:23" ht="12.75" customHeight="1">
      <c r="A418" s="108">
        <v>409</v>
      </c>
      <c r="B418" s="1146"/>
      <c r="C418" s="44"/>
      <c r="D418" s="45"/>
      <c r="E418" s="117"/>
      <c r="F418" s="117"/>
      <c r="G418" s="117">
        <v>266200</v>
      </c>
      <c r="H418" s="109"/>
      <c r="I418" s="109" t="s">
        <v>1398</v>
      </c>
      <c r="J418" s="103">
        <v>26620</v>
      </c>
      <c r="K418" s="103"/>
      <c r="L418" s="112" t="s">
        <v>3245</v>
      </c>
      <c r="M418" s="103"/>
      <c r="N418" s="103"/>
      <c r="O418" s="103"/>
      <c r="P418" s="103"/>
      <c r="Q418" s="103"/>
      <c r="R418" s="103"/>
      <c r="S418" s="103"/>
      <c r="T418" s="103"/>
      <c r="U418" s="128" t="s">
        <v>514</v>
      </c>
      <c r="W418" s="103" t="str">
        <f t="shared" si="7"/>
        <v/>
      </c>
    </row>
    <row r="419" spans="1:23" ht="12.75" customHeight="1">
      <c r="A419" s="108">
        <v>410</v>
      </c>
      <c r="B419" s="69"/>
      <c r="C419" s="70"/>
      <c r="D419" s="71" t="s">
        <v>1399</v>
      </c>
      <c r="E419" s="158"/>
      <c r="F419" s="158"/>
      <c r="G419" s="158"/>
      <c r="H419" s="159"/>
      <c r="I419" s="159" t="s">
        <v>1400</v>
      </c>
      <c r="J419" s="72"/>
      <c r="K419" s="72"/>
      <c r="L419" s="158" t="s">
        <v>3240</v>
      </c>
      <c r="M419" s="103"/>
      <c r="N419" s="103"/>
      <c r="O419" s="103"/>
      <c r="P419" s="103"/>
      <c r="Q419" s="103"/>
      <c r="R419" s="103"/>
      <c r="S419" s="103"/>
      <c r="T419" s="103"/>
      <c r="U419" s="128" t="s">
        <v>514</v>
      </c>
      <c r="W419" s="103" t="str">
        <f t="shared" si="7"/>
        <v/>
      </c>
    </row>
    <row r="420" spans="1:23" ht="12.75" customHeight="1">
      <c r="A420" s="108">
        <v>411</v>
      </c>
      <c r="B420" s="126"/>
      <c r="C420" s="65"/>
      <c r="D420" s="43"/>
      <c r="E420" s="117">
        <v>2271</v>
      </c>
      <c r="F420" s="117"/>
      <c r="G420" s="117"/>
      <c r="H420" s="109"/>
      <c r="I420" s="137" t="s">
        <v>1401</v>
      </c>
      <c r="L420" s="117" t="s">
        <v>3240</v>
      </c>
      <c r="M420" s="103"/>
      <c r="N420" s="103"/>
      <c r="O420" s="103"/>
      <c r="P420" s="103"/>
      <c r="Q420" s="103"/>
      <c r="R420" s="103"/>
      <c r="S420" s="103"/>
      <c r="T420" s="103"/>
      <c r="U420" s="128" t="s">
        <v>514</v>
      </c>
      <c r="W420" s="103" t="str">
        <f t="shared" si="7"/>
        <v/>
      </c>
    </row>
    <row r="421" spans="1:23" ht="12.75" customHeight="1">
      <c r="A421" s="108">
        <v>412</v>
      </c>
      <c r="B421" s="126"/>
      <c r="C421" s="65"/>
      <c r="D421" s="43"/>
      <c r="E421" s="117"/>
      <c r="F421" s="117">
        <v>22710</v>
      </c>
      <c r="G421" s="117"/>
      <c r="H421" s="109"/>
      <c r="I421" s="137" t="s">
        <v>1401</v>
      </c>
      <c r="J421" s="1">
        <v>2271</v>
      </c>
      <c r="L421" s="117" t="s">
        <v>3240</v>
      </c>
      <c r="M421" s="103"/>
      <c r="N421" s="103"/>
      <c r="O421" s="103"/>
      <c r="P421" s="103"/>
      <c r="Q421" s="103"/>
      <c r="R421" s="103"/>
      <c r="S421" s="103"/>
      <c r="T421" s="103"/>
      <c r="U421" s="128" t="s">
        <v>514</v>
      </c>
      <c r="W421" s="103" t="str">
        <f t="shared" si="7"/>
        <v/>
      </c>
    </row>
    <row r="422" spans="1:23" ht="12.75" customHeight="1">
      <c r="A422" s="108">
        <v>413</v>
      </c>
      <c r="B422" s="1144"/>
      <c r="C422" s="65"/>
      <c r="D422" s="43"/>
      <c r="E422" s="117"/>
      <c r="F422" s="117"/>
      <c r="G422" s="117">
        <v>227100</v>
      </c>
      <c r="H422" s="109"/>
      <c r="I422" s="109" t="s">
        <v>1402</v>
      </c>
      <c r="J422" s="1">
        <v>22710</v>
      </c>
      <c r="L422" s="117" t="s">
        <v>3245</v>
      </c>
      <c r="M422" s="103"/>
      <c r="N422" s="103"/>
      <c r="O422" s="103"/>
      <c r="P422" s="103"/>
      <c r="Q422" s="103"/>
      <c r="R422" s="103"/>
      <c r="S422" s="103"/>
      <c r="T422" s="103"/>
      <c r="U422" s="128" t="s">
        <v>514</v>
      </c>
      <c r="W422" s="103" t="str">
        <f t="shared" si="7"/>
        <v/>
      </c>
    </row>
    <row r="423" spans="1:23" ht="12.75" customHeight="1">
      <c r="A423" s="108">
        <v>414</v>
      </c>
      <c r="B423" s="69"/>
      <c r="C423" s="70"/>
      <c r="D423" s="71" t="s">
        <v>3336</v>
      </c>
      <c r="E423" s="158"/>
      <c r="F423" s="158"/>
      <c r="G423" s="158"/>
      <c r="H423" s="159"/>
      <c r="I423" s="159" t="s">
        <v>3337</v>
      </c>
      <c r="J423" s="72"/>
      <c r="K423" s="72"/>
      <c r="L423" s="158" t="s">
        <v>3240</v>
      </c>
      <c r="M423" s="103"/>
      <c r="N423" s="103"/>
      <c r="O423" s="103"/>
      <c r="P423" s="103"/>
      <c r="Q423" s="103"/>
      <c r="R423" s="103"/>
      <c r="S423" s="103"/>
      <c r="T423" s="103"/>
      <c r="U423" s="128" t="s">
        <v>514</v>
      </c>
      <c r="W423" s="103" t="str">
        <f t="shared" si="7"/>
        <v/>
      </c>
    </row>
    <row r="424" spans="1:23" ht="12.75" customHeight="1">
      <c r="A424" s="108">
        <v>415</v>
      </c>
      <c r="B424" s="1146"/>
      <c r="C424" s="44"/>
      <c r="D424" s="45"/>
      <c r="E424" s="112">
        <v>2273</v>
      </c>
      <c r="F424" s="112"/>
      <c r="G424" s="112"/>
      <c r="H424" s="111"/>
      <c r="I424" s="111" t="s">
        <v>3338</v>
      </c>
      <c r="J424" s="103"/>
      <c r="K424" s="103"/>
      <c r="L424" s="117" t="s">
        <v>3240</v>
      </c>
      <c r="M424" s="103"/>
      <c r="N424" s="103"/>
      <c r="O424" s="103"/>
      <c r="P424" s="103"/>
      <c r="Q424" s="103"/>
      <c r="R424" s="103"/>
      <c r="S424" s="103"/>
      <c r="T424" s="103"/>
      <c r="U424" s="128" t="s">
        <v>514</v>
      </c>
      <c r="W424" s="103" t="str">
        <f t="shared" si="7"/>
        <v/>
      </c>
    </row>
    <row r="425" spans="1:23" ht="12.75" customHeight="1">
      <c r="A425" s="108">
        <v>416</v>
      </c>
      <c r="B425" s="1146"/>
      <c r="C425" s="44"/>
      <c r="D425" s="45"/>
      <c r="E425" s="112"/>
      <c r="F425" s="112">
        <v>22730</v>
      </c>
      <c r="G425" s="112"/>
      <c r="H425" s="111"/>
      <c r="I425" s="111" t="s">
        <v>3338</v>
      </c>
      <c r="J425" s="103">
        <v>2273</v>
      </c>
      <c r="K425" s="103"/>
      <c r="L425" s="117" t="s">
        <v>3240</v>
      </c>
      <c r="M425" s="103"/>
      <c r="N425" s="103"/>
      <c r="O425" s="103"/>
      <c r="P425" s="103"/>
      <c r="Q425" s="103"/>
      <c r="R425" s="103"/>
      <c r="S425" s="103"/>
      <c r="T425" s="103"/>
      <c r="U425" s="128" t="s">
        <v>514</v>
      </c>
      <c r="W425" s="103" t="str">
        <f t="shared" si="7"/>
        <v/>
      </c>
    </row>
    <row r="426" spans="1:23" ht="12.75" customHeight="1">
      <c r="A426" s="108">
        <v>417</v>
      </c>
      <c r="B426" s="130"/>
      <c r="C426" s="44"/>
      <c r="D426" s="45"/>
      <c r="E426" s="112"/>
      <c r="F426" s="112"/>
      <c r="G426" s="112">
        <v>227300</v>
      </c>
      <c r="H426" s="111"/>
      <c r="I426" s="111" t="s">
        <v>3339</v>
      </c>
      <c r="J426" s="103">
        <v>22730</v>
      </c>
      <c r="K426" s="103"/>
      <c r="L426" s="112" t="s">
        <v>3245</v>
      </c>
      <c r="M426" s="103"/>
      <c r="N426" s="103"/>
      <c r="O426" s="103"/>
      <c r="P426" s="103"/>
      <c r="Q426" s="103"/>
      <c r="R426" s="103"/>
      <c r="S426" s="103"/>
      <c r="T426" s="103"/>
      <c r="U426" s="128" t="s">
        <v>514</v>
      </c>
      <c r="W426" s="103" t="str">
        <f t="shared" si="7"/>
        <v/>
      </c>
    </row>
    <row r="427" spans="1:23" ht="12.75" customHeight="1">
      <c r="A427" s="108">
        <v>418</v>
      </c>
      <c r="B427" s="177"/>
      <c r="C427" s="44"/>
      <c r="D427" s="45"/>
      <c r="E427" s="112"/>
      <c r="F427" s="112"/>
      <c r="G427" s="112">
        <v>227310</v>
      </c>
      <c r="H427" s="111"/>
      <c r="I427" s="111" t="s">
        <v>6498</v>
      </c>
      <c r="J427" s="103">
        <v>22730</v>
      </c>
      <c r="K427" s="103"/>
      <c r="L427" s="112" t="s">
        <v>3245</v>
      </c>
      <c r="M427" s="103"/>
      <c r="N427" s="103"/>
      <c r="O427" s="103"/>
      <c r="P427" s="103"/>
      <c r="Q427" s="103"/>
      <c r="R427" s="103"/>
      <c r="S427" s="103"/>
      <c r="T427" s="103"/>
      <c r="U427" s="178" t="s">
        <v>514</v>
      </c>
      <c r="W427" s="103" t="str">
        <f t="shared" si="7"/>
        <v/>
      </c>
    </row>
    <row r="428" spans="1:23" ht="12.75" customHeight="1">
      <c r="A428" s="108">
        <v>419</v>
      </c>
      <c r="B428" s="69"/>
      <c r="C428" s="70"/>
      <c r="D428" s="71" t="s">
        <v>1403</v>
      </c>
      <c r="E428" s="158"/>
      <c r="F428" s="158"/>
      <c r="G428" s="158"/>
      <c r="H428" s="159"/>
      <c r="I428" s="159" t="s">
        <v>1404</v>
      </c>
      <c r="J428" s="72"/>
      <c r="K428" s="72"/>
      <c r="L428" s="158" t="s">
        <v>3240</v>
      </c>
      <c r="M428" s="103"/>
      <c r="N428" s="103"/>
      <c r="O428" s="103"/>
      <c r="P428" s="103"/>
      <c r="Q428" s="103"/>
      <c r="R428" s="103"/>
      <c r="S428" s="103"/>
      <c r="T428" s="103"/>
      <c r="U428" s="128" t="s">
        <v>514</v>
      </c>
      <c r="W428" s="103" t="str">
        <f t="shared" si="7"/>
        <v/>
      </c>
    </row>
    <row r="429" spans="1:23" ht="12.75" customHeight="1">
      <c r="A429" s="108">
        <v>420</v>
      </c>
      <c r="B429" s="126"/>
      <c r="C429" s="65"/>
      <c r="D429" s="43"/>
      <c r="E429" s="117">
        <v>2272</v>
      </c>
      <c r="F429" s="117"/>
      <c r="G429" s="117"/>
      <c r="H429" s="109"/>
      <c r="I429" s="137" t="s">
        <v>1405</v>
      </c>
      <c r="L429" s="117" t="s">
        <v>3240</v>
      </c>
      <c r="M429" s="103"/>
      <c r="N429" s="103"/>
      <c r="O429" s="103"/>
      <c r="P429" s="103"/>
      <c r="Q429" s="103"/>
      <c r="R429" s="103"/>
      <c r="S429" s="103"/>
      <c r="T429" s="103"/>
      <c r="U429" s="128" t="s">
        <v>514</v>
      </c>
      <c r="W429" s="103" t="str">
        <f t="shared" si="7"/>
        <v/>
      </c>
    </row>
    <row r="430" spans="1:23" ht="12.75" customHeight="1">
      <c r="A430" s="108">
        <v>421</v>
      </c>
      <c r="B430" s="1144"/>
      <c r="C430" s="65"/>
      <c r="D430" s="43"/>
      <c r="E430" s="117"/>
      <c r="F430" s="117">
        <v>22720</v>
      </c>
      <c r="G430" s="117"/>
      <c r="H430" s="109"/>
      <c r="I430" s="137" t="s">
        <v>1405</v>
      </c>
      <c r="J430" s="1">
        <v>2272</v>
      </c>
      <c r="L430" s="117" t="s">
        <v>3240</v>
      </c>
      <c r="M430" s="103"/>
      <c r="N430" s="103"/>
      <c r="O430" s="103"/>
      <c r="P430" s="103"/>
      <c r="Q430" s="103"/>
      <c r="R430" s="103"/>
      <c r="S430" s="103"/>
      <c r="T430" s="103"/>
      <c r="U430" s="128" t="s">
        <v>514</v>
      </c>
      <c r="W430" s="103" t="str">
        <f t="shared" si="7"/>
        <v/>
      </c>
    </row>
    <row r="431" spans="1:23" ht="12.75" customHeight="1">
      <c r="A431" s="108">
        <v>422</v>
      </c>
      <c r="B431" s="1144"/>
      <c r="C431" s="65"/>
      <c r="D431" s="43"/>
      <c r="E431" s="117"/>
      <c r="F431" s="117"/>
      <c r="G431" s="117">
        <v>227200</v>
      </c>
      <c r="H431" s="109"/>
      <c r="I431" s="109" t="s">
        <v>1406</v>
      </c>
      <c r="J431" s="1">
        <v>22720</v>
      </c>
      <c r="L431" s="117" t="s">
        <v>3245</v>
      </c>
      <c r="M431" s="103"/>
      <c r="N431" s="103"/>
      <c r="O431" s="103"/>
      <c r="P431" s="103"/>
      <c r="Q431" s="103"/>
      <c r="R431" s="103"/>
      <c r="S431" s="103"/>
      <c r="T431" s="103"/>
      <c r="U431" s="128" t="s">
        <v>514</v>
      </c>
      <c r="W431" s="103" t="str">
        <f t="shared" si="7"/>
        <v/>
      </c>
    </row>
    <row r="432" spans="1:23" ht="12.75" customHeight="1">
      <c r="A432" s="108">
        <v>423</v>
      </c>
      <c r="B432" s="69"/>
      <c r="C432" s="70"/>
      <c r="D432" s="71" t="s">
        <v>3340</v>
      </c>
      <c r="E432" s="158"/>
      <c r="F432" s="158"/>
      <c r="G432" s="158"/>
      <c r="H432" s="159"/>
      <c r="I432" s="159" t="s">
        <v>3341</v>
      </c>
      <c r="J432" s="72"/>
      <c r="K432" s="72"/>
      <c r="L432" s="158" t="s">
        <v>3240</v>
      </c>
      <c r="M432" s="103"/>
      <c r="N432" s="103"/>
      <c r="O432" s="103"/>
      <c r="P432" s="103"/>
      <c r="Q432" s="103"/>
      <c r="R432" s="103"/>
      <c r="S432" s="103"/>
      <c r="T432" s="103"/>
      <c r="U432" s="128" t="s">
        <v>514</v>
      </c>
      <c r="W432" s="103" t="str">
        <f t="shared" si="7"/>
        <v/>
      </c>
    </row>
    <row r="433" spans="1:23" ht="12.75" customHeight="1">
      <c r="A433" s="108">
        <v>424</v>
      </c>
      <c r="B433" s="1146"/>
      <c r="C433" s="44"/>
      <c r="D433" s="45"/>
      <c r="E433" s="112">
        <v>2274</v>
      </c>
      <c r="F433" s="112"/>
      <c r="G433" s="112"/>
      <c r="H433" s="111"/>
      <c r="I433" s="111" t="s">
        <v>3342</v>
      </c>
      <c r="J433" s="103"/>
      <c r="K433" s="103"/>
      <c r="L433" s="117" t="s">
        <v>3240</v>
      </c>
      <c r="M433" s="103"/>
      <c r="N433" s="103"/>
      <c r="O433" s="103"/>
      <c r="P433" s="103"/>
      <c r="Q433" s="103"/>
      <c r="R433" s="103"/>
      <c r="S433" s="103"/>
      <c r="T433" s="103"/>
      <c r="U433" s="128" t="s">
        <v>514</v>
      </c>
      <c r="W433" s="103" t="str">
        <f t="shared" si="7"/>
        <v/>
      </c>
    </row>
    <row r="434" spans="1:23" ht="12.75" customHeight="1">
      <c r="A434" s="108">
        <v>425</v>
      </c>
      <c r="B434" s="1146"/>
      <c r="C434" s="44"/>
      <c r="D434" s="45"/>
      <c r="E434" s="112"/>
      <c r="F434" s="112">
        <v>22740</v>
      </c>
      <c r="G434" s="112"/>
      <c r="H434" s="111"/>
      <c r="I434" s="111" t="s">
        <v>3342</v>
      </c>
      <c r="J434" s="103">
        <v>2274</v>
      </c>
      <c r="K434" s="103"/>
      <c r="L434" s="117" t="s">
        <v>3240</v>
      </c>
      <c r="M434" s="103"/>
      <c r="N434" s="103"/>
      <c r="O434" s="103"/>
      <c r="P434" s="103"/>
      <c r="Q434" s="103"/>
      <c r="R434" s="103"/>
      <c r="S434" s="103"/>
      <c r="T434" s="103"/>
      <c r="U434" s="128" t="s">
        <v>514</v>
      </c>
      <c r="W434" s="103" t="str">
        <f t="shared" si="7"/>
        <v/>
      </c>
    </row>
    <row r="435" spans="1:23" ht="12.75" customHeight="1">
      <c r="A435" s="108">
        <v>426</v>
      </c>
      <c r="B435" s="1146"/>
      <c r="C435" s="44"/>
      <c r="D435" s="45"/>
      <c r="E435" s="112"/>
      <c r="F435" s="112"/>
      <c r="G435" s="112">
        <v>227400</v>
      </c>
      <c r="H435" s="111"/>
      <c r="I435" s="111" t="s">
        <v>3445</v>
      </c>
      <c r="J435" s="103">
        <v>22740</v>
      </c>
      <c r="K435" s="103"/>
      <c r="L435" s="112" t="s">
        <v>3245</v>
      </c>
      <c r="M435" s="103"/>
      <c r="N435" s="103"/>
      <c r="O435" s="103"/>
      <c r="P435" s="103"/>
      <c r="Q435" s="103"/>
      <c r="R435" s="103"/>
      <c r="S435" s="103"/>
      <c r="T435" s="103"/>
      <c r="U435" s="128" t="s">
        <v>514</v>
      </c>
      <c r="W435" s="103" t="str">
        <f t="shared" si="7"/>
        <v/>
      </c>
    </row>
    <row r="436" spans="1:23" ht="12.75" customHeight="1">
      <c r="A436" s="108">
        <v>427</v>
      </c>
      <c r="B436" s="69"/>
      <c r="C436" s="70"/>
      <c r="D436" s="71" t="s">
        <v>1407</v>
      </c>
      <c r="E436" s="158"/>
      <c r="F436" s="158"/>
      <c r="G436" s="158"/>
      <c r="H436" s="159"/>
      <c r="I436" s="159" t="s">
        <v>1408</v>
      </c>
      <c r="J436" s="72"/>
      <c r="K436" s="72"/>
      <c r="L436" s="158" t="s">
        <v>3240</v>
      </c>
      <c r="M436" s="103"/>
      <c r="N436" s="103"/>
      <c r="O436" s="103"/>
      <c r="P436" s="103"/>
      <c r="Q436" s="103"/>
      <c r="R436" s="103"/>
      <c r="S436" s="103"/>
      <c r="T436" s="103"/>
      <c r="U436" s="128" t="s">
        <v>514</v>
      </c>
      <c r="W436" s="103" t="str">
        <f t="shared" si="7"/>
        <v/>
      </c>
    </row>
    <row r="437" spans="1:23" ht="12.75" customHeight="1">
      <c r="A437" s="108">
        <v>428</v>
      </c>
      <c r="B437" s="1144"/>
      <c r="C437" s="65"/>
      <c r="D437" s="43"/>
      <c r="E437" s="117">
        <v>2651</v>
      </c>
      <c r="F437" s="117"/>
      <c r="G437" s="117"/>
      <c r="H437" s="109"/>
      <c r="I437" s="137" t="s">
        <v>1408</v>
      </c>
      <c r="L437" s="112" t="s">
        <v>3240</v>
      </c>
      <c r="M437" s="103"/>
      <c r="N437" s="103"/>
      <c r="O437" s="103"/>
      <c r="P437" s="103"/>
      <c r="Q437" s="103"/>
      <c r="R437" s="103"/>
      <c r="S437" s="103"/>
      <c r="T437" s="103"/>
      <c r="U437" s="128" t="s">
        <v>514</v>
      </c>
      <c r="W437" s="103" t="str">
        <f t="shared" si="7"/>
        <v/>
      </c>
    </row>
    <row r="438" spans="1:23" ht="12.75" customHeight="1">
      <c r="A438" s="108">
        <v>429</v>
      </c>
      <c r="B438" s="1144"/>
      <c r="C438" s="65"/>
      <c r="D438" s="43"/>
      <c r="E438" s="117"/>
      <c r="F438" s="117">
        <v>26510</v>
      </c>
      <c r="G438" s="117"/>
      <c r="H438" s="109"/>
      <c r="I438" s="137" t="s">
        <v>1408</v>
      </c>
      <c r="J438" s="1">
        <v>2651</v>
      </c>
      <c r="L438" s="112" t="s">
        <v>3240</v>
      </c>
      <c r="M438" s="103"/>
      <c r="N438" s="103"/>
      <c r="O438" s="103"/>
      <c r="P438" s="103"/>
      <c r="Q438" s="103"/>
      <c r="R438" s="103"/>
      <c r="S438" s="103"/>
      <c r="T438" s="103"/>
      <c r="U438" s="128" t="s">
        <v>514</v>
      </c>
      <c r="W438" s="103" t="str">
        <f t="shared" si="7"/>
        <v/>
      </c>
    </row>
    <row r="439" spans="1:23" ht="12.75" customHeight="1">
      <c r="A439" s="108">
        <v>430</v>
      </c>
      <c r="B439" s="1144"/>
      <c r="C439" s="65"/>
      <c r="D439" s="43"/>
      <c r="E439" s="117"/>
      <c r="F439" s="117"/>
      <c r="G439" s="117">
        <v>265100</v>
      </c>
      <c r="H439" s="109"/>
      <c r="I439" s="109" t="s">
        <v>1409</v>
      </c>
      <c r="J439" s="1">
        <v>26510</v>
      </c>
      <c r="L439" s="112" t="s">
        <v>3245</v>
      </c>
      <c r="M439" s="103"/>
      <c r="N439" s="103"/>
      <c r="O439" s="103"/>
      <c r="P439" s="103"/>
      <c r="Q439" s="103"/>
      <c r="R439" s="103"/>
      <c r="S439" s="103"/>
      <c r="T439" s="103"/>
      <c r="U439" s="128" t="s">
        <v>514</v>
      </c>
      <c r="W439" s="103" t="str">
        <f t="shared" si="7"/>
        <v/>
      </c>
    </row>
    <row r="440" spans="1:23" ht="12.75" customHeight="1">
      <c r="A440" s="108">
        <v>431</v>
      </c>
      <c r="B440" s="69"/>
      <c r="C440" s="70"/>
      <c r="D440" s="71" t="s">
        <v>1410</v>
      </c>
      <c r="E440" s="158"/>
      <c r="F440" s="158"/>
      <c r="G440" s="158"/>
      <c r="H440" s="159"/>
      <c r="I440" s="159" t="s">
        <v>1408</v>
      </c>
      <c r="J440" s="72"/>
      <c r="K440" s="72"/>
      <c r="L440" s="158" t="s">
        <v>3240</v>
      </c>
      <c r="M440" s="103"/>
      <c r="N440" s="103"/>
      <c r="O440" s="103"/>
      <c r="P440" s="103"/>
      <c r="Q440" s="103"/>
      <c r="R440" s="103"/>
      <c r="S440" s="103"/>
      <c r="T440" s="103"/>
      <c r="U440" s="128" t="s">
        <v>514</v>
      </c>
      <c r="W440" s="103" t="str">
        <f t="shared" si="7"/>
        <v/>
      </c>
    </row>
    <row r="441" spans="1:23" ht="12.75" customHeight="1">
      <c r="A441" s="108">
        <v>432</v>
      </c>
      <c r="B441" s="126"/>
      <c r="C441" s="65"/>
      <c r="D441" s="43"/>
      <c r="E441" s="117">
        <v>2652</v>
      </c>
      <c r="F441" s="117"/>
      <c r="G441" s="117"/>
      <c r="H441" s="109"/>
      <c r="I441" s="137" t="s">
        <v>1408</v>
      </c>
      <c r="L441" s="112" t="s">
        <v>3240</v>
      </c>
      <c r="M441" s="103"/>
      <c r="N441" s="103"/>
      <c r="O441" s="103"/>
      <c r="P441" s="103"/>
      <c r="Q441" s="103"/>
      <c r="R441" s="103"/>
      <c r="S441" s="103"/>
      <c r="T441" s="103"/>
      <c r="U441" s="128" t="s">
        <v>514</v>
      </c>
      <c r="W441" s="103" t="str">
        <f t="shared" si="7"/>
        <v/>
      </c>
    </row>
    <row r="442" spans="1:23" ht="12.75" customHeight="1">
      <c r="A442" s="108">
        <v>433</v>
      </c>
      <c r="B442" s="1144"/>
      <c r="C442" s="65"/>
      <c r="D442" s="43"/>
      <c r="E442" s="117"/>
      <c r="F442" s="117">
        <v>26520</v>
      </c>
      <c r="G442" s="117"/>
      <c r="H442" s="109"/>
      <c r="I442" s="137" t="s">
        <v>1408</v>
      </c>
      <c r="J442" s="1">
        <v>2652</v>
      </c>
      <c r="L442" s="112" t="s">
        <v>3240</v>
      </c>
      <c r="M442" s="103"/>
      <c r="N442" s="103"/>
      <c r="O442" s="103"/>
      <c r="P442" s="103"/>
      <c r="Q442" s="103"/>
      <c r="R442" s="103"/>
      <c r="S442" s="103"/>
      <c r="T442" s="103"/>
      <c r="U442" s="1145" t="s">
        <v>514</v>
      </c>
      <c r="W442" s="103" t="str">
        <f t="shared" si="7"/>
        <v/>
      </c>
    </row>
    <row r="443" spans="1:23" ht="12.75" customHeight="1">
      <c r="A443" s="108">
        <v>434</v>
      </c>
      <c r="B443" s="1144"/>
      <c r="C443" s="65"/>
      <c r="D443" s="43"/>
      <c r="E443" s="117"/>
      <c r="F443" s="117"/>
      <c r="G443" s="117">
        <v>265200</v>
      </c>
      <c r="H443" s="109"/>
      <c r="I443" s="109" t="s">
        <v>1411</v>
      </c>
      <c r="J443" s="1">
        <v>26520</v>
      </c>
      <c r="L443" s="112" t="s">
        <v>3245</v>
      </c>
      <c r="M443" s="103"/>
      <c r="N443" s="103"/>
      <c r="O443" s="103"/>
      <c r="P443" s="103"/>
      <c r="Q443" s="103"/>
      <c r="R443" s="103"/>
      <c r="S443" s="103"/>
      <c r="T443" s="103"/>
      <c r="U443" s="128" t="s">
        <v>514</v>
      </c>
      <c r="W443" s="103" t="str">
        <f t="shared" si="7"/>
        <v/>
      </c>
    </row>
    <row r="444" spans="1:23" ht="12.75" customHeight="1">
      <c r="A444" s="108">
        <v>435</v>
      </c>
      <c r="B444" s="69"/>
      <c r="C444" s="70"/>
      <c r="D444" s="71" t="s">
        <v>6134</v>
      </c>
      <c r="E444" s="158"/>
      <c r="F444" s="158"/>
      <c r="G444" s="158"/>
      <c r="H444" s="159"/>
      <c r="I444" s="159" t="s">
        <v>6135</v>
      </c>
      <c r="J444" s="72"/>
      <c r="K444" s="72"/>
      <c r="L444" s="158" t="s">
        <v>3240</v>
      </c>
      <c r="M444" s="103"/>
      <c r="N444" s="103"/>
      <c r="O444" s="103"/>
      <c r="P444" s="103"/>
      <c r="Q444" s="103"/>
      <c r="R444" s="103"/>
      <c r="S444" s="103"/>
      <c r="T444" s="103"/>
      <c r="U444" s="128" t="s">
        <v>514</v>
      </c>
      <c r="W444" s="103" t="str">
        <f t="shared" si="7"/>
        <v/>
      </c>
    </row>
    <row r="445" spans="1:23" ht="12.75" customHeight="1">
      <c r="A445" s="108">
        <v>436</v>
      </c>
      <c r="B445" s="1144"/>
      <c r="C445" s="65"/>
      <c r="D445" s="43"/>
      <c r="E445" s="117">
        <v>2275</v>
      </c>
      <c r="F445" s="117"/>
      <c r="G445" s="117"/>
      <c r="H445" s="109"/>
      <c r="I445" s="137" t="s">
        <v>6136</v>
      </c>
      <c r="L445" s="112" t="s">
        <v>3240</v>
      </c>
      <c r="M445" s="103"/>
      <c r="N445" s="103"/>
      <c r="O445" s="103"/>
      <c r="P445" s="103"/>
      <c r="Q445" s="103"/>
      <c r="R445" s="103"/>
      <c r="S445" s="103"/>
      <c r="T445" s="103"/>
      <c r="U445" s="128" t="s">
        <v>514</v>
      </c>
      <c r="W445" s="103" t="str">
        <f t="shared" si="7"/>
        <v/>
      </c>
    </row>
    <row r="446" spans="1:23" ht="12.75" customHeight="1">
      <c r="A446" s="108">
        <v>437</v>
      </c>
      <c r="B446" s="1144"/>
      <c r="C446" s="65"/>
      <c r="D446" s="43"/>
      <c r="E446" s="117"/>
      <c r="F446" s="117">
        <v>22750</v>
      </c>
      <c r="G446" s="117"/>
      <c r="H446" s="109"/>
      <c r="I446" s="137" t="s">
        <v>6136</v>
      </c>
      <c r="J446" s="1">
        <v>2275</v>
      </c>
      <c r="L446" s="112" t="s">
        <v>3240</v>
      </c>
      <c r="M446" s="103"/>
      <c r="N446" s="103"/>
      <c r="O446" s="103"/>
      <c r="P446" s="103"/>
      <c r="Q446" s="103"/>
      <c r="R446" s="103"/>
      <c r="S446" s="103"/>
      <c r="T446" s="103"/>
      <c r="U446" s="128" t="s">
        <v>514</v>
      </c>
      <c r="W446" s="103" t="str">
        <f t="shared" si="7"/>
        <v/>
      </c>
    </row>
    <row r="447" spans="1:23" ht="12.75" customHeight="1">
      <c r="A447" s="108">
        <v>438</v>
      </c>
      <c r="B447" s="126"/>
      <c r="C447" s="65"/>
      <c r="D447" s="43"/>
      <c r="E447" s="117"/>
      <c r="F447" s="117"/>
      <c r="G447" s="117">
        <v>227500</v>
      </c>
      <c r="H447" s="109"/>
      <c r="I447" s="137" t="s">
        <v>6137</v>
      </c>
      <c r="J447" s="1">
        <v>22750</v>
      </c>
      <c r="L447" s="112" t="s">
        <v>3245</v>
      </c>
      <c r="M447" s="103"/>
      <c r="N447" s="103"/>
      <c r="O447" s="103"/>
      <c r="P447" s="103"/>
      <c r="Q447" s="103"/>
      <c r="R447" s="103"/>
      <c r="S447" s="103"/>
      <c r="T447" s="103"/>
      <c r="U447" s="128" t="s">
        <v>514</v>
      </c>
      <c r="W447" s="103" t="str">
        <f t="shared" si="7"/>
        <v/>
      </c>
    </row>
    <row r="448" spans="1:23" ht="12.75" customHeight="1">
      <c r="A448" s="108">
        <v>439</v>
      </c>
      <c r="B448" s="126"/>
      <c r="C448" s="65"/>
      <c r="D448" s="43"/>
      <c r="E448" s="117"/>
      <c r="F448" s="117"/>
      <c r="G448" s="117">
        <v>227510</v>
      </c>
      <c r="H448" s="109"/>
      <c r="I448" s="137" t="s">
        <v>6138</v>
      </c>
      <c r="J448" s="1">
        <v>22750</v>
      </c>
      <c r="L448" s="112" t="s">
        <v>3245</v>
      </c>
      <c r="M448" s="103"/>
      <c r="N448" s="103"/>
      <c r="O448" s="103"/>
      <c r="P448" s="103"/>
      <c r="Q448" s="103"/>
      <c r="R448" s="103"/>
      <c r="S448" s="103"/>
      <c r="T448" s="103"/>
      <c r="U448" s="128" t="s">
        <v>514</v>
      </c>
      <c r="W448" s="103" t="str">
        <f t="shared" si="7"/>
        <v/>
      </c>
    </row>
    <row r="449" spans="1:52" ht="12.75" customHeight="1">
      <c r="A449" s="108">
        <v>440</v>
      </c>
      <c r="B449" s="69"/>
      <c r="C449" s="70"/>
      <c r="D449" s="71" t="s">
        <v>6139</v>
      </c>
      <c r="E449" s="158"/>
      <c r="F449" s="158"/>
      <c r="G449" s="158"/>
      <c r="H449" s="159"/>
      <c r="I449" s="159" t="s">
        <v>6140</v>
      </c>
      <c r="J449" s="72"/>
      <c r="K449" s="72"/>
      <c r="L449" s="158" t="s">
        <v>3240</v>
      </c>
      <c r="M449" s="103"/>
      <c r="N449" s="103"/>
      <c r="O449" s="103"/>
      <c r="P449" s="103"/>
      <c r="Q449" s="103"/>
      <c r="R449" s="103"/>
      <c r="S449" s="103"/>
      <c r="T449" s="103"/>
      <c r="U449" s="128" t="s">
        <v>514</v>
      </c>
      <c r="V449" s="104"/>
      <c r="W449" s="103" t="str">
        <f t="shared" si="7"/>
        <v/>
      </c>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row>
    <row r="450" spans="1:52" s="32" customFormat="1" ht="12.75" customHeight="1">
      <c r="A450" s="108">
        <v>441</v>
      </c>
      <c r="B450" s="126"/>
      <c r="C450" s="65"/>
      <c r="D450" s="43"/>
      <c r="E450" s="117">
        <v>2990</v>
      </c>
      <c r="F450" s="117"/>
      <c r="G450" s="117"/>
      <c r="H450" s="109"/>
      <c r="I450" s="137" t="s">
        <v>6141</v>
      </c>
      <c r="J450" s="1"/>
      <c r="K450" s="1"/>
      <c r="L450" s="112" t="s">
        <v>3240</v>
      </c>
      <c r="M450" s="103"/>
      <c r="N450" s="103"/>
      <c r="O450" s="103"/>
      <c r="P450" s="103"/>
      <c r="Q450" s="103"/>
      <c r="R450" s="103"/>
      <c r="S450" s="103"/>
      <c r="T450" s="103"/>
      <c r="U450" s="128" t="s">
        <v>514</v>
      </c>
      <c r="V450" s="38"/>
      <c r="W450" s="103" t="str">
        <f t="shared" si="7"/>
        <v/>
      </c>
      <c r="X450" s="103"/>
      <c r="Y450" s="103"/>
      <c r="Z450" s="103"/>
      <c r="AA450" s="103"/>
      <c r="AB450" s="103"/>
      <c r="AC450" s="103"/>
      <c r="AD450" s="103"/>
      <c r="AE450" s="103"/>
      <c r="AF450" s="103"/>
      <c r="AG450" s="103"/>
      <c r="AH450" s="103"/>
      <c r="AI450" s="103"/>
      <c r="AJ450" s="103"/>
      <c r="AK450" s="103"/>
      <c r="AL450" s="103"/>
      <c r="AM450" s="103"/>
      <c r="AN450" s="103"/>
      <c r="AO450" s="103"/>
      <c r="AP450" s="103"/>
      <c r="AQ450" s="103"/>
      <c r="AR450" s="103"/>
      <c r="AS450" s="103"/>
      <c r="AT450" s="103"/>
      <c r="AU450" s="103"/>
      <c r="AV450" s="103"/>
      <c r="AW450" s="103"/>
      <c r="AX450" s="103"/>
      <c r="AY450" s="103"/>
      <c r="AZ450" s="103"/>
    </row>
    <row r="451" spans="1:52" ht="12.75" customHeight="1">
      <c r="A451" s="108">
        <v>442</v>
      </c>
      <c r="B451" s="126"/>
      <c r="C451" s="65"/>
      <c r="D451" s="43"/>
      <c r="E451" s="117"/>
      <c r="F451" s="117">
        <v>29900</v>
      </c>
      <c r="G451" s="117"/>
      <c r="H451" s="109"/>
      <c r="I451" s="137" t="s">
        <v>6141</v>
      </c>
      <c r="J451" s="1">
        <v>2990</v>
      </c>
      <c r="L451" s="112" t="s">
        <v>3240</v>
      </c>
      <c r="M451" s="103"/>
      <c r="N451" s="103"/>
      <c r="O451" s="103"/>
      <c r="P451" s="103"/>
      <c r="Q451" s="103"/>
      <c r="R451" s="103"/>
      <c r="S451" s="103"/>
      <c r="T451" s="103"/>
      <c r="U451" s="128" t="s">
        <v>514</v>
      </c>
      <c r="W451" s="103" t="str">
        <f t="shared" si="7"/>
        <v/>
      </c>
    </row>
    <row r="452" spans="1:52" ht="12.75" customHeight="1">
      <c r="A452" s="108">
        <v>443</v>
      </c>
      <c r="B452" s="126"/>
      <c r="C452" s="65"/>
      <c r="D452" s="43"/>
      <c r="E452" s="117"/>
      <c r="F452" s="117"/>
      <c r="G452" s="117">
        <v>299080</v>
      </c>
      <c r="H452" s="109"/>
      <c r="I452" s="137" t="s">
        <v>6142</v>
      </c>
      <c r="J452" s="1">
        <v>29900</v>
      </c>
      <c r="L452" s="112" t="s">
        <v>3245</v>
      </c>
      <c r="M452" s="103"/>
      <c r="N452" s="103"/>
      <c r="O452" s="103"/>
      <c r="P452" s="103"/>
      <c r="Q452" s="103"/>
      <c r="R452" s="103"/>
      <c r="S452" s="103"/>
      <c r="T452" s="103"/>
      <c r="U452" s="128" t="s">
        <v>514</v>
      </c>
      <c r="W452" s="103" t="str">
        <f t="shared" si="7"/>
        <v/>
      </c>
    </row>
    <row r="453" spans="1:52" ht="12.75" customHeight="1">
      <c r="A453" s="108">
        <v>444</v>
      </c>
      <c r="B453" s="1144"/>
      <c r="C453" s="65"/>
      <c r="D453" s="43"/>
      <c r="E453" s="117"/>
      <c r="F453" s="117"/>
      <c r="G453" s="117">
        <v>299090</v>
      </c>
      <c r="H453" s="109"/>
      <c r="I453" s="137" t="s">
        <v>6143</v>
      </c>
      <c r="J453" s="1">
        <v>29900</v>
      </c>
      <c r="L453" s="112" t="s">
        <v>3245</v>
      </c>
      <c r="M453" s="103"/>
      <c r="N453" s="103"/>
      <c r="O453" s="103"/>
      <c r="P453" s="103"/>
      <c r="Q453" s="103"/>
      <c r="R453" s="103"/>
      <c r="S453" s="103"/>
      <c r="T453" s="103"/>
      <c r="U453" s="1145" t="s">
        <v>514</v>
      </c>
      <c r="W453" s="103" t="str">
        <f t="shared" si="7"/>
        <v/>
      </c>
    </row>
    <row r="454" spans="1:52" ht="12.75" customHeight="1">
      <c r="A454" s="108">
        <v>445</v>
      </c>
      <c r="B454" s="1144"/>
      <c r="C454" s="65"/>
      <c r="D454" s="43"/>
      <c r="E454" s="117"/>
      <c r="F454" s="117"/>
      <c r="G454" s="112">
        <v>299110</v>
      </c>
      <c r="H454" s="111"/>
      <c r="I454" s="155" t="s">
        <v>7610</v>
      </c>
      <c r="J454" s="103">
        <v>29900</v>
      </c>
      <c r="K454" s="103"/>
      <c r="L454" s="112" t="s">
        <v>3245</v>
      </c>
      <c r="M454" s="103"/>
      <c r="N454" s="103"/>
      <c r="O454" s="103"/>
      <c r="P454" s="103"/>
      <c r="Q454" s="103"/>
      <c r="R454" s="103"/>
      <c r="S454" s="103"/>
      <c r="T454" s="103"/>
      <c r="U454" s="1145"/>
      <c r="W454" s="103" t="str">
        <f t="shared" si="7"/>
        <v/>
      </c>
    </row>
    <row r="455" spans="1:52" ht="12.75" customHeight="1">
      <c r="A455" s="108">
        <v>446</v>
      </c>
      <c r="B455" s="1144"/>
      <c r="C455" s="65"/>
      <c r="D455" s="43"/>
      <c r="E455" s="117"/>
      <c r="F455" s="117"/>
      <c r="G455" s="112">
        <v>299110</v>
      </c>
      <c r="H455" s="111"/>
      <c r="I455" s="155" t="s">
        <v>7501</v>
      </c>
      <c r="J455" s="103">
        <v>29900</v>
      </c>
      <c r="K455" s="103"/>
      <c r="L455" s="112" t="s">
        <v>3245</v>
      </c>
      <c r="M455" s="103"/>
      <c r="N455" s="103"/>
      <c r="O455" s="103"/>
      <c r="P455" s="103"/>
      <c r="Q455" s="103"/>
      <c r="R455" s="103"/>
      <c r="S455" s="103"/>
      <c r="T455" s="103"/>
      <c r="U455" s="1145" t="s">
        <v>514</v>
      </c>
      <c r="V455" s="291" t="s">
        <v>7540</v>
      </c>
      <c r="W455" s="103" t="str">
        <f t="shared" si="7"/>
        <v>App</v>
      </c>
    </row>
    <row r="456" spans="1:52" ht="12.75" customHeight="1">
      <c r="A456" s="108">
        <v>447</v>
      </c>
      <c r="B456" s="17">
        <v>40</v>
      </c>
      <c r="C456" s="25">
        <v>30</v>
      </c>
      <c r="D456" s="30"/>
      <c r="E456" s="151"/>
      <c r="F456" s="151"/>
      <c r="G456" s="151"/>
      <c r="H456" s="157"/>
      <c r="I456" s="24" t="s">
        <v>1412</v>
      </c>
      <c r="J456" s="15"/>
      <c r="K456" s="15"/>
      <c r="L456" s="151" t="s">
        <v>3240</v>
      </c>
      <c r="M456" s="103"/>
      <c r="N456" s="103"/>
      <c r="O456" s="103"/>
      <c r="P456" s="103"/>
      <c r="Q456" s="103"/>
      <c r="R456" s="103"/>
      <c r="S456" s="103"/>
      <c r="T456" s="103"/>
      <c r="U456" s="1145" t="s">
        <v>514</v>
      </c>
      <c r="W456" s="103" t="str">
        <f t="shared" si="7"/>
        <v/>
      </c>
    </row>
    <row r="457" spans="1:52" ht="12.75" customHeight="1">
      <c r="A457" s="108">
        <v>448</v>
      </c>
      <c r="B457" s="61"/>
      <c r="C457" s="62"/>
      <c r="D457" s="63">
        <v>31</v>
      </c>
      <c r="E457" s="152"/>
      <c r="F457" s="152"/>
      <c r="G457" s="152"/>
      <c r="H457" s="154"/>
      <c r="I457" s="153" t="s">
        <v>1413</v>
      </c>
      <c r="J457" s="64"/>
      <c r="K457" s="64"/>
      <c r="L457" s="152" t="s">
        <v>3240</v>
      </c>
      <c r="M457" s="103"/>
      <c r="N457" s="103"/>
      <c r="O457" s="103"/>
      <c r="P457" s="103"/>
      <c r="Q457" s="103"/>
      <c r="R457" s="103"/>
      <c r="S457" s="103"/>
      <c r="T457" s="103"/>
      <c r="U457" s="128" t="s">
        <v>514</v>
      </c>
      <c r="W457" s="103" t="str">
        <f t="shared" si="7"/>
        <v/>
      </c>
    </row>
    <row r="458" spans="1:52" ht="12.75" customHeight="1">
      <c r="A458" s="108">
        <v>449</v>
      </c>
      <c r="B458" s="126"/>
      <c r="C458" s="65"/>
      <c r="D458" s="43"/>
      <c r="E458" s="112">
        <v>3040</v>
      </c>
      <c r="F458" s="112"/>
      <c r="G458" s="112"/>
      <c r="H458" s="111"/>
      <c r="I458" s="111" t="s">
        <v>1414</v>
      </c>
      <c r="J458" s="103"/>
      <c r="K458" s="103"/>
      <c r="L458" s="112" t="s">
        <v>3240</v>
      </c>
      <c r="M458" s="103"/>
      <c r="N458" s="103"/>
      <c r="O458" s="103"/>
      <c r="P458" s="103"/>
      <c r="Q458" s="103"/>
      <c r="R458" s="103"/>
      <c r="S458" s="103"/>
      <c r="T458" s="103"/>
      <c r="U458" s="128" t="s">
        <v>514</v>
      </c>
      <c r="W458" s="103" t="str">
        <f t="shared" si="7"/>
        <v/>
      </c>
    </row>
    <row r="459" spans="1:52" ht="12.75" customHeight="1">
      <c r="A459" s="108">
        <v>450</v>
      </c>
      <c r="B459" s="1144"/>
      <c r="C459" s="65"/>
      <c r="D459" s="43"/>
      <c r="E459" s="112"/>
      <c r="F459" s="112">
        <v>30400</v>
      </c>
      <c r="G459" s="112"/>
      <c r="H459" s="111"/>
      <c r="I459" s="111" t="s">
        <v>1414</v>
      </c>
      <c r="J459" s="103">
        <v>3040</v>
      </c>
      <c r="K459" s="103"/>
      <c r="L459" s="112" t="s">
        <v>3240</v>
      </c>
      <c r="M459" s="103"/>
      <c r="N459" s="103"/>
      <c r="O459" s="103"/>
      <c r="P459" s="103"/>
      <c r="Q459" s="103"/>
      <c r="R459" s="103"/>
      <c r="S459" s="103"/>
      <c r="T459" s="103"/>
      <c r="U459" s="128" t="s">
        <v>514</v>
      </c>
      <c r="W459" s="103" t="str">
        <f t="shared" si="7"/>
        <v/>
      </c>
    </row>
    <row r="460" spans="1:52" ht="12.75" customHeight="1">
      <c r="A460" s="108">
        <v>451</v>
      </c>
      <c r="B460" s="192"/>
      <c r="C460" s="198"/>
      <c r="D460" s="195"/>
      <c r="E460" s="199"/>
      <c r="F460" s="199"/>
      <c r="G460" s="199">
        <v>304200</v>
      </c>
      <c r="H460" s="191"/>
      <c r="I460" s="191" t="s">
        <v>1415</v>
      </c>
      <c r="J460" s="190">
        <v>30400</v>
      </c>
      <c r="K460" s="190"/>
      <c r="L460" s="199" t="s">
        <v>3240</v>
      </c>
      <c r="M460" s="190"/>
      <c r="N460" s="190"/>
      <c r="O460" s="190"/>
      <c r="P460" s="190"/>
      <c r="Q460" s="190"/>
      <c r="R460" s="190"/>
      <c r="S460" s="190"/>
      <c r="T460" s="190"/>
      <c r="U460" s="188" t="s">
        <v>514</v>
      </c>
      <c r="V460" s="189" t="s">
        <v>6921</v>
      </c>
      <c r="W460" s="103" t="str">
        <f t="shared" ref="W460:W523" si="8">LEFT(V460,3)</f>
        <v>End</v>
      </c>
    </row>
    <row r="461" spans="1:52" ht="12.75" customHeight="1">
      <c r="A461" s="108">
        <v>452</v>
      </c>
      <c r="B461" s="126"/>
      <c r="C461" s="65"/>
      <c r="D461" s="43"/>
      <c r="E461" s="112"/>
      <c r="F461" s="112"/>
      <c r="G461" s="112">
        <v>304300</v>
      </c>
      <c r="H461" s="111"/>
      <c r="I461" s="111" t="s">
        <v>1416</v>
      </c>
      <c r="J461" s="103">
        <v>30400</v>
      </c>
      <c r="K461" s="103"/>
      <c r="L461" s="112" t="s">
        <v>3240</v>
      </c>
      <c r="M461" s="103"/>
      <c r="N461" s="103"/>
      <c r="O461" s="103"/>
      <c r="P461" s="103"/>
      <c r="Q461" s="103"/>
      <c r="R461" s="103"/>
      <c r="S461" s="103"/>
      <c r="T461" s="103"/>
      <c r="U461" s="128" t="s">
        <v>514</v>
      </c>
      <c r="W461" s="103" t="str">
        <f t="shared" si="8"/>
        <v/>
      </c>
    </row>
    <row r="462" spans="1:52" ht="12.75" customHeight="1">
      <c r="A462" s="108">
        <v>453</v>
      </c>
      <c r="B462" s="126"/>
      <c r="C462" s="65"/>
      <c r="D462" s="43"/>
      <c r="E462" s="112">
        <v>3050</v>
      </c>
      <c r="F462" s="112"/>
      <c r="G462" s="112"/>
      <c r="H462" s="111"/>
      <c r="I462" s="155" t="s">
        <v>1417</v>
      </c>
      <c r="J462" s="103"/>
      <c r="K462" s="103"/>
      <c r="L462" s="112" t="s">
        <v>3240</v>
      </c>
      <c r="M462" s="103"/>
      <c r="N462" s="103"/>
      <c r="O462" s="103"/>
      <c r="P462" s="103"/>
      <c r="Q462" s="103"/>
      <c r="R462" s="103"/>
      <c r="S462" s="103"/>
      <c r="T462" s="103"/>
      <c r="U462" s="128" t="s">
        <v>514</v>
      </c>
      <c r="W462" s="103" t="str">
        <f t="shared" si="8"/>
        <v/>
      </c>
    </row>
    <row r="463" spans="1:52" ht="12.75" customHeight="1">
      <c r="A463" s="108">
        <v>454</v>
      </c>
      <c r="B463" s="126"/>
      <c r="C463" s="65"/>
      <c r="D463" s="43"/>
      <c r="E463" s="112"/>
      <c r="F463" s="112">
        <v>30500</v>
      </c>
      <c r="G463" s="112"/>
      <c r="H463" s="111"/>
      <c r="I463" s="155" t="s">
        <v>1417</v>
      </c>
      <c r="J463" s="103">
        <v>3050</v>
      </c>
      <c r="K463" s="32"/>
      <c r="L463" s="112" t="s">
        <v>3240</v>
      </c>
      <c r="M463" s="32"/>
      <c r="N463" s="32"/>
      <c r="O463" s="32"/>
      <c r="P463" s="32"/>
      <c r="Q463" s="32"/>
      <c r="R463" s="32"/>
      <c r="S463" s="32"/>
      <c r="T463" s="32"/>
      <c r="U463" s="128" t="s">
        <v>514</v>
      </c>
      <c r="W463" s="103" t="str">
        <f t="shared" si="8"/>
        <v/>
      </c>
    </row>
    <row r="464" spans="1:52" ht="12.75" customHeight="1">
      <c r="A464" s="108">
        <v>455</v>
      </c>
      <c r="B464" s="126"/>
      <c r="C464" s="65"/>
      <c r="D464" s="43"/>
      <c r="E464" s="112"/>
      <c r="F464" s="112"/>
      <c r="G464" s="112">
        <v>305000</v>
      </c>
      <c r="H464" s="111"/>
      <c r="I464" s="111" t="s">
        <v>790</v>
      </c>
      <c r="J464" s="103">
        <v>30500</v>
      </c>
      <c r="K464" s="103"/>
      <c r="L464" s="112" t="s">
        <v>3245</v>
      </c>
      <c r="M464" s="103"/>
      <c r="N464" s="103"/>
      <c r="O464" s="103"/>
      <c r="P464" s="103"/>
      <c r="Q464" s="103"/>
      <c r="R464" s="103"/>
      <c r="S464" s="103"/>
      <c r="T464" s="103"/>
      <c r="U464" s="128" t="s">
        <v>514</v>
      </c>
      <c r="W464" s="103" t="str">
        <f t="shared" si="8"/>
        <v/>
      </c>
    </row>
    <row r="465" spans="1:23" ht="12.75" customHeight="1">
      <c r="A465" s="108">
        <v>456</v>
      </c>
      <c r="B465" s="126"/>
      <c r="C465" s="65"/>
      <c r="D465" s="43"/>
      <c r="E465" s="112">
        <v>3080</v>
      </c>
      <c r="F465" s="112"/>
      <c r="G465" s="112"/>
      <c r="H465" s="111"/>
      <c r="I465" s="155" t="s">
        <v>791</v>
      </c>
      <c r="J465" s="103"/>
      <c r="K465" s="103"/>
      <c r="L465" s="112" t="s">
        <v>3240</v>
      </c>
      <c r="M465" s="103"/>
      <c r="N465" s="103"/>
      <c r="O465" s="103"/>
      <c r="P465" s="103"/>
      <c r="Q465" s="103"/>
      <c r="R465" s="103"/>
      <c r="S465" s="103"/>
      <c r="T465" s="103"/>
      <c r="U465" s="128" t="s">
        <v>514</v>
      </c>
      <c r="W465" s="103" t="str">
        <f t="shared" si="8"/>
        <v/>
      </c>
    </row>
    <row r="466" spans="1:23" ht="12.75" customHeight="1">
      <c r="A466" s="108">
        <v>457</v>
      </c>
      <c r="B466" s="126"/>
      <c r="C466" s="65"/>
      <c r="D466" s="43"/>
      <c r="E466" s="112"/>
      <c r="F466" s="112">
        <v>30800</v>
      </c>
      <c r="G466" s="112"/>
      <c r="H466" s="111"/>
      <c r="I466" s="155" t="s">
        <v>791</v>
      </c>
      <c r="J466" s="103">
        <v>3080</v>
      </c>
      <c r="K466" s="103"/>
      <c r="L466" s="112" t="s">
        <v>3240</v>
      </c>
      <c r="M466" s="103"/>
      <c r="N466" s="103"/>
      <c r="O466" s="103"/>
      <c r="P466" s="103"/>
      <c r="Q466" s="103"/>
      <c r="R466" s="103"/>
      <c r="S466" s="103"/>
      <c r="T466" s="103"/>
      <c r="U466" s="128" t="s">
        <v>514</v>
      </c>
      <c r="W466" s="103" t="str">
        <f t="shared" si="8"/>
        <v/>
      </c>
    </row>
    <row r="467" spans="1:23" ht="12.75" customHeight="1">
      <c r="A467" s="108">
        <v>458</v>
      </c>
      <c r="B467" s="126"/>
      <c r="C467" s="65"/>
      <c r="D467" s="43"/>
      <c r="E467" s="112"/>
      <c r="F467" s="112"/>
      <c r="G467" s="112">
        <v>308000</v>
      </c>
      <c r="H467" s="111"/>
      <c r="I467" s="155" t="s">
        <v>745</v>
      </c>
      <c r="J467" s="103">
        <v>30800</v>
      </c>
      <c r="K467" s="103"/>
      <c r="L467" s="112" t="s">
        <v>3245</v>
      </c>
      <c r="M467" s="103"/>
      <c r="N467" s="103"/>
      <c r="O467" s="103"/>
      <c r="P467" s="103"/>
      <c r="Q467" s="103"/>
      <c r="R467" s="103"/>
      <c r="S467" s="103"/>
      <c r="T467" s="103"/>
      <c r="U467" s="128" t="s">
        <v>514</v>
      </c>
      <c r="W467" s="103" t="str">
        <f t="shared" si="8"/>
        <v/>
      </c>
    </row>
    <row r="468" spans="1:23" ht="12.75" customHeight="1">
      <c r="A468" s="108">
        <v>459</v>
      </c>
      <c r="B468" s="1144"/>
      <c r="C468" s="65"/>
      <c r="D468" s="43"/>
      <c r="E468" s="112"/>
      <c r="F468" s="112"/>
      <c r="G468" s="112">
        <v>308100</v>
      </c>
      <c r="H468" s="111"/>
      <c r="I468" s="155" t="s">
        <v>744</v>
      </c>
      <c r="J468" s="103">
        <v>30800</v>
      </c>
      <c r="K468" s="103"/>
      <c r="L468" s="112" t="s">
        <v>3245</v>
      </c>
      <c r="M468" s="103"/>
      <c r="N468" s="103"/>
      <c r="O468" s="103"/>
      <c r="P468" s="103"/>
      <c r="Q468" s="103"/>
      <c r="R468" s="103"/>
      <c r="S468" s="103"/>
      <c r="T468" s="103"/>
      <c r="U468" s="1145" t="s">
        <v>514</v>
      </c>
      <c r="W468" s="103" t="str">
        <f t="shared" si="8"/>
        <v/>
      </c>
    </row>
    <row r="469" spans="1:23" ht="12.75" customHeight="1">
      <c r="A469" s="108">
        <v>460</v>
      </c>
      <c r="B469" s="1144"/>
      <c r="C469" s="65"/>
      <c r="D469" s="43"/>
      <c r="E469" s="112"/>
      <c r="F469" s="112"/>
      <c r="G469" s="112">
        <v>308200</v>
      </c>
      <c r="H469" s="103"/>
      <c r="I469" s="155" t="s">
        <v>6144</v>
      </c>
      <c r="J469" s="103">
        <v>30800</v>
      </c>
      <c r="K469" s="103"/>
      <c r="L469" s="112" t="s">
        <v>3245</v>
      </c>
      <c r="M469" s="103"/>
      <c r="N469" s="103"/>
      <c r="O469" s="103"/>
      <c r="P469" s="103"/>
      <c r="Q469" s="103"/>
      <c r="R469" s="103"/>
      <c r="S469" s="103"/>
      <c r="T469" s="103"/>
      <c r="U469" s="1145" t="s">
        <v>514</v>
      </c>
      <c r="W469" s="103" t="str">
        <f t="shared" si="8"/>
        <v/>
      </c>
    </row>
    <row r="470" spans="1:23" ht="12.75" customHeight="1">
      <c r="A470" s="108">
        <v>461</v>
      </c>
      <c r="B470" s="1144"/>
      <c r="C470" s="65"/>
      <c r="D470" s="43"/>
      <c r="E470" s="112"/>
      <c r="F470" s="112"/>
      <c r="G470" s="112">
        <v>308210</v>
      </c>
      <c r="H470" s="103"/>
      <c r="I470" s="155" t="s">
        <v>6145</v>
      </c>
      <c r="J470" s="103">
        <v>30800</v>
      </c>
      <c r="K470" s="103"/>
      <c r="L470" s="112" t="s">
        <v>3245</v>
      </c>
      <c r="M470" s="103"/>
      <c r="N470" s="103"/>
      <c r="O470" s="103"/>
      <c r="P470" s="103"/>
      <c r="Q470" s="103"/>
      <c r="R470" s="103"/>
      <c r="S470" s="103"/>
      <c r="T470" s="103"/>
      <c r="U470" s="1145" t="s">
        <v>514</v>
      </c>
      <c r="W470" s="103" t="str">
        <f t="shared" si="8"/>
        <v/>
      </c>
    </row>
    <row r="471" spans="1:23" ht="12.75" customHeight="1">
      <c r="A471" s="108">
        <v>462</v>
      </c>
      <c r="B471" s="1144"/>
      <c r="C471" s="65"/>
      <c r="D471" s="43"/>
      <c r="E471" s="112">
        <v>3090</v>
      </c>
      <c r="F471" s="112"/>
      <c r="G471" s="112"/>
      <c r="H471" s="111"/>
      <c r="I471" s="155" t="s">
        <v>1039</v>
      </c>
      <c r="J471" s="103"/>
      <c r="K471" s="103"/>
      <c r="L471" s="112" t="s">
        <v>3240</v>
      </c>
      <c r="M471" s="103"/>
      <c r="N471" s="103"/>
      <c r="O471" s="103"/>
      <c r="P471" s="103"/>
      <c r="Q471" s="103"/>
      <c r="R471" s="103"/>
      <c r="S471" s="103"/>
      <c r="T471" s="103"/>
      <c r="U471" s="1145" t="s">
        <v>514</v>
      </c>
      <c r="W471" s="103" t="str">
        <f t="shared" si="8"/>
        <v/>
      </c>
    </row>
    <row r="472" spans="1:23" ht="12.75" customHeight="1">
      <c r="A472" s="108">
        <v>463</v>
      </c>
      <c r="B472" s="1144"/>
      <c r="C472" s="65"/>
      <c r="D472" s="43"/>
      <c r="E472" s="112"/>
      <c r="F472" s="112">
        <v>30900</v>
      </c>
      <c r="G472" s="112"/>
      <c r="H472" s="111"/>
      <c r="I472" s="155" t="s">
        <v>1039</v>
      </c>
      <c r="J472" s="103">
        <v>3090</v>
      </c>
      <c r="K472" s="103"/>
      <c r="L472" s="112" t="s">
        <v>3240</v>
      </c>
      <c r="M472" s="103"/>
      <c r="N472" s="103"/>
      <c r="O472" s="103"/>
      <c r="P472" s="103"/>
      <c r="Q472" s="103"/>
      <c r="R472" s="103"/>
      <c r="S472" s="103"/>
      <c r="T472" s="103"/>
      <c r="U472" s="1145" t="s">
        <v>514</v>
      </c>
      <c r="W472" s="103" t="str">
        <f t="shared" si="8"/>
        <v/>
      </c>
    </row>
    <row r="473" spans="1:23" ht="12.75" customHeight="1">
      <c r="A473" s="108">
        <v>464</v>
      </c>
      <c r="B473" s="1144"/>
      <c r="C473" s="65"/>
      <c r="D473" s="43"/>
      <c r="E473" s="112"/>
      <c r="F473" s="112"/>
      <c r="G473" s="112">
        <v>309000</v>
      </c>
      <c r="H473" s="111"/>
      <c r="I473" s="155" t="s">
        <v>1040</v>
      </c>
      <c r="J473" s="103">
        <v>30900</v>
      </c>
      <c r="K473" s="103"/>
      <c r="L473" s="112" t="s">
        <v>3245</v>
      </c>
      <c r="M473" s="103"/>
      <c r="N473" s="103"/>
      <c r="O473" s="103"/>
      <c r="P473" s="103"/>
      <c r="Q473" s="103"/>
      <c r="R473" s="103"/>
      <c r="S473" s="103"/>
      <c r="T473" s="103"/>
      <c r="U473" s="1145" t="s">
        <v>514</v>
      </c>
      <c r="W473" s="103" t="str">
        <f t="shared" si="8"/>
        <v/>
      </c>
    </row>
    <row r="474" spans="1:23" ht="12.75" customHeight="1">
      <c r="A474" s="108">
        <v>465</v>
      </c>
      <c r="B474" s="1144"/>
      <c r="C474" s="65"/>
      <c r="D474" s="43"/>
      <c r="E474" s="112">
        <v>3110</v>
      </c>
      <c r="F474" s="112"/>
      <c r="G474" s="112"/>
      <c r="H474" s="111"/>
      <c r="I474" s="155" t="s">
        <v>2683</v>
      </c>
      <c r="J474" s="103"/>
      <c r="K474" s="103"/>
      <c r="L474" s="112" t="s">
        <v>3240</v>
      </c>
      <c r="M474" s="103"/>
      <c r="N474" s="103"/>
      <c r="O474" s="103"/>
      <c r="P474" s="103"/>
      <c r="Q474" s="103"/>
      <c r="R474" s="103"/>
      <c r="S474" s="103"/>
      <c r="T474" s="103"/>
      <c r="U474" s="1145" t="s">
        <v>514</v>
      </c>
      <c r="W474" s="103" t="str">
        <f t="shared" si="8"/>
        <v/>
      </c>
    </row>
    <row r="475" spans="1:23" ht="12.75" customHeight="1">
      <c r="A475" s="108">
        <v>466</v>
      </c>
      <c r="B475" s="1144"/>
      <c r="C475" s="65"/>
      <c r="D475" s="43"/>
      <c r="E475" s="112"/>
      <c r="F475" s="112">
        <v>31100</v>
      </c>
      <c r="G475" s="112"/>
      <c r="H475" s="111"/>
      <c r="I475" s="155" t="s">
        <v>2683</v>
      </c>
      <c r="J475" s="103">
        <v>3110</v>
      </c>
      <c r="K475" s="103"/>
      <c r="L475" s="112" t="s">
        <v>3240</v>
      </c>
      <c r="M475" s="103"/>
      <c r="N475" s="103"/>
      <c r="O475" s="103"/>
      <c r="P475" s="103"/>
      <c r="Q475" s="103"/>
      <c r="R475" s="103"/>
      <c r="S475" s="103"/>
      <c r="T475" s="103"/>
      <c r="U475" s="1145" t="s">
        <v>514</v>
      </c>
      <c r="W475" s="103" t="str">
        <f t="shared" si="8"/>
        <v/>
      </c>
    </row>
    <row r="476" spans="1:23" ht="12.75" customHeight="1">
      <c r="A476" s="108">
        <v>467</v>
      </c>
      <c r="B476" s="126"/>
      <c r="C476" s="65"/>
      <c r="D476" s="43"/>
      <c r="E476" s="112"/>
      <c r="F476" s="112"/>
      <c r="G476" s="112">
        <v>311000</v>
      </c>
      <c r="H476" s="111"/>
      <c r="I476" s="155" t="s">
        <v>2684</v>
      </c>
      <c r="J476" s="103">
        <v>31100</v>
      </c>
      <c r="K476" s="103"/>
      <c r="L476" s="112" t="s">
        <v>3240</v>
      </c>
      <c r="M476" s="103"/>
      <c r="N476" s="103"/>
      <c r="O476" s="103"/>
      <c r="P476" s="103"/>
      <c r="Q476" s="103"/>
      <c r="R476" s="103"/>
      <c r="S476" s="103"/>
      <c r="T476" s="103"/>
      <c r="U476" s="128" t="s">
        <v>514</v>
      </c>
      <c r="W476" s="103" t="str">
        <f t="shared" si="8"/>
        <v/>
      </c>
    </row>
    <row r="477" spans="1:23" ht="12.75" customHeight="1">
      <c r="A477" s="108">
        <v>468</v>
      </c>
      <c r="B477" s="126"/>
      <c r="C477" s="65"/>
      <c r="D477" s="43"/>
      <c r="E477" s="112">
        <v>3120</v>
      </c>
      <c r="F477" s="112"/>
      <c r="G477" s="112"/>
      <c r="H477" s="111"/>
      <c r="I477" s="155" t="s">
        <v>2685</v>
      </c>
      <c r="J477" s="103"/>
      <c r="K477" s="103"/>
      <c r="L477" s="112" t="s">
        <v>3240</v>
      </c>
      <c r="M477" s="103"/>
      <c r="N477" s="103"/>
      <c r="O477" s="103"/>
      <c r="P477" s="103"/>
      <c r="Q477" s="103"/>
      <c r="R477" s="103"/>
      <c r="S477" s="103"/>
      <c r="T477" s="103"/>
      <c r="U477" s="128" t="s">
        <v>514</v>
      </c>
      <c r="W477" s="103" t="str">
        <f t="shared" si="8"/>
        <v/>
      </c>
    </row>
    <row r="478" spans="1:23" ht="12.75" customHeight="1">
      <c r="A478" s="108">
        <v>469</v>
      </c>
      <c r="B478" s="126"/>
      <c r="C478" s="65"/>
      <c r="D478" s="43"/>
      <c r="E478" s="112"/>
      <c r="F478" s="112">
        <v>31200</v>
      </c>
      <c r="G478" s="112"/>
      <c r="H478" s="111"/>
      <c r="I478" s="155" t="s">
        <v>2686</v>
      </c>
      <c r="J478" s="103">
        <v>3120</v>
      </c>
      <c r="K478" s="103"/>
      <c r="L478" s="112" t="s">
        <v>3240</v>
      </c>
      <c r="M478" s="103"/>
      <c r="N478" s="103"/>
      <c r="O478" s="103"/>
      <c r="P478" s="103"/>
      <c r="Q478" s="103"/>
      <c r="R478" s="103"/>
      <c r="S478" s="103"/>
      <c r="T478" s="103"/>
      <c r="U478" s="128" t="s">
        <v>514</v>
      </c>
      <c r="W478" s="103" t="str">
        <f t="shared" si="8"/>
        <v/>
      </c>
    </row>
    <row r="479" spans="1:23" ht="12.75" customHeight="1">
      <c r="A479" s="108">
        <v>470</v>
      </c>
      <c r="B479" s="126"/>
      <c r="C479" s="65"/>
      <c r="D479" s="43"/>
      <c r="E479" s="112"/>
      <c r="F479" s="112"/>
      <c r="G479" s="112">
        <v>312000</v>
      </c>
      <c r="H479" s="111"/>
      <c r="I479" s="111" t="s">
        <v>2687</v>
      </c>
      <c r="J479" s="103">
        <v>31200</v>
      </c>
      <c r="K479" s="103"/>
      <c r="L479" s="112" t="s">
        <v>3240</v>
      </c>
      <c r="M479" s="103"/>
      <c r="N479" s="103"/>
      <c r="O479" s="103"/>
      <c r="P479" s="103"/>
      <c r="Q479" s="103"/>
      <c r="R479" s="103"/>
      <c r="S479" s="103"/>
      <c r="T479" s="103"/>
      <c r="U479" s="128" t="s">
        <v>514</v>
      </c>
      <c r="W479" s="103" t="str">
        <f t="shared" si="8"/>
        <v/>
      </c>
    </row>
    <row r="480" spans="1:23" ht="12.75" customHeight="1">
      <c r="A480" s="108">
        <v>471</v>
      </c>
      <c r="B480" s="126"/>
      <c r="C480" s="65"/>
      <c r="D480" s="43"/>
      <c r="E480" s="112">
        <v>3140</v>
      </c>
      <c r="F480" s="112"/>
      <c r="G480" s="112"/>
      <c r="H480" s="111"/>
      <c r="I480" s="155" t="s">
        <v>2688</v>
      </c>
      <c r="J480" s="103"/>
      <c r="K480" s="103"/>
      <c r="L480" s="112" t="s">
        <v>3240</v>
      </c>
      <c r="M480" s="103"/>
      <c r="N480" s="103"/>
      <c r="O480" s="103"/>
      <c r="P480" s="103"/>
      <c r="Q480" s="103"/>
      <c r="R480" s="103"/>
      <c r="S480" s="103"/>
      <c r="T480" s="103"/>
      <c r="U480" s="128" t="s">
        <v>514</v>
      </c>
      <c r="W480" s="103" t="str">
        <f t="shared" si="8"/>
        <v/>
      </c>
    </row>
    <row r="481" spans="1:23" ht="12.75" customHeight="1">
      <c r="A481" s="108">
        <v>472</v>
      </c>
      <c r="B481" s="126"/>
      <c r="C481" s="65"/>
      <c r="D481" s="43"/>
      <c r="E481" s="112"/>
      <c r="F481" s="112">
        <v>31400</v>
      </c>
      <c r="G481" s="112"/>
      <c r="H481" s="111"/>
      <c r="I481" s="155" t="s">
        <v>2688</v>
      </c>
      <c r="J481" s="103">
        <v>3140</v>
      </c>
      <c r="K481" s="103"/>
      <c r="L481" s="112" t="s">
        <v>3240</v>
      </c>
      <c r="M481" s="103"/>
      <c r="N481" s="103"/>
      <c r="O481" s="103"/>
      <c r="P481" s="103"/>
      <c r="Q481" s="103"/>
      <c r="R481" s="103"/>
      <c r="S481" s="103"/>
      <c r="T481" s="103"/>
      <c r="U481" s="128" t="s">
        <v>514</v>
      </c>
      <c r="W481" s="103" t="str">
        <f t="shared" si="8"/>
        <v/>
      </c>
    </row>
    <row r="482" spans="1:23" ht="12.75" customHeight="1">
      <c r="A482" s="108">
        <v>473</v>
      </c>
      <c r="B482" s="126"/>
      <c r="C482" s="65"/>
      <c r="D482" s="43"/>
      <c r="E482" s="112"/>
      <c r="F482" s="112"/>
      <c r="G482" s="112">
        <v>314000</v>
      </c>
      <c r="H482" s="111"/>
      <c r="I482" s="155" t="s">
        <v>2689</v>
      </c>
      <c r="J482" s="103">
        <v>31400</v>
      </c>
      <c r="K482" s="103"/>
      <c r="L482" s="112" t="s">
        <v>3240</v>
      </c>
      <c r="M482" s="103"/>
      <c r="N482" s="103"/>
      <c r="O482" s="103"/>
      <c r="P482" s="103"/>
      <c r="Q482" s="103"/>
      <c r="R482" s="103"/>
      <c r="S482" s="103"/>
      <c r="T482" s="103"/>
      <c r="U482" s="128" t="s">
        <v>514</v>
      </c>
      <c r="W482" s="103" t="str">
        <f t="shared" si="8"/>
        <v/>
      </c>
    </row>
    <row r="483" spans="1:23" ht="12.75" customHeight="1">
      <c r="A483" s="108">
        <v>474</v>
      </c>
      <c r="B483" s="17">
        <v>50</v>
      </c>
      <c r="C483" s="25">
        <v>40</v>
      </c>
      <c r="D483" s="30"/>
      <c r="E483" s="151"/>
      <c r="F483" s="151"/>
      <c r="G483" s="151"/>
      <c r="H483" s="157"/>
      <c r="I483" s="24" t="s">
        <v>2690</v>
      </c>
      <c r="J483" s="15"/>
      <c r="K483" s="15"/>
      <c r="L483" s="151" t="s">
        <v>3240</v>
      </c>
      <c r="M483" s="103"/>
      <c r="N483" s="103"/>
      <c r="O483" s="103"/>
      <c r="P483" s="103"/>
      <c r="Q483" s="103"/>
      <c r="R483" s="103"/>
      <c r="S483" s="103"/>
      <c r="T483" s="103"/>
      <c r="U483" s="128" t="s">
        <v>514</v>
      </c>
      <c r="W483" s="103" t="str">
        <f t="shared" si="8"/>
        <v/>
      </c>
    </row>
    <row r="484" spans="1:23" ht="12.75" customHeight="1">
      <c r="A484" s="108">
        <v>475</v>
      </c>
      <c r="B484" s="61"/>
      <c r="C484" s="62"/>
      <c r="D484" s="63">
        <v>41</v>
      </c>
      <c r="E484" s="73"/>
      <c r="F484" s="73"/>
      <c r="G484" s="73"/>
      <c r="H484" s="64"/>
      <c r="I484" s="74" t="s">
        <v>2691</v>
      </c>
      <c r="J484" s="64"/>
      <c r="K484" s="64"/>
      <c r="L484" s="73" t="s">
        <v>3240</v>
      </c>
      <c r="M484" s="103"/>
      <c r="N484" s="103"/>
      <c r="O484" s="103"/>
      <c r="P484" s="103"/>
      <c r="Q484" s="103"/>
      <c r="R484" s="103"/>
      <c r="S484" s="103"/>
      <c r="T484" s="103"/>
      <c r="U484" s="128" t="s">
        <v>514</v>
      </c>
      <c r="W484" s="103" t="str">
        <f t="shared" si="8"/>
        <v/>
      </c>
    </row>
    <row r="485" spans="1:23" ht="12.75" customHeight="1">
      <c r="A485" s="108">
        <v>476</v>
      </c>
      <c r="B485" s="1144"/>
      <c r="C485" s="65"/>
      <c r="D485" s="43"/>
      <c r="E485" s="117"/>
      <c r="F485" s="117">
        <v>40110</v>
      </c>
      <c r="G485" s="112"/>
      <c r="H485" s="111"/>
      <c r="I485" s="111" t="s">
        <v>2692</v>
      </c>
      <c r="J485" s="103">
        <v>4010</v>
      </c>
      <c r="K485" s="103"/>
      <c r="L485" s="112" t="s">
        <v>3240</v>
      </c>
      <c r="M485" s="103"/>
      <c r="N485" s="103"/>
      <c r="O485" s="103"/>
      <c r="P485" s="103"/>
      <c r="Q485" s="103"/>
      <c r="R485" s="103"/>
      <c r="S485" s="103"/>
      <c r="T485" s="103"/>
      <c r="U485" s="128" t="s">
        <v>514</v>
      </c>
      <c r="W485" s="103" t="str">
        <f t="shared" si="8"/>
        <v/>
      </c>
    </row>
    <row r="486" spans="1:23" ht="12.75" customHeight="1">
      <c r="A486" s="108">
        <v>477</v>
      </c>
      <c r="B486" s="126"/>
      <c r="C486" s="65"/>
      <c r="D486" s="43"/>
      <c r="E486" s="117"/>
      <c r="F486" s="117"/>
      <c r="G486" s="112">
        <v>401010</v>
      </c>
      <c r="H486" s="111"/>
      <c r="I486" s="111" t="s">
        <v>4314</v>
      </c>
      <c r="J486" s="103">
        <v>40110</v>
      </c>
      <c r="K486" s="103"/>
      <c r="L486" s="112" t="s">
        <v>3245</v>
      </c>
      <c r="M486" s="103"/>
      <c r="N486" s="103"/>
      <c r="O486" s="103"/>
      <c r="P486" s="103"/>
      <c r="Q486" s="103"/>
      <c r="R486" s="103"/>
      <c r="S486" s="103"/>
      <c r="T486" s="103"/>
      <c r="U486" s="128" t="s">
        <v>514</v>
      </c>
      <c r="W486" s="103" t="str">
        <f t="shared" si="8"/>
        <v/>
      </c>
    </row>
    <row r="487" spans="1:23" ht="12.75" customHeight="1">
      <c r="A487" s="108">
        <v>478</v>
      </c>
      <c r="B487" s="126"/>
      <c r="C487" s="65"/>
      <c r="D487" s="43"/>
      <c r="E487" s="117"/>
      <c r="F487" s="117"/>
      <c r="G487" s="112">
        <v>401100</v>
      </c>
      <c r="H487" s="111"/>
      <c r="I487" s="111" t="s">
        <v>2693</v>
      </c>
      <c r="J487" s="103">
        <v>40110</v>
      </c>
      <c r="K487" s="103"/>
      <c r="L487" s="112" t="s">
        <v>3245</v>
      </c>
      <c r="M487" s="103"/>
      <c r="N487" s="103"/>
      <c r="O487" s="103"/>
      <c r="P487" s="103"/>
      <c r="Q487" s="103"/>
      <c r="R487" s="103"/>
      <c r="S487" s="103"/>
      <c r="T487" s="103"/>
      <c r="U487" s="128" t="s">
        <v>514</v>
      </c>
      <c r="W487" s="103" t="str">
        <f t="shared" si="8"/>
        <v/>
      </c>
    </row>
    <row r="488" spans="1:23" ht="12.75" customHeight="1">
      <c r="A488" s="108">
        <v>479</v>
      </c>
      <c r="B488" s="126"/>
      <c r="C488" s="65"/>
      <c r="D488" s="43"/>
      <c r="E488" s="117"/>
      <c r="F488" s="117"/>
      <c r="G488" s="112">
        <v>401102</v>
      </c>
      <c r="H488" s="111"/>
      <c r="I488" s="111" t="s">
        <v>2694</v>
      </c>
      <c r="J488" s="103">
        <v>40110</v>
      </c>
      <c r="K488" s="103"/>
      <c r="L488" s="112" t="s">
        <v>3245</v>
      </c>
      <c r="M488" s="103"/>
      <c r="N488" s="103"/>
      <c r="O488" s="103"/>
      <c r="P488" s="103"/>
      <c r="Q488" s="103"/>
      <c r="R488" s="103"/>
      <c r="S488" s="103"/>
      <c r="T488" s="103"/>
      <c r="U488" s="128" t="s">
        <v>514</v>
      </c>
      <c r="W488" s="103" t="str">
        <f t="shared" si="8"/>
        <v/>
      </c>
    </row>
    <row r="489" spans="1:23" ht="12.75" customHeight="1">
      <c r="A489" s="108">
        <v>480</v>
      </c>
      <c r="B489" s="126"/>
      <c r="C489" s="65"/>
      <c r="D489" s="43"/>
      <c r="E489" s="117"/>
      <c r="F489" s="117"/>
      <c r="G489" s="112">
        <v>401103</v>
      </c>
      <c r="H489" s="111"/>
      <c r="I489" s="111" t="s">
        <v>2695</v>
      </c>
      <c r="J489" s="103">
        <v>40110</v>
      </c>
      <c r="K489" s="103"/>
      <c r="L489" s="112" t="s">
        <v>3245</v>
      </c>
      <c r="M489" s="103"/>
      <c r="N489" s="103"/>
      <c r="O489" s="103"/>
      <c r="P489" s="103"/>
      <c r="Q489" s="103"/>
      <c r="R489" s="103"/>
      <c r="S489" s="103"/>
      <c r="T489" s="103"/>
      <c r="U489" s="128" t="s">
        <v>514</v>
      </c>
      <c r="W489" s="103" t="str">
        <f t="shared" si="8"/>
        <v/>
      </c>
    </row>
    <row r="490" spans="1:23" ht="12.75" customHeight="1">
      <c r="A490" s="108">
        <v>481</v>
      </c>
      <c r="B490" s="126"/>
      <c r="C490" s="65"/>
      <c r="D490" s="43"/>
      <c r="E490" s="117"/>
      <c r="F490" s="117"/>
      <c r="G490" s="112">
        <v>401106</v>
      </c>
      <c r="H490" s="111"/>
      <c r="I490" s="111" t="s">
        <v>5520</v>
      </c>
      <c r="J490" s="103">
        <v>40110</v>
      </c>
      <c r="K490" s="103"/>
      <c r="L490" s="112" t="s">
        <v>3245</v>
      </c>
      <c r="M490" s="103"/>
      <c r="N490" s="103"/>
      <c r="O490" s="103"/>
      <c r="P490" s="103"/>
      <c r="Q490" s="103"/>
      <c r="R490" s="103"/>
      <c r="S490" s="103"/>
      <c r="T490" s="103"/>
      <c r="U490" s="128" t="s">
        <v>514</v>
      </c>
      <c r="W490" s="103" t="str">
        <f t="shared" si="8"/>
        <v/>
      </c>
    </row>
    <row r="491" spans="1:23" ht="12.75" customHeight="1">
      <c r="A491" s="108">
        <v>482</v>
      </c>
      <c r="B491" s="1144"/>
      <c r="C491" s="65"/>
      <c r="D491" s="43"/>
      <c r="E491" s="117"/>
      <c r="F491" s="117"/>
      <c r="G491" s="112">
        <v>401180</v>
      </c>
      <c r="H491" s="111"/>
      <c r="I491" s="111" t="s">
        <v>6279</v>
      </c>
      <c r="J491" s="103">
        <v>40110</v>
      </c>
      <c r="K491" s="103"/>
      <c r="L491" s="112" t="s">
        <v>3245</v>
      </c>
      <c r="M491" s="103"/>
      <c r="N491" s="103"/>
      <c r="O491" s="103"/>
      <c r="P491" s="103"/>
      <c r="Q491" s="103"/>
      <c r="R491" s="103"/>
      <c r="S491" s="103"/>
      <c r="T491" s="103"/>
      <c r="U491" s="128" t="s">
        <v>1580</v>
      </c>
      <c r="W491" s="103" t="str">
        <f t="shared" si="8"/>
        <v/>
      </c>
    </row>
    <row r="492" spans="1:23" ht="12.75" customHeight="1">
      <c r="A492" s="108">
        <v>483</v>
      </c>
      <c r="B492" s="126"/>
      <c r="C492" s="65"/>
      <c r="D492" s="43"/>
      <c r="E492" s="117"/>
      <c r="F492" s="117"/>
      <c r="G492" s="112">
        <v>401120</v>
      </c>
      <c r="H492" s="111"/>
      <c r="I492" s="111" t="s">
        <v>6280</v>
      </c>
      <c r="J492" s="103">
        <v>40110</v>
      </c>
      <c r="K492" s="103"/>
      <c r="L492" s="112" t="s">
        <v>3245</v>
      </c>
      <c r="M492" s="103"/>
      <c r="N492" s="103"/>
      <c r="O492" s="103"/>
      <c r="P492" s="103"/>
      <c r="Q492" s="103"/>
      <c r="R492" s="103"/>
      <c r="S492" s="103"/>
      <c r="T492" s="103"/>
      <c r="U492" s="128" t="s">
        <v>1580</v>
      </c>
      <c r="W492" s="103" t="str">
        <f t="shared" si="8"/>
        <v/>
      </c>
    </row>
    <row r="493" spans="1:23" ht="12.75" customHeight="1">
      <c r="A493" s="108">
        <v>484</v>
      </c>
      <c r="B493" s="126"/>
      <c r="C493" s="65"/>
      <c r="D493" s="43"/>
      <c r="E493" s="117"/>
      <c r="F493" s="117"/>
      <c r="G493" s="112">
        <v>401121</v>
      </c>
      <c r="H493" s="111"/>
      <c r="I493" s="111" t="s">
        <v>6090</v>
      </c>
      <c r="J493" s="103">
        <v>40110</v>
      </c>
      <c r="K493" s="103"/>
      <c r="L493" s="112" t="s">
        <v>3245</v>
      </c>
      <c r="M493" s="103"/>
      <c r="N493" s="103"/>
      <c r="O493" s="103"/>
      <c r="P493" s="103"/>
      <c r="Q493" s="103"/>
      <c r="R493" s="103"/>
      <c r="S493" s="103"/>
      <c r="T493" s="103"/>
      <c r="U493" s="128" t="s">
        <v>1580</v>
      </c>
      <c r="W493" s="103" t="str">
        <f t="shared" si="8"/>
        <v/>
      </c>
    </row>
    <row r="494" spans="1:23" ht="12.75" customHeight="1">
      <c r="A494" s="108">
        <v>485</v>
      </c>
      <c r="B494" s="126"/>
      <c r="C494" s="65"/>
      <c r="D494" s="43"/>
      <c r="E494" s="117"/>
      <c r="F494" s="117"/>
      <c r="G494" s="112">
        <v>401130</v>
      </c>
      <c r="H494" s="111"/>
      <c r="I494" s="111" t="s">
        <v>7509</v>
      </c>
      <c r="J494" s="103">
        <v>40110</v>
      </c>
      <c r="K494" s="103"/>
      <c r="L494" s="112" t="s">
        <v>3245</v>
      </c>
      <c r="M494" s="103"/>
      <c r="N494" s="103"/>
      <c r="O494" s="103"/>
      <c r="P494" s="103"/>
      <c r="Q494" s="103"/>
      <c r="R494" s="103"/>
      <c r="S494" s="103"/>
      <c r="T494" s="103"/>
      <c r="U494" s="128" t="s">
        <v>1580</v>
      </c>
      <c r="W494" s="103" t="str">
        <f t="shared" si="8"/>
        <v/>
      </c>
    </row>
    <row r="495" spans="1:23" ht="12.75" customHeight="1">
      <c r="A495" s="108">
        <v>486</v>
      </c>
      <c r="B495" s="1144"/>
      <c r="C495" s="65"/>
      <c r="D495" s="43"/>
      <c r="E495" s="117"/>
      <c r="F495" s="117"/>
      <c r="G495" s="112">
        <v>401131</v>
      </c>
      <c r="H495" s="111"/>
      <c r="I495" s="111" t="s">
        <v>7510</v>
      </c>
      <c r="J495" s="103">
        <v>40110</v>
      </c>
      <c r="K495" s="103"/>
      <c r="L495" s="112" t="s">
        <v>3245</v>
      </c>
      <c r="M495" s="103"/>
      <c r="N495" s="103"/>
      <c r="O495" s="103"/>
      <c r="P495" s="103"/>
      <c r="Q495" s="103"/>
      <c r="R495" s="103"/>
      <c r="S495" s="103"/>
      <c r="T495" s="103"/>
      <c r="U495" s="1145" t="s">
        <v>1580</v>
      </c>
      <c r="W495" s="103" t="str">
        <f t="shared" si="8"/>
        <v/>
      </c>
    </row>
    <row r="496" spans="1:23" ht="12.75" customHeight="1">
      <c r="A496" s="108">
        <v>487</v>
      </c>
      <c r="B496" s="126"/>
      <c r="C496" s="65"/>
      <c r="D496" s="43"/>
      <c r="E496" s="117"/>
      <c r="F496" s="117"/>
      <c r="G496" s="112">
        <v>401132</v>
      </c>
      <c r="H496" s="111"/>
      <c r="I496" s="111" t="s">
        <v>2696</v>
      </c>
      <c r="J496" s="103">
        <v>40110</v>
      </c>
      <c r="K496" s="103"/>
      <c r="L496" s="112" t="s">
        <v>3245</v>
      </c>
      <c r="M496" s="103"/>
      <c r="N496" s="103"/>
      <c r="O496" s="103"/>
      <c r="P496" s="103"/>
      <c r="Q496" s="103"/>
      <c r="R496" s="103"/>
      <c r="S496" s="103"/>
      <c r="T496" s="103"/>
      <c r="U496" s="128" t="s">
        <v>1580</v>
      </c>
      <c r="W496" s="103" t="str">
        <f t="shared" si="8"/>
        <v/>
      </c>
    </row>
    <row r="497" spans="1:23" ht="12.75" customHeight="1">
      <c r="A497" s="108">
        <v>488</v>
      </c>
      <c r="B497" s="126"/>
      <c r="C497" s="65"/>
      <c r="D497" s="43"/>
      <c r="E497" s="117"/>
      <c r="F497" s="117"/>
      <c r="G497" s="112">
        <v>401133</v>
      </c>
      <c r="H497" s="111"/>
      <c r="I497" s="111" t="s">
        <v>2697</v>
      </c>
      <c r="J497" s="103">
        <v>40110</v>
      </c>
      <c r="K497" s="103"/>
      <c r="L497" s="112" t="s">
        <v>3245</v>
      </c>
      <c r="M497" s="103"/>
      <c r="N497" s="103"/>
      <c r="O497" s="103"/>
      <c r="P497" s="103"/>
      <c r="Q497" s="103"/>
      <c r="R497" s="103"/>
      <c r="S497" s="103"/>
      <c r="T497" s="103"/>
      <c r="U497" s="128" t="s">
        <v>1580</v>
      </c>
      <c r="W497" s="103" t="str">
        <f t="shared" si="8"/>
        <v/>
      </c>
    </row>
    <row r="498" spans="1:23" ht="12.75" customHeight="1">
      <c r="A498" s="108">
        <v>489</v>
      </c>
      <c r="B498" s="126"/>
      <c r="C498" s="65"/>
      <c r="D498" s="43"/>
      <c r="E498" s="117"/>
      <c r="F498" s="117"/>
      <c r="G498" s="112">
        <v>401134</v>
      </c>
      <c r="H498" s="111"/>
      <c r="I498" s="1426" t="s">
        <v>9837</v>
      </c>
      <c r="J498" s="103">
        <v>40110</v>
      </c>
      <c r="K498" s="103"/>
      <c r="L498" s="112" t="s">
        <v>3245</v>
      </c>
      <c r="M498" s="103"/>
      <c r="N498" s="103"/>
      <c r="O498" s="103"/>
      <c r="P498" s="103"/>
      <c r="Q498" s="103"/>
      <c r="R498" s="103"/>
      <c r="S498" s="103"/>
      <c r="T498" s="103"/>
      <c r="U498" s="128" t="s">
        <v>1580</v>
      </c>
      <c r="W498" s="103" t="str">
        <f t="shared" si="8"/>
        <v/>
      </c>
    </row>
    <row r="499" spans="1:23" ht="12.75" customHeight="1">
      <c r="A499" s="108">
        <v>490</v>
      </c>
      <c r="B499" s="126"/>
      <c r="C499" s="65"/>
      <c r="D499" s="43"/>
      <c r="E499" s="1144"/>
      <c r="F499" s="117"/>
      <c r="G499" s="112">
        <v>401135</v>
      </c>
      <c r="H499" s="111"/>
      <c r="I499" s="111" t="s">
        <v>2698</v>
      </c>
      <c r="J499" s="103">
        <v>40110</v>
      </c>
      <c r="K499" s="103"/>
      <c r="L499" s="112" t="s">
        <v>3245</v>
      </c>
      <c r="M499" s="103"/>
      <c r="N499" s="103"/>
      <c r="O499" s="103"/>
      <c r="P499" s="103"/>
      <c r="Q499" s="103"/>
      <c r="R499" s="103"/>
      <c r="S499" s="103"/>
      <c r="T499" s="103"/>
      <c r="U499" s="128" t="s">
        <v>1580</v>
      </c>
      <c r="W499" s="103" t="str">
        <f t="shared" si="8"/>
        <v/>
      </c>
    </row>
    <row r="500" spans="1:23" ht="12.75" customHeight="1">
      <c r="A500" s="108">
        <v>491</v>
      </c>
      <c r="B500" s="1144"/>
      <c r="C500" s="65"/>
      <c r="D500" s="43"/>
      <c r="E500" s="117"/>
      <c r="F500" s="117"/>
      <c r="G500" s="112">
        <v>401136</v>
      </c>
      <c r="H500" s="111"/>
      <c r="I500" s="111" t="s">
        <v>2699</v>
      </c>
      <c r="J500" s="103">
        <v>40110</v>
      </c>
      <c r="K500" s="103"/>
      <c r="L500" s="112" t="s">
        <v>3245</v>
      </c>
      <c r="M500" s="103"/>
      <c r="N500" s="103"/>
      <c r="O500" s="103"/>
      <c r="P500" s="103"/>
      <c r="Q500" s="103"/>
      <c r="R500" s="103"/>
      <c r="S500" s="103"/>
      <c r="T500" s="103"/>
      <c r="U500" s="1145" t="s">
        <v>1580</v>
      </c>
      <c r="W500" s="103" t="str">
        <f t="shared" si="8"/>
        <v/>
      </c>
    </row>
    <row r="501" spans="1:23" ht="12.75" customHeight="1">
      <c r="A501" s="108">
        <v>492</v>
      </c>
      <c r="B501" s="126"/>
      <c r="C501" s="65"/>
      <c r="D501" s="43"/>
      <c r="E501" s="117"/>
      <c r="F501" s="117"/>
      <c r="G501" s="112">
        <v>401137</v>
      </c>
      <c r="H501" s="111"/>
      <c r="I501" s="111" t="s">
        <v>2700</v>
      </c>
      <c r="J501" s="103">
        <v>40110</v>
      </c>
      <c r="K501" s="103"/>
      <c r="L501" s="112" t="s">
        <v>3245</v>
      </c>
      <c r="M501" s="103"/>
      <c r="N501" s="103"/>
      <c r="O501" s="103"/>
      <c r="P501" s="103"/>
      <c r="Q501" s="103"/>
      <c r="R501" s="103"/>
      <c r="S501" s="103"/>
      <c r="T501" s="103"/>
      <c r="U501" s="128" t="s">
        <v>1580</v>
      </c>
      <c r="W501" s="103" t="str">
        <f t="shared" si="8"/>
        <v/>
      </c>
    </row>
    <row r="502" spans="1:23" ht="12.75" customHeight="1">
      <c r="A502" s="108">
        <v>493</v>
      </c>
      <c r="B502" s="126"/>
      <c r="C502" s="65"/>
      <c r="D502" s="43"/>
      <c r="E502" s="117"/>
      <c r="F502" s="117"/>
      <c r="G502" s="112">
        <v>401138</v>
      </c>
      <c r="H502" s="111"/>
      <c r="I502" s="111" t="s">
        <v>2701</v>
      </c>
      <c r="J502" s="103">
        <v>40110</v>
      </c>
      <c r="K502" s="103"/>
      <c r="L502" s="112" t="s">
        <v>3245</v>
      </c>
      <c r="M502" s="103"/>
      <c r="N502" s="103"/>
      <c r="O502" s="103"/>
      <c r="P502" s="103"/>
      <c r="Q502" s="103"/>
      <c r="R502" s="103"/>
      <c r="S502" s="103"/>
      <c r="T502" s="103"/>
      <c r="U502" s="128" t="s">
        <v>1580</v>
      </c>
      <c r="W502" s="103" t="str">
        <f t="shared" si="8"/>
        <v/>
      </c>
    </row>
    <row r="503" spans="1:23" ht="12.75" customHeight="1">
      <c r="A503" s="108">
        <v>494</v>
      </c>
      <c r="B503" s="126"/>
      <c r="C503" s="65"/>
      <c r="D503" s="43"/>
      <c r="E503" s="1144"/>
      <c r="F503" s="117"/>
      <c r="G503" s="112">
        <v>401139</v>
      </c>
      <c r="H503" s="111"/>
      <c r="I503" s="111" t="s">
        <v>2702</v>
      </c>
      <c r="J503" s="103">
        <v>40110</v>
      </c>
      <c r="K503" s="103"/>
      <c r="L503" s="112" t="s">
        <v>3245</v>
      </c>
      <c r="M503" s="103"/>
      <c r="N503" s="103"/>
      <c r="O503" s="103"/>
      <c r="P503" s="103"/>
      <c r="Q503" s="103"/>
      <c r="R503" s="103"/>
      <c r="S503" s="103"/>
      <c r="T503" s="103"/>
      <c r="U503" s="128" t="s">
        <v>1580</v>
      </c>
      <c r="W503" s="103" t="str">
        <f t="shared" si="8"/>
        <v/>
      </c>
    </row>
    <row r="504" spans="1:23" ht="12.75" customHeight="1">
      <c r="A504" s="108">
        <v>495</v>
      </c>
      <c r="B504" s="126"/>
      <c r="C504" s="65"/>
      <c r="D504" s="43"/>
      <c r="E504" s="117"/>
      <c r="F504" s="117"/>
      <c r="G504" s="112">
        <v>401140</v>
      </c>
      <c r="H504" s="111"/>
      <c r="I504" s="111" t="s">
        <v>2703</v>
      </c>
      <c r="J504" s="103">
        <v>40110</v>
      </c>
      <c r="K504" s="103"/>
      <c r="L504" s="112" t="s">
        <v>3245</v>
      </c>
      <c r="M504" s="103"/>
      <c r="N504" s="103"/>
      <c r="O504" s="103"/>
      <c r="P504" s="103"/>
      <c r="Q504" s="103"/>
      <c r="R504" s="103"/>
      <c r="S504" s="103"/>
      <c r="T504" s="103"/>
      <c r="U504" s="128" t="s">
        <v>1580</v>
      </c>
      <c r="W504" s="103" t="str">
        <f t="shared" si="8"/>
        <v/>
      </c>
    </row>
    <row r="505" spans="1:23" ht="12.75" customHeight="1">
      <c r="A505" s="108">
        <v>496</v>
      </c>
      <c r="B505" s="126"/>
      <c r="C505" s="65"/>
      <c r="D505" s="43"/>
      <c r="E505" s="117"/>
      <c r="F505" s="117"/>
      <c r="G505" s="112">
        <v>401141</v>
      </c>
      <c r="H505" s="111"/>
      <c r="I505" s="111" t="s">
        <v>2704</v>
      </c>
      <c r="J505" s="103">
        <v>40110</v>
      </c>
      <c r="K505" s="103"/>
      <c r="L505" s="112" t="s">
        <v>3245</v>
      </c>
      <c r="M505" s="103"/>
      <c r="N505" s="103"/>
      <c r="O505" s="103"/>
      <c r="P505" s="103"/>
      <c r="Q505" s="103"/>
      <c r="R505" s="103"/>
      <c r="S505" s="103"/>
      <c r="T505" s="103"/>
      <c r="U505" s="128" t="s">
        <v>1580</v>
      </c>
      <c r="W505" s="103" t="str">
        <f t="shared" si="8"/>
        <v/>
      </c>
    </row>
    <row r="506" spans="1:23" ht="12.75" customHeight="1">
      <c r="A506" s="108">
        <v>497</v>
      </c>
      <c r="B506" s="1146"/>
      <c r="C506" s="44"/>
      <c r="D506" s="45"/>
      <c r="E506" s="112"/>
      <c r="F506" s="112"/>
      <c r="G506" s="112">
        <v>401142</v>
      </c>
      <c r="H506" s="111"/>
      <c r="I506" s="111" t="s">
        <v>9281</v>
      </c>
      <c r="J506" s="103">
        <v>40110</v>
      </c>
      <c r="K506" s="103"/>
      <c r="L506" s="112" t="s">
        <v>3245</v>
      </c>
      <c r="M506" s="103"/>
      <c r="N506" s="103"/>
      <c r="O506" s="103"/>
      <c r="P506" s="103"/>
      <c r="Q506" s="103"/>
      <c r="R506" s="103"/>
      <c r="S506" s="103"/>
      <c r="T506" s="103"/>
      <c r="U506" s="128" t="s">
        <v>1580</v>
      </c>
      <c r="W506" s="103" t="str">
        <f t="shared" si="8"/>
        <v/>
      </c>
    </row>
    <row r="507" spans="1:23" ht="12.75" customHeight="1">
      <c r="A507" s="108">
        <v>498</v>
      </c>
      <c r="B507" s="126"/>
      <c r="C507" s="65"/>
      <c r="D507" s="43"/>
      <c r="E507" s="117"/>
      <c r="F507" s="117"/>
      <c r="G507" s="112">
        <v>401143</v>
      </c>
      <c r="H507" s="111"/>
      <c r="I507" s="111" t="s">
        <v>2705</v>
      </c>
      <c r="J507" s="103">
        <v>40110</v>
      </c>
      <c r="K507" s="103"/>
      <c r="L507" s="112" t="s">
        <v>3245</v>
      </c>
      <c r="M507" s="103"/>
      <c r="N507" s="103"/>
      <c r="O507" s="103"/>
      <c r="P507" s="103"/>
      <c r="Q507" s="103"/>
      <c r="R507" s="103"/>
      <c r="S507" s="103"/>
      <c r="T507" s="103"/>
      <c r="U507" s="128" t="s">
        <v>1580</v>
      </c>
      <c r="W507" s="103" t="str">
        <f t="shared" si="8"/>
        <v/>
      </c>
    </row>
    <row r="508" spans="1:23" ht="12.75" customHeight="1">
      <c r="A508" s="108">
        <v>499</v>
      </c>
      <c r="B508" s="126"/>
      <c r="C508" s="65"/>
      <c r="D508" s="43"/>
      <c r="E508" s="1144"/>
      <c r="F508" s="117"/>
      <c r="G508" s="112">
        <v>401144</v>
      </c>
      <c r="H508" s="111"/>
      <c r="I508" s="111" t="s">
        <v>2706</v>
      </c>
      <c r="J508" s="103">
        <v>40110</v>
      </c>
      <c r="K508" s="103"/>
      <c r="L508" s="112" t="s">
        <v>3245</v>
      </c>
      <c r="M508" s="103"/>
      <c r="N508" s="103"/>
      <c r="O508" s="103"/>
      <c r="P508" s="103"/>
      <c r="Q508" s="103"/>
      <c r="R508" s="103"/>
      <c r="S508" s="103"/>
      <c r="T508" s="103"/>
      <c r="U508" s="128" t="s">
        <v>1580</v>
      </c>
      <c r="W508" s="103" t="str">
        <f t="shared" si="8"/>
        <v/>
      </c>
    </row>
    <row r="509" spans="1:23" ht="12.75" customHeight="1">
      <c r="A509" s="108">
        <v>500</v>
      </c>
      <c r="B509" s="126"/>
      <c r="C509" s="65"/>
      <c r="D509" s="43"/>
      <c r="E509" s="117"/>
      <c r="F509" s="117"/>
      <c r="G509" s="112">
        <v>401145</v>
      </c>
      <c r="H509" s="111"/>
      <c r="I509" s="111" t="s">
        <v>2707</v>
      </c>
      <c r="J509" s="103">
        <v>40110</v>
      </c>
      <c r="K509" s="103"/>
      <c r="L509" s="112" t="s">
        <v>3245</v>
      </c>
      <c r="M509" s="103"/>
      <c r="N509" s="103"/>
      <c r="O509" s="103"/>
      <c r="P509" s="103"/>
      <c r="Q509" s="103"/>
      <c r="R509" s="103"/>
      <c r="S509" s="103"/>
      <c r="T509" s="103"/>
      <c r="U509" s="128" t="s">
        <v>1580</v>
      </c>
      <c r="W509" s="103" t="str">
        <f t="shared" si="8"/>
        <v/>
      </c>
    </row>
    <row r="510" spans="1:23" ht="12.75" customHeight="1">
      <c r="A510" s="108">
        <v>501</v>
      </c>
      <c r="B510" s="126"/>
      <c r="C510" s="65"/>
      <c r="D510" s="43"/>
      <c r="E510" s="117"/>
      <c r="F510" s="117"/>
      <c r="G510" s="112">
        <v>401146</v>
      </c>
      <c r="H510" s="111"/>
      <c r="I510" s="111" t="s">
        <v>2708</v>
      </c>
      <c r="J510" s="103">
        <v>40110</v>
      </c>
      <c r="K510" s="103"/>
      <c r="L510" s="112" t="s">
        <v>3245</v>
      </c>
      <c r="M510" s="103"/>
      <c r="N510" s="103"/>
      <c r="O510" s="103"/>
      <c r="P510" s="103"/>
      <c r="Q510" s="103"/>
      <c r="R510" s="103"/>
      <c r="S510" s="103"/>
      <c r="T510" s="103"/>
      <c r="U510" s="128" t="s">
        <v>1580</v>
      </c>
      <c r="W510" s="103" t="str">
        <f t="shared" si="8"/>
        <v/>
      </c>
    </row>
    <row r="511" spans="1:23" ht="12.75" customHeight="1">
      <c r="A511" s="108">
        <v>502</v>
      </c>
      <c r="B511" s="126"/>
      <c r="C511" s="65"/>
      <c r="D511" s="43"/>
      <c r="E511" s="117"/>
      <c r="F511" s="117"/>
      <c r="G511" s="112">
        <v>401147</v>
      </c>
      <c r="H511" s="111"/>
      <c r="I511" s="111" t="s">
        <v>9420</v>
      </c>
      <c r="J511" s="103">
        <v>40110</v>
      </c>
      <c r="K511" s="103"/>
      <c r="L511" s="112" t="s">
        <v>3245</v>
      </c>
      <c r="M511" s="103"/>
      <c r="N511" s="103"/>
      <c r="O511" s="103"/>
      <c r="P511" s="103"/>
      <c r="Q511" s="103"/>
      <c r="R511" s="103"/>
      <c r="S511" s="103"/>
      <c r="T511" s="103"/>
      <c r="U511" s="128" t="s">
        <v>1580</v>
      </c>
      <c r="W511" s="103" t="str">
        <f t="shared" si="8"/>
        <v/>
      </c>
    </row>
    <row r="512" spans="1:23" ht="12.75" customHeight="1">
      <c r="A512" s="108">
        <v>503</v>
      </c>
      <c r="B512" s="126"/>
      <c r="C512" s="65"/>
      <c r="D512" s="43"/>
      <c r="E512" s="117"/>
      <c r="F512" s="117"/>
      <c r="G512" s="112">
        <v>401148</v>
      </c>
      <c r="H512" s="111"/>
      <c r="I512" s="111" t="s">
        <v>4232</v>
      </c>
      <c r="J512" s="103">
        <v>40110</v>
      </c>
      <c r="K512" s="103"/>
      <c r="L512" s="112" t="s">
        <v>3245</v>
      </c>
      <c r="M512" s="103"/>
      <c r="N512" s="103"/>
      <c r="O512" s="103"/>
      <c r="P512" s="103"/>
      <c r="Q512" s="103"/>
      <c r="R512" s="103"/>
      <c r="S512" s="103"/>
      <c r="T512" s="103"/>
      <c r="U512" s="128" t="s">
        <v>1580</v>
      </c>
      <c r="W512" s="103" t="str">
        <f t="shared" si="8"/>
        <v/>
      </c>
    </row>
    <row r="513" spans="1:23" ht="12.75" customHeight="1">
      <c r="A513" s="108">
        <v>504</v>
      </c>
      <c r="B513" s="126"/>
      <c r="C513" s="65"/>
      <c r="D513" s="43"/>
      <c r="E513" s="117"/>
      <c r="F513" s="117"/>
      <c r="G513" s="112">
        <v>401149</v>
      </c>
      <c r="H513" s="111"/>
      <c r="I513" s="111" t="s">
        <v>4233</v>
      </c>
      <c r="J513" s="103">
        <v>40110</v>
      </c>
      <c r="K513" s="103"/>
      <c r="L513" s="112" t="s">
        <v>3245</v>
      </c>
      <c r="M513" s="103"/>
      <c r="N513" s="103"/>
      <c r="O513" s="103"/>
      <c r="P513" s="103"/>
      <c r="Q513" s="103"/>
      <c r="R513" s="103"/>
      <c r="S513" s="103"/>
      <c r="T513" s="103"/>
      <c r="U513" s="128" t="s">
        <v>1580</v>
      </c>
      <c r="W513" s="103" t="str">
        <f t="shared" si="8"/>
        <v/>
      </c>
    </row>
    <row r="514" spans="1:23" ht="12.75" customHeight="1">
      <c r="A514" s="108">
        <v>505</v>
      </c>
      <c r="B514" s="126"/>
      <c r="C514" s="65"/>
      <c r="D514" s="43"/>
      <c r="E514" s="117"/>
      <c r="F514" s="117"/>
      <c r="G514" s="112">
        <v>401150</v>
      </c>
      <c r="H514" s="111"/>
      <c r="I514" s="111" t="s">
        <v>4230</v>
      </c>
      <c r="J514" s="103">
        <v>40110</v>
      </c>
      <c r="K514" s="103"/>
      <c r="L514" s="112" t="s">
        <v>3245</v>
      </c>
      <c r="M514" s="103"/>
      <c r="N514" s="103"/>
      <c r="O514" s="103"/>
      <c r="P514" s="103"/>
      <c r="Q514" s="103"/>
      <c r="R514" s="103"/>
      <c r="S514" s="103"/>
      <c r="T514" s="103"/>
      <c r="U514" s="128" t="s">
        <v>1580</v>
      </c>
      <c r="W514" s="103" t="str">
        <f t="shared" si="8"/>
        <v/>
      </c>
    </row>
    <row r="515" spans="1:23" ht="12.75" customHeight="1">
      <c r="A515" s="108">
        <v>506</v>
      </c>
      <c r="B515" s="126"/>
      <c r="C515" s="65"/>
      <c r="D515" s="43"/>
      <c r="E515" s="117"/>
      <c r="F515" s="117"/>
      <c r="G515" s="112">
        <v>401151</v>
      </c>
      <c r="H515" s="111"/>
      <c r="I515" s="111" t="s">
        <v>5694</v>
      </c>
      <c r="J515" s="103">
        <v>40110</v>
      </c>
      <c r="K515" s="103"/>
      <c r="L515" s="112" t="s">
        <v>3245</v>
      </c>
      <c r="M515" s="103"/>
      <c r="N515" s="103"/>
      <c r="O515" s="103"/>
      <c r="P515" s="103"/>
      <c r="Q515" s="103"/>
      <c r="R515" s="103"/>
      <c r="S515" s="103"/>
      <c r="T515" s="103"/>
      <c r="U515" s="128" t="s">
        <v>1580</v>
      </c>
      <c r="W515" s="103" t="str">
        <f t="shared" si="8"/>
        <v/>
      </c>
    </row>
    <row r="516" spans="1:23" ht="12.75" customHeight="1">
      <c r="A516" s="108">
        <v>507</v>
      </c>
      <c r="B516" s="126"/>
      <c r="C516" s="65"/>
      <c r="D516" s="43"/>
      <c r="E516" s="117"/>
      <c r="F516" s="117"/>
      <c r="G516" s="112">
        <v>401190</v>
      </c>
      <c r="H516" s="111"/>
      <c r="I516" s="111" t="s">
        <v>2709</v>
      </c>
      <c r="J516" s="103">
        <v>40110</v>
      </c>
      <c r="K516" s="103"/>
      <c r="L516" s="112" t="s">
        <v>3245</v>
      </c>
      <c r="M516" s="103"/>
      <c r="N516" s="103"/>
      <c r="O516" s="103"/>
      <c r="P516" s="103"/>
      <c r="Q516" s="103"/>
      <c r="R516" s="103"/>
      <c r="S516" s="103"/>
      <c r="T516" s="103"/>
      <c r="U516" s="128" t="s">
        <v>1580</v>
      </c>
      <c r="W516" s="103" t="str">
        <f t="shared" si="8"/>
        <v/>
      </c>
    </row>
    <row r="517" spans="1:23" ht="12.75" customHeight="1">
      <c r="A517" s="108">
        <v>508</v>
      </c>
      <c r="B517" s="126"/>
      <c r="C517" s="65"/>
      <c r="D517" s="43"/>
      <c r="E517" s="1"/>
      <c r="F517" s="117">
        <v>40120</v>
      </c>
      <c r="G517" s="112"/>
      <c r="H517" s="111"/>
      <c r="I517" s="111" t="s">
        <v>2710</v>
      </c>
      <c r="J517" s="103">
        <v>4010</v>
      </c>
      <c r="K517" s="103"/>
      <c r="L517" s="112" t="s">
        <v>3240</v>
      </c>
      <c r="M517" s="103"/>
      <c r="N517" s="103"/>
      <c r="O517" s="103"/>
      <c r="P517" s="103"/>
      <c r="Q517" s="103"/>
      <c r="R517" s="103"/>
      <c r="S517" s="103"/>
      <c r="T517" s="103"/>
      <c r="U517" s="128" t="s">
        <v>514</v>
      </c>
      <c r="W517" s="103" t="str">
        <f t="shared" si="8"/>
        <v/>
      </c>
    </row>
    <row r="518" spans="1:23" ht="12.75" customHeight="1">
      <c r="A518" s="108">
        <v>509</v>
      </c>
      <c r="B518" s="126"/>
      <c r="C518" s="65"/>
      <c r="D518" s="43"/>
      <c r="E518" s="117"/>
      <c r="F518" s="117"/>
      <c r="G518" s="112">
        <v>401200</v>
      </c>
      <c r="H518" s="111"/>
      <c r="I518" s="111" t="s">
        <v>2711</v>
      </c>
      <c r="J518" s="103">
        <v>40120</v>
      </c>
      <c r="K518" s="103"/>
      <c r="L518" s="112" t="s">
        <v>3245</v>
      </c>
      <c r="M518" s="103"/>
      <c r="N518" s="103"/>
      <c r="O518" s="103"/>
      <c r="P518" s="103"/>
      <c r="Q518" s="103"/>
      <c r="R518" s="103"/>
      <c r="S518" s="103"/>
      <c r="T518" s="103"/>
      <c r="U518" s="128" t="s">
        <v>514</v>
      </c>
      <c r="W518" s="103" t="str">
        <f t="shared" si="8"/>
        <v/>
      </c>
    </row>
    <row r="519" spans="1:23" ht="12.75" customHeight="1">
      <c r="A519" s="108">
        <v>510</v>
      </c>
      <c r="B519" s="126"/>
      <c r="C519" s="65"/>
      <c r="D519" s="43"/>
      <c r="E519" s="117"/>
      <c r="F519" s="117"/>
      <c r="G519" s="112">
        <v>401202</v>
      </c>
      <c r="H519" s="111"/>
      <c r="I519" s="111" t="s">
        <v>859</v>
      </c>
      <c r="J519" s="103">
        <v>40120</v>
      </c>
      <c r="K519" s="103"/>
      <c r="L519" s="112" t="s">
        <v>3245</v>
      </c>
      <c r="M519" s="103"/>
      <c r="N519" s="103"/>
      <c r="O519" s="103"/>
      <c r="P519" s="103"/>
      <c r="Q519" s="103"/>
      <c r="R519" s="103"/>
      <c r="S519" s="103"/>
      <c r="T519" s="103"/>
      <c r="U519" s="128" t="s">
        <v>514</v>
      </c>
      <c r="W519" s="103" t="str">
        <f t="shared" si="8"/>
        <v/>
      </c>
    </row>
    <row r="520" spans="1:23" ht="12.75" customHeight="1">
      <c r="A520" s="108">
        <v>511</v>
      </c>
      <c r="B520" s="126"/>
      <c r="C520" s="65"/>
      <c r="D520" s="43"/>
      <c r="E520" s="117"/>
      <c r="F520" s="117"/>
      <c r="G520" s="112">
        <v>401203</v>
      </c>
      <c r="H520" s="111"/>
      <c r="I520" s="111" t="s">
        <v>860</v>
      </c>
      <c r="J520" s="103">
        <v>40120</v>
      </c>
      <c r="K520" s="103"/>
      <c r="L520" s="112" t="s">
        <v>3245</v>
      </c>
      <c r="M520" s="103"/>
      <c r="N520" s="103"/>
      <c r="O520" s="103"/>
      <c r="P520" s="103"/>
      <c r="Q520" s="103"/>
      <c r="R520" s="103"/>
      <c r="S520" s="103"/>
      <c r="T520" s="103"/>
      <c r="U520" s="128" t="s">
        <v>514</v>
      </c>
      <c r="W520" s="103" t="str">
        <f t="shared" si="8"/>
        <v/>
      </c>
    </row>
    <row r="521" spans="1:23" ht="12.75" customHeight="1">
      <c r="A521" s="108">
        <v>512</v>
      </c>
      <c r="B521" s="126"/>
      <c r="C521" s="65"/>
      <c r="D521" s="43"/>
      <c r="E521" s="117"/>
      <c r="F521" s="117"/>
      <c r="G521" s="112">
        <v>401206</v>
      </c>
      <c r="H521" s="111"/>
      <c r="I521" s="111" t="s">
        <v>5521</v>
      </c>
      <c r="J521" s="103">
        <v>40120</v>
      </c>
      <c r="K521" s="103"/>
      <c r="L521" s="112" t="s">
        <v>3245</v>
      </c>
      <c r="M521" s="103"/>
      <c r="N521" s="103"/>
      <c r="O521" s="103"/>
      <c r="P521" s="103"/>
      <c r="Q521" s="103"/>
      <c r="R521" s="103"/>
      <c r="S521" s="103"/>
      <c r="T521" s="103"/>
      <c r="U521" s="128" t="s">
        <v>514</v>
      </c>
      <c r="W521" s="103" t="str">
        <f t="shared" si="8"/>
        <v/>
      </c>
    </row>
    <row r="522" spans="1:23" ht="12.75" customHeight="1">
      <c r="A522" s="108">
        <v>513</v>
      </c>
      <c r="B522" s="126"/>
      <c r="C522" s="65"/>
      <c r="D522" s="43"/>
      <c r="E522" s="117"/>
      <c r="F522" s="117">
        <v>40130</v>
      </c>
      <c r="G522" s="112"/>
      <c r="H522" s="111"/>
      <c r="I522" s="111" t="s">
        <v>861</v>
      </c>
      <c r="J522" s="103">
        <v>4010</v>
      </c>
      <c r="K522" s="103"/>
      <c r="L522" s="112" t="s">
        <v>3240</v>
      </c>
      <c r="M522" s="103"/>
      <c r="N522" s="103"/>
      <c r="O522" s="103"/>
      <c r="P522" s="103"/>
      <c r="Q522" s="103"/>
      <c r="R522" s="103"/>
      <c r="S522" s="103"/>
      <c r="T522" s="103"/>
      <c r="U522" s="128" t="s">
        <v>514</v>
      </c>
      <c r="W522" s="103" t="str">
        <f t="shared" si="8"/>
        <v/>
      </c>
    </row>
    <row r="523" spans="1:23" ht="12.75" customHeight="1">
      <c r="A523" s="108">
        <v>514</v>
      </c>
      <c r="B523" s="126"/>
      <c r="C523" s="65"/>
      <c r="D523" s="43"/>
      <c r="E523" s="117"/>
      <c r="F523" s="117"/>
      <c r="G523" s="112">
        <v>401300</v>
      </c>
      <c r="H523" s="111"/>
      <c r="I523" s="111" t="s">
        <v>862</v>
      </c>
      <c r="J523" s="103">
        <v>40130</v>
      </c>
      <c r="K523" s="103"/>
      <c r="L523" s="112" t="s">
        <v>3245</v>
      </c>
      <c r="M523" s="103"/>
      <c r="N523" s="103"/>
      <c r="O523" s="103"/>
      <c r="P523" s="103"/>
      <c r="Q523" s="103"/>
      <c r="R523" s="103"/>
      <c r="S523" s="103"/>
      <c r="T523" s="103"/>
      <c r="U523" s="128" t="s">
        <v>514</v>
      </c>
      <c r="W523" s="103" t="str">
        <f t="shared" si="8"/>
        <v/>
      </c>
    </row>
    <row r="524" spans="1:23" ht="12.75" customHeight="1">
      <c r="A524" s="108">
        <v>515</v>
      </c>
      <c r="B524" s="126"/>
      <c r="C524" s="65"/>
      <c r="D524" s="43"/>
      <c r="E524" s="117"/>
      <c r="F524" s="117"/>
      <c r="G524" s="112">
        <v>401310</v>
      </c>
      <c r="H524" s="111"/>
      <c r="I524" s="111" t="s">
        <v>863</v>
      </c>
      <c r="J524" s="103">
        <v>40130</v>
      </c>
      <c r="K524" s="103"/>
      <c r="L524" s="112" t="s">
        <v>3245</v>
      </c>
      <c r="M524" s="103"/>
      <c r="N524" s="103"/>
      <c r="O524" s="103"/>
      <c r="P524" s="103"/>
      <c r="Q524" s="103"/>
      <c r="R524" s="103"/>
      <c r="S524" s="103"/>
      <c r="T524" s="103"/>
      <c r="U524" s="128" t="s">
        <v>514</v>
      </c>
      <c r="W524" s="103" t="str">
        <f t="shared" ref="W524:W587" si="9">LEFT(V524,3)</f>
        <v/>
      </c>
    </row>
    <row r="525" spans="1:23" ht="12.75" customHeight="1">
      <c r="A525" s="108">
        <v>516</v>
      </c>
      <c r="B525" s="126"/>
      <c r="C525" s="65"/>
      <c r="D525" s="43"/>
      <c r="E525" s="117"/>
      <c r="F525" s="117"/>
      <c r="G525" s="112">
        <v>401320</v>
      </c>
      <c r="H525" s="111"/>
      <c r="I525" s="111" t="s">
        <v>864</v>
      </c>
      <c r="J525" s="103">
        <v>40130</v>
      </c>
      <c r="K525" s="103"/>
      <c r="L525" s="112" t="s">
        <v>3245</v>
      </c>
      <c r="M525" s="103"/>
      <c r="N525" s="103"/>
      <c r="O525" s="103"/>
      <c r="P525" s="103"/>
      <c r="Q525" s="103"/>
      <c r="R525" s="103"/>
      <c r="S525" s="103"/>
      <c r="T525" s="103"/>
      <c r="U525" s="128" t="s">
        <v>514</v>
      </c>
      <c r="W525" s="103" t="str">
        <f t="shared" si="9"/>
        <v/>
      </c>
    </row>
    <row r="526" spans="1:23" ht="12.75" customHeight="1">
      <c r="A526" s="108">
        <v>517</v>
      </c>
      <c r="B526" s="126"/>
      <c r="C526" s="65"/>
      <c r="D526" s="43"/>
      <c r="E526" s="117"/>
      <c r="F526" s="117"/>
      <c r="G526" s="112">
        <v>401380</v>
      </c>
      <c r="H526" s="111"/>
      <c r="I526" s="111" t="s">
        <v>5652</v>
      </c>
      <c r="J526" s="103">
        <v>40130</v>
      </c>
      <c r="K526" s="103"/>
      <c r="L526" s="112" t="s">
        <v>3245</v>
      </c>
      <c r="M526" s="103"/>
      <c r="N526" s="103"/>
      <c r="O526" s="103"/>
      <c r="P526" s="103"/>
      <c r="Q526" s="103"/>
      <c r="R526" s="103"/>
      <c r="S526" s="103"/>
      <c r="T526" s="103"/>
      <c r="U526" s="128" t="s">
        <v>514</v>
      </c>
      <c r="W526" s="103" t="str">
        <f t="shared" si="9"/>
        <v/>
      </c>
    </row>
    <row r="527" spans="1:23" ht="12.75" customHeight="1">
      <c r="A527" s="108">
        <v>518</v>
      </c>
      <c r="B527" s="126"/>
      <c r="C527" s="65"/>
      <c r="D527" s="43"/>
      <c r="E527" s="117"/>
      <c r="F527" s="117">
        <v>40140</v>
      </c>
      <c r="G527" s="112"/>
      <c r="H527" s="111"/>
      <c r="I527" s="111" t="s">
        <v>865</v>
      </c>
      <c r="J527" s="103">
        <v>4010</v>
      </c>
      <c r="K527" s="103"/>
      <c r="L527" s="112" t="s">
        <v>3240</v>
      </c>
      <c r="M527" s="103"/>
      <c r="N527" s="103"/>
      <c r="O527" s="103"/>
      <c r="P527" s="103"/>
      <c r="Q527" s="103"/>
      <c r="R527" s="103"/>
      <c r="S527" s="103"/>
      <c r="T527" s="103"/>
      <c r="U527" s="128" t="s">
        <v>514</v>
      </c>
      <c r="W527" s="103" t="str">
        <f t="shared" si="9"/>
        <v/>
      </c>
    </row>
    <row r="528" spans="1:23" ht="12.75" customHeight="1">
      <c r="A528" s="108">
        <v>519</v>
      </c>
      <c r="B528" s="192"/>
      <c r="C528" s="198"/>
      <c r="D528" s="226"/>
      <c r="E528" s="199"/>
      <c r="F528" s="199"/>
      <c r="G528" s="199">
        <v>401400</v>
      </c>
      <c r="H528" s="191"/>
      <c r="I528" s="191" t="s">
        <v>866</v>
      </c>
      <c r="J528" s="190">
        <v>40140</v>
      </c>
      <c r="K528" s="190"/>
      <c r="L528" s="199" t="s">
        <v>3245</v>
      </c>
      <c r="M528" s="190"/>
      <c r="N528" s="190"/>
      <c r="O528" s="190"/>
      <c r="P528" s="190"/>
      <c r="Q528" s="190"/>
      <c r="R528" s="190"/>
      <c r="S528" s="190"/>
      <c r="T528" s="190"/>
      <c r="U528" s="188" t="s">
        <v>514</v>
      </c>
      <c r="V528" s="189" t="s">
        <v>6923</v>
      </c>
      <c r="W528" s="103" t="str">
        <f t="shared" si="9"/>
        <v>End</v>
      </c>
    </row>
    <row r="529" spans="1:23" ht="12.75" customHeight="1">
      <c r="A529" s="108">
        <v>520</v>
      </c>
      <c r="B529" s="192"/>
      <c r="C529" s="198"/>
      <c r="D529" s="226"/>
      <c r="E529" s="199"/>
      <c r="F529" s="199"/>
      <c r="G529" s="199">
        <v>401410</v>
      </c>
      <c r="H529" s="191"/>
      <c r="I529" s="191" t="s">
        <v>867</v>
      </c>
      <c r="J529" s="190">
        <v>40140</v>
      </c>
      <c r="K529" s="190"/>
      <c r="L529" s="199" t="s">
        <v>3245</v>
      </c>
      <c r="M529" s="190"/>
      <c r="N529" s="190"/>
      <c r="O529" s="190"/>
      <c r="P529" s="190"/>
      <c r="Q529" s="190"/>
      <c r="R529" s="190"/>
      <c r="S529" s="190"/>
      <c r="T529" s="190"/>
      <c r="U529" s="188" t="s">
        <v>514</v>
      </c>
      <c r="V529" s="189" t="s">
        <v>6923</v>
      </c>
      <c r="W529" s="103" t="str">
        <f t="shared" si="9"/>
        <v>End</v>
      </c>
    </row>
    <row r="530" spans="1:23" ht="12.75" customHeight="1">
      <c r="A530" s="108">
        <v>521</v>
      </c>
      <c r="B530" s="192"/>
      <c r="C530" s="198"/>
      <c r="D530" s="195"/>
      <c r="E530" s="199"/>
      <c r="F530" s="199"/>
      <c r="G530" s="199">
        <v>401495</v>
      </c>
      <c r="H530" s="191"/>
      <c r="I530" s="191" t="s">
        <v>868</v>
      </c>
      <c r="J530" s="190">
        <v>40140</v>
      </c>
      <c r="K530" s="190"/>
      <c r="L530" s="199" t="s">
        <v>3245</v>
      </c>
      <c r="M530" s="190"/>
      <c r="N530" s="190"/>
      <c r="O530" s="190"/>
      <c r="P530" s="190"/>
      <c r="Q530" s="190"/>
      <c r="R530" s="190"/>
      <c r="S530" s="190"/>
      <c r="T530" s="190"/>
      <c r="U530" s="188" t="s">
        <v>514</v>
      </c>
      <c r="V530" s="189" t="s">
        <v>6923</v>
      </c>
      <c r="W530" s="103" t="str">
        <f t="shared" si="9"/>
        <v>End</v>
      </c>
    </row>
    <row r="531" spans="1:23" ht="12.75" customHeight="1">
      <c r="A531" s="108">
        <v>522</v>
      </c>
      <c r="B531" s="192"/>
      <c r="C531" s="198"/>
      <c r="D531" s="195"/>
      <c r="E531" s="199"/>
      <c r="F531" s="199"/>
      <c r="G531" s="199">
        <v>401499</v>
      </c>
      <c r="H531" s="191"/>
      <c r="I531" s="191" t="s">
        <v>869</v>
      </c>
      <c r="J531" s="190">
        <v>40140</v>
      </c>
      <c r="K531" s="190"/>
      <c r="L531" s="199" t="s">
        <v>3245</v>
      </c>
      <c r="M531" s="190"/>
      <c r="N531" s="190"/>
      <c r="O531" s="190"/>
      <c r="P531" s="190"/>
      <c r="Q531" s="190"/>
      <c r="R531" s="190"/>
      <c r="S531" s="190"/>
      <c r="T531" s="190"/>
      <c r="U531" s="188" t="s">
        <v>514</v>
      </c>
      <c r="V531" s="189" t="s">
        <v>6923</v>
      </c>
      <c r="W531" s="103" t="str">
        <f t="shared" si="9"/>
        <v>End</v>
      </c>
    </row>
    <row r="532" spans="1:23" ht="12.75" customHeight="1">
      <c r="A532" s="108">
        <v>523</v>
      </c>
      <c r="B532" s="126"/>
      <c r="C532" s="65"/>
      <c r="D532" s="43"/>
      <c r="E532" s="117"/>
      <c r="F532" s="117">
        <v>40150</v>
      </c>
      <c r="G532" s="112"/>
      <c r="H532" s="111"/>
      <c r="I532" s="111" t="s">
        <v>870</v>
      </c>
      <c r="J532" s="103">
        <v>4010</v>
      </c>
      <c r="K532" s="103"/>
      <c r="L532" s="112" t="s">
        <v>3240</v>
      </c>
      <c r="M532" s="103"/>
      <c r="N532" s="103"/>
      <c r="O532" s="103"/>
      <c r="P532" s="103"/>
      <c r="Q532" s="103"/>
      <c r="R532" s="103"/>
      <c r="S532" s="103"/>
      <c r="T532" s="103"/>
      <c r="U532" s="128" t="s">
        <v>514</v>
      </c>
      <c r="W532" s="103" t="str">
        <f t="shared" si="9"/>
        <v/>
      </c>
    </row>
    <row r="533" spans="1:23" ht="12.75" customHeight="1">
      <c r="A533" s="108">
        <v>524</v>
      </c>
      <c r="B533" s="126"/>
      <c r="C533" s="65"/>
      <c r="D533" s="43"/>
      <c r="E533" s="117"/>
      <c r="F533" s="117"/>
      <c r="G533" s="112">
        <v>401500</v>
      </c>
      <c r="H533" s="111"/>
      <c r="I533" s="111" t="s">
        <v>871</v>
      </c>
      <c r="J533" s="103">
        <v>40150</v>
      </c>
      <c r="K533" s="103"/>
      <c r="L533" s="112" t="s">
        <v>3245</v>
      </c>
      <c r="M533" s="103"/>
      <c r="N533" s="103"/>
      <c r="O533" s="103"/>
      <c r="P533" s="103"/>
      <c r="Q533" s="103"/>
      <c r="R533" s="103"/>
      <c r="S533" s="103"/>
      <c r="T533" s="103"/>
      <c r="U533" s="128" t="s">
        <v>514</v>
      </c>
      <c r="W533" s="103" t="str">
        <f t="shared" si="9"/>
        <v/>
      </c>
    </row>
    <row r="534" spans="1:23" ht="12.75" customHeight="1">
      <c r="A534" s="108">
        <v>525</v>
      </c>
      <c r="B534" s="126"/>
      <c r="C534" s="65"/>
      <c r="D534" s="43"/>
      <c r="E534" s="117"/>
      <c r="F534" s="117"/>
      <c r="G534" s="112">
        <v>401502</v>
      </c>
      <c r="H534" s="111"/>
      <c r="I534" s="111" t="s">
        <v>872</v>
      </c>
      <c r="J534" s="103">
        <v>40150</v>
      </c>
      <c r="K534" s="103"/>
      <c r="L534" s="112" t="s">
        <v>3245</v>
      </c>
      <c r="M534" s="103"/>
      <c r="N534" s="103"/>
      <c r="O534" s="103"/>
      <c r="P534" s="103"/>
      <c r="Q534" s="103"/>
      <c r="R534" s="103"/>
      <c r="S534" s="103"/>
      <c r="T534" s="103"/>
      <c r="U534" s="128" t="s">
        <v>514</v>
      </c>
      <c r="W534" s="103" t="str">
        <f t="shared" si="9"/>
        <v/>
      </c>
    </row>
    <row r="535" spans="1:23" ht="12.75" customHeight="1">
      <c r="A535" s="108">
        <v>526</v>
      </c>
      <c r="B535" s="126"/>
      <c r="C535" s="65"/>
      <c r="D535" s="43"/>
      <c r="E535" s="117"/>
      <c r="F535" s="117"/>
      <c r="G535" s="112">
        <v>401503</v>
      </c>
      <c r="H535" s="111"/>
      <c r="I535" s="111" t="s">
        <v>873</v>
      </c>
      <c r="J535" s="103">
        <v>40150</v>
      </c>
      <c r="K535" s="103"/>
      <c r="L535" s="112" t="s">
        <v>3245</v>
      </c>
      <c r="M535" s="103"/>
      <c r="N535" s="103"/>
      <c r="O535" s="103"/>
      <c r="P535" s="103"/>
      <c r="Q535" s="103"/>
      <c r="R535" s="103"/>
      <c r="S535" s="103"/>
      <c r="T535" s="103"/>
      <c r="U535" s="128" t="s">
        <v>514</v>
      </c>
      <c r="W535" s="103" t="str">
        <f t="shared" si="9"/>
        <v/>
      </c>
    </row>
    <row r="536" spans="1:23" ht="12.75" customHeight="1">
      <c r="A536" s="108">
        <v>527</v>
      </c>
      <c r="B536" s="126"/>
      <c r="C536" s="65"/>
      <c r="D536" s="43"/>
      <c r="E536" s="117"/>
      <c r="F536" s="117">
        <v>40160</v>
      </c>
      <c r="G536" s="112"/>
      <c r="H536" s="111"/>
      <c r="I536" s="111" t="s">
        <v>874</v>
      </c>
      <c r="J536" s="103">
        <v>4010</v>
      </c>
      <c r="K536" s="103"/>
      <c r="L536" s="112" t="s">
        <v>3240</v>
      </c>
      <c r="M536" s="103"/>
      <c r="N536" s="103"/>
      <c r="O536" s="103"/>
      <c r="P536" s="103"/>
      <c r="Q536" s="103"/>
      <c r="R536" s="103"/>
      <c r="S536" s="103"/>
      <c r="T536" s="103"/>
      <c r="U536" s="128" t="s">
        <v>514</v>
      </c>
      <c r="W536" s="103" t="str">
        <f t="shared" si="9"/>
        <v/>
      </c>
    </row>
    <row r="537" spans="1:23" ht="12.75" customHeight="1">
      <c r="A537" s="108">
        <v>528</v>
      </c>
      <c r="B537" s="126"/>
      <c r="C537" s="65"/>
      <c r="D537" s="43"/>
      <c r="E537" s="117"/>
      <c r="F537" s="117"/>
      <c r="G537" s="112">
        <v>401600</v>
      </c>
      <c r="H537" s="111"/>
      <c r="I537" s="111" t="s">
        <v>875</v>
      </c>
      <c r="J537" s="103">
        <v>40160</v>
      </c>
      <c r="K537" s="103"/>
      <c r="L537" s="112" t="s">
        <v>3245</v>
      </c>
      <c r="M537" s="103"/>
      <c r="N537" s="103"/>
      <c r="O537" s="103"/>
      <c r="P537" s="103"/>
      <c r="Q537" s="103"/>
      <c r="R537" s="103"/>
      <c r="S537" s="103"/>
      <c r="T537" s="103"/>
      <c r="U537" s="128" t="s">
        <v>514</v>
      </c>
      <c r="W537" s="103" t="str">
        <f t="shared" si="9"/>
        <v/>
      </c>
    </row>
    <row r="538" spans="1:23" ht="12.75" customHeight="1">
      <c r="A538" s="108">
        <v>529</v>
      </c>
      <c r="B538" s="126"/>
      <c r="C538" s="65"/>
      <c r="D538" s="43"/>
      <c r="E538" s="117"/>
      <c r="F538" s="117"/>
      <c r="G538" s="112">
        <v>401602</v>
      </c>
      <c r="H538" s="111"/>
      <c r="I538" s="111" t="s">
        <v>876</v>
      </c>
      <c r="J538" s="103">
        <v>40160</v>
      </c>
      <c r="K538" s="103"/>
      <c r="L538" s="112" t="s">
        <v>3245</v>
      </c>
      <c r="M538" s="103"/>
      <c r="N538" s="103"/>
      <c r="O538" s="103"/>
      <c r="P538" s="103"/>
      <c r="Q538" s="103"/>
      <c r="R538" s="103"/>
      <c r="S538" s="103"/>
      <c r="T538" s="103"/>
      <c r="U538" s="128" t="s">
        <v>514</v>
      </c>
      <c r="W538" s="103" t="str">
        <f t="shared" si="9"/>
        <v/>
      </c>
    </row>
    <row r="539" spans="1:23" ht="12.75" customHeight="1">
      <c r="A539" s="108">
        <v>530</v>
      </c>
      <c r="B539" s="126"/>
      <c r="C539" s="65"/>
      <c r="D539" s="43"/>
      <c r="E539" s="117"/>
      <c r="F539" s="117"/>
      <c r="G539" s="112">
        <v>401603</v>
      </c>
      <c r="H539" s="111"/>
      <c r="I539" s="111" t="s">
        <v>877</v>
      </c>
      <c r="J539" s="103">
        <v>40160</v>
      </c>
      <c r="K539" s="103"/>
      <c r="L539" s="112" t="s">
        <v>3245</v>
      </c>
      <c r="M539" s="103"/>
      <c r="N539" s="103"/>
      <c r="O539" s="103"/>
      <c r="P539" s="103"/>
      <c r="Q539" s="103"/>
      <c r="R539" s="103"/>
      <c r="S539" s="103"/>
      <c r="T539" s="103"/>
      <c r="U539" s="128" t="s">
        <v>514</v>
      </c>
      <c r="W539" s="103" t="str">
        <f t="shared" si="9"/>
        <v/>
      </c>
    </row>
    <row r="540" spans="1:23" ht="12.75" customHeight="1">
      <c r="A540" s="108">
        <v>531</v>
      </c>
      <c r="B540" s="126"/>
      <c r="C540" s="65"/>
      <c r="D540" s="43"/>
      <c r="E540" s="117">
        <v>4030</v>
      </c>
      <c r="F540" s="117"/>
      <c r="G540" s="112"/>
      <c r="H540" s="111"/>
      <c r="I540" s="155" t="s">
        <v>878</v>
      </c>
      <c r="J540" s="103"/>
      <c r="K540" s="103"/>
      <c r="L540" s="112" t="s">
        <v>3240</v>
      </c>
      <c r="M540" s="103"/>
      <c r="N540" s="103"/>
      <c r="O540" s="103"/>
      <c r="P540" s="103"/>
      <c r="Q540" s="103"/>
      <c r="R540" s="103"/>
      <c r="S540" s="103"/>
      <c r="T540" s="103"/>
      <c r="U540" s="128" t="s">
        <v>514</v>
      </c>
      <c r="W540" s="103" t="str">
        <f t="shared" si="9"/>
        <v/>
      </c>
    </row>
    <row r="541" spans="1:23" ht="12.75" customHeight="1">
      <c r="A541" s="108">
        <v>532</v>
      </c>
      <c r="B541" s="126"/>
      <c r="C541" s="65"/>
      <c r="D541" s="43"/>
      <c r="E541" s="117"/>
      <c r="F541" s="117">
        <v>40310</v>
      </c>
      <c r="G541" s="112"/>
      <c r="H541" s="111"/>
      <c r="I541" s="111" t="s">
        <v>879</v>
      </c>
      <c r="J541" s="103">
        <v>4030</v>
      </c>
      <c r="K541" s="103"/>
      <c r="L541" s="112" t="s">
        <v>3240</v>
      </c>
      <c r="M541" s="103"/>
      <c r="N541" s="103"/>
      <c r="O541" s="103"/>
      <c r="P541" s="103"/>
      <c r="Q541" s="103"/>
      <c r="R541" s="103"/>
      <c r="S541" s="103"/>
      <c r="T541" s="103"/>
      <c r="U541" s="128" t="s">
        <v>514</v>
      </c>
      <c r="W541" s="103" t="str">
        <f t="shared" si="9"/>
        <v/>
      </c>
    </row>
    <row r="542" spans="1:23" ht="12.75" customHeight="1">
      <c r="A542" s="108">
        <v>533</v>
      </c>
      <c r="B542" s="126"/>
      <c r="C542" s="65"/>
      <c r="D542" s="43"/>
      <c r="E542" s="117"/>
      <c r="F542" s="117"/>
      <c r="G542" s="112">
        <v>403100</v>
      </c>
      <c r="H542" s="111"/>
      <c r="I542" s="111" t="s">
        <v>880</v>
      </c>
      <c r="J542" s="103">
        <v>40310</v>
      </c>
      <c r="K542" s="103"/>
      <c r="L542" s="112" t="s">
        <v>3245</v>
      </c>
      <c r="M542" s="103"/>
      <c r="N542" s="103"/>
      <c r="O542" s="103"/>
      <c r="P542" s="103"/>
      <c r="Q542" s="103"/>
      <c r="R542" s="103"/>
      <c r="S542" s="103"/>
      <c r="T542" s="103"/>
      <c r="U542" s="128" t="s">
        <v>514</v>
      </c>
      <c r="W542" s="103" t="str">
        <f t="shared" si="9"/>
        <v/>
      </c>
    </row>
    <row r="543" spans="1:23" ht="12.75" customHeight="1">
      <c r="A543" s="108">
        <v>534</v>
      </c>
      <c r="B543" s="126"/>
      <c r="C543" s="65"/>
      <c r="D543" s="43"/>
      <c r="E543" s="117"/>
      <c r="F543" s="117"/>
      <c r="G543" s="112">
        <v>403010</v>
      </c>
      <c r="H543" s="111"/>
      <c r="I543" s="111" t="s">
        <v>4315</v>
      </c>
      <c r="J543" s="103">
        <v>40310</v>
      </c>
      <c r="K543" s="103"/>
      <c r="L543" s="112" t="s">
        <v>3245</v>
      </c>
      <c r="M543" s="103"/>
      <c r="N543" s="103"/>
      <c r="O543" s="103"/>
      <c r="P543" s="103"/>
      <c r="Q543" s="103"/>
      <c r="R543" s="103"/>
      <c r="S543" s="103"/>
      <c r="T543" s="103"/>
      <c r="U543" s="128" t="s">
        <v>514</v>
      </c>
      <c r="W543" s="103" t="str">
        <f t="shared" si="9"/>
        <v/>
      </c>
    </row>
    <row r="544" spans="1:23" ht="12.75" customHeight="1">
      <c r="A544" s="108">
        <v>535</v>
      </c>
      <c r="B544" s="126"/>
      <c r="C544" s="65"/>
      <c r="D544" s="43"/>
      <c r="E544" s="117"/>
      <c r="F544" s="117"/>
      <c r="G544" s="112">
        <v>403102</v>
      </c>
      <c r="H544" s="111"/>
      <c r="I544" s="111" t="s">
        <v>881</v>
      </c>
      <c r="J544" s="103">
        <v>40310</v>
      </c>
      <c r="K544" s="103"/>
      <c r="L544" s="112" t="s">
        <v>3245</v>
      </c>
      <c r="M544" s="103"/>
      <c r="N544" s="103"/>
      <c r="O544" s="103"/>
      <c r="P544" s="103"/>
      <c r="Q544" s="103"/>
      <c r="R544" s="103"/>
      <c r="S544" s="103"/>
      <c r="T544" s="103"/>
      <c r="U544" s="128" t="s">
        <v>514</v>
      </c>
      <c r="W544" s="103" t="str">
        <f t="shared" si="9"/>
        <v/>
      </c>
    </row>
    <row r="545" spans="1:23" ht="12.75" customHeight="1">
      <c r="A545" s="108">
        <v>536</v>
      </c>
      <c r="B545" s="126"/>
      <c r="C545" s="65"/>
      <c r="D545" s="43"/>
      <c r="E545" s="117"/>
      <c r="F545" s="117"/>
      <c r="G545" s="112">
        <v>403103</v>
      </c>
      <c r="H545" s="111"/>
      <c r="I545" s="111" t="s">
        <v>882</v>
      </c>
      <c r="J545" s="103">
        <v>40310</v>
      </c>
      <c r="K545" s="103"/>
      <c r="L545" s="112" t="s">
        <v>3245</v>
      </c>
      <c r="M545" s="103"/>
      <c r="N545" s="103"/>
      <c r="O545" s="103"/>
      <c r="P545" s="103"/>
      <c r="Q545" s="103"/>
      <c r="R545" s="103"/>
      <c r="S545" s="103"/>
      <c r="T545" s="103"/>
      <c r="U545" s="128" t="s">
        <v>514</v>
      </c>
      <c r="W545" s="103" t="str">
        <f t="shared" si="9"/>
        <v/>
      </c>
    </row>
    <row r="546" spans="1:23" ht="12.75" customHeight="1">
      <c r="A546" s="108">
        <v>537</v>
      </c>
      <c r="B546" s="126"/>
      <c r="C546" s="65"/>
      <c r="D546" s="43"/>
      <c r="E546" s="117"/>
      <c r="F546" s="117">
        <v>40320</v>
      </c>
      <c r="G546" s="112"/>
      <c r="H546" s="111"/>
      <c r="I546" s="111" t="s">
        <v>883</v>
      </c>
      <c r="J546" s="103">
        <v>4030</v>
      </c>
      <c r="K546" s="103"/>
      <c r="L546" s="112" t="s">
        <v>3240</v>
      </c>
      <c r="M546" s="103"/>
      <c r="N546" s="103"/>
      <c r="O546" s="103"/>
      <c r="P546" s="103"/>
      <c r="Q546" s="103"/>
      <c r="R546" s="103"/>
      <c r="S546" s="103"/>
      <c r="T546" s="103"/>
      <c r="U546" s="128" t="s">
        <v>514</v>
      </c>
      <c r="W546" s="103" t="str">
        <f t="shared" si="9"/>
        <v/>
      </c>
    </row>
    <row r="547" spans="1:23" ht="12.75" customHeight="1">
      <c r="A547" s="108">
        <v>538</v>
      </c>
      <c r="B547" s="126"/>
      <c r="C547" s="65"/>
      <c r="D547" s="43"/>
      <c r="E547" s="117"/>
      <c r="F547" s="117"/>
      <c r="G547" s="112">
        <v>403200</v>
      </c>
      <c r="H547" s="111"/>
      <c r="I547" s="111" t="s">
        <v>884</v>
      </c>
      <c r="J547" s="103">
        <v>40320</v>
      </c>
      <c r="K547" s="103"/>
      <c r="L547" s="112" t="s">
        <v>3245</v>
      </c>
      <c r="M547" s="103"/>
      <c r="N547" s="103"/>
      <c r="O547" s="103"/>
      <c r="P547" s="103"/>
      <c r="Q547" s="103"/>
      <c r="R547" s="103"/>
      <c r="S547" s="103"/>
      <c r="T547" s="103"/>
      <c r="U547" s="128" t="s">
        <v>514</v>
      </c>
      <c r="W547" s="103" t="str">
        <f t="shared" si="9"/>
        <v/>
      </c>
    </row>
    <row r="548" spans="1:23" ht="12.75" customHeight="1">
      <c r="A548" s="108">
        <v>539</v>
      </c>
      <c r="B548" s="126"/>
      <c r="C548" s="65"/>
      <c r="D548" s="43"/>
      <c r="E548" s="117"/>
      <c r="F548" s="117"/>
      <c r="G548" s="112">
        <v>403202</v>
      </c>
      <c r="H548" s="111"/>
      <c r="I548" s="111" t="s">
        <v>885</v>
      </c>
      <c r="J548" s="103">
        <v>40320</v>
      </c>
      <c r="K548" s="103"/>
      <c r="L548" s="112" t="s">
        <v>3245</v>
      </c>
      <c r="M548" s="103"/>
      <c r="N548" s="103"/>
      <c r="O548" s="103"/>
      <c r="P548" s="103"/>
      <c r="Q548" s="103"/>
      <c r="R548" s="103"/>
      <c r="S548" s="103"/>
      <c r="T548" s="103"/>
      <c r="U548" s="128" t="s">
        <v>514</v>
      </c>
      <c r="W548" s="103" t="str">
        <f t="shared" si="9"/>
        <v/>
      </c>
    </row>
    <row r="549" spans="1:23" ht="12.75" customHeight="1">
      <c r="A549" s="108">
        <v>540</v>
      </c>
      <c r="B549" s="1144"/>
      <c r="C549" s="65"/>
      <c r="D549" s="43"/>
      <c r="E549" s="117"/>
      <c r="F549" s="117"/>
      <c r="G549" s="112">
        <v>403203</v>
      </c>
      <c r="H549" s="111"/>
      <c r="I549" s="111" t="s">
        <v>886</v>
      </c>
      <c r="J549" s="103">
        <v>40320</v>
      </c>
      <c r="K549" s="103"/>
      <c r="L549" s="112" t="s">
        <v>3245</v>
      </c>
      <c r="M549" s="103"/>
      <c r="N549" s="103"/>
      <c r="O549" s="103"/>
      <c r="P549" s="103"/>
      <c r="Q549" s="103"/>
      <c r="R549" s="103"/>
      <c r="S549" s="103"/>
      <c r="T549" s="103"/>
      <c r="U549" s="1145" t="s">
        <v>514</v>
      </c>
      <c r="W549" s="103" t="str">
        <f t="shared" si="9"/>
        <v/>
      </c>
    </row>
    <row r="550" spans="1:23" ht="12.75" customHeight="1">
      <c r="A550" s="108">
        <v>541</v>
      </c>
      <c r="B550" s="126"/>
      <c r="C550" s="65"/>
      <c r="D550" s="43"/>
      <c r="E550" s="117"/>
      <c r="F550" s="117">
        <v>40330</v>
      </c>
      <c r="G550" s="112"/>
      <c r="H550" s="111"/>
      <c r="I550" s="111" t="s">
        <v>887</v>
      </c>
      <c r="J550" s="103">
        <v>4030</v>
      </c>
      <c r="K550" s="103"/>
      <c r="L550" s="112" t="s">
        <v>3245</v>
      </c>
      <c r="M550" s="103"/>
      <c r="N550" s="103"/>
      <c r="O550" s="103"/>
      <c r="P550" s="103"/>
      <c r="Q550" s="103"/>
      <c r="R550" s="103"/>
      <c r="S550" s="103"/>
      <c r="T550" s="103"/>
      <c r="U550" s="128" t="s">
        <v>514</v>
      </c>
      <c r="W550" s="103" t="str">
        <f t="shared" si="9"/>
        <v/>
      </c>
    </row>
    <row r="551" spans="1:23" ht="12.75" customHeight="1">
      <c r="A551" s="108">
        <v>542</v>
      </c>
      <c r="B551" s="126"/>
      <c r="C551" s="65"/>
      <c r="D551" s="43"/>
      <c r="E551" s="117"/>
      <c r="F551" s="117"/>
      <c r="G551" s="112">
        <v>403300</v>
      </c>
      <c r="H551" s="111"/>
      <c r="I551" s="111" t="s">
        <v>888</v>
      </c>
      <c r="J551" s="103">
        <v>40330</v>
      </c>
      <c r="K551" s="103"/>
      <c r="L551" s="112" t="s">
        <v>3245</v>
      </c>
      <c r="M551" s="103"/>
      <c r="N551" s="103"/>
      <c r="O551" s="103"/>
      <c r="P551" s="103"/>
      <c r="Q551" s="103"/>
      <c r="R551" s="103"/>
      <c r="S551" s="103"/>
      <c r="T551" s="103"/>
      <c r="U551" s="128" t="s">
        <v>514</v>
      </c>
      <c r="W551" s="103" t="str">
        <f t="shared" si="9"/>
        <v/>
      </c>
    </row>
    <row r="552" spans="1:23" ht="12.75" customHeight="1">
      <c r="A552" s="108">
        <v>543</v>
      </c>
      <c r="B552" s="126"/>
      <c r="C552" s="65"/>
      <c r="D552" s="43"/>
      <c r="E552" s="117"/>
      <c r="F552" s="117"/>
      <c r="G552" s="112">
        <v>403310</v>
      </c>
      <c r="H552" s="111"/>
      <c r="I552" s="111" t="s">
        <v>889</v>
      </c>
      <c r="J552" s="103">
        <v>40330</v>
      </c>
      <c r="K552" s="103"/>
      <c r="L552" s="112" t="s">
        <v>3245</v>
      </c>
      <c r="M552" s="103"/>
      <c r="N552" s="103"/>
      <c r="O552" s="103"/>
      <c r="P552" s="103"/>
      <c r="Q552" s="103"/>
      <c r="R552" s="103"/>
      <c r="S552" s="103"/>
      <c r="T552" s="103"/>
      <c r="U552" s="128" t="s">
        <v>514</v>
      </c>
      <c r="W552" s="103" t="str">
        <f t="shared" si="9"/>
        <v/>
      </c>
    </row>
    <row r="553" spans="1:23" ht="12.75" customHeight="1">
      <c r="A553" s="108">
        <v>544</v>
      </c>
      <c r="B553" s="126"/>
      <c r="C553" s="65"/>
      <c r="D553" s="43"/>
      <c r="E553" s="117"/>
      <c r="F553" s="117">
        <v>40340</v>
      </c>
      <c r="G553" s="112"/>
      <c r="H553" s="111"/>
      <c r="I553" s="111" t="s">
        <v>890</v>
      </c>
      <c r="J553" s="103">
        <v>4030</v>
      </c>
      <c r="K553" s="103"/>
      <c r="L553" s="112" t="s">
        <v>3240</v>
      </c>
      <c r="M553" s="103"/>
      <c r="N553" s="103"/>
      <c r="O553" s="103"/>
      <c r="P553" s="103"/>
      <c r="Q553" s="103"/>
      <c r="R553" s="103"/>
      <c r="S553" s="103"/>
      <c r="T553" s="103"/>
      <c r="U553" s="128" t="s">
        <v>514</v>
      </c>
      <c r="W553" s="103" t="str">
        <f t="shared" si="9"/>
        <v/>
      </c>
    </row>
    <row r="554" spans="1:23" ht="12.75" customHeight="1">
      <c r="A554" s="108">
        <v>545</v>
      </c>
      <c r="B554" s="126"/>
      <c r="C554" s="65"/>
      <c r="D554" s="43"/>
      <c r="E554" s="117"/>
      <c r="F554" s="117"/>
      <c r="G554" s="112">
        <v>403400</v>
      </c>
      <c r="H554" s="111"/>
      <c r="I554" s="111" t="s">
        <v>891</v>
      </c>
      <c r="J554" s="103">
        <v>40340</v>
      </c>
      <c r="K554" s="103"/>
      <c r="L554" s="112" t="s">
        <v>3245</v>
      </c>
      <c r="M554" s="103"/>
      <c r="N554" s="103"/>
      <c r="O554" s="103"/>
      <c r="P554" s="103"/>
      <c r="Q554" s="103"/>
      <c r="R554" s="103"/>
      <c r="S554" s="103"/>
      <c r="T554" s="103"/>
      <c r="U554" s="128" t="s">
        <v>514</v>
      </c>
      <c r="W554" s="103" t="str">
        <f t="shared" si="9"/>
        <v/>
      </c>
    </row>
    <row r="555" spans="1:23" ht="12.75" customHeight="1">
      <c r="A555" s="108">
        <v>546</v>
      </c>
      <c r="B555" s="126"/>
      <c r="C555" s="65"/>
      <c r="D555" s="43"/>
      <c r="E555" s="117"/>
      <c r="F555" s="117"/>
      <c r="G555" s="112">
        <v>403410</v>
      </c>
      <c r="H555" s="111"/>
      <c r="I555" s="111" t="s">
        <v>892</v>
      </c>
      <c r="J555" s="103">
        <v>40340</v>
      </c>
      <c r="K555" s="103"/>
      <c r="L555" s="112" t="s">
        <v>3245</v>
      </c>
      <c r="M555" s="103"/>
      <c r="N555" s="103"/>
      <c r="O555" s="103"/>
      <c r="P555" s="103"/>
      <c r="Q555" s="103"/>
      <c r="R555" s="103"/>
      <c r="S555" s="103"/>
      <c r="T555" s="103"/>
      <c r="U555" s="128" t="s">
        <v>514</v>
      </c>
      <c r="W555" s="103" t="str">
        <f t="shared" si="9"/>
        <v/>
      </c>
    </row>
    <row r="556" spans="1:23" ht="12.75" customHeight="1">
      <c r="A556" s="108">
        <v>547</v>
      </c>
      <c r="B556" s="126"/>
      <c r="C556" s="65"/>
      <c r="D556" s="43"/>
      <c r="E556" s="117"/>
      <c r="F556" s="117">
        <v>40350</v>
      </c>
      <c r="G556" s="112"/>
      <c r="H556" s="111"/>
      <c r="I556" s="111" t="s">
        <v>893</v>
      </c>
      <c r="J556" s="103">
        <v>4030</v>
      </c>
      <c r="K556" s="103"/>
      <c r="L556" s="112" t="s">
        <v>3240</v>
      </c>
      <c r="M556" s="103"/>
      <c r="N556" s="103"/>
      <c r="O556" s="103"/>
      <c r="P556" s="103"/>
      <c r="Q556" s="103"/>
      <c r="R556" s="103"/>
      <c r="S556" s="103"/>
      <c r="T556" s="103"/>
      <c r="U556" s="128" t="s">
        <v>514</v>
      </c>
      <c r="W556" s="103" t="str">
        <f t="shared" si="9"/>
        <v/>
      </c>
    </row>
    <row r="557" spans="1:23" ht="12.75" customHeight="1">
      <c r="A557" s="108">
        <v>548</v>
      </c>
      <c r="B557" s="126"/>
      <c r="C557" s="65"/>
      <c r="D557" s="43"/>
      <c r="E557" s="117"/>
      <c r="F557" s="117"/>
      <c r="G557" s="112">
        <v>403500</v>
      </c>
      <c r="H557" s="111"/>
      <c r="I557" s="111" t="s">
        <v>894</v>
      </c>
      <c r="J557" s="103">
        <v>40350</v>
      </c>
      <c r="K557" s="103"/>
      <c r="L557" s="112" t="s">
        <v>3245</v>
      </c>
      <c r="M557" s="103"/>
      <c r="N557" s="103"/>
      <c r="O557" s="103"/>
      <c r="P557" s="103"/>
      <c r="Q557" s="103"/>
      <c r="R557" s="103"/>
      <c r="S557" s="103"/>
      <c r="T557" s="103"/>
      <c r="U557" s="128" t="s">
        <v>514</v>
      </c>
      <c r="W557" s="103" t="str">
        <f t="shared" si="9"/>
        <v/>
      </c>
    </row>
    <row r="558" spans="1:23" ht="12.75" customHeight="1">
      <c r="A558" s="108">
        <v>549</v>
      </c>
      <c r="B558" s="126"/>
      <c r="C558" s="65"/>
      <c r="D558" s="43"/>
      <c r="E558" s="117"/>
      <c r="F558" s="117"/>
      <c r="G558" s="112">
        <v>403502</v>
      </c>
      <c r="H558" s="111"/>
      <c r="I558" s="111" t="s">
        <v>895</v>
      </c>
      <c r="J558" s="103">
        <v>40350</v>
      </c>
      <c r="K558" s="103"/>
      <c r="L558" s="112" t="s">
        <v>3245</v>
      </c>
      <c r="M558" s="103"/>
      <c r="N558" s="103"/>
      <c r="O558" s="103"/>
      <c r="P558" s="103"/>
      <c r="Q558" s="103"/>
      <c r="R558" s="103"/>
      <c r="S558" s="103"/>
      <c r="T558" s="103"/>
      <c r="U558" s="128" t="s">
        <v>514</v>
      </c>
      <c r="W558" s="103" t="str">
        <f t="shared" si="9"/>
        <v/>
      </c>
    </row>
    <row r="559" spans="1:23" ht="12.75" customHeight="1">
      <c r="A559" s="108">
        <v>550</v>
      </c>
      <c r="B559" s="126"/>
      <c r="C559" s="65"/>
      <c r="D559" s="43"/>
      <c r="E559" s="117"/>
      <c r="F559" s="117"/>
      <c r="G559" s="112">
        <v>403503</v>
      </c>
      <c r="H559" s="111"/>
      <c r="I559" s="111" t="s">
        <v>896</v>
      </c>
      <c r="J559" s="103">
        <v>40350</v>
      </c>
      <c r="K559" s="103"/>
      <c r="L559" s="112" t="s">
        <v>3245</v>
      </c>
      <c r="M559" s="103"/>
      <c r="N559" s="103"/>
      <c r="O559" s="103"/>
      <c r="P559" s="103"/>
      <c r="Q559" s="103"/>
      <c r="R559" s="103"/>
      <c r="S559" s="103"/>
      <c r="T559" s="103"/>
      <c r="U559" s="128" t="s">
        <v>514</v>
      </c>
      <c r="W559" s="103" t="str">
        <f t="shared" si="9"/>
        <v/>
      </c>
    </row>
    <row r="560" spans="1:23" ht="12.75" customHeight="1">
      <c r="A560" s="108">
        <v>551</v>
      </c>
      <c r="B560" s="126"/>
      <c r="C560" s="65"/>
      <c r="D560" s="43"/>
      <c r="E560" s="117"/>
      <c r="F560" s="117">
        <v>40360</v>
      </c>
      <c r="G560" s="112"/>
      <c r="H560" s="111"/>
      <c r="I560" s="111" t="s">
        <v>897</v>
      </c>
      <c r="J560" s="103">
        <v>4030</v>
      </c>
      <c r="K560" s="103"/>
      <c r="L560" s="112" t="s">
        <v>3240</v>
      </c>
      <c r="M560" s="103"/>
      <c r="N560" s="103"/>
      <c r="O560" s="103"/>
      <c r="P560" s="103"/>
      <c r="Q560" s="103"/>
      <c r="R560" s="103"/>
      <c r="S560" s="103"/>
      <c r="T560" s="103"/>
      <c r="U560" s="128" t="s">
        <v>514</v>
      </c>
      <c r="W560" s="103" t="str">
        <f t="shared" si="9"/>
        <v/>
      </c>
    </row>
    <row r="561" spans="1:23" ht="12.75" customHeight="1">
      <c r="A561" s="108">
        <v>552</v>
      </c>
      <c r="B561" s="126"/>
      <c r="C561" s="65"/>
      <c r="D561" s="43"/>
      <c r="E561" s="117"/>
      <c r="F561" s="117"/>
      <c r="G561" s="112">
        <v>403600</v>
      </c>
      <c r="H561" s="111"/>
      <c r="I561" s="111" t="s">
        <v>898</v>
      </c>
      <c r="J561" s="103">
        <v>40360</v>
      </c>
      <c r="K561" s="103"/>
      <c r="L561" s="112" t="s">
        <v>3245</v>
      </c>
      <c r="M561" s="103"/>
      <c r="N561" s="103"/>
      <c r="O561" s="103"/>
      <c r="P561" s="103"/>
      <c r="Q561" s="103"/>
      <c r="R561" s="103"/>
      <c r="S561" s="103"/>
      <c r="T561" s="103"/>
      <c r="U561" s="128" t="s">
        <v>514</v>
      </c>
      <c r="W561" s="103" t="str">
        <f t="shared" si="9"/>
        <v/>
      </c>
    </row>
    <row r="562" spans="1:23" ht="12.75" customHeight="1">
      <c r="A562" s="108">
        <v>553</v>
      </c>
      <c r="B562" s="126"/>
      <c r="C562" s="65"/>
      <c r="D562" s="43"/>
      <c r="E562" s="117"/>
      <c r="F562" s="117"/>
      <c r="G562" s="112">
        <v>403602</v>
      </c>
      <c r="H562" s="111"/>
      <c r="I562" s="111" t="s">
        <v>899</v>
      </c>
      <c r="J562" s="103">
        <v>40360</v>
      </c>
      <c r="K562" s="103"/>
      <c r="L562" s="112" t="s">
        <v>3245</v>
      </c>
      <c r="M562" s="103"/>
      <c r="N562" s="103"/>
      <c r="O562" s="103"/>
      <c r="P562" s="103"/>
      <c r="Q562" s="103"/>
      <c r="R562" s="103"/>
      <c r="S562" s="103"/>
      <c r="T562" s="103"/>
      <c r="U562" s="128" t="s">
        <v>514</v>
      </c>
      <c r="W562" s="103" t="str">
        <f t="shared" si="9"/>
        <v/>
      </c>
    </row>
    <row r="563" spans="1:23" ht="12.75" customHeight="1">
      <c r="A563" s="108">
        <v>554</v>
      </c>
      <c r="B563" s="126"/>
      <c r="C563" s="65"/>
      <c r="D563" s="43"/>
      <c r="E563" s="117"/>
      <c r="F563" s="117"/>
      <c r="G563" s="112">
        <v>403603</v>
      </c>
      <c r="H563" s="111"/>
      <c r="I563" s="111" t="s">
        <v>900</v>
      </c>
      <c r="J563" s="103">
        <v>40360</v>
      </c>
      <c r="K563" s="103"/>
      <c r="L563" s="112" t="s">
        <v>3245</v>
      </c>
      <c r="M563" s="103"/>
      <c r="N563" s="103"/>
      <c r="O563" s="103"/>
      <c r="P563" s="103"/>
      <c r="Q563" s="103"/>
      <c r="R563" s="103"/>
      <c r="S563" s="103"/>
      <c r="T563" s="103"/>
      <c r="U563" s="128" t="s">
        <v>514</v>
      </c>
      <c r="W563" s="103" t="str">
        <f t="shared" si="9"/>
        <v/>
      </c>
    </row>
    <row r="564" spans="1:23" ht="12.75" customHeight="1">
      <c r="A564" s="108">
        <v>555</v>
      </c>
      <c r="B564" s="126"/>
      <c r="C564" s="65"/>
      <c r="D564" s="43"/>
      <c r="E564" s="112">
        <v>4021</v>
      </c>
      <c r="F564" s="112"/>
      <c r="G564" s="112"/>
      <c r="H564" s="111"/>
      <c r="I564" s="155" t="s">
        <v>5088</v>
      </c>
      <c r="J564" s="103"/>
      <c r="K564" s="103"/>
      <c r="L564" s="112" t="s">
        <v>3240</v>
      </c>
      <c r="M564" s="103"/>
      <c r="N564" s="103"/>
      <c r="O564" s="103"/>
      <c r="P564" s="103"/>
      <c r="Q564" s="103"/>
      <c r="R564" s="103"/>
      <c r="S564" s="103"/>
      <c r="T564" s="103"/>
      <c r="U564" s="128" t="s">
        <v>514</v>
      </c>
      <c r="W564" s="103" t="str">
        <f t="shared" si="9"/>
        <v/>
      </c>
    </row>
    <row r="565" spans="1:23" ht="12.75" customHeight="1">
      <c r="A565" s="108">
        <v>556</v>
      </c>
      <c r="B565" s="126"/>
      <c r="C565" s="65"/>
      <c r="D565" s="43"/>
      <c r="E565" s="112"/>
      <c r="F565" s="112">
        <v>40210</v>
      </c>
      <c r="G565" s="112"/>
      <c r="H565" s="111"/>
      <c r="I565" s="155" t="s">
        <v>5088</v>
      </c>
      <c r="J565" s="103">
        <v>4021</v>
      </c>
      <c r="K565" s="103"/>
      <c r="L565" s="112" t="s">
        <v>3240</v>
      </c>
      <c r="M565" s="103"/>
      <c r="N565" s="103"/>
      <c r="O565" s="103"/>
      <c r="P565" s="103"/>
      <c r="Q565" s="103"/>
      <c r="R565" s="103"/>
      <c r="S565" s="103"/>
      <c r="T565" s="103"/>
      <c r="U565" s="128" t="s">
        <v>514</v>
      </c>
      <c r="W565" s="103" t="str">
        <f t="shared" si="9"/>
        <v/>
      </c>
    </row>
    <row r="566" spans="1:23" ht="12.75" customHeight="1">
      <c r="A566" s="108">
        <v>557</v>
      </c>
      <c r="B566" s="126"/>
      <c r="C566" s="65"/>
      <c r="D566" s="43"/>
      <c r="E566" s="112"/>
      <c r="F566" s="112"/>
      <c r="G566" s="112">
        <v>402100</v>
      </c>
      <c r="H566" s="111"/>
      <c r="I566" s="111" t="s">
        <v>901</v>
      </c>
      <c r="J566" s="103">
        <v>40210</v>
      </c>
      <c r="K566" s="103"/>
      <c r="L566" s="112" t="s">
        <v>3245</v>
      </c>
      <c r="M566" s="103"/>
      <c r="N566" s="103"/>
      <c r="O566" s="103"/>
      <c r="P566" s="103"/>
      <c r="Q566" s="103"/>
      <c r="R566" s="103"/>
      <c r="S566" s="103"/>
      <c r="T566" s="103"/>
      <c r="U566" s="128" t="s">
        <v>514</v>
      </c>
      <c r="W566" s="103" t="str">
        <f t="shared" si="9"/>
        <v/>
      </c>
    </row>
    <row r="567" spans="1:23" ht="12.75" customHeight="1">
      <c r="A567" s="108">
        <v>558</v>
      </c>
      <c r="B567" s="126"/>
      <c r="C567" s="65"/>
      <c r="D567" s="43"/>
      <c r="E567" s="112"/>
      <c r="F567" s="112"/>
      <c r="G567" s="112">
        <v>402102</v>
      </c>
      <c r="H567" s="111"/>
      <c r="I567" s="111" t="s">
        <v>902</v>
      </c>
      <c r="J567" s="103">
        <v>40210</v>
      </c>
      <c r="K567" s="103"/>
      <c r="L567" s="112" t="s">
        <v>3245</v>
      </c>
      <c r="M567" s="103"/>
      <c r="N567" s="103"/>
      <c r="O567" s="103"/>
      <c r="P567" s="103"/>
      <c r="Q567" s="103"/>
      <c r="R567" s="103"/>
      <c r="S567" s="103"/>
      <c r="T567" s="103"/>
      <c r="U567" s="128" t="s">
        <v>514</v>
      </c>
      <c r="W567" s="103" t="str">
        <f t="shared" si="9"/>
        <v/>
      </c>
    </row>
    <row r="568" spans="1:23" ht="12.75" customHeight="1">
      <c r="A568" s="108">
        <v>559</v>
      </c>
      <c r="B568" s="126"/>
      <c r="C568" s="65"/>
      <c r="D568" s="43"/>
      <c r="E568" s="112"/>
      <c r="F568" s="112"/>
      <c r="G568" s="112">
        <v>402103</v>
      </c>
      <c r="H568" s="111"/>
      <c r="I568" s="111" t="s">
        <v>903</v>
      </c>
      <c r="J568" s="103">
        <v>40210</v>
      </c>
      <c r="K568" s="103"/>
      <c r="L568" s="112" t="s">
        <v>3245</v>
      </c>
      <c r="M568" s="103"/>
      <c r="N568" s="103"/>
      <c r="O568" s="103"/>
      <c r="P568" s="103"/>
      <c r="Q568" s="103"/>
      <c r="R568" s="103"/>
      <c r="S568" s="103"/>
      <c r="T568" s="103"/>
      <c r="U568" s="128" t="s">
        <v>514</v>
      </c>
      <c r="W568" s="103" t="str">
        <f t="shared" si="9"/>
        <v/>
      </c>
    </row>
    <row r="569" spans="1:23" ht="12.75" customHeight="1">
      <c r="A569" s="108">
        <v>560</v>
      </c>
      <c r="B569" s="126"/>
      <c r="C569" s="65"/>
      <c r="D569" s="43"/>
      <c r="E569" s="112"/>
      <c r="F569" s="112"/>
      <c r="G569" s="112">
        <v>402400</v>
      </c>
      <c r="H569" s="111"/>
      <c r="I569" s="111" t="s">
        <v>5089</v>
      </c>
      <c r="J569" s="103">
        <v>40210</v>
      </c>
      <c r="K569" s="103"/>
      <c r="L569" s="112" t="s">
        <v>3245</v>
      </c>
      <c r="M569" s="103"/>
      <c r="N569" s="103"/>
      <c r="O569" s="103"/>
      <c r="P569" s="103"/>
      <c r="Q569" s="103"/>
      <c r="R569" s="103"/>
      <c r="S569" s="103"/>
      <c r="T569" s="103"/>
      <c r="U569" s="128" t="s">
        <v>514</v>
      </c>
      <c r="W569" s="103" t="str">
        <f t="shared" si="9"/>
        <v/>
      </c>
    </row>
    <row r="570" spans="1:23" ht="12.75" customHeight="1">
      <c r="A570" s="108">
        <v>561</v>
      </c>
      <c r="B570" s="126"/>
      <c r="C570" s="65"/>
      <c r="D570" s="43"/>
      <c r="E570" s="112"/>
      <c r="F570" s="112"/>
      <c r="G570" s="112">
        <v>402410</v>
      </c>
      <c r="H570" s="111"/>
      <c r="I570" s="111" t="s">
        <v>5162</v>
      </c>
      <c r="J570" s="103">
        <v>40210</v>
      </c>
      <c r="K570" s="103"/>
      <c r="L570" s="112" t="s">
        <v>3245</v>
      </c>
      <c r="M570" s="103"/>
      <c r="N570" s="103"/>
      <c r="O570" s="103"/>
      <c r="P570" s="103"/>
      <c r="Q570" s="103"/>
      <c r="R570" s="103"/>
      <c r="S570" s="103"/>
      <c r="T570" s="103"/>
      <c r="U570" s="128" t="s">
        <v>514</v>
      </c>
      <c r="W570" s="103" t="str">
        <f t="shared" si="9"/>
        <v/>
      </c>
    </row>
    <row r="571" spans="1:23" ht="12.75" customHeight="1">
      <c r="A571" s="108">
        <v>562</v>
      </c>
      <c r="B571" s="126"/>
      <c r="C571" s="65"/>
      <c r="D571" s="43"/>
      <c r="E571" s="112"/>
      <c r="F571" s="112"/>
      <c r="G571" s="112">
        <v>402510</v>
      </c>
      <c r="H571" s="111"/>
      <c r="I571" s="111" t="s">
        <v>904</v>
      </c>
      <c r="J571" s="103">
        <v>40210</v>
      </c>
      <c r="K571" s="103"/>
      <c r="L571" s="112" t="s">
        <v>3245</v>
      </c>
      <c r="M571" s="103"/>
      <c r="N571" s="103"/>
      <c r="O571" s="103"/>
      <c r="P571" s="103"/>
      <c r="Q571" s="103"/>
      <c r="R571" s="103"/>
      <c r="S571" s="103"/>
      <c r="T571" s="103"/>
      <c r="U571" s="128" t="s">
        <v>514</v>
      </c>
      <c r="W571" s="103" t="str">
        <f t="shared" si="9"/>
        <v/>
      </c>
    </row>
    <row r="572" spans="1:23" ht="12.75" customHeight="1">
      <c r="A572" s="108">
        <v>563</v>
      </c>
      <c r="B572" s="126"/>
      <c r="C572" s="65"/>
      <c r="D572" s="43"/>
      <c r="E572" s="112"/>
      <c r="F572" s="112"/>
      <c r="G572" s="112">
        <v>402600</v>
      </c>
      <c r="H572" s="111"/>
      <c r="I572" s="111" t="s">
        <v>5090</v>
      </c>
      <c r="J572" s="103">
        <v>40210</v>
      </c>
      <c r="K572" s="103"/>
      <c r="L572" s="112" t="s">
        <v>3245</v>
      </c>
      <c r="M572" s="103"/>
      <c r="N572" s="103"/>
      <c r="O572" s="103"/>
      <c r="P572" s="103"/>
      <c r="Q572" s="103"/>
      <c r="R572" s="103"/>
      <c r="S572" s="103"/>
      <c r="T572" s="103"/>
      <c r="U572" s="128" t="s">
        <v>514</v>
      </c>
      <c r="W572" s="103" t="str">
        <f t="shared" si="9"/>
        <v/>
      </c>
    </row>
    <row r="573" spans="1:23" ht="12.75" customHeight="1">
      <c r="A573" s="108">
        <v>564</v>
      </c>
      <c r="B573" s="126"/>
      <c r="C573" s="65"/>
      <c r="D573" s="43"/>
      <c r="E573" s="117">
        <v>4040</v>
      </c>
      <c r="F573" s="117"/>
      <c r="G573" s="112"/>
      <c r="H573" s="111"/>
      <c r="I573" s="111" t="s">
        <v>905</v>
      </c>
      <c r="J573" s="103"/>
      <c r="K573" s="103"/>
      <c r="L573" s="112" t="s">
        <v>3240</v>
      </c>
      <c r="M573" s="103"/>
      <c r="N573" s="103"/>
      <c r="O573" s="103"/>
      <c r="P573" s="103"/>
      <c r="Q573" s="103"/>
      <c r="R573" s="103"/>
      <c r="S573" s="103"/>
      <c r="T573" s="103"/>
      <c r="U573" s="128" t="s">
        <v>514</v>
      </c>
      <c r="W573" s="103" t="str">
        <f t="shared" si="9"/>
        <v/>
      </c>
    </row>
    <row r="574" spans="1:23" ht="12.75" customHeight="1">
      <c r="A574" s="108">
        <v>565</v>
      </c>
      <c r="B574" s="126"/>
      <c r="C574" s="65"/>
      <c r="D574" s="43"/>
      <c r="E574" s="117"/>
      <c r="F574" s="117">
        <v>40400</v>
      </c>
      <c r="G574" s="112"/>
      <c r="H574" s="111"/>
      <c r="I574" s="111" t="s">
        <v>905</v>
      </c>
      <c r="J574" s="103">
        <v>4040</v>
      </c>
      <c r="K574" s="103"/>
      <c r="L574" s="112" t="s">
        <v>3240</v>
      </c>
      <c r="M574" s="103"/>
      <c r="N574" s="103"/>
      <c r="O574" s="103"/>
      <c r="P574" s="103"/>
      <c r="Q574" s="103"/>
      <c r="R574" s="103"/>
      <c r="S574" s="103"/>
      <c r="T574" s="103"/>
      <c r="U574" s="128" t="s">
        <v>514</v>
      </c>
      <c r="W574" s="103" t="str">
        <f t="shared" si="9"/>
        <v/>
      </c>
    </row>
    <row r="575" spans="1:23" ht="12.75" customHeight="1">
      <c r="A575" s="108">
        <v>566</v>
      </c>
      <c r="B575" s="126"/>
      <c r="C575" s="65"/>
      <c r="D575" s="43"/>
      <c r="E575" s="117"/>
      <c r="F575" s="117"/>
      <c r="G575" s="112">
        <v>404000</v>
      </c>
      <c r="H575" s="111"/>
      <c r="I575" s="111" t="s">
        <v>906</v>
      </c>
      <c r="J575" s="103">
        <v>40400</v>
      </c>
      <c r="K575" s="103"/>
      <c r="L575" s="112" t="s">
        <v>3245</v>
      </c>
      <c r="M575" s="103"/>
      <c r="N575" s="103"/>
      <c r="O575" s="103"/>
      <c r="P575" s="103"/>
      <c r="Q575" s="103"/>
      <c r="R575" s="103"/>
      <c r="S575" s="103"/>
      <c r="T575" s="103"/>
      <c r="U575" s="128" t="s">
        <v>514</v>
      </c>
      <c r="W575" s="103" t="str">
        <f t="shared" si="9"/>
        <v/>
      </c>
    </row>
    <row r="576" spans="1:23" ht="12.75" customHeight="1">
      <c r="A576" s="108">
        <v>567</v>
      </c>
      <c r="B576" s="126"/>
      <c r="C576" s="65"/>
      <c r="D576" s="43"/>
      <c r="E576" s="117"/>
      <c r="F576" s="117"/>
      <c r="G576" s="112">
        <v>404010</v>
      </c>
      <c r="H576" s="111"/>
      <c r="I576" s="111" t="s">
        <v>907</v>
      </c>
      <c r="J576" s="103">
        <v>40400</v>
      </c>
      <c r="K576" s="103"/>
      <c r="L576" s="112" t="s">
        <v>3245</v>
      </c>
      <c r="M576" s="103"/>
      <c r="N576" s="103"/>
      <c r="O576" s="103"/>
      <c r="P576" s="103"/>
      <c r="Q576" s="103"/>
      <c r="R576" s="103"/>
      <c r="S576" s="103"/>
      <c r="T576" s="103"/>
      <c r="U576" s="128" t="s">
        <v>514</v>
      </c>
      <c r="W576" s="103" t="str">
        <f t="shared" si="9"/>
        <v/>
      </c>
    </row>
    <row r="577" spans="1:23" ht="12.75" customHeight="1">
      <c r="A577" s="108">
        <v>568</v>
      </c>
      <c r="B577" s="126"/>
      <c r="C577" s="65"/>
      <c r="D577" s="43"/>
      <c r="E577" s="117"/>
      <c r="F577" s="117"/>
      <c r="G577" s="112">
        <v>404020</v>
      </c>
      <c r="H577" s="111"/>
      <c r="I577" s="111" t="s">
        <v>908</v>
      </c>
      <c r="J577" s="103">
        <v>40400</v>
      </c>
      <c r="K577" s="103"/>
      <c r="L577" s="112" t="s">
        <v>3245</v>
      </c>
      <c r="M577" s="103"/>
      <c r="N577" s="103"/>
      <c r="O577" s="103"/>
      <c r="P577" s="103"/>
      <c r="Q577" s="103"/>
      <c r="R577" s="103"/>
      <c r="S577" s="103"/>
      <c r="T577" s="103"/>
      <c r="U577" s="128" t="s">
        <v>514</v>
      </c>
      <c r="W577" s="103" t="str">
        <f t="shared" si="9"/>
        <v/>
      </c>
    </row>
    <row r="578" spans="1:23" ht="12.75" customHeight="1">
      <c r="A578" s="108">
        <v>569</v>
      </c>
      <c r="B578" s="217"/>
      <c r="C578" s="65"/>
      <c r="D578" s="43"/>
      <c r="E578" s="117"/>
      <c r="F578" s="117"/>
      <c r="G578" s="112">
        <v>404030</v>
      </c>
      <c r="H578" s="111"/>
      <c r="I578" s="111" t="s">
        <v>6891</v>
      </c>
      <c r="J578" s="103">
        <v>40400</v>
      </c>
      <c r="K578" s="103"/>
      <c r="L578" s="112" t="s">
        <v>3245</v>
      </c>
      <c r="M578" s="103"/>
      <c r="N578" s="103"/>
      <c r="O578" s="103"/>
      <c r="P578" s="103"/>
      <c r="Q578" s="103"/>
      <c r="R578" s="103"/>
      <c r="S578" s="103"/>
      <c r="T578" s="103"/>
      <c r="U578" s="218" t="s">
        <v>514</v>
      </c>
      <c r="V578" s="38" t="s">
        <v>7800</v>
      </c>
      <c r="W578" s="103" t="str">
        <f t="shared" si="9"/>
        <v>End</v>
      </c>
    </row>
    <row r="579" spans="1:23" ht="12.75" customHeight="1">
      <c r="A579" s="108">
        <v>570</v>
      </c>
      <c r="B579" s="217"/>
      <c r="C579" s="65"/>
      <c r="D579" s="43"/>
      <c r="E579" s="117"/>
      <c r="F579" s="117"/>
      <c r="G579" s="112">
        <v>404040</v>
      </c>
      <c r="H579" s="111"/>
      <c r="I579" s="111" t="s">
        <v>6892</v>
      </c>
      <c r="J579" s="103">
        <v>40400</v>
      </c>
      <c r="K579" s="103"/>
      <c r="L579" s="112" t="s">
        <v>3245</v>
      </c>
      <c r="M579" s="103"/>
      <c r="N579" s="103"/>
      <c r="O579" s="103"/>
      <c r="P579" s="103"/>
      <c r="Q579" s="103"/>
      <c r="R579" s="103"/>
      <c r="S579" s="103"/>
      <c r="T579" s="103"/>
      <c r="U579" s="218" t="s">
        <v>514</v>
      </c>
      <c r="V579" s="38" t="s">
        <v>7800</v>
      </c>
      <c r="W579" s="103" t="str">
        <f t="shared" si="9"/>
        <v>End</v>
      </c>
    </row>
    <row r="580" spans="1:23" ht="12.75" customHeight="1">
      <c r="A580" s="108">
        <v>571</v>
      </c>
      <c r="B580" s="126"/>
      <c r="C580" s="65"/>
      <c r="D580" s="43"/>
      <c r="E580" s="117"/>
      <c r="F580" s="117"/>
      <c r="G580" s="112">
        <v>404440</v>
      </c>
      <c r="H580" s="111"/>
      <c r="I580" s="111" t="s">
        <v>4319</v>
      </c>
      <c r="J580" s="103">
        <v>40400</v>
      </c>
      <c r="K580" s="103"/>
      <c r="L580" s="112" t="s">
        <v>3245</v>
      </c>
      <c r="M580" s="103"/>
      <c r="N580" s="103"/>
      <c r="O580" s="103"/>
      <c r="P580" s="103"/>
      <c r="Q580" s="103"/>
      <c r="R580" s="103"/>
      <c r="S580" s="103"/>
      <c r="T580" s="103"/>
      <c r="U580" s="128" t="s">
        <v>514</v>
      </c>
      <c r="W580" s="103" t="str">
        <f t="shared" si="9"/>
        <v/>
      </c>
    </row>
    <row r="581" spans="1:23" ht="12.75" customHeight="1">
      <c r="A581" s="108">
        <v>572</v>
      </c>
      <c r="B581" s="217"/>
      <c r="C581" s="65"/>
      <c r="D581" s="43"/>
      <c r="E581" s="117"/>
      <c r="F581" s="117"/>
      <c r="G581" s="112">
        <v>404500</v>
      </c>
      <c r="H581" s="111"/>
      <c r="I581" s="111" t="s">
        <v>6893</v>
      </c>
      <c r="J581" s="103">
        <v>40400</v>
      </c>
      <c r="K581" s="103"/>
      <c r="L581" s="112" t="s">
        <v>3245</v>
      </c>
      <c r="M581" s="103"/>
      <c r="N581" s="103"/>
      <c r="O581" s="103"/>
      <c r="P581" s="103"/>
      <c r="Q581" s="103"/>
      <c r="R581" s="103"/>
      <c r="S581" s="103"/>
      <c r="T581" s="103"/>
      <c r="U581" s="218" t="s">
        <v>514</v>
      </c>
      <c r="W581" s="103" t="str">
        <f t="shared" si="9"/>
        <v/>
      </c>
    </row>
    <row r="582" spans="1:23" ht="12.75" customHeight="1">
      <c r="A582" s="108">
        <v>573</v>
      </c>
      <c r="B582" s="408"/>
      <c r="C582" s="65"/>
      <c r="D582" s="43"/>
      <c r="E582" s="117"/>
      <c r="F582" s="117"/>
      <c r="G582" s="112">
        <v>404540</v>
      </c>
      <c r="H582" s="111"/>
      <c r="I582" s="111" t="s">
        <v>8225</v>
      </c>
      <c r="J582" s="103">
        <v>40400</v>
      </c>
      <c r="K582" s="103"/>
      <c r="L582" s="112" t="s">
        <v>3245</v>
      </c>
      <c r="M582" s="103"/>
      <c r="N582" s="103"/>
      <c r="O582" s="103"/>
      <c r="P582" s="103"/>
      <c r="Q582" s="103"/>
      <c r="R582" s="103"/>
      <c r="S582" s="103"/>
      <c r="T582" s="103"/>
      <c r="U582" s="409" t="s">
        <v>514</v>
      </c>
      <c r="W582" s="103" t="str">
        <f t="shared" si="9"/>
        <v/>
      </c>
    </row>
    <row r="583" spans="1:23" ht="12.75" customHeight="1">
      <c r="A583" s="108">
        <v>574</v>
      </c>
      <c r="B583" s="126"/>
      <c r="C583" s="65"/>
      <c r="D583" s="43"/>
      <c r="E583" s="117">
        <v>4050</v>
      </c>
      <c r="F583" s="117"/>
      <c r="G583" s="112"/>
      <c r="H583" s="111"/>
      <c r="I583" s="111" t="s">
        <v>1626</v>
      </c>
      <c r="J583" s="103"/>
      <c r="K583" s="103"/>
      <c r="L583" s="112" t="s">
        <v>3240</v>
      </c>
      <c r="M583" s="103"/>
      <c r="N583" s="103"/>
      <c r="O583" s="103"/>
      <c r="P583" s="103"/>
      <c r="Q583" s="103"/>
      <c r="R583" s="103"/>
      <c r="S583" s="103"/>
      <c r="T583" s="103"/>
      <c r="U583" s="128" t="s">
        <v>514</v>
      </c>
      <c r="W583" s="103" t="str">
        <f t="shared" si="9"/>
        <v/>
      </c>
    </row>
    <row r="584" spans="1:23" ht="12.75" customHeight="1">
      <c r="A584" s="108">
        <v>575</v>
      </c>
      <c r="B584" s="126"/>
      <c r="C584" s="65"/>
      <c r="D584" s="43"/>
      <c r="E584" s="117"/>
      <c r="F584" s="117">
        <v>40500</v>
      </c>
      <c r="G584" s="112"/>
      <c r="H584" s="111"/>
      <c r="I584" s="111" t="s">
        <v>1626</v>
      </c>
      <c r="J584" s="103">
        <v>4050</v>
      </c>
      <c r="K584" s="103"/>
      <c r="L584" s="112" t="s">
        <v>3240</v>
      </c>
      <c r="M584" s="103"/>
      <c r="N584" s="103"/>
      <c r="O584" s="103"/>
      <c r="P584" s="103"/>
      <c r="Q584" s="103"/>
      <c r="R584" s="103"/>
      <c r="S584" s="103"/>
      <c r="T584" s="103"/>
      <c r="U584" s="128" t="s">
        <v>514</v>
      </c>
      <c r="W584" s="103" t="str">
        <f t="shared" si="9"/>
        <v/>
      </c>
    </row>
    <row r="585" spans="1:23" ht="12.75" customHeight="1">
      <c r="A585" s="108">
        <v>576</v>
      </c>
      <c r="B585" s="126"/>
      <c r="C585" s="65"/>
      <c r="D585" s="43"/>
      <c r="E585" s="117"/>
      <c r="F585" s="117"/>
      <c r="G585" s="112">
        <v>405000</v>
      </c>
      <c r="H585" s="111"/>
      <c r="I585" s="111" t="s">
        <v>1627</v>
      </c>
      <c r="J585" s="103">
        <v>40500</v>
      </c>
      <c r="K585" s="103"/>
      <c r="L585" s="112" t="s">
        <v>3245</v>
      </c>
      <c r="M585" s="103"/>
      <c r="N585" s="103"/>
      <c r="O585" s="103"/>
      <c r="P585" s="103"/>
      <c r="Q585" s="103"/>
      <c r="R585" s="103"/>
      <c r="S585" s="103"/>
      <c r="T585" s="103"/>
      <c r="U585" s="128" t="s">
        <v>514</v>
      </c>
      <c r="W585" s="103" t="str">
        <f t="shared" si="9"/>
        <v/>
      </c>
    </row>
    <row r="586" spans="1:23" ht="12.75" customHeight="1">
      <c r="A586" s="108">
        <v>577</v>
      </c>
      <c r="B586" s="126"/>
      <c r="C586" s="65"/>
      <c r="D586" s="43"/>
      <c r="E586" s="117"/>
      <c r="F586" s="117"/>
      <c r="G586" s="112">
        <v>405010</v>
      </c>
      <c r="H586" s="111"/>
      <c r="I586" s="111" t="s">
        <v>8688</v>
      </c>
      <c r="J586" s="103">
        <v>40500</v>
      </c>
      <c r="K586" s="103"/>
      <c r="L586" s="112" t="s">
        <v>3245</v>
      </c>
      <c r="M586" s="103"/>
      <c r="N586" s="103"/>
      <c r="O586" s="103"/>
      <c r="P586" s="103"/>
      <c r="Q586" s="103"/>
      <c r="R586" s="103"/>
      <c r="S586" s="103"/>
      <c r="T586" s="103"/>
      <c r="U586" s="128" t="s">
        <v>514</v>
      </c>
      <c r="W586" s="103" t="str">
        <f t="shared" si="9"/>
        <v/>
      </c>
    </row>
    <row r="587" spans="1:23" ht="12.75" customHeight="1">
      <c r="A587" s="108">
        <v>578</v>
      </c>
      <c r="B587" s="126"/>
      <c r="C587" s="65"/>
      <c r="D587" s="43"/>
      <c r="E587" s="117"/>
      <c r="F587" s="117"/>
      <c r="G587" s="112">
        <v>405020</v>
      </c>
      <c r="H587" s="111"/>
      <c r="I587" s="111" t="s">
        <v>1628</v>
      </c>
      <c r="J587" s="103">
        <v>40500</v>
      </c>
      <c r="K587" s="103"/>
      <c r="L587" s="112" t="s">
        <v>3245</v>
      </c>
      <c r="M587" s="103"/>
      <c r="N587" s="103"/>
      <c r="O587" s="103"/>
      <c r="P587" s="103"/>
      <c r="Q587" s="103"/>
      <c r="R587" s="103"/>
      <c r="S587" s="103"/>
      <c r="T587" s="103"/>
      <c r="U587" s="128" t="s">
        <v>514</v>
      </c>
      <c r="W587" s="103" t="str">
        <f t="shared" si="9"/>
        <v/>
      </c>
    </row>
    <row r="588" spans="1:23" ht="12.75" customHeight="1">
      <c r="A588" s="108">
        <v>579</v>
      </c>
      <c r="B588" s="126"/>
      <c r="C588" s="65"/>
      <c r="D588" s="43"/>
      <c r="E588" s="117"/>
      <c r="F588" s="117"/>
      <c r="G588" s="112">
        <v>405030</v>
      </c>
      <c r="H588" s="111"/>
      <c r="I588" s="111" t="s">
        <v>1629</v>
      </c>
      <c r="J588" s="103">
        <v>40500</v>
      </c>
      <c r="K588" s="103"/>
      <c r="L588" s="112" t="s">
        <v>3245</v>
      </c>
      <c r="M588" s="103"/>
      <c r="N588" s="103"/>
      <c r="O588" s="103"/>
      <c r="P588" s="103"/>
      <c r="Q588" s="103"/>
      <c r="R588" s="103"/>
      <c r="S588" s="103"/>
      <c r="T588" s="103"/>
      <c r="U588" s="128" t="s">
        <v>514</v>
      </c>
      <c r="W588" s="103" t="str">
        <f t="shared" ref="W588:W652" si="10">LEFT(V588,3)</f>
        <v/>
      </c>
    </row>
    <row r="589" spans="1:23" ht="12.75" customHeight="1">
      <c r="A589" s="108">
        <v>580</v>
      </c>
      <c r="B589" s="126"/>
      <c r="C589" s="65"/>
      <c r="D589" s="43"/>
      <c r="E589" s="117"/>
      <c r="F589" s="117"/>
      <c r="G589" s="112">
        <v>405040</v>
      </c>
      <c r="H589" s="111"/>
      <c r="I589" s="111" t="s">
        <v>4318</v>
      </c>
      <c r="J589" s="103">
        <v>40500</v>
      </c>
      <c r="K589" s="103"/>
      <c r="L589" s="112" t="s">
        <v>3245</v>
      </c>
      <c r="M589" s="103"/>
      <c r="N589" s="103"/>
      <c r="O589" s="103"/>
      <c r="P589" s="103"/>
      <c r="Q589" s="103"/>
      <c r="R589" s="103"/>
      <c r="S589" s="103"/>
      <c r="T589" s="103"/>
      <c r="U589" s="128" t="s">
        <v>514</v>
      </c>
      <c r="W589" s="103" t="str">
        <f t="shared" si="10"/>
        <v/>
      </c>
    </row>
    <row r="590" spans="1:23" ht="12.75" customHeight="1">
      <c r="A590" s="108">
        <v>581</v>
      </c>
      <c r="B590" s="126"/>
      <c r="C590" s="65"/>
      <c r="D590" s="43"/>
      <c r="E590" s="117"/>
      <c r="F590" s="117"/>
      <c r="G590" s="112">
        <v>405050</v>
      </c>
      <c r="H590" s="111"/>
      <c r="I590" s="111" t="s">
        <v>4312</v>
      </c>
      <c r="J590" s="103">
        <v>40500</v>
      </c>
      <c r="K590" s="103"/>
      <c r="L590" s="112" t="s">
        <v>3245</v>
      </c>
      <c r="M590" s="103"/>
      <c r="N590" s="103"/>
      <c r="O590" s="103"/>
      <c r="P590" s="103"/>
      <c r="Q590" s="103"/>
      <c r="R590" s="103"/>
      <c r="S590" s="103"/>
      <c r="T590" s="103"/>
      <c r="U590" s="128" t="s">
        <v>514</v>
      </c>
      <c r="W590" s="103" t="str">
        <f t="shared" si="10"/>
        <v/>
      </c>
    </row>
    <row r="591" spans="1:23" ht="12.75" customHeight="1">
      <c r="A591" s="108">
        <v>582</v>
      </c>
      <c r="B591" s="126"/>
      <c r="C591" s="65"/>
      <c r="D591" s="43"/>
      <c r="E591" s="117"/>
      <c r="F591" s="117"/>
      <c r="G591" s="112">
        <v>405051</v>
      </c>
      <c r="H591" s="111"/>
      <c r="I591" s="111" t="s">
        <v>5093</v>
      </c>
      <c r="J591" s="103">
        <v>40500</v>
      </c>
      <c r="K591" s="103"/>
      <c r="L591" s="112" t="s">
        <v>3245</v>
      </c>
      <c r="M591" s="103"/>
      <c r="N591" s="103"/>
      <c r="O591" s="103"/>
      <c r="P591" s="103"/>
      <c r="Q591" s="103"/>
      <c r="R591" s="103"/>
      <c r="S591" s="103"/>
      <c r="T591" s="103"/>
      <c r="U591" s="128" t="s">
        <v>514</v>
      </c>
      <c r="W591" s="103" t="str">
        <f t="shared" si="10"/>
        <v/>
      </c>
    </row>
    <row r="592" spans="1:23" ht="12.75" customHeight="1">
      <c r="A592" s="108">
        <v>583</v>
      </c>
      <c r="B592" s="1316"/>
      <c r="C592" s="1317"/>
      <c r="D592" s="1318"/>
      <c r="E592" s="117"/>
      <c r="F592" s="1319"/>
      <c r="G592" s="1319">
        <v>405060</v>
      </c>
      <c r="H592" s="1320"/>
      <c r="I592" s="1320" t="s">
        <v>9769</v>
      </c>
      <c r="J592" s="103">
        <v>40500</v>
      </c>
      <c r="K592" s="103"/>
      <c r="L592" s="112" t="s">
        <v>3245</v>
      </c>
      <c r="M592" s="103"/>
      <c r="N592" s="103"/>
      <c r="O592" s="103"/>
      <c r="P592" s="103"/>
      <c r="Q592" s="103"/>
      <c r="R592" s="103"/>
      <c r="S592" s="103"/>
      <c r="T592" s="103"/>
      <c r="U592" s="1339" t="s">
        <v>514</v>
      </c>
      <c r="W592" s="103" t="str">
        <f t="shared" ref="W592" si="11">LEFT(V592,3)</f>
        <v/>
      </c>
    </row>
    <row r="593" spans="1:23" ht="12.75" customHeight="1">
      <c r="A593" s="108">
        <v>584</v>
      </c>
      <c r="B593" s="202"/>
      <c r="C593" s="65"/>
      <c r="D593" s="43"/>
      <c r="E593" s="117"/>
      <c r="F593" s="117"/>
      <c r="G593" s="112">
        <v>405099</v>
      </c>
      <c r="H593" s="111"/>
      <c r="I593" s="111" t="s">
        <v>6695</v>
      </c>
      <c r="J593" s="103">
        <v>40500</v>
      </c>
      <c r="K593" s="103"/>
      <c r="L593" s="112" t="s">
        <v>3245</v>
      </c>
      <c r="M593" s="103"/>
      <c r="N593" s="103"/>
      <c r="O593" s="103"/>
      <c r="P593" s="103"/>
      <c r="Q593" s="103"/>
      <c r="R593" s="103"/>
      <c r="S593" s="103"/>
      <c r="T593" s="103"/>
      <c r="U593" s="203" t="s">
        <v>514</v>
      </c>
      <c r="W593" s="103" t="str">
        <f t="shared" si="10"/>
        <v/>
      </c>
    </row>
    <row r="594" spans="1:23" ht="12.75" customHeight="1">
      <c r="A594" s="108">
        <v>585</v>
      </c>
      <c r="B594" s="217"/>
      <c r="C594" s="65"/>
      <c r="D594" s="43"/>
      <c r="E594" s="117">
        <v>4060</v>
      </c>
      <c r="F594" s="117"/>
      <c r="G594" s="112"/>
      <c r="H594" s="111"/>
      <c r="I594" s="111" t="s">
        <v>6894</v>
      </c>
      <c r="J594" s="103"/>
      <c r="K594" s="103"/>
      <c r="L594" s="112" t="s">
        <v>3240</v>
      </c>
      <c r="M594" s="103"/>
      <c r="N594" s="103"/>
      <c r="O594" s="103"/>
      <c r="P594" s="103"/>
      <c r="Q594" s="103"/>
      <c r="R594" s="103"/>
      <c r="S594" s="103"/>
      <c r="T594" s="103"/>
      <c r="U594" s="218" t="s">
        <v>514</v>
      </c>
      <c r="W594" s="103" t="str">
        <f t="shared" si="10"/>
        <v/>
      </c>
    </row>
    <row r="595" spans="1:23" ht="12.75" customHeight="1">
      <c r="A595" s="108">
        <v>586</v>
      </c>
      <c r="B595" s="217"/>
      <c r="C595" s="65"/>
      <c r="D595" s="43"/>
      <c r="E595" s="117"/>
      <c r="F595" s="117">
        <v>40600</v>
      </c>
      <c r="G595" s="112"/>
      <c r="H595" s="111"/>
      <c r="I595" s="111" t="s">
        <v>6894</v>
      </c>
      <c r="J595" s="103">
        <v>4060</v>
      </c>
      <c r="K595" s="103"/>
      <c r="L595" s="112" t="s">
        <v>3240</v>
      </c>
      <c r="M595" s="103"/>
      <c r="N595" s="103"/>
      <c r="O595" s="103"/>
      <c r="P595" s="103"/>
      <c r="Q595" s="103"/>
      <c r="R595" s="103"/>
      <c r="S595" s="103"/>
      <c r="T595" s="103"/>
      <c r="U595" s="218" t="s">
        <v>514</v>
      </c>
      <c r="W595" s="103" t="str">
        <f t="shared" si="10"/>
        <v/>
      </c>
    </row>
    <row r="596" spans="1:23" ht="12.75" customHeight="1">
      <c r="A596" s="108">
        <v>587</v>
      </c>
      <c r="B596" s="217"/>
      <c r="C596" s="65"/>
      <c r="D596" s="43"/>
      <c r="E596" s="117"/>
      <c r="F596" s="117"/>
      <c r="G596" s="112">
        <v>406000</v>
      </c>
      <c r="H596" s="111"/>
      <c r="I596" s="111" t="s">
        <v>6895</v>
      </c>
      <c r="J596" s="103">
        <v>40600</v>
      </c>
      <c r="K596" s="103"/>
      <c r="L596" s="112" t="s">
        <v>3245</v>
      </c>
      <c r="M596" s="103"/>
      <c r="N596" s="103"/>
      <c r="O596" s="103"/>
      <c r="P596" s="103"/>
      <c r="Q596" s="103"/>
      <c r="R596" s="103"/>
      <c r="S596" s="103"/>
      <c r="T596" s="103"/>
      <c r="U596" s="218" t="s">
        <v>514</v>
      </c>
      <c r="W596" s="103" t="str">
        <f t="shared" si="10"/>
        <v/>
      </c>
    </row>
    <row r="597" spans="1:23" ht="12.75" customHeight="1">
      <c r="A597" s="108">
        <v>588</v>
      </c>
      <c r="B597" s="217"/>
      <c r="C597" s="65"/>
      <c r="D597" s="43"/>
      <c r="E597" s="117"/>
      <c r="F597" s="117"/>
      <c r="G597" s="112">
        <v>406100</v>
      </c>
      <c r="H597" s="111"/>
      <c r="I597" s="111" t="s">
        <v>6896</v>
      </c>
      <c r="J597" s="103">
        <v>40600</v>
      </c>
      <c r="K597" s="103"/>
      <c r="L597" s="112" t="s">
        <v>3245</v>
      </c>
      <c r="M597" s="103"/>
      <c r="N597" s="103"/>
      <c r="O597" s="103"/>
      <c r="P597" s="103"/>
      <c r="Q597" s="103"/>
      <c r="R597" s="103"/>
      <c r="S597" s="103"/>
      <c r="T597" s="103"/>
      <c r="U597" s="218" t="s">
        <v>514</v>
      </c>
      <c r="W597" s="103" t="str">
        <f t="shared" si="10"/>
        <v/>
      </c>
    </row>
    <row r="598" spans="1:23" ht="12.75" customHeight="1">
      <c r="A598" s="108">
        <v>589</v>
      </c>
      <c r="B598" s="217"/>
      <c r="C598" s="65"/>
      <c r="D598" s="43"/>
      <c r="E598" s="117">
        <v>4070</v>
      </c>
      <c r="F598" s="117"/>
      <c r="G598" s="112"/>
      <c r="H598" s="111"/>
      <c r="I598" s="111" t="s">
        <v>6898</v>
      </c>
      <c r="J598" s="103"/>
      <c r="K598" s="103"/>
      <c r="L598" s="112" t="s">
        <v>3240</v>
      </c>
      <c r="M598" s="103"/>
      <c r="N598" s="103"/>
      <c r="O598" s="103"/>
      <c r="P598" s="103"/>
      <c r="Q598" s="103"/>
      <c r="R598" s="103"/>
      <c r="S598" s="103"/>
      <c r="T598" s="103"/>
      <c r="U598" s="218" t="s">
        <v>514</v>
      </c>
      <c r="W598" s="103" t="str">
        <f t="shared" si="10"/>
        <v/>
      </c>
    </row>
    <row r="599" spans="1:23" ht="12.75" customHeight="1">
      <c r="A599" s="108">
        <v>590</v>
      </c>
      <c r="B599" s="217"/>
      <c r="C599" s="65"/>
      <c r="D599" s="43"/>
      <c r="E599" s="117"/>
      <c r="F599" s="117">
        <v>40700</v>
      </c>
      <c r="G599" s="112"/>
      <c r="H599" s="111"/>
      <c r="I599" s="111" t="s">
        <v>6898</v>
      </c>
      <c r="J599" s="103">
        <v>4070</v>
      </c>
      <c r="K599" s="103"/>
      <c r="L599" s="112" t="s">
        <v>3240</v>
      </c>
      <c r="M599" s="103"/>
      <c r="N599" s="103"/>
      <c r="O599" s="103"/>
      <c r="P599" s="103"/>
      <c r="Q599" s="103"/>
      <c r="R599" s="103"/>
      <c r="S599" s="103"/>
      <c r="T599" s="103"/>
      <c r="U599" s="218" t="s">
        <v>514</v>
      </c>
      <c r="W599" s="103" t="str">
        <f t="shared" si="10"/>
        <v/>
      </c>
    </row>
    <row r="600" spans="1:23" ht="12.75" customHeight="1">
      <c r="A600" s="108">
        <v>591</v>
      </c>
      <c r="B600" s="217"/>
      <c r="C600" s="65"/>
      <c r="D600" s="43"/>
      <c r="E600" s="117"/>
      <c r="F600" s="117"/>
      <c r="G600" s="112">
        <v>407000</v>
      </c>
      <c r="H600" s="111"/>
      <c r="I600" s="111" t="s">
        <v>6897</v>
      </c>
      <c r="J600" s="103">
        <v>40700</v>
      </c>
      <c r="K600" s="103"/>
      <c r="L600" s="112" t="s">
        <v>3245</v>
      </c>
      <c r="M600" s="103"/>
      <c r="N600" s="103"/>
      <c r="O600" s="103"/>
      <c r="P600" s="103"/>
      <c r="Q600" s="103"/>
      <c r="R600" s="103"/>
      <c r="S600" s="103"/>
      <c r="T600" s="103"/>
      <c r="U600" s="218" t="s">
        <v>514</v>
      </c>
      <c r="W600" s="103" t="str">
        <f t="shared" si="10"/>
        <v/>
      </c>
    </row>
    <row r="601" spans="1:23" ht="12.75" customHeight="1">
      <c r="A601" s="108">
        <v>592</v>
      </c>
      <c r="B601" s="126"/>
      <c r="C601" s="65"/>
      <c r="D601" s="43"/>
      <c r="E601" s="117">
        <v>4080</v>
      </c>
      <c r="F601" s="117"/>
      <c r="G601" s="112"/>
      <c r="H601" s="111"/>
      <c r="I601" s="111" t="s">
        <v>1630</v>
      </c>
      <c r="J601" s="103"/>
      <c r="K601" s="103"/>
      <c r="L601" s="112" t="s">
        <v>3240</v>
      </c>
      <c r="M601" s="103"/>
      <c r="N601" s="103"/>
      <c r="O601" s="103"/>
      <c r="P601" s="103"/>
      <c r="Q601" s="103"/>
      <c r="R601" s="103"/>
      <c r="S601" s="103"/>
      <c r="T601" s="103"/>
      <c r="U601" s="128" t="s">
        <v>514</v>
      </c>
      <c r="W601" s="103" t="str">
        <f t="shared" si="10"/>
        <v/>
      </c>
    </row>
    <row r="602" spans="1:23" ht="12.75" customHeight="1">
      <c r="A602" s="108">
        <v>593</v>
      </c>
      <c r="B602" s="126"/>
      <c r="C602" s="65"/>
      <c r="D602" s="43"/>
      <c r="E602" s="117"/>
      <c r="F602" s="117">
        <v>40800</v>
      </c>
      <c r="G602" s="112"/>
      <c r="H602" s="111"/>
      <c r="I602" s="111" t="s">
        <v>1630</v>
      </c>
      <c r="J602" s="103">
        <v>4080</v>
      </c>
      <c r="K602" s="103"/>
      <c r="L602" s="112" t="s">
        <v>3240</v>
      </c>
      <c r="M602" s="103"/>
      <c r="N602" s="103"/>
      <c r="O602" s="103"/>
      <c r="P602" s="103"/>
      <c r="Q602" s="103"/>
      <c r="R602" s="103"/>
      <c r="S602" s="103"/>
      <c r="T602" s="103"/>
      <c r="U602" s="128" t="s">
        <v>514</v>
      </c>
      <c r="W602" s="103" t="str">
        <f t="shared" si="10"/>
        <v/>
      </c>
    </row>
    <row r="603" spans="1:23" ht="12.75" customHeight="1">
      <c r="A603" s="108">
        <v>594</v>
      </c>
      <c r="B603" s="126"/>
      <c r="C603" s="65"/>
      <c r="D603" s="43"/>
      <c r="E603" s="117"/>
      <c r="F603" s="117"/>
      <c r="G603" s="112">
        <v>408000</v>
      </c>
      <c r="H603" s="111"/>
      <c r="I603" s="111" t="s">
        <v>1631</v>
      </c>
      <c r="J603" s="103">
        <v>40800</v>
      </c>
      <c r="K603" s="103"/>
      <c r="L603" s="112" t="s">
        <v>3245</v>
      </c>
      <c r="M603" s="103"/>
      <c r="N603" s="103"/>
      <c r="O603" s="103"/>
      <c r="P603" s="103"/>
      <c r="Q603" s="103"/>
      <c r="R603" s="103"/>
      <c r="S603" s="103"/>
      <c r="T603" s="103"/>
      <c r="U603" s="128" t="s">
        <v>514</v>
      </c>
      <c r="W603" s="103" t="str">
        <f t="shared" si="10"/>
        <v/>
      </c>
    </row>
    <row r="604" spans="1:23" ht="12.75" customHeight="1">
      <c r="A604" s="108">
        <v>595</v>
      </c>
      <c r="B604" s="126"/>
      <c r="C604" s="65"/>
      <c r="D604" s="43"/>
      <c r="E604" s="117"/>
      <c r="F604" s="117"/>
      <c r="G604" s="112">
        <v>408099</v>
      </c>
      <c r="H604" s="111"/>
      <c r="I604" s="111" t="s">
        <v>6187</v>
      </c>
      <c r="J604" s="103">
        <v>40800</v>
      </c>
      <c r="K604" s="103"/>
      <c r="L604" s="112" t="s">
        <v>3245</v>
      </c>
      <c r="M604" s="103"/>
      <c r="N604" s="103"/>
      <c r="O604" s="103"/>
      <c r="P604" s="103"/>
      <c r="Q604" s="103"/>
      <c r="R604" s="103"/>
      <c r="S604" s="103"/>
      <c r="T604" s="103"/>
      <c r="U604" s="128" t="s">
        <v>514</v>
      </c>
      <c r="W604" s="103" t="str">
        <f t="shared" si="10"/>
        <v/>
      </c>
    </row>
    <row r="605" spans="1:23" ht="12.75" customHeight="1">
      <c r="A605" s="108">
        <v>596</v>
      </c>
      <c r="B605" s="126"/>
      <c r="C605" s="65"/>
      <c r="D605" s="43"/>
      <c r="E605" s="117"/>
      <c r="F605" s="117"/>
      <c r="G605" s="112">
        <v>408440</v>
      </c>
      <c r="H605" s="111"/>
      <c r="I605" s="111" t="s">
        <v>4311</v>
      </c>
      <c r="J605" s="103">
        <v>40800</v>
      </c>
      <c r="K605" s="103"/>
      <c r="L605" s="112" t="s">
        <v>3245</v>
      </c>
      <c r="M605" s="103"/>
      <c r="N605" s="103"/>
      <c r="O605" s="103"/>
      <c r="P605" s="103"/>
      <c r="Q605" s="103"/>
      <c r="R605" s="103"/>
      <c r="S605" s="103"/>
      <c r="T605" s="103"/>
      <c r="U605" s="128" t="s">
        <v>514</v>
      </c>
      <c r="W605" s="103" t="str">
        <f t="shared" si="10"/>
        <v/>
      </c>
    </row>
    <row r="606" spans="1:23" ht="12.75" customHeight="1">
      <c r="A606" s="108">
        <v>597</v>
      </c>
      <c r="B606" s="126"/>
      <c r="C606" s="65"/>
      <c r="D606" s="43"/>
      <c r="E606" s="117">
        <v>4085</v>
      </c>
      <c r="F606" s="117"/>
      <c r="G606" s="112"/>
      <c r="H606" s="111"/>
      <c r="I606" s="111" t="s">
        <v>1632</v>
      </c>
      <c r="J606" s="103"/>
      <c r="K606" s="103"/>
      <c r="L606" s="112" t="s">
        <v>3240</v>
      </c>
      <c r="M606" s="103"/>
      <c r="N606" s="103"/>
      <c r="O606" s="103"/>
      <c r="P606" s="103"/>
      <c r="Q606" s="103"/>
      <c r="R606" s="103"/>
      <c r="S606" s="103"/>
      <c r="T606" s="103"/>
      <c r="U606" s="128" t="s">
        <v>514</v>
      </c>
      <c r="W606" s="103" t="str">
        <f t="shared" si="10"/>
        <v/>
      </c>
    </row>
    <row r="607" spans="1:23" ht="12.75" customHeight="1">
      <c r="A607" s="108">
        <v>598</v>
      </c>
      <c r="B607" s="126"/>
      <c r="C607" s="65"/>
      <c r="D607" s="43"/>
      <c r="E607" s="117"/>
      <c r="F607" s="117">
        <v>40850</v>
      </c>
      <c r="G607" s="112"/>
      <c r="H607" s="111"/>
      <c r="I607" s="111" t="s">
        <v>1632</v>
      </c>
      <c r="J607" s="103">
        <v>4085</v>
      </c>
      <c r="K607" s="103"/>
      <c r="L607" s="112" t="s">
        <v>3240</v>
      </c>
      <c r="M607" s="103"/>
      <c r="N607" s="103"/>
      <c r="O607" s="103"/>
      <c r="P607" s="103"/>
      <c r="Q607" s="103"/>
      <c r="R607" s="103"/>
      <c r="S607" s="103"/>
      <c r="T607" s="103"/>
      <c r="U607" s="128" t="s">
        <v>514</v>
      </c>
      <c r="W607" s="103" t="str">
        <f t="shared" si="10"/>
        <v/>
      </c>
    </row>
    <row r="608" spans="1:23" ht="12.75" customHeight="1">
      <c r="A608" s="108">
        <v>599</v>
      </c>
      <c r="B608" s="126"/>
      <c r="C608" s="65"/>
      <c r="D608" s="43"/>
      <c r="E608" s="117"/>
      <c r="F608" s="117"/>
      <c r="G608" s="112">
        <v>408500</v>
      </c>
      <c r="H608" s="111"/>
      <c r="I608" s="111" t="s">
        <v>1633</v>
      </c>
      <c r="J608" s="103">
        <v>40850</v>
      </c>
      <c r="K608" s="103"/>
      <c r="L608" s="112" t="s">
        <v>3245</v>
      </c>
      <c r="M608" s="103"/>
      <c r="N608" s="103"/>
      <c r="O608" s="103"/>
      <c r="P608" s="103"/>
      <c r="Q608" s="103"/>
      <c r="R608" s="103"/>
      <c r="S608" s="103"/>
      <c r="T608" s="103"/>
      <c r="U608" s="128" t="s">
        <v>514</v>
      </c>
      <c r="W608" s="103" t="str">
        <f t="shared" si="10"/>
        <v/>
      </c>
    </row>
    <row r="609" spans="1:23" ht="12.75" customHeight="1">
      <c r="A609" s="108">
        <v>600</v>
      </c>
      <c r="B609" s="126"/>
      <c r="C609" s="65"/>
      <c r="D609" s="43"/>
      <c r="E609" s="117"/>
      <c r="F609" s="117"/>
      <c r="G609" s="112">
        <v>408599</v>
      </c>
      <c r="H609" s="111"/>
      <c r="I609" s="111" t="s">
        <v>6184</v>
      </c>
      <c r="J609" s="103">
        <v>40850</v>
      </c>
      <c r="K609" s="103"/>
      <c r="L609" s="112" t="s">
        <v>3245</v>
      </c>
      <c r="M609" s="103"/>
      <c r="N609" s="103"/>
      <c r="O609" s="103"/>
      <c r="P609" s="103"/>
      <c r="Q609" s="103"/>
      <c r="R609" s="103"/>
      <c r="S609" s="103"/>
      <c r="T609" s="103"/>
      <c r="U609" s="128" t="s">
        <v>514</v>
      </c>
      <c r="W609" s="103" t="str">
        <f t="shared" si="10"/>
        <v/>
      </c>
    </row>
    <row r="610" spans="1:23" ht="12.75" customHeight="1">
      <c r="A610" s="108">
        <v>601</v>
      </c>
      <c r="B610" s="126"/>
      <c r="C610" s="65"/>
      <c r="D610" s="43"/>
      <c r="E610" s="117"/>
      <c r="F610" s="117"/>
      <c r="G610" s="112">
        <v>408540</v>
      </c>
      <c r="H610" s="111"/>
      <c r="I610" s="111" t="s">
        <v>4313</v>
      </c>
      <c r="J610" s="103">
        <v>40850</v>
      </c>
      <c r="K610" s="103"/>
      <c r="L610" s="112" t="s">
        <v>3245</v>
      </c>
      <c r="M610" s="103"/>
      <c r="N610" s="103"/>
      <c r="O610" s="103"/>
      <c r="P610" s="103"/>
      <c r="Q610" s="103"/>
      <c r="R610" s="103"/>
      <c r="S610" s="103"/>
      <c r="T610" s="103"/>
      <c r="U610" s="128" t="s">
        <v>514</v>
      </c>
      <c r="W610" s="103" t="str">
        <f t="shared" si="10"/>
        <v/>
      </c>
    </row>
    <row r="611" spans="1:23" ht="12.75" customHeight="1">
      <c r="A611" s="108">
        <v>602</v>
      </c>
      <c r="B611" s="179"/>
      <c r="C611" s="65"/>
      <c r="D611" s="43"/>
      <c r="E611" s="112">
        <v>4086</v>
      </c>
      <c r="F611" s="112"/>
      <c r="G611" s="112"/>
      <c r="H611" s="109"/>
      <c r="I611" s="109" t="s">
        <v>3043</v>
      </c>
      <c r="L611" s="117" t="s">
        <v>3240</v>
      </c>
      <c r="M611" s="103"/>
      <c r="N611" s="103"/>
      <c r="O611" s="103"/>
      <c r="P611" s="103"/>
      <c r="Q611" s="103"/>
      <c r="R611" s="103"/>
      <c r="S611" s="103"/>
      <c r="T611" s="103"/>
      <c r="U611" s="128" t="s">
        <v>514</v>
      </c>
      <c r="W611" s="103" t="str">
        <f t="shared" si="10"/>
        <v/>
      </c>
    </row>
    <row r="612" spans="1:23" ht="12.75" customHeight="1">
      <c r="A612" s="108">
        <v>603</v>
      </c>
      <c r="B612" s="179"/>
      <c r="C612" s="65"/>
      <c r="D612" s="43"/>
      <c r="E612" s="112"/>
      <c r="F612" s="112">
        <v>40860</v>
      </c>
      <c r="G612" s="112"/>
      <c r="H612" s="109"/>
      <c r="I612" s="109" t="s">
        <v>3043</v>
      </c>
      <c r="J612" s="1">
        <v>4086</v>
      </c>
      <c r="L612" s="117" t="s">
        <v>3240</v>
      </c>
      <c r="M612" s="103"/>
      <c r="N612" s="103"/>
      <c r="O612" s="103"/>
      <c r="P612" s="103"/>
      <c r="Q612" s="103"/>
      <c r="R612" s="103"/>
      <c r="S612" s="103"/>
      <c r="T612" s="103"/>
      <c r="U612" s="128" t="s">
        <v>514</v>
      </c>
      <c r="W612" s="103" t="str">
        <f t="shared" si="10"/>
        <v/>
      </c>
    </row>
    <row r="613" spans="1:23" ht="12.75" customHeight="1">
      <c r="A613" s="108">
        <v>604</v>
      </c>
      <c r="B613" s="179"/>
      <c r="C613" s="65"/>
      <c r="D613" s="43"/>
      <c r="E613" s="112"/>
      <c r="F613" s="112"/>
      <c r="G613" s="112">
        <v>408600</v>
      </c>
      <c r="H613" s="109"/>
      <c r="I613" s="109" t="s">
        <v>3044</v>
      </c>
      <c r="J613" s="1">
        <v>40860</v>
      </c>
      <c r="L613" s="117" t="s">
        <v>3245</v>
      </c>
      <c r="M613" s="103"/>
      <c r="N613" s="103"/>
      <c r="O613" s="103"/>
      <c r="P613" s="103"/>
      <c r="Q613" s="103"/>
      <c r="R613" s="103"/>
      <c r="S613" s="103"/>
      <c r="T613" s="103"/>
      <c r="U613" s="128" t="s">
        <v>514</v>
      </c>
      <c r="W613" s="103" t="str">
        <f t="shared" si="10"/>
        <v/>
      </c>
    </row>
    <row r="614" spans="1:23" ht="12.75" customHeight="1">
      <c r="A614" s="108">
        <v>605</v>
      </c>
      <c r="B614" s="179"/>
      <c r="C614" s="65"/>
      <c r="D614" s="43"/>
      <c r="E614" s="112"/>
      <c r="F614" s="112"/>
      <c r="G614" s="112">
        <v>408610</v>
      </c>
      <c r="H614" s="109"/>
      <c r="I614" s="109" t="s">
        <v>3045</v>
      </c>
      <c r="J614" s="1">
        <v>40860</v>
      </c>
      <c r="L614" s="117" t="s">
        <v>3245</v>
      </c>
      <c r="M614" s="103"/>
      <c r="N614" s="103"/>
      <c r="O614" s="103"/>
      <c r="P614" s="103"/>
      <c r="Q614" s="103"/>
      <c r="R614" s="103"/>
      <c r="S614" s="103"/>
      <c r="T614" s="103"/>
      <c r="U614" s="128" t="s">
        <v>514</v>
      </c>
      <c r="W614" s="103" t="str">
        <f t="shared" si="10"/>
        <v/>
      </c>
    </row>
    <row r="615" spans="1:23" ht="12.75" customHeight="1">
      <c r="A615" s="108">
        <v>606</v>
      </c>
      <c r="B615" s="179"/>
      <c r="C615" s="65"/>
      <c r="D615" s="43"/>
      <c r="E615" s="112"/>
      <c r="F615" s="112"/>
      <c r="G615" s="112">
        <v>408640</v>
      </c>
      <c r="H615" s="109"/>
      <c r="I615" s="109" t="s">
        <v>4317</v>
      </c>
      <c r="J615" s="1">
        <v>40860</v>
      </c>
      <c r="L615" s="117" t="s">
        <v>3245</v>
      </c>
      <c r="M615" s="103"/>
      <c r="N615" s="103"/>
      <c r="O615" s="103"/>
      <c r="P615" s="103"/>
      <c r="Q615" s="103"/>
      <c r="R615" s="103"/>
      <c r="S615" s="103"/>
      <c r="T615" s="103"/>
      <c r="U615" s="128" t="s">
        <v>514</v>
      </c>
      <c r="W615" s="103" t="str">
        <f t="shared" si="10"/>
        <v/>
      </c>
    </row>
    <row r="616" spans="1:23" ht="12.75" customHeight="1">
      <c r="A616" s="108">
        <v>607</v>
      </c>
      <c r="B616" s="179"/>
      <c r="C616" s="65"/>
      <c r="D616" s="43"/>
      <c r="E616" s="112"/>
      <c r="F616" s="112"/>
      <c r="G616" s="112">
        <v>408699</v>
      </c>
      <c r="H616" s="109"/>
      <c r="I616" s="109" t="s">
        <v>6186</v>
      </c>
      <c r="J616" s="1">
        <v>40860</v>
      </c>
      <c r="K616" s="103"/>
      <c r="L616" s="117" t="s">
        <v>3245</v>
      </c>
      <c r="M616" s="103"/>
      <c r="N616" s="103"/>
      <c r="O616" s="103"/>
      <c r="P616" s="103"/>
      <c r="Q616" s="103"/>
      <c r="R616" s="103"/>
      <c r="S616" s="103"/>
      <c r="T616" s="103"/>
      <c r="U616" s="128" t="s">
        <v>514</v>
      </c>
      <c r="W616" s="103" t="str">
        <f t="shared" si="10"/>
        <v/>
      </c>
    </row>
    <row r="617" spans="1:23" ht="12.75" customHeight="1">
      <c r="A617" s="108">
        <v>608</v>
      </c>
      <c r="B617" s="126"/>
      <c r="C617" s="65"/>
      <c r="D617" s="43"/>
      <c r="E617" s="117">
        <v>4090</v>
      </c>
      <c r="F617" s="117"/>
      <c r="G617" s="112"/>
      <c r="H617" s="111"/>
      <c r="I617" s="111" t="s">
        <v>1634</v>
      </c>
      <c r="J617" s="103"/>
      <c r="K617" s="103"/>
      <c r="L617" s="112" t="s">
        <v>3240</v>
      </c>
      <c r="M617" s="103"/>
      <c r="N617" s="103"/>
      <c r="O617" s="103"/>
      <c r="P617" s="103"/>
      <c r="Q617" s="103"/>
      <c r="R617" s="103"/>
      <c r="S617" s="103"/>
      <c r="T617" s="103"/>
      <c r="U617" s="128" t="s">
        <v>514</v>
      </c>
      <c r="W617" s="103" t="str">
        <f t="shared" si="10"/>
        <v/>
      </c>
    </row>
    <row r="618" spans="1:23" ht="12.75" customHeight="1">
      <c r="A618" s="108">
        <v>609</v>
      </c>
      <c r="B618" s="126"/>
      <c r="C618" s="65"/>
      <c r="D618" s="43"/>
      <c r="E618" s="117"/>
      <c r="F618" s="117">
        <v>40900</v>
      </c>
      <c r="G618" s="112"/>
      <c r="H618" s="111"/>
      <c r="I618" s="111" t="s">
        <v>1634</v>
      </c>
      <c r="J618" s="103">
        <v>4090</v>
      </c>
      <c r="K618" s="103"/>
      <c r="L618" s="112" t="s">
        <v>3240</v>
      </c>
      <c r="M618" s="103"/>
      <c r="N618" s="103"/>
      <c r="O618" s="103"/>
      <c r="P618" s="103"/>
      <c r="Q618" s="103"/>
      <c r="R618" s="103"/>
      <c r="S618" s="103"/>
      <c r="T618" s="103"/>
      <c r="U618" s="128" t="s">
        <v>514</v>
      </c>
      <c r="W618" s="103" t="str">
        <f t="shared" si="10"/>
        <v/>
      </c>
    </row>
    <row r="619" spans="1:23" ht="12.75" customHeight="1">
      <c r="A619" s="108">
        <v>610</v>
      </c>
      <c r="B619" s="126"/>
      <c r="C619" s="65"/>
      <c r="D619" s="43"/>
      <c r="E619" s="117"/>
      <c r="F619" s="117"/>
      <c r="G619" s="112">
        <v>409000</v>
      </c>
      <c r="H619" s="111"/>
      <c r="I619" s="111" t="s">
        <v>4721</v>
      </c>
      <c r="J619" s="103">
        <v>40900</v>
      </c>
      <c r="K619" s="103"/>
      <c r="L619" s="112" t="s">
        <v>3245</v>
      </c>
      <c r="M619" s="103"/>
      <c r="N619" s="103"/>
      <c r="O619" s="103"/>
      <c r="P619" s="103"/>
      <c r="Q619" s="103"/>
      <c r="R619" s="103"/>
      <c r="S619" s="103"/>
      <c r="T619" s="103"/>
      <c r="U619" s="128" t="s">
        <v>514</v>
      </c>
      <c r="W619" s="103" t="str">
        <f t="shared" si="10"/>
        <v/>
      </c>
    </row>
    <row r="620" spans="1:23" ht="12.75" customHeight="1">
      <c r="A620" s="108">
        <v>611</v>
      </c>
      <c r="B620" s="1144"/>
      <c r="C620" s="65"/>
      <c r="D620" s="43"/>
      <c r="E620" s="117"/>
      <c r="F620" s="117"/>
      <c r="G620" s="112">
        <v>409010</v>
      </c>
      <c r="H620" s="111"/>
      <c r="I620" s="111" t="s">
        <v>1635</v>
      </c>
      <c r="J620" s="103">
        <v>40900</v>
      </c>
      <c r="K620" s="103"/>
      <c r="L620" s="112" t="s">
        <v>3245</v>
      </c>
      <c r="M620" s="103"/>
      <c r="N620" s="103"/>
      <c r="O620" s="103"/>
      <c r="P620" s="103"/>
      <c r="Q620" s="103"/>
      <c r="R620" s="103"/>
      <c r="S620" s="103"/>
      <c r="T620" s="103"/>
      <c r="U620" s="1145" t="s">
        <v>514</v>
      </c>
      <c r="W620" s="103" t="str">
        <f t="shared" si="10"/>
        <v/>
      </c>
    </row>
    <row r="621" spans="1:23" ht="12.75" customHeight="1">
      <c r="A621" s="108">
        <v>612</v>
      </c>
      <c r="B621" s="1144"/>
      <c r="C621" s="65"/>
      <c r="D621" s="43"/>
      <c r="E621" s="117"/>
      <c r="F621" s="117"/>
      <c r="G621" s="112">
        <v>409030</v>
      </c>
      <c r="H621" s="111"/>
      <c r="I621" s="111" t="s">
        <v>6891</v>
      </c>
      <c r="J621" s="103">
        <v>40900</v>
      </c>
      <c r="K621" s="103"/>
      <c r="L621" s="112" t="s">
        <v>3245</v>
      </c>
      <c r="M621" s="103"/>
      <c r="N621" s="103"/>
      <c r="O621" s="103"/>
      <c r="P621" s="103"/>
      <c r="Q621" s="103"/>
      <c r="R621" s="103"/>
      <c r="S621" s="103"/>
      <c r="T621" s="103"/>
      <c r="U621" s="1145" t="s">
        <v>514</v>
      </c>
      <c r="W621" s="103" t="str">
        <f t="shared" si="10"/>
        <v/>
      </c>
    </row>
    <row r="622" spans="1:23" ht="12.75" customHeight="1">
      <c r="A622" s="108">
        <v>613</v>
      </c>
      <c r="B622" s="1144"/>
      <c r="C622" s="65"/>
      <c r="D622" s="43"/>
      <c r="E622" s="117"/>
      <c r="F622" s="117"/>
      <c r="G622" s="112">
        <v>409040</v>
      </c>
      <c r="H622" s="111"/>
      <c r="I622" s="111" t="s">
        <v>6892</v>
      </c>
      <c r="J622" s="103">
        <v>40900</v>
      </c>
      <c r="K622" s="103"/>
      <c r="L622" s="112" t="s">
        <v>3245</v>
      </c>
      <c r="M622" s="103"/>
      <c r="N622" s="103"/>
      <c r="O622" s="103"/>
      <c r="P622" s="103"/>
      <c r="Q622" s="103"/>
      <c r="R622" s="103"/>
      <c r="S622" s="103"/>
      <c r="T622" s="103"/>
      <c r="U622" s="1145" t="s">
        <v>514</v>
      </c>
      <c r="W622" s="103" t="str">
        <f t="shared" si="10"/>
        <v/>
      </c>
    </row>
    <row r="623" spans="1:23" ht="12.75" customHeight="1">
      <c r="A623" s="108">
        <v>614</v>
      </c>
      <c r="B623" s="126"/>
      <c r="C623" s="65"/>
      <c r="D623" s="43"/>
      <c r="E623" s="117"/>
      <c r="F623" s="117"/>
      <c r="G623" s="112">
        <v>409100</v>
      </c>
      <c r="H623" s="111"/>
      <c r="I623" s="111" t="s">
        <v>1636</v>
      </c>
      <c r="J623" s="103">
        <v>40900</v>
      </c>
      <c r="K623" s="103"/>
      <c r="L623" s="112" t="s">
        <v>3245</v>
      </c>
      <c r="M623" s="103"/>
      <c r="N623" s="103"/>
      <c r="O623" s="103"/>
      <c r="P623" s="103"/>
      <c r="Q623" s="103"/>
      <c r="R623" s="103"/>
      <c r="S623" s="103"/>
      <c r="T623" s="103"/>
      <c r="U623" s="128" t="s">
        <v>514</v>
      </c>
      <c r="W623" s="103" t="str">
        <f t="shared" si="10"/>
        <v/>
      </c>
    </row>
    <row r="624" spans="1:23" ht="12.75" customHeight="1">
      <c r="A624" s="108">
        <v>615</v>
      </c>
      <c r="B624" s="126"/>
      <c r="C624" s="65"/>
      <c r="D624" s="43"/>
      <c r="E624" s="117"/>
      <c r="F624" s="117"/>
      <c r="G624" s="112">
        <v>409200</v>
      </c>
      <c r="H624" s="111"/>
      <c r="I624" s="111" t="s">
        <v>1637</v>
      </c>
      <c r="J624" s="103">
        <v>40900</v>
      </c>
      <c r="K624" s="103"/>
      <c r="L624" s="112" t="s">
        <v>3245</v>
      </c>
      <c r="M624" s="103"/>
      <c r="N624" s="103"/>
      <c r="O624" s="103"/>
      <c r="P624" s="103"/>
      <c r="Q624" s="103"/>
      <c r="R624" s="103"/>
      <c r="S624" s="103"/>
      <c r="T624" s="103"/>
      <c r="U624" s="128" t="s">
        <v>514</v>
      </c>
      <c r="W624" s="103" t="str">
        <f t="shared" si="10"/>
        <v/>
      </c>
    </row>
    <row r="625" spans="1:23" ht="12.75" customHeight="1">
      <c r="A625" s="108">
        <v>616</v>
      </c>
      <c r="B625" s="75"/>
      <c r="C625" s="44"/>
      <c r="D625" s="45"/>
      <c r="E625" s="1145"/>
      <c r="F625" s="1145"/>
      <c r="G625" s="112">
        <v>409210</v>
      </c>
      <c r="H625" s="111"/>
      <c r="I625" s="111" t="s">
        <v>3122</v>
      </c>
      <c r="J625" s="103">
        <v>40900</v>
      </c>
      <c r="K625" s="103"/>
      <c r="L625" s="112" t="s">
        <v>3245</v>
      </c>
      <c r="M625" s="103"/>
      <c r="N625" s="103"/>
      <c r="O625" s="103"/>
      <c r="P625" s="103"/>
      <c r="Q625" s="103"/>
      <c r="R625" s="103"/>
      <c r="S625" s="103"/>
      <c r="T625" s="103"/>
      <c r="U625" s="128" t="s">
        <v>514</v>
      </c>
      <c r="W625" s="103" t="str">
        <f t="shared" si="10"/>
        <v/>
      </c>
    </row>
    <row r="626" spans="1:23" ht="12.75" customHeight="1">
      <c r="A626" s="108">
        <v>617</v>
      </c>
      <c r="B626" s="75"/>
      <c r="C626" s="44"/>
      <c r="D626" s="45"/>
      <c r="E626" s="1145"/>
      <c r="F626" s="1145"/>
      <c r="G626" s="112">
        <v>409220</v>
      </c>
      <c r="H626" s="111"/>
      <c r="I626" s="111" t="s">
        <v>1638</v>
      </c>
      <c r="J626" s="103">
        <v>40900</v>
      </c>
      <c r="K626" s="103"/>
      <c r="L626" s="112" t="s">
        <v>3245</v>
      </c>
      <c r="M626" s="103"/>
      <c r="N626" s="103"/>
      <c r="O626" s="103"/>
      <c r="P626" s="103"/>
      <c r="Q626" s="103"/>
      <c r="R626" s="103"/>
      <c r="S626" s="103"/>
      <c r="T626" s="103"/>
      <c r="U626" s="128" t="s">
        <v>514</v>
      </c>
      <c r="W626" s="103" t="str">
        <f t="shared" si="10"/>
        <v/>
      </c>
    </row>
    <row r="627" spans="1:23" ht="12.75" customHeight="1">
      <c r="A627" s="108">
        <v>618</v>
      </c>
      <c r="B627" s="75"/>
      <c r="C627" s="44"/>
      <c r="D627" s="45"/>
      <c r="E627" s="1145"/>
      <c r="F627" s="1145"/>
      <c r="G627" s="112">
        <v>409500</v>
      </c>
      <c r="H627" s="111"/>
      <c r="I627" s="111" t="s">
        <v>1639</v>
      </c>
      <c r="J627" s="103">
        <v>40900</v>
      </c>
      <c r="K627" s="103"/>
      <c r="L627" s="112" t="s">
        <v>3245</v>
      </c>
      <c r="M627" s="103"/>
      <c r="N627" s="103"/>
      <c r="O627" s="103"/>
      <c r="P627" s="103"/>
      <c r="Q627" s="103"/>
      <c r="R627" s="103"/>
      <c r="S627" s="103"/>
      <c r="T627" s="103"/>
      <c r="U627" s="128" t="s">
        <v>514</v>
      </c>
      <c r="W627" s="103" t="str">
        <f t="shared" si="10"/>
        <v/>
      </c>
    </row>
    <row r="628" spans="1:23" ht="12.75" customHeight="1">
      <c r="A628" s="108">
        <v>619</v>
      </c>
      <c r="B628" s="75"/>
      <c r="C628" s="44"/>
      <c r="D628" s="45"/>
      <c r="E628" s="1145"/>
      <c r="F628" s="1145"/>
      <c r="G628" s="112">
        <v>409990</v>
      </c>
      <c r="H628" s="111"/>
      <c r="I628" s="111" t="s">
        <v>1640</v>
      </c>
      <c r="J628" s="103">
        <v>40900</v>
      </c>
      <c r="K628" s="103"/>
      <c r="L628" s="112" t="s">
        <v>3245</v>
      </c>
      <c r="M628" s="103"/>
      <c r="N628" s="103"/>
      <c r="O628" s="103"/>
      <c r="P628" s="103"/>
      <c r="Q628" s="103"/>
      <c r="R628" s="103"/>
      <c r="S628" s="103"/>
      <c r="T628" s="103"/>
      <c r="U628" s="128" t="s">
        <v>514</v>
      </c>
      <c r="W628" s="103" t="str">
        <f t="shared" si="10"/>
        <v/>
      </c>
    </row>
    <row r="629" spans="1:23" ht="12.75" customHeight="1">
      <c r="A629" s="108">
        <v>620</v>
      </c>
      <c r="B629" s="1146"/>
      <c r="C629" s="44"/>
      <c r="D629" s="45"/>
      <c r="E629" s="112"/>
      <c r="F629" s="112"/>
      <c r="G629" s="112">
        <v>409991</v>
      </c>
      <c r="H629" s="111"/>
      <c r="I629" s="111" t="s">
        <v>1641</v>
      </c>
      <c r="J629" s="103">
        <v>40900</v>
      </c>
      <c r="K629" s="103"/>
      <c r="L629" s="112" t="s">
        <v>3245</v>
      </c>
      <c r="M629" s="103"/>
      <c r="N629" s="103"/>
      <c r="O629" s="103"/>
      <c r="P629" s="103"/>
      <c r="Q629" s="103"/>
      <c r="R629" s="103"/>
      <c r="S629" s="103"/>
      <c r="T629" s="103"/>
      <c r="U629" s="128" t="s">
        <v>514</v>
      </c>
      <c r="W629" s="103" t="str">
        <f t="shared" si="10"/>
        <v/>
      </c>
    </row>
    <row r="630" spans="1:23" ht="12.75" customHeight="1">
      <c r="A630" s="108">
        <v>621</v>
      </c>
      <c r="B630" s="1146"/>
      <c r="C630" s="44"/>
      <c r="D630" s="45"/>
      <c r="E630" s="112"/>
      <c r="F630" s="112"/>
      <c r="G630" s="112">
        <v>409992</v>
      </c>
      <c r="H630" s="111"/>
      <c r="I630" s="111" t="s">
        <v>4588</v>
      </c>
      <c r="J630" s="103">
        <v>40900</v>
      </c>
      <c r="K630" s="103"/>
      <c r="L630" s="112" t="s">
        <v>3245</v>
      </c>
      <c r="M630" s="103"/>
      <c r="N630" s="103"/>
      <c r="O630" s="103"/>
      <c r="P630" s="103"/>
      <c r="Q630" s="103"/>
      <c r="R630" s="103"/>
      <c r="S630" s="103"/>
      <c r="T630" s="103"/>
      <c r="U630" s="128" t="s">
        <v>514</v>
      </c>
      <c r="W630" s="103" t="str">
        <f t="shared" si="10"/>
        <v/>
      </c>
    </row>
    <row r="631" spans="1:23" ht="12.75" customHeight="1">
      <c r="A631" s="108">
        <v>622</v>
      </c>
      <c r="B631" s="1146"/>
      <c r="C631" s="44"/>
      <c r="D631" s="45"/>
      <c r="E631" s="112"/>
      <c r="F631" s="112"/>
      <c r="G631" s="112">
        <v>409993</v>
      </c>
      <c r="H631" s="111"/>
      <c r="I631" s="111" t="s">
        <v>4589</v>
      </c>
      <c r="J631" s="103">
        <v>40900</v>
      </c>
      <c r="K631" s="103"/>
      <c r="L631" s="112" t="s">
        <v>3245</v>
      </c>
      <c r="M631" s="103"/>
      <c r="N631" s="103"/>
      <c r="O631" s="103"/>
      <c r="P631" s="103"/>
      <c r="Q631" s="103"/>
      <c r="R631" s="103"/>
      <c r="S631" s="103"/>
      <c r="T631" s="103"/>
      <c r="U631" s="128" t="s">
        <v>514</v>
      </c>
      <c r="W631" s="103" t="str">
        <f t="shared" si="10"/>
        <v/>
      </c>
    </row>
    <row r="632" spans="1:23" ht="12.75" customHeight="1">
      <c r="A632" s="108">
        <v>623</v>
      </c>
      <c r="B632" s="126"/>
      <c r="C632" s="65"/>
      <c r="D632" s="43"/>
      <c r="E632" s="117"/>
      <c r="F632" s="117"/>
      <c r="G632" s="112">
        <v>409995</v>
      </c>
      <c r="H632" s="111"/>
      <c r="I632" s="111" t="s">
        <v>1642</v>
      </c>
      <c r="J632" s="103">
        <v>40900</v>
      </c>
      <c r="K632" s="103"/>
      <c r="L632" s="112" t="s">
        <v>3245</v>
      </c>
      <c r="M632" s="103"/>
      <c r="N632" s="103"/>
      <c r="O632" s="103"/>
      <c r="P632" s="103"/>
      <c r="Q632" s="103"/>
      <c r="R632" s="103"/>
      <c r="S632" s="103"/>
      <c r="T632" s="103"/>
      <c r="U632" s="128" t="s">
        <v>514</v>
      </c>
      <c r="W632" s="103" t="str">
        <f t="shared" si="10"/>
        <v/>
      </c>
    </row>
    <row r="633" spans="1:23" ht="12.75" customHeight="1">
      <c r="A633" s="108">
        <v>624</v>
      </c>
      <c r="B633" s="61"/>
      <c r="C633" s="62"/>
      <c r="D633" s="63">
        <v>42</v>
      </c>
      <c r="E633" s="61"/>
      <c r="F633" s="152"/>
      <c r="G633" s="152"/>
      <c r="H633" s="154"/>
      <c r="I633" s="154" t="s">
        <v>1643</v>
      </c>
      <c r="J633" s="64"/>
      <c r="K633" s="64"/>
      <c r="L633" s="152" t="s">
        <v>3240</v>
      </c>
      <c r="M633" s="103"/>
      <c r="N633" s="103"/>
      <c r="O633" s="103"/>
      <c r="P633" s="103"/>
      <c r="Q633" s="103"/>
      <c r="R633" s="103"/>
      <c r="S633" s="103"/>
      <c r="T633" s="103"/>
      <c r="U633" s="128" t="s">
        <v>514</v>
      </c>
      <c r="W633" s="103" t="str">
        <f t="shared" si="10"/>
        <v/>
      </c>
    </row>
    <row r="634" spans="1:23" ht="12.75" customHeight="1">
      <c r="A634" s="108">
        <v>625</v>
      </c>
      <c r="B634" s="126"/>
      <c r="C634" s="65"/>
      <c r="D634" s="43"/>
      <c r="E634" s="112">
        <v>4351</v>
      </c>
      <c r="F634" s="112"/>
      <c r="G634" s="112"/>
      <c r="H634" s="111"/>
      <c r="I634" s="111" t="s">
        <v>1644</v>
      </c>
      <c r="J634" s="103"/>
      <c r="K634" s="103"/>
      <c r="L634" s="112" t="s">
        <v>3240</v>
      </c>
      <c r="M634" s="103"/>
      <c r="N634" s="103"/>
      <c r="O634" s="103"/>
      <c r="P634" s="103"/>
      <c r="Q634" s="103"/>
      <c r="R634" s="103"/>
      <c r="S634" s="103"/>
      <c r="T634" s="103"/>
      <c r="U634" s="128" t="s">
        <v>514</v>
      </c>
      <c r="W634" s="103" t="str">
        <f t="shared" si="10"/>
        <v/>
      </c>
    </row>
    <row r="635" spans="1:23" ht="12.75" customHeight="1">
      <c r="A635" s="108">
        <v>626</v>
      </c>
      <c r="B635" s="126"/>
      <c r="C635" s="65"/>
      <c r="D635" s="43"/>
      <c r="E635" s="112"/>
      <c r="F635" s="112">
        <v>43510</v>
      </c>
      <c r="G635" s="112"/>
      <c r="H635" s="111"/>
      <c r="I635" s="111" t="s">
        <v>1644</v>
      </c>
      <c r="J635" s="103">
        <v>4351</v>
      </c>
      <c r="K635" s="103"/>
      <c r="L635" s="112" t="s">
        <v>3240</v>
      </c>
      <c r="M635" s="103"/>
      <c r="N635" s="103"/>
      <c r="O635" s="103"/>
      <c r="P635" s="103"/>
      <c r="Q635" s="103"/>
      <c r="R635" s="103"/>
      <c r="S635" s="103"/>
      <c r="T635" s="103"/>
      <c r="U635" s="128" t="s">
        <v>514</v>
      </c>
      <c r="W635" s="103" t="str">
        <f t="shared" si="10"/>
        <v/>
      </c>
    </row>
    <row r="636" spans="1:23" ht="12.75" customHeight="1">
      <c r="A636" s="108">
        <v>627</v>
      </c>
      <c r="B636" s="126"/>
      <c r="C636" s="65"/>
      <c r="D636" s="43"/>
      <c r="E636" s="112"/>
      <c r="F636" s="112"/>
      <c r="G636" s="112">
        <v>435100</v>
      </c>
      <c r="H636" s="111"/>
      <c r="I636" s="111" t="s">
        <v>1645</v>
      </c>
      <c r="J636" s="103">
        <v>43510</v>
      </c>
      <c r="K636" s="103"/>
      <c r="L636" s="112" t="s">
        <v>3245</v>
      </c>
      <c r="M636" s="103"/>
      <c r="N636" s="103"/>
      <c r="O636" s="103"/>
      <c r="P636" s="103"/>
      <c r="Q636" s="103"/>
      <c r="R636" s="103"/>
      <c r="S636" s="103"/>
      <c r="T636" s="103"/>
      <c r="U636" s="128" t="s">
        <v>514</v>
      </c>
      <c r="W636" s="103" t="str">
        <f t="shared" si="10"/>
        <v/>
      </c>
    </row>
    <row r="637" spans="1:23" ht="12.75" customHeight="1">
      <c r="A637" s="108">
        <v>628</v>
      </c>
      <c r="B637" s="126"/>
      <c r="C637" s="65"/>
      <c r="D637" s="43"/>
      <c r="E637" s="112"/>
      <c r="F637" s="112"/>
      <c r="G637" s="112">
        <v>435110</v>
      </c>
      <c r="H637" s="111"/>
      <c r="I637" s="111" t="s">
        <v>1646</v>
      </c>
      <c r="J637" s="103">
        <v>43510</v>
      </c>
      <c r="K637" s="103"/>
      <c r="L637" s="112" t="s">
        <v>3245</v>
      </c>
      <c r="M637" s="103"/>
      <c r="N637" s="103"/>
      <c r="O637" s="103"/>
      <c r="P637" s="103"/>
      <c r="Q637" s="103"/>
      <c r="R637" s="103"/>
      <c r="S637" s="103"/>
      <c r="T637" s="103"/>
      <c r="U637" s="128" t="s">
        <v>514</v>
      </c>
      <c r="W637" s="103" t="str">
        <f t="shared" si="10"/>
        <v/>
      </c>
    </row>
    <row r="638" spans="1:23" ht="12.75" customHeight="1">
      <c r="A638" s="108">
        <v>629</v>
      </c>
      <c r="B638" s="192"/>
      <c r="C638" s="198"/>
      <c r="D638" s="195"/>
      <c r="E638" s="199"/>
      <c r="F638" s="199"/>
      <c r="G638" s="199">
        <v>435140</v>
      </c>
      <c r="H638" s="191"/>
      <c r="I638" s="191" t="s">
        <v>3980</v>
      </c>
      <c r="J638" s="190">
        <v>43510</v>
      </c>
      <c r="K638" s="190"/>
      <c r="L638" s="199" t="s">
        <v>3245</v>
      </c>
      <c r="M638" s="190"/>
      <c r="N638" s="190"/>
      <c r="O638" s="190"/>
      <c r="P638" s="190"/>
      <c r="Q638" s="190"/>
      <c r="R638" s="190"/>
      <c r="S638" s="190"/>
      <c r="T638" s="190"/>
      <c r="U638" s="188" t="s">
        <v>514</v>
      </c>
      <c r="V638" s="189" t="s">
        <v>6921</v>
      </c>
      <c r="W638" s="103" t="str">
        <f t="shared" si="10"/>
        <v>End</v>
      </c>
    </row>
    <row r="639" spans="1:23" ht="12.75" customHeight="1">
      <c r="A639" s="108">
        <v>630</v>
      </c>
      <c r="B639" s="192"/>
      <c r="C639" s="198"/>
      <c r="D639" s="195"/>
      <c r="E639" s="199"/>
      <c r="F639" s="199"/>
      <c r="G639" s="199">
        <v>435160</v>
      </c>
      <c r="H639" s="191"/>
      <c r="I639" s="191" t="s">
        <v>1647</v>
      </c>
      <c r="J639" s="190">
        <v>43510</v>
      </c>
      <c r="K639" s="190"/>
      <c r="L639" s="199" t="s">
        <v>3245</v>
      </c>
      <c r="M639" s="190"/>
      <c r="N639" s="190"/>
      <c r="O639" s="190"/>
      <c r="P639" s="190"/>
      <c r="Q639" s="190"/>
      <c r="R639" s="190"/>
      <c r="S639" s="190"/>
      <c r="T639" s="190"/>
      <c r="U639" s="188" t="s">
        <v>514</v>
      </c>
      <c r="V639" s="189" t="s">
        <v>6921</v>
      </c>
      <c r="W639" s="103" t="str">
        <f t="shared" si="10"/>
        <v>End</v>
      </c>
    </row>
    <row r="640" spans="1:23" ht="12.75" customHeight="1">
      <c r="A640" s="108">
        <v>631</v>
      </c>
      <c r="B640" s="126"/>
      <c r="C640" s="65"/>
      <c r="D640" s="43"/>
      <c r="E640" s="112"/>
      <c r="F640" s="112"/>
      <c r="G640" s="112">
        <v>439190</v>
      </c>
      <c r="H640" s="111"/>
      <c r="I640" s="111" t="s">
        <v>1648</v>
      </c>
      <c r="J640" s="103">
        <v>43510</v>
      </c>
      <c r="K640" s="103"/>
      <c r="L640" s="112" t="s">
        <v>3245</v>
      </c>
      <c r="M640" s="103"/>
      <c r="N640" s="103"/>
      <c r="O640" s="103"/>
      <c r="P640" s="103"/>
      <c r="Q640" s="103"/>
      <c r="R640" s="103"/>
      <c r="S640" s="103"/>
      <c r="T640" s="103"/>
      <c r="U640" s="128" t="s">
        <v>1580</v>
      </c>
      <c r="W640" s="103" t="str">
        <f t="shared" si="10"/>
        <v/>
      </c>
    </row>
    <row r="641" spans="1:23" ht="12.75" customHeight="1">
      <c r="A641" s="108">
        <v>632</v>
      </c>
      <c r="B641" s="1144"/>
      <c r="C641" s="65"/>
      <c r="D641" s="43"/>
      <c r="E641" s="112">
        <v>4391</v>
      </c>
      <c r="F641" s="112"/>
      <c r="G641" s="112"/>
      <c r="H641" s="111"/>
      <c r="I641" s="111" t="s">
        <v>1649</v>
      </c>
      <c r="J641" s="103"/>
      <c r="K641" s="103"/>
      <c r="L641" s="112" t="s">
        <v>3240</v>
      </c>
      <c r="M641" s="103"/>
      <c r="N641" s="103"/>
      <c r="O641" s="103"/>
      <c r="P641" s="103"/>
      <c r="Q641" s="103"/>
      <c r="R641" s="103"/>
      <c r="S641" s="103"/>
      <c r="T641" s="103"/>
      <c r="U641" s="1145" t="s">
        <v>1580</v>
      </c>
      <c r="W641" s="103" t="str">
        <f t="shared" si="10"/>
        <v/>
      </c>
    </row>
    <row r="642" spans="1:23" ht="12.75" customHeight="1">
      <c r="A642" s="108">
        <v>633</v>
      </c>
      <c r="B642" s="126"/>
      <c r="C642" s="65"/>
      <c r="D642" s="43"/>
      <c r="E642" s="112"/>
      <c r="F642" s="112">
        <v>43910</v>
      </c>
      <c r="G642" s="112"/>
      <c r="H642" s="111"/>
      <c r="I642" s="111" t="s">
        <v>1649</v>
      </c>
      <c r="J642" s="103">
        <v>4391</v>
      </c>
      <c r="K642" s="103"/>
      <c r="L642" s="112" t="s">
        <v>3240</v>
      </c>
      <c r="M642" s="103"/>
      <c r="N642" s="103"/>
      <c r="O642" s="103"/>
      <c r="P642" s="103"/>
      <c r="Q642" s="103"/>
      <c r="R642" s="103"/>
      <c r="S642" s="103"/>
      <c r="T642" s="103"/>
      <c r="U642" s="128" t="s">
        <v>1580</v>
      </c>
      <c r="W642" s="103" t="str">
        <f t="shared" si="10"/>
        <v/>
      </c>
    </row>
    <row r="643" spans="1:23" ht="12.75" customHeight="1">
      <c r="A643" s="108">
        <v>634</v>
      </c>
      <c r="B643" s="126"/>
      <c r="C643" s="65"/>
      <c r="D643" s="43"/>
      <c r="E643" s="112"/>
      <c r="F643" s="112"/>
      <c r="G643" s="112">
        <v>439100</v>
      </c>
      <c r="H643" s="111"/>
      <c r="I643" s="111" t="s">
        <v>1650</v>
      </c>
      <c r="J643" s="103">
        <v>43910</v>
      </c>
      <c r="K643" s="103"/>
      <c r="L643" s="112" t="s">
        <v>3245</v>
      </c>
      <c r="M643" s="103"/>
      <c r="N643" s="103"/>
      <c r="O643" s="103"/>
      <c r="P643" s="103"/>
      <c r="Q643" s="103"/>
      <c r="R643" s="103"/>
      <c r="S643" s="103"/>
      <c r="T643" s="103"/>
      <c r="U643" s="128" t="s">
        <v>1580</v>
      </c>
      <c r="W643" s="103" t="str">
        <f t="shared" si="10"/>
        <v/>
      </c>
    </row>
    <row r="644" spans="1:23" ht="12.75" customHeight="1">
      <c r="A644" s="108">
        <v>635</v>
      </c>
      <c r="B644" s="61"/>
      <c r="C644" s="62"/>
      <c r="D644" s="63">
        <v>43</v>
      </c>
      <c r="E644" s="61"/>
      <c r="F644" s="152"/>
      <c r="G644" s="152"/>
      <c r="H644" s="154"/>
      <c r="I644" s="154" t="s">
        <v>1651</v>
      </c>
      <c r="J644" s="64"/>
      <c r="K644" s="64"/>
      <c r="L644" s="152" t="s">
        <v>3240</v>
      </c>
      <c r="M644" s="103"/>
      <c r="N644" s="103"/>
      <c r="O644" s="103"/>
      <c r="P644" s="103"/>
      <c r="Q644" s="103"/>
      <c r="R644" s="103"/>
      <c r="S644" s="103"/>
      <c r="T644" s="103"/>
      <c r="U644" s="128" t="s">
        <v>514</v>
      </c>
      <c r="W644" s="103" t="str">
        <f t="shared" si="10"/>
        <v/>
      </c>
    </row>
    <row r="645" spans="1:23" ht="12.75" customHeight="1">
      <c r="A645" s="108">
        <v>636</v>
      </c>
      <c r="B645" s="126"/>
      <c r="C645" s="65"/>
      <c r="D645" s="43"/>
      <c r="E645" s="112">
        <v>4411</v>
      </c>
      <c r="F645" s="112"/>
      <c r="G645" s="117"/>
      <c r="H645" s="109"/>
      <c r="I645" s="109" t="s">
        <v>1652</v>
      </c>
      <c r="L645" s="117" t="s">
        <v>3240</v>
      </c>
      <c r="M645" s="103"/>
      <c r="N645" s="103"/>
      <c r="O645" s="103"/>
      <c r="P645" s="103"/>
      <c r="Q645" s="103"/>
      <c r="R645" s="103"/>
      <c r="S645" s="103"/>
      <c r="T645" s="103"/>
      <c r="U645" s="128" t="s">
        <v>514</v>
      </c>
      <c r="W645" s="103" t="str">
        <f t="shared" si="10"/>
        <v/>
      </c>
    </row>
    <row r="646" spans="1:23" ht="12.75" customHeight="1">
      <c r="A646" s="108">
        <v>637</v>
      </c>
      <c r="B646" s="1144"/>
      <c r="C646" s="65"/>
      <c r="D646" s="43"/>
      <c r="E646" s="112"/>
      <c r="F646" s="112">
        <v>44110</v>
      </c>
      <c r="G646" s="112"/>
      <c r="H646" s="111"/>
      <c r="I646" s="111" t="s">
        <v>1653</v>
      </c>
      <c r="J646" s="103">
        <v>4411</v>
      </c>
      <c r="K646" s="103"/>
      <c r="L646" s="112" t="s">
        <v>3240</v>
      </c>
      <c r="M646" s="103"/>
      <c r="N646" s="103"/>
      <c r="O646" s="103"/>
      <c r="P646" s="103"/>
      <c r="Q646" s="103"/>
      <c r="R646" s="103"/>
      <c r="S646" s="103"/>
      <c r="T646" s="103"/>
      <c r="U646" s="1145" t="s">
        <v>514</v>
      </c>
      <c r="W646" s="103" t="str">
        <f t="shared" si="10"/>
        <v/>
      </c>
    </row>
    <row r="647" spans="1:23" ht="12.75" customHeight="1">
      <c r="A647" s="108">
        <v>638</v>
      </c>
      <c r="B647" s="192"/>
      <c r="C647" s="198"/>
      <c r="D647" s="195"/>
      <c r="E647" s="199"/>
      <c r="F647" s="199"/>
      <c r="G647" s="199">
        <v>441110</v>
      </c>
      <c r="H647" s="191"/>
      <c r="I647" s="191" t="s">
        <v>1654</v>
      </c>
      <c r="J647" s="190">
        <v>44110</v>
      </c>
      <c r="K647" s="190"/>
      <c r="L647" s="199" t="s">
        <v>3245</v>
      </c>
      <c r="M647" s="190"/>
      <c r="N647" s="190"/>
      <c r="O647" s="190"/>
      <c r="P647" s="190"/>
      <c r="Q647" s="190"/>
      <c r="R647" s="190"/>
      <c r="S647" s="190"/>
      <c r="T647" s="190"/>
      <c r="U647" s="188" t="s">
        <v>514</v>
      </c>
      <c r="V647" s="189" t="s">
        <v>6838</v>
      </c>
      <c r="W647" s="103" t="str">
        <f t="shared" si="10"/>
        <v>End</v>
      </c>
    </row>
    <row r="648" spans="1:23" ht="12.75" customHeight="1">
      <c r="A648" s="108">
        <v>639</v>
      </c>
      <c r="B648" s="192"/>
      <c r="C648" s="198"/>
      <c r="D648" s="195"/>
      <c r="E648" s="199"/>
      <c r="F648" s="199"/>
      <c r="G648" s="199">
        <v>441120</v>
      </c>
      <c r="H648" s="191"/>
      <c r="I648" s="191" t="s">
        <v>1469</v>
      </c>
      <c r="J648" s="190">
        <v>44110</v>
      </c>
      <c r="K648" s="190"/>
      <c r="L648" s="199" t="s">
        <v>3245</v>
      </c>
      <c r="M648" s="190"/>
      <c r="N648" s="190"/>
      <c r="O648" s="190"/>
      <c r="P648" s="190"/>
      <c r="Q648" s="190"/>
      <c r="R648" s="190"/>
      <c r="S648" s="190"/>
      <c r="T648" s="190"/>
      <c r="U648" s="188" t="s">
        <v>514</v>
      </c>
      <c r="V648" s="189" t="s">
        <v>6923</v>
      </c>
      <c r="W648" s="103" t="str">
        <f t="shared" si="10"/>
        <v>End</v>
      </c>
    </row>
    <row r="649" spans="1:23" ht="12.75" customHeight="1">
      <c r="A649" s="108">
        <v>640</v>
      </c>
      <c r="B649" s="192"/>
      <c r="C649" s="198"/>
      <c r="D649" s="195"/>
      <c r="E649" s="199"/>
      <c r="F649" s="199"/>
      <c r="G649" s="199">
        <v>441130</v>
      </c>
      <c r="H649" s="191"/>
      <c r="I649" s="191" t="s">
        <v>1470</v>
      </c>
      <c r="J649" s="190">
        <v>44110</v>
      </c>
      <c r="K649" s="190"/>
      <c r="L649" s="199" t="s">
        <v>3245</v>
      </c>
      <c r="M649" s="190"/>
      <c r="N649" s="190"/>
      <c r="O649" s="190"/>
      <c r="P649" s="190"/>
      <c r="Q649" s="190"/>
      <c r="R649" s="190"/>
      <c r="S649" s="190"/>
      <c r="T649" s="190"/>
      <c r="U649" s="188" t="s">
        <v>514</v>
      </c>
      <c r="V649" s="189" t="s">
        <v>6923</v>
      </c>
      <c r="W649" s="103" t="str">
        <f t="shared" si="10"/>
        <v>End</v>
      </c>
    </row>
    <row r="650" spans="1:23" ht="12.75" customHeight="1">
      <c r="A650" s="108">
        <v>641</v>
      </c>
      <c r="B650" s="1144"/>
      <c r="C650" s="65"/>
      <c r="D650" s="43"/>
      <c r="E650" s="112">
        <v>4441</v>
      </c>
      <c r="F650" s="112"/>
      <c r="G650" s="112"/>
      <c r="H650" s="111"/>
      <c r="I650" s="111" t="s">
        <v>6629</v>
      </c>
      <c r="J650" s="103"/>
      <c r="K650" s="103"/>
      <c r="L650" s="117" t="s">
        <v>3240</v>
      </c>
      <c r="M650" s="103"/>
      <c r="N650" s="103"/>
      <c r="O650" s="103"/>
      <c r="P650" s="103"/>
      <c r="Q650" s="103"/>
      <c r="R650" s="103"/>
      <c r="S650" s="103"/>
      <c r="T650" s="103"/>
      <c r="U650" s="1145" t="s">
        <v>514</v>
      </c>
      <c r="W650" s="103" t="str">
        <f t="shared" si="10"/>
        <v/>
      </c>
    </row>
    <row r="651" spans="1:23" ht="12.75" customHeight="1">
      <c r="A651" s="108">
        <v>642</v>
      </c>
      <c r="B651" s="1144"/>
      <c r="C651" s="65"/>
      <c r="D651" s="43"/>
      <c r="E651" s="112"/>
      <c r="F651" s="112">
        <v>44410</v>
      </c>
      <c r="G651" s="112"/>
      <c r="H651" s="111"/>
      <c r="I651" s="111" t="s">
        <v>6629</v>
      </c>
      <c r="J651" s="103">
        <v>4441</v>
      </c>
      <c r="K651" s="103"/>
      <c r="L651" s="117" t="s">
        <v>3240</v>
      </c>
      <c r="M651" s="103"/>
      <c r="N651" s="103"/>
      <c r="O651" s="103"/>
      <c r="P651" s="103"/>
      <c r="Q651" s="103"/>
      <c r="R651" s="103"/>
      <c r="S651" s="103"/>
      <c r="T651" s="103"/>
      <c r="U651" s="1145" t="s">
        <v>514</v>
      </c>
      <c r="W651" s="103" t="str">
        <f t="shared" si="10"/>
        <v/>
      </c>
    </row>
    <row r="652" spans="1:23" ht="12.75" customHeight="1">
      <c r="A652" s="108">
        <v>643</v>
      </c>
      <c r="B652" s="126"/>
      <c r="C652" s="65"/>
      <c r="D652" s="43"/>
      <c r="E652" s="112"/>
      <c r="F652" s="112"/>
      <c r="G652" s="112">
        <v>444100</v>
      </c>
      <c r="H652" s="111"/>
      <c r="I652" s="111" t="s">
        <v>5698</v>
      </c>
      <c r="J652" s="103">
        <v>44410</v>
      </c>
      <c r="K652" s="103"/>
      <c r="L652" s="112" t="s">
        <v>3245</v>
      </c>
      <c r="M652" s="103"/>
      <c r="N652" s="103"/>
      <c r="O652" s="103"/>
      <c r="P652" s="103"/>
      <c r="Q652" s="103"/>
      <c r="R652" s="103"/>
      <c r="S652" s="103"/>
      <c r="T652" s="103"/>
      <c r="U652" s="128" t="s">
        <v>514</v>
      </c>
      <c r="W652" s="103" t="str">
        <f t="shared" si="10"/>
        <v/>
      </c>
    </row>
    <row r="653" spans="1:23" ht="12.75" customHeight="1">
      <c r="A653" s="108">
        <v>644</v>
      </c>
      <c r="B653" s="126"/>
      <c r="C653" s="65"/>
      <c r="D653" s="43"/>
      <c r="E653" s="112">
        <v>4491</v>
      </c>
      <c r="F653" s="112"/>
      <c r="G653" s="112"/>
      <c r="H653" s="111"/>
      <c r="I653" s="111" t="s">
        <v>7480</v>
      </c>
      <c r="J653" s="103"/>
      <c r="K653" s="103"/>
      <c r="L653" s="112" t="s">
        <v>3240</v>
      </c>
      <c r="M653" s="103"/>
      <c r="N653" s="103"/>
      <c r="O653" s="103"/>
      <c r="P653" s="103"/>
      <c r="Q653" s="103"/>
      <c r="R653" s="103"/>
      <c r="S653" s="103"/>
      <c r="T653" s="103"/>
      <c r="U653" s="128" t="s">
        <v>514</v>
      </c>
      <c r="W653" s="103" t="str">
        <f t="shared" ref="W653:W716" si="12">LEFT(V653,3)</f>
        <v/>
      </c>
    </row>
    <row r="654" spans="1:23" ht="12.75" customHeight="1">
      <c r="A654" s="108">
        <v>645</v>
      </c>
      <c r="B654" s="126"/>
      <c r="C654" s="65"/>
      <c r="D654" s="43"/>
      <c r="E654" s="112"/>
      <c r="F654" s="112">
        <v>44910</v>
      </c>
      <c r="G654" s="112"/>
      <c r="H654" s="111"/>
      <c r="I654" s="111" t="s">
        <v>7480</v>
      </c>
      <c r="J654" s="103">
        <v>4491</v>
      </c>
      <c r="K654" s="103"/>
      <c r="L654" s="112" t="s">
        <v>3245</v>
      </c>
      <c r="M654" s="103"/>
      <c r="N654" s="103"/>
      <c r="O654" s="103"/>
      <c r="P654" s="103"/>
      <c r="Q654" s="103"/>
      <c r="R654" s="103"/>
      <c r="S654" s="103"/>
      <c r="T654" s="103"/>
      <c r="U654" s="128" t="s">
        <v>1580</v>
      </c>
      <c r="W654" s="103" t="str">
        <f t="shared" si="12"/>
        <v/>
      </c>
    </row>
    <row r="655" spans="1:23" ht="12.75" customHeight="1">
      <c r="A655" s="108">
        <v>646</v>
      </c>
      <c r="B655" s="126"/>
      <c r="C655" s="65"/>
      <c r="D655" s="43"/>
      <c r="E655" s="112"/>
      <c r="F655" s="112"/>
      <c r="G655" s="112">
        <v>449100</v>
      </c>
      <c r="H655" s="111"/>
      <c r="I655" s="111" t="s">
        <v>7481</v>
      </c>
      <c r="J655" s="103">
        <v>44910</v>
      </c>
      <c r="K655" s="103"/>
      <c r="L655" s="112" t="s">
        <v>3245</v>
      </c>
      <c r="M655" s="103"/>
      <c r="N655" s="103"/>
      <c r="O655" s="103"/>
      <c r="P655" s="103"/>
      <c r="Q655" s="103"/>
      <c r="R655" s="103"/>
      <c r="S655" s="103"/>
      <c r="T655" s="103"/>
      <c r="U655" s="128" t="s">
        <v>1580</v>
      </c>
      <c r="W655" s="103" t="str">
        <f t="shared" si="12"/>
        <v/>
      </c>
    </row>
    <row r="656" spans="1:23" ht="12.75" customHeight="1">
      <c r="A656" s="108">
        <v>647</v>
      </c>
      <c r="B656" s="61"/>
      <c r="C656" s="62"/>
      <c r="D656" s="63">
        <v>44</v>
      </c>
      <c r="E656" s="61"/>
      <c r="F656" s="152"/>
      <c r="G656" s="152"/>
      <c r="H656" s="154"/>
      <c r="I656" s="173" t="s">
        <v>1471</v>
      </c>
      <c r="J656" s="64"/>
      <c r="K656" s="64"/>
      <c r="L656" s="152" t="s">
        <v>3240</v>
      </c>
      <c r="M656" s="103"/>
      <c r="N656" s="103"/>
      <c r="O656" s="103"/>
      <c r="P656" s="103"/>
      <c r="Q656" s="103"/>
      <c r="R656" s="103"/>
      <c r="S656" s="103"/>
      <c r="T656" s="103"/>
      <c r="U656" s="128" t="s">
        <v>514</v>
      </c>
      <c r="W656" s="103" t="str">
        <f t="shared" si="12"/>
        <v/>
      </c>
    </row>
    <row r="657" spans="1:23" ht="12.75" customHeight="1">
      <c r="A657" s="108">
        <v>648</v>
      </c>
      <c r="B657" s="1146"/>
      <c r="C657" s="44"/>
      <c r="D657" s="45"/>
      <c r="E657" s="1145">
        <v>4660</v>
      </c>
      <c r="F657" s="112"/>
      <c r="G657" s="112"/>
      <c r="H657" s="111"/>
      <c r="I657" s="111" t="s">
        <v>1472</v>
      </c>
      <c r="J657" s="103"/>
      <c r="K657" s="103"/>
      <c r="L657" s="112" t="s">
        <v>3240</v>
      </c>
      <c r="M657" s="103"/>
      <c r="N657" s="103"/>
      <c r="O657" s="103"/>
      <c r="P657" s="103"/>
      <c r="Q657" s="103"/>
      <c r="R657" s="103"/>
      <c r="S657" s="103"/>
      <c r="T657" s="103"/>
      <c r="U657" s="128" t="s">
        <v>514</v>
      </c>
      <c r="W657" s="103" t="str">
        <f t="shared" si="12"/>
        <v/>
      </c>
    </row>
    <row r="658" spans="1:23" ht="12.75" customHeight="1">
      <c r="A658" s="108">
        <v>649</v>
      </c>
      <c r="B658" s="1146"/>
      <c r="C658" s="44"/>
      <c r="D658" s="45"/>
      <c r="E658" s="1146"/>
      <c r="F658" s="112">
        <v>46600</v>
      </c>
      <c r="G658" s="112"/>
      <c r="H658" s="111"/>
      <c r="I658" s="111" t="s">
        <v>1472</v>
      </c>
      <c r="J658" s="103">
        <v>4660</v>
      </c>
      <c r="K658" s="103"/>
      <c r="L658" s="112" t="s">
        <v>3240</v>
      </c>
      <c r="M658" s="103"/>
      <c r="N658" s="103"/>
      <c r="O658" s="103"/>
      <c r="P658" s="103"/>
      <c r="Q658" s="103"/>
      <c r="R658" s="103"/>
      <c r="S658" s="103"/>
      <c r="T658" s="103"/>
      <c r="U658" s="128" t="s">
        <v>514</v>
      </c>
      <c r="W658" s="103" t="str">
        <f t="shared" si="12"/>
        <v/>
      </c>
    </row>
    <row r="659" spans="1:23" ht="12.75" customHeight="1">
      <c r="A659" s="108">
        <v>650</v>
      </c>
      <c r="B659" s="544"/>
      <c r="C659" s="545"/>
      <c r="D659" s="546"/>
      <c r="E659" s="1146"/>
      <c r="F659" s="541"/>
      <c r="G659" s="541">
        <v>466000</v>
      </c>
      <c r="H659" s="539"/>
      <c r="I659" s="111" t="s">
        <v>8493</v>
      </c>
      <c r="J659" s="103">
        <v>46600</v>
      </c>
      <c r="K659" s="103"/>
      <c r="L659" s="112" t="s">
        <v>3245</v>
      </c>
      <c r="M659" s="540"/>
      <c r="N659" s="540"/>
      <c r="O659" s="540"/>
      <c r="P659" s="540"/>
      <c r="Q659" s="540"/>
      <c r="R659" s="540"/>
      <c r="S659" s="540"/>
      <c r="T659" s="540"/>
      <c r="U659" s="538" t="s">
        <v>514</v>
      </c>
      <c r="V659" s="537"/>
      <c r="W659" s="103" t="str">
        <f t="shared" si="12"/>
        <v/>
      </c>
    </row>
    <row r="660" spans="1:23" ht="12.75" customHeight="1">
      <c r="A660" s="108">
        <v>651</v>
      </c>
      <c r="B660" s="126"/>
      <c r="C660" s="65"/>
      <c r="D660" s="43"/>
      <c r="E660" s="112"/>
      <c r="F660" s="112"/>
      <c r="G660" s="112">
        <v>466060</v>
      </c>
      <c r="H660" s="111"/>
      <c r="I660" s="111" t="s">
        <v>1473</v>
      </c>
      <c r="J660" s="103">
        <v>46600</v>
      </c>
      <c r="K660" s="103"/>
      <c r="L660" s="112" t="s">
        <v>3245</v>
      </c>
      <c r="M660" s="103"/>
      <c r="N660" s="103"/>
      <c r="O660" s="103"/>
      <c r="P660" s="103"/>
      <c r="Q660" s="103"/>
      <c r="R660" s="103"/>
      <c r="S660" s="103"/>
      <c r="T660" s="103"/>
      <c r="U660" s="128" t="s">
        <v>514</v>
      </c>
      <c r="W660" s="103" t="str">
        <f t="shared" si="12"/>
        <v/>
      </c>
    </row>
    <row r="661" spans="1:23" ht="12.75" customHeight="1">
      <c r="A661" s="108">
        <v>652</v>
      </c>
      <c r="B661" s="1144"/>
      <c r="C661" s="65"/>
      <c r="D661" s="43"/>
      <c r="E661" s="112"/>
      <c r="F661" s="112"/>
      <c r="G661" s="112">
        <v>466090</v>
      </c>
      <c r="H661" s="111"/>
      <c r="I661" s="111" t="s">
        <v>1474</v>
      </c>
      <c r="J661" s="103">
        <v>46600</v>
      </c>
      <c r="K661" s="103"/>
      <c r="L661" s="112" t="s">
        <v>3245</v>
      </c>
      <c r="M661" s="103"/>
      <c r="N661" s="103"/>
      <c r="O661" s="103"/>
      <c r="P661" s="103"/>
      <c r="Q661" s="103"/>
      <c r="R661" s="103"/>
      <c r="S661" s="103"/>
      <c r="T661" s="103"/>
      <c r="U661" s="1145" t="s">
        <v>514</v>
      </c>
      <c r="W661" s="103" t="str">
        <f t="shared" si="12"/>
        <v/>
      </c>
    </row>
    <row r="662" spans="1:23" ht="12.75" customHeight="1">
      <c r="A662" s="108">
        <v>653</v>
      </c>
      <c r="B662" s="61"/>
      <c r="C662" s="62"/>
      <c r="D662" s="63">
        <v>45</v>
      </c>
      <c r="E662" s="61"/>
      <c r="F662" s="152"/>
      <c r="G662" s="152"/>
      <c r="H662" s="154"/>
      <c r="I662" s="154" t="s">
        <v>1475</v>
      </c>
      <c r="J662" s="64"/>
      <c r="K662" s="64"/>
      <c r="L662" s="152" t="s">
        <v>3240</v>
      </c>
      <c r="M662" s="103"/>
      <c r="N662" s="103"/>
      <c r="O662" s="103"/>
      <c r="P662" s="103"/>
      <c r="Q662" s="103"/>
      <c r="R662" s="103"/>
      <c r="S662" s="103"/>
      <c r="T662" s="103"/>
      <c r="U662" s="128" t="s">
        <v>514</v>
      </c>
      <c r="W662" s="103" t="str">
        <f t="shared" si="12"/>
        <v/>
      </c>
    </row>
    <row r="663" spans="1:23" ht="12.75" customHeight="1">
      <c r="A663" s="108">
        <v>654</v>
      </c>
      <c r="B663" s="1146"/>
      <c r="C663" s="44"/>
      <c r="D663" s="45"/>
      <c r="E663" s="1145">
        <v>4500</v>
      </c>
      <c r="F663" s="112"/>
      <c r="G663" s="112"/>
      <c r="H663" s="111"/>
      <c r="I663" s="111" t="s">
        <v>6446</v>
      </c>
      <c r="J663" s="103"/>
      <c r="K663" s="103"/>
      <c r="L663" s="112" t="s">
        <v>3240</v>
      </c>
      <c r="M663" s="103"/>
      <c r="N663" s="103"/>
      <c r="O663" s="103"/>
      <c r="P663" s="103"/>
      <c r="Q663" s="103"/>
      <c r="R663" s="103"/>
      <c r="S663" s="103"/>
      <c r="T663" s="103"/>
      <c r="U663" s="128" t="s">
        <v>514</v>
      </c>
      <c r="W663" s="103" t="str">
        <f t="shared" si="12"/>
        <v/>
      </c>
    </row>
    <row r="664" spans="1:23" ht="12.75" customHeight="1">
      <c r="A664" s="108">
        <v>655</v>
      </c>
      <c r="B664" s="1144"/>
      <c r="C664" s="65"/>
      <c r="D664" s="43"/>
      <c r="E664" s="112"/>
      <c r="F664" s="112">
        <v>45000</v>
      </c>
      <c r="G664" s="112"/>
      <c r="H664" s="111"/>
      <c r="I664" s="111" t="s">
        <v>6446</v>
      </c>
      <c r="J664" s="103">
        <v>4500</v>
      </c>
      <c r="K664" s="103"/>
      <c r="L664" s="112" t="s">
        <v>3240</v>
      </c>
      <c r="M664" s="103"/>
      <c r="N664" s="103"/>
      <c r="O664" s="103"/>
      <c r="P664" s="103"/>
      <c r="Q664" s="103"/>
      <c r="R664" s="103"/>
      <c r="S664" s="103"/>
      <c r="T664" s="103"/>
      <c r="U664" s="1145" t="s">
        <v>514</v>
      </c>
      <c r="W664" s="103" t="str">
        <f t="shared" si="12"/>
        <v/>
      </c>
    </row>
    <row r="665" spans="1:23" ht="12.75" customHeight="1">
      <c r="A665" s="108">
        <v>656</v>
      </c>
      <c r="B665" s="1144"/>
      <c r="C665" s="65"/>
      <c r="D665" s="43"/>
      <c r="E665" s="112"/>
      <c r="F665" s="112"/>
      <c r="G665" s="112">
        <v>450000</v>
      </c>
      <c r="H665" s="111"/>
      <c r="I665" s="111" t="s">
        <v>6448</v>
      </c>
      <c r="J665" s="103">
        <v>45000</v>
      </c>
      <c r="K665" s="103"/>
      <c r="L665" s="112" t="s">
        <v>3245</v>
      </c>
      <c r="M665" s="103"/>
      <c r="N665" s="103"/>
      <c r="O665" s="103"/>
      <c r="P665" s="103"/>
      <c r="Q665" s="103"/>
      <c r="R665" s="103"/>
      <c r="S665" s="103"/>
      <c r="T665" s="103"/>
      <c r="U665" s="1145" t="s">
        <v>514</v>
      </c>
      <c r="W665" s="103" t="str">
        <f t="shared" si="12"/>
        <v/>
      </c>
    </row>
    <row r="666" spans="1:23" ht="12.75" customHeight="1">
      <c r="A666" s="108">
        <v>657</v>
      </c>
      <c r="B666" s="1144"/>
      <c r="C666" s="65"/>
      <c r="D666" s="43"/>
      <c r="E666" s="1146"/>
      <c r="F666" s="112"/>
      <c r="G666" s="112">
        <v>450100</v>
      </c>
      <c r="H666" s="111"/>
      <c r="I666" s="111" t="s">
        <v>6449</v>
      </c>
      <c r="J666" s="103">
        <v>45000</v>
      </c>
      <c r="K666" s="103"/>
      <c r="L666" s="112" t="s">
        <v>3245</v>
      </c>
      <c r="M666" s="103"/>
      <c r="N666" s="103"/>
      <c r="O666" s="103"/>
      <c r="P666" s="103"/>
      <c r="Q666" s="103"/>
      <c r="R666" s="103"/>
      <c r="S666" s="103"/>
      <c r="T666" s="103"/>
      <c r="U666" s="1145" t="s">
        <v>514</v>
      </c>
      <c r="W666" s="103" t="str">
        <f t="shared" si="12"/>
        <v/>
      </c>
    </row>
    <row r="667" spans="1:23" ht="12.75" customHeight="1">
      <c r="A667" s="108">
        <v>658</v>
      </c>
      <c r="B667" s="1146"/>
      <c r="C667" s="44"/>
      <c r="D667" s="45"/>
      <c r="E667" s="1146"/>
      <c r="F667" s="112"/>
      <c r="G667" s="112">
        <v>450109</v>
      </c>
      <c r="H667" s="111"/>
      <c r="I667" s="111" t="s">
        <v>6447</v>
      </c>
      <c r="J667" s="103">
        <v>45000</v>
      </c>
      <c r="K667" s="103"/>
      <c r="L667" s="112" t="s">
        <v>3245</v>
      </c>
      <c r="M667" s="103"/>
      <c r="N667" s="103"/>
      <c r="O667" s="103"/>
      <c r="P667" s="103"/>
      <c r="Q667" s="103"/>
      <c r="R667" s="103"/>
      <c r="S667" s="103"/>
      <c r="T667" s="103"/>
      <c r="U667" s="128" t="s">
        <v>514</v>
      </c>
      <c r="V667" s="38" t="s">
        <v>6507</v>
      </c>
      <c r="W667" s="103" t="str">
        <f t="shared" si="12"/>
        <v>End</v>
      </c>
    </row>
    <row r="668" spans="1:23" ht="12.75" customHeight="1">
      <c r="A668" s="108">
        <v>659</v>
      </c>
      <c r="B668" s="126"/>
      <c r="C668" s="65"/>
      <c r="D668" s="43"/>
      <c r="E668" s="1146"/>
      <c r="F668" s="112"/>
      <c r="G668" s="112">
        <v>450500</v>
      </c>
      <c r="H668" s="111"/>
      <c r="I668" s="111" t="s">
        <v>6450</v>
      </c>
      <c r="J668" s="103">
        <v>45000</v>
      </c>
      <c r="K668" s="103"/>
      <c r="L668" s="112" t="s">
        <v>3245</v>
      </c>
      <c r="M668" s="103"/>
      <c r="N668" s="103"/>
      <c r="O668" s="103"/>
      <c r="P668" s="103"/>
      <c r="Q668" s="103"/>
      <c r="R668" s="103"/>
      <c r="S668" s="103"/>
      <c r="T668" s="103"/>
      <c r="U668" s="128" t="s">
        <v>514</v>
      </c>
      <c r="W668" s="103" t="str">
        <f t="shared" si="12"/>
        <v/>
      </c>
    </row>
    <row r="669" spans="1:23" ht="12.75" customHeight="1">
      <c r="A669" s="108">
        <v>660</v>
      </c>
      <c r="B669" s="184"/>
      <c r="C669" s="65"/>
      <c r="D669" s="43"/>
      <c r="E669" s="1146"/>
      <c r="F669" s="112"/>
      <c r="G669" s="112">
        <v>450510</v>
      </c>
      <c r="H669" s="111"/>
      <c r="I669" s="111" t="s">
        <v>6582</v>
      </c>
      <c r="J669" s="103">
        <v>45000</v>
      </c>
      <c r="K669" s="103"/>
      <c r="L669" s="112" t="s">
        <v>3245</v>
      </c>
      <c r="M669" s="103"/>
      <c r="N669" s="103"/>
      <c r="O669" s="103"/>
      <c r="P669" s="103"/>
      <c r="Q669" s="103"/>
      <c r="R669" s="103"/>
      <c r="S669" s="103"/>
      <c r="T669" s="103"/>
      <c r="U669" s="185" t="s">
        <v>514</v>
      </c>
      <c r="W669" s="103" t="str">
        <f t="shared" si="12"/>
        <v/>
      </c>
    </row>
    <row r="670" spans="1:23" ht="12.75" customHeight="1">
      <c r="A670" s="108">
        <v>661</v>
      </c>
      <c r="B670" s="126"/>
      <c r="C670" s="65"/>
      <c r="D670" s="43"/>
      <c r="E670" s="112"/>
      <c r="F670" s="112"/>
      <c r="G670" s="112">
        <v>450550</v>
      </c>
      <c r="H670" s="111"/>
      <c r="I670" s="111" t="s">
        <v>6451</v>
      </c>
      <c r="J670" s="103">
        <v>45000</v>
      </c>
      <c r="K670" s="103"/>
      <c r="L670" s="112" t="s">
        <v>3245</v>
      </c>
      <c r="M670" s="103"/>
      <c r="N670" s="103"/>
      <c r="O670" s="103"/>
      <c r="P670" s="103"/>
      <c r="Q670" s="103"/>
      <c r="R670" s="103"/>
      <c r="S670" s="103"/>
      <c r="T670" s="103"/>
      <c r="U670" s="128" t="s">
        <v>514</v>
      </c>
      <c r="W670" s="103" t="str">
        <f t="shared" si="12"/>
        <v/>
      </c>
    </row>
    <row r="671" spans="1:23" ht="12.75" customHeight="1">
      <c r="A671" s="108">
        <v>662</v>
      </c>
      <c r="B671" s="126"/>
      <c r="C671" s="65"/>
      <c r="D671" s="43"/>
      <c r="E671" s="112">
        <v>4560</v>
      </c>
      <c r="F671" s="112"/>
      <c r="G671" s="112"/>
      <c r="H671" s="111"/>
      <c r="I671" s="111" t="s">
        <v>1476</v>
      </c>
      <c r="J671" s="103"/>
      <c r="K671" s="103"/>
      <c r="L671" s="112" t="s">
        <v>3240</v>
      </c>
      <c r="M671" s="103"/>
      <c r="N671" s="103"/>
      <c r="O671" s="103"/>
      <c r="P671" s="103"/>
      <c r="Q671" s="103"/>
      <c r="R671" s="103"/>
      <c r="S671" s="103"/>
      <c r="T671" s="103"/>
      <c r="U671" s="128" t="s">
        <v>514</v>
      </c>
      <c r="W671" s="103" t="str">
        <f t="shared" si="12"/>
        <v/>
      </c>
    </row>
    <row r="672" spans="1:23" ht="12.75" customHeight="1">
      <c r="A672" s="108">
        <v>663</v>
      </c>
      <c r="B672" s="126"/>
      <c r="C672" s="65"/>
      <c r="D672" s="43"/>
      <c r="E672" s="112"/>
      <c r="F672" s="112">
        <v>45600</v>
      </c>
      <c r="G672" s="112"/>
      <c r="H672" s="111"/>
      <c r="I672" s="111" t="s">
        <v>1476</v>
      </c>
      <c r="J672" s="103">
        <v>4560</v>
      </c>
      <c r="K672" s="103"/>
      <c r="L672" s="112" t="s">
        <v>3240</v>
      </c>
      <c r="M672" s="103"/>
      <c r="N672" s="103"/>
      <c r="O672" s="103"/>
      <c r="P672" s="103"/>
      <c r="Q672" s="103"/>
      <c r="R672" s="103"/>
      <c r="S672" s="103"/>
      <c r="T672" s="103"/>
      <c r="U672" s="128" t="s">
        <v>514</v>
      </c>
      <c r="W672" s="103" t="str">
        <f t="shared" si="12"/>
        <v/>
      </c>
    </row>
    <row r="673" spans="1:23" ht="12.75" customHeight="1">
      <c r="A673" s="108">
        <v>664</v>
      </c>
      <c r="B673" s="126"/>
      <c r="C673" s="65"/>
      <c r="D673" s="43"/>
      <c r="E673" s="112"/>
      <c r="F673" s="112"/>
      <c r="G673" s="112">
        <v>456000</v>
      </c>
      <c r="H673" s="111"/>
      <c r="I673" s="111" t="s">
        <v>1477</v>
      </c>
      <c r="J673" s="103">
        <v>45600</v>
      </c>
      <c r="K673" s="103"/>
      <c r="L673" s="112" t="s">
        <v>3245</v>
      </c>
      <c r="M673" s="103"/>
      <c r="N673" s="103"/>
      <c r="O673" s="103"/>
      <c r="P673" s="103"/>
      <c r="Q673" s="103"/>
      <c r="R673" s="103"/>
      <c r="S673" s="103"/>
      <c r="T673" s="103"/>
      <c r="U673" s="128" t="s">
        <v>514</v>
      </c>
      <c r="W673" s="103" t="str">
        <f t="shared" si="12"/>
        <v/>
      </c>
    </row>
    <row r="674" spans="1:23" ht="12.75" customHeight="1">
      <c r="A674" s="108">
        <v>665</v>
      </c>
      <c r="B674" s="1144"/>
      <c r="C674" s="65"/>
      <c r="D674" s="43"/>
      <c r="E674" s="112"/>
      <c r="F674" s="112"/>
      <c r="G674" s="112">
        <v>456050</v>
      </c>
      <c r="H674" s="111"/>
      <c r="I674" s="111" t="s">
        <v>6784</v>
      </c>
      <c r="J674" s="103">
        <v>45600</v>
      </c>
      <c r="K674" s="103"/>
      <c r="L674" s="112" t="s">
        <v>3245</v>
      </c>
      <c r="M674" s="103"/>
      <c r="N674" s="103"/>
      <c r="O674" s="103"/>
      <c r="P674" s="103"/>
      <c r="Q674" s="103"/>
      <c r="R674" s="103"/>
      <c r="S674" s="103"/>
      <c r="T674" s="103"/>
      <c r="U674" s="1145" t="s">
        <v>514</v>
      </c>
      <c r="W674" s="103" t="str">
        <f t="shared" si="12"/>
        <v/>
      </c>
    </row>
    <row r="675" spans="1:23" ht="12.75" customHeight="1">
      <c r="A675" s="108">
        <v>666</v>
      </c>
      <c r="B675" s="1146"/>
      <c r="C675" s="44"/>
      <c r="D675" s="45"/>
      <c r="E675" s="112">
        <v>4620</v>
      </c>
      <c r="F675" s="112"/>
      <c r="G675" s="112"/>
      <c r="H675" s="111"/>
      <c r="I675" s="111" t="s">
        <v>1478</v>
      </c>
      <c r="J675" s="103"/>
      <c r="K675" s="103"/>
      <c r="L675" s="112" t="s">
        <v>3240</v>
      </c>
      <c r="M675" s="103"/>
      <c r="N675" s="103"/>
      <c r="O675" s="103"/>
      <c r="P675" s="103"/>
      <c r="Q675" s="103"/>
      <c r="R675" s="103"/>
      <c r="S675" s="103"/>
      <c r="T675" s="103"/>
      <c r="U675" s="1145" t="s">
        <v>514</v>
      </c>
      <c r="W675" s="103" t="str">
        <f t="shared" si="12"/>
        <v/>
      </c>
    </row>
    <row r="676" spans="1:23" ht="12.75" customHeight="1">
      <c r="A676" s="108">
        <v>667</v>
      </c>
      <c r="B676" s="76"/>
      <c r="C676" s="44"/>
      <c r="D676" s="45"/>
      <c r="E676" s="112"/>
      <c r="F676" s="1145">
        <v>46200</v>
      </c>
      <c r="G676" s="112"/>
      <c r="H676" s="111"/>
      <c r="I676" s="111" t="s">
        <v>1478</v>
      </c>
      <c r="J676" s="103">
        <v>4620</v>
      </c>
      <c r="K676" s="103"/>
      <c r="L676" s="1145" t="s">
        <v>3240</v>
      </c>
      <c r="M676" s="103"/>
      <c r="N676" s="103"/>
      <c r="O676" s="103"/>
      <c r="P676" s="103"/>
      <c r="Q676" s="103"/>
      <c r="R676" s="103"/>
      <c r="S676" s="103"/>
      <c r="T676" s="103"/>
      <c r="U676" s="128" t="s">
        <v>514</v>
      </c>
      <c r="W676" s="103" t="str">
        <f t="shared" si="12"/>
        <v/>
      </c>
    </row>
    <row r="677" spans="1:23" ht="12.75" customHeight="1">
      <c r="A677" s="108">
        <v>668</v>
      </c>
      <c r="B677" s="1146"/>
      <c r="C677" s="44"/>
      <c r="D677" s="45"/>
      <c r="E677" s="112"/>
      <c r="F677" s="112"/>
      <c r="G677" s="112">
        <v>462000</v>
      </c>
      <c r="H677" s="111"/>
      <c r="I677" s="111" t="s">
        <v>2977</v>
      </c>
      <c r="J677" s="103">
        <v>46200</v>
      </c>
      <c r="K677" s="103"/>
      <c r="L677" s="112" t="s">
        <v>3245</v>
      </c>
      <c r="M677" s="103"/>
      <c r="N677" s="103"/>
      <c r="O677" s="103"/>
      <c r="P677" s="103"/>
      <c r="Q677" s="103"/>
      <c r="R677" s="103"/>
      <c r="S677" s="103"/>
      <c r="T677" s="103"/>
      <c r="U677" s="128" t="s">
        <v>514</v>
      </c>
      <c r="W677" s="103" t="str">
        <f t="shared" si="12"/>
        <v/>
      </c>
    </row>
    <row r="678" spans="1:23" ht="12.75" customHeight="1">
      <c r="A678" s="108">
        <v>669</v>
      </c>
      <c r="B678" s="126"/>
      <c r="C678" s="65"/>
      <c r="D678" s="43"/>
      <c r="E678" s="112"/>
      <c r="F678" s="112"/>
      <c r="G678" s="112">
        <v>462100</v>
      </c>
      <c r="H678" s="111"/>
      <c r="I678" s="111" t="s">
        <v>4260</v>
      </c>
      <c r="J678" s="103">
        <v>46200</v>
      </c>
      <c r="K678" s="103"/>
      <c r="L678" s="112" t="s">
        <v>3245</v>
      </c>
      <c r="M678" s="103"/>
      <c r="N678" s="103"/>
      <c r="O678" s="103"/>
      <c r="P678" s="103"/>
      <c r="Q678" s="103"/>
      <c r="R678" s="103"/>
      <c r="S678" s="103"/>
      <c r="T678" s="103"/>
      <c r="U678" s="128" t="s">
        <v>514</v>
      </c>
      <c r="W678" s="103" t="str">
        <f t="shared" si="12"/>
        <v/>
      </c>
    </row>
    <row r="679" spans="1:23" ht="12.75" customHeight="1">
      <c r="A679" s="108">
        <v>670</v>
      </c>
      <c r="B679" s="126"/>
      <c r="C679" s="65"/>
      <c r="D679" s="43"/>
      <c r="E679" s="112"/>
      <c r="F679" s="112"/>
      <c r="G679" s="112">
        <v>462200</v>
      </c>
      <c r="H679" s="111"/>
      <c r="I679" s="111" t="s">
        <v>2978</v>
      </c>
      <c r="J679" s="103">
        <v>46200</v>
      </c>
      <c r="K679" s="103"/>
      <c r="L679" s="112" t="s">
        <v>3245</v>
      </c>
      <c r="M679" s="103"/>
      <c r="N679" s="103"/>
      <c r="O679" s="103"/>
      <c r="P679" s="103"/>
      <c r="Q679" s="103"/>
      <c r="R679" s="103"/>
      <c r="S679" s="103"/>
      <c r="T679" s="103"/>
      <c r="U679" s="128" t="s">
        <v>514</v>
      </c>
      <c r="W679" s="103" t="str">
        <f t="shared" si="12"/>
        <v/>
      </c>
    </row>
    <row r="680" spans="1:23" ht="12.75" customHeight="1">
      <c r="A680" s="108">
        <v>671</v>
      </c>
      <c r="B680" s="126"/>
      <c r="C680" s="65"/>
      <c r="D680" s="43"/>
      <c r="E680" s="112">
        <v>4633</v>
      </c>
      <c r="F680" s="112"/>
      <c r="G680" s="112"/>
      <c r="H680" s="111"/>
      <c r="I680" s="111" t="s">
        <v>2979</v>
      </c>
      <c r="J680" s="103"/>
      <c r="K680" s="103"/>
      <c r="L680" s="112" t="s">
        <v>3240</v>
      </c>
      <c r="M680" s="103"/>
      <c r="N680" s="103"/>
      <c r="O680" s="103"/>
      <c r="P680" s="103"/>
      <c r="Q680" s="103"/>
      <c r="R680" s="103"/>
      <c r="S680" s="103"/>
      <c r="T680" s="103"/>
      <c r="U680" s="128" t="s">
        <v>514</v>
      </c>
      <c r="W680" s="103" t="str">
        <f t="shared" si="12"/>
        <v/>
      </c>
    </row>
    <row r="681" spans="1:23" ht="12.75" customHeight="1">
      <c r="A681" s="108">
        <v>672</v>
      </c>
      <c r="B681" s="126"/>
      <c r="C681" s="65"/>
      <c r="D681" s="43"/>
      <c r="E681" s="112"/>
      <c r="F681" s="112">
        <v>46330</v>
      </c>
      <c r="G681" s="112"/>
      <c r="H681" s="111"/>
      <c r="I681" s="111" t="s">
        <v>2979</v>
      </c>
      <c r="J681" s="103">
        <v>4633</v>
      </c>
      <c r="K681" s="103"/>
      <c r="L681" s="112" t="s">
        <v>3240</v>
      </c>
      <c r="M681" s="103"/>
      <c r="N681" s="103"/>
      <c r="O681" s="103"/>
      <c r="P681" s="103"/>
      <c r="Q681" s="103"/>
      <c r="R681" s="103"/>
      <c r="S681" s="103"/>
      <c r="T681" s="103"/>
      <c r="U681" s="128" t="s">
        <v>514</v>
      </c>
      <c r="W681" s="103" t="str">
        <f t="shared" si="12"/>
        <v/>
      </c>
    </row>
    <row r="682" spans="1:23" ht="12.75" customHeight="1">
      <c r="A682" s="108">
        <v>673</v>
      </c>
      <c r="B682" s="126"/>
      <c r="C682" s="65"/>
      <c r="D682" s="43"/>
      <c r="E682" s="112"/>
      <c r="F682" s="112"/>
      <c r="G682" s="112">
        <v>463300</v>
      </c>
      <c r="H682" s="111"/>
      <c r="I682" s="111" t="s">
        <v>2980</v>
      </c>
      <c r="J682" s="103">
        <v>46330</v>
      </c>
      <c r="K682" s="103"/>
      <c r="L682" s="112" t="s">
        <v>3245</v>
      </c>
      <c r="M682" s="103"/>
      <c r="N682" s="103"/>
      <c r="O682" s="103"/>
      <c r="P682" s="103"/>
      <c r="Q682" s="103"/>
      <c r="R682" s="103"/>
      <c r="S682" s="103"/>
      <c r="T682" s="103"/>
      <c r="U682" s="128" t="s">
        <v>514</v>
      </c>
      <c r="W682" s="103" t="str">
        <f t="shared" si="12"/>
        <v/>
      </c>
    </row>
    <row r="683" spans="1:23" ht="12.75" customHeight="1">
      <c r="A683" s="108">
        <v>674</v>
      </c>
      <c r="B683" s="126"/>
      <c r="C683" s="65"/>
      <c r="D683" s="43"/>
      <c r="E683" s="112">
        <v>4673</v>
      </c>
      <c r="F683" s="112"/>
      <c r="G683" s="112"/>
      <c r="H683" s="111"/>
      <c r="I683" s="111" t="s">
        <v>2981</v>
      </c>
      <c r="J683" s="103"/>
      <c r="K683" s="103"/>
      <c r="L683" s="112" t="s">
        <v>3240</v>
      </c>
      <c r="M683" s="103"/>
      <c r="N683" s="103"/>
      <c r="O683" s="103"/>
      <c r="P683" s="103"/>
      <c r="Q683" s="103"/>
      <c r="R683" s="103"/>
      <c r="S683" s="103"/>
      <c r="T683" s="103"/>
      <c r="U683" s="128" t="s">
        <v>514</v>
      </c>
      <c r="W683" s="103" t="str">
        <f t="shared" si="12"/>
        <v/>
      </c>
    </row>
    <row r="684" spans="1:23" ht="12.75" customHeight="1">
      <c r="A684" s="108">
        <v>675</v>
      </c>
      <c r="B684" s="126"/>
      <c r="C684" s="65"/>
      <c r="D684" s="43"/>
      <c r="E684" s="112"/>
      <c r="F684" s="112">
        <v>46730</v>
      </c>
      <c r="G684" s="112"/>
      <c r="H684" s="111"/>
      <c r="I684" s="111" t="s">
        <v>2982</v>
      </c>
      <c r="J684" s="103">
        <v>4673</v>
      </c>
      <c r="K684" s="103"/>
      <c r="L684" s="112" t="s">
        <v>3240</v>
      </c>
      <c r="M684" s="103"/>
      <c r="N684" s="103"/>
      <c r="O684" s="103"/>
      <c r="P684" s="103"/>
      <c r="Q684" s="103"/>
      <c r="R684" s="103"/>
      <c r="S684" s="103"/>
      <c r="T684" s="103"/>
      <c r="U684" s="128" t="s">
        <v>514</v>
      </c>
      <c r="W684" s="103" t="str">
        <f t="shared" si="12"/>
        <v/>
      </c>
    </row>
    <row r="685" spans="1:23" ht="12.75" customHeight="1">
      <c r="A685" s="108">
        <v>676</v>
      </c>
      <c r="B685" s="126"/>
      <c r="C685" s="65"/>
      <c r="D685" s="43"/>
      <c r="E685" s="112"/>
      <c r="F685" s="112"/>
      <c r="G685" s="112">
        <v>467300</v>
      </c>
      <c r="H685" s="111"/>
      <c r="I685" s="111" t="s">
        <v>2983</v>
      </c>
      <c r="J685" s="103">
        <v>46730</v>
      </c>
      <c r="K685" s="103"/>
      <c r="L685" s="112" t="s">
        <v>3245</v>
      </c>
      <c r="M685" s="103"/>
      <c r="N685" s="103"/>
      <c r="O685" s="103"/>
      <c r="P685" s="103"/>
      <c r="Q685" s="103"/>
      <c r="R685" s="103"/>
      <c r="S685" s="103"/>
      <c r="T685" s="103"/>
      <c r="U685" s="128" t="s">
        <v>514</v>
      </c>
      <c r="W685" s="103" t="str">
        <f t="shared" si="12"/>
        <v/>
      </c>
    </row>
    <row r="686" spans="1:23" ht="12.75" customHeight="1">
      <c r="A686" s="108">
        <v>677</v>
      </c>
      <c r="B686" s="205"/>
      <c r="C686" s="65"/>
      <c r="D686" s="43"/>
      <c r="E686" s="112"/>
      <c r="F686" s="112"/>
      <c r="G686" s="112">
        <v>467305</v>
      </c>
      <c r="H686" s="111"/>
      <c r="I686" s="111" t="s">
        <v>6745</v>
      </c>
      <c r="J686" s="103">
        <v>46730</v>
      </c>
      <c r="K686" s="103"/>
      <c r="L686" s="112" t="s">
        <v>3245</v>
      </c>
      <c r="M686" s="103"/>
      <c r="N686" s="103"/>
      <c r="O686" s="103"/>
      <c r="P686" s="103"/>
      <c r="Q686" s="103"/>
      <c r="R686" s="103"/>
      <c r="S686" s="103"/>
      <c r="T686" s="103"/>
      <c r="U686" s="206" t="s">
        <v>514</v>
      </c>
      <c r="W686" s="103" t="str">
        <f t="shared" si="12"/>
        <v/>
      </c>
    </row>
    <row r="687" spans="1:23" ht="12.75" customHeight="1">
      <c r="A687" s="108">
        <v>678</v>
      </c>
      <c r="B687" s="61"/>
      <c r="C687" s="62"/>
      <c r="D687" s="63">
        <v>46</v>
      </c>
      <c r="E687" s="61"/>
      <c r="F687" s="152"/>
      <c r="G687" s="152"/>
      <c r="H687" s="154"/>
      <c r="I687" s="154" t="s">
        <v>2984</v>
      </c>
      <c r="J687" s="64"/>
      <c r="K687" s="64"/>
      <c r="L687" s="152" t="s">
        <v>3240</v>
      </c>
      <c r="M687" s="103"/>
      <c r="N687" s="103"/>
      <c r="O687" s="103"/>
      <c r="P687" s="103"/>
      <c r="Q687" s="103"/>
      <c r="R687" s="103"/>
      <c r="S687" s="103"/>
      <c r="T687" s="103"/>
      <c r="U687" s="128" t="s">
        <v>514</v>
      </c>
      <c r="W687" s="103" t="str">
        <f t="shared" si="12"/>
        <v/>
      </c>
    </row>
    <row r="688" spans="1:23" ht="12.75" customHeight="1">
      <c r="A688" s="108">
        <v>679</v>
      </c>
      <c r="B688" s="1146"/>
      <c r="C688" s="44"/>
      <c r="D688" s="45"/>
      <c r="E688" s="1145">
        <v>4640</v>
      </c>
      <c r="F688" s="112"/>
      <c r="G688" s="112"/>
      <c r="H688" s="111"/>
      <c r="I688" s="111" t="s">
        <v>7511</v>
      </c>
      <c r="J688" s="103"/>
      <c r="K688" s="103"/>
      <c r="L688" s="112" t="s">
        <v>3240</v>
      </c>
      <c r="M688" s="103"/>
      <c r="N688" s="103"/>
      <c r="O688" s="103"/>
      <c r="P688" s="103"/>
      <c r="Q688" s="103"/>
      <c r="R688" s="103"/>
      <c r="S688" s="103"/>
      <c r="T688" s="103"/>
      <c r="U688" s="128" t="s">
        <v>514</v>
      </c>
      <c r="V688" s="291" t="s">
        <v>7539</v>
      </c>
      <c r="W688" s="103" t="str">
        <f t="shared" si="12"/>
        <v>App</v>
      </c>
    </row>
    <row r="689" spans="1:23" ht="12.75" customHeight="1">
      <c r="A689" s="108">
        <v>680</v>
      </c>
      <c r="B689" s="130"/>
      <c r="C689" s="44"/>
      <c r="D689" s="45"/>
      <c r="E689" s="1146"/>
      <c r="F689" s="112">
        <v>46400</v>
      </c>
      <c r="G689" s="112"/>
      <c r="H689" s="111"/>
      <c r="I689" s="111" t="s">
        <v>7511</v>
      </c>
      <c r="J689" s="103">
        <v>4640</v>
      </c>
      <c r="K689" s="103"/>
      <c r="L689" s="112" t="s">
        <v>3240</v>
      </c>
      <c r="M689" s="103"/>
      <c r="N689" s="103"/>
      <c r="O689" s="103"/>
      <c r="P689" s="103"/>
      <c r="Q689" s="103"/>
      <c r="R689" s="103"/>
      <c r="S689" s="103"/>
      <c r="T689" s="103"/>
      <c r="U689" s="128" t="s">
        <v>514</v>
      </c>
      <c r="V689" s="291" t="s">
        <v>7539</v>
      </c>
      <c r="W689" s="103" t="str">
        <f t="shared" si="12"/>
        <v>App</v>
      </c>
    </row>
    <row r="690" spans="1:23" ht="12.75" customHeight="1">
      <c r="A690" s="108">
        <v>681</v>
      </c>
      <c r="B690" s="353"/>
      <c r="C690" s="354"/>
      <c r="D690" s="355"/>
      <c r="E690" s="356"/>
      <c r="F690" s="356"/>
      <c r="G690" s="356">
        <v>464000</v>
      </c>
      <c r="H690" s="357"/>
      <c r="I690" s="357" t="s">
        <v>7498</v>
      </c>
      <c r="J690" s="358">
        <v>46400</v>
      </c>
      <c r="K690" s="358"/>
      <c r="L690" s="356" t="s">
        <v>3245</v>
      </c>
      <c r="M690" s="358"/>
      <c r="N690" s="358"/>
      <c r="O690" s="358"/>
      <c r="P690" s="358"/>
      <c r="Q690" s="358"/>
      <c r="R690" s="358"/>
      <c r="S690" s="358"/>
      <c r="T690" s="358"/>
      <c r="U690" s="359" t="s">
        <v>514</v>
      </c>
      <c r="V690" s="360" t="s">
        <v>7541</v>
      </c>
      <c r="W690" s="103" t="str">
        <f t="shared" si="12"/>
        <v>End</v>
      </c>
    </row>
    <row r="691" spans="1:23" ht="12.75" customHeight="1">
      <c r="A691" s="108">
        <v>682</v>
      </c>
      <c r="B691" s="126"/>
      <c r="C691" s="65"/>
      <c r="D691" s="43"/>
      <c r="E691" s="112"/>
      <c r="F691" s="112"/>
      <c r="G691" s="112">
        <v>464010</v>
      </c>
      <c r="H691" s="111"/>
      <c r="I691" s="111" t="s">
        <v>7512</v>
      </c>
      <c r="J691" s="103">
        <v>46400</v>
      </c>
      <c r="K691" s="103"/>
      <c r="L691" s="112" t="s">
        <v>3245</v>
      </c>
      <c r="M691" s="103"/>
      <c r="N691" s="103"/>
      <c r="O691" s="103"/>
      <c r="P691" s="103"/>
      <c r="Q691" s="103"/>
      <c r="R691" s="103"/>
      <c r="S691" s="103"/>
      <c r="T691" s="103"/>
      <c r="U691" s="128" t="s">
        <v>514</v>
      </c>
      <c r="V691" s="291" t="s">
        <v>7539</v>
      </c>
      <c r="W691" s="103" t="str">
        <f t="shared" si="12"/>
        <v>App</v>
      </c>
    </row>
    <row r="692" spans="1:23" ht="12.75" customHeight="1">
      <c r="A692" s="108">
        <v>683</v>
      </c>
      <c r="B692" s="346"/>
      <c r="C692" s="65"/>
      <c r="D692" s="43"/>
      <c r="E692" s="112"/>
      <c r="F692" s="112"/>
      <c r="G692" s="112">
        <v>464050</v>
      </c>
      <c r="H692" s="111"/>
      <c r="I692" s="111" t="s">
        <v>7513</v>
      </c>
      <c r="J692" s="103">
        <v>46400</v>
      </c>
      <c r="K692" s="103"/>
      <c r="L692" s="112" t="s">
        <v>3245</v>
      </c>
      <c r="M692" s="103"/>
      <c r="N692" s="103"/>
      <c r="O692" s="103"/>
      <c r="P692" s="103"/>
      <c r="Q692" s="103"/>
      <c r="R692" s="103"/>
      <c r="S692" s="103"/>
      <c r="T692" s="103"/>
      <c r="U692" s="347" t="s">
        <v>514</v>
      </c>
      <c r="V692" s="291" t="s">
        <v>7539</v>
      </c>
      <c r="W692" s="103" t="str">
        <f t="shared" si="12"/>
        <v>App</v>
      </c>
    </row>
    <row r="693" spans="1:23" ht="12.75" customHeight="1">
      <c r="A693" s="108">
        <v>684</v>
      </c>
      <c r="B693" s="346"/>
      <c r="C693" s="65"/>
      <c r="D693" s="43"/>
      <c r="E693" s="112">
        <v>4650</v>
      </c>
      <c r="F693" s="112"/>
      <c r="G693" s="112"/>
      <c r="H693" s="111"/>
      <c r="I693" s="111" t="s">
        <v>7514</v>
      </c>
      <c r="J693" s="103">
        <v>46</v>
      </c>
      <c r="K693" s="103"/>
      <c r="L693" s="112" t="s">
        <v>3240</v>
      </c>
      <c r="M693" s="103"/>
      <c r="N693" s="103"/>
      <c r="O693" s="103"/>
      <c r="P693" s="103"/>
      <c r="Q693" s="103"/>
      <c r="R693" s="103"/>
      <c r="S693" s="103"/>
      <c r="T693" s="103"/>
      <c r="U693" s="347" t="s">
        <v>514</v>
      </c>
      <c r="V693" s="291" t="s">
        <v>7539</v>
      </c>
      <c r="W693" s="103" t="str">
        <f t="shared" si="12"/>
        <v>App</v>
      </c>
    </row>
    <row r="694" spans="1:23" ht="12.75" customHeight="1">
      <c r="A694" s="108">
        <v>685</v>
      </c>
      <c r="B694" s="346"/>
      <c r="C694" s="65"/>
      <c r="D694" s="43"/>
      <c r="E694" s="112"/>
      <c r="F694" s="112">
        <v>46500</v>
      </c>
      <c r="G694" s="112"/>
      <c r="H694" s="111"/>
      <c r="I694" s="111" t="s">
        <v>7514</v>
      </c>
      <c r="J694" s="103">
        <v>4650</v>
      </c>
      <c r="K694" s="103"/>
      <c r="L694" s="112" t="s">
        <v>3240</v>
      </c>
      <c r="M694" s="103"/>
      <c r="N694" s="103"/>
      <c r="O694" s="103"/>
      <c r="P694" s="103"/>
      <c r="Q694" s="103"/>
      <c r="R694" s="103"/>
      <c r="S694" s="103"/>
      <c r="T694" s="103"/>
      <c r="U694" s="347" t="s">
        <v>514</v>
      </c>
      <c r="V694" s="291" t="s">
        <v>7539</v>
      </c>
      <c r="W694" s="103" t="str">
        <f t="shared" si="12"/>
        <v>App</v>
      </c>
    </row>
    <row r="695" spans="1:23" ht="12.75" customHeight="1">
      <c r="A695" s="108">
        <v>686</v>
      </c>
      <c r="B695" s="346"/>
      <c r="C695" s="65"/>
      <c r="D695" s="43"/>
      <c r="E695" s="112"/>
      <c r="F695" s="112"/>
      <c r="G695" s="112">
        <v>465010</v>
      </c>
      <c r="H695" s="111"/>
      <c r="I695" s="352" t="s">
        <v>7515</v>
      </c>
      <c r="J695" s="103">
        <v>46500</v>
      </c>
      <c r="K695" s="103"/>
      <c r="L695" s="112" t="s">
        <v>3245</v>
      </c>
      <c r="M695" s="103"/>
      <c r="N695" s="103"/>
      <c r="O695" s="103"/>
      <c r="P695" s="103"/>
      <c r="Q695" s="103"/>
      <c r="R695" s="103"/>
      <c r="S695" s="103"/>
      <c r="T695" s="103"/>
      <c r="U695" s="347" t="s">
        <v>514</v>
      </c>
      <c r="V695" s="291" t="s">
        <v>7539</v>
      </c>
      <c r="W695" s="103" t="str">
        <f t="shared" si="12"/>
        <v>App</v>
      </c>
    </row>
    <row r="696" spans="1:23" ht="12.75" customHeight="1">
      <c r="A696" s="108">
        <v>687</v>
      </c>
      <c r="B696" s="346"/>
      <c r="C696" s="65"/>
      <c r="D696" s="43"/>
      <c r="E696" s="112"/>
      <c r="F696" s="112"/>
      <c r="G696" s="112">
        <v>465050</v>
      </c>
      <c r="H696" s="111"/>
      <c r="I696" s="352" t="s">
        <v>7516</v>
      </c>
      <c r="J696" s="103">
        <v>46500</v>
      </c>
      <c r="K696" s="103"/>
      <c r="L696" s="112" t="s">
        <v>3245</v>
      </c>
      <c r="M696" s="103"/>
      <c r="N696" s="103"/>
      <c r="O696" s="103"/>
      <c r="P696" s="103"/>
      <c r="Q696" s="103"/>
      <c r="R696" s="103"/>
      <c r="S696" s="103"/>
      <c r="T696" s="103"/>
      <c r="U696" s="347" t="s">
        <v>514</v>
      </c>
      <c r="V696" s="291" t="s">
        <v>7539</v>
      </c>
      <c r="W696" s="103" t="str">
        <f t="shared" si="12"/>
        <v>App</v>
      </c>
    </row>
    <row r="697" spans="1:23" ht="12.75" customHeight="1">
      <c r="A697" s="108">
        <v>688</v>
      </c>
      <c r="B697" s="126"/>
      <c r="C697" s="65"/>
      <c r="D697" s="43"/>
      <c r="E697" s="112">
        <v>4661</v>
      </c>
      <c r="F697" s="112"/>
      <c r="G697" s="112"/>
      <c r="H697" s="111"/>
      <c r="I697" s="111" t="s">
        <v>2985</v>
      </c>
      <c r="J697" s="103"/>
      <c r="K697" s="103"/>
      <c r="L697" s="112" t="s">
        <v>3240</v>
      </c>
      <c r="M697" s="103"/>
      <c r="N697" s="103"/>
      <c r="O697" s="103"/>
      <c r="P697" s="103"/>
      <c r="Q697" s="103"/>
      <c r="R697" s="103"/>
      <c r="S697" s="103"/>
      <c r="T697" s="103"/>
      <c r="U697" s="347" t="s">
        <v>514</v>
      </c>
      <c r="W697" s="103" t="str">
        <f t="shared" si="12"/>
        <v/>
      </c>
    </row>
    <row r="698" spans="1:23" ht="12.75" customHeight="1">
      <c r="A698" s="108">
        <v>689</v>
      </c>
      <c r="B698" s="75"/>
      <c r="C698" s="44"/>
      <c r="D698" s="45"/>
      <c r="E698" s="1145"/>
      <c r="F698" s="1145">
        <v>46610</v>
      </c>
      <c r="G698" s="112"/>
      <c r="H698" s="111"/>
      <c r="I698" s="111" t="s">
        <v>2985</v>
      </c>
      <c r="J698" s="103">
        <v>4661</v>
      </c>
      <c r="K698" s="103"/>
      <c r="L698" s="1145" t="s">
        <v>3240</v>
      </c>
      <c r="M698" s="103"/>
      <c r="N698" s="103"/>
      <c r="O698" s="103"/>
      <c r="P698" s="103"/>
      <c r="Q698" s="103"/>
      <c r="R698" s="103"/>
      <c r="S698" s="103"/>
      <c r="T698" s="103"/>
      <c r="U698" s="128" t="s">
        <v>514</v>
      </c>
      <c r="W698" s="103" t="str">
        <f t="shared" si="12"/>
        <v/>
      </c>
    </row>
    <row r="699" spans="1:23" ht="12.75" customHeight="1">
      <c r="A699" s="108">
        <v>690</v>
      </c>
      <c r="B699" s="126"/>
      <c r="C699" s="65"/>
      <c r="D699" s="43"/>
      <c r="E699" s="112"/>
      <c r="F699" s="112"/>
      <c r="G699" s="112">
        <v>466100</v>
      </c>
      <c r="H699" s="111"/>
      <c r="I699" s="111" t="s">
        <v>2986</v>
      </c>
      <c r="J699" s="103">
        <v>46610</v>
      </c>
      <c r="K699" s="103"/>
      <c r="L699" s="112" t="s">
        <v>3245</v>
      </c>
      <c r="M699" s="103"/>
      <c r="N699" s="103"/>
      <c r="O699" s="103"/>
      <c r="P699" s="103"/>
      <c r="Q699" s="103"/>
      <c r="R699" s="103"/>
      <c r="S699" s="103"/>
      <c r="T699" s="103"/>
      <c r="U699" s="128" t="s">
        <v>514</v>
      </c>
      <c r="W699" s="103" t="str">
        <f t="shared" si="12"/>
        <v/>
      </c>
    </row>
    <row r="700" spans="1:23" ht="12.75" customHeight="1">
      <c r="A700" s="108">
        <v>691</v>
      </c>
      <c r="B700" s="213"/>
      <c r="C700" s="65"/>
      <c r="D700" s="43"/>
      <c r="E700" s="112"/>
      <c r="F700" s="112"/>
      <c r="G700" s="112">
        <v>466110</v>
      </c>
      <c r="H700" s="111"/>
      <c r="I700" s="111" t="s">
        <v>6826</v>
      </c>
      <c r="J700" s="103">
        <v>46610</v>
      </c>
      <c r="K700" s="103"/>
      <c r="L700" s="112" t="s">
        <v>3245</v>
      </c>
      <c r="M700" s="103"/>
      <c r="N700" s="103"/>
      <c r="O700" s="103"/>
      <c r="P700" s="103"/>
      <c r="Q700" s="103"/>
      <c r="R700" s="103"/>
      <c r="S700" s="103"/>
      <c r="T700" s="103"/>
      <c r="U700" s="214" t="s">
        <v>514</v>
      </c>
      <c r="W700" s="103" t="str">
        <f t="shared" si="12"/>
        <v/>
      </c>
    </row>
    <row r="701" spans="1:23" ht="12.75" customHeight="1">
      <c r="A701" s="108">
        <v>692</v>
      </c>
      <c r="B701" s="213"/>
      <c r="C701" s="65"/>
      <c r="D701" s="43"/>
      <c r="E701" s="112"/>
      <c r="F701" s="112"/>
      <c r="G701" s="112">
        <v>466120</v>
      </c>
      <c r="H701" s="111"/>
      <c r="I701" s="111" t="s">
        <v>6827</v>
      </c>
      <c r="J701" s="103">
        <v>46610</v>
      </c>
      <c r="K701" s="103"/>
      <c r="L701" s="112" t="s">
        <v>3245</v>
      </c>
      <c r="M701" s="103"/>
      <c r="N701" s="103"/>
      <c r="O701" s="103"/>
      <c r="P701" s="103"/>
      <c r="Q701" s="103"/>
      <c r="R701" s="103"/>
      <c r="S701" s="103"/>
      <c r="T701" s="103"/>
      <c r="U701" s="214" t="s">
        <v>514</v>
      </c>
      <c r="W701" s="103" t="str">
        <f t="shared" si="12"/>
        <v/>
      </c>
    </row>
    <row r="702" spans="1:23" ht="12.75" customHeight="1">
      <c r="A702" s="108">
        <v>693</v>
      </c>
      <c r="B702" s="126"/>
      <c r="C702" s="65"/>
      <c r="D702" s="43"/>
      <c r="E702" s="112"/>
      <c r="F702" s="112"/>
      <c r="G702" s="112">
        <v>466140</v>
      </c>
      <c r="H702" s="111"/>
      <c r="I702" s="111" t="s">
        <v>2987</v>
      </c>
      <c r="J702" s="103">
        <v>46610</v>
      </c>
      <c r="K702" s="103"/>
      <c r="L702" s="112" t="s">
        <v>3245</v>
      </c>
      <c r="M702" s="103"/>
      <c r="N702" s="103"/>
      <c r="O702" s="103"/>
      <c r="P702" s="103"/>
      <c r="Q702" s="103"/>
      <c r="R702" s="103"/>
      <c r="S702" s="103"/>
      <c r="T702" s="103"/>
      <c r="U702" s="128" t="s">
        <v>514</v>
      </c>
      <c r="W702" s="103" t="str">
        <f t="shared" si="12"/>
        <v/>
      </c>
    </row>
    <row r="703" spans="1:23" ht="12.75" customHeight="1">
      <c r="A703" s="108">
        <v>694</v>
      </c>
      <c r="B703" s="126"/>
      <c r="C703" s="65"/>
      <c r="D703" s="43"/>
      <c r="E703" s="112"/>
      <c r="F703" s="112"/>
      <c r="G703" s="112">
        <v>466160</v>
      </c>
      <c r="H703" s="111"/>
      <c r="I703" s="111" t="s">
        <v>2988</v>
      </c>
      <c r="J703" s="103">
        <v>46610</v>
      </c>
      <c r="K703" s="103"/>
      <c r="L703" s="112" t="s">
        <v>3245</v>
      </c>
      <c r="M703" s="103"/>
      <c r="N703" s="103"/>
      <c r="O703" s="103"/>
      <c r="P703" s="103"/>
      <c r="Q703" s="103"/>
      <c r="R703" s="103"/>
      <c r="S703" s="103"/>
      <c r="T703" s="103"/>
      <c r="U703" s="128" t="s">
        <v>514</v>
      </c>
      <c r="W703" s="103" t="str">
        <f t="shared" si="12"/>
        <v/>
      </c>
    </row>
    <row r="704" spans="1:23" ht="12.75" customHeight="1">
      <c r="A704" s="108">
        <v>695</v>
      </c>
      <c r="B704" s="171"/>
      <c r="C704" s="65"/>
      <c r="D704" s="43"/>
      <c r="E704" s="112"/>
      <c r="F704" s="112"/>
      <c r="G704" s="112">
        <v>466199</v>
      </c>
      <c r="H704" s="111"/>
      <c r="I704" s="111" t="s">
        <v>6473</v>
      </c>
      <c r="J704" s="103">
        <v>46610</v>
      </c>
      <c r="K704" s="103"/>
      <c r="L704" s="112" t="s">
        <v>3245</v>
      </c>
      <c r="M704" s="103"/>
      <c r="N704" s="103"/>
      <c r="O704" s="103"/>
      <c r="P704" s="103"/>
      <c r="Q704" s="103"/>
      <c r="R704" s="103"/>
      <c r="S704" s="103"/>
      <c r="T704" s="103"/>
      <c r="U704" s="172" t="s">
        <v>514</v>
      </c>
      <c r="W704" s="103" t="str">
        <f t="shared" si="12"/>
        <v/>
      </c>
    </row>
    <row r="705" spans="1:23" ht="12.75" customHeight="1">
      <c r="A705" s="108">
        <v>696</v>
      </c>
      <c r="B705" s="1144"/>
      <c r="C705" s="65"/>
      <c r="D705" s="43"/>
      <c r="E705" s="112">
        <v>4670</v>
      </c>
      <c r="F705" s="112"/>
      <c r="G705" s="112"/>
      <c r="H705" s="111"/>
      <c r="I705" s="111" t="s">
        <v>2981</v>
      </c>
      <c r="J705" s="103"/>
      <c r="K705" s="103"/>
      <c r="L705" s="112" t="s">
        <v>3240</v>
      </c>
      <c r="M705" s="103"/>
      <c r="N705" s="103"/>
      <c r="O705" s="103"/>
      <c r="P705" s="103"/>
      <c r="Q705" s="103"/>
      <c r="R705" s="103"/>
      <c r="S705" s="103"/>
      <c r="T705" s="103"/>
      <c r="U705" s="1145" t="s">
        <v>514</v>
      </c>
      <c r="W705" s="103" t="str">
        <f t="shared" si="12"/>
        <v/>
      </c>
    </row>
    <row r="706" spans="1:23" ht="12.75" customHeight="1">
      <c r="A706" s="108">
        <v>697</v>
      </c>
      <c r="B706" s="1146"/>
      <c r="C706" s="44"/>
      <c r="D706" s="45"/>
      <c r="E706" s="112"/>
      <c r="F706" s="112">
        <v>46700</v>
      </c>
      <c r="G706" s="112"/>
      <c r="H706" s="111"/>
      <c r="I706" s="111" t="s">
        <v>2981</v>
      </c>
      <c r="J706" s="103">
        <v>4670</v>
      </c>
      <c r="K706" s="103"/>
      <c r="L706" s="112" t="s">
        <v>3240</v>
      </c>
      <c r="M706" s="103"/>
      <c r="N706" s="103"/>
      <c r="O706" s="103"/>
      <c r="P706" s="103"/>
      <c r="Q706" s="103"/>
      <c r="R706" s="103"/>
      <c r="S706" s="103"/>
      <c r="T706" s="103"/>
      <c r="U706" s="128" t="s">
        <v>514</v>
      </c>
      <c r="W706" s="103" t="str">
        <f t="shared" si="12"/>
        <v/>
      </c>
    </row>
    <row r="707" spans="1:23" ht="12.75" customHeight="1">
      <c r="A707" s="108">
        <v>698</v>
      </c>
      <c r="B707" s="126"/>
      <c r="C707" s="65"/>
      <c r="D707" s="43"/>
      <c r="E707" s="112"/>
      <c r="F707" s="112"/>
      <c r="G707" s="112">
        <v>467010</v>
      </c>
      <c r="H707" s="111"/>
      <c r="I707" s="111" t="s">
        <v>2989</v>
      </c>
      <c r="J707" s="103">
        <v>46700</v>
      </c>
      <c r="K707" s="103"/>
      <c r="L707" s="112" t="s">
        <v>3245</v>
      </c>
      <c r="M707" s="103"/>
      <c r="N707" s="103"/>
      <c r="O707" s="103"/>
      <c r="P707" s="103"/>
      <c r="Q707" s="103"/>
      <c r="R707" s="103"/>
      <c r="S707" s="103"/>
      <c r="T707" s="103"/>
      <c r="U707" s="128" t="s">
        <v>514</v>
      </c>
      <c r="W707" s="103" t="str">
        <f t="shared" si="12"/>
        <v/>
      </c>
    </row>
    <row r="708" spans="1:23" ht="12.75" customHeight="1">
      <c r="A708" s="108">
        <v>699</v>
      </c>
      <c r="B708" s="1144"/>
      <c r="C708" s="65"/>
      <c r="D708" s="43"/>
      <c r="E708" s="112"/>
      <c r="F708" s="112"/>
      <c r="G708" s="112">
        <v>467020</v>
      </c>
      <c r="H708" s="111"/>
      <c r="I708" s="111" t="s">
        <v>2990</v>
      </c>
      <c r="J708" s="103">
        <v>46700</v>
      </c>
      <c r="K708" s="103"/>
      <c r="L708" s="112" t="s">
        <v>3245</v>
      </c>
      <c r="M708" s="103"/>
      <c r="N708" s="103"/>
      <c r="O708" s="103"/>
      <c r="P708" s="103"/>
      <c r="Q708" s="103"/>
      <c r="R708" s="103"/>
      <c r="S708" s="103"/>
      <c r="T708" s="103"/>
      <c r="U708" s="1145" t="s">
        <v>514</v>
      </c>
      <c r="W708" s="103" t="str">
        <f t="shared" si="12"/>
        <v/>
      </c>
    </row>
    <row r="709" spans="1:23" ht="12.75" customHeight="1">
      <c r="A709" s="108">
        <v>700</v>
      </c>
      <c r="B709" s="1144"/>
      <c r="C709" s="65"/>
      <c r="D709" s="43"/>
      <c r="E709" s="112">
        <v>4870</v>
      </c>
      <c r="F709" s="112"/>
      <c r="G709" s="112"/>
      <c r="H709" s="111"/>
      <c r="I709" s="111" t="s">
        <v>2991</v>
      </c>
      <c r="J709" s="103"/>
      <c r="K709" s="103"/>
      <c r="L709" s="112" t="s">
        <v>3240</v>
      </c>
      <c r="M709" s="103"/>
      <c r="N709" s="103"/>
      <c r="O709" s="103"/>
      <c r="P709" s="103"/>
      <c r="Q709" s="103"/>
      <c r="R709" s="103"/>
      <c r="S709" s="103"/>
      <c r="T709" s="103"/>
      <c r="U709" s="1145" t="s">
        <v>514</v>
      </c>
      <c r="W709" s="103" t="str">
        <f t="shared" si="12"/>
        <v/>
      </c>
    </row>
    <row r="710" spans="1:23" ht="12.75" customHeight="1">
      <c r="A710" s="108">
        <v>701</v>
      </c>
      <c r="B710" s="126"/>
      <c r="C710" s="65"/>
      <c r="D710" s="43"/>
      <c r="E710" s="112"/>
      <c r="F710" s="112">
        <v>48700</v>
      </c>
      <c r="G710" s="112"/>
      <c r="H710" s="111"/>
      <c r="I710" s="111" t="s">
        <v>2991</v>
      </c>
      <c r="J710" s="103">
        <v>4870</v>
      </c>
      <c r="K710" s="103"/>
      <c r="L710" s="112" t="s">
        <v>3240</v>
      </c>
      <c r="M710" s="103"/>
      <c r="N710" s="103"/>
      <c r="O710" s="103"/>
      <c r="P710" s="103"/>
      <c r="Q710" s="103"/>
      <c r="R710" s="103"/>
      <c r="S710" s="103"/>
      <c r="T710" s="103"/>
      <c r="U710" s="128" t="s">
        <v>514</v>
      </c>
      <c r="W710" s="103" t="str">
        <f t="shared" si="12"/>
        <v/>
      </c>
    </row>
    <row r="711" spans="1:23" ht="12.75" customHeight="1">
      <c r="A711" s="108">
        <v>702</v>
      </c>
      <c r="B711" s="126"/>
      <c r="C711" s="65"/>
      <c r="D711" s="43"/>
      <c r="E711" s="112"/>
      <c r="F711" s="112"/>
      <c r="G711" s="112">
        <v>487010</v>
      </c>
      <c r="H711" s="111"/>
      <c r="I711" s="111" t="s">
        <v>2992</v>
      </c>
      <c r="J711" s="103">
        <v>48700</v>
      </c>
      <c r="K711" s="103"/>
      <c r="L711" s="112" t="s">
        <v>3245</v>
      </c>
      <c r="M711" s="103"/>
      <c r="N711" s="103"/>
      <c r="O711" s="103"/>
      <c r="P711" s="103"/>
      <c r="Q711" s="103"/>
      <c r="R711" s="103"/>
      <c r="S711" s="103"/>
      <c r="T711" s="103"/>
      <c r="U711" s="128" t="s">
        <v>514</v>
      </c>
      <c r="W711" s="103" t="str">
        <f t="shared" si="12"/>
        <v/>
      </c>
    </row>
    <row r="712" spans="1:23" ht="12.75" customHeight="1">
      <c r="A712" s="108">
        <v>703</v>
      </c>
      <c r="B712" s="126"/>
      <c r="C712" s="65"/>
      <c r="D712" s="43"/>
      <c r="E712" s="112"/>
      <c r="F712" s="112"/>
      <c r="G712" s="112">
        <v>487020</v>
      </c>
      <c r="H712" s="111"/>
      <c r="I712" s="111" t="s">
        <v>2993</v>
      </c>
      <c r="J712" s="103">
        <v>48700</v>
      </c>
      <c r="K712" s="103"/>
      <c r="L712" s="112" t="s">
        <v>3245</v>
      </c>
      <c r="M712" s="103"/>
      <c r="N712" s="103"/>
      <c r="O712" s="103"/>
      <c r="P712" s="103"/>
      <c r="Q712" s="103"/>
      <c r="R712" s="103"/>
      <c r="S712" s="103"/>
      <c r="T712" s="103"/>
      <c r="U712" s="128" t="s">
        <v>514</v>
      </c>
      <c r="W712" s="103" t="str">
        <f t="shared" si="12"/>
        <v/>
      </c>
    </row>
    <row r="713" spans="1:23" ht="12.75" customHeight="1">
      <c r="A713" s="108">
        <v>704</v>
      </c>
      <c r="B713" s="126"/>
      <c r="C713" s="65"/>
      <c r="D713" s="43"/>
      <c r="E713" s="112"/>
      <c r="F713" s="112">
        <v>48710</v>
      </c>
      <c r="G713" s="112"/>
      <c r="H713" s="111"/>
      <c r="I713" s="111" t="s">
        <v>2994</v>
      </c>
      <c r="J713" s="103">
        <v>4870</v>
      </c>
      <c r="K713" s="103"/>
      <c r="L713" s="112" t="s">
        <v>3240</v>
      </c>
      <c r="M713" s="103"/>
      <c r="N713" s="103"/>
      <c r="O713" s="103"/>
      <c r="P713" s="103"/>
      <c r="Q713" s="103"/>
      <c r="R713" s="103"/>
      <c r="S713" s="103"/>
      <c r="T713" s="103"/>
      <c r="U713" s="128" t="s">
        <v>514</v>
      </c>
      <c r="W713" s="103" t="str">
        <f t="shared" si="12"/>
        <v/>
      </c>
    </row>
    <row r="714" spans="1:23" ht="12.75" customHeight="1">
      <c r="A714" s="108">
        <v>705</v>
      </c>
      <c r="B714" s="1144"/>
      <c r="C714" s="65"/>
      <c r="D714" s="43"/>
      <c r="E714" s="112"/>
      <c r="F714" s="112"/>
      <c r="G714" s="112">
        <v>487100</v>
      </c>
      <c r="H714" s="111"/>
      <c r="I714" s="111" t="s">
        <v>2995</v>
      </c>
      <c r="J714" s="103">
        <v>48710</v>
      </c>
      <c r="K714" s="103"/>
      <c r="L714" s="112" t="s">
        <v>3245</v>
      </c>
      <c r="M714" s="103"/>
      <c r="N714" s="103"/>
      <c r="O714" s="103"/>
      <c r="P714" s="103"/>
      <c r="Q714" s="103"/>
      <c r="R714" s="103"/>
      <c r="S714" s="103"/>
      <c r="T714" s="103"/>
      <c r="U714" s="1145" t="s">
        <v>514</v>
      </c>
      <c r="W714" s="103" t="str">
        <f t="shared" si="12"/>
        <v/>
      </c>
    </row>
    <row r="715" spans="1:23" ht="12.75" customHeight="1">
      <c r="A715" s="108">
        <v>706</v>
      </c>
      <c r="B715" s="1144"/>
      <c r="C715" s="65"/>
      <c r="D715" s="43"/>
      <c r="E715" s="112"/>
      <c r="F715" s="112">
        <v>48720</v>
      </c>
      <c r="G715" s="112"/>
      <c r="H715" s="111"/>
      <c r="I715" s="111" t="s">
        <v>2996</v>
      </c>
      <c r="J715" s="103">
        <v>4870</v>
      </c>
      <c r="K715" s="103"/>
      <c r="L715" s="112" t="s">
        <v>3240</v>
      </c>
      <c r="M715" s="103"/>
      <c r="N715" s="103"/>
      <c r="O715" s="103"/>
      <c r="P715" s="103"/>
      <c r="Q715" s="103"/>
      <c r="R715" s="103"/>
      <c r="S715" s="103"/>
      <c r="T715" s="103"/>
      <c r="U715" s="1145" t="s">
        <v>514</v>
      </c>
      <c r="W715" s="103" t="str">
        <f t="shared" si="12"/>
        <v/>
      </c>
    </row>
    <row r="716" spans="1:23" ht="12.75" customHeight="1">
      <c r="A716" s="108">
        <v>707</v>
      </c>
      <c r="B716" s="126"/>
      <c r="C716" s="65"/>
      <c r="D716" s="43"/>
      <c r="E716" s="112"/>
      <c r="F716" s="112"/>
      <c r="G716" s="112">
        <v>487200</v>
      </c>
      <c r="H716" s="111"/>
      <c r="I716" s="111" t="s">
        <v>2997</v>
      </c>
      <c r="J716" s="103">
        <v>48720</v>
      </c>
      <c r="K716" s="103"/>
      <c r="L716" s="112" t="s">
        <v>3245</v>
      </c>
      <c r="M716" s="103"/>
      <c r="N716" s="103"/>
      <c r="O716" s="103"/>
      <c r="P716" s="103"/>
      <c r="Q716" s="103"/>
      <c r="R716" s="103"/>
      <c r="S716" s="103"/>
      <c r="T716" s="103"/>
      <c r="U716" s="128" t="s">
        <v>514</v>
      </c>
      <c r="W716" s="103" t="str">
        <f t="shared" si="12"/>
        <v/>
      </c>
    </row>
    <row r="717" spans="1:23" ht="12.75" customHeight="1">
      <c r="A717" s="108">
        <v>708</v>
      </c>
      <c r="B717" s="126"/>
      <c r="C717" s="65"/>
      <c r="D717" s="43"/>
      <c r="E717" s="1146"/>
      <c r="F717" s="112">
        <v>48900</v>
      </c>
      <c r="G717" s="112"/>
      <c r="H717" s="111"/>
      <c r="I717" s="111" t="s">
        <v>2998</v>
      </c>
      <c r="J717" s="103">
        <v>4870</v>
      </c>
      <c r="K717" s="103"/>
      <c r="L717" s="112" t="s">
        <v>3240</v>
      </c>
      <c r="M717" s="103"/>
      <c r="N717" s="103"/>
      <c r="O717" s="103"/>
      <c r="P717" s="103"/>
      <c r="Q717" s="103"/>
      <c r="R717" s="103"/>
      <c r="S717" s="103"/>
      <c r="T717" s="103"/>
      <c r="U717" s="128" t="s">
        <v>514</v>
      </c>
      <c r="W717" s="103" t="str">
        <f t="shared" ref="W717:W783" si="13">LEFT(V717,3)</f>
        <v/>
      </c>
    </row>
    <row r="718" spans="1:23" ht="12.75" customHeight="1">
      <c r="A718" s="108">
        <v>709</v>
      </c>
      <c r="B718" s="126"/>
      <c r="C718" s="65"/>
      <c r="D718" s="43"/>
      <c r="E718" s="112"/>
      <c r="F718" s="112"/>
      <c r="G718" s="112">
        <v>489000</v>
      </c>
      <c r="H718" s="111"/>
      <c r="I718" s="111" t="s">
        <v>2999</v>
      </c>
      <c r="J718" s="103">
        <v>48900</v>
      </c>
      <c r="K718" s="103"/>
      <c r="L718" s="112" t="s">
        <v>3245</v>
      </c>
      <c r="M718" s="103"/>
      <c r="N718" s="103"/>
      <c r="O718" s="103"/>
      <c r="P718" s="103"/>
      <c r="Q718" s="103"/>
      <c r="R718" s="103"/>
      <c r="S718" s="103"/>
      <c r="T718" s="103"/>
      <c r="U718" s="128" t="s">
        <v>514</v>
      </c>
      <c r="W718" s="103" t="str">
        <f t="shared" si="13"/>
        <v/>
      </c>
    </row>
    <row r="719" spans="1:23" ht="12.75" customHeight="1">
      <c r="A719" s="108">
        <v>710</v>
      </c>
      <c r="B719" s="793"/>
      <c r="C719" s="794"/>
      <c r="D719" s="795"/>
      <c r="E719" s="112"/>
      <c r="F719" s="796"/>
      <c r="G719" s="796">
        <v>489020</v>
      </c>
      <c r="H719" s="797"/>
      <c r="I719" s="797" t="s">
        <v>9084</v>
      </c>
      <c r="J719" s="103">
        <v>48900</v>
      </c>
      <c r="K719" s="103"/>
      <c r="L719" s="112" t="s">
        <v>3245</v>
      </c>
      <c r="M719" s="798"/>
      <c r="N719" s="798"/>
      <c r="O719" s="798"/>
      <c r="P719" s="798"/>
      <c r="Q719" s="798"/>
      <c r="R719" s="798"/>
      <c r="S719" s="798"/>
      <c r="T719" s="798"/>
      <c r="U719" s="791" t="s">
        <v>514</v>
      </c>
      <c r="V719" s="786"/>
      <c r="W719" s="798" t="str">
        <f t="shared" si="13"/>
        <v/>
      </c>
    </row>
    <row r="720" spans="1:23" ht="12.75" customHeight="1">
      <c r="A720" s="108">
        <v>711</v>
      </c>
      <c r="B720" s="126"/>
      <c r="C720" s="65"/>
      <c r="D720" s="43"/>
      <c r="E720" s="112">
        <v>4990</v>
      </c>
      <c r="F720" s="112"/>
      <c r="G720" s="112"/>
      <c r="H720" s="111"/>
      <c r="I720" s="111" t="s">
        <v>3000</v>
      </c>
      <c r="J720" s="103"/>
      <c r="K720" s="103"/>
      <c r="L720" s="112" t="s">
        <v>3240</v>
      </c>
      <c r="M720" s="103"/>
      <c r="N720" s="103"/>
      <c r="O720" s="103"/>
      <c r="P720" s="103"/>
      <c r="Q720" s="103"/>
      <c r="R720" s="103"/>
      <c r="S720" s="103"/>
      <c r="T720" s="103"/>
      <c r="U720" s="128" t="s">
        <v>514</v>
      </c>
      <c r="W720" s="103" t="str">
        <f t="shared" si="13"/>
        <v/>
      </c>
    </row>
    <row r="721" spans="1:23" ht="12.75" customHeight="1">
      <c r="A721" s="108">
        <v>712</v>
      </c>
      <c r="B721" s="1144"/>
      <c r="C721" s="65"/>
      <c r="D721" s="43"/>
      <c r="E721" s="112"/>
      <c r="F721" s="112">
        <v>49900</v>
      </c>
      <c r="G721" s="112"/>
      <c r="H721" s="111"/>
      <c r="I721" s="111" t="s">
        <v>3000</v>
      </c>
      <c r="J721" s="103">
        <v>4990</v>
      </c>
      <c r="K721" s="103"/>
      <c r="L721" s="112" t="s">
        <v>3240</v>
      </c>
      <c r="M721" s="103"/>
      <c r="N721" s="103"/>
      <c r="O721" s="103"/>
      <c r="P721" s="103"/>
      <c r="Q721" s="103"/>
      <c r="R721" s="103"/>
      <c r="S721" s="103"/>
      <c r="T721" s="103"/>
      <c r="U721" s="1145" t="s">
        <v>514</v>
      </c>
      <c r="W721" s="103" t="str">
        <f t="shared" si="13"/>
        <v/>
      </c>
    </row>
    <row r="722" spans="1:23" ht="12.75" customHeight="1">
      <c r="A722" s="108">
        <v>713</v>
      </c>
      <c r="B722" s="1144"/>
      <c r="C722" s="65"/>
      <c r="D722" s="43"/>
      <c r="E722" s="112"/>
      <c r="F722" s="112"/>
      <c r="G722" s="112">
        <v>499010</v>
      </c>
      <c r="H722" s="111"/>
      <c r="I722" s="111" t="s">
        <v>3001</v>
      </c>
      <c r="J722" s="103">
        <v>49900</v>
      </c>
      <c r="K722" s="103"/>
      <c r="L722" s="112" t="s">
        <v>3245</v>
      </c>
      <c r="M722" s="103"/>
      <c r="N722" s="103"/>
      <c r="O722" s="103"/>
      <c r="P722" s="103"/>
      <c r="Q722" s="103"/>
      <c r="R722" s="103"/>
      <c r="S722" s="103"/>
      <c r="T722" s="103"/>
      <c r="U722" s="1145" t="s">
        <v>514</v>
      </c>
      <c r="W722" s="103" t="str">
        <f t="shared" si="13"/>
        <v/>
      </c>
    </row>
    <row r="723" spans="1:23" ht="12.75" customHeight="1">
      <c r="A723" s="108">
        <v>714</v>
      </c>
      <c r="B723" s="61"/>
      <c r="C723" s="62"/>
      <c r="D723" s="63">
        <v>47</v>
      </c>
      <c r="E723" s="61"/>
      <c r="F723" s="152"/>
      <c r="G723" s="152"/>
      <c r="H723" s="154"/>
      <c r="I723" s="154" t="s">
        <v>3585</v>
      </c>
      <c r="J723" s="64"/>
      <c r="K723" s="64"/>
      <c r="L723" s="152" t="s">
        <v>3240</v>
      </c>
      <c r="M723" s="103"/>
      <c r="N723" s="103"/>
      <c r="O723" s="103"/>
      <c r="P723" s="103"/>
      <c r="Q723" s="103"/>
      <c r="R723" s="103"/>
      <c r="S723" s="103"/>
      <c r="T723" s="103"/>
      <c r="U723" s="1145" t="s">
        <v>514</v>
      </c>
      <c r="W723" s="103" t="str">
        <f t="shared" si="13"/>
        <v/>
      </c>
    </row>
    <row r="724" spans="1:23" ht="12.75" customHeight="1">
      <c r="A724" s="108">
        <v>715</v>
      </c>
      <c r="B724" s="1144"/>
      <c r="C724" s="65"/>
      <c r="D724" s="43"/>
      <c r="E724" s="112">
        <v>4211</v>
      </c>
      <c r="F724" s="112"/>
      <c r="G724" s="112"/>
      <c r="H724" s="111"/>
      <c r="I724" s="111" t="s">
        <v>1012</v>
      </c>
      <c r="J724" s="103"/>
      <c r="K724" s="103"/>
      <c r="L724" s="112" t="s">
        <v>3240</v>
      </c>
      <c r="M724" s="103"/>
      <c r="N724" s="103"/>
      <c r="O724" s="103"/>
      <c r="P724" s="103"/>
      <c r="Q724" s="103"/>
      <c r="R724" s="103"/>
      <c r="S724" s="103"/>
      <c r="T724" s="103"/>
      <c r="U724" s="1145" t="s">
        <v>514</v>
      </c>
      <c r="W724" s="103" t="str">
        <f t="shared" si="13"/>
        <v/>
      </c>
    </row>
    <row r="725" spans="1:23" ht="12.75" customHeight="1">
      <c r="A725" s="108">
        <v>716</v>
      </c>
      <c r="B725" s="126"/>
      <c r="C725" s="65"/>
      <c r="D725" s="43"/>
      <c r="E725" s="112"/>
      <c r="F725" s="112">
        <v>42110</v>
      </c>
      <c r="G725" s="112"/>
      <c r="H725" s="111"/>
      <c r="I725" s="111" t="s">
        <v>1013</v>
      </c>
      <c r="J725" s="103">
        <v>4211</v>
      </c>
      <c r="K725" s="103"/>
      <c r="L725" s="112" t="s">
        <v>3240</v>
      </c>
      <c r="M725" s="103"/>
      <c r="N725" s="103"/>
      <c r="O725" s="103"/>
      <c r="P725" s="103"/>
      <c r="Q725" s="103"/>
      <c r="R725" s="103"/>
      <c r="S725" s="103"/>
      <c r="T725" s="103"/>
      <c r="U725" s="128" t="s">
        <v>514</v>
      </c>
      <c r="W725" s="103" t="str">
        <f t="shared" si="13"/>
        <v/>
      </c>
    </row>
    <row r="726" spans="1:23" ht="12.75" customHeight="1">
      <c r="A726" s="108">
        <v>717</v>
      </c>
      <c r="B726" s="1144"/>
      <c r="C726" s="65"/>
      <c r="D726" s="43"/>
      <c r="E726" s="112"/>
      <c r="F726" s="112"/>
      <c r="G726" s="112">
        <v>421100</v>
      </c>
      <c r="H726" s="111"/>
      <c r="I726" s="111" t="s">
        <v>1013</v>
      </c>
      <c r="J726" s="103">
        <v>42110</v>
      </c>
      <c r="K726" s="103"/>
      <c r="L726" s="112" t="s">
        <v>3245</v>
      </c>
      <c r="M726" s="103"/>
      <c r="N726" s="103"/>
      <c r="O726" s="103"/>
      <c r="P726" s="103"/>
      <c r="Q726" s="103"/>
      <c r="R726" s="103"/>
      <c r="S726" s="103"/>
      <c r="T726" s="103"/>
      <c r="U726" s="1145" t="s">
        <v>514</v>
      </c>
      <c r="W726" s="103" t="str">
        <f t="shared" si="13"/>
        <v/>
      </c>
    </row>
    <row r="727" spans="1:23" ht="12.75" customHeight="1">
      <c r="A727" s="108">
        <v>718</v>
      </c>
      <c r="B727" s="1144"/>
      <c r="C727" s="65"/>
      <c r="D727" s="43"/>
      <c r="E727" s="112"/>
      <c r="F727" s="112"/>
      <c r="G727" s="112">
        <v>421101</v>
      </c>
      <c r="H727" s="111"/>
      <c r="I727" s="111" t="s">
        <v>5103</v>
      </c>
      <c r="J727" s="103">
        <v>42110</v>
      </c>
      <c r="K727" s="103"/>
      <c r="L727" s="112" t="s">
        <v>3245</v>
      </c>
      <c r="M727" s="103"/>
      <c r="N727" s="103"/>
      <c r="O727" s="103"/>
      <c r="P727" s="103"/>
      <c r="Q727" s="103"/>
      <c r="R727" s="103"/>
      <c r="S727" s="103"/>
      <c r="T727" s="103"/>
      <c r="U727" s="1145" t="s">
        <v>514</v>
      </c>
      <c r="W727" s="103" t="str">
        <f t="shared" si="13"/>
        <v/>
      </c>
    </row>
    <row r="728" spans="1:23" ht="12.75" customHeight="1">
      <c r="A728" s="108">
        <v>719</v>
      </c>
      <c r="B728" s="1144"/>
      <c r="C728" s="65"/>
      <c r="D728" s="43"/>
      <c r="E728" s="112"/>
      <c r="F728" s="112"/>
      <c r="G728" s="112">
        <v>421102</v>
      </c>
      <c r="H728" s="111"/>
      <c r="I728" s="111" t="s">
        <v>5106</v>
      </c>
      <c r="J728" s="103">
        <v>42110</v>
      </c>
      <c r="K728" s="103"/>
      <c r="L728" s="112" t="s">
        <v>3245</v>
      </c>
      <c r="M728" s="103"/>
      <c r="N728" s="103"/>
      <c r="O728" s="103"/>
      <c r="P728" s="103"/>
      <c r="Q728" s="103"/>
      <c r="R728" s="103"/>
      <c r="S728" s="103"/>
      <c r="T728" s="103"/>
      <c r="U728" s="1145" t="s">
        <v>514</v>
      </c>
      <c r="W728" s="103" t="str">
        <f t="shared" si="13"/>
        <v/>
      </c>
    </row>
    <row r="729" spans="1:23" ht="12.75" customHeight="1">
      <c r="A729" s="108">
        <v>720</v>
      </c>
      <c r="B729" s="1144"/>
      <c r="C729" s="65"/>
      <c r="D729" s="43"/>
      <c r="E729" s="112"/>
      <c r="F729" s="112">
        <v>42130</v>
      </c>
      <c r="G729" s="112"/>
      <c r="H729" s="111"/>
      <c r="I729" s="111" t="s">
        <v>1014</v>
      </c>
      <c r="J729" s="103">
        <v>4211</v>
      </c>
      <c r="K729" s="103"/>
      <c r="L729" s="112" t="s">
        <v>3240</v>
      </c>
      <c r="M729" s="103"/>
      <c r="N729" s="103"/>
      <c r="O729" s="103"/>
      <c r="P729" s="103"/>
      <c r="Q729" s="103"/>
      <c r="R729" s="103"/>
      <c r="S729" s="103"/>
      <c r="T729" s="103"/>
      <c r="U729" s="1145" t="s">
        <v>514</v>
      </c>
      <c r="W729" s="103" t="str">
        <f t="shared" si="13"/>
        <v/>
      </c>
    </row>
    <row r="730" spans="1:23" ht="12.75" customHeight="1">
      <c r="A730" s="108">
        <v>721</v>
      </c>
      <c r="B730" s="126"/>
      <c r="C730" s="65"/>
      <c r="D730" s="43"/>
      <c r="E730" s="112"/>
      <c r="F730" s="112"/>
      <c r="G730" s="112">
        <v>421300</v>
      </c>
      <c r="H730" s="111"/>
      <c r="I730" s="111" t="s">
        <v>9568</v>
      </c>
      <c r="J730" s="103">
        <v>42130</v>
      </c>
      <c r="K730" s="103"/>
      <c r="L730" s="112" t="s">
        <v>3245</v>
      </c>
      <c r="M730" s="103"/>
      <c r="N730" s="103"/>
      <c r="O730" s="103"/>
      <c r="P730" s="103"/>
      <c r="Q730" s="103"/>
      <c r="R730" s="103"/>
      <c r="S730" s="103"/>
      <c r="T730" s="103"/>
      <c r="U730" s="128" t="s">
        <v>514</v>
      </c>
      <c r="W730" s="103" t="str">
        <f t="shared" si="13"/>
        <v/>
      </c>
    </row>
    <row r="731" spans="1:23" ht="12.75" customHeight="1">
      <c r="A731" s="108">
        <v>722</v>
      </c>
      <c r="B731" s="126"/>
      <c r="C731" s="65"/>
      <c r="D731" s="43"/>
      <c r="E731" s="112"/>
      <c r="F731" s="112">
        <v>42150</v>
      </c>
      <c r="G731" s="112"/>
      <c r="H731" s="111"/>
      <c r="I731" s="111" t="s">
        <v>3002</v>
      </c>
      <c r="J731" s="77">
        <v>4211</v>
      </c>
      <c r="K731" s="77"/>
      <c r="L731" s="112" t="s">
        <v>3240</v>
      </c>
      <c r="M731" s="103"/>
      <c r="N731" s="103"/>
      <c r="O731" s="103"/>
      <c r="P731" s="103"/>
      <c r="Q731" s="103"/>
      <c r="R731" s="103"/>
      <c r="S731" s="103"/>
      <c r="T731" s="103"/>
      <c r="U731" s="128" t="s">
        <v>514</v>
      </c>
      <c r="W731" s="103" t="str">
        <f t="shared" si="13"/>
        <v/>
      </c>
    </row>
    <row r="732" spans="1:23" ht="12.75" customHeight="1">
      <c r="A732" s="108">
        <v>723</v>
      </c>
      <c r="B732" s="126"/>
      <c r="C732" s="65"/>
      <c r="D732" s="43"/>
      <c r="E732" s="112"/>
      <c r="F732" s="112"/>
      <c r="G732" s="112">
        <v>421500</v>
      </c>
      <c r="H732" s="111"/>
      <c r="I732" s="111" t="s">
        <v>3003</v>
      </c>
      <c r="J732" s="77">
        <v>42150</v>
      </c>
      <c r="K732" s="77"/>
      <c r="L732" s="112" t="s">
        <v>3245</v>
      </c>
      <c r="M732" s="103"/>
      <c r="N732" s="103"/>
      <c r="O732" s="103"/>
      <c r="P732" s="103"/>
      <c r="Q732" s="103"/>
      <c r="R732" s="103"/>
      <c r="S732" s="103"/>
      <c r="T732" s="103"/>
      <c r="U732" s="128" t="s">
        <v>514</v>
      </c>
      <c r="W732" s="103" t="str">
        <f t="shared" si="13"/>
        <v/>
      </c>
    </row>
    <row r="733" spans="1:23" ht="12.75" customHeight="1">
      <c r="A733" s="108">
        <v>724</v>
      </c>
      <c r="B733" s="1146"/>
      <c r="C733" s="44"/>
      <c r="D733" s="45"/>
      <c r="E733" s="112">
        <v>4250</v>
      </c>
      <c r="F733" s="112"/>
      <c r="G733" s="112"/>
      <c r="H733" s="111"/>
      <c r="I733" s="111" t="s">
        <v>9360</v>
      </c>
      <c r="J733" s="103"/>
      <c r="K733" s="103"/>
      <c r="L733" s="112" t="s">
        <v>3240</v>
      </c>
      <c r="M733" s="103"/>
      <c r="N733" s="103"/>
      <c r="O733" s="103"/>
      <c r="P733" s="103"/>
      <c r="Q733" s="103"/>
      <c r="R733" s="103"/>
      <c r="S733" s="103"/>
      <c r="T733" s="103"/>
      <c r="U733" s="998" t="s">
        <v>514</v>
      </c>
      <c r="W733" s="103" t="str">
        <f t="shared" si="13"/>
        <v/>
      </c>
    </row>
    <row r="734" spans="1:23" ht="12.75" customHeight="1">
      <c r="A734" s="108">
        <v>725</v>
      </c>
      <c r="B734" s="1146"/>
      <c r="C734" s="44"/>
      <c r="D734" s="45"/>
      <c r="E734" s="112"/>
      <c r="F734" s="112">
        <v>42500</v>
      </c>
      <c r="G734" s="112"/>
      <c r="H734" s="111"/>
      <c r="I734" s="111" t="s">
        <v>9361</v>
      </c>
      <c r="J734" s="103">
        <v>4250</v>
      </c>
      <c r="K734" s="103"/>
      <c r="L734" s="112" t="s">
        <v>3240</v>
      </c>
      <c r="M734" s="103"/>
      <c r="N734" s="103"/>
      <c r="O734" s="103"/>
      <c r="P734" s="103"/>
      <c r="Q734" s="103"/>
      <c r="R734" s="103"/>
      <c r="S734" s="103"/>
      <c r="T734" s="103"/>
      <c r="U734" s="998" t="s">
        <v>514</v>
      </c>
      <c r="W734" s="103" t="str">
        <f t="shared" si="13"/>
        <v/>
      </c>
    </row>
    <row r="735" spans="1:23" ht="12.75" customHeight="1">
      <c r="A735" s="108">
        <v>726</v>
      </c>
      <c r="B735" s="1146"/>
      <c r="C735" s="44"/>
      <c r="D735" s="45"/>
      <c r="E735" s="112"/>
      <c r="F735" s="112"/>
      <c r="G735" s="112">
        <v>425000</v>
      </c>
      <c r="H735" s="111"/>
      <c r="I735" s="111" t="s">
        <v>9362</v>
      </c>
      <c r="J735" s="103">
        <v>42500</v>
      </c>
      <c r="K735" s="103"/>
      <c r="L735" s="112" t="s">
        <v>3245</v>
      </c>
      <c r="M735" s="103"/>
      <c r="N735" s="103"/>
      <c r="O735" s="103"/>
      <c r="P735" s="103"/>
      <c r="Q735" s="103"/>
      <c r="R735" s="103"/>
      <c r="S735" s="103"/>
      <c r="T735" s="103"/>
      <c r="U735" s="998" t="s">
        <v>514</v>
      </c>
      <c r="W735" s="103" t="str">
        <f t="shared" si="13"/>
        <v/>
      </c>
    </row>
    <row r="736" spans="1:23" ht="12.75" customHeight="1">
      <c r="A736" s="108">
        <v>727</v>
      </c>
      <c r="B736" s="1146"/>
      <c r="C736" s="44"/>
      <c r="D736" s="45"/>
      <c r="E736" s="112"/>
      <c r="F736" s="112"/>
      <c r="G736" s="112">
        <v>425010</v>
      </c>
      <c r="H736" s="111"/>
      <c r="I736" s="111" t="s">
        <v>9363</v>
      </c>
      <c r="J736" s="103">
        <v>42500</v>
      </c>
      <c r="K736" s="103"/>
      <c r="L736" s="112" t="s">
        <v>3245</v>
      </c>
      <c r="M736" s="103"/>
      <c r="N736" s="103"/>
      <c r="O736" s="103"/>
      <c r="P736" s="103"/>
      <c r="Q736" s="103"/>
      <c r="R736" s="103"/>
      <c r="S736" s="103"/>
      <c r="T736" s="103"/>
      <c r="U736" s="998" t="s">
        <v>514</v>
      </c>
      <c r="W736" s="103" t="str">
        <f t="shared" si="13"/>
        <v/>
      </c>
    </row>
    <row r="737" spans="1:23" ht="12.75" customHeight="1">
      <c r="A737" s="108">
        <v>728</v>
      </c>
      <c r="B737" s="126"/>
      <c r="C737" s="65"/>
      <c r="D737" s="43"/>
      <c r="E737" s="112">
        <v>4257</v>
      </c>
      <c r="F737" s="112"/>
      <c r="G737" s="112"/>
      <c r="H737" s="111"/>
      <c r="I737" s="111" t="s">
        <v>3004</v>
      </c>
      <c r="J737" s="103"/>
      <c r="K737" s="103"/>
      <c r="L737" s="112" t="s">
        <v>3240</v>
      </c>
      <c r="M737" s="103"/>
      <c r="N737" s="103"/>
      <c r="O737" s="103"/>
      <c r="P737" s="103"/>
      <c r="Q737" s="103"/>
      <c r="R737" s="103"/>
      <c r="S737" s="103"/>
      <c r="T737" s="103"/>
      <c r="U737" s="128" t="s">
        <v>514</v>
      </c>
      <c r="W737" s="103" t="str">
        <f t="shared" si="13"/>
        <v/>
      </c>
    </row>
    <row r="738" spans="1:23" ht="12.75" customHeight="1">
      <c r="A738" s="108">
        <v>729</v>
      </c>
      <c r="B738" s="126"/>
      <c r="C738" s="65"/>
      <c r="D738" s="43"/>
      <c r="E738" s="112"/>
      <c r="F738" s="112">
        <v>42570</v>
      </c>
      <c r="G738" s="112"/>
      <c r="H738" s="111"/>
      <c r="I738" s="111" t="s">
        <v>3005</v>
      </c>
      <c r="J738" s="103">
        <v>4257</v>
      </c>
      <c r="K738" s="103"/>
      <c r="L738" s="112" t="s">
        <v>3240</v>
      </c>
      <c r="M738" s="103"/>
      <c r="N738" s="103"/>
      <c r="O738" s="103"/>
      <c r="P738" s="103"/>
      <c r="Q738" s="103"/>
      <c r="R738" s="103"/>
      <c r="S738" s="103"/>
      <c r="T738" s="103"/>
      <c r="U738" s="128" t="s">
        <v>514</v>
      </c>
      <c r="W738" s="103" t="str">
        <f t="shared" si="13"/>
        <v/>
      </c>
    </row>
    <row r="739" spans="1:23" ht="12.75" customHeight="1">
      <c r="A739" s="108">
        <v>730</v>
      </c>
      <c r="B739" s="192"/>
      <c r="C739" s="198"/>
      <c r="D739" s="195"/>
      <c r="E739" s="199"/>
      <c r="F739" s="199"/>
      <c r="G739" s="199">
        <v>425700</v>
      </c>
      <c r="H739" s="191"/>
      <c r="I739" s="191" t="s">
        <v>3006</v>
      </c>
      <c r="J739" s="190">
        <v>42570</v>
      </c>
      <c r="K739" s="190"/>
      <c r="L739" s="199" t="s">
        <v>3245</v>
      </c>
      <c r="M739" s="190"/>
      <c r="N739" s="190"/>
      <c r="O739" s="190"/>
      <c r="P739" s="190"/>
      <c r="Q739" s="190"/>
      <c r="R739" s="190"/>
      <c r="S739" s="190"/>
      <c r="T739" s="190"/>
      <c r="U739" s="188" t="s">
        <v>514</v>
      </c>
      <c r="V739" s="189" t="s">
        <v>6921</v>
      </c>
      <c r="W739" s="103" t="str">
        <f t="shared" si="13"/>
        <v>End</v>
      </c>
    </row>
    <row r="740" spans="1:23" ht="12.75" customHeight="1">
      <c r="A740" s="108">
        <v>731</v>
      </c>
      <c r="B740" s="1144"/>
      <c r="C740" s="65"/>
      <c r="D740" s="43"/>
      <c r="E740" s="112"/>
      <c r="F740" s="112"/>
      <c r="G740" s="112">
        <v>425100</v>
      </c>
      <c r="H740" s="111"/>
      <c r="I740" s="111" t="s">
        <v>6054</v>
      </c>
      <c r="J740" s="103">
        <v>42570</v>
      </c>
      <c r="K740" s="103"/>
      <c r="L740" s="112" t="s">
        <v>3245</v>
      </c>
      <c r="M740" s="103"/>
      <c r="N740" s="103"/>
      <c r="O740" s="103"/>
      <c r="P740" s="103"/>
      <c r="Q740" s="103"/>
      <c r="R740" s="103"/>
      <c r="S740" s="103"/>
      <c r="T740" s="103"/>
      <c r="U740" s="1145" t="s">
        <v>514</v>
      </c>
      <c r="W740" s="103" t="str">
        <f t="shared" si="13"/>
        <v/>
      </c>
    </row>
    <row r="741" spans="1:23" ht="12.75" customHeight="1">
      <c r="A741" s="108">
        <v>732</v>
      </c>
      <c r="B741" s="1146"/>
      <c r="C741" s="44"/>
      <c r="D741" s="45"/>
      <c r="E741" s="112">
        <v>4261</v>
      </c>
      <c r="F741" s="112"/>
      <c r="G741" s="112"/>
      <c r="H741" s="111"/>
      <c r="I741" s="111" t="s">
        <v>3007</v>
      </c>
      <c r="J741" s="103"/>
      <c r="K741" s="103"/>
      <c r="L741" s="112" t="s">
        <v>3240</v>
      </c>
      <c r="M741" s="103"/>
      <c r="N741" s="103"/>
      <c r="O741" s="103"/>
      <c r="P741" s="103"/>
      <c r="Q741" s="103"/>
      <c r="R741" s="103"/>
      <c r="S741" s="103"/>
      <c r="T741" s="103"/>
      <c r="U741" s="1145" t="s">
        <v>514</v>
      </c>
      <c r="W741" s="103" t="str">
        <f t="shared" si="13"/>
        <v/>
      </c>
    </row>
    <row r="742" spans="1:23" ht="12.75" customHeight="1">
      <c r="A742" s="108">
        <v>733</v>
      </c>
      <c r="B742" s="1146"/>
      <c r="C742" s="44"/>
      <c r="D742" s="45"/>
      <c r="E742" s="112"/>
      <c r="F742" s="112">
        <v>42610</v>
      </c>
      <c r="G742" s="112"/>
      <c r="H742" s="111"/>
      <c r="I742" s="111" t="s">
        <v>3007</v>
      </c>
      <c r="J742" s="103">
        <v>4261</v>
      </c>
      <c r="K742" s="103"/>
      <c r="L742" s="112" t="s">
        <v>3240</v>
      </c>
      <c r="M742" s="103"/>
      <c r="N742" s="103"/>
      <c r="O742" s="103"/>
      <c r="P742" s="103"/>
      <c r="Q742" s="103"/>
      <c r="R742" s="103"/>
      <c r="S742" s="103"/>
      <c r="T742" s="103"/>
      <c r="U742" s="1145" t="s">
        <v>514</v>
      </c>
      <c r="W742" s="103" t="str">
        <f t="shared" si="13"/>
        <v/>
      </c>
    </row>
    <row r="743" spans="1:23" ht="12.75" customHeight="1">
      <c r="A743" s="108">
        <v>734</v>
      </c>
      <c r="B743" s="1146"/>
      <c r="C743" s="44"/>
      <c r="D743" s="45"/>
      <c r="E743" s="112"/>
      <c r="F743" s="112"/>
      <c r="G743" s="112">
        <v>426100</v>
      </c>
      <c r="H743" s="111"/>
      <c r="I743" s="111" t="s">
        <v>3008</v>
      </c>
      <c r="J743" s="103">
        <v>42610</v>
      </c>
      <c r="K743" s="103"/>
      <c r="L743" s="112" t="s">
        <v>3245</v>
      </c>
      <c r="M743" s="103"/>
      <c r="N743" s="103"/>
      <c r="O743" s="103"/>
      <c r="P743" s="103"/>
      <c r="Q743" s="103"/>
      <c r="R743" s="103"/>
      <c r="S743" s="103"/>
      <c r="T743" s="103"/>
      <c r="U743" s="128" t="s">
        <v>514</v>
      </c>
      <c r="W743" s="103" t="str">
        <f t="shared" si="13"/>
        <v/>
      </c>
    </row>
    <row r="744" spans="1:23" ht="12.75" customHeight="1">
      <c r="A744" s="108">
        <v>735</v>
      </c>
      <c r="B744" s="1146"/>
      <c r="C744" s="44"/>
      <c r="D744" s="45"/>
      <c r="E744" s="112"/>
      <c r="F744" s="112"/>
      <c r="G744" s="112">
        <v>426101</v>
      </c>
      <c r="H744" s="111"/>
      <c r="I744" s="111" t="s">
        <v>5104</v>
      </c>
      <c r="J744" s="103">
        <v>42610</v>
      </c>
      <c r="K744" s="103"/>
      <c r="L744" s="112" t="s">
        <v>3245</v>
      </c>
      <c r="M744" s="103"/>
      <c r="N744" s="103"/>
      <c r="O744" s="103"/>
      <c r="P744" s="103"/>
      <c r="Q744" s="103"/>
      <c r="R744" s="103"/>
      <c r="S744" s="103"/>
      <c r="T744" s="103"/>
      <c r="U744" s="128" t="s">
        <v>514</v>
      </c>
      <c r="W744" s="103" t="str">
        <f t="shared" si="13"/>
        <v/>
      </c>
    </row>
    <row r="745" spans="1:23" ht="12.75" customHeight="1">
      <c r="A745" s="108">
        <v>736</v>
      </c>
      <c r="B745" s="1146"/>
      <c r="C745" s="44"/>
      <c r="D745" s="45"/>
      <c r="E745" s="112"/>
      <c r="F745" s="112"/>
      <c r="G745" s="112">
        <v>426102</v>
      </c>
      <c r="H745" s="111"/>
      <c r="I745" s="111" t="s">
        <v>5105</v>
      </c>
      <c r="J745" s="103">
        <v>42610</v>
      </c>
      <c r="K745" s="103"/>
      <c r="L745" s="112" t="s">
        <v>3245</v>
      </c>
      <c r="M745" s="103"/>
      <c r="N745" s="103"/>
      <c r="O745" s="103"/>
      <c r="P745" s="103"/>
      <c r="Q745" s="103"/>
      <c r="R745" s="103"/>
      <c r="S745" s="103"/>
      <c r="T745" s="103"/>
      <c r="U745" s="1145" t="s">
        <v>514</v>
      </c>
      <c r="W745" s="103" t="str">
        <f t="shared" si="13"/>
        <v/>
      </c>
    </row>
    <row r="746" spans="1:23" ht="12.75" customHeight="1">
      <c r="A746" s="108">
        <v>737</v>
      </c>
      <c r="B746" s="1146"/>
      <c r="C746" s="44"/>
      <c r="D746" s="45"/>
      <c r="E746" s="112">
        <v>4265</v>
      </c>
      <c r="F746" s="112"/>
      <c r="G746" s="112"/>
      <c r="H746" s="111"/>
      <c r="I746" s="111" t="s">
        <v>5091</v>
      </c>
      <c r="J746" s="103"/>
      <c r="K746" s="103"/>
      <c r="L746" s="112" t="s">
        <v>3240</v>
      </c>
      <c r="M746" s="103"/>
      <c r="N746" s="103"/>
      <c r="O746" s="103"/>
      <c r="P746" s="103"/>
      <c r="Q746" s="103"/>
      <c r="R746" s="103"/>
      <c r="S746" s="103"/>
      <c r="T746" s="103"/>
      <c r="U746" s="128" t="s">
        <v>514</v>
      </c>
      <c r="W746" s="103" t="str">
        <f t="shared" si="13"/>
        <v/>
      </c>
    </row>
    <row r="747" spans="1:23" ht="12.75" customHeight="1">
      <c r="A747" s="108">
        <v>738</v>
      </c>
      <c r="B747" s="1146"/>
      <c r="C747" s="44"/>
      <c r="D747" s="45"/>
      <c r="E747" s="112"/>
      <c r="F747" s="112">
        <v>42650</v>
      </c>
      <c r="G747" s="112"/>
      <c r="H747" s="111"/>
      <c r="I747" s="111" t="s">
        <v>5091</v>
      </c>
      <c r="J747" s="103">
        <v>4265</v>
      </c>
      <c r="K747" s="103"/>
      <c r="L747" s="112" t="s">
        <v>3240</v>
      </c>
      <c r="M747" s="103"/>
      <c r="N747" s="103"/>
      <c r="O747" s="103"/>
      <c r="P747" s="103"/>
      <c r="Q747" s="103"/>
      <c r="R747" s="103"/>
      <c r="S747" s="103"/>
      <c r="T747" s="103"/>
      <c r="U747" s="128" t="s">
        <v>514</v>
      </c>
      <c r="W747" s="103" t="str">
        <f t="shared" si="13"/>
        <v/>
      </c>
    </row>
    <row r="748" spans="1:23" ht="12.75" customHeight="1">
      <c r="A748" s="108">
        <v>739</v>
      </c>
      <c r="B748" s="1146"/>
      <c r="C748" s="44"/>
      <c r="D748" s="45"/>
      <c r="E748" s="112"/>
      <c r="F748" s="112"/>
      <c r="G748" s="112">
        <v>426500</v>
      </c>
      <c r="H748" s="111"/>
      <c r="I748" s="111" t="s">
        <v>5092</v>
      </c>
      <c r="J748" s="103">
        <v>42650</v>
      </c>
      <c r="K748" s="103"/>
      <c r="L748" s="112" t="s">
        <v>3245</v>
      </c>
      <c r="M748" s="103"/>
      <c r="N748" s="103"/>
      <c r="O748" s="103"/>
      <c r="P748" s="103"/>
      <c r="Q748" s="103"/>
      <c r="R748" s="103"/>
      <c r="S748" s="103"/>
      <c r="T748" s="103"/>
      <c r="U748" s="1145" t="s">
        <v>514</v>
      </c>
      <c r="W748" s="103" t="str">
        <f t="shared" si="13"/>
        <v/>
      </c>
    </row>
    <row r="749" spans="1:23" ht="12.75" customHeight="1">
      <c r="A749" s="108">
        <v>740</v>
      </c>
      <c r="B749" s="61"/>
      <c r="C749" s="62"/>
      <c r="D749" s="63">
        <v>48</v>
      </c>
      <c r="E749" s="61"/>
      <c r="F749" s="152"/>
      <c r="G749" s="152"/>
      <c r="H749" s="154"/>
      <c r="I749" s="154" t="s">
        <v>3009</v>
      </c>
      <c r="J749" s="64"/>
      <c r="K749" s="64"/>
      <c r="L749" s="152" t="s">
        <v>3240</v>
      </c>
      <c r="M749" s="103"/>
      <c r="N749" s="103"/>
      <c r="O749" s="103"/>
      <c r="P749" s="103"/>
      <c r="Q749" s="103"/>
      <c r="R749" s="103"/>
      <c r="S749" s="103"/>
      <c r="T749" s="103"/>
      <c r="U749" s="1145" t="s">
        <v>514</v>
      </c>
      <c r="W749" s="103" t="str">
        <f t="shared" si="13"/>
        <v/>
      </c>
    </row>
    <row r="750" spans="1:23" ht="12.75" customHeight="1">
      <c r="A750" s="108">
        <v>741</v>
      </c>
      <c r="B750" s="1144"/>
      <c r="C750" s="65"/>
      <c r="D750" s="43"/>
      <c r="E750" s="112">
        <v>4710</v>
      </c>
      <c r="F750" s="112"/>
      <c r="G750" s="112"/>
      <c r="H750" s="111"/>
      <c r="I750" s="111" t="s">
        <v>3010</v>
      </c>
      <c r="J750" s="103"/>
      <c r="K750" s="103"/>
      <c r="L750" s="112" t="s">
        <v>3240</v>
      </c>
      <c r="M750" s="103"/>
      <c r="N750" s="103"/>
      <c r="O750" s="103"/>
      <c r="P750" s="103"/>
      <c r="Q750" s="103"/>
      <c r="R750" s="103"/>
      <c r="S750" s="103"/>
      <c r="T750" s="103"/>
      <c r="U750" s="1145" t="s">
        <v>514</v>
      </c>
      <c r="W750" s="103" t="str">
        <f t="shared" si="13"/>
        <v/>
      </c>
    </row>
    <row r="751" spans="1:23" ht="12.75" customHeight="1">
      <c r="A751" s="108">
        <v>742</v>
      </c>
      <c r="B751" s="1144"/>
      <c r="C751" s="65"/>
      <c r="D751" s="43"/>
      <c r="E751" s="112"/>
      <c r="F751" s="112">
        <v>47100</v>
      </c>
      <c r="G751" s="112"/>
      <c r="H751" s="111"/>
      <c r="I751" s="111" t="s">
        <v>3010</v>
      </c>
      <c r="J751" s="103">
        <v>4710</v>
      </c>
      <c r="K751" s="103"/>
      <c r="L751" s="112" t="s">
        <v>3240</v>
      </c>
      <c r="M751" s="103"/>
      <c r="N751" s="103"/>
      <c r="O751" s="103"/>
      <c r="P751" s="103"/>
      <c r="Q751" s="103"/>
      <c r="R751" s="103"/>
      <c r="S751" s="103"/>
      <c r="T751" s="103"/>
      <c r="U751" s="1145" t="s">
        <v>514</v>
      </c>
      <c r="W751" s="103" t="str">
        <f t="shared" si="13"/>
        <v/>
      </c>
    </row>
    <row r="752" spans="1:23" ht="12.75" customHeight="1">
      <c r="A752" s="108">
        <v>743</v>
      </c>
      <c r="B752" s="126"/>
      <c r="C752" s="65"/>
      <c r="D752" s="43"/>
      <c r="E752" s="112"/>
      <c r="F752" s="112"/>
      <c r="G752" s="112">
        <v>471000</v>
      </c>
      <c r="H752" s="111"/>
      <c r="I752" s="111" t="s">
        <v>3011</v>
      </c>
      <c r="J752" s="103">
        <v>47100</v>
      </c>
      <c r="K752" s="103"/>
      <c r="L752" s="112" t="s">
        <v>3245</v>
      </c>
      <c r="M752" s="103"/>
      <c r="N752" s="103"/>
      <c r="O752" s="103"/>
      <c r="P752" s="103"/>
      <c r="Q752" s="103"/>
      <c r="R752" s="103"/>
      <c r="S752" s="103"/>
      <c r="T752" s="103"/>
      <c r="U752" s="128" t="s">
        <v>514</v>
      </c>
      <c r="W752" s="103" t="str">
        <f t="shared" si="13"/>
        <v/>
      </c>
    </row>
    <row r="753" spans="1:23" ht="12.75" customHeight="1">
      <c r="A753" s="108">
        <v>744</v>
      </c>
      <c r="B753" s="126"/>
      <c r="C753" s="65"/>
      <c r="D753" s="43"/>
      <c r="E753" s="112">
        <v>4810</v>
      </c>
      <c r="F753" s="112"/>
      <c r="G753" s="112"/>
      <c r="H753" s="111"/>
      <c r="I753" s="111" t="s">
        <v>3012</v>
      </c>
      <c r="J753" s="103"/>
      <c r="K753" s="103"/>
      <c r="L753" s="112" t="s">
        <v>3240</v>
      </c>
      <c r="M753" s="103"/>
      <c r="N753" s="103"/>
      <c r="O753" s="103"/>
      <c r="P753" s="103"/>
      <c r="Q753" s="103"/>
      <c r="R753" s="103"/>
      <c r="S753" s="103"/>
      <c r="T753" s="103"/>
      <c r="U753" s="128" t="s">
        <v>514</v>
      </c>
      <c r="W753" s="103" t="str">
        <f t="shared" si="13"/>
        <v/>
      </c>
    </row>
    <row r="754" spans="1:23" ht="12.75" customHeight="1">
      <c r="A754" s="108">
        <v>745</v>
      </c>
      <c r="B754" s="126"/>
      <c r="C754" s="65"/>
      <c r="D754" s="43"/>
      <c r="E754" s="112"/>
      <c r="F754" s="112">
        <v>48100</v>
      </c>
      <c r="G754" s="112"/>
      <c r="H754" s="111"/>
      <c r="I754" s="111" t="s">
        <v>3012</v>
      </c>
      <c r="J754" s="103">
        <v>4810</v>
      </c>
      <c r="K754" s="103"/>
      <c r="L754" s="112" t="s">
        <v>3240</v>
      </c>
      <c r="M754" s="103"/>
      <c r="N754" s="103"/>
      <c r="O754" s="103"/>
      <c r="P754" s="103"/>
      <c r="Q754" s="103"/>
      <c r="R754" s="103"/>
      <c r="S754" s="103"/>
      <c r="T754" s="103"/>
      <c r="U754" s="128" t="s">
        <v>514</v>
      </c>
      <c r="W754" s="103" t="str">
        <f t="shared" si="13"/>
        <v/>
      </c>
    </row>
    <row r="755" spans="1:23" ht="12.75" customHeight="1">
      <c r="A755" s="108">
        <v>746</v>
      </c>
      <c r="B755" s="126"/>
      <c r="C755" s="65"/>
      <c r="D755" s="43"/>
      <c r="E755" s="112"/>
      <c r="F755" s="112"/>
      <c r="G755" s="112">
        <v>481000</v>
      </c>
      <c r="H755" s="111"/>
      <c r="I755" s="111" t="s">
        <v>3013</v>
      </c>
      <c r="J755" s="103">
        <v>48100</v>
      </c>
      <c r="K755" s="103"/>
      <c r="L755" s="112" t="s">
        <v>3245</v>
      </c>
      <c r="M755" s="103"/>
      <c r="N755" s="103"/>
      <c r="O755" s="103"/>
      <c r="P755" s="103"/>
      <c r="Q755" s="103"/>
      <c r="R755" s="103"/>
      <c r="S755" s="103"/>
      <c r="T755" s="103"/>
      <c r="U755" s="128" t="s">
        <v>514</v>
      </c>
      <c r="W755" s="103" t="str">
        <f t="shared" si="13"/>
        <v/>
      </c>
    </row>
    <row r="756" spans="1:23" ht="12.75" customHeight="1">
      <c r="A756" s="108">
        <v>747</v>
      </c>
      <c r="B756" s="126"/>
      <c r="C756" s="65"/>
      <c r="D756" s="43"/>
      <c r="E756" s="112">
        <v>4820</v>
      </c>
      <c r="F756" s="112"/>
      <c r="G756" s="112"/>
      <c r="H756" s="111"/>
      <c r="I756" s="111" t="s">
        <v>3014</v>
      </c>
      <c r="J756" s="103"/>
      <c r="K756" s="103"/>
      <c r="L756" s="112" t="s">
        <v>3240</v>
      </c>
      <c r="M756" s="103"/>
      <c r="N756" s="103"/>
      <c r="O756" s="103"/>
      <c r="P756" s="103"/>
      <c r="Q756" s="103"/>
      <c r="R756" s="103"/>
      <c r="S756" s="103"/>
      <c r="T756" s="103"/>
      <c r="U756" s="128" t="s">
        <v>514</v>
      </c>
      <c r="W756" s="103" t="str">
        <f t="shared" si="13"/>
        <v/>
      </c>
    </row>
    <row r="757" spans="1:23" ht="12.75" customHeight="1">
      <c r="A757" s="108">
        <v>748</v>
      </c>
      <c r="B757" s="126"/>
      <c r="C757" s="65"/>
      <c r="D757" s="43"/>
      <c r="E757" s="112"/>
      <c r="F757" s="112">
        <v>48200</v>
      </c>
      <c r="G757" s="112"/>
      <c r="H757" s="111"/>
      <c r="I757" s="111" t="s">
        <v>3014</v>
      </c>
      <c r="J757" s="103">
        <v>4820</v>
      </c>
      <c r="K757" s="103"/>
      <c r="L757" s="112" t="s">
        <v>3240</v>
      </c>
      <c r="M757" s="103"/>
      <c r="N757" s="103"/>
      <c r="O757" s="103"/>
      <c r="P757" s="103"/>
      <c r="Q757" s="103"/>
      <c r="R757" s="103"/>
      <c r="S757" s="103"/>
      <c r="T757" s="103"/>
      <c r="U757" s="128" t="s">
        <v>514</v>
      </c>
      <c r="W757" s="103" t="str">
        <f t="shared" si="13"/>
        <v/>
      </c>
    </row>
    <row r="758" spans="1:23" ht="12.75" customHeight="1">
      <c r="A758" s="108">
        <v>749</v>
      </c>
      <c r="B758" s="126"/>
      <c r="C758" s="65"/>
      <c r="D758" s="43"/>
      <c r="E758" s="112"/>
      <c r="F758" s="112"/>
      <c r="G758" s="112">
        <v>482000</v>
      </c>
      <c r="H758" s="111"/>
      <c r="I758" s="111" t="s">
        <v>3015</v>
      </c>
      <c r="J758" s="103">
        <v>48200</v>
      </c>
      <c r="K758" s="103"/>
      <c r="L758" s="112" t="s">
        <v>3245</v>
      </c>
      <c r="M758" s="103"/>
      <c r="N758" s="103"/>
      <c r="O758" s="103"/>
      <c r="P758" s="103"/>
      <c r="Q758" s="103"/>
      <c r="R758" s="103"/>
      <c r="S758" s="103"/>
      <c r="T758" s="103"/>
      <c r="U758" s="128" t="s">
        <v>514</v>
      </c>
      <c r="W758" s="103" t="str">
        <f t="shared" si="13"/>
        <v/>
      </c>
    </row>
    <row r="759" spans="1:23" ht="12.75" customHeight="1">
      <c r="A759" s="108">
        <v>750</v>
      </c>
      <c r="B759" s="126"/>
      <c r="C759" s="65"/>
      <c r="D759" s="43"/>
      <c r="E759" s="112"/>
      <c r="F759" s="112"/>
      <c r="G759" s="112">
        <v>482900</v>
      </c>
      <c r="H759" s="111"/>
      <c r="I759" s="111" t="s">
        <v>3016</v>
      </c>
      <c r="J759" s="103">
        <v>48200</v>
      </c>
      <c r="K759" s="103"/>
      <c r="L759" s="112" t="s">
        <v>3245</v>
      </c>
      <c r="M759" s="103"/>
      <c r="N759" s="103"/>
      <c r="O759" s="103"/>
      <c r="P759" s="103"/>
      <c r="Q759" s="103"/>
      <c r="R759" s="103"/>
      <c r="S759" s="103"/>
      <c r="T759" s="103"/>
      <c r="U759" s="128" t="s">
        <v>514</v>
      </c>
      <c r="W759" s="103" t="str">
        <f t="shared" si="13"/>
        <v/>
      </c>
    </row>
    <row r="760" spans="1:23" ht="12.75" customHeight="1">
      <c r="A760" s="108">
        <v>751</v>
      </c>
      <c r="B760" s="1144"/>
      <c r="C760" s="65"/>
      <c r="D760" s="43"/>
      <c r="E760" s="112">
        <v>4830</v>
      </c>
      <c r="F760" s="112"/>
      <c r="G760" s="112"/>
      <c r="H760" s="111"/>
      <c r="I760" s="111" t="s">
        <v>7517</v>
      </c>
      <c r="J760" s="103"/>
      <c r="K760" s="103"/>
      <c r="L760" s="112" t="s">
        <v>3240</v>
      </c>
      <c r="M760" s="103"/>
      <c r="N760" s="103"/>
      <c r="O760" s="103"/>
      <c r="P760" s="103"/>
      <c r="Q760" s="103"/>
      <c r="R760" s="103"/>
      <c r="S760" s="103"/>
      <c r="T760" s="103"/>
      <c r="U760" s="1145" t="s">
        <v>514</v>
      </c>
      <c r="V760" s="291" t="s">
        <v>7539</v>
      </c>
      <c r="W760" s="103" t="str">
        <f t="shared" si="13"/>
        <v>App</v>
      </c>
    </row>
    <row r="761" spans="1:23" ht="12.75" customHeight="1">
      <c r="A761" s="108">
        <v>752</v>
      </c>
      <c r="B761" s="1144"/>
      <c r="C761" s="65"/>
      <c r="D761" s="43"/>
      <c r="E761" s="112"/>
      <c r="F761" s="112">
        <v>48300</v>
      </c>
      <c r="G761" s="112"/>
      <c r="H761" s="111"/>
      <c r="I761" s="111" t="s">
        <v>7517</v>
      </c>
      <c r="J761" s="103">
        <v>4830</v>
      </c>
      <c r="K761" s="103"/>
      <c r="L761" s="112" t="s">
        <v>3240</v>
      </c>
      <c r="M761" s="103"/>
      <c r="N761" s="103"/>
      <c r="O761" s="103"/>
      <c r="P761" s="103"/>
      <c r="Q761" s="103"/>
      <c r="R761" s="103"/>
      <c r="S761" s="103"/>
      <c r="T761" s="103"/>
      <c r="U761" s="1145" t="s">
        <v>514</v>
      </c>
      <c r="V761" s="291" t="s">
        <v>7539</v>
      </c>
      <c r="W761" s="103" t="str">
        <f t="shared" si="13"/>
        <v>App</v>
      </c>
    </row>
    <row r="762" spans="1:23" ht="12.75" customHeight="1">
      <c r="A762" s="108">
        <v>753</v>
      </c>
      <c r="B762" s="1144"/>
      <c r="C762" s="65"/>
      <c r="D762" s="43"/>
      <c r="E762" s="112"/>
      <c r="F762" s="103"/>
      <c r="G762" s="112">
        <v>483200</v>
      </c>
      <c r="H762" s="111"/>
      <c r="I762" s="111" t="s">
        <v>7518</v>
      </c>
      <c r="J762" s="103">
        <v>48300</v>
      </c>
      <c r="K762" s="103"/>
      <c r="L762" s="112" t="s">
        <v>3245</v>
      </c>
      <c r="M762" s="103"/>
      <c r="N762" s="103"/>
      <c r="O762" s="103"/>
      <c r="P762" s="103"/>
      <c r="Q762" s="103"/>
      <c r="R762" s="103"/>
      <c r="S762" s="103"/>
      <c r="T762" s="103"/>
      <c r="U762" s="1145" t="s">
        <v>514</v>
      </c>
      <c r="V762" s="291" t="s">
        <v>7539</v>
      </c>
      <c r="W762" s="103" t="str">
        <f t="shared" si="13"/>
        <v>App</v>
      </c>
    </row>
    <row r="763" spans="1:23" ht="12.75" customHeight="1">
      <c r="A763" s="108">
        <v>754</v>
      </c>
      <c r="B763" s="1144"/>
      <c r="C763" s="65"/>
      <c r="D763" s="43"/>
      <c r="E763" s="112"/>
      <c r="F763" s="112"/>
      <c r="G763" s="112">
        <v>483300</v>
      </c>
      <c r="H763" s="111"/>
      <c r="I763" s="111" t="s">
        <v>7519</v>
      </c>
      <c r="J763" s="103">
        <v>48300</v>
      </c>
      <c r="K763" s="103"/>
      <c r="L763" s="112" t="s">
        <v>3245</v>
      </c>
      <c r="M763" s="103"/>
      <c r="N763" s="103"/>
      <c r="O763" s="103"/>
      <c r="P763" s="103"/>
      <c r="Q763" s="103"/>
      <c r="R763" s="103"/>
      <c r="S763" s="103"/>
      <c r="T763" s="103"/>
      <c r="U763" s="1145" t="s">
        <v>514</v>
      </c>
      <c r="V763" s="291" t="s">
        <v>7539</v>
      </c>
      <c r="W763" s="103" t="str">
        <f t="shared" si="13"/>
        <v>App</v>
      </c>
    </row>
    <row r="764" spans="1:23" ht="12.75" customHeight="1">
      <c r="A764" s="108">
        <v>755</v>
      </c>
      <c r="B764" s="61"/>
      <c r="C764" s="62"/>
      <c r="D764" s="63">
        <v>49</v>
      </c>
      <c r="E764" s="61"/>
      <c r="F764" s="152"/>
      <c r="G764" s="152"/>
      <c r="H764" s="154"/>
      <c r="I764" s="154" t="s">
        <v>3017</v>
      </c>
      <c r="J764" s="64"/>
      <c r="K764" s="64"/>
      <c r="L764" s="152" t="s">
        <v>3240</v>
      </c>
      <c r="M764" s="103"/>
      <c r="N764" s="103"/>
      <c r="O764" s="103"/>
      <c r="P764" s="103"/>
      <c r="Q764" s="103"/>
      <c r="R764" s="103"/>
      <c r="S764" s="103"/>
      <c r="T764" s="103"/>
      <c r="U764" s="128" t="s">
        <v>514</v>
      </c>
      <c r="W764" s="103" t="str">
        <f t="shared" si="13"/>
        <v/>
      </c>
    </row>
    <row r="765" spans="1:23" ht="12.75" customHeight="1">
      <c r="A765" s="108">
        <v>756</v>
      </c>
      <c r="B765" s="1146"/>
      <c r="C765" s="44"/>
      <c r="D765" s="45"/>
      <c r="E765" s="112">
        <v>4162</v>
      </c>
      <c r="F765" s="112"/>
      <c r="G765" s="112"/>
      <c r="H765" s="111"/>
      <c r="I765" s="111" t="s">
        <v>5695</v>
      </c>
      <c r="J765" s="103"/>
      <c r="K765" s="103"/>
      <c r="L765" s="117" t="s">
        <v>3240</v>
      </c>
      <c r="M765" s="103"/>
      <c r="N765" s="103"/>
      <c r="O765" s="103"/>
      <c r="P765" s="103"/>
      <c r="Q765" s="103"/>
      <c r="R765" s="103"/>
      <c r="S765" s="103"/>
      <c r="T765" s="103"/>
      <c r="U765" s="1145" t="s">
        <v>514</v>
      </c>
      <c r="W765" s="103" t="str">
        <f t="shared" si="13"/>
        <v/>
      </c>
    </row>
    <row r="766" spans="1:23" ht="12.75" customHeight="1">
      <c r="A766" s="108">
        <v>757</v>
      </c>
      <c r="B766" s="1146"/>
      <c r="C766" s="44"/>
      <c r="D766" s="45"/>
      <c r="E766" s="1146"/>
      <c r="F766" s="112">
        <v>41620</v>
      </c>
      <c r="G766" s="112"/>
      <c r="H766" s="111"/>
      <c r="I766" s="111" t="s">
        <v>5695</v>
      </c>
      <c r="J766" s="103">
        <v>4162</v>
      </c>
      <c r="K766" s="103"/>
      <c r="L766" s="117" t="s">
        <v>3240</v>
      </c>
      <c r="M766" s="103"/>
      <c r="N766" s="103"/>
      <c r="O766" s="103"/>
      <c r="P766" s="103"/>
      <c r="Q766" s="103"/>
      <c r="R766" s="103"/>
      <c r="S766" s="103"/>
      <c r="T766" s="103"/>
      <c r="U766" s="1145" t="s">
        <v>514</v>
      </c>
      <c r="W766" s="103" t="str">
        <f t="shared" si="13"/>
        <v/>
      </c>
    </row>
    <row r="767" spans="1:23" ht="12.75" customHeight="1">
      <c r="A767" s="108">
        <v>758</v>
      </c>
      <c r="B767" s="1146"/>
      <c r="C767" s="44"/>
      <c r="D767" s="45"/>
      <c r="E767" s="1146"/>
      <c r="F767" s="112"/>
      <c r="G767" s="112">
        <v>416200</v>
      </c>
      <c r="H767" s="111"/>
      <c r="I767" s="111" t="s">
        <v>5697</v>
      </c>
      <c r="J767" s="103">
        <v>41620</v>
      </c>
      <c r="K767" s="103"/>
      <c r="L767" s="117" t="s">
        <v>3245</v>
      </c>
      <c r="M767" s="103"/>
      <c r="N767" s="103"/>
      <c r="O767" s="103"/>
      <c r="P767" s="103"/>
      <c r="Q767" s="103"/>
      <c r="R767" s="103"/>
      <c r="S767" s="103"/>
      <c r="T767" s="103"/>
      <c r="U767" s="1145" t="s">
        <v>514</v>
      </c>
      <c r="W767" s="103" t="str">
        <f t="shared" si="13"/>
        <v/>
      </c>
    </row>
    <row r="768" spans="1:23" ht="12.75" customHeight="1">
      <c r="A768" s="108">
        <v>759</v>
      </c>
      <c r="B768" s="1146"/>
      <c r="C768" s="44"/>
      <c r="D768" s="45"/>
      <c r="E768" s="1146"/>
      <c r="F768" s="112"/>
      <c r="G768" s="112">
        <v>416290</v>
      </c>
      <c r="H768" s="111"/>
      <c r="I768" s="111" t="s">
        <v>5696</v>
      </c>
      <c r="J768" s="103">
        <v>41620</v>
      </c>
      <c r="L768" s="117" t="s">
        <v>3245</v>
      </c>
      <c r="M768" s="103"/>
      <c r="N768" s="103"/>
      <c r="O768" s="103"/>
      <c r="P768" s="103"/>
      <c r="Q768" s="103"/>
      <c r="R768" s="103"/>
      <c r="S768" s="103"/>
      <c r="T768" s="103"/>
      <c r="U768" s="1145" t="s">
        <v>514</v>
      </c>
      <c r="W768" s="103" t="str">
        <f t="shared" si="13"/>
        <v/>
      </c>
    </row>
    <row r="769" spans="1:23" ht="12.75" customHeight="1">
      <c r="A769" s="108">
        <v>760</v>
      </c>
      <c r="B769" s="126"/>
      <c r="C769" s="65"/>
      <c r="D769" s="43"/>
      <c r="E769" s="112">
        <v>4272</v>
      </c>
      <c r="F769" s="112"/>
      <c r="G769" s="112"/>
      <c r="H769" s="111"/>
      <c r="I769" s="111" t="s">
        <v>3018</v>
      </c>
      <c r="J769" s="103"/>
      <c r="L769" s="117" t="s">
        <v>3240</v>
      </c>
      <c r="M769" s="103"/>
      <c r="N769" s="103"/>
      <c r="O769" s="103"/>
      <c r="P769" s="103"/>
      <c r="Q769" s="103"/>
      <c r="R769" s="103"/>
      <c r="S769" s="103"/>
      <c r="T769" s="103"/>
      <c r="U769" s="128" t="s">
        <v>514</v>
      </c>
      <c r="W769" s="103" t="str">
        <f t="shared" si="13"/>
        <v/>
      </c>
    </row>
    <row r="770" spans="1:23" ht="12.75" customHeight="1">
      <c r="A770" s="108">
        <v>761</v>
      </c>
      <c r="B770" s="126"/>
      <c r="C770" s="65"/>
      <c r="D770" s="43"/>
      <c r="E770" s="112"/>
      <c r="F770" s="112">
        <v>42720</v>
      </c>
      <c r="G770" s="112"/>
      <c r="H770" s="111"/>
      <c r="I770" s="111" t="s">
        <v>3018</v>
      </c>
      <c r="J770" s="103">
        <v>4272</v>
      </c>
      <c r="L770" s="117" t="s">
        <v>3240</v>
      </c>
      <c r="M770" s="103"/>
      <c r="N770" s="103"/>
      <c r="O770" s="103"/>
      <c r="P770" s="103"/>
      <c r="Q770" s="103"/>
      <c r="R770" s="103"/>
      <c r="S770" s="103"/>
      <c r="T770" s="103"/>
      <c r="U770" s="128" t="s">
        <v>514</v>
      </c>
      <c r="W770" s="103" t="str">
        <f t="shared" si="13"/>
        <v/>
      </c>
    </row>
    <row r="771" spans="1:23" ht="12.75" customHeight="1">
      <c r="A771" s="108">
        <v>762</v>
      </c>
      <c r="B771" s="126"/>
      <c r="C771" s="65"/>
      <c r="D771" s="43"/>
      <c r="E771" s="112"/>
      <c r="F771" s="112"/>
      <c r="G771" s="112">
        <v>427200</v>
      </c>
      <c r="H771" s="111"/>
      <c r="I771" s="111" t="s">
        <v>3019</v>
      </c>
      <c r="J771" s="103">
        <v>42720</v>
      </c>
      <c r="L771" s="117" t="s">
        <v>3245</v>
      </c>
      <c r="M771" s="103"/>
      <c r="N771" s="103"/>
      <c r="O771" s="103"/>
      <c r="P771" s="103"/>
      <c r="Q771" s="103"/>
      <c r="R771" s="103"/>
      <c r="S771" s="103"/>
      <c r="T771" s="103"/>
      <c r="U771" s="128" t="s">
        <v>514</v>
      </c>
      <c r="W771" s="103" t="str">
        <f t="shared" si="13"/>
        <v/>
      </c>
    </row>
    <row r="772" spans="1:23" ht="12.75" customHeight="1">
      <c r="A772" s="108">
        <v>763</v>
      </c>
      <c r="B772" s="1144"/>
      <c r="C772" s="65"/>
      <c r="D772" s="43"/>
      <c r="E772" s="112"/>
      <c r="F772" s="112"/>
      <c r="G772" s="112">
        <v>427250</v>
      </c>
      <c r="H772" s="111"/>
      <c r="I772" s="111" t="s">
        <v>6899</v>
      </c>
      <c r="J772" s="103">
        <v>42720</v>
      </c>
      <c r="L772" s="117" t="s">
        <v>3245</v>
      </c>
      <c r="M772" s="103"/>
      <c r="N772" s="103"/>
      <c r="O772" s="103"/>
      <c r="P772" s="103"/>
      <c r="Q772" s="103"/>
      <c r="R772" s="103"/>
      <c r="S772" s="103"/>
      <c r="T772" s="103"/>
      <c r="U772" s="1145" t="s">
        <v>514</v>
      </c>
      <c r="W772" s="103" t="str">
        <f t="shared" si="13"/>
        <v/>
      </c>
    </row>
    <row r="773" spans="1:23" ht="12.75" customHeight="1">
      <c r="A773" s="108">
        <v>764</v>
      </c>
      <c r="B773" s="1144"/>
      <c r="C773" s="65"/>
      <c r="D773" s="43"/>
      <c r="E773" s="112"/>
      <c r="F773" s="112"/>
      <c r="G773" s="112">
        <v>427290</v>
      </c>
      <c r="H773" s="111"/>
      <c r="I773" s="111" t="s">
        <v>3020</v>
      </c>
      <c r="J773" s="103">
        <v>42720</v>
      </c>
      <c r="L773" s="117" t="s">
        <v>3245</v>
      </c>
      <c r="M773" s="103"/>
      <c r="N773" s="103"/>
      <c r="O773" s="103"/>
      <c r="P773" s="103"/>
      <c r="Q773" s="103"/>
      <c r="R773" s="103"/>
      <c r="S773" s="103"/>
      <c r="T773" s="103"/>
      <c r="U773" s="1145" t="s">
        <v>1580</v>
      </c>
      <c r="W773" s="103" t="str">
        <f t="shared" si="13"/>
        <v/>
      </c>
    </row>
    <row r="774" spans="1:23" ht="12.75" customHeight="1">
      <c r="A774" s="108">
        <v>765</v>
      </c>
      <c r="B774" s="1245"/>
      <c r="C774" s="44"/>
      <c r="D774" s="45"/>
      <c r="E774" s="112">
        <v>4273</v>
      </c>
      <c r="F774" s="112"/>
      <c r="G774" s="112"/>
      <c r="H774" s="111"/>
      <c r="I774" s="111" t="s">
        <v>9600</v>
      </c>
      <c r="J774" s="103"/>
      <c r="K774" s="103"/>
      <c r="L774" s="112"/>
      <c r="M774" s="103"/>
      <c r="N774" s="103"/>
      <c r="O774" s="103"/>
      <c r="P774" s="103"/>
      <c r="Q774" s="103"/>
      <c r="R774" s="103"/>
      <c r="S774" s="103"/>
      <c r="T774" s="103"/>
      <c r="U774" s="1244" t="s">
        <v>514</v>
      </c>
      <c r="W774" s="103" t="str">
        <f t="shared" ref="W774:W776" si="14">LEFT(V774,3)</f>
        <v/>
      </c>
    </row>
    <row r="775" spans="1:23" ht="12.75" customHeight="1">
      <c r="A775" s="108">
        <v>766</v>
      </c>
      <c r="B775" s="1245"/>
      <c r="C775" s="44"/>
      <c r="D775" s="45"/>
      <c r="E775" s="112"/>
      <c r="F775" s="112">
        <v>42730</v>
      </c>
      <c r="G775" s="112"/>
      <c r="H775" s="111"/>
      <c r="I775" s="111" t="s">
        <v>9600</v>
      </c>
      <c r="J775" s="103">
        <v>4273</v>
      </c>
      <c r="K775" s="103"/>
      <c r="L775" s="112"/>
      <c r="M775" s="103"/>
      <c r="N775" s="103"/>
      <c r="O775" s="103"/>
      <c r="P775" s="103"/>
      <c r="Q775" s="103"/>
      <c r="R775" s="103"/>
      <c r="S775" s="103"/>
      <c r="T775" s="103"/>
      <c r="U775" s="1244" t="s">
        <v>514</v>
      </c>
      <c r="W775" s="103" t="str">
        <f t="shared" si="14"/>
        <v/>
      </c>
    </row>
    <row r="776" spans="1:23" ht="12.75" customHeight="1">
      <c r="A776" s="108">
        <v>767</v>
      </c>
      <c r="B776" s="1245"/>
      <c r="C776" s="44"/>
      <c r="D776" s="45"/>
      <c r="E776" s="112"/>
      <c r="F776" s="112"/>
      <c r="G776" s="112">
        <v>427300</v>
      </c>
      <c r="H776" s="111"/>
      <c r="I776" s="111" t="s">
        <v>9601</v>
      </c>
      <c r="J776" s="103">
        <v>42730</v>
      </c>
      <c r="K776" s="103"/>
      <c r="L776" s="112"/>
      <c r="M776" s="103"/>
      <c r="N776" s="103"/>
      <c r="O776" s="103"/>
      <c r="P776" s="103"/>
      <c r="Q776" s="103"/>
      <c r="R776" s="103"/>
      <c r="S776" s="103"/>
      <c r="T776" s="103"/>
      <c r="U776" s="1244" t="s">
        <v>514</v>
      </c>
      <c r="W776" s="103" t="str">
        <f t="shared" si="14"/>
        <v/>
      </c>
    </row>
    <row r="777" spans="1:23" ht="12.75" customHeight="1">
      <c r="A777" s="108">
        <v>768</v>
      </c>
      <c r="B777" s="1146"/>
      <c r="C777" s="44"/>
      <c r="D777" s="45"/>
      <c r="E777" s="112">
        <v>4292</v>
      </c>
      <c r="F777" s="112"/>
      <c r="G777" s="112"/>
      <c r="H777" s="111"/>
      <c r="I777" s="111" t="s">
        <v>3021</v>
      </c>
      <c r="J777" s="103"/>
      <c r="L777" s="112" t="s">
        <v>3240</v>
      </c>
      <c r="M777" s="103"/>
      <c r="N777" s="103"/>
      <c r="O777" s="103"/>
      <c r="P777" s="103"/>
      <c r="Q777" s="103"/>
      <c r="R777" s="103"/>
      <c r="S777" s="103"/>
      <c r="T777" s="103"/>
      <c r="U777" s="1145" t="s">
        <v>1580</v>
      </c>
      <c r="W777" s="103" t="str">
        <f t="shared" si="13"/>
        <v/>
      </c>
    </row>
    <row r="778" spans="1:23" ht="12.75" customHeight="1">
      <c r="A778" s="108">
        <v>769</v>
      </c>
      <c r="B778" s="1146"/>
      <c r="C778" s="44"/>
      <c r="D778" s="45"/>
      <c r="E778" s="112"/>
      <c r="F778" s="112">
        <v>42920</v>
      </c>
      <c r="G778" s="112"/>
      <c r="H778" s="111"/>
      <c r="I778" s="111" t="s">
        <v>3021</v>
      </c>
      <c r="J778" s="133">
        <v>4292</v>
      </c>
      <c r="L778" s="112" t="s">
        <v>3240</v>
      </c>
      <c r="M778" s="103"/>
      <c r="N778" s="103"/>
      <c r="O778" s="103"/>
      <c r="P778" s="103"/>
      <c r="Q778" s="103"/>
      <c r="R778" s="103"/>
      <c r="S778" s="103"/>
      <c r="T778" s="103"/>
      <c r="U778" s="1145" t="s">
        <v>1580</v>
      </c>
      <c r="W778" s="103" t="str">
        <f t="shared" si="13"/>
        <v/>
      </c>
    </row>
    <row r="779" spans="1:23" ht="12.75" customHeight="1">
      <c r="A779" s="108">
        <v>770</v>
      </c>
      <c r="B779" s="126"/>
      <c r="C779" s="65"/>
      <c r="D779" s="43"/>
      <c r="E779" s="1145"/>
      <c r="F779" s="112"/>
      <c r="G779" s="112">
        <v>429200</v>
      </c>
      <c r="H779" s="111"/>
      <c r="I779" s="111" t="s">
        <v>3022</v>
      </c>
      <c r="J779" s="103">
        <v>42920</v>
      </c>
      <c r="L779" s="117" t="s">
        <v>3245</v>
      </c>
      <c r="M779" s="103"/>
      <c r="N779" s="103"/>
      <c r="O779" s="103"/>
      <c r="P779" s="103"/>
      <c r="Q779" s="103"/>
      <c r="R779" s="103"/>
      <c r="S779" s="103"/>
      <c r="T779" s="103"/>
      <c r="U779" s="128" t="s">
        <v>1580</v>
      </c>
      <c r="W779" s="103" t="str">
        <f t="shared" si="13"/>
        <v/>
      </c>
    </row>
    <row r="780" spans="1:23" ht="12.75" customHeight="1">
      <c r="A780" s="108">
        <v>771</v>
      </c>
      <c r="B780" s="126"/>
      <c r="C780" s="65"/>
      <c r="D780" s="43"/>
      <c r="E780" s="112">
        <v>4352</v>
      </c>
      <c r="F780" s="112"/>
      <c r="G780" s="112"/>
      <c r="H780" s="111"/>
      <c r="I780" s="111" t="s">
        <v>3023</v>
      </c>
      <c r="J780" s="103"/>
      <c r="L780" s="117" t="s">
        <v>3240</v>
      </c>
      <c r="M780" s="103"/>
      <c r="N780" s="103"/>
      <c r="O780" s="103"/>
      <c r="P780" s="103"/>
      <c r="Q780" s="103"/>
      <c r="R780" s="103"/>
      <c r="S780" s="103"/>
      <c r="T780" s="103"/>
      <c r="U780" s="128" t="s">
        <v>514</v>
      </c>
      <c r="W780" s="103" t="str">
        <f t="shared" si="13"/>
        <v/>
      </c>
    </row>
    <row r="781" spans="1:23" ht="12.75" customHeight="1">
      <c r="A781" s="108">
        <v>772</v>
      </c>
      <c r="B781" s="126"/>
      <c r="C781" s="65"/>
      <c r="D781" s="43"/>
      <c r="E781" s="112"/>
      <c r="F781" s="112">
        <v>43520</v>
      </c>
      <c r="G781" s="112"/>
      <c r="H781" s="111"/>
      <c r="I781" s="111" t="s">
        <v>3023</v>
      </c>
      <c r="J781" s="103">
        <v>4352</v>
      </c>
      <c r="L781" s="117" t="s">
        <v>3240</v>
      </c>
      <c r="M781" s="103"/>
      <c r="N781" s="103"/>
      <c r="O781" s="103"/>
      <c r="P781" s="103"/>
      <c r="Q781" s="103"/>
      <c r="R781" s="103"/>
      <c r="S781" s="103"/>
      <c r="T781" s="103"/>
      <c r="U781" s="128" t="s">
        <v>514</v>
      </c>
      <c r="W781" s="103" t="str">
        <f t="shared" si="13"/>
        <v/>
      </c>
    </row>
    <row r="782" spans="1:23" ht="12.75" customHeight="1">
      <c r="A782" s="108">
        <v>773</v>
      </c>
      <c r="B782" s="192"/>
      <c r="C782" s="198"/>
      <c r="D782" s="195"/>
      <c r="E782" s="199"/>
      <c r="F782" s="199"/>
      <c r="G782" s="199">
        <v>435180</v>
      </c>
      <c r="H782" s="191"/>
      <c r="I782" s="191" t="s">
        <v>3857</v>
      </c>
      <c r="J782" s="190">
        <v>43520</v>
      </c>
      <c r="K782" s="190"/>
      <c r="L782" s="199" t="s">
        <v>3245</v>
      </c>
      <c r="M782" s="190"/>
      <c r="N782" s="190"/>
      <c r="O782" s="190"/>
      <c r="P782" s="190"/>
      <c r="Q782" s="190"/>
      <c r="R782" s="190"/>
      <c r="S782" s="190"/>
      <c r="T782" s="190"/>
      <c r="U782" s="188" t="s">
        <v>514</v>
      </c>
      <c r="V782" s="189" t="s">
        <v>6923</v>
      </c>
      <c r="W782" s="103" t="str">
        <f t="shared" si="13"/>
        <v>End</v>
      </c>
    </row>
    <row r="783" spans="1:23" ht="12.75" customHeight="1">
      <c r="A783" s="108">
        <v>774</v>
      </c>
      <c r="B783" s="192"/>
      <c r="C783" s="198"/>
      <c r="D783" s="195"/>
      <c r="E783" s="199"/>
      <c r="F783" s="199"/>
      <c r="G783" s="199">
        <v>435190</v>
      </c>
      <c r="H783" s="191"/>
      <c r="I783" s="191" t="s">
        <v>3858</v>
      </c>
      <c r="J783" s="190">
        <v>43520</v>
      </c>
      <c r="K783" s="190"/>
      <c r="L783" s="199" t="s">
        <v>3245</v>
      </c>
      <c r="M783" s="190"/>
      <c r="N783" s="190"/>
      <c r="O783" s="190"/>
      <c r="P783" s="190"/>
      <c r="Q783" s="190"/>
      <c r="R783" s="190"/>
      <c r="S783" s="190"/>
      <c r="T783" s="190"/>
      <c r="U783" s="188" t="s">
        <v>514</v>
      </c>
      <c r="V783" s="189" t="s">
        <v>6923</v>
      </c>
      <c r="W783" s="103" t="str">
        <f t="shared" si="13"/>
        <v>End</v>
      </c>
    </row>
    <row r="784" spans="1:23" ht="12.75" customHeight="1">
      <c r="A784" s="108">
        <v>775</v>
      </c>
      <c r="B784" s="126"/>
      <c r="C784" s="65"/>
      <c r="D784" s="43"/>
      <c r="E784" s="112"/>
      <c r="F784" s="112"/>
      <c r="G784" s="112">
        <v>435200</v>
      </c>
      <c r="H784" s="111"/>
      <c r="I784" s="111" t="s">
        <v>6696</v>
      </c>
      <c r="J784" s="103">
        <v>43520</v>
      </c>
      <c r="L784" s="117" t="s">
        <v>3245</v>
      </c>
      <c r="M784" s="103"/>
      <c r="N784" s="103"/>
      <c r="O784" s="103"/>
      <c r="P784" s="103"/>
      <c r="Q784" s="103"/>
      <c r="R784" s="103"/>
      <c r="S784" s="103"/>
      <c r="T784" s="103"/>
      <c r="U784" s="128" t="s">
        <v>514</v>
      </c>
      <c r="W784" s="103" t="str">
        <f t="shared" ref="W784:W848" si="15">LEFT(V784,3)</f>
        <v/>
      </c>
    </row>
    <row r="785" spans="1:23" ht="12.75" customHeight="1">
      <c r="A785" s="108">
        <v>776</v>
      </c>
      <c r="B785" s="126"/>
      <c r="C785" s="65"/>
      <c r="D785" s="43"/>
      <c r="E785" s="112"/>
      <c r="F785" s="112"/>
      <c r="G785" s="112">
        <v>435210</v>
      </c>
      <c r="H785" s="111"/>
      <c r="I785" s="111" t="s">
        <v>3024</v>
      </c>
      <c r="J785" s="103">
        <v>43520</v>
      </c>
      <c r="L785" s="117" t="s">
        <v>3245</v>
      </c>
      <c r="M785" s="103"/>
      <c r="N785" s="103"/>
      <c r="O785" s="103"/>
      <c r="P785" s="103"/>
      <c r="Q785" s="103"/>
      <c r="R785" s="103"/>
      <c r="S785" s="103"/>
      <c r="T785" s="103"/>
      <c r="U785" s="128" t="s">
        <v>514</v>
      </c>
      <c r="W785" s="103" t="str">
        <f t="shared" si="15"/>
        <v/>
      </c>
    </row>
    <row r="786" spans="1:23" ht="12.75" customHeight="1">
      <c r="A786" s="108">
        <v>777</v>
      </c>
      <c r="B786" s="572"/>
      <c r="C786" s="573"/>
      <c r="D786" s="574"/>
      <c r="E786" s="112"/>
      <c r="F786" s="575"/>
      <c r="G786" s="575">
        <v>435220</v>
      </c>
      <c r="H786" s="576"/>
      <c r="I786" s="111" t="s">
        <v>8531</v>
      </c>
      <c r="J786" s="103">
        <v>43520</v>
      </c>
      <c r="L786" s="117" t="s">
        <v>3245</v>
      </c>
      <c r="M786" s="103"/>
      <c r="N786" s="103"/>
      <c r="O786" s="103"/>
      <c r="P786" s="103"/>
      <c r="Q786" s="103"/>
      <c r="R786" s="103"/>
      <c r="S786" s="103"/>
      <c r="T786" s="103"/>
      <c r="U786" s="571" t="s">
        <v>514</v>
      </c>
      <c r="W786" s="103" t="str">
        <f t="shared" si="15"/>
        <v/>
      </c>
    </row>
    <row r="787" spans="1:23" ht="12.75" customHeight="1">
      <c r="A787" s="108">
        <v>778</v>
      </c>
      <c r="B787" s="186"/>
      <c r="C787" s="65"/>
      <c r="D787" s="43"/>
      <c r="E787" s="112"/>
      <c r="F787" s="112"/>
      <c r="G787" s="112">
        <v>435250</v>
      </c>
      <c r="H787" s="111"/>
      <c r="I787" s="111" t="s">
        <v>6632</v>
      </c>
      <c r="J787" s="103">
        <v>43520</v>
      </c>
      <c r="L787" s="117" t="s">
        <v>3245</v>
      </c>
      <c r="M787" s="103"/>
      <c r="N787" s="103"/>
      <c r="O787" s="103"/>
      <c r="P787" s="103"/>
      <c r="Q787" s="103"/>
      <c r="R787" s="103"/>
      <c r="S787" s="103"/>
      <c r="T787" s="103"/>
      <c r="U787" s="187" t="s">
        <v>514</v>
      </c>
      <c r="W787" s="103" t="str">
        <f t="shared" si="15"/>
        <v/>
      </c>
    </row>
    <row r="788" spans="1:23" ht="12.75" customHeight="1">
      <c r="A788" s="108">
        <v>779</v>
      </c>
      <c r="B788" s="181"/>
      <c r="C788" s="65"/>
      <c r="D788" s="43"/>
      <c r="E788" s="112"/>
      <c r="F788" s="112"/>
      <c r="G788" s="112">
        <v>435260</v>
      </c>
      <c r="H788" s="111"/>
      <c r="I788" s="111" t="s">
        <v>8524</v>
      </c>
      <c r="J788" s="103">
        <v>43520</v>
      </c>
      <c r="L788" s="117" t="s">
        <v>3245</v>
      </c>
      <c r="M788" s="103"/>
      <c r="N788" s="103"/>
      <c r="O788" s="103"/>
      <c r="P788" s="103"/>
      <c r="Q788" s="103"/>
      <c r="R788" s="103"/>
      <c r="S788" s="103"/>
      <c r="T788" s="103"/>
      <c r="U788" s="182" t="s">
        <v>514</v>
      </c>
      <c r="W788" s="103" t="str">
        <f t="shared" si="15"/>
        <v/>
      </c>
    </row>
    <row r="789" spans="1:23" ht="12.75" customHeight="1">
      <c r="A789" s="108">
        <v>780</v>
      </c>
      <c r="B789" s="126"/>
      <c r="C789" s="65"/>
      <c r="D789" s="43"/>
      <c r="E789" s="112"/>
      <c r="F789" s="112"/>
      <c r="G789" s="112">
        <v>435290</v>
      </c>
      <c r="H789" s="111"/>
      <c r="I789" s="111" t="s">
        <v>3025</v>
      </c>
      <c r="J789" s="103">
        <v>43520</v>
      </c>
      <c r="L789" s="117" t="s">
        <v>3245</v>
      </c>
      <c r="M789" s="103"/>
      <c r="N789" s="103"/>
      <c r="O789" s="103"/>
      <c r="P789" s="103"/>
      <c r="Q789" s="103"/>
      <c r="R789" s="103"/>
      <c r="S789" s="103"/>
      <c r="T789" s="103"/>
      <c r="U789" s="128" t="s">
        <v>1580</v>
      </c>
      <c r="W789" s="103" t="str">
        <f t="shared" si="15"/>
        <v/>
      </c>
    </row>
    <row r="790" spans="1:23" ht="12.75" customHeight="1">
      <c r="A790" s="108">
        <v>781</v>
      </c>
      <c r="B790" s="126"/>
      <c r="C790" s="65"/>
      <c r="D790" s="43"/>
      <c r="E790" s="112">
        <v>4392</v>
      </c>
      <c r="F790" s="112"/>
      <c r="G790" s="112"/>
      <c r="H790" s="111"/>
      <c r="I790" s="111" t="s">
        <v>3026</v>
      </c>
      <c r="J790" s="103"/>
      <c r="L790" s="117" t="s">
        <v>3240</v>
      </c>
      <c r="M790" s="103"/>
      <c r="N790" s="103"/>
      <c r="O790" s="103"/>
      <c r="P790" s="103"/>
      <c r="Q790" s="103"/>
      <c r="R790" s="103"/>
      <c r="S790" s="103"/>
      <c r="T790" s="103"/>
      <c r="U790" s="128" t="s">
        <v>1580</v>
      </c>
      <c r="W790" s="103" t="str">
        <f t="shared" si="15"/>
        <v/>
      </c>
    </row>
    <row r="791" spans="1:23" ht="12.75" customHeight="1">
      <c r="A791" s="108">
        <v>782</v>
      </c>
      <c r="B791" s="126"/>
      <c r="C791" s="65"/>
      <c r="D791" s="43"/>
      <c r="E791" s="112"/>
      <c r="F791" s="112">
        <v>43920</v>
      </c>
      <c r="G791" s="112"/>
      <c r="H791" s="111"/>
      <c r="I791" s="111" t="s">
        <v>3026</v>
      </c>
      <c r="J791" s="103">
        <v>4392</v>
      </c>
      <c r="L791" s="117" t="s">
        <v>3240</v>
      </c>
      <c r="M791" s="103"/>
      <c r="N791" s="103"/>
      <c r="O791" s="103"/>
      <c r="P791" s="103"/>
      <c r="Q791" s="103"/>
      <c r="R791" s="103"/>
      <c r="S791" s="103"/>
      <c r="T791" s="103"/>
      <c r="U791" s="128" t="s">
        <v>1580</v>
      </c>
      <c r="W791" s="103" t="str">
        <f t="shared" si="15"/>
        <v/>
      </c>
    </row>
    <row r="792" spans="1:23" ht="12.75" customHeight="1">
      <c r="A792" s="108">
        <v>783</v>
      </c>
      <c r="B792" s="126"/>
      <c r="C792" s="65"/>
      <c r="D792" s="43"/>
      <c r="E792" s="1146"/>
      <c r="F792" s="112"/>
      <c r="G792" s="112">
        <v>439200</v>
      </c>
      <c r="H792" s="111"/>
      <c r="I792" s="111" t="s">
        <v>3027</v>
      </c>
      <c r="J792" s="103">
        <v>43920</v>
      </c>
      <c r="L792" s="117" t="s">
        <v>3245</v>
      </c>
      <c r="M792" s="103"/>
      <c r="N792" s="103"/>
      <c r="O792" s="103"/>
      <c r="P792" s="103"/>
      <c r="Q792" s="103"/>
      <c r="R792" s="103"/>
      <c r="S792" s="103"/>
      <c r="T792" s="103"/>
      <c r="U792" s="128" t="s">
        <v>1580</v>
      </c>
      <c r="W792" s="103" t="str">
        <f t="shared" si="15"/>
        <v/>
      </c>
    </row>
    <row r="793" spans="1:23" ht="12.75" customHeight="1">
      <c r="A793" s="108">
        <v>784</v>
      </c>
      <c r="B793" s="217"/>
      <c r="C793" s="65"/>
      <c r="D793" s="43"/>
      <c r="E793" s="1146"/>
      <c r="F793" s="112"/>
      <c r="G793" s="112">
        <v>439230</v>
      </c>
      <c r="H793" s="111"/>
      <c r="I793" s="111" t="s">
        <v>6900</v>
      </c>
      <c r="J793" s="103">
        <v>43920</v>
      </c>
      <c r="L793" s="117" t="s">
        <v>3245</v>
      </c>
      <c r="M793" s="103"/>
      <c r="N793" s="103"/>
      <c r="O793" s="103"/>
      <c r="P793" s="103"/>
      <c r="Q793" s="103"/>
      <c r="R793" s="103"/>
      <c r="S793" s="103"/>
      <c r="T793" s="103"/>
      <c r="U793" s="218" t="s">
        <v>1580</v>
      </c>
      <c r="W793" s="103" t="str">
        <f t="shared" si="15"/>
        <v/>
      </c>
    </row>
    <row r="794" spans="1:23" ht="12.75" customHeight="1">
      <c r="A794" s="108">
        <v>785</v>
      </c>
      <c r="B794" s="126"/>
      <c r="C794" s="65"/>
      <c r="D794" s="43"/>
      <c r="E794" s="112">
        <v>4412</v>
      </c>
      <c r="F794" s="112"/>
      <c r="G794" s="112"/>
      <c r="H794" s="111"/>
      <c r="I794" s="111" t="s">
        <v>3028</v>
      </c>
      <c r="J794" s="103"/>
      <c r="L794" s="117" t="s">
        <v>3240</v>
      </c>
      <c r="M794" s="103"/>
      <c r="N794" s="103"/>
      <c r="O794" s="103"/>
      <c r="P794" s="103"/>
      <c r="Q794" s="103"/>
      <c r="R794" s="103"/>
      <c r="S794" s="103"/>
      <c r="T794" s="103"/>
      <c r="U794" s="128" t="s">
        <v>514</v>
      </c>
      <c r="W794" s="103" t="str">
        <f t="shared" si="15"/>
        <v/>
      </c>
    </row>
    <row r="795" spans="1:23" ht="12.75" customHeight="1">
      <c r="A795" s="108">
        <v>786</v>
      </c>
      <c r="B795" s="126"/>
      <c r="C795" s="65"/>
      <c r="D795" s="43"/>
      <c r="E795" s="112"/>
      <c r="F795" s="112">
        <v>44120</v>
      </c>
      <c r="G795" s="112"/>
      <c r="H795" s="111"/>
      <c r="I795" s="111" t="s">
        <v>3028</v>
      </c>
      <c r="J795" s="103">
        <v>4412</v>
      </c>
      <c r="L795" s="117" t="s">
        <v>3240</v>
      </c>
      <c r="M795" s="103"/>
      <c r="N795" s="103"/>
      <c r="O795" s="103"/>
      <c r="P795" s="103"/>
      <c r="Q795" s="103"/>
      <c r="R795" s="103"/>
      <c r="S795" s="103"/>
      <c r="T795" s="103"/>
      <c r="U795" s="128" t="s">
        <v>514</v>
      </c>
      <c r="W795" s="103" t="str">
        <f t="shared" si="15"/>
        <v/>
      </c>
    </row>
    <row r="796" spans="1:23" ht="12.75" customHeight="1">
      <c r="A796" s="108">
        <v>787</v>
      </c>
      <c r="B796" s="192"/>
      <c r="C796" s="198"/>
      <c r="D796" s="195"/>
      <c r="E796" s="199"/>
      <c r="F796" s="199"/>
      <c r="G796" s="199">
        <v>441210</v>
      </c>
      <c r="H796" s="191"/>
      <c r="I796" s="191" t="s">
        <v>6833</v>
      </c>
      <c r="J796" s="190">
        <v>44120</v>
      </c>
      <c r="K796" s="190"/>
      <c r="L796" s="199" t="s">
        <v>3245</v>
      </c>
      <c r="M796" s="190"/>
      <c r="N796" s="190"/>
      <c r="O796" s="190"/>
      <c r="P796" s="190"/>
      <c r="Q796" s="190"/>
      <c r="R796" s="190"/>
      <c r="S796" s="190"/>
      <c r="T796" s="190"/>
      <c r="U796" s="188" t="s">
        <v>514</v>
      </c>
      <c r="V796" s="189" t="s">
        <v>6923</v>
      </c>
      <c r="W796" s="103" t="str">
        <f t="shared" si="15"/>
        <v>End</v>
      </c>
    </row>
    <row r="797" spans="1:23" ht="12.75" customHeight="1">
      <c r="A797" s="108">
        <v>788</v>
      </c>
      <c r="B797" s="192"/>
      <c r="C797" s="198"/>
      <c r="D797" s="195"/>
      <c r="E797" s="199"/>
      <c r="F797" s="199"/>
      <c r="G797" s="199">
        <v>441220</v>
      </c>
      <c r="H797" s="191"/>
      <c r="I797" s="191" t="s">
        <v>3029</v>
      </c>
      <c r="J797" s="190">
        <v>44120</v>
      </c>
      <c r="K797" s="190"/>
      <c r="L797" s="199" t="s">
        <v>3245</v>
      </c>
      <c r="M797" s="190"/>
      <c r="N797" s="190"/>
      <c r="O797" s="190"/>
      <c r="P797" s="190"/>
      <c r="Q797" s="190"/>
      <c r="R797" s="190"/>
      <c r="S797" s="190"/>
      <c r="T797" s="190"/>
      <c r="U797" s="188" t="s">
        <v>514</v>
      </c>
      <c r="V797" s="189" t="s">
        <v>6942</v>
      </c>
      <c r="W797" s="103" t="str">
        <f t="shared" si="15"/>
        <v>End</v>
      </c>
    </row>
    <row r="798" spans="1:23" ht="12.75" customHeight="1">
      <c r="A798" s="108">
        <v>789</v>
      </c>
      <c r="B798" s="192"/>
      <c r="C798" s="198"/>
      <c r="D798" s="195"/>
      <c r="E798" s="199"/>
      <c r="F798" s="199"/>
      <c r="G798" s="199">
        <v>441230</v>
      </c>
      <c r="H798" s="191"/>
      <c r="I798" s="191" t="s">
        <v>3030</v>
      </c>
      <c r="J798" s="190">
        <v>44120</v>
      </c>
      <c r="K798" s="190"/>
      <c r="L798" s="199" t="s">
        <v>3245</v>
      </c>
      <c r="M798" s="190"/>
      <c r="N798" s="190"/>
      <c r="O798" s="190"/>
      <c r="P798" s="190"/>
      <c r="Q798" s="190"/>
      <c r="R798" s="190"/>
      <c r="S798" s="190"/>
      <c r="T798" s="190"/>
      <c r="U798" s="188" t="s">
        <v>514</v>
      </c>
      <c r="V798" s="189" t="s">
        <v>6597</v>
      </c>
      <c r="W798" s="103" t="str">
        <f t="shared" si="15"/>
        <v>End</v>
      </c>
    </row>
    <row r="799" spans="1:23" ht="12.75" customHeight="1">
      <c r="A799" s="108">
        <v>790</v>
      </c>
      <c r="B799" s="186"/>
      <c r="C799" s="65"/>
      <c r="D799" s="43"/>
      <c r="E799" s="112">
        <v>4442</v>
      </c>
      <c r="F799" s="112"/>
      <c r="G799" s="112"/>
      <c r="H799" s="111"/>
      <c r="I799" s="111" t="s">
        <v>6630</v>
      </c>
      <c r="J799" s="103"/>
      <c r="L799" s="117" t="s">
        <v>3240</v>
      </c>
      <c r="M799" s="103"/>
      <c r="N799" s="103"/>
      <c r="O799" s="103"/>
      <c r="P799" s="103"/>
      <c r="Q799" s="103"/>
      <c r="R799" s="103"/>
      <c r="S799" s="103"/>
      <c r="T799" s="103"/>
      <c r="U799" s="187" t="s">
        <v>514</v>
      </c>
      <c r="W799" s="103" t="str">
        <f t="shared" si="15"/>
        <v/>
      </c>
    </row>
    <row r="800" spans="1:23" ht="12.75" customHeight="1">
      <c r="A800" s="108">
        <v>791</v>
      </c>
      <c r="B800" s="186"/>
      <c r="C800" s="65"/>
      <c r="D800" s="43"/>
      <c r="E800" s="112"/>
      <c r="F800" s="112">
        <v>44420</v>
      </c>
      <c r="G800" s="112"/>
      <c r="H800" s="111"/>
      <c r="I800" s="111" t="s">
        <v>6630</v>
      </c>
      <c r="J800" s="103">
        <v>4442</v>
      </c>
      <c r="L800" s="117" t="s">
        <v>3240</v>
      </c>
      <c r="M800" s="103"/>
      <c r="N800" s="103"/>
      <c r="O800" s="103"/>
      <c r="P800" s="103"/>
      <c r="Q800" s="103"/>
      <c r="R800" s="103"/>
      <c r="S800" s="103"/>
      <c r="T800" s="103"/>
      <c r="U800" s="187" t="s">
        <v>514</v>
      </c>
      <c r="W800" s="103" t="str">
        <f t="shared" si="15"/>
        <v/>
      </c>
    </row>
    <row r="801" spans="1:23" ht="12.75" customHeight="1">
      <c r="A801" s="108">
        <v>792</v>
      </c>
      <c r="B801" s="186"/>
      <c r="C801" s="65"/>
      <c r="D801" s="43"/>
      <c r="E801" s="112"/>
      <c r="F801" s="112"/>
      <c r="G801" s="112">
        <v>444200</v>
      </c>
      <c r="H801" s="111"/>
      <c r="I801" s="111" t="s">
        <v>6631</v>
      </c>
      <c r="J801" s="103">
        <v>44420</v>
      </c>
      <c r="L801" s="117" t="s">
        <v>3245</v>
      </c>
      <c r="M801" s="103"/>
      <c r="N801" s="103"/>
      <c r="O801" s="103"/>
      <c r="P801" s="103"/>
      <c r="Q801" s="103"/>
      <c r="R801" s="103"/>
      <c r="S801" s="103"/>
      <c r="T801" s="103"/>
      <c r="U801" s="187" t="s">
        <v>514</v>
      </c>
      <c r="W801" s="103" t="str">
        <f t="shared" si="15"/>
        <v/>
      </c>
    </row>
    <row r="802" spans="1:23" ht="12.75" customHeight="1">
      <c r="A802" s="108">
        <v>793</v>
      </c>
      <c r="B802" s="126"/>
      <c r="C802" s="65"/>
      <c r="D802" s="43"/>
      <c r="E802" s="112">
        <v>4492</v>
      </c>
      <c r="F802" s="112"/>
      <c r="G802" s="112"/>
      <c r="H802" s="111"/>
      <c r="I802" s="111" t="s">
        <v>7482</v>
      </c>
      <c r="J802" s="103"/>
      <c r="L802" s="117" t="s">
        <v>3240</v>
      </c>
      <c r="M802" s="103"/>
      <c r="N802" s="103"/>
      <c r="O802" s="103"/>
      <c r="P802" s="103"/>
      <c r="Q802" s="103"/>
      <c r="R802" s="103"/>
      <c r="S802" s="103"/>
      <c r="T802" s="103"/>
      <c r="U802" s="128" t="s">
        <v>1580</v>
      </c>
      <c r="W802" s="103" t="str">
        <f t="shared" si="15"/>
        <v/>
      </c>
    </row>
    <row r="803" spans="1:23" ht="12.75" customHeight="1">
      <c r="A803" s="108">
        <v>794</v>
      </c>
      <c r="B803" s="126"/>
      <c r="C803" s="65"/>
      <c r="D803" s="43"/>
      <c r="E803" s="112"/>
      <c r="F803" s="112">
        <v>44920</v>
      </c>
      <c r="G803" s="112"/>
      <c r="H803" s="111"/>
      <c r="I803" s="111" t="s">
        <v>7482</v>
      </c>
      <c r="J803" s="103">
        <v>4492</v>
      </c>
      <c r="L803" s="117" t="s">
        <v>3240</v>
      </c>
      <c r="M803" s="103"/>
      <c r="N803" s="103"/>
      <c r="O803" s="103"/>
      <c r="P803" s="103"/>
      <c r="Q803" s="103"/>
      <c r="R803" s="103"/>
      <c r="S803" s="103"/>
      <c r="T803" s="103"/>
      <c r="U803" s="128" t="s">
        <v>1580</v>
      </c>
      <c r="W803" s="103" t="str">
        <f t="shared" si="15"/>
        <v/>
      </c>
    </row>
    <row r="804" spans="1:23" ht="12.75" customHeight="1">
      <c r="A804" s="108">
        <v>795</v>
      </c>
      <c r="B804" s="126"/>
      <c r="C804" s="65"/>
      <c r="D804" s="43"/>
      <c r="E804" s="112"/>
      <c r="F804" s="112"/>
      <c r="G804" s="112">
        <v>449200</v>
      </c>
      <c r="H804" s="111"/>
      <c r="I804" s="111" t="s">
        <v>7483</v>
      </c>
      <c r="J804" s="103">
        <v>44920</v>
      </c>
      <c r="L804" s="117" t="s">
        <v>3245</v>
      </c>
      <c r="M804" s="103"/>
      <c r="N804" s="103"/>
      <c r="O804" s="103"/>
      <c r="P804" s="103"/>
      <c r="Q804" s="103"/>
      <c r="R804" s="103"/>
      <c r="S804" s="103"/>
      <c r="T804" s="103"/>
      <c r="U804" s="128" t="s">
        <v>514</v>
      </c>
      <c r="W804" s="103" t="str">
        <f t="shared" si="15"/>
        <v/>
      </c>
    </row>
    <row r="805" spans="1:23" ht="12.75" customHeight="1">
      <c r="A805" s="108">
        <v>796</v>
      </c>
      <c r="B805" s="400"/>
      <c r="C805" s="65"/>
      <c r="D805" s="43"/>
      <c r="E805" s="112"/>
      <c r="F805" s="112"/>
      <c r="G805" s="112">
        <v>449210</v>
      </c>
      <c r="H805" s="111"/>
      <c r="I805" s="111" t="s">
        <v>8191</v>
      </c>
      <c r="J805" s="103">
        <v>44920</v>
      </c>
      <c r="L805" s="117" t="s">
        <v>3245</v>
      </c>
      <c r="M805" s="103"/>
      <c r="N805" s="103"/>
      <c r="O805" s="103"/>
      <c r="P805" s="103"/>
      <c r="Q805" s="103"/>
      <c r="R805" s="103"/>
      <c r="S805" s="103"/>
      <c r="T805" s="103"/>
      <c r="U805" s="401" t="s">
        <v>514</v>
      </c>
      <c r="W805" s="103" t="str">
        <f t="shared" si="15"/>
        <v/>
      </c>
    </row>
    <row r="806" spans="1:23" ht="12.75" customHeight="1">
      <c r="A806" s="108">
        <v>797</v>
      </c>
      <c r="B806" s="61"/>
      <c r="C806" s="62"/>
      <c r="D806" s="63" t="s">
        <v>3031</v>
      </c>
      <c r="E806" s="61"/>
      <c r="F806" s="152"/>
      <c r="G806" s="152"/>
      <c r="H806" s="154"/>
      <c r="I806" s="154" t="s">
        <v>3032</v>
      </c>
      <c r="J806" s="64"/>
      <c r="K806" s="64"/>
      <c r="L806" s="152"/>
      <c r="M806" s="103"/>
      <c r="N806" s="103"/>
      <c r="O806" s="103"/>
      <c r="P806" s="103"/>
      <c r="Q806" s="103"/>
      <c r="R806" s="103"/>
      <c r="S806" s="103"/>
      <c r="T806" s="103"/>
      <c r="U806" s="1145" t="s">
        <v>514</v>
      </c>
      <c r="W806" s="103" t="str">
        <f t="shared" si="15"/>
        <v/>
      </c>
    </row>
    <row r="807" spans="1:23" ht="12.75" customHeight="1">
      <c r="A807" s="108">
        <v>798</v>
      </c>
      <c r="B807" s="1144"/>
      <c r="C807" s="65"/>
      <c r="D807" s="43"/>
      <c r="E807" s="117">
        <v>4960</v>
      </c>
      <c r="F807" s="117"/>
      <c r="G807" s="117"/>
      <c r="H807" s="109"/>
      <c r="I807" s="109" t="s">
        <v>3033</v>
      </c>
      <c r="L807" s="117" t="s">
        <v>3240</v>
      </c>
      <c r="M807" s="103"/>
      <c r="N807" s="103"/>
      <c r="O807" s="103"/>
      <c r="P807" s="103"/>
      <c r="Q807" s="103"/>
      <c r="R807" s="103"/>
      <c r="S807" s="103"/>
      <c r="T807" s="103"/>
      <c r="U807" s="1145" t="s">
        <v>514</v>
      </c>
      <c r="W807" s="103" t="str">
        <f t="shared" si="15"/>
        <v/>
      </c>
    </row>
    <row r="808" spans="1:23" ht="12.75" customHeight="1">
      <c r="A808" s="108">
        <v>799</v>
      </c>
      <c r="B808" s="1144"/>
      <c r="C808" s="65"/>
      <c r="D808" s="43"/>
      <c r="E808" s="117"/>
      <c r="F808" s="117">
        <v>49600</v>
      </c>
      <c r="G808" s="117"/>
      <c r="H808" s="109"/>
      <c r="I808" s="109" t="s">
        <v>3033</v>
      </c>
      <c r="J808" s="1">
        <v>4960</v>
      </c>
      <c r="L808" s="117" t="s">
        <v>3240</v>
      </c>
      <c r="M808" s="103"/>
      <c r="N808" s="103"/>
      <c r="O808" s="103"/>
      <c r="P808" s="103"/>
      <c r="Q808" s="103"/>
      <c r="R808" s="103"/>
      <c r="S808" s="103"/>
      <c r="T808" s="103"/>
      <c r="U808" s="1145" t="s">
        <v>514</v>
      </c>
      <c r="W808" s="103" t="str">
        <f t="shared" si="15"/>
        <v/>
      </c>
    </row>
    <row r="809" spans="1:23" ht="12.75" customHeight="1">
      <c r="A809" s="108">
        <v>800</v>
      </c>
      <c r="B809" s="1144"/>
      <c r="C809" s="65"/>
      <c r="D809" s="43"/>
      <c r="E809" s="112"/>
      <c r="F809" s="112"/>
      <c r="G809" s="112">
        <v>496000</v>
      </c>
      <c r="H809" s="109"/>
      <c r="I809" s="109" t="s">
        <v>3034</v>
      </c>
      <c r="J809" s="1">
        <v>49600</v>
      </c>
      <c r="L809" s="117" t="s">
        <v>3245</v>
      </c>
      <c r="M809" s="103"/>
      <c r="N809" s="103"/>
      <c r="O809" s="103"/>
      <c r="P809" s="103"/>
      <c r="Q809" s="103"/>
      <c r="R809" s="103"/>
      <c r="S809" s="103"/>
      <c r="T809" s="103"/>
      <c r="U809" s="1145" t="s">
        <v>514</v>
      </c>
      <c r="W809" s="103" t="str">
        <f t="shared" si="15"/>
        <v/>
      </c>
    </row>
    <row r="810" spans="1:23" ht="12.75" customHeight="1">
      <c r="A810" s="108">
        <v>801</v>
      </c>
      <c r="B810" s="61"/>
      <c r="C810" s="62"/>
      <c r="D810" s="63" t="s">
        <v>3035</v>
      </c>
      <c r="E810" s="61"/>
      <c r="F810" s="152"/>
      <c r="G810" s="152"/>
      <c r="H810" s="154"/>
      <c r="I810" s="154" t="s">
        <v>3036</v>
      </c>
      <c r="J810" s="64"/>
      <c r="K810" s="64"/>
      <c r="L810" s="152"/>
      <c r="M810" s="103"/>
      <c r="N810" s="103"/>
      <c r="O810" s="103"/>
      <c r="P810" s="103"/>
      <c r="Q810" s="103"/>
      <c r="R810" s="103"/>
      <c r="S810" s="103"/>
      <c r="T810" s="103"/>
      <c r="U810" s="128" t="s">
        <v>514</v>
      </c>
      <c r="W810" s="103" t="str">
        <f t="shared" si="15"/>
        <v/>
      </c>
    </row>
    <row r="811" spans="1:23" ht="12.75" customHeight="1">
      <c r="A811" s="108">
        <v>802</v>
      </c>
      <c r="B811" s="1146"/>
      <c r="C811" s="44"/>
      <c r="D811" s="45"/>
      <c r="E811" s="1145">
        <v>4221</v>
      </c>
      <c r="F811" s="112"/>
      <c r="G811" s="112"/>
      <c r="H811" s="111"/>
      <c r="I811" s="111" t="s">
        <v>3037</v>
      </c>
      <c r="J811" s="103"/>
      <c r="K811" s="103"/>
      <c r="L811" s="112" t="s">
        <v>3240</v>
      </c>
      <c r="M811" s="103"/>
      <c r="N811" s="103"/>
      <c r="O811" s="103"/>
      <c r="P811" s="103"/>
      <c r="Q811" s="103"/>
      <c r="R811" s="103"/>
      <c r="S811" s="103"/>
      <c r="T811" s="103"/>
      <c r="U811" s="128" t="s">
        <v>514</v>
      </c>
      <c r="W811" s="103" t="str">
        <f t="shared" si="15"/>
        <v/>
      </c>
    </row>
    <row r="812" spans="1:23" ht="12.75" customHeight="1">
      <c r="A812" s="108">
        <v>803</v>
      </c>
      <c r="B812" s="1146"/>
      <c r="C812" s="44"/>
      <c r="D812" s="45"/>
      <c r="E812" s="1146"/>
      <c r="F812" s="112">
        <v>42210</v>
      </c>
      <c r="G812" s="112"/>
      <c r="H812" s="111"/>
      <c r="I812" s="111" t="s">
        <v>3037</v>
      </c>
      <c r="J812" s="103">
        <v>4221</v>
      </c>
      <c r="K812" s="103"/>
      <c r="L812" s="112" t="s">
        <v>3240</v>
      </c>
      <c r="M812" s="103"/>
      <c r="N812" s="103"/>
      <c r="O812" s="103"/>
      <c r="P812" s="103"/>
      <c r="Q812" s="103"/>
      <c r="R812" s="103"/>
      <c r="S812" s="103"/>
      <c r="T812" s="103"/>
      <c r="U812" s="1145" t="s">
        <v>514</v>
      </c>
      <c r="W812" s="103" t="str">
        <f t="shared" si="15"/>
        <v/>
      </c>
    </row>
    <row r="813" spans="1:23" ht="12.75" customHeight="1">
      <c r="A813" s="108">
        <v>804</v>
      </c>
      <c r="B813" s="1146"/>
      <c r="C813" s="44"/>
      <c r="D813" s="45"/>
      <c r="E813" s="1146"/>
      <c r="F813" s="112"/>
      <c r="G813" s="112">
        <v>422100</v>
      </c>
      <c r="H813" s="111"/>
      <c r="I813" s="111" t="s">
        <v>3038</v>
      </c>
      <c r="J813" s="103">
        <v>42210</v>
      </c>
      <c r="K813" s="103"/>
      <c r="L813" s="112" t="s">
        <v>3245</v>
      </c>
      <c r="M813" s="103"/>
      <c r="N813" s="103"/>
      <c r="O813" s="103"/>
      <c r="P813" s="103"/>
      <c r="Q813" s="103"/>
      <c r="R813" s="103"/>
      <c r="S813" s="103"/>
      <c r="T813" s="103"/>
      <c r="U813" s="1145" t="s">
        <v>514</v>
      </c>
      <c r="W813" s="103" t="str">
        <f t="shared" si="15"/>
        <v/>
      </c>
    </row>
    <row r="814" spans="1:23" ht="12.75" customHeight="1">
      <c r="A814" s="108">
        <v>805</v>
      </c>
      <c r="B814" s="1146"/>
      <c r="C814" s="44"/>
      <c r="D814" s="45"/>
      <c r="E814" s="1145">
        <v>4231</v>
      </c>
      <c r="F814" s="112"/>
      <c r="G814" s="112"/>
      <c r="H814" s="111"/>
      <c r="I814" s="111" t="s">
        <v>3039</v>
      </c>
      <c r="J814" s="103"/>
      <c r="K814" s="103"/>
      <c r="L814" s="112" t="s">
        <v>3240</v>
      </c>
      <c r="M814" s="103"/>
      <c r="N814" s="103"/>
      <c r="O814" s="103"/>
      <c r="P814" s="103"/>
      <c r="Q814" s="103"/>
      <c r="R814" s="103"/>
      <c r="S814" s="103"/>
      <c r="T814" s="103"/>
      <c r="U814" s="1145" t="s">
        <v>514</v>
      </c>
      <c r="W814" s="103" t="str">
        <f t="shared" si="15"/>
        <v/>
      </c>
    </row>
    <row r="815" spans="1:23" ht="12.75" customHeight="1">
      <c r="A815" s="108">
        <v>806</v>
      </c>
      <c r="B815" s="1146"/>
      <c r="C815" s="44"/>
      <c r="D815" s="45"/>
      <c r="E815" s="1146"/>
      <c r="F815" s="112">
        <v>42310</v>
      </c>
      <c r="G815" s="112"/>
      <c r="H815" s="111"/>
      <c r="I815" s="111" t="s">
        <v>3039</v>
      </c>
      <c r="J815" s="103">
        <v>4231</v>
      </c>
      <c r="K815" s="103"/>
      <c r="L815" s="112" t="s">
        <v>3240</v>
      </c>
      <c r="M815" s="103"/>
      <c r="N815" s="103"/>
      <c r="O815" s="103"/>
      <c r="P815" s="103"/>
      <c r="Q815" s="103"/>
      <c r="R815" s="103"/>
      <c r="S815" s="103"/>
      <c r="T815" s="103"/>
      <c r="U815" s="1145" t="s">
        <v>514</v>
      </c>
      <c r="W815" s="103" t="str">
        <f t="shared" si="15"/>
        <v/>
      </c>
    </row>
    <row r="816" spans="1:23" ht="12.75" customHeight="1">
      <c r="A816" s="108">
        <v>807</v>
      </c>
      <c r="B816" s="1146"/>
      <c r="C816" s="44"/>
      <c r="D816" s="45"/>
      <c r="E816" s="1146"/>
      <c r="F816" s="112"/>
      <c r="G816" s="112">
        <v>423100</v>
      </c>
      <c r="H816" s="111"/>
      <c r="I816" s="111" t="s">
        <v>3040</v>
      </c>
      <c r="J816" s="103">
        <v>42310</v>
      </c>
      <c r="K816" s="103"/>
      <c r="L816" s="112" t="s">
        <v>3245</v>
      </c>
      <c r="M816" s="103"/>
      <c r="N816" s="103"/>
      <c r="O816" s="103"/>
      <c r="P816" s="103"/>
      <c r="Q816" s="103"/>
      <c r="R816" s="103"/>
      <c r="S816" s="103"/>
      <c r="T816" s="103"/>
      <c r="U816" s="128" t="s">
        <v>514</v>
      </c>
      <c r="W816" s="103" t="str">
        <f t="shared" si="15"/>
        <v/>
      </c>
    </row>
    <row r="817" spans="1:23" ht="12.75" customHeight="1">
      <c r="A817" s="108">
        <v>808</v>
      </c>
      <c r="B817" s="61"/>
      <c r="C817" s="62"/>
      <c r="D817" s="63" t="s">
        <v>3041</v>
      </c>
      <c r="E817" s="61"/>
      <c r="F817" s="152"/>
      <c r="G817" s="152"/>
      <c r="H817" s="154"/>
      <c r="I817" s="154" t="s">
        <v>3042</v>
      </c>
      <c r="J817" s="64"/>
      <c r="K817" s="64"/>
      <c r="L817" s="152"/>
      <c r="M817" s="103"/>
      <c r="N817" s="103"/>
      <c r="O817" s="103"/>
      <c r="P817" s="103"/>
      <c r="Q817" s="103"/>
      <c r="R817" s="103"/>
      <c r="S817" s="103"/>
      <c r="T817" s="103"/>
      <c r="U817" s="128" t="s">
        <v>514</v>
      </c>
      <c r="W817" s="103" t="str">
        <f t="shared" si="15"/>
        <v/>
      </c>
    </row>
    <row r="818" spans="1:23" ht="12.75" customHeight="1">
      <c r="A818" s="108">
        <v>809</v>
      </c>
      <c r="B818" s="126"/>
      <c r="C818" s="65"/>
      <c r="D818" s="43"/>
      <c r="E818" s="112">
        <v>4087</v>
      </c>
      <c r="F818" s="112"/>
      <c r="G818" s="112"/>
      <c r="H818" s="109"/>
      <c r="I818" s="109" t="s">
        <v>3832</v>
      </c>
      <c r="L818" s="117" t="s">
        <v>3240</v>
      </c>
      <c r="M818" s="103"/>
      <c r="N818" s="103"/>
      <c r="O818" s="103"/>
      <c r="P818" s="103"/>
      <c r="Q818" s="103"/>
      <c r="R818" s="103"/>
      <c r="S818" s="103"/>
      <c r="T818" s="103"/>
      <c r="U818" s="128" t="s">
        <v>514</v>
      </c>
      <c r="W818" s="103" t="str">
        <f t="shared" si="15"/>
        <v/>
      </c>
    </row>
    <row r="819" spans="1:23" ht="12.75" customHeight="1">
      <c r="A819" s="108">
        <v>810</v>
      </c>
      <c r="B819" s="126"/>
      <c r="C819" s="65"/>
      <c r="D819" s="43"/>
      <c r="E819" s="112"/>
      <c r="F819" s="112">
        <v>40870</v>
      </c>
      <c r="G819" s="112"/>
      <c r="H819" s="109"/>
      <c r="I819" s="109" t="s">
        <v>3832</v>
      </c>
      <c r="J819" s="1">
        <v>4087</v>
      </c>
      <c r="L819" s="117" t="s">
        <v>3240</v>
      </c>
      <c r="M819" s="103"/>
      <c r="N819" s="103"/>
      <c r="O819" s="103"/>
      <c r="P819" s="103"/>
      <c r="Q819" s="103"/>
      <c r="R819" s="103"/>
      <c r="S819" s="103"/>
      <c r="T819" s="103"/>
      <c r="U819" s="128" t="s">
        <v>514</v>
      </c>
      <c r="W819" s="103" t="str">
        <f t="shared" si="15"/>
        <v/>
      </c>
    </row>
    <row r="820" spans="1:23" ht="12.75" customHeight="1">
      <c r="A820" s="108">
        <v>811</v>
      </c>
      <c r="B820" s="126"/>
      <c r="C820" s="65"/>
      <c r="D820" s="43"/>
      <c r="E820" s="112"/>
      <c r="F820" s="112"/>
      <c r="G820" s="112">
        <v>408700</v>
      </c>
      <c r="H820" s="109"/>
      <c r="I820" s="109" t="s">
        <v>3833</v>
      </c>
      <c r="J820" s="1">
        <v>40870</v>
      </c>
      <c r="L820" s="117" t="s">
        <v>3245</v>
      </c>
      <c r="M820" s="103"/>
      <c r="N820" s="103"/>
      <c r="O820" s="103"/>
      <c r="P820" s="103"/>
      <c r="Q820" s="103"/>
      <c r="R820" s="103"/>
      <c r="S820" s="103"/>
      <c r="T820" s="103"/>
      <c r="U820" s="128" t="s">
        <v>514</v>
      </c>
      <c r="W820" s="103" t="str">
        <f t="shared" si="15"/>
        <v/>
      </c>
    </row>
    <row r="821" spans="1:23" ht="12.75" customHeight="1">
      <c r="A821" s="108">
        <v>812</v>
      </c>
      <c r="B821" s="126"/>
      <c r="C821" s="65"/>
      <c r="D821" s="43"/>
      <c r="E821" s="112"/>
      <c r="F821" s="112"/>
      <c r="G821" s="112">
        <v>408710</v>
      </c>
      <c r="H821" s="109"/>
      <c r="I821" s="109" t="s">
        <v>3859</v>
      </c>
      <c r="J821" s="1">
        <v>40870</v>
      </c>
      <c r="L821" s="117" t="s">
        <v>3245</v>
      </c>
      <c r="M821" s="103"/>
      <c r="N821" s="103"/>
      <c r="O821" s="103"/>
      <c r="P821" s="103"/>
      <c r="Q821" s="103"/>
      <c r="R821" s="103"/>
      <c r="S821" s="103"/>
      <c r="T821" s="103"/>
      <c r="U821" s="128" t="s">
        <v>514</v>
      </c>
      <c r="W821" s="103" t="str">
        <f t="shared" si="15"/>
        <v/>
      </c>
    </row>
    <row r="822" spans="1:23" ht="12.75" customHeight="1">
      <c r="A822" s="108">
        <v>813</v>
      </c>
      <c r="B822" s="126"/>
      <c r="C822" s="65"/>
      <c r="D822" s="43"/>
      <c r="E822" s="112"/>
      <c r="F822" s="112"/>
      <c r="G822" s="112">
        <v>408740</v>
      </c>
      <c r="H822" s="109"/>
      <c r="I822" s="109" t="s">
        <v>4316</v>
      </c>
      <c r="J822" s="1">
        <v>40870</v>
      </c>
      <c r="L822" s="117" t="s">
        <v>3245</v>
      </c>
      <c r="M822" s="103"/>
      <c r="N822" s="103"/>
      <c r="O822" s="103"/>
      <c r="P822" s="103"/>
      <c r="Q822" s="103"/>
      <c r="R822" s="103"/>
      <c r="S822" s="103"/>
      <c r="T822" s="103"/>
      <c r="U822" s="128" t="s">
        <v>514</v>
      </c>
      <c r="W822" s="103" t="str">
        <f t="shared" si="15"/>
        <v/>
      </c>
    </row>
    <row r="823" spans="1:23" ht="12.75" customHeight="1">
      <c r="A823" s="108">
        <v>814</v>
      </c>
      <c r="B823" s="126"/>
      <c r="C823" s="65"/>
      <c r="D823" s="43"/>
      <c r="E823" s="112"/>
      <c r="F823" s="112"/>
      <c r="G823" s="112">
        <v>408799</v>
      </c>
      <c r="H823" s="109"/>
      <c r="I823" s="109" t="s">
        <v>6185</v>
      </c>
      <c r="J823" s="1">
        <v>40870</v>
      </c>
      <c r="K823" s="103"/>
      <c r="L823" s="117" t="s">
        <v>3245</v>
      </c>
      <c r="M823" s="103"/>
      <c r="N823" s="103"/>
      <c r="O823" s="103"/>
      <c r="P823" s="103"/>
      <c r="Q823" s="103"/>
      <c r="R823" s="103"/>
      <c r="S823" s="103"/>
      <c r="T823" s="103"/>
      <c r="U823" s="128" t="s">
        <v>514</v>
      </c>
      <c r="W823" s="103" t="str">
        <f t="shared" si="15"/>
        <v/>
      </c>
    </row>
    <row r="824" spans="1:23" ht="12.75" customHeight="1">
      <c r="A824" s="108">
        <v>815</v>
      </c>
      <c r="B824" s="126"/>
      <c r="C824" s="65"/>
      <c r="D824" s="43"/>
      <c r="E824" s="112">
        <v>4353</v>
      </c>
      <c r="F824" s="112"/>
      <c r="G824" s="112"/>
      <c r="H824" s="109"/>
      <c r="I824" s="109" t="s">
        <v>3046</v>
      </c>
      <c r="L824" s="117" t="s">
        <v>3240</v>
      </c>
      <c r="M824" s="103"/>
      <c r="N824" s="103"/>
      <c r="O824" s="103"/>
      <c r="P824" s="103"/>
      <c r="Q824" s="103"/>
      <c r="R824" s="103"/>
      <c r="S824" s="103"/>
      <c r="T824" s="103"/>
      <c r="U824" s="128" t="s">
        <v>514</v>
      </c>
      <c r="W824" s="103" t="str">
        <f t="shared" si="15"/>
        <v/>
      </c>
    </row>
    <row r="825" spans="1:23" ht="12.75" customHeight="1">
      <c r="A825" s="108">
        <v>816</v>
      </c>
      <c r="B825" s="126"/>
      <c r="C825" s="65"/>
      <c r="D825" s="43"/>
      <c r="E825" s="112"/>
      <c r="F825" s="112">
        <v>43530</v>
      </c>
      <c r="G825" s="112"/>
      <c r="H825" s="109"/>
      <c r="I825" s="109" t="s">
        <v>3046</v>
      </c>
      <c r="J825" s="1">
        <v>4353</v>
      </c>
      <c r="L825" s="117" t="s">
        <v>3240</v>
      </c>
      <c r="M825" s="103"/>
      <c r="N825" s="103"/>
      <c r="O825" s="103"/>
      <c r="P825" s="103"/>
      <c r="Q825" s="103"/>
      <c r="R825" s="103"/>
      <c r="S825" s="103"/>
      <c r="T825" s="103"/>
      <c r="U825" s="128" t="s">
        <v>514</v>
      </c>
      <c r="W825" s="103" t="str">
        <f t="shared" si="15"/>
        <v/>
      </c>
    </row>
    <row r="826" spans="1:23" ht="12.75" customHeight="1">
      <c r="A826" s="108">
        <v>817</v>
      </c>
      <c r="B826" s="126"/>
      <c r="C826" s="65"/>
      <c r="D826" s="43"/>
      <c r="E826" s="112"/>
      <c r="F826" s="112"/>
      <c r="G826" s="112">
        <v>435300</v>
      </c>
      <c r="H826" s="109"/>
      <c r="I826" s="109" t="s">
        <v>3047</v>
      </c>
      <c r="J826" s="1">
        <v>43530</v>
      </c>
      <c r="L826" s="117" t="s">
        <v>3245</v>
      </c>
      <c r="M826" s="103"/>
      <c r="N826" s="103"/>
      <c r="O826" s="103"/>
      <c r="P826" s="103"/>
      <c r="Q826" s="103"/>
      <c r="R826" s="103"/>
      <c r="S826" s="103"/>
      <c r="T826" s="103"/>
      <c r="U826" s="128" t="s">
        <v>514</v>
      </c>
      <c r="W826" s="103" t="str">
        <f t="shared" si="15"/>
        <v/>
      </c>
    </row>
    <row r="827" spans="1:23" ht="12.75" customHeight="1">
      <c r="A827" s="108">
        <v>818</v>
      </c>
      <c r="B827" s="1237"/>
      <c r="C827" s="1238"/>
      <c r="D827" s="1239"/>
      <c r="E827" s="112"/>
      <c r="F827" s="1222"/>
      <c r="G827" s="1222">
        <v>435310</v>
      </c>
      <c r="H827" s="1218"/>
      <c r="I827" s="1218" t="s">
        <v>9569</v>
      </c>
      <c r="J827" s="1">
        <v>43530</v>
      </c>
      <c r="L827" s="117" t="s">
        <v>3245</v>
      </c>
      <c r="M827" s="103"/>
      <c r="N827" s="103"/>
      <c r="O827" s="103"/>
      <c r="P827" s="103"/>
      <c r="Q827" s="103"/>
      <c r="R827" s="103"/>
      <c r="S827" s="103"/>
      <c r="T827" s="103"/>
      <c r="U827" s="1231" t="s">
        <v>514</v>
      </c>
      <c r="W827" s="103" t="str">
        <f t="shared" si="15"/>
        <v/>
      </c>
    </row>
    <row r="828" spans="1:23" ht="12.75" customHeight="1">
      <c r="A828" s="108">
        <v>819</v>
      </c>
      <c r="B828" s="126"/>
      <c r="C828" s="65"/>
      <c r="D828" s="43"/>
      <c r="E828" s="112">
        <v>4413</v>
      </c>
      <c r="F828" s="112"/>
      <c r="G828" s="112"/>
      <c r="H828" s="109"/>
      <c r="I828" s="109" t="s">
        <v>3861</v>
      </c>
      <c r="L828" s="117" t="s">
        <v>3240</v>
      </c>
      <c r="M828" s="103"/>
      <c r="N828" s="103"/>
      <c r="O828" s="103"/>
      <c r="P828" s="103"/>
      <c r="Q828" s="103"/>
      <c r="R828" s="103"/>
      <c r="S828" s="103"/>
      <c r="T828" s="103"/>
      <c r="U828" s="128" t="s">
        <v>514</v>
      </c>
      <c r="W828" s="103" t="str">
        <f t="shared" si="15"/>
        <v/>
      </c>
    </row>
    <row r="829" spans="1:23" ht="12.75" customHeight="1">
      <c r="A829" s="108">
        <v>820</v>
      </c>
      <c r="B829" s="126"/>
      <c r="C829" s="65"/>
      <c r="D829" s="43"/>
      <c r="E829" s="112"/>
      <c r="F829" s="112">
        <v>44130</v>
      </c>
      <c r="G829" s="112"/>
      <c r="H829" s="109"/>
      <c r="I829" s="109" t="s">
        <v>3861</v>
      </c>
      <c r="J829" s="1">
        <v>4413</v>
      </c>
      <c r="L829" s="117" t="s">
        <v>3240</v>
      </c>
      <c r="M829" s="103"/>
      <c r="N829" s="103"/>
      <c r="O829" s="103"/>
      <c r="P829" s="103"/>
      <c r="Q829" s="103"/>
      <c r="R829" s="103"/>
      <c r="S829" s="103"/>
      <c r="T829" s="103"/>
      <c r="U829" s="128" t="s">
        <v>514</v>
      </c>
      <c r="W829" s="103" t="str">
        <f t="shared" si="15"/>
        <v/>
      </c>
    </row>
    <row r="830" spans="1:23" ht="12.75" customHeight="1">
      <c r="A830" s="108">
        <v>821</v>
      </c>
      <c r="B830" s="192"/>
      <c r="C830" s="198"/>
      <c r="D830" s="195"/>
      <c r="E830" s="199"/>
      <c r="F830" s="199"/>
      <c r="G830" s="199">
        <v>441340</v>
      </c>
      <c r="H830" s="191"/>
      <c r="I830" s="191" t="s">
        <v>3862</v>
      </c>
      <c r="J830" s="190">
        <v>44130</v>
      </c>
      <c r="K830" s="190"/>
      <c r="L830" s="199" t="s">
        <v>3245</v>
      </c>
      <c r="M830" s="190"/>
      <c r="N830" s="190"/>
      <c r="O830" s="190"/>
      <c r="P830" s="190"/>
      <c r="Q830" s="190"/>
      <c r="R830" s="190"/>
      <c r="S830" s="190"/>
      <c r="T830" s="190"/>
      <c r="U830" s="188" t="s">
        <v>514</v>
      </c>
      <c r="V830" s="189" t="s">
        <v>6835</v>
      </c>
      <c r="W830" s="103" t="str">
        <f t="shared" si="15"/>
        <v>End</v>
      </c>
    </row>
    <row r="831" spans="1:23" ht="12.75" customHeight="1">
      <c r="A831" s="108">
        <v>822</v>
      </c>
      <c r="B831" s="192"/>
      <c r="C831" s="198"/>
      <c r="D831" s="195"/>
      <c r="E831" s="199"/>
      <c r="F831" s="199"/>
      <c r="G831" s="199">
        <v>441320</v>
      </c>
      <c r="H831" s="191"/>
      <c r="I831" s="191" t="s">
        <v>4877</v>
      </c>
      <c r="J831" s="190">
        <v>44130</v>
      </c>
      <c r="K831" s="190"/>
      <c r="L831" s="199" t="s">
        <v>3245</v>
      </c>
      <c r="M831" s="190"/>
      <c r="N831" s="190"/>
      <c r="O831" s="190"/>
      <c r="P831" s="190"/>
      <c r="Q831" s="190"/>
      <c r="R831" s="190"/>
      <c r="S831" s="190"/>
      <c r="T831" s="190"/>
      <c r="U831" s="188" t="s">
        <v>514</v>
      </c>
      <c r="V831" s="189" t="s">
        <v>6835</v>
      </c>
      <c r="W831" s="103" t="str">
        <f t="shared" si="15"/>
        <v>End</v>
      </c>
    </row>
    <row r="832" spans="1:23" ht="12.75" customHeight="1">
      <c r="A832" s="108">
        <v>823</v>
      </c>
      <c r="B832" s="1146"/>
      <c r="C832" s="44"/>
      <c r="D832" s="45"/>
      <c r="E832" s="112">
        <v>4423</v>
      </c>
      <c r="F832" s="112"/>
      <c r="G832" s="112"/>
      <c r="H832" s="111"/>
      <c r="I832" s="111" t="s">
        <v>3048</v>
      </c>
      <c r="L832" s="112" t="s">
        <v>3240</v>
      </c>
      <c r="M832" s="103"/>
      <c r="N832" s="103"/>
      <c r="O832" s="103"/>
      <c r="P832" s="103"/>
      <c r="Q832" s="103"/>
      <c r="R832" s="103"/>
      <c r="S832" s="103"/>
      <c r="T832" s="103"/>
      <c r="U832" s="128" t="s">
        <v>514</v>
      </c>
      <c r="W832" s="103" t="str">
        <f t="shared" si="15"/>
        <v/>
      </c>
    </row>
    <row r="833" spans="1:23" ht="12.75" customHeight="1">
      <c r="A833" s="108">
        <v>824</v>
      </c>
      <c r="B833" s="1146"/>
      <c r="C833" s="44"/>
      <c r="D833" s="45"/>
      <c r="E833" s="112"/>
      <c r="F833" s="112">
        <v>44230</v>
      </c>
      <c r="G833" s="112"/>
      <c r="H833" s="111"/>
      <c r="I833" s="111" t="s">
        <v>3049</v>
      </c>
      <c r="J833" s="103">
        <v>4423</v>
      </c>
      <c r="L833" s="112" t="s">
        <v>3240</v>
      </c>
      <c r="M833" s="103"/>
      <c r="N833" s="103"/>
      <c r="O833" s="103"/>
      <c r="P833" s="103"/>
      <c r="Q833" s="103"/>
      <c r="R833" s="103"/>
      <c r="S833" s="103"/>
      <c r="T833" s="103"/>
      <c r="U833" s="128" t="s">
        <v>514</v>
      </c>
      <c r="W833" s="103" t="str">
        <f t="shared" si="15"/>
        <v/>
      </c>
    </row>
    <row r="834" spans="1:23" ht="12.75" customHeight="1">
      <c r="A834" s="108">
        <v>825</v>
      </c>
      <c r="B834" s="126"/>
      <c r="C834" s="65"/>
      <c r="D834" s="43"/>
      <c r="E834" s="112"/>
      <c r="F834" s="112"/>
      <c r="G834" s="112">
        <v>442300</v>
      </c>
      <c r="H834" s="109"/>
      <c r="I834" s="109" t="s">
        <v>3050</v>
      </c>
      <c r="J834" s="1">
        <v>44230</v>
      </c>
      <c r="L834" s="117" t="s">
        <v>3245</v>
      </c>
      <c r="M834" s="103"/>
      <c r="N834" s="103"/>
      <c r="O834" s="103"/>
      <c r="P834" s="103"/>
      <c r="Q834" s="103"/>
      <c r="R834" s="103"/>
      <c r="S834" s="103"/>
      <c r="T834" s="103"/>
      <c r="U834" s="128" t="s">
        <v>514</v>
      </c>
      <c r="W834" s="103" t="str">
        <f t="shared" si="15"/>
        <v/>
      </c>
    </row>
    <row r="835" spans="1:23" ht="12.75" customHeight="1">
      <c r="A835" s="108">
        <v>826</v>
      </c>
      <c r="B835" s="215"/>
      <c r="C835" s="65"/>
      <c r="D835" s="43"/>
      <c r="E835" s="112">
        <v>4443</v>
      </c>
      <c r="F835" s="112"/>
      <c r="G835" s="112"/>
      <c r="H835" s="109"/>
      <c r="I835" s="109" t="s">
        <v>6836</v>
      </c>
      <c r="L835" s="112" t="s">
        <v>3240</v>
      </c>
      <c r="M835" s="103"/>
      <c r="N835" s="103"/>
      <c r="O835" s="103"/>
      <c r="P835" s="103"/>
      <c r="Q835" s="103"/>
      <c r="R835" s="103"/>
      <c r="S835" s="103"/>
      <c r="T835" s="103"/>
      <c r="U835" s="216" t="s">
        <v>514</v>
      </c>
      <c r="W835" s="103" t="str">
        <f t="shared" si="15"/>
        <v/>
      </c>
    </row>
    <row r="836" spans="1:23" ht="12.75" customHeight="1">
      <c r="A836" s="108">
        <v>827</v>
      </c>
      <c r="B836" s="215"/>
      <c r="C836" s="65"/>
      <c r="D836" s="43"/>
      <c r="E836" s="112"/>
      <c r="F836" s="112">
        <v>44430</v>
      </c>
      <c r="G836" s="112"/>
      <c r="H836" s="109"/>
      <c r="I836" s="109" t="s">
        <v>6836</v>
      </c>
      <c r="J836" s="103">
        <v>4443</v>
      </c>
      <c r="L836" s="117" t="s">
        <v>3240</v>
      </c>
      <c r="M836" s="103"/>
      <c r="N836" s="103"/>
      <c r="O836" s="103"/>
      <c r="P836" s="103"/>
      <c r="Q836" s="103"/>
      <c r="R836" s="103"/>
      <c r="S836" s="103"/>
      <c r="T836" s="103"/>
      <c r="U836" s="216" t="s">
        <v>514</v>
      </c>
      <c r="W836" s="103" t="str">
        <f t="shared" si="15"/>
        <v/>
      </c>
    </row>
    <row r="837" spans="1:23" ht="12.75" customHeight="1">
      <c r="A837" s="108">
        <v>828</v>
      </c>
      <c r="B837" s="215"/>
      <c r="C837" s="65"/>
      <c r="D837" s="43"/>
      <c r="E837" s="112"/>
      <c r="F837" s="112"/>
      <c r="G837" s="112">
        <v>444300</v>
      </c>
      <c r="H837" s="109"/>
      <c r="I837" s="111" t="s">
        <v>6837</v>
      </c>
      <c r="J837" s="103">
        <v>44430</v>
      </c>
      <c r="L837" s="117" t="s">
        <v>3245</v>
      </c>
      <c r="M837" s="103"/>
      <c r="N837" s="103"/>
      <c r="O837" s="103"/>
      <c r="P837" s="103"/>
      <c r="Q837" s="103"/>
      <c r="R837" s="103"/>
      <c r="S837" s="103"/>
      <c r="T837" s="103"/>
      <c r="U837" s="216" t="s">
        <v>514</v>
      </c>
      <c r="W837" s="103" t="str">
        <f t="shared" si="15"/>
        <v/>
      </c>
    </row>
    <row r="838" spans="1:23" ht="12.75" customHeight="1">
      <c r="A838" s="108">
        <v>829</v>
      </c>
      <c r="B838" s="1146"/>
      <c r="C838" s="44"/>
      <c r="D838" s="45"/>
      <c r="E838" s="112">
        <v>4665</v>
      </c>
      <c r="F838" s="112"/>
      <c r="G838" s="112"/>
      <c r="H838" s="111"/>
      <c r="I838" s="111" t="s">
        <v>3051</v>
      </c>
      <c r="L838" s="112" t="s">
        <v>3240</v>
      </c>
      <c r="M838" s="103"/>
      <c r="N838" s="103"/>
      <c r="O838" s="103"/>
      <c r="P838" s="103"/>
      <c r="Q838" s="103"/>
      <c r="R838" s="103"/>
      <c r="S838" s="103"/>
      <c r="T838" s="103"/>
      <c r="U838" s="128" t="s">
        <v>514</v>
      </c>
      <c r="W838" s="103" t="str">
        <f t="shared" si="15"/>
        <v/>
      </c>
    </row>
    <row r="839" spans="1:23" ht="12.75" customHeight="1">
      <c r="A839" s="108">
        <v>830</v>
      </c>
      <c r="B839" s="126"/>
      <c r="C839" s="65"/>
      <c r="D839" s="43"/>
      <c r="E839" s="112"/>
      <c r="F839" s="112">
        <v>46650</v>
      </c>
      <c r="G839" s="112"/>
      <c r="H839" s="109"/>
      <c r="I839" s="111" t="s">
        <v>3051</v>
      </c>
      <c r="J839" s="1">
        <v>4665</v>
      </c>
      <c r="L839" s="117" t="s">
        <v>3240</v>
      </c>
      <c r="M839" s="103"/>
      <c r="N839" s="103"/>
      <c r="O839" s="103"/>
      <c r="P839" s="103"/>
      <c r="Q839" s="103"/>
      <c r="R839" s="103"/>
      <c r="S839" s="103"/>
      <c r="T839" s="103"/>
      <c r="U839" s="128" t="s">
        <v>514</v>
      </c>
      <c r="W839" s="103" t="str">
        <f t="shared" si="15"/>
        <v/>
      </c>
    </row>
    <row r="840" spans="1:23" ht="12.75" customHeight="1">
      <c r="A840" s="108">
        <v>831</v>
      </c>
      <c r="B840" s="126"/>
      <c r="C840" s="65"/>
      <c r="D840" s="43"/>
      <c r="E840" s="112"/>
      <c r="F840" s="112"/>
      <c r="G840" s="112">
        <v>466500</v>
      </c>
      <c r="H840" s="109"/>
      <c r="I840" s="111" t="s">
        <v>3052</v>
      </c>
      <c r="J840" s="1">
        <v>46650</v>
      </c>
      <c r="L840" s="117" t="s">
        <v>3245</v>
      </c>
      <c r="M840" s="103"/>
      <c r="N840" s="103"/>
      <c r="O840" s="103"/>
      <c r="P840" s="103"/>
      <c r="Q840" s="103"/>
      <c r="R840" s="103"/>
      <c r="S840" s="103"/>
      <c r="T840" s="103"/>
      <c r="U840" s="128" t="s">
        <v>514</v>
      </c>
      <c r="V840" s="38" t="s">
        <v>8317</v>
      </c>
      <c r="W840" s="103" t="str">
        <f t="shared" si="15"/>
        <v>End</v>
      </c>
    </row>
    <row r="841" spans="1:23" ht="12.75" customHeight="1">
      <c r="A841" s="108">
        <v>832</v>
      </c>
      <c r="B841" s="126"/>
      <c r="C841" s="65"/>
      <c r="D841" s="43"/>
      <c r="E841" s="112">
        <v>4950</v>
      </c>
      <c r="F841" s="112"/>
      <c r="G841" s="112"/>
      <c r="H841" s="109"/>
      <c r="I841" s="109" t="s">
        <v>3053</v>
      </c>
      <c r="J841" s="3"/>
      <c r="K841" s="3"/>
      <c r="L841" s="117" t="s">
        <v>3240</v>
      </c>
      <c r="M841" s="103"/>
      <c r="N841" s="103"/>
      <c r="O841" s="103"/>
      <c r="P841" s="103"/>
      <c r="Q841" s="103"/>
      <c r="R841" s="103"/>
      <c r="S841" s="103"/>
      <c r="T841" s="103"/>
      <c r="U841" s="128" t="s">
        <v>514</v>
      </c>
      <c r="W841" s="103" t="str">
        <f t="shared" si="15"/>
        <v/>
      </c>
    </row>
    <row r="842" spans="1:23" ht="12.75" customHeight="1">
      <c r="A842" s="108">
        <v>833</v>
      </c>
      <c r="B842" s="126"/>
      <c r="C842" s="65"/>
      <c r="D842" s="43"/>
      <c r="E842" s="112"/>
      <c r="F842" s="112">
        <v>49500</v>
      </c>
      <c r="G842" s="112"/>
      <c r="H842" s="109"/>
      <c r="I842" s="109" t="s">
        <v>3053</v>
      </c>
      <c r="J842" s="3">
        <v>4950</v>
      </c>
      <c r="K842" s="3"/>
      <c r="L842" s="117" t="s">
        <v>3240</v>
      </c>
      <c r="M842" s="103"/>
      <c r="N842" s="103"/>
      <c r="O842" s="103"/>
      <c r="P842" s="103"/>
      <c r="Q842" s="103"/>
      <c r="R842" s="103"/>
      <c r="S842" s="103"/>
      <c r="T842" s="103"/>
      <c r="U842" s="128" t="s">
        <v>514</v>
      </c>
      <c r="W842" s="103" t="str">
        <f t="shared" si="15"/>
        <v/>
      </c>
    </row>
    <row r="843" spans="1:23" ht="12.75" customHeight="1">
      <c r="A843" s="108">
        <v>834</v>
      </c>
      <c r="B843" s="217"/>
      <c r="C843" s="65"/>
      <c r="D843" s="43"/>
      <c r="E843" s="112"/>
      <c r="F843" s="112"/>
      <c r="G843" s="112">
        <v>495000</v>
      </c>
      <c r="H843" s="109"/>
      <c r="I843" s="109" t="s">
        <v>6901</v>
      </c>
      <c r="J843" s="1">
        <v>49500</v>
      </c>
      <c r="L843" s="117" t="s">
        <v>3245</v>
      </c>
      <c r="M843" s="103"/>
      <c r="N843" s="103"/>
      <c r="O843" s="103"/>
      <c r="P843" s="103"/>
      <c r="Q843" s="103"/>
      <c r="R843" s="103"/>
      <c r="S843" s="103"/>
      <c r="T843" s="103"/>
      <c r="U843" s="218" t="s">
        <v>514</v>
      </c>
      <c r="W843" s="103" t="str">
        <f t="shared" si="15"/>
        <v/>
      </c>
    </row>
    <row r="844" spans="1:23" ht="12.75" customHeight="1">
      <c r="A844" s="108">
        <v>835</v>
      </c>
      <c r="B844" s="1144"/>
      <c r="C844" s="65"/>
      <c r="D844" s="43"/>
      <c r="E844" s="112"/>
      <c r="F844" s="112"/>
      <c r="G844" s="112">
        <v>495050</v>
      </c>
      <c r="H844" s="109"/>
      <c r="I844" s="109" t="s">
        <v>3054</v>
      </c>
      <c r="J844" s="1">
        <v>49500</v>
      </c>
      <c r="L844" s="117" t="s">
        <v>3245</v>
      </c>
      <c r="M844" s="103"/>
      <c r="N844" s="103"/>
      <c r="O844" s="103"/>
      <c r="P844" s="103"/>
      <c r="Q844" s="103"/>
      <c r="R844" s="103"/>
      <c r="S844" s="103"/>
      <c r="T844" s="103"/>
      <c r="U844" s="128" t="s">
        <v>514</v>
      </c>
      <c r="W844" s="103" t="str">
        <f t="shared" si="15"/>
        <v/>
      </c>
    </row>
    <row r="845" spans="1:23" ht="12.75" customHeight="1">
      <c r="A845" s="108">
        <v>836</v>
      </c>
      <c r="B845" s="1144"/>
      <c r="C845" s="65"/>
      <c r="D845" s="43"/>
      <c r="E845" s="112"/>
      <c r="F845" s="112"/>
      <c r="G845" s="112">
        <v>495060</v>
      </c>
      <c r="H845" s="109"/>
      <c r="I845" s="109" t="s">
        <v>6081</v>
      </c>
      <c r="J845" s="1">
        <v>49500</v>
      </c>
      <c r="L845" s="117" t="s">
        <v>3245</v>
      </c>
      <c r="M845" s="103"/>
      <c r="N845" s="103"/>
      <c r="O845" s="103"/>
      <c r="P845" s="103"/>
      <c r="Q845" s="103"/>
      <c r="R845" s="103"/>
      <c r="S845" s="103"/>
      <c r="T845" s="103"/>
      <c r="U845" s="1145" t="s">
        <v>514</v>
      </c>
      <c r="W845" s="103" t="str">
        <f t="shared" si="15"/>
        <v/>
      </c>
    </row>
    <row r="846" spans="1:23" ht="12.75" customHeight="1">
      <c r="A846" s="108">
        <v>837</v>
      </c>
      <c r="B846" s="1144"/>
      <c r="C846" s="65"/>
      <c r="D846" s="43"/>
      <c r="E846" s="112"/>
      <c r="F846" s="112"/>
      <c r="G846" s="112">
        <v>495100</v>
      </c>
      <c r="H846" s="109"/>
      <c r="I846" s="109" t="s">
        <v>3055</v>
      </c>
      <c r="J846" s="1">
        <v>49500</v>
      </c>
      <c r="L846" s="117" t="s">
        <v>3245</v>
      </c>
      <c r="M846" s="103"/>
      <c r="N846" s="103"/>
      <c r="O846" s="103"/>
      <c r="P846" s="103"/>
      <c r="Q846" s="103"/>
      <c r="R846" s="103"/>
      <c r="S846" s="103"/>
      <c r="T846" s="103"/>
      <c r="U846" s="1145" t="s">
        <v>514</v>
      </c>
      <c r="W846" s="103" t="str">
        <f t="shared" si="15"/>
        <v/>
      </c>
    </row>
    <row r="847" spans="1:23" ht="12.75" customHeight="1">
      <c r="A847" s="108">
        <v>838</v>
      </c>
      <c r="B847" s="1144"/>
      <c r="C847" s="65"/>
      <c r="D847" s="43"/>
      <c r="E847" s="112"/>
      <c r="F847" s="112"/>
      <c r="G847" s="112">
        <v>495200</v>
      </c>
      <c r="H847" s="109"/>
      <c r="I847" s="161" t="s">
        <v>3056</v>
      </c>
      <c r="J847" s="78">
        <v>49500</v>
      </c>
      <c r="K847" s="78"/>
      <c r="L847" s="162" t="s">
        <v>3245</v>
      </c>
      <c r="M847" s="103"/>
      <c r="N847" s="103"/>
      <c r="O847" s="103"/>
      <c r="P847" s="103"/>
      <c r="Q847" s="103"/>
      <c r="R847" s="103"/>
      <c r="S847" s="103"/>
      <c r="T847" s="103"/>
      <c r="U847" s="1145" t="s">
        <v>514</v>
      </c>
      <c r="W847" s="103" t="str">
        <f t="shared" si="15"/>
        <v/>
      </c>
    </row>
    <row r="848" spans="1:23" ht="12.75" customHeight="1">
      <c r="A848" s="108">
        <v>839</v>
      </c>
      <c r="B848" s="621"/>
      <c r="C848" s="622"/>
      <c r="D848" s="623"/>
      <c r="E848" s="112"/>
      <c r="F848" s="612"/>
      <c r="G848" s="612">
        <v>495210</v>
      </c>
      <c r="H848" s="610"/>
      <c r="I848" s="610" t="s">
        <v>8593</v>
      </c>
      <c r="J848" s="1">
        <v>49500</v>
      </c>
      <c r="L848" s="117" t="s">
        <v>3245</v>
      </c>
      <c r="M848" s="613"/>
      <c r="N848" s="613"/>
      <c r="O848" s="613"/>
      <c r="P848" s="613"/>
      <c r="Q848" s="613"/>
      <c r="R848" s="613"/>
      <c r="S848" s="613"/>
      <c r="T848" s="613"/>
      <c r="U848" s="611" t="s">
        <v>514</v>
      </c>
      <c r="V848" s="616"/>
      <c r="W848" s="613" t="str">
        <f t="shared" si="15"/>
        <v/>
      </c>
    </row>
    <row r="849" spans="1:23" ht="12.75" customHeight="1">
      <c r="A849" s="108">
        <v>840</v>
      </c>
      <c r="B849" s="61"/>
      <c r="C849" s="62"/>
      <c r="D849" s="63" t="s">
        <v>3057</v>
      </c>
      <c r="E849" s="61"/>
      <c r="F849" s="152"/>
      <c r="G849" s="152"/>
      <c r="H849" s="154"/>
      <c r="I849" s="154" t="s">
        <v>3058</v>
      </c>
      <c r="J849" s="64"/>
      <c r="K849" s="64"/>
      <c r="L849" s="152"/>
      <c r="M849" s="103"/>
      <c r="N849" s="103"/>
      <c r="O849" s="103"/>
      <c r="P849" s="103"/>
      <c r="Q849" s="103"/>
      <c r="R849" s="103"/>
      <c r="S849" s="103"/>
      <c r="T849" s="103"/>
      <c r="U849" s="128" t="s">
        <v>514</v>
      </c>
      <c r="W849" s="103" t="str">
        <f t="shared" ref="W849:W912" si="16">LEFT(V849,3)</f>
        <v/>
      </c>
    </row>
    <row r="850" spans="1:23" ht="12.75" customHeight="1">
      <c r="A850" s="108">
        <v>841</v>
      </c>
      <c r="B850" s="126"/>
      <c r="C850" s="65"/>
      <c r="D850" s="43"/>
      <c r="E850" s="112">
        <v>4690</v>
      </c>
      <c r="F850" s="112"/>
      <c r="G850" s="112"/>
      <c r="H850" s="109"/>
      <c r="I850" s="109" t="s">
        <v>3059</v>
      </c>
      <c r="L850" s="117" t="s">
        <v>3240</v>
      </c>
      <c r="M850" s="103"/>
      <c r="N850" s="103"/>
      <c r="O850" s="103"/>
      <c r="P850" s="103"/>
      <c r="Q850" s="103"/>
      <c r="R850" s="103"/>
      <c r="S850" s="103"/>
      <c r="T850" s="103"/>
      <c r="U850" s="128" t="s">
        <v>514</v>
      </c>
      <c r="W850" s="103" t="str">
        <f t="shared" si="16"/>
        <v/>
      </c>
    </row>
    <row r="851" spans="1:23" ht="12.75" customHeight="1">
      <c r="A851" s="108">
        <v>842</v>
      </c>
      <c r="B851" s="126"/>
      <c r="C851" s="65"/>
      <c r="D851" s="43"/>
      <c r="E851" s="112"/>
      <c r="F851" s="112">
        <v>46900</v>
      </c>
      <c r="G851" s="112"/>
      <c r="H851" s="109"/>
      <c r="I851" s="109" t="s">
        <v>3059</v>
      </c>
      <c r="J851" s="1">
        <v>4690</v>
      </c>
      <c r="L851" s="117" t="s">
        <v>3240</v>
      </c>
      <c r="M851" s="103"/>
      <c r="N851" s="103"/>
      <c r="O851" s="103"/>
      <c r="P851" s="103"/>
      <c r="Q851" s="103"/>
      <c r="R851" s="103"/>
      <c r="S851" s="103"/>
      <c r="T851" s="103"/>
      <c r="U851" s="128" t="s">
        <v>514</v>
      </c>
      <c r="W851" s="103" t="str">
        <f t="shared" si="16"/>
        <v/>
      </c>
    </row>
    <row r="852" spans="1:23" ht="12.75" customHeight="1">
      <c r="A852" s="108">
        <v>843</v>
      </c>
      <c r="B852" s="126"/>
      <c r="C852" s="65"/>
      <c r="D852" s="43"/>
      <c r="E852" s="112"/>
      <c r="F852" s="112"/>
      <c r="G852" s="112">
        <v>469010</v>
      </c>
      <c r="H852" s="109"/>
      <c r="I852" s="109" t="s">
        <v>3060</v>
      </c>
      <c r="J852" s="1">
        <v>46900</v>
      </c>
      <c r="L852" s="117" t="s">
        <v>3245</v>
      </c>
      <c r="M852" s="103"/>
      <c r="N852" s="103"/>
      <c r="O852" s="103"/>
      <c r="P852" s="103"/>
      <c r="Q852" s="103"/>
      <c r="R852" s="103"/>
      <c r="S852" s="103"/>
      <c r="T852" s="103"/>
      <c r="U852" s="128" t="s">
        <v>514</v>
      </c>
      <c r="W852" s="103" t="str">
        <f t="shared" si="16"/>
        <v/>
      </c>
    </row>
    <row r="853" spans="1:23" ht="12.75" customHeight="1">
      <c r="A853" s="108">
        <v>844</v>
      </c>
      <c r="B853" s="126"/>
      <c r="C853" s="65"/>
      <c r="D853" s="43"/>
      <c r="E853" s="112"/>
      <c r="F853" s="112"/>
      <c r="G853" s="112">
        <v>469020</v>
      </c>
      <c r="H853" s="109"/>
      <c r="I853" s="109" t="s">
        <v>3061</v>
      </c>
      <c r="J853" s="1">
        <v>46900</v>
      </c>
      <c r="L853" s="117" t="s">
        <v>3245</v>
      </c>
      <c r="M853" s="103"/>
      <c r="N853" s="103"/>
      <c r="O853" s="103"/>
      <c r="P853" s="103"/>
      <c r="Q853" s="103"/>
      <c r="R853" s="103"/>
      <c r="S853" s="103"/>
      <c r="T853" s="103"/>
      <c r="U853" s="128" t="s">
        <v>514</v>
      </c>
      <c r="W853" s="103" t="str">
        <f t="shared" si="16"/>
        <v/>
      </c>
    </row>
    <row r="854" spans="1:23" ht="12.75" customHeight="1">
      <c r="A854" s="108">
        <v>845</v>
      </c>
      <c r="B854" s="126"/>
      <c r="C854" s="65"/>
      <c r="D854" s="43"/>
      <c r="E854" s="112"/>
      <c r="F854" s="112"/>
      <c r="G854" s="112">
        <v>469030</v>
      </c>
      <c r="H854" s="109"/>
      <c r="I854" s="109" t="s">
        <v>9003</v>
      </c>
      <c r="J854" s="1">
        <v>46900</v>
      </c>
      <c r="L854" s="117" t="s">
        <v>3245</v>
      </c>
      <c r="M854" s="103"/>
      <c r="N854" s="103"/>
      <c r="O854" s="103"/>
      <c r="P854" s="103"/>
      <c r="Q854" s="103"/>
      <c r="R854" s="103"/>
      <c r="S854" s="103"/>
      <c r="T854" s="103"/>
      <c r="U854" s="128" t="s">
        <v>514</v>
      </c>
      <c r="W854" s="103" t="str">
        <f t="shared" si="16"/>
        <v/>
      </c>
    </row>
    <row r="855" spans="1:23" ht="12.75" customHeight="1">
      <c r="A855" s="108">
        <v>846</v>
      </c>
      <c r="B855" s="1144"/>
      <c r="C855" s="65"/>
      <c r="D855" s="43"/>
      <c r="E855" s="112"/>
      <c r="F855" s="112"/>
      <c r="G855" s="112">
        <v>469040</v>
      </c>
      <c r="H855" s="109"/>
      <c r="I855" s="109" t="s">
        <v>9004</v>
      </c>
      <c r="J855" s="1">
        <v>46900</v>
      </c>
      <c r="L855" s="117" t="s">
        <v>3245</v>
      </c>
      <c r="M855" s="103"/>
      <c r="N855" s="103"/>
      <c r="O855" s="103"/>
      <c r="P855" s="103"/>
      <c r="Q855" s="103"/>
      <c r="R855" s="103"/>
      <c r="S855" s="103"/>
      <c r="T855" s="103"/>
      <c r="U855" s="1145" t="s">
        <v>514</v>
      </c>
      <c r="W855" s="103" t="str">
        <f t="shared" si="16"/>
        <v/>
      </c>
    </row>
    <row r="856" spans="1:23" ht="12.75" customHeight="1">
      <c r="A856" s="108">
        <v>847</v>
      </c>
      <c r="B856" s="1144"/>
      <c r="C856" s="65"/>
      <c r="D856" s="43"/>
      <c r="E856" s="112">
        <v>4910</v>
      </c>
      <c r="F856" s="112"/>
      <c r="G856" s="112"/>
      <c r="H856" s="109"/>
      <c r="I856" s="109" t="s">
        <v>3062</v>
      </c>
      <c r="L856" s="117" t="s">
        <v>3240</v>
      </c>
      <c r="M856" s="103"/>
      <c r="N856" s="103"/>
      <c r="O856" s="103"/>
      <c r="P856" s="103"/>
      <c r="Q856" s="103"/>
      <c r="R856" s="103"/>
      <c r="S856" s="103"/>
      <c r="T856" s="103"/>
      <c r="U856" s="1145" t="s">
        <v>514</v>
      </c>
      <c r="W856" s="103" t="str">
        <f t="shared" si="16"/>
        <v/>
      </c>
    </row>
    <row r="857" spans="1:23" ht="12.75" customHeight="1">
      <c r="A857" s="108">
        <v>848</v>
      </c>
      <c r="B857" s="1144"/>
      <c r="C857" s="65"/>
      <c r="D857" s="43"/>
      <c r="E857" s="112"/>
      <c r="F857" s="112">
        <v>49100</v>
      </c>
      <c r="G857" s="112"/>
      <c r="H857" s="109"/>
      <c r="I857" s="109" t="s">
        <v>3062</v>
      </c>
      <c r="J857" s="1">
        <v>4910</v>
      </c>
      <c r="L857" s="117" t="s">
        <v>3240</v>
      </c>
      <c r="M857" s="103"/>
      <c r="N857" s="103"/>
      <c r="O857" s="103"/>
      <c r="P857" s="103"/>
      <c r="Q857" s="103"/>
      <c r="R857" s="103"/>
      <c r="S857" s="103"/>
      <c r="T857" s="103"/>
      <c r="U857" s="1145" t="s">
        <v>514</v>
      </c>
      <c r="W857" s="103" t="str">
        <f t="shared" si="16"/>
        <v/>
      </c>
    </row>
    <row r="858" spans="1:23" ht="12.75" customHeight="1">
      <c r="A858" s="108">
        <v>849</v>
      </c>
      <c r="B858" s="1144"/>
      <c r="C858" s="65"/>
      <c r="D858" s="43"/>
      <c r="E858" s="112"/>
      <c r="F858" s="112"/>
      <c r="G858" s="112">
        <v>491100</v>
      </c>
      <c r="H858" s="109"/>
      <c r="I858" s="109" t="s">
        <v>3063</v>
      </c>
      <c r="J858" s="1">
        <v>49100</v>
      </c>
      <c r="L858" s="117" t="s">
        <v>3245</v>
      </c>
      <c r="M858" s="103"/>
      <c r="N858" s="103"/>
      <c r="O858" s="103"/>
      <c r="P858" s="103"/>
      <c r="Q858" s="103"/>
      <c r="R858" s="103"/>
      <c r="S858" s="103"/>
      <c r="T858" s="103"/>
      <c r="U858" s="1145" t="s">
        <v>514</v>
      </c>
      <c r="W858" s="103" t="str">
        <f t="shared" si="16"/>
        <v/>
      </c>
    </row>
    <row r="859" spans="1:23" ht="12.75" customHeight="1">
      <c r="A859" s="108">
        <v>850</v>
      </c>
      <c r="B859" s="126"/>
      <c r="C859" s="65"/>
      <c r="D859" s="43"/>
      <c r="E859" s="112"/>
      <c r="F859" s="112"/>
      <c r="G859" s="112">
        <v>491200</v>
      </c>
      <c r="H859" s="109"/>
      <c r="I859" s="109" t="s">
        <v>3064</v>
      </c>
      <c r="J859" s="1">
        <v>49100</v>
      </c>
      <c r="L859" s="117" t="s">
        <v>3245</v>
      </c>
      <c r="M859" s="103"/>
      <c r="N859" s="103"/>
      <c r="O859" s="103"/>
      <c r="P859" s="103"/>
      <c r="Q859" s="103"/>
      <c r="R859" s="103"/>
      <c r="S859" s="103"/>
      <c r="T859" s="103"/>
      <c r="U859" s="128" t="s">
        <v>514</v>
      </c>
      <c r="W859" s="103" t="str">
        <f t="shared" si="16"/>
        <v/>
      </c>
    </row>
    <row r="860" spans="1:23" ht="12.75" customHeight="1">
      <c r="A860" s="108">
        <v>851</v>
      </c>
      <c r="B860" s="126"/>
      <c r="C860" s="65"/>
      <c r="D860" s="43"/>
      <c r="E860" s="112"/>
      <c r="F860" s="112"/>
      <c r="G860" s="112">
        <v>491300</v>
      </c>
      <c r="H860" s="109"/>
      <c r="I860" s="109" t="s">
        <v>1540</v>
      </c>
      <c r="J860" s="1">
        <v>49100</v>
      </c>
      <c r="L860" s="117" t="s">
        <v>3245</v>
      </c>
      <c r="M860" s="103"/>
      <c r="N860" s="103"/>
      <c r="O860" s="103"/>
      <c r="P860" s="103"/>
      <c r="Q860" s="103"/>
      <c r="R860" s="103"/>
      <c r="S860" s="103"/>
      <c r="T860" s="103"/>
      <c r="U860" s="128" t="s">
        <v>514</v>
      </c>
      <c r="W860" s="103" t="str">
        <f t="shared" si="16"/>
        <v/>
      </c>
    </row>
    <row r="861" spans="1:23" ht="12.75" customHeight="1">
      <c r="A861" s="108">
        <v>852</v>
      </c>
      <c r="B861" s="126"/>
      <c r="C861" s="65"/>
      <c r="D861" s="43"/>
      <c r="E861" s="112"/>
      <c r="F861" s="112"/>
      <c r="G861" s="112">
        <v>491400</v>
      </c>
      <c r="H861" s="109"/>
      <c r="I861" s="109" t="s">
        <v>1541</v>
      </c>
      <c r="J861" s="1">
        <v>49100</v>
      </c>
      <c r="L861" s="117" t="s">
        <v>3245</v>
      </c>
      <c r="M861" s="103"/>
      <c r="N861" s="103"/>
      <c r="O861" s="103"/>
      <c r="P861" s="103"/>
      <c r="Q861" s="103"/>
      <c r="R861" s="103"/>
      <c r="S861" s="103"/>
      <c r="T861" s="103"/>
      <c r="U861" s="128" t="s">
        <v>514</v>
      </c>
      <c r="W861" s="103" t="str">
        <f t="shared" si="16"/>
        <v/>
      </c>
    </row>
    <row r="862" spans="1:23" ht="12.75" customHeight="1">
      <c r="A862" s="108">
        <v>853</v>
      </c>
      <c r="B862" s="126"/>
      <c r="C862" s="65"/>
      <c r="D862" s="43"/>
      <c r="E862" s="112"/>
      <c r="F862" s="112"/>
      <c r="G862" s="112">
        <v>491500</v>
      </c>
      <c r="H862" s="109"/>
      <c r="I862" s="109" t="s">
        <v>1542</v>
      </c>
      <c r="J862" s="1">
        <v>49100</v>
      </c>
      <c r="L862" s="117" t="s">
        <v>3245</v>
      </c>
      <c r="M862" s="103"/>
      <c r="N862" s="103"/>
      <c r="O862" s="103"/>
      <c r="P862" s="103"/>
      <c r="Q862" s="103"/>
      <c r="R862" s="103"/>
      <c r="S862" s="103"/>
      <c r="T862" s="103"/>
      <c r="U862" s="128" t="s">
        <v>514</v>
      </c>
      <c r="W862" s="103" t="str">
        <f t="shared" si="16"/>
        <v/>
      </c>
    </row>
    <row r="863" spans="1:23" ht="12.75" customHeight="1">
      <c r="A863" s="108">
        <v>854</v>
      </c>
      <c r="B863" s="126"/>
      <c r="C863" s="65"/>
      <c r="D863" s="43"/>
      <c r="E863" s="112"/>
      <c r="F863" s="112"/>
      <c r="G863" s="112">
        <v>491700</v>
      </c>
      <c r="H863" s="109"/>
      <c r="I863" s="109" t="s">
        <v>1543</v>
      </c>
      <c r="J863" s="1">
        <v>49100</v>
      </c>
      <c r="L863" s="117" t="s">
        <v>3245</v>
      </c>
      <c r="M863" s="103"/>
      <c r="N863" s="103"/>
      <c r="O863" s="103"/>
      <c r="P863" s="103"/>
      <c r="Q863" s="103"/>
      <c r="R863" s="103"/>
      <c r="S863" s="103"/>
      <c r="T863" s="103"/>
      <c r="U863" s="128" t="s">
        <v>514</v>
      </c>
      <c r="W863" s="103" t="str">
        <f t="shared" si="16"/>
        <v/>
      </c>
    </row>
    <row r="864" spans="1:23" ht="12.75" customHeight="1">
      <c r="A864" s="108">
        <v>855</v>
      </c>
      <c r="B864" s="126"/>
      <c r="C864" s="65"/>
      <c r="D864" s="43"/>
      <c r="E864" s="112"/>
      <c r="F864" s="112"/>
      <c r="G864" s="112">
        <v>491800</v>
      </c>
      <c r="H864" s="109"/>
      <c r="I864" s="109" t="s">
        <v>1544</v>
      </c>
      <c r="J864" s="1">
        <v>49100</v>
      </c>
      <c r="L864" s="117" t="s">
        <v>3245</v>
      </c>
      <c r="M864" s="103"/>
      <c r="N864" s="103"/>
      <c r="O864" s="103"/>
      <c r="P864" s="103"/>
      <c r="Q864" s="103"/>
      <c r="R864" s="103"/>
      <c r="S864" s="103"/>
      <c r="T864" s="103"/>
      <c r="U864" s="128" t="s">
        <v>514</v>
      </c>
      <c r="W864" s="103" t="str">
        <f t="shared" si="16"/>
        <v/>
      </c>
    </row>
    <row r="865" spans="1:23" ht="12.75" customHeight="1">
      <c r="A865" s="108">
        <v>856</v>
      </c>
      <c r="B865" s="126"/>
      <c r="C865" s="65"/>
      <c r="D865" s="43"/>
      <c r="E865" s="112">
        <v>4920</v>
      </c>
      <c r="F865" s="112"/>
      <c r="G865" s="112"/>
      <c r="H865" s="109"/>
      <c r="I865" s="109" t="s">
        <v>1545</v>
      </c>
      <c r="L865" s="117" t="s">
        <v>3240</v>
      </c>
      <c r="M865" s="103"/>
      <c r="N865" s="103"/>
      <c r="O865" s="103"/>
      <c r="P865" s="103"/>
      <c r="Q865" s="103"/>
      <c r="R865" s="103"/>
      <c r="S865" s="103"/>
      <c r="T865" s="103"/>
      <c r="U865" s="128" t="s">
        <v>514</v>
      </c>
      <c r="W865" s="103" t="str">
        <f t="shared" si="16"/>
        <v/>
      </c>
    </row>
    <row r="866" spans="1:23" ht="12.75" customHeight="1">
      <c r="A866" s="108">
        <v>857</v>
      </c>
      <c r="B866" s="126"/>
      <c r="C866" s="65"/>
      <c r="D866" s="43"/>
      <c r="E866" s="112"/>
      <c r="F866" s="112">
        <v>49200</v>
      </c>
      <c r="G866" s="112"/>
      <c r="H866" s="109"/>
      <c r="I866" s="109" t="s">
        <v>1545</v>
      </c>
      <c r="J866" s="1">
        <v>4920</v>
      </c>
      <c r="L866" s="117" t="s">
        <v>3240</v>
      </c>
      <c r="M866" s="103"/>
      <c r="N866" s="103"/>
      <c r="O866" s="103"/>
      <c r="P866" s="103"/>
      <c r="Q866" s="103"/>
      <c r="R866" s="103"/>
      <c r="S866" s="103"/>
      <c r="T866" s="103"/>
      <c r="U866" s="128" t="s">
        <v>514</v>
      </c>
      <c r="W866" s="103" t="str">
        <f t="shared" si="16"/>
        <v/>
      </c>
    </row>
    <row r="867" spans="1:23" ht="12.75" customHeight="1">
      <c r="A867" s="108">
        <v>858</v>
      </c>
      <c r="B867" s="126"/>
      <c r="C867" s="65"/>
      <c r="D867" s="43"/>
      <c r="E867" s="112"/>
      <c r="F867" s="112"/>
      <c r="G867" s="112">
        <v>492100</v>
      </c>
      <c r="H867" s="109"/>
      <c r="I867" s="109" t="s">
        <v>1546</v>
      </c>
      <c r="J867" s="1">
        <v>49200</v>
      </c>
      <c r="L867" s="117" t="s">
        <v>3245</v>
      </c>
      <c r="M867" s="103"/>
      <c r="N867" s="103"/>
      <c r="O867" s="103"/>
      <c r="P867" s="103"/>
      <c r="Q867" s="103"/>
      <c r="R867" s="103"/>
      <c r="S867" s="103"/>
      <c r="T867" s="103"/>
      <c r="U867" s="128" t="s">
        <v>514</v>
      </c>
      <c r="W867" s="103" t="str">
        <f t="shared" si="16"/>
        <v/>
      </c>
    </row>
    <row r="868" spans="1:23" ht="12.75" customHeight="1">
      <c r="A868" s="108">
        <v>859</v>
      </c>
      <c r="B868" s="126"/>
      <c r="C868" s="65"/>
      <c r="D868" s="43"/>
      <c r="E868" s="112"/>
      <c r="F868" s="112"/>
      <c r="G868" s="112">
        <v>492200</v>
      </c>
      <c r="H868" s="109"/>
      <c r="I868" s="109" t="s">
        <v>1547</v>
      </c>
      <c r="J868" s="1">
        <v>49200</v>
      </c>
      <c r="L868" s="117" t="s">
        <v>3245</v>
      </c>
      <c r="M868" s="103"/>
      <c r="N868" s="103"/>
      <c r="O868" s="103"/>
      <c r="P868" s="103"/>
      <c r="Q868" s="103"/>
      <c r="R868" s="103"/>
      <c r="S868" s="103"/>
      <c r="T868" s="103"/>
      <c r="U868" s="128" t="s">
        <v>514</v>
      </c>
      <c r="W868" s="103" t="str">
        <f t="shared" si="16"/>
        <v/>
      </c>
    </row>
    <row r="869" spans="1:23" ht="12.75" customHeight="1">
      <c r="A869" s="108">
        <v>860</v>
      </c>
      <c r="B869" s="126"/>
      <c r="C869" s="65"/>
      <c r="D869" s="43"/>
      <c r="E869" s="112"/>
      <c r="F869" s="112"/>
      <c r="G869" s="112">
        <v>492300</v>
      </c>
      <c r="H869" s="109"/>
      <c r="I869" s="109" t="s">
        <v>1548</v>
      </c>
      <c r="J869" s="1">
        <v>49200</v>
      </c>
      <c r="L869" s="117" t="s">
        <v>3245</v>
      </c>
      <c r="M869" s="103"/>
      <c r="N869" s="103"/>
      <c r="O869" s="103"/>
      <c r="P869" s="103"/>
      <c r="Q869" s="103"/>
      <c r="R869" s="103"/>
      <c r="S869" s="103"/>
      <c r="T869" s="103"/>
      <c r="U869" s="128" t="s">
        <v>514</v>
      </c>
      <c r="W869" s="103" t="str">
        <f t="shared" si="16"/>
        <v/>
      </c>
    </row>
    <row r="870" spans="1:23" ht="12.75" customHeight="1">
      <c r="A870" s="108">
        <v>861</v>
      </c>
      <c r="B870" s="126"/>
      <c r="C870" s="65"/>
      <c r="D870" s="43"/>
      <c r="E870" s="112"/>
      <c r="F870" s="112"/>
      <c r="G870" s="112">
        <v>492400</v>
      </c>
      <c r="H870" s="109"/>
      <c r="I870" s="109" t="s">
        <v>1549</v>
      </c>
      <c r="J870" s="1">
        <v>49200</v>
      </c>
      <c r="L870" s="117" t="s">
        <v>3245</v>
      </c>
      <c r="M870" s="103"/>
      <c r="N870" s="103"/>
      <c r="O870" s="103"/>
      <c r="P870" s="103"/>
      <c r="Q870" s="103"/>
      <c r="R870" s="103"/>
      <c r="S870" s="103"/>
      <c r="T870" s="103"/>
      <c r="U870" s="128" t="s">
        <v>514</v>
      </c>
      <c r="W870" s="103" t="str">
        <f t="shared" si="16"/>
        <v/>
      </c>
    </row>
    <row r="871" spans="1:23" ht="12.75" customHeight="1">
      <c r="A871" s="108">
        <v>862</v>
      </c>
      <c r="B871" s="1144"/>
      <c r="C871" s="65"/>
      <c r="D871" s="43"/>
      <c r="E871" s="112"/>
      <c r="F871" s="112"/>
      <c r="G871" s="112">
        <v>492500</v>
      </c>
      <c r="H871" s="109"/>
      <c r="I871" s="109" t="s">
        <v>1550</v>
      </c>
      <c r="J871" s="1">
        <v>49200</v>
      </c>
      <c r="L871" s="117" t="s">
        <v>3245</v>
      </c>
      <c r="M871" s="103"/>
      <c r="N871" s="103"/>
      <c r="O871" s="103"/>
      <c r="P871" s="103"/>
      <c r="Q871" s="103"/>
      <c r="R871" s="103"/>
      <c r="S871" s="103"/>
      <c r="T871" s="103"/>
      <c r="U871" s="1145" t="s">
        <v>514</v>
      </c>
      <c r="W871" s="103" t="str">
        <f t="shared" si="16"/>
        <v/>
      </c>
    </row>
    <row r="872" spans="1:23" ht="12.75" customHeight="1">
      <c r="A872" s="108">
        <v>863</v>
      </c>
      <c r="B872" s="126"/>
      <c r="C872" s="65"/>
      <c r="D872" s="43"/>
      <c r="E872" s="112"/>
      <c r="F872" s="112"/>
      <c r="G872" s="112">
        <v>492700</v>
      </c>
      <c r="H872" s="109"/>
      <c r="I872" s="109" t="s">
        <v>1551</v>
      </c>
      <c r="J872" s="1">
        <v>49200</v>
      </c>
      <c r="L872" s="117" t="s">
        <v>3245</v>
      </c>
      <c r="M872" s="103"/>
      <c r="N872" s="103"/>
      <c r="O872" s="103"/>
      <c r="P872" s="103"/>
      <c r="Q872" s="103"/>
      <c r="R872" s="103"/>
      <c r="S872" s="103"/>
      <c r="T872" s="103"/>
      <c r="U872" s="128" t="s">
        <v>514</v>
      </c>
      <c r="W872" s="103" t="str">
        <f t="shared" si="16"/>
        <v/>
      </c>
    </row>
    <row r="873" spans="1:23" ht="12.75" customHeight="1">
      <c r="A873" s="108">
        <v>864</v>
      </c>
      <c r="B873" s="126"/>
      <c r="C873" s="65"/>
      <c r="D873" s="43"/>
      <c r="E873" s="112"/>
      <c r="F873" s="112"/>
      <c r="G873" s="112">
        <v>492800</v>
      </c>
      <c r="H873" s="109"/>
      <c r="I873" s="109" t="s">
        <v>1552</v>
      </c>
      <c r="J873" s="1">
        <v>49200</v>
      </c>
      <c r="L873" s="117" t="s">
        <v>3245</v>
      </c>
      <c r="M873" s="103"/>
      <c r="N873" s="103"/>
      <c r="O873" s="103"/>
      <c r="P873" s="103"/>
      <c r="Q873" s="103"/>
      <c r="R873" s="103"/>
      <c r="S873" s="103"/>
      <c r="T873" s="103"/>
      <c r="U873" s="128" t="s">
        <v>514</v>
      </c>
      <c r="W873" s="103" t="str">
        <f t="shared" si="16"/>
        <v/>
      </c>
    </row>
    <row r="874" spans="1:23" ht="12.75" customHeight="1">
      <c r="A874" s="108">
        <v>865</v>
      </c>
      <c r="B874" s="17">
        <v>60</v>
      </c>
      <c r="C874" s="25">
        <v>50</v>
      </c>
      <c r="D874" s="30"/>
      <c r="E874" s="26"/>
      <c r="F874" s="26"/>
      <c r="G874" s="26"/>
      <c r="H874" s="15"/>
      <c r="I874" s="16" t="s">
        <v>1553</v>
      </c>
      <c r="J874" s="15"/>
      <c r="K874" s="15"/>
      <c r="L874" s="26"/>
      <c r="M874" s="103"/>
      <c r="N874" s="103"/>
      <c r="O874" s="103"/>
      <c r="P874" s="103"/>
      <c r="Q874" s="103"/>
      <c r="R874" s="103"/>
      <c r="S874" s="103"/>
      <c r="T874" s="103"/>
      <c r="U874" s="128" t="s">
        <v>1580</v>
      </c>
      <c r="W874" s="103" t="str">
        <f t="shared" si="16"/>
        <v/>
      </c>
    </row>
    <row r="875" spans="1:23" ht="12.75" customHeight="1">
      <c r="A875" s="108">
        <v>866</v>
      </c>
      <c r="B875" s="61"/>
      <c r="C875" s="62"/>
      <c r="D875" s="63">
        <v>51</v>
      </c>
      <c r="E875" s="64"/>
      <c r="F875" s="64"/>
      <c r="G875" s="64"/>
      <c r="H875" s="154"/>
      <c r="I875" s="154" t="s">
        <v>1554</v>
      </c>
      <c r="J875" s="64"/>
      <c r="K875" s="64"/>
      <c r="L875" s="152"/>
      <c r="M875" s="103"/>
      <c r="N875" s="103"/>
      <c r="O875" s="103"/>
      <c r="P875" s="103"/>
      <c r="Q875" s="103"/>
      <c r="R875" s="103"/>
      <c r="S875" s="103"/>
      <c r="T875" s="103"/>
      <c r="U875" s="128" t="s">
        <v>1580</v>
      </c>
      <c r="W875" s="103" t="str">
        <f t="shared" si="16"/>
        <v/>
      </c>
    </row>
    <row r="876" spans="1:23" ht="12.75" customHeight="1">
      <c r="A876" s="108">
        <v>867</v>
      </c>
      <c r="B876" s="126"/>
      <c r="C876" s="65"/>
      <c r="D876" s="43"/>
      <c r="E876" s="112">
        <v>5100</v>
      </c>
      <c r="F876" s="112"/>
      <c r="G876" s="112"/>
      <c r="H876" s="109"/>
      <c r="I876" s="109" t="s">
        <v>1555</v>
      </c>
      <c r="L876" s="117" t="s">
        <v>3240</v>
      </c>
      <c r="M876" s="103"/>
      <c r="N876" s="103"/>
      <c r="O876" s="103"/>
      <c r="P876" s="103"/>
      <c r="Q876" s="103"/>
      <c r="R876" s="103"/>
      <c r="S876" s="103"/>
      <c r="T876" s="103"/>
      <c r="U876" s="128" t="s">
        <v>1580</v>
      </c>
      <c r="W876" s="103" t="str">
        <f t="shared" si="16"/>
        <v/>
      </c>
    </row>
    <row r="877" spans="1:23" ht="12.75" customHeight="1">
      <c r="A877" s="108">
        <v>868</v>
      </c>
      <c r="B877" s="126"/>
      <c r="C877" s="65"/>
      <c r="D877" s="43"/>
      <c r="E877" s="112"/>
      <c r="F877" s="112">
        <v>51000</v>
      </c>
      <c r="G877" s="112"/>
      <c r="H877" s="109"/>
      <c r="I877" s="109" t="s">
        <v>1555</v>
      </c>
      <c r="J877" s="1">
        <v>5100</v>
      </c>
      <c r="L877" s="117" t="s">
        <v>3240</v>
      </c>
      <c r="M877" s="103"/>
      <c r="N877" s="103"/>
      <c r="O877" s="103"/>
      <c r="P877" s="103"/>
      <c r="Q877" s="103"/>
      <c r="R877" s="103"/>
      <c r="S877" s="103"/>
      <c r="T877" s="103"/>
      <c r="U877" s="128" t="s">
        <v>1580</v>
      </c>
      <c r="W877" s="103" t="str">
        <f t="shared" si="16"/>
        <v/>
      </c>
    </row>
    <row r="878" spans="1:23" ht="12.75" customHeight="1">
      <c r="A878" s="108">
        <v>869</v>
      </c>
      <c r="B878" s="126"/>
      <c r="C878" s="65"/>
      <c r="D878" s="43"/>
      <c r="E878" s="112"/>
      <c r="F878" s="112"/>
      <c r="G878" s="112">
        <v>510000</v>
      </c>
      <c r="H878" s="109"/>
      <c r="I878" s="109" t="s">
        <v>1556</v>
      </c>
      <c r="J878" s="1">
        <v>51000</v>
      </c>
      <c r="L878" s="117" t="s">
        <v>3245</v>
      </c>
      <c r="M878" s="103"/>
      <c r="N878" s="103"/>
      <c r="O878" s="103"/>
      <c r="P878" s="103"/>
      <c r="Q878" s="103"/>
      <c r="R878" s="103"/>
      <c r="S878" s="103"/>
      <c r="T878" s="103"/>
      <c r="U878" s="128" t="s">
        <v>1580</v>
      </c>
      <c r="W878" s="103" t="str">
        <f t="shared" si="16"/>
        <v/>
      </c>
    </row>
    <row r="879" spans="1:23" ht="12.75" customHeight="1">
      <c r="A879" s="108">
        <v>870</v>
      </c>
      <c r="B879" s="1144"/>
      <c r="C879" s="65"/>
      <c r="D879" s="43"/>
      <c r="E879" s="112"/>
      <c r="F879" s="112"/>
      <c r="G879" s="112">
        <v>510010</v>
      </c>
      <c r="H879" s="109"/>
      <c r="I879" s="109" t="s">
        <v>1557</v>
      </c>
      <c r="J879" s="1">
        <v>51000</v>
      </c>
      <c r="L879" s="117" t="s">
        <v>3245</v>
      </c>
      <c r="M879" s="103"/>
      <c r="N879" s="103"/>
      <c r="O879" s="103"/>
      <c r="P879" s="103"/>
      <c r="Q879" s="103"/>
      <c r="R879" s="103"/>
      <c r="S879" s="103"/>
      <c r="T879" s="103"/>
      <c r="U879" s="128" t="s">
        <v>1580</v>
      </c>
      <c r="W879" s="103" t="str">
        <f t="shared" si="16"/>
        <v/>
      </c>
    </row>
    <row r="880" spans="1:23" ht="12.75" customHeight="1">
      <c r="A880" s="108">
        <v>871</v>
      </c>
      <c r="B880" s="126"/>
      <c r="C880" s="65"/>
      <c r="D880" s="43"/>
      <c r="E880" s="112"/>
      <c r="F880" s="112"/>
      <c r="G880" s="112">
        <v>510020</v>
      </c>
      <c r="H880" s="109"/>
      <c r="I880" s="109" t="s">
        <v>4914</v>
      </c>
      <c r="J880" s="1">
        <v>51000</v>
      </c>
      <c r="L880" s="117" t="s">
        <v>3245</v>
      </c>
      <c r="M880" s="103"/>
      <c r="N880" s="103"/>
      <c r="O880" s="103"/>
      <c r="P880" s="103"/>
      <c r="Q880" s="103"/>
      <c r="R880" s="103"/>
      <c r="S880" s="103"/>
      <c r="T880" s="103"/>
      <c r="U880" s="128" t="s">
        <v>1580</v>
      </c>
      <c r="W880" s="103" t="str">
        <f t="shared" si="16"/>
        <v/>
      </c>
    </row>
    <row r="881" spans="1:23" ht="12.75" customHeight="1">
      <c r="A881" s="108">
        <v>872</v>
      </c>
      <c r="B881" s="126"/>
      <c r="C881" s="65"/>
      <c r="D881" s="43"/>
      <c r="E881" s="112"/>
      <c r="F881" s="112"/>
      <c r="G881" s="112">
        <v>510310</v>
      </c>
      <c r="H881" s="109"/>
      <c r="I881" s="109" t="s">
        <v>1558</v>
      </c>
      <c r="J881" s="1">
        <v>51000</v>
      </c>
      <c r="L881" s="117" t="s">
        <v>3245</v>
      </c>
      <c r="M881" s="103"/>
      <c r="N881" s="103"/>
      <c r="O881" s="103"/>
      <c r="P881" s="103"/>
      <c r="Q881" s="103"/>
      <c r="R881" s="103"/>
      <c r="S881" s="103"/>
      <c r="T881" s="103"/>
      <c r="U881" s="128" t="s">
        <v>1580</v>
      </c>
      <c r="W881" s="103" t="str">
        <f t="shared" si="16"/>
        <v/>
      </c>
    </row>
    <row r="882" spans="1:23" ht="12.75" customHeight="1">
      <c r="A882" s="108">
        <v>873</v>
      </c>
      <c r="B882" s="126"/>
      <c r="C882" s="65"/>
      <c r="D882" s="43"/>
      <c r="E882" s="112"/>
      <c r="F882" s="112"/>
      <c r="G882" s="112">
        <v>510320</v>
      </c>
      <c r="H882" s="109"/>
      <c r="I882" s="109" t="s">
        <v>1559</v>
      </c>
      <c r="J882" s="1">
        <v>51000</v>
      </c>
      <c r="L882" s="117" t="s">
        <v>3245</v>
      </c>
      <c r="M882" s="103"/>
      <c r="N882" s="103"/>
      <c r="O882" s="103"/>
      <c r="P882" s="103"/>
      <c r="Q882" s="103"/>
      <c r="R882" s="103"/>
      <c r="S882" s="103"/>
      <c r="T882" s="103"/>
      <c r="U882" s="128" t="s">
        <v>1580</v>
      </c>
      <c r="W882" s="103" t="str">
        <f t="shared" si="16"/>
        <v/>
      </c>
    </row>
    <row r="883" spans="1:23" ht="12.75" customHeight="1">
      <c r="A883" s="108">
        <v>874</v>
      </c>
      <c r="B883" s="126"/>
      <c r="C883" s="65"/>
      <c r="D883" s="43"/>
      <c r="E883" s="112"/>
      <c r="F883" s="112"/>
      <c r="G883" s="112">
        <v>510400</v>
      </c>
      <c r="H883" s="109"/>
      <c r="I883" s="109" t="s">
        <v>1560</v>
      </c>
      <c r="J883" s="1">
        <v>51000</v>
      </c>
      <c r="L883" s="117" t="s">
        <v>3245</v>
      </c>
      <c r="M883" s="103"/>
      <c r="N883" s="103"/>
      <c r="O883" s="103"/>
      <c r="P883" s="103"/>
      <c r="Q883" s="103"/>
      <c r="R883" s="103"/>
      <c r="S883" s="103"/>
      <c r="T883" s="103"/>
      <c r="U883" s="128" t="s">
        <v>1580</v>
      </c>
      <c r="V883" s="38" t="s">
        <v>9486</v>
      </c>
      <c r="W883" s="103" t="str">
        <f t="shared" si="16"/>
        <v>End</v>
      </c>
    </row>
    <row r="884" spans="1:23" ht="12.75" customHeight="1">
      <c r="A884" s="108">
        <v>875</v>
      </c>
      <c r="B884" s="126"/>
      <c r="C884" s="65"/>
      <c r="D884" s="43"/>
      <c r="E884" s="112"/>
      <c r="F884" s="112"/>
      <c r="G884" s="112">
        <v>510420</v>
      </c>
      <c r="H884" s="109"/>
      <c r="I884" s="109" t="s">
        <v>1734</v>
      </c>
      <c r="J884" s="1">
        <v>51000</v>
      </c>
      <c r="L884" s="117" t="s">
        <v>3245</v>
      </c>
      <c r="M884" s="103"/>
      <c r="N884" s="103"/>
      <c r="O884" s="103"/>
      <c r="P884" s="103"/>
      <c r="Q884" s="103"/>
      <c r="R884" s="103"/>
      <c r="S884" s="103"/>
      <c r="T884" s="103"/>
      <c r="U884" s="128" t="s">
        <v>1580</v>
      </c>
      <c r="V884" s="38" t="s">
        <v>9486</v>
      </c>
      <c r="W884" s="103" t="str">
        <f t="shared" si="16"/>
        <v>End</v>
      </c>
    </row>
    <row r="885" spans="1:23" ht="12.75" customHeight="1">
      <c r="A885" s="108">
        <v>876</v>
      </c>
      <c r="B885" s="126"/>
      <c r="C885" s="65"/>
      <c r="D885" s="43"/>
      <c r="E885" s="112"/>
      <c r="F885" s="112"/>
      <c r="G885" s="112">
        <v>510430</v>
      </c>
      <c r="H885" s="109"/>
      <c r="I885" s="109" t="s">
        <v>1735</v>
      </c>
      <c r="J885" s="1">
        <v>51000</v>
      </c>
      <c r="L885" s="117" t="s">
        <v>3245</v>
      </c>
      <c r="M885" s="103"/>
      <c r="N885" s="103"/>
      <c r="O885" s="103"/>
      <c r="P885" s="103"/>
      <c r="Q885" s="103"/>
      <c r="R885" s="103"/>
      <c r="S885" s="103"/>
      <c r="T885" s="103"/>
      <c r="U885" s="128" t="s">
        <v>1580</v>
      </c>
      <c r="V885" s="38" t="s">
        <v>9486</v>
      </c>
      <c r="W885" s="103" t="str">
        <f t="shared" si="16"/>
        <v>End</v>
      </c>
    </row>
    <row r="886" spans="1:23" ht="12.75" customHeight="1">
      <c r="A886" s="108">
        <v>877</v>
      </c>
      <c r="B886" s="126"/>
      <c r="C886" s="65"/>
      <c r="D886" s="43"/>
      <c r="E886" s="112"/>
      <c r="F886" s="112"/>
      <c r="G886" s="112">
        <v>510500</v>
      </c>
      <c r="H886" s="109"/>
      <c r="I886" s="109" t="s">
        <v>1736</v>
      </c>
      <c r="J886" s="1">
        <v>51000</v>
      </c>
      <c r="L886" s="117" t="s">
        <v>3245</v>
      </c>
      <c r="M886" s="103"/>
      <c r="N886" s="103"/>
      <c r="O886" s="103"/>
      <c r="P886" s="103"/>
      <c r="Q886" s="103"/>
      <c r="R886" s="103"/>
      <c r="S886" s="103"/>
      <c r="T886" s="103"/>
      <c r="U886" s="128" t="s">
        <v>1580</v>
      </c>
      <c r="W886" s="103" t="str">
        <f t="shared" si="16"/>
        <v/>
      </c>
    </row>
    <row r="887" spans="1:23" ht="12.75" customHeight="1">
      <c r="A887" s="108">
        <v>878</v>
      </c>
      <c r="B887" s="126"/>
      <c r="C887" s="65"/>
      <c r="D887" s="43"/>
      <c r="E887" s="112">
        <v>5110</v>
      </c>
      <c r="F887" s="112"/>
      <c r="G887" s="112"/>
      <c r="H887" s="109"/>
      <c r="I887" s="109" t="s">
        <v>1737</v>
      </c>
      <c r="L887" s="117" t="s">
        <v>3240</v>
      </c>
      <c r="M887" s="103"/>
      <c r="N887" s="103"/>
      <c r="O887" s="103"/>
      <c r="P887" s="103"/>
      <c r="Q887" s="103"/>
      <c r="R887" s="103"/>
      <c r="S887" s="103"/>
      <c r="T887" s="103"/>
      <c r="U887" s="128" t="s">
        <v>1580</v>
      </c>
      <c r="W887" s="103" t="str">
        <f t="shared" si="16"/>
        <v/>
      </c>
    </row>
    <row r="888" spans="1:23" ht="12.75" customHeight="1">
      <c r="A888" s="108">
        <v>879</v>
      </c>
      <c r="B888" s="126"/>
      <c r="C888" s="65"/>
      <c r="D888" s="43"/>
      <c r="E888" s="112"/>
      <c r="F888" s="112">
        <v>51100</v>
      </c>
      <c r="G888" s="112"/>
      <c r="H888" s="109"/>
      <c r="I888" s="109" t="s">
        <v>1737</v>
      </c>
      <c r="J888" s="1">
        <v>5110</v>
      </c>
      <c r="L888" s="117" t="s">
        <v>3240</v>
      </c>
      <c r="M888" s="103"/>
      <c r="N888" s="103"/>
      <c r="O888" s="103"/>
      <c r="P888" s="103"/>
      <c r="Q888" s="103"/>
      <c r="R888" s="103"/>
      <c r="S888" s="103"/>
      <c r="T888" s="103"/>
      <c r="U888" s="128" t="s">
        <v>1580</v>
      </c>
      <c r="W888" s="103" t="str">
        <f t="shared" si="16"/>
        <v/>
      </c>
    </row>
    <row r="889" spans="1:23" ht="12.75" customHeight="1">
      <c r="A889" s="108">
        <v>880</v>
      </c>
      <c r="B889" s="126"/>
      <c r="C889" s="65"/>
      <c r="D889" s="43"/>
      <c r="E889" s="112"/>
      <c r="F889" s="112"/>
      <c r="G889" s="112">
        <v>511000</v>
      </c>
      <c r="H889" s="111"/>
      <c r="I889" s="111" t="s">
        <v>1738</v>
      </c>
      <c r="J889" s="103">
        <v>51100</v>
      </c>
      <c r="K889" s="103"/>
      <c r="L889" s="112" t="s">
        <v>3245</v>
      </c>
      <c r="M889" s="103"/>
      <c r="N889" s="103"/>
      <c r="O889" s="103"/>
      <c r="P889" s="103"/>
      <c r="Q889" s="103"/>
      <c r="R889" s="103"/>
      <c r="S889" s="103"/>
      <c r="T889" s="103"/>
      <c r="U889" s="128" t="s">
        <v>1580</v>
      </c>
      <c r="W889" s="103" t="str">
        <f t="shared" si="16"/>
        <v/>
      </c>
    </row>
    <row r="890" spans="1:23" ht="12.75" customHeight="1">
      <c r="A890" s="108">
        <v>881</v>
      </c>
      <c r="B890" s="126"/>
      <c r="C890" s="65"/>
      <c r="D890" s="43"/>
      <c r="E890" s="112"/>
      <c r="F890" s="112"/>
      <c r="G890" s="112">
        <v>511010</v>
      </c>
      <c r="H890" s="111"/>
      <c r="I890" s="111" t="s">
        <v>1739</v>
      </c>
      <c r="J890" s="103">
        <v>51100</v>
      </c>
      <c r="K890" s="103"/>
      <c r="L890" s="112" t="s">
        <v>3245</v>
      </c>
      <c r="M890" s="103"/>
      <c r="N890" s="103"/>
      <c r="O890" s="103"/>
      <c r="P890" s="103"/>
      <c r="Q890" s="103"/>
      <c r="R890" s="103"/>
      <c r="S890" s="103"/>
      <c r="T890" s="103"/>
      <c r="U890" s="128" t="s">
        <v>1580</v>
      </c>
      <c r="W890" s="103" t="str">
        <f t="shared" si="16"/>
        <v/>
      </c>
    </row>
    <row r="891" spans="1:23" ht="12.75" customHeight="1">
      <c r="A891" s="108">
        <v>882</v>
      </c>
      <c r="B891" s="126"/>
      <c r="C891" s="65"/>
      <c r="D891" s="43"/>
      <c r="E891" s="112"/>
      <c r="F891" s="112"/>
      <c r="G891" s="112">
        <v>511310</v>
      </c>
      <c r="H891" s="109"/>
      <c r="I891" s="1" t="s">
        <v>1740</v>
      </c>
      <c r="J891" s="1">
        <v>51100</v>
      </c>
      <c r="L891" s="117" t="s">
        <v>3245</v>
      </c>
      <c r="M891" s="111"/>
      <c r="N891" s="103"/>
      <c r="O891" s="103"/>
      <c r="P891" s="103"/>
      <c r="Q891" s="103"/>
      <c r="R891" s="103"/>
      <c r="S891" s="103"/>
      <c r="T891" s="103"/>
      <c r="U891" s="128" t="s">
        <v>1580</v>
      </c>
      <c r="W891" s="103" t="str">
        <f t="shared" si="16"/>
        <v/>
      </c>
    </row>
    <row r="892" spans="1:23" ht="12.75" customHeight="1">
      <c r="A892" s="108">
        <v>883</v>
      </c>
      <c r="B892" s="126"/>
      <c r="C892" s="65"/>
      <c r="D892" s="43"/>
      <c r="E892" s="112"/>
      <c r="F892" s="112"/>
      <c r="G892" s="112">
        <v>511320</v>
      </c>
      <c r="H892" s="109"/>
      <c r="I892" s="1" t="s">
        <v>1741</v>
      </c>
      <c r="J892" s="1">
        <v>51100</v>
      </c>
      <c r="L892" s="117" t="s">
        <v>3245</v>
      </c>
      <c r="M892" s="111"/>
      <c r="N892" s="103"/>
      <c r="O892" s="103"/>
      <c r="P892" s="103"/>
      <c r="Q892" s="103"/>
      <c r="R892" s="103"/>
      <c r="S892" s="103"/>
      <c r="T892" s="103"/>
      <c r="U892" s="128" t="s">
        <v>1580</v>
      </c>
      <c r="W892" s="103" t="str">
        <f t="shared" si="16"/>
        <v/>
      </c>
    </row>
    <row r="893" spans="1:23" ht="12.75" customHeight="1">
      <c r="A893" s="108">
        <v>884</v>
      </c>
      <c r="B893" s="126"/>
      <c r="C893" s="65"/>
      <c r="D893" s="43"/>
      <c r="E893" s="112"/>
      <c r="F893" s="112"/>
      <c r="G893" s="112">
        <v>511400</v>
      </c>
      <c r="H893" s="109"/>
      <c r="I893" s="1" t="s">
        <v>1742</v>
      </c>
      <c r="J893" s="1">
        <v>51100</v>
      </c>
      <c r="L893" s="117" t="s">
        <v>3245</v>
      </c>
      <c r="M893" s="111"/>
      <c r="N893" s="103"/>
      <c r="O893" s="103"/>
      <c r="P893" s="103"/>
      <c r="Q893" s="103"/>
      <c r="R893" s="103"/>
      <c r="S893" s="103"/>
      <c r="T893" s="103"/>
      <c r="U893" s="128" t="s">
        <v>1580</v>
      </c>
      <c r="V893" s="38" t="s">
        <v>9486</v>
      </c>
      <c r="W893" s="103" t="str">
        <f t="shared" si="16"/>
        <v>End</v>
      </c>
    </row>
    <row r="894" spans="1:23" ht="12.75" customHeight="1">
      <c r="A894" s="108">
        <v>885</v>
      </c>
      <c r="B894" s="126"/>
      <c r="C894" s="65"/>
      <c r="D894" s="43"/>
      <c r="E894" s="112"/>
      <c r="F894" s="112"/>
      <c r="G894" s="112">
        <v>511420</v>
      </c>
      <c r="H894" s="109"/>
      <c r="I894" s="1" t="s">
        <v>1743</v>
      </c>
      <c r="J894" s="1">
        <v>51100</v>
      </c>
      <c r="L894" s="117" t="s">
        <v>3245</v>
      </c>
      <c r="M894" s="111"/>
      <c r="N894" s="103"/>
      <c r="O894" s="103"/>
      <c r="P894" s="103"/>
      <c r="Q894" s="103"/>
      <c r="R894" s="103"/>
      <c r="S894" s="103"/>
      <c r="T894" s="103"/>
      <c r="U894" s="128" t="s">
        <v>1580</v>
      </c>
      <c r="V894" s="38" t="s">
        <v>9486</v>
      </c>
      <c r="W894" s="103" t="str">
        <f t="shared" si="16"/>
        <v>End</v>
      </c>
    </row>
    <row r="895" spans="1:23" ht="12.75" customHeight="1">
      <c r="A895" s="108">
        <v>886</v>
      </c>
      <c r="B895" s="126"/>
      <c r="C895" s="65"/>
      <c r="D895" s="43"/>
      <c r="E895" s="112"/>
      <c r="F895" s="112"/>
      <c r="G895" s="112">
        <v>511430</v>
      </c>
      <c r="H895" s="109"/>
      <c r="I895" s="1" t="s">
        <v>1744</v>
      </c>
      <c r="J895" s="1">
        <v>51100</v>
      </c>
      <c r="L895" s="117" t="s">
        <v>3245</v>
      </c>
      <c r="M895" s="111"/>
      <c r="N895" s="103"/>
      <c r="O895" s="103"/>
      <c r="P895" s="103"/>
      <c r="Q895" s="103"/>
      <c r="R895" s="103"/>
      <c r="S895" s="103"/>
      <c r="T895" s="103"/>
      <c r="U895" s="128" t="s">
        <v>1580</v>
      </c>
      <c r="V895" s="38" t="s">
        <v>9486</v>
      </c>
      <c r="W895" s="103" t="str">
        <f t="shared" si="16"/>
        <v>End</v>
      </c>
    </row>
    <row r="896" spans="1:23" ht="12.75" customHeight="1">
      <c r="A896" s="108">
        <v>887</v>
      </c>
      <c r="B896" s="126"/>
      <c r="C896" s="65"/>
      <c r="D896" s="43"/>
      <c r="E896" s="112">
        <v>5120</v>
      </c>
      <c r="F896" s="112"/>
      <c r="G896" s="112"/>
      <c r="H896" s="109"/>
      <c r="I896" s="109" t="s">
        <v>1745</v>
      </c>
      <c r="L896" s="117" t="s">
        <v>3240</v>
      </c>
      <c r="M896" s="103"/>
      <c r="N896" s="103"/>
      <c r="O896" s="103"/>
      <c r="P896" s="103"/>
      <c r="Q896" s="103"/>
      <c r="R896" s="103"/>
      <c r="S896" s="103"/>
      <c r="T896" s="103"/>
      <c r="U896" s="128" t="s">
        <v>1580</v>
      </c>
      <c r="W896" s="103" t="str">
        <f t="shared" si="16"/>
        <v/>
      </c>
    </row>
    <row r="897" spans="1:23" ht="12.75" customHeight="1">
      <c r="A897" s="108">
        <v>888</v>
      </c>
      <c r="B897" s="126"/>
      <c r="C897" s="65"/>
      <c r="D897" s="43"/>
      <c r="E897" s="112"/>
      <c r="F897" s="112">
        <v>51200</v>
      </c>
      <c r="G897" s="112"/>
      <c r="H897" s="109"/>
      <c r="I897" s="109" t="s">
        <v>1745</v>
      </c>
      <c r="J897" s="1">
        <v>5120</v>
      </c>
      <c r="L897" s="117" t="s">
        <v>3240</v>
      </c>
      <c r="M897" s="103"/>
      <c r="N897" s="103"/>
      <c r="O897" s="103"/>
      <c r="P897" s="103"/>
      <c r="Q897" s="103"/>
      <c r="R897" s="103"/>
      <c r="S897" s="103"/>
      <c r="T897" s="103"/>
      <c r="U897" s="128" t="s">
        <v>1580</v>
      </c>
      <c r="W897" s="103" t="str">
        <f t="shared" si="16"/>
        <v/>
      </c>
    </row>
    <row r="898" spans="1:23" ht="12.75" customHeight="1">
      <c r="A898" s="108">
        <v>889</v>
      </c>
      <c r="B898" s="126"/>
      <c r="C898" s="65"/>
      <c r="D898" s="43"/>
      <c r="E898" s="112"/>
      <c r="F898" s="112"/>
      <c r="G898" s="112">
        <v>512000</v>
      </c>
      <c r="H898" s="109"/>
      <c r="I898" s="109" t="s">
        <v>1746</v>
      </c>
      <c r="J898" s="1">
        <v>51200</v>
      </c>
      <c r="L898" s="117" t="s">
        <v>3245</v>
      </c>
      <c r="M898" s="103"/>
      <c r="N898" s="103"/>
      <c r="O898" s="103"/>
      <c r="P898" s="103"/>
      <c r="Q898" s="103"/>
      <c r="R898" s="103"/>
      <c r="S898" s="103"/>
      <c r="T898" s="103"/>
      <c r="U898" s="128" t="s">
        <v>1580</v>
      </c>
      <c r="W898" s="103" t="str">
        <f t="shared" si="16"/>
        <v/>
      </c>
    </row>
    <row r="899" spans="1:23" ht="12.75" customHeight="1">
      <c r="A899" s="108">
        <v>890</v>
      </c>
      <c r="B899" s="126"/>
      <c r="C899" s="65"/>
      <c r="D899" s="43"/>
      <c r="E899" s="112"/>
      <c r="F899" s="112"/>
      <c r="G899" s="112">
        <v>512010</v>
      </c>
      <c r="H899" s="111"/>
      <c r="I899" s="111" t="s">
        <v>1747</v>
      </c>
      <c r="J899" s="103">
        <v>51200</v>
      </c>
      <c r="K899" s="103"/>
      <c r="L899" s="112" t="s">
        <v>3245</v>
      </c>
      <c r="M899" s="103"/>
      <c r="N899" s="103"/>
      <c r="O899" s="103"/>
      <c r="P899" s="103"/>
      <c r="Q899" s="103"/>
      <c r="R899" s="103"/>
      <c r="S899" s="103"/>
      <c r="T899" s="103"/>
      <c r="U899" s="128" t="s">
        <v>1580</v>
      </c>
      <c r="W899" s="103" t="str">
        <f t="shared" si="16"/>
        <v/>
      </c>
    </row>
    <row r="900" spans="1:23" ht="12.75" customHeight="1">
      <c r="A900" s="108">
        <v>891</v>
      </c>
      <c r="B900" s="126"/>
      <c r="C900" s="65"/>
      <c r="D900" s="43"/>
      <c r="E900" s="112"/>
      <c r="F900" s="112"/>
      <c r="G900" s="112">
        <v>512310</v>
      </c>
      <c r="H900" s="111"/>
      <c r="I900" s="103" t="s">
        <v>1748</v>
      </c>
      <c r="J900" s="103">
        <v>51200</v>
      </c>
      <c r="K900" s="103"/>
      <c r="L900" s="112" t="s">
        <v>3245</v>
      </c>
      <c r="M900" s="111"/>
      <c r="N900" s="103"/>
      <c r="O900" s="103"/>
      <c r="P900" s="103"/>
      <c r="Q900" s="103"/>
      <c r="R900" s="103"/>
      <c r="S900" s="103"/>
      <c r="T900" s="103"/>
      <c r="U900" s="128" t="s">
        <v>1580</v>
      </c>
      <c r="W900" s="103" t="str">
        <f t="shared" si="16"/>
        <v/>
      </c>
    </row>
    <row r="901" spans="1:23" ht="12.75" customHeight="1">
      <c r="A901" s="108">
        <v>892</v>
      </c>
      <c r="B901" s="126"/>
      <c r="C901" s="65"/>
      <c r="D901" s="43"/>
      <c r="E901" s="112"/>
      <c r="F901" s="112"/>
      <c r="G901" s="112">
        <v>512320</v>
      </c>
      <c r="H901" s="111"/>
      <c r="I901" s="103" t="s">
        <v>1749</v>
      </c>
      <c r="J901" s="103">
        <v>51200</v>
      </c>
      <c r="K901" s="103"/>
      <c r="L901" s="112" t="s">
        <v>3245</v>
      </c>
      <c r="M901" s="111"/>
      <c r="N901" s="103"/>
      <c r="O901" s="103"/>
      <c r="P901" s="103"/>
      <c r="Q901" s="103"/>
      <c r="R901" s="103"/>
      <c r="S901" s="103"/>
      <c r="T901" s="103"/>
      <c r="U901" s="128" t="s">
        <v>1580</v>
      </c>
      <c r="W901" s="103" t="str">
        <f t="shared" si="16"/>
        <v/>
      </c>
    </row>
    <row r="902" spans="1:23" ht="12.75" customHeight="1">
      <c r="A902" s="108">
        <v>893</v>
      </c>
      <c r="B902" s="126"/>
      <c r="C902" s="65"/>
      <c r="D902" s="43"/>
      <c r="E902" s="112"/>
      <c r="F902" s="112"/>
      <c r="G902" s="112">
        <v>512400</v>
      </c>
      <c r="H902" s="111"/>
      <c r="I902" s="103" t="s">
        <v>1750</v>
      </c>
      <c r="J902" s="103">
        <v>51200</v>
      </c>
      <c r="K902" s="103"/>
      <c r="L902" s="112" t="s">
        <v>3245</v>
      </c>
      <c r="M902" s="111"/>
      <c r="N902" s="103"/>
      <c r="O902" s="103"/>
      <c r="P902" s="103"/>
      <c r="Q902" s="103"/>
      <c r="R902" s="103"/>
      <c r="S902" s="103"/>
      <c r="T902" s="103"/>
      <c r="U902" s="128" t="s">
        <v>1580</v>
      </c>
      <c r="V902" s="38" t="s">
        <v>9486</v>
      </c>
      <c r="W902" s="103" t="str">
        <f t="shared" si="16"/>
        <v>End</v>
      </c>
    </row>
    <row r="903" spans="1:23" ht="12.75" customHeight="1">
      <c r="A903" s="108">
        <v>894</v>
      </c>
      <c r="B903" s="126"/>
      <c r="C903" s="65"/>
      <c r="D903" s="43"/>
      <c r="E903" s="112"/>
      <c r="F903" s="112"/>
      <c r="G903" s="112">
        <v>512420</v>
      </c>
      <c r="H903" s="111"/>
      <c r="I903" s="103" t="s">
        <v>1751</v>
      </c>
      <c r="J903" s="103">
        <v>51200</v>
      </c>
      <c r="K903" s="103"/>
      <c r="L903" s="112" t="s">
        <v>3245</v>
      </c>
      <c r="M903" s="111"/>
      <c r="N903" s="103"/>
      <c r="O903" s="103"/>
      <c r="P903" s="103"/>
      <c r="Q903" s="103"/>
      <c r="R903" s="103"/>
      <c r="S903" s="103"/>
      <c r="T903" s="103"/>
      <c r="U903" s="128" t="s">
        <v>1580</v>
      </c>
      <c r="V903" s="38" t="s">
        <v>9486</v>
      </c>
      <c r="W903" s="103" t="str">
        <f t="shared" si="16"/>
        <v>End</v>
      </c>
    </row>
    <row r="904" spans="1:23" ht="12.75" customHeight="1">
      <c r="A904" s="108">
        <v>895</v>
      </c>
      <c r="B904" s="126"/>
      <c r="C904" s="65"/>
      <c r="D904" s="43"/>
      <c r="E904" s="112"/>
      <c r="F904" s="112"/>
      <c r="G904" s="112">
        <v>512430</v>
      </c>
      <c r="H904" s="111"/>
      <c r="I904" s="103" t="s">
        <v>2175</v>
      </c>
      <c r="J904" s="103">
        <v>51200</v>
      </c>
      <c r="K904" s="103"/>
      <c r="L904" s="112" t="s">
        <v>3245</v>
      </c>
      <c r="M904" s="111"/>
      <c r="N904" s="103"/>
      <c r="O904" s="103"/>
      <c r="P904" s="103"/>
      <c r="Q904" s="103"/>
      <c r="R904" s="103"/>
      <c r="S904" s="103"/>
      <c r="T904" s="103"/>
      <c r="U904" s="128" t="s">
        <v>1580</v>
      </c>
      <c r="V904" s="38" t="s">
        <v>9486</v>
      </c>
      <c r="W904" s="103" t="str">
        <f t="shared" si="16"/>
        <v>End</v>
      </c>
    </row>
    <row r="905" spans="1:23" s="20" customFormat="1" ht="12.75" customHeight="1">
      <c r="A905" s="108">
        <v>896</v>
      </c>
      <c r="B905" s="126"/>
      <c r="C905" s="65"/>
      <c r="D905" s="43"/>
      <c r="E905" s="112">
        <v>5200</v>
      </c>
      <c r="F905" s="112"/>
      <c r="G905" s="112"/>
      <c r="H905" s="111"/>
      <c r="I905" s="111" t="s">
        <v>765</v>
      </c>
      <c r="J905" s="103"/>
      <c r="K905" s="103"/>
      <c r="L905" s="112" t="s">
        <v>3240</v>
      </c>
      <c r="M905" s="103"/>
      <c r="N905" s="103"/>
      <c r="O905" s="103"/>
      <c r="P905" s="103"/>
      <c r="Q905" s="103"/>
      <c r="R905" s="103"/>
      <c r="S905" s="103"/>
      <c r="T905" s="103"/>
      <c r="U905" s="128" t="s">
        <v>1580</v>
      </c>
      <c r="V905" s="223"/>
      <c r="W905" s="103" t="str">
        <f t="shared" si="16"/>
        <v/>
      </c>
    </row>
    <row r="906" spans="1:23" ht="12.75" customHeight="1">
      <c r="A906" s="108">
        <v>897</v>
      </c>
      <c r="B906" s="126"/>
      <c r="C906" s="65"/>
      <c r="D906" s="43"/>
      <c r="E906" s="112"/>
      <c r="F906" s="112">
        <v>52000</v>
      </c>
      <c r="G906" s="112"/>
      <c r="H906" s="111"/>
      <c r="I906" s="111" t="s">
        <v>765</v>
      </c>
      <c r="J906" s="103">
        <v>5200</v>
      </c>
      <c r="K906" s="103"/>
      <c r="L906" s="112" t="s">
        <v>3240</v>
      </c>
      <c r="M906" s="103"/>
      <c r="N906" s="103"/>
      <c r="O906" s="103"/>
      <c r="P906" s="103"/>
      <c r="Q906" s="103"/>
      <c r="R906" s="103"/>
      <c r="S906" s="103"/>
      <c r="T906" s="103"/>
      <c r="U906" s="128" t="s">
        <v>1580</v>
      </c>
      <c r="W906" s="103" t="str">
        <f t="shared" si="16"/>
        <v/>
      </c>
    </row>
    <row r="907" spans="1:23" ht="12.75" customHeight="1">
      <c r="A907" s="108">
        <v>898</v>
      </c>
      <c r="B907" s="126"/>
      <c r="C907" s="65"/>
      <c r="D907" s="43"/>
      <c r="E907" s="112"/>
      <c r="F907" s="112"/>
      <c r="G907" s="112">
        <v>520010</v>
      </c>
      <c r="H907" s="111"/>
      <c r="I907" s="111" t="s">
        <v>766</v>
      </c>
      <c r="J907" s="103">
        <v>52000</v>
      </c>
      <c r="K907" s="103"/>
      <c r="L907" s="112" t="s">
        <v>3245</v>
      </c>
      <c r="M907" s="103"/>
      <c r="N907" s="103"/>
      <c r="O907" s="103"/>
      <c r="P907" s="103"/>
      <c r="Q907" s="103"/>
      <c r="R907" s="103"/>
      <c r="S907" s="103"/>
      <c r="T907" s="103"/>
      <c r="U907" s="128" t="s">
        <v>1580</v>
      </c>
      <c r="W907" s="103" t="str">
        <f t="shared" si="16"/>
        <v/>
      </c>
    </row>
    <row r="908" spans="1:23" ht="12.75" customHeight="1">
      <c r="A908" s="108">
        <v>899</v>
      </c>
      <c r="B908" s="126"/>
      <c r="C908" s="65"/>
      <c r="D908" s="43"/>
      <c r="E908" s="112"/>
      <c r="F908" s="112"/>
      <c r="G908" s="112">
        <v>520020</v>
      </c>
      <c r="H908" s="111"/>
      <c r="I908" s="111" t="s">
        <v>767</v>
      </c>
      <c r="J908" s="103">
        <v>52000</v>
      </c>
      <c r="K908" s="103"/>
      <c r="L908" s="112" t="s">
        <v>3245</v>
      </c>
      <c r="M908" s="103"/>
      <c r="N908" s="103"/>
      <c r="O908" s="103"/>
      <c r="P908" s="103"/>
      <c r="Q908" s="103"/>
      <c r="R908" s="103"/>
      <c r="S908" s="103"/>
      <c r="T908" s="103"/>
      <c r="U908" s="128" t="s">
        <v>1580</v>
      </c>
      <c r="W908" s="103" t="str">
        <f t="shared" si="16"/>
        <v/>
      </c>
    </row>
    <row r="909" spans="1:23" ht="12.75" customHeight="1">
      <c r="A909" s="108">
        <v>900</v>
      </c>
      <c r="B909" s="126"/>
      <c r="C909" s="65"/>
      <c r="D909" s="43"/>
      <c r="E909" s="112"/>
      <c r="F909" s="112"/>
      <c r="G909" s="112">
        <v>520030</v>
      </c>
      <c r="H909" s="111"/>
      <c r="I909" s="111" t="s">
        <v>768</v>
      </c>
      <c r="J909" s="103">
        <v>52000</v>
      </c>
      <c r="K909" s="103"/>
      <c r="L909" s="112" t="s">
        <v>3245</v>
      </c>
      <c r="M909" s="103"/>
      <c r="N909" s="103"/>
      <c r="O909" s="103"/>
      <c r="P909" s="103"/>
      <c r="Q909" s="103"/>
      <c r="R909" s="103"/>
      <c r="S909" s="103"/>
      <c r="T909" s="103"/>
      <c r="U909" s="128" t="s">
        <v>1580</v>
      </c>
      <c r="W909" s="103" t="str">
        <f t="shared" si="16"/>
        <v/>
      </c>
    </row>
    <row r="910" spans="1:23" ht="12.75" customHeight="1">
      <c r="A910" s="108">
        <v>901</v>
      </c>
      <c r="B910" s="126"/>
      <c r="C910" s="65"/>
      <c r="D910" s="43"/>
      <c r="E910" s="112"/>
      <c r="F910" s="112"/>
      <c r="G910" s="112">
        <v>520060</v>
      </c>
      <c r="H910" s="111"/>
      <c r="I910" s="111" t="s">
        <v>769</v>
      </c>
      <c r="J910" s="103">
        <v>52000</v>
      </c>
      <c r="K910" s="103"/>
      <c r="L910" s="112" t="s">
        <v>3245</v>
      </c>
      <c r="M910" s="103"/>
      <c r="N910" s="103"/>
      <c r="O910" s="103"/>
      <c r="P910" s="103"/>
      <c r="Q910" s="103"/>
      <c r="R910" s="103"/>
      <c r="S910" s="103"/>
      <c r="T910" s="103"/>
      <c r="U910" s="128" t="s">
        <v>1580</v>
      </c>
      <c r="W910" s="103" t="str">
        <f t="shared" si="16"/>
        <v/>
      </c>
    </row>
    <row r="911" spans="1:23" s="20" customFormat="1" ht="12.75" customHeight="1">
      <c r="A911" s="108">
        <v>902</v>
      </c>
      <c r="B911" s="126"/>
      <c r="C911" s="65"/>
      <c r="D911" s="43"/>
      <c r="E911" s="112"/>
      <c r="F911" s="112"/>
      <c r="G911" s="112">
        <v>520070</v>
      </c>
      <c r="H911" s="111"/>
      <c r="I911" s="111" t="s">
        <v>770</v>
      </c>
      <c r="J911" s="103">
        <v>52000</v>
      </c>
      <c r="K911" s="103"/>
      <c r="L911" s="112" t="s">
        <v>3245</v>
      </c>
      <c r="M911" s="103"/>
      <c r="N911" s="103"/>
      <c r="O911" s="103"/>
      <c r="P911" s="103"/>
      <c r="Q911" s="103"/>
      <c r="R911" s="103"/>
      <c r="S911" s="103"/>
      <c r="T911" s="103"/>
      <c r="U911" s="128" t="s">
        <v>1580</v>
      </c>
      <c r="V911" s="223"/>
      <c r="W911" s="103" t="str">
        <f t="shared" si="16"/>
        <v/>
      </c>
    </row>
    <row r="912" spans="1:23" ht="12.75" customHeight="1">
      <c r="A912" s="108">
        <v>903</v>
      </c>
      <c r="B912" s="126"/>
      <c r="C912" s="65"/>
      <c r="D912" s="43"/>
      <c r="E912" s="112"/>
      <c r="F912" s="112"/>
      <c r="G912" s="112">
        <v>520080</v>
      </c>
      <c r="H912" s="111"/>
      <c r="I912" s="111" t="s">
        <v>771</v>
      </c>
      <c r="J912" s="103">
        <v>52000</v>
      </c>
      <c r="K912" s="103"/>
      <c r="L912" s="112" t="s">
        <v>3245</v>
      </c>
      <c r="M912" s="103"/>
      <c r="N912" s="103"/>
      <c r="O912" s="103"/>
      <c r="P912" s="103"/>
      <c r="Q912" s="103"/>
      <c r="R912" s="103"/>
      <c r="S912" s="103"/>
      <c r="T912" s="103"/>
      <c r="U912" s="128" t="s">
        <v>1580</v>
      </c>
      <c r="W912" s="103" t="str">
        <f t="shared" si="16"/>
        <v/>
      </c>
    </row>
    <row r="913" spans="1:23" ht="12.75" customHeight="1">
      <c r="A913" s="108">
        <v>904</v>
      </c>
      <c r="B913" s="126"/>
      <c r="C913" s="65"/>
      <c r="D913" s="43"/>
      <c r="E913" s="112"/>
      <c r="F913" s="112"/>
      <c r="G913" s="112">
        <v>520090</v>
      </c>
      <c r="H913" s="111"/>
      <c r="I913" s="111" t="s">
        <v>772</v>
      </c>
      <c r="J913" s="103">
        <v>52000</v>
      </c>
      <c r="K913" s="103"/>
      <c r="L913" s="112" t="s">
        <v>3245</v>
      </c>
      <c r="M913" s="103"/>
      <c r="N913" s="103"/>
      <c r="O913" s="103"/>
      <c r="P913" s="103"/>
      <c r="Q913" s="103"/>
      <c r="R913" s="103"/>
      <c r="S913" s="103"/>
      <c r="T913" s="103"/>
      <c r="U913" s="128" t="s">
        <v>1580</v>
      </c>
      <c r="W913" s="103" t="str">
        <f t="shared" ref="W913:W976" si="17">LEFT(V913,3)</f>
        <v/>
      </c>
    </row>
    <row r="914" spans="1:23" ht="12.75" customHeight="1">
      <c r="A914" s="108">
        <v>905</v>
      </c>
      <c r="B914" s="1144"/>
      <c r="C914" s="65"/>
      <c r="D914" s="43"/>
      <c r="E914" s="112"/>
      <c r="F914" s="112"/>
      <c r="G914" s="112">
        <v>520310</v>
      </c>
      <c r="H914" s="111"/>
      <c r="I914" s="103" t="s">
        <v>773</v>
      </c>
      <c r="J914" s="103">
        <v>52000</v>
      </c>
      <c r="K914" s="103"/>
      <c r="L914" s="112" t="s">
        <v>3245</v>
      </c>
      <c r="M914" s="103"/>
      <c r="N914" s="111"/>
      <c r="O914" s="103"/>
      <c r="P914" s="103"/>
      <c r="Q914" s="103"/>
      <c r="R914" s="103"/>
      <c r="S914" s="103"/>
      <c r="T914" s="103"/>
      <c r="U914" s="128" t="s">
        <v>1580</v>
      </c>
      <c r="W914" s="103" t="str">
        <f t="shared" si="17"/>
        <v/>
      </c>
    </row>
    <row r="915" spans="1:23" ht="12.75" customHeight="1">
      <c r="A915" s="108">
        <v>906</v>
      </c>
      <c r="B915" s="126"/>
      <c r="C915" s="65"/>
      <c r="D915" s="43"/>
      <c r="E915" s="112"/>
      <c r="F915" s="112"/>
      <c r="G915" s="112">
        <v>520320</v>
      </c>
      <c r="H915" s="111"/>
      <c r="I915" s="103" t="s">
        <v>774</v>
      </c>
      <c r="J915" s="103">
        <v>52000</v>
      </c>
      <c r="K915" s="103"/>
      <c r="L915" s="112" t="s">
        <v>3245</v>
      </c>
      <c r="M915" s="103"/>
      <c r="N915" s="111"/>
      <c r="O915" s="103"/>
      <c r="P915" s="103"/>
      <c r="Q915" s="103"/>
      <c r="R915" s="103"/>
      <c r="S915" s="103"/>
      <c r="T915" s="103"/>
      <c r="U915" s="128" t="s">
        <v>1580</v>
      </c>
      <c r="W915" s="103" t="str">
        <f t="shared" si="17"/>
        <v/>
      </c>
    </row>
    <row r="916" spans="1:23" ht="12.75" customHeight="1">
      <c r="A916" s="108">
        <v>907</v>
      </c>
      <c r="B916" s="126"/>
      <c r="C916" s="65"/>
      <c r="D916" s="43"/>
      <c r="E916" s="112"/>
      <c r="F916" s="112"/>
      <c r="G916" s="112">
        <v>520400</v>
      </c>
      <c r="H916" s="111"/>
      <c r="I916" s="103" t="s">
        <v>1126</v>
      </c>
      <c r="J916" s="103">
        <v>52000</v>
      </c>
      <c r="K916" s="103"/>
      <c r="L916" s="112" t="s">
        <v>3245</v>
      </c>
      <c r="M916" s="103"/>
      <c r="N916" s="111"/>
      <c r="O916" s="103"/>
      <c r="P916" s="103"/>
      <c r="Q916" s="103"/>
      <c r="R916" s="103"/>
      <c r="S916" s="103"/>
      <c r="T916" s="103"/>
      <c r="U916" s="128" t="s">
        <v>1580</v>
      </c>
      <c r="V916" s="38" t="s">
        <v>9486</v>
      </c>
      <c r="W916" s="103" t="str">
        <f t="shared" si="17"/>
        <v>End</v>
      </c>
    </row>
    <row r="917" spans="1:23" ht="12.75" customHeight="1">
      <c r="A917" s="108">
        <v>908</v>
      </c>
      <c r="B917" s="126"/>
      <c r="C917" s="65"/>
      <c r="D917" s="43"/>
      <c r="E917" s="112"/>
      <c r="F917" s="112"/>
      <c r="G917" s="112">
        <v>520420</v>
      </c>
      <c r="H917" s="111"/>
      <c r="I917" s="103" t="s">
        <v>1127</v>
      </c>
      <c r="J917" s="103">
        <v>52000</v>
      </c>
      <c r="K917" s="103"/>
      <c r="L917" s="112" t="s">
        <v>3245</v>
      </c>
      <c r="M917" s="103"/>
      <c r="N917" s="111"/>
      <c r="O917" s="103"/>
      <c r="P917" s="103"/>
      <c r="Q917" s="103"/>
      <c r="R917" s="103"/>
      <c r="S917" s="103"/>
      <c r="T917" s="103"/>
      <c r="U917" s="128" t="s">
        <v>1580</v>
      </c>
      <c r="V917" s="38" t="s">
        <v>9486</v>
      </c>
      <c r="W917" s="103" t="str">
        <f t="shared" si="17"/>
        <v>End</v>
      </c>
    </row>
    <row r="918" spans="1:23" ht="12.75" customHeight="1">
      <c r="A918" s="108">
        <v>909</v>
      </c>
      <c r="B918" s="1144"/>
      <c r="C918" s="65"/>
      <c r="D918" s="43"/>
      <c r="E918" s="112"/>
      <c r="F918" s="112"/>
      <c r="G918" s="112">
        <v>520430</v>
      </c>
      <c r="H918" s="111"/>
      <c r="I918" s="103" t="s">
        <v>1128</v>
      </c>
      <c r="J918" s="103">
        <v>52000</v>
      </c>
      <c r="K918" s="103"/>
      <c r="L918" s="112" t="s">
        <v>3245</v>
      </c>
      <c r="M918" s="103"/>
      <c r="N918" s="111"/>
      <c r="O918" s="103"/>
      <c r="P918" s="103"/>
      <c r="Q918" s="103"/>
      <c r="R918" s="103"/>
      <c r="S918" s="103"/>
      <c r="T918" s="103"/>
      <c r="U918" s="1145" t="s">
        <v>1580</v>
      </c>
      <c r="V918" s="38" t="s">
        <v>9486</v>
      </c>
      <c r="W918" s="103" t="str">
        <f t="shared" si="17"/>
        <v>End</v>
      </c>
    </row>
    <row r="919" spans="1:23" ht="12.75" customHeight="1">
      <c r="A919" s="108">
        <v>910</v>
      </c>
      <c r="B919" s="22"/>
      <c r="C919" s="67"/>
      <c r="D919" s="68"/>
      <c r="E919" s="23">
        <v>5210</v>
      </c>
      <c r="F919" s="23"/>
      <c r="G919" s="23"/>
      <c r="H919" s="20"/>
      <c r="I919" s="20" t="s">
        <v>1129</v>
      </c>
      <c r="J919" s="20"/>
      <c r="K919" s="20"/>
      <c r="L919" s="23" t="s">
        <v>1130</v>
      </c>
      <c r="M919" s="20"/>
      <c r="N919" s="20"/>
      <c r="O919" s="20"/>
      <c r="P919" s="20"/>
      <c r="Q919" s="20"/>
      <c r="R919" s="23" t="s">
        <v>2232</v>
      </c>
      <c r="S919" s="20"/>
      <c r="T919" s="20"/>
      <c r="U919" s="23" t="s">
        <v>1580</v>
      </c>
      <c r="W919" s="103" t="str">
        <f t="shared" si="17"/>
        <v/>
      </c>
    </row>
    <row r="920" spans="1:23" ht="12.75" customHeight="1">
      <c r="A920" s="108">
        <v>911</v>
      </c>
      <c r="B920" s="126"/>
      <c r="C920" s="65"/>
      <c r="D920" s="43"/>
      <c r="E920" s="1145"/>
      <c r="F920" s="1145">
        <v>52100</v>
      </c>
      <c r="G920" s="1145"/>
      <c r="H920" s="103"/>
      <c r="I920" s="103" t="s">
        <v>1129</v>
      </c>
      <c r="J920" s="103">
        <v>5210</v>
      </c>
      <c r="K920" s="103"/>
      <c r="L920" s="1145" t="s">
        <v>3240</v>
      </c>
      <c r="M920" s="103"/>
      <c r="N920" s="103"/>
      <c r="O920" s="103"/>
      <c r="P920" s="103"/>
      <c r="Q920" s="103"/>
      <c r="R920" s="27">
        <v>5210</v>
      </c>
      <c r="S920" s="103"/>
      <c r="T920" s="103"/>
      <c r="U920" s="128" t="s">
        <v>1580</v>
      </c>
      <c r="W920" s="103" t="str">
        <f t="shared" si="17"/>
        <v/>
      </c>
    </row>
    <row r="921" spans="1:23" ht="12.75" customHeight="1">
      <c r="A921" s="108">
        <v>912</v>
      </c>
      <c r="B921" s="126"/>
      <c r="C921" s="65"/>
      <c r="D921" s="43"/>
      <c r="E921" s="112"/>
      <c r="F921" s="112"/>
      <c r="G921" s="112">
        <v>521000</v>
      </c>
      <c r="H921" s="111"/>
      <c r="I921" s="111" t="s">
        <v>1131</v>
      </c>
      <c r="J921" s="103">
        <v>52100</v>
      </c>
      <c r="K921" s="103"/>
      <c r="L921" s="112" t="s">
        <v>3245</v>
      </c>
      <c r="M921" s="103"/>
      <c r="N921" s="103"/>
      <c r="O921" s="103"/>
      <c r="P921" s="103"/>
      <c r="Q921" s="103"/>
      <c r="R921" s="27">
        <v>5210</v>
      </c>
      <c r="S921" s="103"/>
      <c r="T921" s="103"/>
      <c r="U921" s="128" t="s">
        <v>1580</v>
      </c>
      <c r="W921" s="103" t="str">
        <f t="shared" si="17"/>
        <v/>
      </c>
    </row>
    <row r="922" spans="1:23" s="20" customFormat="1" ht="12.75" customHeight="1">
      <c r="A922" s="108">
        <v>913</v>
      </c>
      <c r="B922" s="126"/>
      <c r="C922" s="65"/>
      <c r="D922" s="43"/>
      <c r="E922" s="112"/>
      <c r="F922" s="112"/>
      <c r="G922" s="112">
        <v>521010</v>
      </c>
      <c r="H922" s="111"/>
      <c r="I922" s="111" t="s">
        <v>1132</v>
      </c>
      <c r="J922" s="103">
        <v>52100</v>
      </c>
      <c r="K922" s="103"/>
      <c r="L922" s="112" t="s">
        <v>3245</v>
      </c>
      <c r="M922" s="103"/>
      <c r="N922" s="103"/>
      <c r="O922" s="103"/>
      <c r="P922" s="103"/>
      <c r="Q922" s="103"/>
      <c r="R922" s="27">
        <v>5210</v>
      </c>
      <c r="S922" s="103"/>
      <c r="T922" s="103"/>
      <c r="U922" s="128" t="s">
        <v>1580</v>
      </c>
      <c r="V922" s="223"/>
      <c r="W922" s="103" t="str">
        <f t="shared" si="17"/>
        <v/>
      </c>
    </row>
    <row r="923" spans="1:23" ht="12.75" customHeight="1">
      <c r="A923" s="108">
        <v>914</v>
      </c>
      <c r="B923" s="126"/>
      <c r="C923" s="65"/>
      <c r="D923" s="43"/>
      <c r="E923" s="112"/>
      <c r="F923" s="112"/>
      <c r="G923" s="112">
        <v>521020</v>
      </c>
      <c r="H923" s="109"/>
      <c r="I923" s="109" t="s">
        <v>1133</v>
      </c>
      <c r="J923" s="1">
        <v>52100</v>
      </c>
      <c r="L923" s="117" t="s">
        <v>3245</v>
      </c>
      <c r="M923" s="103"/>
      <c r="N923" s="103"/>
      <c r="O923" s="103"/>
      <c r="P923" s="103"/>
      <c r="Q923" s="103"/>
      <c r="R923" s="27">
        <v>5210</v>
      </c>
      <c r="S923" s="103"/>
      <c r="T923" s="103"/>
      <c r="U923" s="128" t="s">
        <v>1580</v>
      </c>
      <c r="W923" s="103" t="str">
        <f t="shared" si="17"/>
        <v/>
      </c>
    </row>
    <row r="924" spans="1:23" ht="12.75" customHeight="1">
      <c r="A924" s="108">
        <v>915</v>
      </c>
      <c r="B924" s="126"/>
      <c r="C924" s="65"/>
      <c r="D924" s="43"/>
      <c r="E924" s="112"/>
      <c r="F924" s="112"/>
      <c r="G924" s="112">
        <v>521030</v>
      </c>
      <c r="H924" s="109"/>
      <c r="I924" s="109" t="s">
        <v>2621</v>
      </c>
      <c r="J924" s="1">
        <v>52100</v>
      </c>
      <c r="L924" s="117" t="s">
        <v>3245</v>
      </c>
      <c r="M924" s="103"/>
      <c r="N924" s="103"/>
      <c r="O924" s="103"/>
      <c r="P924" s="103"/>
      <c r="Q924" s="103"/>
      <c r="R924" s="27">
        <v>5210</v>
      </c>
      <c r="S924" s="103"/>
      <c r="T924" s="103"/>
      <c r="U924" s="128" t="s">
        <v>1580</v>
      </c>
      <c r="W924" s="103" t="str">
        <f t="shared" si="17"/>
        <v/>
      </c>
    </row>
    <row r="925" spans="1:23" ht="12.75" customHeight="1">
      <c r="A925" s="108">
        <v>916</v>
      </c>
      <c r="B925" s="22"/>
      <c r="C925" s="67"/>
      <c r="D925" s="68"/>
      <c r="E925" s="23">
        <v>5220</v>
      </c>
      <c r="F925" s="23"/>
      <c r="G925" s="23"/>
      <c r="H925" s="5"/>
      <c r="I925" s="5" t="s">
        <v>1134</v>
      </c>
      <c r="J925" s="5"/>
      <c r="K925" s="5"/>
      <c r="L925" s="79" t="s">
        <v>1130</v>
      </c>
      <c r="M925" s="20"/>
      <c r="N925" s="20"/>
      <c r="O925" s="20"/>
      <c r="P925" s="20"/>
      <c r="Q925" s="20"/>
      <c r="R925" s="23" t="s">
        <v>2232</v>
      </c>
      <c r="S925" s="20"/>
      <c r="T925" s="20"/>
      <c r="U925" s="23" t="s">
        <v>1580</v>
      </c>
      <c r="W925" s="103" t="str">
        <f t="shared" si="17"/>
        <v/>
      </c>
    </row>
    <row r="926" spans="1:23" ht="12.75" customHeight="1">
      <c r="A926" s="108">
        <v>917</v>
      </c>
      <c r="B926" s="126"/>
      <c r="C926" s="65"/>
      <c r="D926" s="43"/>
      <c r="E926" s="1145"/>
      <c r="F926" s="1145">
        <v>52200</v>
      </c>
      <c r="G926" s="1145"/>
      <c r="I926" s="1" t="s">
        <v>1134</v>
      </c>
      <c r="J926" s="1">
        <v>5220</v>
      </c>
      <c r="L926" s="1147" t="s">
        <v>3240</v>
      </c>
      <c r="M926" s="103"/>
      <c r="N926" s="103"/>
      <c r="O926" s="103"/>
      <c r="P926" s="103"/>
      <c r="Q926" s="103"/>
      <c r="R926" s="27">
        <v>5220</v>
      </c>
      <c r="S926" s="103"/>
      <c r="T926" s="103"/>
      <c r="U926" s="128" t="s">
        <v>1580</v>
      </c>
      <c r="W926" s="103" t="str">
        <f t="shared" si="17"/>
        <v/>
      </c>
    </row>
    <row r="927" spans="1:23" ht="12.75" customHeight="1">
      <c r="A927" s="108">
        <v>918</v>
      </c>
      <c r="B927" s="126"/>
      <c r="C927" s="65"/>
      <c r="D927" s="43"/>
      <c r="E927" s="112"/>
      <c r="F927" s="112"/>
      <c r="G927" s="112">
        <v>522000</v>
      </c>
      <c r="H927" s="109"/>
      <c r="I927" s="109" t="s">
        <v>1135</v>
      </c>
      <c r="J927" s="1">
        <v>52200</v>
      </c>
      <c r="L927" s="117" t="s">
        <v>3245</v>
      </c>
      <c r="M927" s="103"/>
      <c r="N927" s="103"/>
      <c r="O927" s="103"/>
      <c r="P927" s="103"/>
      <c r="Q927" s="103"/>
      <c r="R927" s="103">
        <v>5220</v>
      </c>
      <c r="S927" s="103"/>
      <c r="T927" s="103"/>
      <c r="U927" s="128" t="s">
        <v>1580</v>
      </c>
      <c r="W927" s="103" t="str">
        <f t="shared" si="17"/>
        <v/>
      </c>
    </row>
    <row r="928" spans="1:23" ht="12.75" customHeight="1">
      <c r="A928" s="108">
        <v>919</v>
      </c>
      <c r="B928" s="126"/>
      <c r="C928" s="65"/>
      <c r="D928" s="43"/>
      <c r="E928" s="112">
        <v>5230</v>
      </c>
      <c r="F928" s="112"/>
      <c r="G928" s="112"/>
      <c r="H928" s="109"/>
      <c r="I928" s="109" t="s">
        <v>1136</v>
      </c>
      <c r="L928" s="117" t="s">
        <v>3240</v>
      </c>
      <c r="M928" s="103"/>
      <c r="N928" s="103"/>
      <c r="O928" s="103"/>
      <c r="P928" s="103"/>
      <c r="Q928" s="103"/>
      <c r="R928" s="103"/>
      <c r="S928" s="103"/>
      <c r="T928" s="103"/>
      <c r="U928" s="128" t="s">
        <v>1580</v>
      </c>
      <c r="W928" s="103" t="str">
        <f t="shared" si="17"/>
        <v/>
      </c>
    </row>
    <row r="929" spans="1:23" ht="12.75" customHeight="1">
      <c r="A929" s="108">
        <v>920</v>
      </c>
      <c r="B929" s="126"/>
      <c r="C929" s="65"/>
      <c r="D929" s="43"/>
      <c r="E929" s="112"/>
      <c r="F929" s="112">
        <v>52300</v>
      </c>
      <c r="G929" s="112"/>
      <c r="H929" s="109"/>
      <c r="I929" s="109" t="s">
        <v>1136</v>
      </c>
      <c r="J929" s="1">
        <v>5230</v>
      </c>
      <c r="L929" s="117" t="s">
        <v>3240</v>
      </c>
      <c r="M929" s="103"/>
      <c r="N929" s="103"/>
      <c r="O929" s="103"/>
      <c r="P929" s="103"/>
      <c r="Q929" s="103"/>
      <c r="R929" s="103"/>
      <c r="S929" s="103"/>
      <c r="T929" s="103"/>
      <c r="U929" s="128" t="s">
        <v>1580</v>
      </c>
      <c r="W929" s="103" t="str">
        <f t="shared" si="17"/>
        <v/>
      </c>
    </row>
    <row r="930" spans="1:23" ht="12.75" customHeight="1">
      <c r="A930" s="108">
        <v>921</v>
      </c>
      <c r="B930" s="126"/>
      <c r="C930" s="65"/>
      <c r="D930" s="43"/>
      <c r="E930" s="112"/>
      <c r="F930" s="112"/>
      <c r="G930" s="112">
        <v>523000</v>
      </c>
      <c r="H930" s="109"/>
      <c r="I930" s="111" t="s">
        <v>1137</v>
      </c>
      <c r="J930" s="1">
        <v>52300</v>
      </c>
      <c r="L930" s="117" t="s">
        <v>3245</v>
      </c>
      <c r="M930" s="103"/>
      <c r="N930" s="103"/>
      <c r="O930" s="103"/>
      <c r="P930" s="103"/>
      <c r="Q930" s="103"/>
      <c r="R930" s="103"/>
      <c r="S930" s="103"/>
      <c r="T930" s="103"/>
      <c r="U930" s="128" t="s">
        <v>1580</v>
      </c>
      <c r="W930" s="103" t="str">
        <f t="shared" si="17"/>
        <v/>
      </c>
    </row>
    <row r="931" spans="1:23" ht="12.75" customHeight="1">
      <c r="A931" s="108">
        <v>922</v>
      </c>
      <c r="B931" s="217"/>
      <c r="C931" s="65"/>
      <c r="D931" s="43"/>
      <c r="E931" s="112"/>
      <c r="F931" s="112"/>
      <c r="G931" s="112">
        <v>523010</v>
      </c>
      <c r="H931" s="109"/>
      <c r="I931" s="111" t="s">
        <v>6902</v>
      </c>
      <c r="J931" s="1">
        <v>52300</v>
      </c>
      <c r="L931" s="117" t="s">
        <v>3245</v>
      </c>
      <c r="M931" s="103"/>
      <c r="N931" s="103"/>
      <c r="O931" s="103"/>
      <c r="P931" s="103"/>
      <c r="Q931" s="103"/>
      <c r="R931" s="103"/>
      <c r="S931" s="103"/>
      <c r="T931" s="103"/>
      <c r="U931" s="218" t="s">
        <v>1580</v>
      </c>
      <c r="W931" s="103" t="str">
        <f t="shared" si="17"/>
        <v/>
      </c>
    </row>
    <row r="932" spans="1:23" ht="12.75" customHeight="1">
      <c r="A932" s="108">
        <v>923</v>
      </c>
      <c r="B932" s="126"/>
      <c r="C932" s="65"/>
      <c r="D932" s="43"/>
      <c r="E932" s="112"/>
      <c r="F932" s="112"/>
      <c r="G932" s="112">
        <v>523310</v>
      </c>
      <c r="H932" s="109"/>
      <c r="I932" s="1" t="s">
        <v>1138</v>
      </c>
      <c r="J932" s="1">
        <v>52300</v>
      </c>
      <c r="L932" s="117" t="s">
        <v>3245</v>
      </c>
      <c r="M932" s="103"/>
      <c r="N932" s="111"/>
      <c r="O932" s="103"/>
      <c r="P932" s="103"/>
      <c r="Q932" s="103"/>
      <c r="R932" s="103"/>
      <c r="S932" s="103"/>
      <c r="T932" s="103"/>
      <c r="U932" s="128" t="s">
        <v>1580</v>
      </c>
      <c r="W932" s="103" t="str">
        <f t="shared" si="17"/>
        <v/>
      </c>
    </row>
    <row r="933" spans="1:23" ht="12.75" customHeight="1">
      <c r="A933" s="108">
        <v>924</v>
      </c>
      <c r="B933" s="126"/>
      <c r="C933" s="65"/>
      <c r="D933" s="43"/>
      <c r="E933" s="112"/>
      <c r="F933" s="112"/>
      <c r="G933" s="112">
        <v>523320</v>
      </c>
      <c r="H933" s="109"/>
      <c r="I933" s="1" t="s">
        <v>1139</v>
      </c>
      <c r="J933" s="1">
        <v>52300</v>
      </c>
      <c r="L933" s="117" t="s">
        <v>3245</v>
      </c>
      <c r="M933" s="103"/>
      <c r="N933" s="111"/>
      <c r="O933" s="103"/>
      <c r="P933" s="103"/>
      <c r="Q933" s="103"/>
      <c r="R933" s="103"/>
      <c r="S933" s="103"/>
      <c r="T933" s="103"/>
      <c r="U933" s="128" t="s">
        <v>1580</v>
      </c>
      <c r="W933" s="103" t="str">
        <f t="shared" si="17"/>
        <v/>
      </c>
    </row>
    <row r="934" spans="1:23" ht="12.75" customHeight="1">
      <c r="A934" s="108">
        <v>925</v>
      </c>
      <c r="B934" s="126"/>
      <c r="C934" s="65"/>
      <c r="D934" s="43"/>
      <c r="E934" s="112"/>
      <c r="F934" s="112"/>
      <c r="G934" s="112">
        <v>523400</v>
      </c>
      <c r="H934" s="109"/>
      <c r="I934" s="1" t="s">
        <v>1140</v>
      </c>
      <c r="J934" s="1">
        <v>52300</v>
      </c>
      <c r="L934" s="117" t="s">
        <v>3245</v>
      </c>
      <c r="M934" s="103"/>
      <c r="N934" s="111"/>
      <c r="O934" s="103"/>
      <c r="P934" s="103"/>
      <c r="Q934" s="103"/>
      <c r="R934" s="103"/>
      <c r="S934" s="103"/>
      <c r="T934" s="103"/>
      <c r="U934" s="128" t="s">
        <v>1580</v>
      </c>
      <c r="W934" s="103" t="str">
        <f t="shared" si="17"/>
        <v/>
      </c>
    </row>
    <row r="935" spans="1:23" ht="12.75" customHeight="1">
      <c r="A935" s="108">
        <v>926</v>
      </c>
      <c r="B935" s="126"/>
      <c r="C935" s="65"/>
      <c r="D935" s="43"/>
      <c r="E935" s="112"/>
      <c r="F935" s="112"/>
      <c r="G935" s="112">
        <v>523420</v>
      </c>
      <c r="H935" s="109"/>
      <c r="I935" s="1" t="s">
        <v>1141</v>
      </c>
      <c r="J935" s="1">
        <v>52300</v>
      </c>
      <c r="L935" s="117" t="s">
        <v>3245</v>
      </c>
      <c r="M935" s="103"/>
      <c r="N935" s="111"/>
      <c r="O935" s="103"/>
      <c r="P935" s="103"/>
      <c r="Q935" s="103"/>
      <c r="R935" s="103"/>
      <c r="S935" s="103"/>
      <c r="T935" s="103"/>
      <c r="U935" s="128" t="s">
        <v>1580</v>
      </c>
      <c r="W935" s="103" t="str">
        <f t="shared" si="17"/>
        <v/>
      </c>
    </row>
    <row r="936" spans="1:23" ht="12.75" customHeight="1">
      <c r="A936" s="108">
        <v>927</v>
      </c>
      <c r="B936" s="126"/>
      <c r="C936" s="65"/>
      <c r="D936" s="43"/>
      <c r="E936" s="112"/>
      <c r="F936" s="112"/>
      <c r="G936" s="112">
        <v>523430</v>
      </c>
      <c r="H936" s="109"/>
      <c r="I936" s="1" t="s">
        <v>1142</v>
      </c>
      <c r="J936" s="1">
        <v>52300</v>
      </c>
      <c r="L936" s="117" t="s">
        <v>3245</v>
      </c>
      <c r="M936" s="103"/>
      <c r="N936" s="111"/>
      <c r="O936" s="103"/>
      <c r="P936" s="103"/>
      <c r="Q936" s="103"/>
      <c r="R936" s="103"/>
      <c r="S936" s="103"/>
      <c r="T936" s="103"/>
      <c r="U936" s="128" t="s">
        <v>1580</v>
      </c>
      <c r="W936" s="103" t="str">
        <f t="shared" si="17"/>
        <v/>
      </c>
    </row>
    <row r="937" spans="1:23" ht="12.75" customHeight="1">
      <c r="A937" s="108">
        <v>928</v>
      </c>
      <c r="B937" s="22"/>
      <c r="C937" s="67"/>
      <c r="D937" s="68"/>
      <c r="E937" s="23">
        <v>5250</v>
      </c>
      <c r="F937" s="23"/>
      <c r="G937" s="23"/>
      <c r="H937" s="5"/>
      <c r="I937" s="5" t="s">
        <v>1143</v>
      </c>
      <c r="J937" s="5"/>
      <c r="K937" s="5"/>
      <c r="L937" s="79" t="s">
        <v>1130</v>
      </c>
      <c r="M937" s="20"/>
      <c r="N937" s="20"/>
      <c r="O937" s="20"/>
      <c r="P937" s="20"/>
      <c r="Q937" s="20"/>
      <c r="R937" s="23" t="s">
        <v>2232</v>
      </c>
      <c r="S937" s="20"/>
      <c r="T937" s="20"/>
      <c r="U937" s="23" t="s">
        <v>1580</v>
      </c>
      <c r="W937" s="103" t="str">
        <f t="shared" si="17"/>
        <v/>
      </c>
    </row>
    <row r="938" spans="1:23" ht="12.75" customHeight="1">
      <c r="A938" s="108">
        <v>929</v>
      </c>
      <c r="B938" s="126"/>
      <c r="C938" s="65"/>
      <c r="D938" s="43"/>
      <c r="E938" s="1145"/>
      <c r="F938" s="1145">
        <v>52500</v>
      </c>
      <c r="G938" s="1145"/>
      <c r="I938" s="1" t="s">
        <v>1143</v>
      </c>
      <c r="J938" s="1">
        <v>5250</v>
      </c>
      <c r="L938" s="1147" t="s">
        <v>3240</v>
      </c>
      <c r="M938" s="103"/>
      <c r="N938" s="103"/>
      <c r="O938" s="103"/>
      <c r="P938" s="103"/>
      <c r="Q938" s="103"/>
      <c r="R938" s="103">
        <v>5250</v>
      </c>
      <c r="S938" s="103"/>
      <c r="T938" s="103"/>
      <c r="U938" s="128" t="s">
        <v>1580</v>
      </c>
      <c r="W938" s="103" t="str">
        <f t="shared" si="17"/>
        <v/>
      </c>
    </row>
    <row r="939" spans="1:23" ht="12.75" customHeight="1">
      <c r="A939" s="108">
        <v>930</v>
      </c>
      <c r="B939" s="126"/>
      <c r="C939" s="65"/>
      <c r="D939" s="43"/>
      <c r="E939" s="1145"/>
      <c r="F939" s="1145"/>
      <c r="G939" s="1145">
        <v>525040</v>
      </c>
      <c r="I939" s="109" t="s">
        <v>1144</v>
      </c>
      <c r="J939" s="1">
        <v>52500</v>
      </c>
      <c r="L939" s="117" t="s">
        <v>3245</v>
      </c>
      <c r="M939" s="103"/>
      <c r="N939" s="103"/>
      <c r="O939" s="103"/>
      <c r="P939" s="103"/>
      <c r="Q939" s="103"/>
      <c r="R939" s="103">
        <v>5250</v>
      </c>
      <c r="S939" s="103"/>
      <c r="T939" s="103"/>
      <c r="U939" s="128" t="s">
        <v>1580</v>
      </c>
      <c r="W939" s="103" t="str">
        <f t="shared" si="17"/>
        <v/>
      </c>
    </row>
    <row r="940" spans="1:23" ht="12.75" customHeight="1">
      <c r="A940" s="108">
        <v>931</v>
      </c>
      <c r="B940" s="126"/>
      <c r="C940" s="65"/>
      <c r="D940" s="43"/>
      <c r="E940" s="112"/>
      <c r="F940" s="112"/>
      <c r="G940" s="112">
        <v>525050</v>
      </c>
      <c r="H940" s="109"/>
      <c r="I940" s="109" t="s">
        <v>1145</v>
      </c>
      <c r="J940" s="1">
        <v>52500</v>
      </c>
      <c r="L940" s="117" t="s">
        <v>3245</v>
      </c>
      <c r="M940" s="103"/>
      <c r="N940" s="103"/>
      <c r="O940" s="103"/>
      <c r="P940" s="103"/>
      <c r="Q940" s="103"/>
      <c r="R940" s="103">
        <v>5250</v>
      </c>
      <c r="S940" s="103"/>
      <c r="T940" s="103"/>
      <c r="U940" s="128" t="s">
        <v>1580</v>
      </c>
      <c r="W940" s="103" t="str">
        <f t="shared" si="17"/>
        <v/>
      </c>
    </row>
    <row r="941" spans="1:23" ht="12.75" customHeight="1">
      <c r="A941" s="108">
        <v>932</v>
      </c>
      <c r="B941" s="126"/>
      <c r="C941" s="65"/>
      <c r="D941" s="43"/>
      <c r="E941" s="112"/>
      <c r="F941" s="112"/>
      <c r="G941" s="112">
        <v>525060</v>
      </c>
      <c r="H941" s="109"/>
      <c r="I941" s="109" t="s">
        <v>1146</v>
      </c>
      <c r="J941" s="1">
        <v>52500</v>
      </c>
      <c r="L941" s="117" t="s">
        <v>3245</v>
      </c>
      <c r="M941" s="103"/>
      <c r="N941" s="103"/>
      <c r="O941" s="103"/>
      <c r="P941" s="103"/>
      <c r="Q941" s="103"/>
      <c r="R941" s="103">
        <v>5250</v>
      </c>
      <c r="S941" s="103"/>
      <c r="T941" s="103"/>
      <c r="U941" s="128" t="s">
        <v>1580</v>
      </c>
      <c r="W941" s="103" t="str">
        <f t="shared" si="17"/>
        <v/>
      </c>
    </row>
    <row r="942" spans="1:23" ht="12.75" customHeight="1">
      <c r="A942" s="108">
        <v>933</v>
      </c>
      <c r="B942" s="126"/>
      <c r="C942" s="65"/>
      <c r="D942" s="43"/>
      <c r="E942" s="112">
        <v>5300</v>
      </c>
      <c r="F942" s="112"/>
      <c r="G942" s="112"/>
      <c r="H942" s="109"/>
      <c r="I942" s="109" t="s">
        <v>1147</v>
      </c>
      <c r="L942" s="117" t="s">
        <v>3240</v>
      </c>
      <c r="M942" s="103"/>
      <c r="N942" s="103"/>
      <c r="O942" s="103"/>
      <c r="P942" s="103"/>
      <c r="Q942" s="103"/>
      <c r="R942" s="103"/>
      <c r="S942" s="103"/>
      <c r="T942" s="103"/>
      <c r="U942" s="128" t="s">
        <v>1580</v>
      </c>
      <c r="W942" s="103" t="str">
        <f t="shared" si="17"/>
        <v/>
      </c>
    </row>
    <row r="943" spans="1:23" ht="12.75" customHeight="1">
      <c r="A943" s="108">
        <v>934</v>
      </c>
      <c r="B943" s="126"/>
      <c r="C943" s="65"/>
      <c r="D943" s="43"/>
      <c r="E943" s="112"/>
      <c r="F943" s="112">
        <v>53000</v>
      </c>
      <c r="G943" s="112"/>
      <c r="H943" s="109"/>
      <c r="I943" s="109" t="s">
        <v>1147</v>
      </c>
      <c r="J943" s="1">
        <v>5300</v>
      </c>
      <c r="L943" s="117" t="s">
        <v>3240</v>
      </c>
      <c r="M943" s="103"/>
      <c r="N943" s="103"/>
      <c r="O943" s="103"/>
      <c r="P943" s="103"/>
      <c r="Q943" s="103"/>
      <c r="R943" s="103"/>
      <c r="S943" s="103"/>
      <c r="T943" s="103"/>
      <c r="U943" s="128" t="s">
        <v>1580</v>
      </c>
      <c r="W943" s="103" t="str">
        <f t="shared" si="17"/>
        <v/>
      </c>
    </row>
    <row r="944" spans="1:23" ht="12.75" customHeight="1">
      <c r="A944" s="108">
        <v>935</v>
      </c>
      <c r="B944" s="126"/>
      <c r="C944" s="65"/>
      <c r="D944" s="43"/>
      <c r="E944" s="112"/>
      <c r="F944" s="112"/>
      <c r="G944" s="112">
        <v>530000</v>
      </c>
      <c r="H944" s="109"/>
      <c r="I944" s="109" t="s">
        <v>1148</v>
      </c>
      <c r="J944" s="1">
        <v>53000</v>
      </c>
      <c r="L944" s="117" t="s">
        <v>3245</v>
      </c>
      <c r="M944" s="103"/>
      <c r="N944" s="103"/>
      <c r="O944" s="103"/>
      <c r="P944" s="103"/>
      <c r="Q944" s="103"/>
      <c r="R944" s="103"/>
      <c r="S944" s="103"/>
      <c r="T944" s="103"/>
      <c r="U944" s="128" t="s">
        <v>1580</v>
      </c>
      <c r="W944" s="103" t="str">
        <f t="shared" si="17"/>
        <v/>
      </c>
    </row>
    <row r="945" spans="1:23" ht="12.75" customHeight="1">
      <c r="A945" s="108">
        <v>936</v>
      </c>
      <c r="B945" s="126"/>
      <c r="C945" s="65"/>
      <c r="D945" s="43"/>
      <c r="E945" s="112"/>
      <c r="F945" s="112"/>
      <c r="G945" s="112">
        <v>530010</v>
      </c>
      <c r="H945" s="109"/>
      <c r="I945" s="109" t="s">
        <v>5969</v>
      </c>
      <c r="J945" s="1">
        <v>53000</v>
      </c>
      <c r="L945" s="117" t="s">
        <v>3245</v>
      </c>
      <c r="M945" s="103"/>
      <c r="N945" s="103"/>
      <c r="O945" s="103"/>
      <c r="P945" s="103"/>
      <c r="Q945" s="103"/>
      <c r="R945" s="103"/>
      <c r="S945" s="103"/>
      <c r="T945" s="103"/>
      <c r="U945" s="128" t="s">
        <v>1580</v>
      </c>
      <c r="W945" s="103" t="str">
        <f t="shared" si="17"/>
        <v/>
      </c>
    </row>
    <row r="946" spans="1:23" ht="12.75" customHeight="1">
      <c r="A946" s="108">
        <v>937</v>
      </c>
      <c r="B946" s="126"/>
      <c r="C946" s="65"/>
      <c r="D946" s="43"/>
      <c r="E946" s="112"/>
      <c r="F946" s="112"/>
      <c r="G946" s="112">
        <v>530310</v>
      </c>
      <c r="H946" s="109"/>
      <c r="I946" s="1" t="s">
        <v>1149</v>
      </c>
      <c r="J946" s="1">
        <v>53000</v>
      </c>
      <c r="L946" s="117" t="s">
        <v>3245</v>
      </c>
      <c r="M946" s="103"/>
      <c r="N946" s="111"/>
      <c r="O946" s="103"/>
      <c r="P946" s="103"/>
      <c r="Q946" s="103"/>
      <c r="R946" s="103"/>
      <c r="S946" s="103"/>
      <c r="T946" s="103"/>
      <c r="U946" s="128" t="s">
        <v>1580</v>
      </c>
      <c r="W946" s="103" t="str">
        <f t="shared" si="17"/>
        <v/>
      </c>
    </row>
    <row r="947" spans="1:23" ht="12.75" customHeight="1">
      <c r="A947" s="108">
        <v>938</v>
      </c>
      <c r="B947" s="126"/>
      <c r="C947" s="65"/>
      <c r="D947" s="43"/>
      <c r="E947" s="112"/>
      <c r="F947" s="112"/>
      <c r="G947" s="112">
        <v>530320</v>
      </c>
      <c r="H947" s="109"/>
      <c r="I947" s="1" t="s">
        <v>1150</v>
      </c>
      <c r="J947" s="1">
        <v>53000</v>
      </c>
      <c r="L947" s="117" t="s">
        <v>3245</v>
      </c>
      <c r="M947" s="103"/>
      <c r="N947" s="111"/>
      <c r="O947" s="103"/>
      <c r="P947" s="103"/>
      <c r="Q947" s="103"/>
      <c r="R947" s="103"/>
      <c r="S947" s="103"/>
      <c r="T947" s="103"/>
      <c r="U947" s="128" t="s">
        <v>1580</v>
      </c>
      <c r="W947" s="103" t="str">
        <f t="shared" si="17"/>
        <v/>
      </c>
    </row>
    <row r="948" spans="1:23" ht="12.75" customHeight="1">
      <c r="A948" s="108">
        <v>939</v>
      </c>
      <c r="B948" s="126"/>
      <c r="C948" s="65"/>
      <c r="D948" s="43"/>
      <c r="E948" s="112"/>
      <c r="F948" s="112"/>
      <c r="G948" s="112">
        <v>530400</v>
      </c>
      <c r="H948" s="109"/>
      <c r="I948" s="1" t="s">
        <v>3413</v>
      </c>
      <c r="J948" s="1">
        <v>53000</v>
      </c>
      <c r="L948" s="117" t="s">
        <v>3245</v>
      </c>
      <c r="M948" s="103"/>
      <c r="N948" s="111"/>
      <c r="O948" s="103"/>
      <c r="P948" s="103"/>
      <c r="Q948" s="103"/>
      <c r="R948" s="103"/>
      <c r="S948" s="103"/>
      <c r="T948" s="103"/>
      <c r="U948" s="128" t="s">
        <v>1580</v>
      </c>
      <c r="W948" s="103" t="str">
        <f t="shared" si="17"/>
        <v/>
      </c>
    </row>
    <row r="949" spans="1:23" ht="12.75" customHeight="1">
      <c r="A949" s="108">
        <v>940</v>
      </c>
      <c r="B949" s="126"/>
      <c r="C949" s="65"/>
      <c r="D949" s="43"/>
      <c r="E949" s="112"/>
      <c r="F949" s="112"/>
      <c r="G949" s="112">
        <v>530420</v>
      </c>
      <c r="H949" s="109"/>
      <c r="I949" s="1" t="s">
        <v>3414</v>
      </c>
      <c r="J949" s="1">
        <v>53000</v>
      </c>
      <c r="L949" s="117" t="s">
        <v>3245</v>
      </c>
      <c r="M949" s="103"/>
      <c r="N949" s="111"/>
      <c r="O949" s="103"/>
      <c r="P949" s="103"/>
      <c r="Q949" s="103"/>
      <c r="R949" s="103"/>
      <c r="S949" s="103"/>
      <c r="T949" s="103"/>
      <c r="U949" s="128" t="s">
        <v>1580</v>
      </c>
      <c r="W949" s="103" t="str">
        <f t="shared" si="17"/>
        <v/>
      </c>
    </row>
    <row r="950" spans="1:23" s="20" customFormat="1" ht="12.75" customHeight="1">
      <c r="A950" s="108">
        <v>941</v>
      </c>
      <c r="B950" s="126"/>
      <c r="C950" s="65"/>
      <c r="D950" s="43"/>
      <c r="E950" s="112"/>
      <c r="F950" s="112"/>
      <c r="G950" s="112">
        <v>530430</v>
      </c>
      <c r="H950" s="109"/>
      <c r="I950" s="1" t="s">
        <v>3415</v>
      </c>
      <c r="J950" s="1">
        <v>53000</v>
      </c>
      <c r="K950" s="1"/>
      <c r="L950" s="117" t="s">
        <v>3245</v>
      </c>
      <c r="M950" s="103"/>
      <c r="N950" s="111"/>
      <c r="O950" s="103"/>
      <c r="P950" s="103"/>
      <c r="Q950" s="103"/>
      <c r="R950" s="103"/>
      <c r="S950" s="103"/>
      <c r="T950" s="103"/>
      <c r="U950" s="128" t="s">
        <v>1580</v>
      </c>
      <c r="V950" s="223"/>
      <c r="W950" s="103" t="str">
        <f t="shared" si="17"/>
        <v/>
      </c>
    </row>
    <row r="951" spans="1:23" ht="12.75" customHeight="1">
      <c r="A951" s="108">
        <v>942</v>
      </c>
      <c r="B951" s="126"/>
      <c r="C951" s="65"/>
      <c r="D951" s="43"/>
      <c r="E951" s="204">
        <v>5310</v>
      </c>
      <c r="F951" s="112"/>
      <c r="G951" s="112"/>
      <c r="H951" s="109"/>
      <c r="I951" s="107" t="s">
        <v>3416</v>
      </c>
      <c r="L951" s="156" t="s">
        <v>1130</v>
      </c>
      <c r="M951" s="103"/>
      <c r="N951" s="103"/>
      <c r="O951" s="103"/>
      <c r="P951" s="103"/>
      <c r="Q951" s="103"/>
      <c r="R951" s="103"/>
      <c r="S951" s="103"/>
      <c r="T951" s="103"/>
      <c r="U951" s="128" t="s">
        <v>1580</v>
      </c>
      <c r="W951" s="103" t="str">
        <f t="shared" si="17"/>
        <v/>
      </c>
    </row>
    <row r="952" spans="1:23" ht="12.75" customHeight="1">
      <c r="A952" s="108">
        <v>943</v>
      </c>
      <c r="B952" s="126"/>
      <c r="C952" s="65"/>
      <c r="D952" s="43"/>
      <c r="E952" s="112"/>
      <c r="F952" s="112">
        <v>53100</v>
      </c>
      <c r="G952" s="112"/>
      <c r="H952" s="109"/>
      <c r="I952" s="109" t="s">
        <v>3416</v>
      </c>
      <c r="J952" s="1">
        <v>5310</v>
      </c>
      <c r="L952" s="117" t="s">
        <v>3240</v>
      </c>
      <c r="M952" s="103"/>
      <c r="N952" s="103"/>
      <c r="O952" s="103"/>
      <c r="P952" s="103"/>
      <c r="Q952" s="103"/>
      <c r="R952" s="103"/>
      <c r="S952" s="103"/>
      <c r="T952" s="103"/>
      <c r="U952" s="128" t="s">
        <v>1580</v>
      </c>
      <c r="W952" s="103" t="str">
        <f t="shared" si="17"/>
        <v/>
      </c>
    </row>
    <row r="953" spans="1:23" ht="12.75" customHeight="1">
      <c r="A953" s="108">
        <v>944</v>
      </c>
      <c r="B953" s="126"/>
      <c r="C953" s="65"/>
      <c r="D953" s="43"/>
      <c r="E953" s="112"/>
      <c r="F953" s="112"/>
      <c r="G953" s="112">
        <v>531000</v>
      </c>
      <c r="H953" s="109"/>
      <c r="I953" s="109" t="s">
        <v>3417</v>
      </c>
      <c r="J953" s="1">
        <v>53100</v>
      </c>
      <c r="L953" s="117" t="s">
        <v>3245</v>
      </c>
      <c r="M953" s="103"/>
      <c r="N953" s="103"/>
      <c r="O953" s="103"/>
      <c r="P953" s="103"/>
      <c r="Q953" s="103"/>
      <c r="R953" s="112">
        <v>5310</v>
      </c>
      <c r="S953" s="103"/>
      <c r="T953" s="103"/>
      <c r="U953" s="128" t="s">
        <v>1580</v>
      </c>
      <c r="W953" s="103" t="str">
        <f t="shared" si="17"/>
        <v/>
      </c>
    </row>
    <row r="954" spans="1:23" ht="12.75" customHeight="1">
      <c r="A954" s="108">
        <v>945</v>
      </c>
      <c r="B954" s="126"/>
      <c r="C954" s="65"/>
      <c r="D954" s="43"/>
      <c r="E954" s="112"/>
      <c r="F954" s="112"/>
      <c r="G954" s="112">
        <v>531010</v>
      </c>
      <c r="H954" s="109"/>
      <c r="I954" s="109" t="s">
        <v>5968</v>
      </c>
      <c r="J954" s="1">
        <v>53100</v>
      </c>
      <c r="L954" s="117" t="s">
        <v>3245</v>
      </c>
      <c r="M954" s="103"/>
      <c r="N954" s="103"/>
      <c r="O954" s="103"/>
      <c r="P954" s="103"/>
      <c r="Q954" s="103"/>
      <c r="R954" s="112">
        <v>5310</v>
      </c>
      <c r="S954" s="103"/>
      <c r="T954" s="103"/>
      <c r="U954" s="128" t="s">
        <v>1580</v>
      </c>
      <c r="W954" s="103" t="str">
        <f t="shared" si="17"/>
        <v/>
      </c>
    </row>
    <row r="955" spans="1:23" ht="12.75" customHeight="1">
      <c r="A955" s="108">
        <v>946</v>
      </c>
      <c r="B955" s="126"/>
      <c r="C955" s="65"/>
      <c r="D955" s="43"/>
      <c r="E955" s="112"/>
      <c r="F955" s="112"/>
      <c r="G955" s="112">
        <v>531100</v>
      </c>
      <c r="H955" s="109"/>
      <c r="I955" s="109" t="s">
        <v>3418</v>
      </c>
      <c r="J955" s="1">
        <v>53100</v>
      </c>
      <c r="L955" s="117" t="s">
        <v>3245</v>
      </c>
      <c r="M955" s="103"/>
      <c r="N955" s="103"/>
      <c r="O955" s="103"/>
      <c r="P955" s="103"/>
      <c r="Q955" s="103"/>
      <c r="R955" s="112">
        <v>5310</v>
      </c>
      <c r="S955" s="103"/>
      <c r="T955" s="103"/>
      <c r="U955" s="128" t="s">
        <v>1580</v>
      </c>
      <c r="W955" s="103" t="str">
        <f t="shared" si="17"/>
        <v/>
      </c>
    </row>
    <row r="956" spans="1:23" ht="12.75" customHeight="1">
      <c r="A956" s="108">
        <v>947</v>
      </c>
      <c r="B956" s="126"/>
      <c r="C956" s="65"/>
      <c r="D956" s="43"/>
      <c r="E956" s="112">
        <v>5330</v>
      </c>
      <c r="F956" s="112"/>
      <c r="G956" s="112"/>
      <c r="H956" s="109"/>
      <c r="I956" s="109" t="s">
        <v>3419</v>
      </c>
      <c r="L956" s="117" t="s">
        <v>3240</v>
      </c>
      <c r="M956" s="103"/>
      <c r="N956" s="103"/>
      <c r="O956" s="103"/>
      <c r="P956" s="103"/>
      <c r="Q956" s="103"/>
      <c r="R956" s="103"/>
      <c r="S956" s="103"/>
      <c r="T956" s="103"/>
      <c r="U956" s="128" t="s">
        <v>1580</v>
      </c>
      <c r="W956" s="103" t="str">
        <f t="shared" si="17"/>
        <v/>
      </c>
    </row>
    <row r="957" spans="1:23" ht="12.75" customHeight="1">
      <c r="A957" s="108">
        <v>948</v>
      </c>
      <c r="B957" s="126"/>
      <c r="C957" s="65"/>
      <c r="D957" s="43"/>
      <c r="E957" s="112"/>
      <c r="F957" s="112">
        <v>53300</v>
      </c>
      <c r="G957" s="112"/>
      <c r="H957" s="109"/>
      <c r="I957" s="109" t="s">
        <v>3419</v>
      </c>
      <c r="J957" s="1">
        <v>5330</v>
      </c>
      <c r="L957" s="117" t="s">
        <v>3240</v>
      </c>
      <c r="M957" s="103"/>
      <c r="N957" s="103"/>
      <c r="O957" s="103"/>
      <c r="P957" s="103"/>
      <c r="Q957" s="103"/>
      <c r="R957" s="103"/>
      <c r="S957" s="103"/>
      <c r="T957" s="103"/>
      <c r="U957" s="128" t="s">
        <v>1580</v>
      </c>
      <c r="W957" s="103" t="str">
        <f t="shared" si="17"/>
        <v/>
      </c>
    </row>
    <row r="958" spans="1:23" ht="12.75" customHeight="1">
      <c r="A958" s="108">
        <v>949</v>
      </c>
      <c r="B958" s="126"/>
      <c r="C958" s="65"/>
      <c r="D958" s="43"/>
      <c r="E958" s="112"/>
      <c r="F958" s="112"/>
      <c r="G958" s="112">
        <v>533000</v>
      </c>
      <c r="H958" s="109"/>
      <c r="I958" s="109" t="s">
        <v>3420</v>
      </c>
      <c r="J958" s="1">
        <v>53300</v>
      </c>
      <c r="L958" s="117" t="s">
        <v>3245</v>
      </c>
      <c r="M958" s="103"/>
      <c r="N958" s="103"/>
      <c r="O958" s="103"/>
      <c r="P958" s="103"/>
      <c r="Q958" s="103"/>
      <c r="R958" s="103"/>
      <c r="S958" s="103"/>
      <c r="T958" s="103"/>
      <c r="U958" s="128" t="s">
        <v>1580</v>
      </c>
      <c r="W958" s="103" t="str">
        <f t="shared" si="17"/>
        <v/>
      </c>
    </row>
    <row r="959" spans="1:23" ht="12.75" customHeight="1">
      <c r="A959" s="108">
        <v>950</v>
      </c>
      <c r="B959" s="1144"/>
      <c r="C959" s="65"/>
      <c r="D959" s="43"/>
      <c r="E959" s="112"/>
      <c r="F959" s="112"/>
      <c r="G959" s="112">
        <v>533310</v>
      </c>
      <c r="H959" s="109"/>
      <c r="I959" s="1" t="s">
        <v>3421</v>
      </c>
      <c r="J959" s="1">
        <v>53300</v>
      </c>
      <c r="L959" s="117" t="s">
        <v>3245</v>
      </c>
      <c r="M959" s="103"/>
      <c r="N959" s="111"/>
      <c r="O959" s="103"/>
      <c r="P959" s="103"/>
      <c r="Q959" s="103"/>
      <c r="R959" s="103"/>
      <c r="S959" s="103"/>
      <c r="T959" s="103"/>
      <c r="U959" s="128" t="s">
        <v>1580</v>
      </c>
      <c r="W959" s="103" t="str">
        <f t="shared" si="17"/>
        <v/>
      </c>
    </row>
    <row r="960" spans="1:23" ht="12.75" customHeight="1">
      <c r="A960" s="108">
        <v>951</v>
      </c>
      <c r="B960" s="1144"/>
      <c r="C960" s="65"/>
      <c r="D960" s="43"/>
      <c r="E960" s="112"/>
      <c r="F960" s="112"/>
      <c r="G960" s="112">
        <v>533320</v>
      </c>
      <c r="H960" s="109"/>
      <c r="I960" s="1" t="s">
        <v>3422</v>
      </c>
      <c r="J960" s="1">
        <v>53300</v>
      </c>
      <c r="L960" s="117" t="s">
        <v>3245</v>
      </c>
      <c r="M960" s="103"/>
      <c r="N960" s="111"/>
      <c r="O960" s="103"/>
      <c r="P960" s="103"/>
      <c r="Q960" s="103"/>
      <c r="R960" s="103"/>
      <c r="S960" s="103"/>
      <c r="T960" s="103"/>
      <c r="U960" s="128" t="s">
        <v>1580</v>
      </c>
      <c r="W960" s="103" t="str">
        <f t="shared" si="17"/>
        <v/>
      </c>
    </row>
    <row r="961" spans="1:23" ht="12.75" customHeight="1">
      <c r="A961" s="108">
        <v>952</v>
      </c>
      <c r="B961" s="1144"/>
      <c r="C961" s="65"/>
      <c r="D961" s="43"/>
      <c r="E961" s="112"/>
      <c r="F961" s="112"/>
      <c r="G961" s="112">
        <v>533400</v>
      </c>
      <c r="H961" s="109"/>
      <c r="I961" s="1" t="s">
        <v>3423</v>
      </c>
      <c r="J961" s="1">
        <v>53300</v>
      </c>
      <c r="L961" s="117" t="s">
        <v>3245</v>
      </c>
      <c r="M961" s="103"/>
      <c r="N961" s="111"/>
      <c r="O961" s="103"/>
      <c r="P961" s="103"/>
      <c r="Q961" s="103"/>
      <c r="R961" s="103"/>
      <c r="S961" s="103"/>
      <c r="T961" s="103"/>
      <c r="U961" s="1145" t="s">
        <v>1580</v>
      </c>
      <c r="W961" s="103" t="str">
        <f t="shared" si="17"/>
        <v/>
      </c>
    </row>
    <row r="962" spans="1:23" ht="12.75" customHeight="1">
      <c r="A962" s="108">
        <v>953</v>
      </c>
      <c r="B962" s="1144"/>
      <c r="C962" s="65"/>
      <c r="D962" s="43"/>
      <c r="E962" s="112"/>
      <c r="F962" s="112"/>
      <c r="G962" s="112">
        <v>533420</v>
      </c>
      <c r="H962" s="109"/>
      <c r="I962" s="1" t="s">
        <v>1948</v>
      </c>
      <c r="J962" s="1">
        <v>53300</v>
      </c>
      <c r="L962" s="117" t="s">
        <v>3245</v>
      </c>
      <c r="M962" s="103"/>
      <c r="N962" s="111"/>
      <c r="O962" s="103"/>
      <c r="P962" s="103"/>
      <c r="Q962" s="103"/>
      <c r="R962" s="103"/>
      <c r="S962" s="103"/>
      <c r="T962" s="103"/>
      <c r="U962" s="1145" t="s">
        <v>1580</v>
      </c>
      <c r="W962" s="103" t="str">
        <f t="shared" si="17"/>
        <v/>
      </c>
    </row>
    <row r="963" spans="1:23" ht="12.75" customHeight="1">
      <c r="A963" s="108">
        <v>954</v>
      </c>
      <c r="B963" s="1144"/>
      <c r="C963" s="65"/>
      <c r="D963" s="43"/>
      <c r="E963" s="112"/>
      <c r="F963" s="112"/>
      <c r="G963" s="112">
        <v>533430</v>
      </c>
      <c r="H963" s="109"/>
      <c r="I963" s="1" t="s">
        <v>1949</v>
      </c>
      <c r="J963" s="1">
        <v>53300</v>
      </c>
      <c r="L963" s="117" t="s">
        <v>3245</v>
      </c>
      <c r="M963" s="103"/>
      <c r="N963" s="111"/>
      <c r="O963" s="103"/>
      <c r="P963" s="103"/>
      <c r="Q963" s="103"/>
      <c r="R963" s="103"/>
      <c r="S963" s="103"/>
      <c r="T963" s="103"/>
      <c r="U963" s="1145" t="s">
        <v>1580</v>
      </c>
      <c r="W963" s="103" t="str">
        <f t="shared" si="17"/>
        <v/>
      </c>
    </row>
    <row r="964" spans="1:23" ht="12.75" customHeight="1">
      <c r="A964" s="108">
        <v>955</v>
      </c>
      <c r="B964" s="22"/>
      <c r="C964" s="67"/>
      <c r="D964" s="68"/>
      <c r="E964" s="23">
        <v>5350</v>
      </c>
      <c r="F964" s="23"/>
      <c r="G964" s="23"/>
      <c r="H964" s="5"/>
      <c r="I964" s="5" t="s">
        <v>1950</v>
      </c>
      <c r="J964" s="5"/>
      <c r="K964" s="5"/>
      <c r="L964" s="156" t="s">
        <v>1130</v>
      </c>
      <c r="M964" s="20"/>
      <c r="N964" s="20"/>
      <c r="O964" s="20"/>
      <c r="P964" s="20"/>
      <c r="Q964" s="20"/>
      <c r="R964" s="23" t="s">
        <v>2232</v>
      </c>
      <c r="S964" s="20"/>
      <c r="T964" s="20"/>
      <c r="U964" s="23" t="s">
        <v>1580</v>
      </c>
      <c r="W964" s="103" t="str">
        <f t="shared" si="17"/>
        <v/>
      </c>
    </row>
    <row r="965" spans="1:23" ht="12.75" customHeight="1">
      <c r="A965" s="108">
        <v>956</v>
      </c>
      <c r="B965" s="1144"/>
      <c r="C965" s="65"/>
      <c r="D965" s="43"/>
      <c r="E965" s="1145"/>
      <c r="F965" s="1145">
        <v>53500</v>
      </c>
      <c r="G965" s="1145"/>
      <c r="I965" s="1" t="s">
        <v>1950</v>
      </c>
      <c r="J965" s="1">
        <v>5350</v>
      </c>
      <c r="L965" s="1147" t="s">
        <v>3240</v>
      </c>
      <c r="M965" s="103"/>
      <c r="N965" s="103"/>
      <c r="O965" s="103"/>
      <c r="P965" s="103"/>
      <c r="Q965" s="103"/>
      <c r="R965" s="103">
        <v>5350</v>
      </c>
      <c r="S965" s="103"/>
      <c r="T965" s="103"/>
      <c r="U965" s="128" t="s">
        <v>1580</v>
      </c>
      <c r="W965" s="103" t="str">
        <f t="shared" si="17"/>
        <v/>
      </c>
    </row>
    <row r="966" spans="1:23" ht="12.75" customHeight="1">
      <c r="A966" s="108">
        <v>957</v>
      </c>
      <c r="B966" s="1144"/>
      <c r="C966" s="65"/>
      <c r="D966" s="43"/>
      <c r="E966" s="112"/>
      <c r="F966" s="112"/>
      <c r="G966" s="112">
        <v>535000</v>
      </c>
      <c r="H966" s="109"/>
      <c r="I966" s="109" t="s">
        <v>1951</v>
      </c>
      <c r="J966" s="1">
        <v>53500</v>
      </c>
      <c r="L966" s="117" t="s">
        <v>3245</v>
      </c>
      <c r="M966" s="103"/>
      <c r="N966" s="103"/>
      <c r="O966" s="103"/>
      <c r="P966" s="103"/>
      <c r="Q966" s="103"/>
      <c r="R966" s="103">
        <v>5350</v>
      </c>
      <c r="S966" s="103"/>
      <c r="T966" s="103"/>
      <c r="U966" s="128" t="s">
        <v>1580</v>
      </c>
      <c r="W966" s="103" t="str">
        <f t="shared" si="17"/>
        <v/>
      </c>
    </row>
    <row r="967" spans="1:23" ht="12.75" customHeight="1">
      <c r="A967" s="108">
        <v>958</v>
      </c>
      <c r="B967" s="192"/>
      <c r="C967" s="198"/>
      <c r="D967" s="195"/>
      <c r="E967" s="199"/>
      <c r="F967" s="199"/>
      <c r="G967" s="199">
        <v>535020</v>
      </c>
      <c r="H967" s="191"/>
      <c r="I967" s="190" t="s">
        <v>1952</v>
      </c>
      <c r="J967" s="190">
        <v>53500</v>
      </c>
      <c r="K967" s="190"/>
      <c r="L967" s="199" t="s">
        <v>3245</v>
      </c>
      <c r="M967" s="190"/>
      <c r="N967" s="190"/>
      <c r="O967" s="191"/>
      <c r="P967" s="190"/>
      <c r="Q967" s="190"/>
      <c r="R967" s="190">
        <v>5350</v>
      </c>
      <c r="S967" s="190"/>
      <c r="T967" s="190"/>
      <c r="U967" s="188" t="s">
        <v>1580</v>
      </c>
      <c r="V967" s="189" t="s">
        <v>6923</v>
      </c>
      <c r="W967" s="103" t="str">
        <f t="shared" si="17"/>
        <v>End</v>
      </c>
    </row>
    <row r="968" spans="1:23" ht="12.75" customHeight="1">
      <c r="A968" s="108">
        <v>959</v>
      </c>
      <c r="B968" s="192"/>
      <c r="C968" s="198"/>
      <c r="D968" s="195"/>
      <c r="E968" s="199"/>
      <c r="F968" s="199"/>
      <c r="G968" s="199">
        <v>535030</v>
      </c>
      <c r="H968" s="191"/>
      <c r="I968" s="190" t="s">
        <v>1953</v>
      </c>
      <c r="J968" s="190">
        <v>53500</v>
      </c>
      <c r="K968" s="190"/>
      <c r="L968" s="199" t="s">
        <v>3245</v>
      </c>
      <c r="M968" s="190"/>
      <c r="N968" s="190"/>
      <c r="O968" s="191"/>
      <c r="P968" s="190"/>
      <c r="Q968" s="190"/>
      <c r="R968" s="190">
        <v>5350</v>
      </c>
      <c r="S968" s="190"/>
      <c r="T968" s="190"/>
      <c r="U968" s="188" t="s">
        <v>1580</v>
      </c>
      <c r="V968" s="189" t="s">
        <v>6923</v>
      </c>
      <c r="W968" s="103" t="str">
        <f t="shared" si="17"/>
        <v>End</v>
      </c>
    </row>
    <row r="969" spans="1:23" ht="12.75" customHeight="1">
      <c r="A969" s="108">
        <v>960</v>
      </c>
      <c r="B969" s="192"/>
      <c r="C969" s="198"/>
      <c r="D969" s="195"/>
      <c r="E969" s="199"/>
      <c r="F969" s="199"/>
      <c r="G969" s="199">
        <v>535040</v>
      </c>
      <c r="H969" s="191"/>
      <c r="I969" s="190" t="s">
        <v>1954</v>
      </c>
      <c r="J969" s="190">
        <v>53500</v>
      </c>
      <c r="K969" s="190"/>
      <c r="L969" s="199" t="s">
        <v>3245</v>
      </c>
      <c r="M969" s="190"/>
      <c r="N969" s="190"/>
      <c r="O969" s="191"/>
      <c r="P969" s="190"/>
      <c r="Q969" s="190"/>
      <c r="R969" s="190">
        <v>5350</v>
      </c>
      <c r="S969" s="190"/>
      <c r="T969" s="190"/>
      <c r="U969" s="188" t="s">
        <v>1580</v>
      </c>
      <c r="V969" s="189" t="s">
        <v>6923</v>
      </c>
      <c r="W969" s="103" t="str">
        <f t="shared" si="17"/>
        <v>End</v>
      </c>
    </row>
    <row r="970" spans="1:23" ht="12.75" customHeight="1">
      <c r="A970" s="108">
        <v>961</v>
      </c>
      <c r="B970" s="1144"/>
      <c r="C970" s="65"/>
      <c r="D970" s="43"/>
      <c r="E970" s="112">
        <v>5400</v>
      </c>
      <c r="F970" s="112"/>
      <c r="G970" s="112"/>
      <c r="H970" s="109"/>
      <c r="I970" s="109" t="s">
        <v>1955</v>
      </c>
      <c r="L970" s="117" t="s">
        <v>3240</v>
      </c>
      <c r="M970" s="103"/>
      <c r="N970" s="103"/>
      <c r="O970" s="103"/>
      <c r="P970" s="103"/>
      <c r="Q970" s="103"/>
      <c r="R970" s="103"/>
      <c r="S970" s="103"/>
      <c r="T970" s="103"/>
      <c r="U970" s="128" t="s">
        <v>1580</v>
      </c>
      <c r="W970" s="103" t="str">
        <f t="shared" si="17"/>
        <v/>
      </c>
    </row>
    <row r="971" spans="1:23" s="20" customFormat="1" ht="12.75" customHeight="1">
      <c r="A971" s="108">
        <v>962</v>
      </c>
      <c r="B971" s="126"/>
      <c r="C971" s="65"/>
      <c r="D971" s="43"/>
      <c r="E971" s="112"/>
      <c r="F971" s="112">
        <v>54000</v>
      </c>
      <c r="G971" s="112"/>
      <c r="H971" s="109"/>
      <c r="I971" s="109" t="s">
        <v>1955</v>
      </c>
      <c r="J971" s="1">
        <v>5400</v>
      </c>
      <c r="K971" s="1"/>
      <c r="L971" s="117" t="s">
        <v>3240</v>
      </c>
      <c r="M971" s="103"/>
      <c r="N971" s="103"/>
      <c r="O971" s="103"/>
      <c r="P971" s="103"/>
      <c r="Q971" s="103"/>
      <c r="R971" s="103"/>
      <c r="S971" s="103"/>
      <c r="T971" s="103"/>
      <c r="U971" s="128" t="s">
        <v>1580</v>
      </c>
      <c r="V971" s="223"/>
      <c r="W971" s="103" t="str">
        <f t="shared" si="17"/>
        <v/>
      </c>
    </row>
    <row r="972" spans="1:23" ht="12.75" customHeight="1">
      <c r="A972" s="108">
        <v>963</v>
      </c>
      <c r="B972" s="126"/>
      <c r="C972" s="65"/>
      <c r="D972" s="43"/>
      <c r="E972" s="112"/>
      <c r="F972" s="112"/>
      <c r="G972" s="112">
        <v>540010</v>
      </c>
      <c r="H972" s="109"/>
      <c r="I972" s="109" t="s">
        <v>1956</v>
      </c>
      <c r="J972" s="1">
        <v>54000</v>
      </c>
      <c r="L972" s="117" t="s">
        <v>3245</v>
      </c>
      <c r="M972" s="103"/>
      <c r="N972" s="103"/>
      <c r="O972" s="103"/>
      <c r="P972" s="103"/>
      <c r="Q972" s="103"/>
      <c r="R972" s="103"/>
      <c r="S972" s="103"/>
      <c r="T972" s="103"/>
      <c r="U972" s="128" t="s">
        <v>1580</v>
      </c>
      <c r="W972" s="103" t="str">
        <f t="shared" si="17"/>
        <v/>
      </c>
    </row>
    <row r="973" spans="1:23" ht="12.75" customHeight="1">
      <c r="A973" s="108">
        <v>964</v>
      </c>
      <c r="B973" s="126"/>
      <c r="C973" s="65"/>
      <c r="D973" s="43"/>
      <c r="E973" s="112"/>
      <c r="F973" s="112"/>
      <c r="G973" s="112">
        <v>540020</v>
      </c>
      <c r="H973" s="109"/>
      <c r="I973" s="109" t="s">
        <v>1957</v>
      </c>
      <c r="J973" s="1">
        <v>54000</v>
      </c>
      <c r="L973" s="117" t="s">
        <v>3245</v>
      </c>
      <c r="M973" s="103"/>
      <c r="N973" s="103"/>
      <c r="O973" s="103"/>
      <c r="P973" s="103"/>
      <c r="Q973" s="103"/>
      <c r="R973" s="103"/>
      <c r="S973" s="103"/>
      <c r="T973" s="103"/>
      <c r="U973" s="128" t="s">
        <v>1580</v>
      </c>
      <c r="W973" s="103" t="str">
        <f t="shared" si="17"/>
        <v/>
      </c>
    </row>
    <row r="974" spans="1:23" ht="12.75" customHeight="1">
      <c r="A974" s="108">
        <v>965</v>
      </c>
      <c r="B974" s="126"/>
      <c r="C974" s="65"/>
      <c r="D974" s="43"/>
      <c r="E974" s="112"/>
      <c r="F974" s="112"/>
      <c r="G974" s="112">
        <v>540030</v>
      </c>
      <c r="H974" s="109"/>
      <c r="I974" s="109" t="s">
        <v>1958</v>
      </c>
      <c r="J974" s="1">
        <v>54000</v>
      </c>
      <c r="L974" s="117" t="s">
        <v>3245</v>
      </c>
      <c r="M974" s="103"/>
      <c r="N974" s="103"/>
      <c r="O974" s="103"/>
      <c r="P974" s="103"/>
      <c r="Q974" s="103"/>
      <c r="R974" s="103"/>
      <c r="S974" s="103"/>
      <c r="T974" s="103"/>
      <c r="U974" s="128" t="s">
        <v>1580</v>
      </c>
      <c r="W974" s="103" t="str">
        <f t="shared" si="17"/>
        <v/>
      </c>
    </row>
    <row r="975" spans="1:23" ht="12.75" customHeight="1">
      <c r="A975" s="108">
        <v>966</v>
      </c>
      <c r="B975" s="126"/>
      <c r="C975" s="65"/>
      <c r="D975" s="43"/>
      <c r="E975" s="112"/>
      <c r="F975" s="112"/>
      <c r="G975" s="112">
        <v>540040</v>
      </c>
      <c r="H975" s="109"/>
      <c r="I975" s="109" t="s">
        <v>1959</v>
      </c>
      <c r="J975" s="1">
        <v>54000</v>
      </c>
      <c r="L975" s="117" t="s">
        <v>3245</v>
      </c>
      <c r="M975" s="103"/>
      <c r="N975" s="103"/>
      <c r="O975" s="103"/>
      <c r="P975" s="103"/>
      <c r="Q975" s="103"/>
      <c r="R975" s="103"/>
      <c r="S975" s="103"/>
      <c r="T975" s="103"/>
      <c r="U975" s="128" t="s">
        <v>1580</v>
      </c>
      <c r="W975" s="103" t="str">
        <f t="shared" si="17"/>
        <v/>
      </c>
    </row>
    <row r="976" spans="1:23" ht="12.75" customHeight="1">
      <c r="A976" s="108">
        <v>967</v>
      </c>
      <c r="B976" s="1144"/>
      <c r="C976" s="65"/>
      <c r="D976" s="43"/>
      <c r="E976" s="112"/>
      <c r="F976" s="112"/>
      <c r="G976" s="112">
        <v>540050</v>
      </c>
      <c r="H976" s="109"/>
      <c r="I976" s="109" t="s">
        <v>1960</v>
      </c>
      <c r="J976" s="1">
        <v>54000</v>
      </c>
      <c r="L976" s="117" t="s">
        <v>3245</v>
      </c>
      <c r="M976" s="103"/>
      <c r="N976" s="103"/>
      <c r="O976" s="103"/>
      <c r="P976" s="103"/>
      <c r="Q976" s="103"/>
      <c r="R976" s="103"/>
      <c r="S976" s="103"/>
      <c r="T976" s="103"/>
      <c r="U976" s="128" t="s">
        <v>1580</v>
      </c>
      <c r="W976" s="103" t="str">
        <f t="shared" si="17"/>
        <v/>
      </c>
    </row>
    <row r="977" spans="1:23" s="20" customFormat="1" ht="12.75" customHeight="1">
      <c r="A977" s="108">
        <v>968</v>
      </c>
      <c r="B977" s="126"/>
      <c r="C977" s="65"/>
      <c r="D977" s="43"/>
      <c r="E977" s="112"/>
      <c r="F977" s="112"/>
      <c r="G977" s="112">
        <v>540310</v>
      </c>
      <c r="H977" s="109"/>
      <c r="I977" s="1" t="s">
        <v>1961</v>
      </c>
      <c r="J977" s="1">
        <v>54000</v>
      </c>
      <c r="K977" s="1"/>
      <c r="L977" s="117" t="s">
        <v>3245</v>
      </c>
      <c r="M977" s="103"/>
      <c r="N977" s="111"/>
      <c r="O977" s="103"/>
      <c r="P977" s="103"/>
      <c r="Q977" s="103"/>
      <c r="R977" s="103"/>
      <c r="S977" s="103"/>
      <c r="T977" s="103"/>
      <c r="U977" s="128" t="s">
        <v>1580</v>
      </c>
      <c r="V977" s="223"/>
      <c r="W977" s="103" t="str">
        <f t="shared" ref="W977:W1040" si="18">LEFT(V977,3)</f>
        <v/>
      </c>
    </row>
    <row r="978" spans="1:23" ht="12.75" customHeight="1">
      <c r="A978" s="108">
        <v>969</v>
      </c>
      <c r="B978" s="126"/>
      <c r="C978" s="65"/>
      <c r="D978" s="43"/>
      <c r="E978" s="112"/>
      <c r="F978" s="112"/>
      <c r="G978" s="112">
        <v>540320</v>
      </c>
      <c r="H978" s="109"/>
      <c r="I978" s="1" t="s">
        <v>1962</v>
      </c>
      <c r="J978" s="1">
        <v>54000</v>
      </c>
      <c r="L978" s="117" t="s">
        <v>3245</v>
      </c>
      <c r="M978" s="103"/>
      <c r="N978" s="111"/>
      <c r="O978" s="103"/>
      <c r="P978" s="103"/>
      <c r="Q978" s="103"/>
      <c r="R978" s="103"/>
      <c r="S978" s="103"/>
      <c r="T978" s="103"/>
      <c r="U978" s="128" t="s">
        <v>1580</v>
      </c>
      <c r="W978" s="103" t="str">
        <f t="shared" si="18"/>
        <v/>
      </c>
    </row>
    <row r="979" spans="1:23" ht="12.75" customHeight="1">
      <c r="A979" s="108">
        <v>970</v>
      </c>
      <c r="B979" s="1144"/>
      <c r="C979" s="65"/>
      <c r="D979" s="43"/>
      <c r="E979" s="112"/>
      <c r="F979" s="112"/>
      <c r="G979" s="112">
        <v>540400</v>
      </c>
      <c r="H979" s="109"/>
      <c r="I979" s="1" t="s">
        <v>1963</v>
      </c>
      <c r="J979" s="1">
        <v>54000</v>
      </c>
      <c r="L979" s="117" t="s">
        <v>3245</v>
      </c>
      <c r="M979" s="103"/>
      <c r="N979" s="111"/>
      <c r="O979" s="103"/>
      <c r="P979" s="103"/>
      <c r="Q979" s="103"/>
      <c r="R979" s="103"/>
      <c r="S979" s="103"/>
      <c r="T979" s="103"/>
      <c r="U979" s="128" t="s">
        <v>1580</v>
      </c>
      <c r="W979" s="103" t="str">
        <f t="shared" si="18"/>
        <v/>
      </c>
    </row>
    <row r="980" spans="1:23" ht="12.75" customHeight="1">
      <c r="A980" s="108">
        <v>971</v>
      </c>
      <c r="B980" s="126"/>
      <c r="C980" s="65"/>
      <c r="D980" s="43"/>
      <c r="E980" s="112"/>
      <c r="F980" s="112"/>
      <c r="G980" s="112">
        <v>540420</v>
      </c>
      <c r="H980" s="109"/>
      <c r="I980" s="1" t="s">
        <v>1964</v>
      </c>
      <c r="J980" s="1">
        <v>54000</v>
      </c>
      <c r="L980" s="117" t="s">
        <v>3245</v>
      </c>
      <c r="M980" s="103"/>
      <c r="N980" s="111"/>
      <c r="O980" s="103"/>
      <c r="P980" s="103"/>
      <c r="Q980" s="103"/>
      <c r="R980" s="103"/>
      <c r="S980" s="103"/>
      <c r="T980" s="103"/>
      <c r="U980" s="128" t="s">
        <v>1580</v>
      </c>
      <c r="W980" s="103" t="str">
        <f t="shared" si="18"/>
        <v/>
      </c>
    </row>
    <row r="981" spans="1:23" ht="12.75" customHeight="1">
      <c r="A981" s="108">
        <v>972</v>
      </c>
      <c r="B981" s="126"/>
      <c r="C981" s="65"/>
      <c r="D981" s="43"/>
      <c r="E981" s="112"/>
      <c r="F981" s="112"/>
      <c r="G981" s="112">
        <v>540430</v>
      </c>
      <c r="H981" s="109"/>
      <c r="I981" s="1" t="s">
        <v>1965</v>
      </c>
      <c r="J981" s="1">
        <v>54000</v>
      </c>
      <c r="L981" s="117" t="s">
        <v>3245</v>
      </c>
      <c r="M981" s="103"/>
      <c r="N981" s="111"/>
      <c r="O981" s="103"/>
      <c r="P981" s="103"/>
      <c r="Q981" s="103"/>
      <c r="R981" s="103"/>
      <c r="S981" s="103"/>
      <c r="T981" s="103"/>
      <c r="U981" s="128" t="s">
        <v>1580</v>
      </c>
      <c r="W981" s="103" t="str">
        <f t="shared" si="18"/>
        <v/>
      </c>
    </row>
    <row r="982" spans="1:23" ht="12.75" customHeight="1">
      <c r="A982" s="108">
        <v>973</v>
      </c>
      <c r="B982" s="1144"/>
      <c r="C982" s="65"/>
      <c r="D982" s="43"/>
      <c r="E982" s="204">
        <v>5410</v>
      </c>
      <c r="F982" s="112"/>
      <c r="G982" s="112"/>
      <c r="H982" s="109"/>
      <c r="I982" s="107" t="s">
        <v>792</v>
      </c>
      <c r="L982" s="156" t="s">
        <v>1130</v>
      </c>
      <c r="M982" s="103"/>
      <c r="N982" s="103"/>
      <c r="O982" s="103"/>
      <c r="P982" s="103"/>
      <c r="Q982" s="103"/>
      <c r="R982" s="103"/>
      <c r="S982" s="103"/>
      <c r="T982" s="103"/>
      <c r="U982" s="128" t="s">
        <v>1580</v>
      </c>
      <c r="W982" s="103" t="str">
        <f t="shared" si="18"/>
        <v/>
      </c>
    </row>
    <row r="983" spans="1:23" ht="12.75" customHeight="1">
      <c r="A983" s="108">
        <v>974</v>
      </c>
      <c r="B983" s="126"/>
      <c r="C983" s="65"/>
      <c r="D983" s="43"/>
      <c r="E983" s="112"/>
      <c r="F983" s="112">
        <v>54100</v>
      </c>
      <c r="G983" s="112"/>
      <c r="H983" s="109"/>
      <c r="I983" s="109" t="s">
        <v>792</v>
      </c>
      <c r="J983" s="1">
        <v>5410</v>
      </c>
      <c r="L983" s="117" t="s">
        <v>3240</v>
      </c>
      <c r="M983" s="103"/>
      <c r="N983" s="103"/>
      <c r="O983" s="103"/>
      <c r="P983" s="103"/>
      <c r="Q983" s="103"/>
      <c r="R983" s="103">
        <v>5410</v>
      </c>
      <c r="S983" s="103"/>
      <c r="T983" s="103"/>
      <c r="U983" s="128" t="s">
        <v>1580</v>
      </c>
      <c r="W983" s="103" t="str">
        <f t="shared" si="18"/>
        <v/>
      </c>
    </row>
    <row r="984" spans="1:23" ht="12.75" customHeight="1">
      <c r="A984" s="108">
        <v>975</v>
      </c>
      <c r="B984" s="126"/>
      <c r="C984" s="65"/>
      <c r="D984" s="43"/>
      <c r="E984" s="112"/>
      <c r="F984" s="112"/>
      <c r="G984" s="112">
        <v>541000</v>
      </c>
      <c r="H984" s="109"/>
      <c r="I984" s="109" t="s">
        <v>793</v>
      </c>
      <c r="J984" s="1">
        <v>54100</v>
      </c>
      <c r="L984" s="117" t="s">
        <v>3245</v>
      </c>
      <c r="M984" s="103"/>
      <c r="N984" s="103"/>
      <c r="O984" s="103"/>
      <c r="P984" s="103"/>
      <c r="Q984" s="103"/>
      <c r="R984" s="103">
        <v>5410</v>
      </c>
      <c r="S984" s="103"/>
      <c r="T984" s="103"/>
      <c r="U984" s="128" t="s">
        <v>1580</v>
      </c>
      <c r="W984" s="103" t="str">
        <f t="shared" si="18"/>
        <v/>
      </c>
    </row>
    <row r="985" spans="1:23" ht="12.75" customHeight="1">
      <c r="A985" s="108">
        <v>976</v>
      </c>
      <c r="B985" s="22"/>
      <c r="C985" s="67"/>
      <c r="D985" s="68"/>
      <c r="E985" s="23">
        <v>5450</v>
      </c>
      <c r="F985" s="23"/>
      <c r="G985" s="23"/>
      <c r="H985" s="5"/>
      <c r="I985" s="5" t="s">
        <v>794</v>
      </c>
      <c r="J985" s="5"/>
      <c r="K985" s="5"/>
      <c r="L985" s="79" t="s">
        <v>1130</v>
      </c>
      <c r="M985" s="20"/>
      <c r="N985" s="20"/>
      <c r="O985" s="20"/>
      <c r="P985" s="20"/>
      <c r="Q985" s="20"/>
      <c r="R985" s="23" t="s">
        <v>2232</v>
      </c>
      <c r="S985" s="20"/>
      <c r="T985" s="20"/>
      <c r="U985" s="23" t="s">
        <v>1580</v>
      </c>
      <c r="W985" s="103" t="str">
        <f t="shared" si="18"/>
        <v/>
      </c>
    </row>
    <row r="986" spans="1:23" ht="12.75" customHeight="1">
      <c r="A986" s="108">
        <v>977</v>
      </c>
      <c r="B986" s="126"/>
      <c r="C986" s="65"/>
      <c r="D986" s="43"/>
      <c r="E986" s="1145"/>
      <c r="F986" s="1145">
        <v>54500</v>
      </c>
      <c r="G986" s="1145"/>
      <c r="I986" s="1" t="s">
        <v>794</v>
      </c>
      <c r="J986" s="1">
        <v>5450</v>
      </c>
      <c r="L986" s="1147" t="s">
        <v>3240</v>
      </c>
      <c r="M986" s="103"/>
      <c r="N986" s="103"/>
      <c r="O986" s="103"/>
      <c r="P986" s="103"/>
      <c r="Q986" s="103"/>
      <c r="R986" s="103">
        <v>5450</v>
      </c>
      <c r="S986" s="103"/>
      <c r="T986" s="103"/>
      <c r="U986" s="128" t="s">
        <v>1580</v>
      </c>
      <c r="W986" s="103" t="str">
        <f t="shared" si="18"/>
        <v/>
      </c>
    </row>
    <row r="987" spans="1:23" ht="12.75" customHeight="1">
      <c r="A987" s="108">
        <v>978</v>
      </c>
      <c r="B987" s="126"/>
      <c r="C987" s="65"/>
      <c r="D987" s="43"/>
      <c r="E987" s="112"/>
      <c r="F987" s="112"/>
      <c r="G987" s="112">
        <v>545010</v>
      </c>
      <c r="H987" s="109"/>
      <c r="I987" s="109" t="s">
        <v>795</v>
      </c>
      <c r="J987" s="1">
        <v>54500</v>
      </c>
      <c r="L987" s="117" t="s">
        <v>3245</v>
      </c>
      <c r="M987" s="103"/>
      <c r="N987" s="103"/>
      <c r="O987" s="103"/>
      <c r="P987" s="103"/>
      <c r="Q987" s="103"/>
      <c r="R987" s="103">
        <v>5450</v>
      </c>
      <c r="S987" s="103"/>
      <c r="T987" s="103"/>
      <c r="U987" s="128" t="s">
        <v>1580</v>
      </c>
      <c r="W987" s="103" t="str">
        <f t="shared" si="18"/>
        <v/>
      </c>
    </row>
    <row r="988" spans="1:23" ht="12.75" customHeight="1">
      <c r="A988" s="108">
        <v>979</v>
      </c>
      <c r="B988" s="126"/>
      <c r="C988" s="65"/>
      <c r="D988" s="43"/>
      <c r="E988" s="112"/>
      <c r="F988" s="112"/>
      <c r="G988" s="112">
        <v>545020</v>
      </c>
      <c r="H988" s="109"/>
      <c r="I988" s="109" t="s">
        <v>796</v>
      </c>
      <c r="J988" s="1">
        <v>54500</v>
      </c>
      <c r="L988" s="117" t="s">
        <v>3245</v>
      </c>
      <c r="M988" s="103"/>
      <c r="N988" s="103"/>
      <c r="O988" s="103"/>
      <c r="P988" s="103"/>
      <c r="Q988" s="103"/>
      <c r="R988" s="103">
        <v>5450</v>
      </c>
      <c r="S988" s="103"/>
      <c r="T988" s="103"/>
      <c r="U988" s="128" t="s">
        <v>1580</v>
      </c>
      <c r="W988" s="103" t="str">
        <f t="shared" si="18"/>
        <v/>
      </c>
    </row>
    <row r="989" spans="1:23" ht="12.75" customHeight="1">
      <c r="A989" s="108">
        <v>980</v>
      </c>
      <c r="B989" s="126"/>
      <c r="C989" s="65"/>
      <c r="D989" s="43"/>
      <c r="E989" s="112"/>
      <c r="F989" s="112"/>
      <c r="G989" s="112">
        <v>545030</v>
      </c>
      <c r="H989" s="109"/>
      <c r="I989" s="109" t="s">
        <v>797</v>
      </c>
      <c r="J989" s="1">
        <v>54500</v>
      </c>
      <c r="L989" s="117" t="s">
        <v>3245</v>
      </c>
      <c r="M989" s="103"/>
      <c r="N989" s="103"/>
      <c r="O989" s="103"/>
      <c r="P989" s="103"/>
      <c r="Q989" s="103"/>
      <c r="R989" s="103">
        <v>5450</v>
      </c>
      <c r="S989" s="103"/>
      <c r="T989" s="103"/>
      <c r="U989" s="128" t="s">
        <v>1580</v>
      </c>
      <c r="W989" s="103" t="str">
        <f t="shared" si="18"/>
        <v/>
      </c>
    </row>
    <row r="990" spans="1:23" s="20" customFormat="1" ht="12.75" customHeight="1">
      <c r="A990" s="108">
        <v>981</v>
      </c>
      <c r="B990" s="126"/>
      <c r="C990" s="65"/>
      <c r="D990" s="43"/>
      <c r="E990" s="112"/>
      <c r="F990" s="112"/>
      <c r="G990" s="112">
        <v>545040</v>
      </c>
      <c r="H990" s="109"/>
      <c r="I990" s="109" t="s">
        <v>798</v>
      </c>
      <c r="J990" s="1">
        <v>54500</v>
      </c>
      <c r="K990" s="1"/>
      <c r="L990" s="117" t="s">
        <v>3245</v>
      </c>
      <c r="M990" s="103"/>
      <c r="N990" s="103"/>
      <c r="O990" s="103"/>
      <c r="P990" s="103"/>
      <c r="Q990" s="103"/>
      <c r="R990" s="103">
        <v>5450</v>
      </c>
      <c r="S990" s="103"/>
      <c r="T990" s="103"/>
      <c r="U990" s="128" t="s">
        <v>1580</v>
      </c>
      <c r="V990" s="223"/>
      <c r="W990" s="103" t="str">
        <f t="shared" si="18"/>
        <v/>
      </c>
    </row>
    <row r="991" spans="1:23" ht="12.75" customHeight="1">
      <c r="A991" s="108">
        <v>982</v>
      </c>
      <c r="B991" s="22"/>
      <c r="C991" s="67"/>
      <c r="D991" s="68"/>
      <c r="E991" s="23">
        <v>5600</v>
      </c>
      <c r="F991" s="23"/>
      <c r="G991" s="23"/>
      <c r="H991" s="5"/>
      <c r="I991" s="5" t="s">
        <v>799</v>
      </c>
      <c r="J991" s="5"/>
      <c r="K991" s="5"/>
      <c r="L991" s="79" t="s">
        <v>1130</v>
      </c>
      <c r="M991" s="20"/>
      <c r="N991" s="20"/>
      <c r="O991" s="20"/>
      <c r="P991" s="20"/>
      <c r="Q991" s="20"/>
      <c r="R991" s="23" t="s">
        <v>2232</v>
      </c>
      <c r="S991" s="20"/>
      <c r="T991" s="20"/>
      <c r="U991" s="23" t="s">
        <v>1580</v>
      </c>
      <c r="W991" s="103" t="str">
        <f t="shared" si="18"/>
        <v/>
      </c>
    </row>
    <row r="992" spans="1:23" ht="12.75" customHeight="1">
      <c r="A992" s="108">
        <v>983</v>
      </c>
      <c r="B992" s="126"/>
      <c r="C992" s="65"/>
      <c r="D992" s="43"/>
      <c r="E992" s="1145"/>
      <c r="F992" s="1145">
        <v>56000</v>
      </c>
      <c r="G992" s="1145"/>
      <c r="I992" s="1" t="s">
        <v>799</v>
      </c>
      <c r="J992" s="1">
        <v>5600</v>
      </c>
      <c r="L992" s="1147" t="s">
        <v>3240</v>
      </c>
      <c r="M992" s="103"/>
      <c r="N992" s="103"/>
      <c r="O992" s="103"/>
      <c r="P992" s="103"/>
      <c r="Q992" s="103"/>
      <c r="R992" s="103">
        <v>5600</v>
      </c>
      <c r="S992" s="103"/>
      <c r="T992" s="103"/>
      <c r="U992" s="128" t="s">
        <v>1580</v>
      </c>
      <c r="W992" s="103" t="str">
        <f t="shared" si="18"/>
        <v/>
      </c>
    </row>
    <row r="993" spans="1:23" ht="12.75" customHeight="1">
      <c r="A993" s="108">
        <v>984</v>
      </c>
      <c r="B993" s="126"/>
      <c r="C993" s="65"/>
      <c r="D993" s="43"/>
      <c r="E993" s="112"/>
      <c r="F993" s="112"/>
      <c r="G993" s="112">
        <v>560010</v>
      </c>
      <c r="H993" s="109"/>
      <c r="I993" s="109" t="s">
        <v>800</v>
      </c>
      <c r="J993" s="1">
        <v>56000</v>
      </c>
      <c r="L993" s="117" t="s">
        <v>3245</v>
      </c>
      <c r="M993" s="103"/>
      <c r="N993" s="103"/>
      <c r="O993" s="103"/>
      <c r="P993" s="103"/>
      <c r="Q993" s="103"/>
      <c r="R993" s="103">
        <v>5600</v>
      </c>
      <c r="S993" s="103"/>
      <c r="T993" s="103"/>
      <c r="U993" s="128" t="s">
        <v>1580</v>
      </c>
      <c r="W993" s="103" t="str">
        <f t="shared" si="18"/>
        <v/>
      </c>
    </row>
    <row r="994" spans="1:23" ht="12.75" customHeight="1">
      <c r="A994" s="108">
        <v>985</v>
      </c>
      <c r="B994" s="192"/>
      <c r="C994" s="198"/>
      <c r="D994" s="195"/>
      <c r="E994" s="199"/>
      <c r="F994" s="199"/>
      <c r="G994" s="199">
        <v>560015</v>
      </c>
      <c r="H994" s="191"/>
      <c r="I994" s="191" t="s">
        <v>801</v>
      </c>
      <c r="J994" s="190">
        <v>56000</v>
      </c>
      <c r="K994" s="190"/>
      <c r="L994" s="199" t="s">
        <v>3245</v>
      </c>
      <c r="M994" s="190"/>
      <c r="N994" s="190"/>
      <c r="O994" s="190"/>
      <c r="P994" s="190"/>
      <c r="Q994" s="190"/>
      <c r="R994" s="190">
        <v>5600</v>
      </c>
      <c r="S994" s="190"/>
      <c r="T994" s="190"/>
      <c r="U994" s="188" t="s">
        <v>1580</v>
      </c>
      <c r="V994" s="189" t="s">
        <v>6923</v>
      </c>
      <c r="W994" s="103" t="str">
        <f t="shared" si="18"/>
        <v>End</v>
      </c>
    </row>
    <row r="995" spans="1:23" ht="12.75" customHeight="1">
      <c r="A995" s="108">
        <v>986</v>
      </c>
      <c r="B995" s="126"/>
      <c r="C995" s="65"/>
      <c r="D995" s="43"/>
      <c r="E995" s="112"/>
      <c r="F995" s="112"/>
      <c r="G995" s="112">
        <v>560070</v>
      </c>
      <c r="H995" s="109"/>
      <c r="I995" s="109" t="s">
        <v>805</v>
      </c>
      <c r="J995" s="1">
        <v>56000</v>
      </c>
      <c r="L995" s="117" t="s">
        <v>3245</v>
      </c>
      <c r="M995" s="103"/>
      <c r="N995" s="103"/>
      <c r="O995" s="103"/>
      <c r="P995" s="103"/>
      <c r="Q995" s="103"/>
      <c r="R995" s="103">
        <v>5600</v>
      </c>
      <c r="S995" s="103"/>
      <c r="T995" s="103"/>
      <c r="U995" s="128" t="s">
        <v>1580</v>
      </c>
      <c r="W995" s="103" t="str">
        <f t="shared" si="18"/>
        <v/>
      </c>
    </row>
    <row r="996" spans="1:23" ht="12.75" customHeight="1">
      <c r="A996" s="108">
        <v>987</v>
      </c>
      <c r="B996" s="1144"/>
      <c r="C996" s="65"/>
      <c r="D996" s="43"/>
      <c r="E996" s="204">
        <v>5601</v>
      </c>
      <c r="F996" s="112"/>
      <c r="G996" s="112"/>
      <c r="H996" s="109"/>
      <c r="I996" s="107" t="s">
        <v>799</v>
      </c>
      <c r="L996" s="156" t="s">
        <v>1130</v>
      </c>
      <c r="M996" s="103"/>
      <c r="N996" s="103"/>
      <c r="O996" s="103"/>
      <c r="P996" s="103"/>
      <c r="Q996" s="103"/>
      <c r="R996" s="103"/>
      <c r="S996" s="103"/>
      <c r="T996" s="103"/>
      <c r="U996" s="128" t="s">
        <v>1580</v>
      </c>
      <c r="W996" s="103" t="str">
        <f t="shared" si="18"/>
        <v/>
      </c>
    </row>
    <row r="997" spans="1:23" ht="12.75" customHeight="1">
      <c r="A997" s="108">
        <v>988</v>
      </c>
      <c r="B997" s="126"/>
      <c r="C997" s="65"/>
      <c r="D997" s="43"/>
      <c r="E997" s="112"/>
      <c r="F997" s="112">
        <v>56010</v>
      </c>
      <c r="G997" s="112"/>
      <c r="H997" s="109"/>
      <c r="I997" s="109" t="s">
        <v>799</v>
      </c>
      <c r="J997" s="1">
        <v>5601</v>
      </c>
      <c r="L997" s="117" t="s">
        <v>3240</v>
      </c>
      <c r="M997" s="103"/>
      <c r="N997" s="103"/>
      <c r="O997" s="103"/>
      <c r="P997" s="103"/>
      <c r="Q997" s="103"/>
      <c r="R997" s="103"/>
      <c r="S997" s="103"/>
      <c r="T997" s="103"/>
      <c r="U997" s="128" t="s">
        <v>1580</v>
      </c>
      <c r="W997" s="103" t="str">
        <f t="shared" si="18"/>
        <v/>
      </c>
    </row>
    <row r="998" spans="1:23" ht="12.75" customHeight="1">
      <c r="A998" s="108">
        <v>989</v>
      </c>
      <c r="B998" s="126"/>
      <c r="C998" s="65"/>
      <c r="D998" s="43"/>
      <c r="E998" s="112"/>
      <c r="F998" s="112"/>
      <c r="G998" s="112">
        <v>560020</v>
      </c>
      <c r="H998" s="109"/>
      <c r="I998" s="109" t="s">
        <v>802</v>
      </c>
      <c r="J998" s="1">
        <v>56010</v>
      </c>
      <c r="L998" s="117" t="s">
        <v>3245</v>
      </c>
      <c r="M998" s="103"/>
      <c r="N998" s="103"/>
      <c r="O998" s="103"/>
      <c r="P998" s="103"/>
      <c r="Q998" s="103"/>
      <c r="R998" s="133">
        <v>5601</v>
      </c>
      <c r="S998" s="103"/>
      <c r="T998" s="103"/>
      <c r="U998" s="128" t="s">
        <v>1580</v>
      </c>
      <c r="W998" s="103" t="str">
        <f t="shared" si="18"/>
        <v/>
      </c>
    </row>
    <row r="999" spans="1:23" s="20" customFormat="1" ht="12.75" customHeight="1">
      <c r="A999" s="108">
        <v>990</v>
      </c>
      <c r="B999" s="192"/>
      <c r="C999" s="198"/>
      <c r="D999" s="195"/>
      <c r="E999" s="199"/>
      <c r="F999" s="199"/>
      <c r="G999" s="199">
        <v>560030</v>
      </c>
      <c r="H999" s="191"/>
      <c r="I999" s="191" t="s">
        <v>803</v>
      </c>
      <c r="J999" s="190">
        <v>56010</v>
      </c>
      <c r="K999" s="190"/>
      <c r="L999" s="199" t="s">
        <v>3245</v>
      </c>
      <c r="M999" s="190"/>
      <c r="N999" s="190"/>
      <c r="O999" s="190"/>
      <c r="P999" s="190"/>
      <c r="Q999" s="190"/>
      <c r="R999" s="225">
        <v>5601</v>
      </c>
      <c r="S999" s="190"/>
      <c r="T999" s="190"/>
      <c r="U999" s="188" t="s">
        <v>1580</v>
      </c>
      <c r="V999" s="189" t="s">
        <v>6923</v>
      </c>
      <c r="W999" s="103" t="str">
        <f t="shared" si="18"/>
        <v>End</v>
      </c>
    </row>
    <row r="1000" spans="1:23" ht="12.75" customHeight="1">
      <c r="A1000" s="108">
        <v>991</v>
      </c>
      <c r="B1000" s="126"/>
      <c r="C1000" s="65"/>
      <c r="D1000" s="43"/>
      <c r="E1000" s="112"/>
      <c r="F1000" s="112"/>
      <c r="G1000" s="112">
        <v>560060</v>
      </c>
      <c r="H1000" s="109"/>
      <c r="I1000" s="109" t="s">
        <v>804</v>
      </c>
      <c r="J1000" s="1">
        <v>56010</v>
      </c>
      <c r="L1000" s="117" t="s">
        <v>3245</v>
      </c>
      <c r="M1000" s="103"/>
      <c r="N1000" s="103"/>
      <c r="O1000" s="103"/>
      <c r="P1000" s="103"/>
      <c r="Q1000" s="103"/>
      <c r="R1000" s="133">
        <v>5601</v>
      </c>
      <c r="S1000" s="103"/>
      <c r="T1000" s="103"/>
      <c r="U1000" s="128" t="s">
        <v>1580</v>
      </c>
      <c r="W1000" s="103" t="str">
        <f t="shared" si="18"/>
        <v/>
      </c>
    </row>
    <row r="1001" spans="1:23" ht="12.75" customHeight="1">
      <c r="A1001" s="108">
        <v>992</v>
      </c>
      <c r="B1001" s="126"/>
      <c r="C1001" s="65"/>
      <c r="D1001" s="43"/>
      <c r="E1001" s="204">
        <v>5610</v>
      </c>
      <c r="F1001" s="112"/>
      <c r="G1001" s="112"/>
      <c r="H1001" s="109"/>
      <c r="I1001" s="107" t="s">
        <v>806</v>
      </c>
      <c r="L1001" s="156" t="s">
        <v>1130</v>
      </c>
      <c r="M1001" s="103"/>
      <c r="N1001" s="103"/>
      <c r="O1001" s="103"/>
      <c r="P1001" s="103"/>
      <c r="Q1001" s="103"/>
      <c r="R1001" s="103"/>
      <c r="S1001" s="103"/>
      <c r="T1001" s="103"/>
      <c r="U1001" s="128" t="s">
        <v>1580</v>
      </c>
      <c r="W1001" s="103" t="str">
        <f t="shared" si="18"/>
        <v/>
      </c>
    </row>
    <row r="1002" spans="1:23" ht="12.75" customHeight="1">
      <c r="A1002" s="108">
        <v>993</v>
      </c>
      <c r="B1002" s="1144"/>
      <c r="C1002" s="65"/>
      <c r="D1002" s="43"/>
      <c r="E1002" s="112"/>
      <c r="F1002" s="112">
        <v>56100</v>
      </c>
      <c r="G1002" s="112"/>
      <c r="H1002" s="109"/>
      <c r="I1002" s="109" t="s">
        <v>806</v>
      </c>
      <c r="J1002" s="1">
        <v>5610</v>
      </c>
      <c r="L1002" s="117" t="s">
        <v>3240</v>
      </c>
      <c r="M1002" s="103"/>
      <c r="N1002" s="103"/>
      <c r="O1002" s="103"/>
      <c r="P1002" s="103"/>
      <c r="Q1002" s="103"/>
      <c r="R1002" s="103"/>
      <c r="S1002" s="103"/>
      <c r="T1002" s="103"/>
      <c r="U1002" s="128" t="s">
        <v>1580</v>
      </c>
      <c r="W1002" s="103" t="str">
        <f t="shared" si="18"/>
        <v/>
      </c>
    </row>
    <row r="1003" spans="1:23" ht="12.75" customHeight="1">
      <c r="A1003" s="108">
        <v>994</v>
      </c>
      <c r="B1003" s="126"/>
      <c r="C1003" s="65"/>
      <c r="D1003" s="43"/>
      <c r="E1003" s="112"/>
      <c r="F1003" s="112"/>
      <c r="G1003" s="112">
        <v>561000</v>
      </c>
      <c r="H1003" s="109"/>
      <c r="I1003" s="109" t="s">
        <v>807</v>
      </c>
      <c r="J1003" s="1">
        <v>56100</v>
      </c>
      <c r="L1003" s="117" t="s">
        <v>3245</v>
      </c>
      <c r="M1003" s="103"/>
      <c r="N1003" s="103"/>
      <c r="O1003" s="103"/>
      <c r="P1003" s="103"/>
      <c r="Q1003" s="103"/>
      <c r="R1003" s="103">
        <v>5610</v>
      </c>
      <c r="S1003" s="103"/>
      <c r="T1003" s="103"/>
      <c r="U1003" s="128" t="s">
        <v>1580</v>
      </c>
      <c r="W1003" s="103" t="str">
        <f t="shared" si="18"/>
        <v/>
      </c>
    </row>
    <row r="1004" spans="1:23" ht="12.75" customHeight="1">
      <c r="A1004" s="108">
        <v>995</v>
      </c>
      <c r="B1004" s="22"/>
      <c r="C1004" s="67"/>
      <c r="D1004" s="68"/>
      <c r="E1004" s="23">
        <v>5650</v>
      </c>
      <c r="F1004" s="23"/>
      <c r="G1004" s="23"/>
      <c r="H1004" s="5"/>
      <c r="I1004" s="5" t="s">
        <v>808</v>
      </c>
      <c r="J1004" s="5"/>
      <c r="K1004" s="5"/>
      <c r="L1004" s="79" t="s">
        <v>1130</v>
      </c>
      <c r="M1004" s="20"/>
      <c r="N1004" s="20"/>
      <c r="O1004" s="20"/>
      <c r="P1004" s="20"/>
      <c r="Q1004" s="20"/>
      <c r="R1004" s="23" t="s">
        <v>2232</v>
      </c>
      <c r="S1004" s="20"/>
      <c r="T1004" s="20"/>
      <c r="U1004" s="23" t="s">
        <v>1580</v>
      </c>
      <c r="W1004" s="103" t="str">
        <f t="shared" si="18"/>
        <v/>
      </c>
    </row>
    <row r="1005" spans="1:23" ht="12.75" customHeight="1">
      <c r="A1005" s="108">
        <v>996</v>
      </c>
      <c r="B1005" s="126"/>
      <c r="C1005" s="65"/>
      <c r="D1005" s="43"/>
      <c r="E1005" s="1145"/>
      <c r="F1005" s="1145">
        <v>56500</v>
      </c>
      <c r="G1005" s="1145"/>
      <c r="I1005" s="1" t="s">
        <v>808</v>
      </c>
      <c r="J1005" s="1">
        <v>5650</v>
      </c>
      <c r="L1005" s="1147" t="s">
        <v>3240</v>
      </c>
      <c r="M1005" s="103"/>
      <c r="N1005" s="103"/>
      <c r="O1005" s="103"/>
      <c r="P1005" s="103"/>
      <c r="Q1005" s="103"/>
      <c r="R1005" s="103">
        <v>5650</v>
      </c>
      <c r="S1005" s="103"/>
      <c r="T1005" s="103"/>
      <c r="U1005" s="128" t="s">
        <v>1580</v>
      </c>
      <c r="W1005" s="103" t="str">
        <f t="shared" si="18"/>
        <v/>
      </c>
    </row>
    <row r="1006" spans="1:23" s="20" customFormat="1" ht="12.75" customHeight="1">
      <c r="A1006" s="108">
        <v>997</v>
      </c>
      <c r="B1006" s="126"/>
      <c r="C1006" s="65"/>
      <c r="D1006" s="43"/>
      <c r="E1006" s="112"/>
      <c r="F1006" s="112"/>
      <c r="G1006" s="112">
        <v>565000</v>
      </c>
      <c r="H1006" s="109"/>
      <c r="I1006" s="109" t="s">
        <v>809</v>
      </c>
      <c r="J1006" s="1">
        <v>56500</v>
      </c>
      <c r="K1006" s="1"/>
      <c r="L1006" s="117" t="s">
        <v>3245</v>
      </c>
      <c r="M1006" s="103"/>
      <c r="N1006" s="103"/>
      <c r="O1006" s="103"/>
      <c r="P1006" s="103"/>
      <c r="Q1006" s="103"/>
      <c r="R1006" s="103">
        <v>5650</v>
      </c>
      <c r="S1006" s="103"/>
      <c r="T1006" s="103"/>
      <c r="U1006" s="128" t="s">
        <v>1580</v>
      </c>
      <c r="V1006" s="223"/>
      <c r="W1006" s="103" t="str">
        <f t="shared" si="18"/>
        <v/>
      </c>
    </row>
    <row r="1007" spans="1:23" ht="12.75" customHeight="1">
      <c r="A1007" s="108">
        <v>998</v>
      </c>
      <c r="B1007" s="192"/>
      <c r="C1007" s="198"/>
      <c r="D1007" s="195"/>
      <c r="E1007" s="199"/>
      <c r="F1007" s="199"/>
      <c r="G1007" s="199">
        <v>565012</v>
      </c>
      <c r="H1007" s="191"/>
      <c r="I1007" s="191" t="s">
        <v>810</v>
      </c>
      <c r="J1007" s="190">
        <v>56500</v>
      </c>
      <c r="K1007" s="190"/>
      <c r="L1007" s="199" t="s">
        <v>3245</v>
      </c>
      <c r="M1007" s="190"/>
      <c r="N1007" s="190"/>
      <c r="O1007" s="190"/>
      <c r="P1007" s="190"/>
      <c r="Q1007" s="190"/>
      <c r="R1007" s="190">
        <v>5650</v>
      </c>
      <c r="S1007" s="190"/>
      <c r="T1007" s="190"/>
      <c r="U1007" s="188" t="s">
        <v>1580</v>
      </c>
      <c r="V1007" s="189" t="s">
        <v>6923</v>
      </c>
      <c r="W1007" s="103" t="str">
        <f t="shared" si="18"/>
        <v>End</v>
      </c>
    </row>
    <row r="1008" spans="1:23" ht="12.75" customHeight="1">
      <c r="A1008" s="108">
        <v>999</v>
      </c>
      <c r="B1008" s="192"/>
      <c r="C1008" s="198"/>
      <c r="D1008" s="195"/>
      <c r="E1008" s="199"/>
      <c r="F1008" s="199"/>
      <c r="G1008" s="199">
        <v>565016</v>
      </c>
      <c r="H1008" s="191"/>
      <c r="I1008" s="191" t="s">
        <v>811</v>
      </c>
      <c r="J1008" s="190">
        <v>56500</v>
      </c>
      <c r="K1008" s="190"/>
      <c r="L1008" s="199" t="s">
        <v>3245</v>
      </c>
      <c r="M1008" s="190"/>
      <c r="N1008" s="190"/>
      <c r="O1008" s="190"/>
      <c r="P1008" s="190"/>
      <c r="Q1008" s="190"/>
      <c r="R1008" s="190">
        <v>5650</v>
      </c>
      <c r="S1008" s="190"/>
      <c r="T1008" s="190"/>
      <c r="U1008" s="188" t="s">
        <v>1580</v>
      </c>
      <c r="V1008" s="189" t="s">
        <v>6923</v>
      </c>
      <c r="W1008" s="103" t="str">
        <f t="shared" si="18"/>
        <v>End</v>
      </c>
    </row>
    <row r="1009" spans="1:23" s="20" customFormat="1" ht="12.75" customHeight="1">
      <c r="A1009" s="108">
        <v>1000</v>
      </c>
      <c r="B1009" s="192"/>
      <c r="C1009" s="198"/>
      <c r="D1009" s="195"/>
      <c r="E1009" s="199"/>
      <c r="F1009" s="199"/>
      <c r="G1009" s="199">
        <v>565018</v>
      </c>
      <c r="H1009" s="191"/>
      <c r="I1009" s="191" t="s">
        <v>812</v>
      </c>
      <c r="J1009" s="190">
        <v>56500</v>
      </c>
      <c r="K1009" s="190"/>
      <c r="L1009" s="199" t="s">
        <v>3245</v>
      </c>
      <c r="M1009" s="190"/>
      <c r="N1009" s="190"/>
      <c r="O1009" s="190"/>
      <c r="P1009" s="190"/>
      <c r="Q1009" s="190"/>
      <c r="R1009" s="190">
        <v>5650</v>
      </c>
      <c r="S1009" s="190"/>
      <c r="T1009" s="190"/>
      <c r="U1009" s="188" t="s">
        <v>1580</v>
      </c>
      <c r="V1009" s="189" t="s">
        <v>6923</v>
      </c>
      <c r="W1009" s="103" t="str">
        <f t="shared" si="18"/>
        <v>End</v>
      </c>
    </row>
    <row r="1010" spans="1:23" ht="12.75" customHeight="1">
      <c r="A1010" s="108">
        <v>1001</v>
      </c>
      <c r="B1010" s="192"/>
      <c r="C1010" s="198"/>
      <c r="D1010" s="195"/>
      <c r="E1010" s="199"/>
      <c r="F1010" s="199"/>
      <c r="G1010" s="199">
        <v>565020</v>
      </c>
      <c r="H1010" s="191"/>
      <c r="I1010" s="190" t="s">
        <v>813</v>
      </c>
      <c r="J1010" s="190">
        <v>56500</v>
      </c>
      <c r="K1010" s="190"/>
      <c r="L1010" s="199" t="s">
        <v>3245</v>
      </c>
      <c r="M1010" s="190"/>
      <c r="N1010" s="191"/>
      <c r="O1010" s="190"/>
      <c r="P1010" s="190"/>
      <c r="Q1010" s="190"/>
      <c r="R1010" s="190">
        <v>5650</v>
      </c>
      <c r="S1010" s="190"/>
      <c r="T1010" s="190"/>
      <c r="U1010" s="188" t="s">
        <v>1580</v>
      </c>
      <c r="V1010" s="189" t="s">
        <v>6923</v>
      </c>
      <c r="W1010" s="103" t="str">
        <f t="shared" si="18"/>
        <v>End</v>
      </c>
    </row>
    <row r="1011" spans="1:23" ht="12.75" customHeight="1">
      <c r="A1011" s="108">
        <v>1002</v>
      </c>
      <c r="B1011" s="192"/>
      <c r="C1011" s="198"/>
      <c r="D1011" s="195"/>
      <c r="E1011" s="199"/>
      <c r="F1011" s="199"/>
      <c r="G1011" s="199">
        <v>565030</v>
      </c>
      <c r="H1011" s="191"/>
      <c r="I1011" s="190" t="s">
        <v>814</v>
      </c>
      <c r="J1011" s="190">
        <v>56500</v>
      </c>
      <c r="K1011" s="190"/>
      <c r="L1011" s="199" t="s">
        <v>3245</v>
      </c>
      <c r="M1011" s="190"/>
      <c r="N1011" s="191"/>
      <c r="O1011" s="190"/>
      <c r="P1011" s="190"/>
      <c r="Q1011" s="190"/>
      <c r="R1011" s="190">
        <v>5650</v>
      </c>
      <c r="S1011" s="190"/>
      <c r="T1011" s="190"/>
      <c r="U1011" s="188" t="s">
        <v>1580</v>
      </c>
      <c r="V1011" s="189" t="s">
        <v>6923</v>
      </c>
      <c r="W1011" s="103" t="str">
        <f t="shared" si="18"/>
        <v>End</v>
      </c>
    </row>
    <row r="1012" spans="1:23" ht="12.75" customHeight="1">
      <c r="A1012" s="108">
        <v>1003</v>
      </c>
      <c r="B1012" s="192"/>
      <c r="C1012" s="198"/>
      <c r="D1012" s="195"/>
      <c r="E1012" s="199"/>
      <c r="F1012" s="199"/>
      <c r="G1012" s="199">
        <v>565040</v>
      </c>
      <c r="H1012" s="191"/>
      <c r="I1012" s="190" t="s">
        <v>815</v>
      </c>
      <c r="J1012" s="190">
        <v>56500</v>
      </c>
      <c r="K1012" s="190"/>
      <c r="L1012" s="199" t="s">
        <v>3245</v>
      </c>
      <c r="M1012" s="190"/>
      <c r="N1012" s="191"/>
      <c r="O1012" s="190"/>
      <c r="P1012" s="190"/>
      <c r="Q1012" s="190"/>
      <c r="R1012" s="190">
        <v>5650</v>
      </c>
      <c r="S1012" s="190"/>
      <c r="T1012" s="190"/>
      <c r="U1012" s="188" t="s">
        <v>1580</v>
      </c>
      <c r="V1012" s="189" t="s">
        <v>6923</v>
      </c>
      <c r="W1012" s="103" t="str">
        <f t="shared" si="18"/>
        <v>End</v>
      </c>
    </row>
    <row r="1013" spans="1:23" ht="12.75" customHeight="1">
      <c r="A1013" s="108">
        <v>1004</v>
      </c>
      <c r="B1013" s="22"/>
      <c r="C1013" s="67"/>
      <c r="D1013" s="68"/>
      <c r="E1013" s="23">
        <v>5700</v>
      </c>
      <c r="F1013" s="23"/>
      <c r="G1013" s="23"/>
      <c r="H1013" s="5"/>
      <c r="I1013" s="5" t="s">
        <v>816</v>
      </c>
      <c r="J1013" s="5"/>
      <c r="K1013" s="5"/>
      <c r="L1013" s="79" t="s">
        <v>1130</v>
      </c>
      <c r="M1013" s="20"/>
      <c r="N1013" s="20"/>
      <c r="O1013" s="20"/>
      <c r="P1013" s="20"/>
      <c r="Q1013" s="20"/>
      <c r="R1013" s="23" t="s">
        <v>2232</v>
      </c>
      <c r="S1013" s="20"/>
      <c r="T1013" s="20"/>
      <c r="U1013" s="23" t="s">
        <v>1580</v>
      </c>
      <c r="W1013" s="103" t="str">
        <f t="shared" si="18"/>
        <v/>
      </c>
    </row>
    <row r="1014" spans="1:23" s="20" customFormat="1" ht="12.75" customHeight="1">
      <c r="A1014" s="108">
        <v>1005</v>
      </c>
      <c r="B1014" s="1144"/>
      <c r="C1014" s="65"/>
      <c r="D1014" s="43"/>
      <c r="E1014" s="1145"/>
      <c r="F1014" s="1145">
        <v>57000</v>
      </c>
      <c r="G1014" s="1145"/>
      <c r="H1014" s="1"/>
      <c r="I1014" s="1" t="s">
        <v>816</v>
      </c>
      <c r="J1014" s="1">
        <v>5700</v>
      </c>
      <c r="K1014" s="1"/>
      <c r="L1014" s="1147" t="s">
        <v>3240</v>
      </c>
      <c r="M1014" s="103"/>
      <c r="N1014" s="103"/>
      <c r="O1014" s="103"/>
      <c r="P1014" s="103"/>
      <c r="Q1014" s="103"/>
      <c r="R1014" s="103">
        <v>5700</v>
      </c>
      <c r="S1014" s="103"/>
      <c r="T1014" s="103"/>
      <c r="U1014" s="128" t="s">
        <v>1580</v>
      </c>
      <c r="V1014" s="223"/>
      <c r="W1014" s="103" t="str">
        <f t="shared" si="18"/>
        <v/>
      </c>
    </row>
    <row r="1015" spans="1:23" ht="12.75" customHeight="1">
      <c r="A1015" s="108">
        <v>1006</v>
      </c>
      <c r="B1015" s="1144"/>
      <c r="C1015" s="65"/>
      <c r="D1015" s="43"/>
      <c r="E1015" s="112"/>
      <c r="F1015" s="112"/>
      <c r="G1015" s="112">
        <v>570010</v>
      </c>
      <c r="H1015" s="109"/>
      <c r="I1015" s="109" t="s">
        <v>817</v>
      </c>
      <c r="J1015" s="163">
        <v>57000</v>
      </c>
      <c r="K1015" s="163"/>
      <c r="L1015" s="117" t="s">
        <v>3245</v>
      </c>
      <c r="M1015" s="103"/>
      <c r="N1015" s="103"/>
      <c r="O1015" s="103"/>
      <c r="P1015" s="103"/>
      <c r="Q1015" s="103"/>
      <c r="R1015" s="103">
        <v>5700</v>
      </c>
      <c r="S1015" s="103"/>
      <c r="T1015" s="103"/>
      <c r="U1015" s="128" t="s">
        <v>1580</v>
      </c>
      <c r="W1015" s="103" t="str">
        <f t="shared" si="18"/>
        <v/>
      </c>
    </row>
    <row r="1016" spans="1:23" ht="12.75" customHeight="1">
      <c r="A1016" s="108">
        <v>1007</v>
      </c>
      <c r="B1016" s="1144"/>
      <c r="C1016" s="65"/>
      <c r="D1016" s="43"/>
      <c r="E1016" s="112"/>
      <c r="F1016" s="112"/>
      <c r="G1016" s="112">
        <v>570020</v>
      </c>
      <c r="H1016" s="109"/>
      <c r="I1016" s="109" t="s">
        <v>818</v>
      </c>
      <c r="J1016" s="163">
        <v>57000</v>
      </c>
      <c r="K1016" s="163"/>
      <c r="L1016" s="117" t="s">
        <v>3245</v>
      </c>
      <c r="M1016" s="103"/>
      <c r="N1016" s="103"/>
      <c r="O1016" s="103"/>
      <c r="P1016" s="103"/>
      <c r="Q1016" s="103"/>
      <c r="R1016" s="103">
        <v>5700</v>
      </c>
      <c r="S1016" s="103"/>
      <c r="T1016" s="103"/>
      <c r="U1016" s="128" t="s">
        <v>1580</v>
      </c>
      <c r="W1016" s="103" t="str">
        <f t="shared" si="18"/>
        <v/>
      </c>
    </row>
    <row r="1017" spans="1:23" s="20" customFormat="1" ht="12.75" customHeight="1">
      <c r="A1017" s="108">
        <v>1008</v>
      </c>
      <c r="B1017" s="126"/>
      <c r="C1017" s="65"/>
      <c r="D1017" s="43"/>
      <c r="E1017" s="112"/>
      <c r="F1017" s="112"/>
      <c r="G1017" s="112">
        <v>570030</v>
      </c>
      <c r="H1017" s="109"/>
      <c r="I1017" s="109" t="s">
        <v>819</v>
      </c>
      <c r="J1017" s="163">
        <v>57000</v>
      </c>
      <c r="K1017" s="163"/>
      <c r="L1017" s="117" t="s">
        <v>3245</v>
      </c>
      <c r="M1017" s="103"/>
      <c r="N1017" s="103"/>
      <c r="O1017" s="103"/>
      <c r="P1017" s="103"/>
      <c r="Q1017" s="103"/>
      <c r="R1017" s="103">
        <v>5700</v>
      </c>
      <c r="S1017" s="103"/>
      <c r="T1017" s="103"/>
      <c r="U1017" s="128" t="s">
        <v>1580</v>
      </c>
      <c r="V1017" s="223"/>
      <c r="W1017" s="103" t="str">
        <f t="shared" si="18"/>
        <v/>
      </c>
    </row>
    <row r="1018" spans="1:23" ht="12.75" customHeight="1">
      <c r="A1018" s="108">
        <v>1009</v>
      </c>
      <c r="B1018" s="126"/>
      <c r="C1018" s="65"/>
      <c r="D1018" s="43"/>
      <c r="E1018" s="112"/>
      <c r="F1018" s="112"/>
      <c r="G1018" s="112">
        <v>570040</v>
      </c>
      <c r="H1018" s="109"/>
      <c r="I1018" s="109" t="s">
        <v>820</v>
      </c>
      <c r="J1018" s="163">
        <v>57000</v>
      </c>
      <c r="K1018" s="163"/>
      <c r="L1018" s="117" t="s">
        <v>3245</v>
      </c>
      <c r="M1018" s="103"/>
      <c r="N1018" s="103"/>
      <c r="O1018" s="103"/>
      <c r="P1018" s="103"/>
      <c r="Q1018" s="103"/>
      <c r="R1018" s="103">
        <v>5700</v>
      </c>
      <c r="S1018" s="103"/>
      <c r="T1018" s="103"/>
      <c r="U1018" s="128" t="s">
        <v>1580</v>
      </c>
      <c r="W1018" s="103" t="str">
        <f t="shared" si="18"/>
        <v/>
      </c>
    </row>
    <row r="1019" spans="1:23" ht="12.75" customHeight="1">
      <c r="A1019" s="108">
        <v>1010</v>
      </c>
      <c r="B1019" s="1144"/>
      <c r="C1019" s="65"/>
      <c r="D1019" s="43"/>
      <c r="E1019" s="112"/>
      <c r="F1019" s="112"/>
      <c r="G1019" s="112">
        <v>570050</v>
      </c>
      <c r="H1019" s="109"/>
      <c r="I1019" s="109" t="s">
        <v>821</v>
      </c>
      <c r="J1019" s="163">
        <v>57000</v>
      </c>
      <c r="K1019" s="163"/>
      <c r="L1019" s="117" t="s">
        <v>3245</v>
      </c>
      <c r="M1019" s="103"/>
      <c r="N1019" s="103"/>
      <c r="O1019" s="103"/>
      <c r="P1019" s="103"/>
      <c r="Q1019" s="103"/>
      <c r="R1019" s="103">
        <v>5700</v>
      </c>
      <c r="S1019" s="103"/>
      <c r="T1019" s="103"/>
      <c r="U1019" s="128" t="s">
        <v>1580</v>
      </c>
      <c r="W1019" s="103" t="str">
        <f t="shared" si="18"/>
        <v/>
      </c>
    </row>
    <row r="1020" spans="1:23" ht="12.75" customHeight="1">
      <c r="A1020" s="108">
        <v>1011</v>
      </c>
      <c r="B1020" s="22"/>
      <c r="C1020" s="67"/>
      <c r="D1020" s="68"/>
      <c r="E1020" s="23">
        <v>5800</v>
      </c>
      <c r="F1020" s="23"/>
      <c r="G1020" s="23"/>
      <c r="H1020" s="5"/>
      <c r="I1020" s="5" t="s">
        <v>822</v>
      </c>
      <c r="J1020" s="5"/>
      <c r="K1020" s="5"/>
      <c r="L1020" s="79" t="s">
        <v>1130</v>
      </c>
      <c r="M1020" s="20"/>
      <c r="N1020" s="20"/>
      <c r="O1020" s="20"/>
      <c r="P1020" s="20"/>
      <c r="Q1020" s="20"/>
      <c r="R1020" s="23" t="s">
        <v>2232</v>
      </c>
      <c r="S1020" s="20"/>
      <c r="T1020" s="20"/>
      <c r="U1020" s="23" t="s">
        <v>1580</v>
      </c>
      <c r="W1020" s="103" t="str">
        <f t="shared" si="18"/>
        <v/>
      </c>
    </row>
    <row r="1021" spans="1:23" ht="12.75" customHeight="1">
      <c r="A1021" s="108">
        <v>1012</v>
      </c>
      <c r="B1021" s="126"/>
      <c r="C1021" s="65"/>
      <c r="D1021" s="43"/>
      <c r="E1021" s="1145"/>
      <c r="F1021" s="1145">
        <v>58000</v>
      </c>
      <c r="G1021" s="1145"/>
      <c r="I1021" s="1" t="s">
        <v>822</v>
      </c>
      <c r="J1021" s="3">
        <v>5800</v>
      </c>
      <c r="K1021" s="3"/>
      <c r="L1021" s="1147" t="s">
        <v>3240</v>
      </c>
      <c r="M1021" s="103"/>
      <c r="N1021" s="103"/>
      <c r="O1021" s="103"/>
      <c r="P1021" s="103"/>
      <c r="Q1021" s="103"/>
      <c r="R1021" s="103">
        <v>5800</v>
      </c>
      <c r="S1021" s="103"/>
      <c r="T1021" s="103"/>
      <c r="U1021" s="128" t="s">
        <v>1580</v>
      </c>
      <c r="W1021" s="103" t="str">
        <f t="shared" si="18"/>
        <v/>
      </c>
    </row>
    <row r="1022" spans="1:23" ht="12.75" customHeight="1">
      <c r="A1022" s="108">
        <v>1013</v>
      </c>
      <c r="B1022" s="126"/>
      <c r="C1022" s="65"/>
      <c r="D1022" s="43"/>
      <c r="E1022" s="112"/>
      <c r="F1022" s="112"/>
      <c r="G1022" s="112">
        <v>580000</v>
      </c>
      <c r="H1022" s="109"/>
      <c r="I1022" s="109" t="s">
        <v>823</v>
      </c>
      <c r="J1022" s="136">
        <v>58000</v>
      </c>
      <c r="K1022" s="136"/>
      <c r="L1022" s="117" t="s">
        <v>3245</v>
      </c>
      <c r="M1022" s="103"/>
      <c r="N1022" s="103"/>
      <c r="O1022" s="103"/>
      <c r="P1022" s="103"/>
      <c r="Q1022" s="103"/>
      <c r="R1022" s="103">
        <v>5800</v>
      </c>
      <c r="S1022" s="103"/>
      <c r="T1022" s="103"/>
      <c r="U1022" s="128" t="s">
        <v>1580</v>
      </c>
      <c r="W1022" s="103" t="str">
        <f t="shared" si="18"/>
        <v/>
      </c>
    </row>
    <row r="1023" spans="1:23" ht="12.75" customHeight="1">
      <c r="A1023" s="108">
        <v>1014</v>
      </c>
      <c r="B1023" s="22"/>
      <c r="C1023" s="67"/>
      <c r="D1023" s="68"/>
      <c r="E1023" s="23">
        <v>5810</v>
      </c>
      <c r="F1023" s="23"/>
      <c r="G1023" s="23"/>
      <c r="H1023" s="5"/>
      <c r="I1023" s="5" t="s">
        <v>824</v>
      </c>
      <c r="J1023" s="80"/>
      <c r="K1023" s="80"/>
      <c r="L1023" s="79" t="s">
        <v>1130</v>
      </c>
      <c r="M1023" s="20"/>
      <c r="N1023" s="20"/>
      <c r="O1023" s="20"/>
      <c r="P1023" s="20"/>
      <c r="Q1023" s="20"/>
      <c r="R1023" s="23" t="s">
        <v>2232</v>
      </c>
      <c r="S1023" s="20"/>
      <c r="T1023" s="20"/>
      <c r="U1023" s="23" t="s">
        <v>1580</v>
      </c>
      <c r="W1023" s="103" t="str">
        <f t="shared" si="18"/>
        <v/>
      </c>
    </row>
    <row r="1024" spans="1:23" ht="12.75" customHeight="1">
      <c r="A1024" s="108">
        <v>1015</v>
      </c>
      <c r="B1024" s="1144"/>
      <c r="C1024" s="65"/>
      <c r="D1024" s="43"/>
      <c r="E1024" s="1145"/>
      <c r="F1024" s="1145">
        <v>58100</v>
      </c>
      <c r="G1024" s="1145"/>
      <c r="I1024" s="1" t="s">
        <v>824</v>
      </c>
      <c r="J1024" s="3">
        <v>5810</v>
      </c>
      <c r="K1024" s="3"/>
      <c r="L1024" s="1147" t="s">
        <v>3240</v>
      </c>
      <c r="M1024" s="103"/>
      <c r="N1024" s="103"/>
      <c r="O1024" s="103"/>
      <c r="P1024" s="103"/>
      <c r="Q1024" s="103"/>
      <c r="R1024" s="103">
        <v>5810</v>
      </c>
      <c r="S1024" s="103"/>
      <c r="T1024" s="103"/>
      <c r="U1024" s="128" t="s">
        <v>1580</v>
      </c>
      <c r="W1024" s="103" t="str">
        <f t="shared" si="18"/>
        <v/>
      </c>
    </row>
    <row r="1025" spans="1:23" ht="12.75" customHeight="1">
      <c r="A1025" s="108">
        <v>1016</v>
      </c>
      <c r="B1025" s="126"/>
      <c r="C1025" s="65"/>
      <c r="D1025" s="43"/>
      <c r="E1025" s="112"/>
      <c r="F1025" s="112"/>
      <c r="G1025" s="112">
        <v>581000</v>
      </c>
      <c r="H1025" s="109"/>
      <c r="I1025" s="109" t="s">
        <v>825</v>
      </c>
      <c r="J1025" s="3">
        <v>58100</v>
      </c>
      <c r="K1025" s="3"/>
      <c r="L1025" s="117" t="s">
        <v>3245</v>
      </c>
      <c r="M1025" s="103"/>
      <c r="N1025" s="103"/>
      <c r="O1025" s="103"/>
      <c r="P1025" s="103"/>
      <c r="Q1025" s="103"/>
      <c r="R1025" s="103">
        <v>5810</v>
      </c>
      <c r="S1025" s="103"/>
      <c r="T1025" s="103"/>
      <c r="U1025" s="128" t="s">
        <v>1580</v>
      </c>
      <c r="W1025" s="103" t="str">
        <f t="shared" si="18"/>
        <v/>
      </c>
    </row>
    <row r="1026" spans="1:23" ht="12.75" customHeight="1">
      <c r="A1026" s="108">
        <v>1017</v>
      </c>
      <c r="B1026" s="126"/>
      <c r="C1026" s="65"/>
      <c r="D1026" s="43"/>
      <c r="E1026" s="112"/>
      <c r="F1026" s="112"/>
      <c r="G1026" s="112">
        <v>581010</v>
      </c>
      <c r="H1026" s="109"/>
      <c r="I1026" s="109" t="s">
        <v>826</v>
      </c>
      <c r="J1026" s="3">
        <v>58100</v>
      </c>
      <c r="K1026" s="3"/>
      <c r="L1026" s="117" t="s">
        <v>3245</v>
      </c>
      <c r="M1026" s="103"/>
      <c r="N1026" s="103"/>
      <c r="O1026" s="103"/>
      <c r="P1026" s="103"/>
      <c r="Q1026" s="103"/>
      <c r="R1026" s="103">
        <v>5810</v>
      </c>
      <c r="S1026" s="103"/>
      <c r="T1026" s="103"/>
      <c r="U1026" s="128" t="s">
        <v>1580</v>
      </c>
      <c r="W1026" s="103" t="str">
        <f t="shared" si="18"/>
        <v/>
      </c>
    </row>
    <row r="1027" spans="1:23" s="20" customFormat="1" ht="12.75" customHeight="1">
      <c r="A1027" s="108">
        <v>1018</v>
      </c>
      <c r="B1027" s="1144"/>
      <c r="C1027" s="65"/>
      <c r="D1027" s="43"/>
      <c r="E1027" s="112"/>
      <c r="F1027" s="112"/>
      <c r="G1027" s="112">
        <v>581020</v>
      </c>
      <c r="H1027" s="109"/>
      <c r="I1027" s="109" t="s">
        <v>827</v>
      </c>
      <c r="J1027" s="3">
        <v>58100</v>
      </c>
      <c r="K1027" s="3"/>
      <c r="L1027" s="117" t="s">
        <v>3245</v>
      </c>
      <c r="M1027" s="103"/>
      <c r="N1027" s="103"/>
      <c r="O1027" s="103"/>
      <c r="P1027" s="103"/>
      <c r="Q1027" s="103"/>
      <c r="R1027" s="103">
        <v>5810</v>
      </c>
      <c r="S1027" s="103"/>
      <c r="T1027" s="103"/>
      <c r="U1027" s="128" t="s">
        <v>1580</v>
      </c>
      <c r="V1027" s="223"/>
      <c r="W1027" s="103" t="str">
        <f t="shared" si="18"/>
        <v/>
      </c>
    </row>
    <row r="1028" spans="1:23" s="20" customFormat="1" ht="12.75" customHeight="1">
      <c r="A1028" s="108">
        <v>1019</v>
      </c>
      <c r="B1028" s="192"/>
      <c r="C1028" s="198"/>
      <c r="D1028" s="195"/>
      <c r="E1028" s="199"/>
      <c r="F1028" s="199"/>
      <c r="G1028" s="199">
        <v>581030</v>
      </c>
      <c r="H1028" s="191"/>
      <c r="I1028" s="191" t="s">
        <v>6903</v>
      </c>
      <c r="J1028" s="194">
        <v>58100</v>
      </c>
      <c r="K1028" s="194"/>
      <c r="L1028" s="199" t="s">
        <v>3245</v>
      </c>
      <c r="M1028" s="190"/>
      <c r="N1028" s="190"/>
      <c r="O1028" s="190"/>
      <c r="P1028" s="190"/>
      <c r="Q1028" s="190"/>
      <c r="R1028" s="190">
        <v>5810</v>
      </c>
      <c r="S1028" s="190"/>
      <c r="T1028" s="190"/>
      <c r="U1028" s="188" t="s">
        <v>1580</v>
      </c>
      <c r="V1028" s="189" t="s">
        <v>6923</v>
      </c>
      <c r="W1028" s="103" t="str">
        <f t="shared" si="18"/>
        <v>End</v>
      </c>
    </row>
    <row r="1029" spans="1:23" ht="12.75" customHeight="1">
      <c r="A1029" s="108">
        <v>1020</v>
      </c>
      <c r="B1029" s="22"/>
      <c r="C1029" s="67"/>
      <c r="D1029" s="68"/>
      <c r="E1029" s="23">
        <v>5820</v>
      </c>
      <c r="F1029" s="23"/>
      <c r="G1029" s="23"/>
      <c r="H1029" s="5"/>
      <c r="I1029" s="5" t="s">
        <v>828</v>
      </c>
      <c r="J1029" s="5"/>
      <c r="K1029" s="5"/>
      <c r="L1029" s="79" t="s">
        <v>1130</v>
      </c>
      <c r="M1029" s="20"/>
      <c r="N1029" s="20"/>
      <c r="O1029" s="20"/>
      <c r="P1029" s="20"/>
      <c r="Q1029" s="20"/>
      <c r="R1029" s="23" t="s">
        <v>2232</v>
      </c>
      <c r="S1029" s="20"/>
      <c r="T1029" s="20"/>
      <c r="U1029" s="23" t="s">
        <v>1580</v>
      </c>
      <c r="W1029" s="103" t="str">
        <f t="shared" si="18"/>
        <v/>
      </c>
    </row>
    <row r="1030" spans="1:23" ht="12.75" customHeight="1">
      <c r="A1030" s="108">
        <v>1021</v>
      </c>
      <c r="B1030" s="1144"/>
      <c r="C1030" s="65"/>
      <c r="D1030" s="43"/>
      <c r="E1030" s="1145"/>
      <c r="F1030" s="1145">
        <v>58200</v>
      </c>
      <c r="G1030" s="1145"/>
      <c r="I1030" s="1" t="s">
        <v>828</v>
      </c>
      <c r="J1030" s="3">
        <v>5820</v>
      </c>
      <c r="K1030" s="3"/>
      <c r="L1030" s="1147" t="s">
        <v>3240</v>
      </c>
      <c r="M1030" s="103"/>
      <c r="N1030" s="103"/>
      <c r="O1030" s="103"/>
      <c r="P1030" s="103"/>
      <c r="Q1030" s="103"/>
      <c r="R1030" s="103">
        <v>5820</v>
      </c>
      <c r="S1030" s="103"/>
      <c r="T1030" s="103"/>
      <c r="U1030" s="128" t="s">
        <v>1580</v>
      </c>
      <c r="W1030" s="103" t="str">
        <f t="shared" si="18"/>
        <v/>
      </c>
    </row>
    <row r="1031" spans="1:23" ht="12.75" customHeight="1">
      <c r="A1031" s="108">
        <v>1022</v>
      </c>
      <c r="B1031" s="126"/>
      <c r="C1031" s="65"/>
      <c r="D1031" s="43"/>
      <c r="E1031" s="112"/>
      <c r="F1031" s="112"/>
      <c r="G1031" s="112">
        <v>582000</v>
      </c>
      <c r="H1031" s="109"/>
      <c r="I1031" s="109" t="s">
        <v>829</v>
      </c>
      <c r="J1031" s="3">
        <v>58200</v>
      </c>
      <c r="K1031" s="3"/>
      <c r="L1031" s="117" t="s">
        <v>3245</v>
      </c>
      <c r="M1031" s="103"/>
      <c r="N1031" s="103"/>
      <c r="O1031" s="103"/>
      <c r="P1031" s="103"/>
      <c r="Q1031" s="103"/>
      <c r="R1031" s="103">
        <v>5820</v>
      </c>
      <c r="S1031" s="103"/>
      <c r="T1031" s="103"/>
      <c r="U1031" s="128" t="s">
        <v>1580</v>
      </c>
      <c r="W1031" s="103" t="str">
        <f t="shared" si="18"/>
        <v/>
      </c>
    </row>
    <row r="1032" spans="1:23" s="20" customFormat="1" ht="12.75" customHeight="1">
      <c r="A1032" s="108">
        <v>1023</v>
      </c>
      <c r="B1032" s="22"/>
      <c r="C1032" s="67"/>
      <c r="D1032" s="68"/>
      <c r="E1032" s="23">
        <v>5830</v>
      </c>
      <c r="F1032" s="23"/>
      <c r="G1032" s="23"/>
      <c r="H1032" s="5"/>
      <c r="I1032" s="5" t="s">
        <v>830</v>
      </c>
      <c r="J1032" s="5"/>
      <c r="K1032" s="5"/>
      <c r="L1032" s="79" t="s">
        <v>1130</v>
      </c>
      <c r="R1032" s="23" t="s">
        <v>2232</v>
      </c>
      <c r="U1032" s="23" t="s">
        <v>1580</v>
      </c>
      <c r="V1032" s="223"/>
      <c r="W1032" s="103" t="str">
        <f t="shared" si="18"/>
        <v/>
      </c>
    </row>
    <row r="1033" spans="1:23" ht="12.75" customHeight="1">
      <c r="A1033" s="108">
        <v>1024</v>
      </c>
      <c r="B1033" s="126"/>
      <c r="C1033" s="65"/>
      <c r="D1033" s="43"/>
      <c r="E1033" s="1145"/>
      <c r="F1033" s="1145">
        <v>58300</v>
      </c>
      <c r="G1033" s="1145"/>
      <c r="I1033" s="1" t="s">
        <v>830</v>
      </c>
      <c r="J1033" s="3">
        <v>5830</v>
      </c>
      <c r="K1033" s="3"/>
      <c r="L1033" s="1147" t="s">
        <v>3240</v>
      </c>
      <c r="M1033" s="103"/>
      <c r="N1033" s="103"/>
      <c r="O1033" s="103"/>
      <c r="P1033" s="103"/>
      <c r="Q1033" s="103"/>
      <c r="R1033" s="103">
        <v>5830</v>
      </c>
      <c r="S1033" s="103"/>
      <c r="T1033" s="103"/>
      <c r="U1033" s="128" t="s">
        <v>1580</v>
      </c>
      <c r="W1033" s="103" t="str">
        <f t="shared" si="18"/>
        <v/>
      </c>
    </row>
    <row r="1034" spans="1:23" ht="12.75" customHeight="1">
      <c r="A1034" s="108">
        <v>1025</v>
      </c>
      <c r="B1034" s="126"/>
      <c r="C1034" s="65"/>
      <c r="D1034" s="43"/>
      <c r="E1034" s="112"/>
      <c r="F1034" s="112"/>
      <c r="G1034" s="112">
        <v>583000</v>
      </c>
      <c r="H1034" s="109"/>
      <c r="I1034" s="109" t="s">
        <v>831</v>
      </c>
      <c r="J1034" s="3">
        <v>58300</v>
      </c>
      <c r="K1034" s="3"/>
      <c r="L1034" s="117" t="s">
        <v>3245</v>
      </c>
      <c r="M1034" s="103"/>
      <c r="N1034" s="103"/>
      <c r="O1034" s="103"/>
      <c r="P1034" s="103"/>
      <c r="Q1034" s="103"/>
      <c r="R1034" s="103">
        <v>5830</v>
      </c>
      <c r="S1034" s="103"/>
      <c r="T1034" s="103"/>
      <c r="U1034" s="128" t="s">
        <v>1580</v>
      </c>
      <c r="W1034" s="103" t="str">
        <f t="shared" si="18"/>
        <v/>
      </c>
    </row>
    <row r="1035" spans="1:23" ht="12.75" customHeight="1">
      <c r="A1035" s="108">
        <v>1026</v>
      </c>
      <c r="B1035" s="192"/>
      <c r="C1035" s="198"/>
      <c r="D1035" s="195"/>
      <c r="E1035" s="199"/>
      <c r="F1035" s="199"/>
      <c r="G1035" s="199">
        <v>583020</v>
      </c>
      <c r="H1035" s="191"/>
      <c r="I1035" s="191" t="s">
        <v>832</v>
      </c>
      <c r="J1035" s="194">
        <v>58300</v>
      </c>
      <c r="K1035" s="194"/>
      <c r="L1035" s="199" t="s">
        <v>3245</v>
      </c>
      <c r="M1035" s="190"/>
      <c r="N1035" s="190"/>
      <c r="O1035" s="190"/>
      <c r="P1035" s="190"/>
      <c r="Q1035" s="190"/>
      <c r="R1035" s="190">
        <v>5830</v>
      </c>
      <c r="S1035" s="190"/>
      <c r="T1035" s="190"/>
      <c r="U1035" s="188" t="s">
        <v>1580</v>
      </c>
      <c r="V1035" s="189" t="s">
        <v>6923</v>
      </c>
      <c r="W1035" s="103" t="str">
        <f t="shared" si="18"/>
        <v>End</v>
      </c>
    </row>
    <row r="1036" spans="1:23" ht="12.75" customHeight="1">
      <c r="A1036" s="108">
        <v>1027</v>
      </c>
      <c r="B1036" s="192"/>
      <c r="C1036" s="198"/>
      <c r="D1036" s="195"/>
      <c r="E1036" s="199"/>
      <c r="F1036" s="199"/>
      <c r="G1036" s="199">
        <v>583030</v>
      </c>
      <c r="H1036" s="191"/>
      <c r="I1036" s="191" t="s">
        <v>833</v>
      </c>
      <c r="J1036" s="194">
        <v>58300</v>
      </c>
      <c r="K1036" s="194"/>
      <c r="L1036" s="199" t="s">
        <v>3245</v>
      </c>
      <c r="M1036" s="190"/>
      <c r="N1036" s="190"/>
      <c r="O1036" s="190"/>
      <c r="P1036" s="190"/>
      <c r="Q1036" s="190"/>
      <c r="R1036" s="190">
        <v>5830</v>
      </c>
      <c r="S1036" s="190"/>
      <c r="T1036" s="190"/>
      <c r="U1036" s="188" t="s">
        <v>1580</v>
      </c>
      <c r="V1036" s="189" t="s">
        <v>6923</v>
      </c>
      <c r="W1036" s="103" t="str">
        <f t="shared" si="18"/>
        <v>End</v>
      </c>
    </row>
    <row r="1037" spans="1:23" ht="12.75" customHeight="1">
      <c r="A1037" s="108">
        <v>1028</v>
      </c>
      <c r="B1037" s="192"/>
      <c r="C1037" s="198"/>
      <c r="D1037" s="195"/>
      <c r="E1037" s="199"/>
      <c r="F1037" s="199"/>
      <c r="G1037" s="199">
        <v>583050</v>
      </c>
      <c r="H1037" s="191"/>
      <c r="I1037" s="191" t="s">
        <v>834</v>
      </c>
      <c r="J1037" s="194">
        <v>58300</v>
      </c>
      <c r="K1037" s="194"/>
      <c r="L1037" s="199" t="s">
        <v>3245</v>
      </c>
      <c r="M1037" s="190"/>
      <c r="N1037" s="190"/>
      <c r="O1037" s="190"/>
      <c r="P1037" s="190"/>
      <c r="Q1037" s="190"/>
      <c r="R1037" s="190">
        <v>5830</v>
      </c>
      <c r="S1037" s="190"/>
      <c r="T1037" s="190"/>
      <c r="U1037" s="188" t="s">
        <v>1580</v>
      </c>
      <c r="V1037" s="189" t="s">
        <v>6923</v>
      </c>
      <c r="W1037" s="103" t="str">
        <f t="shared" si="18"/>
        <v>End</v>
      </c>
    </row>
    <row r="1038" spans="1:23" ht="12.75" customHeight="1">
      <c r="A1038" s="108">
        <v>1029</v>
      </c>
      <c r="B1038" s="126"/>
      <c r="C1038" s="65"/>
      <c r="D1038" s="43"/>
      <c r="E1038" s="23">
        <v>5850</v>
      </c>
      <c r="F1038" s="112"/>
      <c r="G1038" s="112"/>
      <c r="H1038" s="109"/>
      <c r="I1038" s="5" t="s">
        <v>4263</v>
      </c>
      <c r="J1038" s="3"/>
      <c r="K1038" s="3"/>
      <c r="L1038" s="79" t="s">
        <v>1130</v>
      </c>
      <c r="M1038" s="103"/>
      <c r="N1038" s="103"/>
      <c r="O1038" s="103"/>
      <c r="P1038" s="103"/>
      <c r="Q1038" s="103"/>
      <c r="R1038" s="103"/>
      <c r="S1038" s="103"/>
      <c r="T1038" s="103"/>
      <c r="U1038" s="23" t="s">
        <v>1580</v>
      </c>
      <c r="W1038" s="103" t="str">
        <f t="shared" si="18"/>
        <v/>
      </c>
    </row>
    <row r="1039" spans="1:23" ht="12.75" customHeight="1">
      <c r="A1039" s="108">
        <v>1030</v>
      </c>
      <c r="B1039" s="1144"/>
      <c r="C1039" s="65"/>
      <c r="D1039" s="43"/>
      <c r="E1039" s="112"/>
      <c r="F1039" s="112">
        <v>58500</v>
      </c>
      <c r="G1039" s="112"/>
      <c r="H1039" s="109"/>
      <c r="I1039" s="1" t="s">
        <v>4263</v>
      </c>
      <c r="J1039" s="3">
        <v>5850</v>
      </c>
      <c r="K1039" s="3"/>
      <c r="L1039" s="1147" t="s">
        <v>3240</v>
      </c>
      <c r="M1039" s="103"/>
      <c r="N1039" s="103"/>
      <c r="O1039" s="103"/>
      <c r="P1039" s="103"/>
      <c r="Q1039" s="103"/>
      <c r="R1039" s="103"/>
      <c r="S1039" s="103"/>
      <c r="T1039" s="103"/>
      <c r="U1039" s="128" t="s">
        <v>1580</v>
      </c>
      <c r="W1039" s="103" t="str">
        <f t="shared" si="18"/>
        <v/>
      </c>
    </row>
    <row r="1040" spans="1:23" ht="12.75" customHeight="1">
      <c r="A1040" s="108">
        <v>1031</v>
      </c>
      <c r="B1040" s="126"/>
      <c r="C1040" s="65"/>
      <c r="D1040" s="43"/>
      <c r="E1040" s="112"/>
      <c r="F1040" s="112"/>
      <c r="G1040" s="112">
        <v>585000</v>
      </c>
      <c r="H1040" s="109"/>
      <c r="I1040" s="109" t="s">
        <v>4264</v>
      </c>
      <c r="J1040" s="3">
        <v>58500</v>
      </c>
      <c r="K1040" s="3"/>
      <c r="L1040" s="117" t="s">
        <v>3245</v>
      </c>
      <c r="M1040" s="103"/>
      <c r="N1040" s="103"/>
      <c r="O1040" s="103"/>
      <c r="P1040" s="103"/>
      <c r="Q1040" s="103"/>
      <c r="R1040" s="103">
        <v>5850</v>
      </c>
      <c r="S1040" s="103"/>
      <c r="T1040" s="103"/>
      <c r="U1040" s="128" t="s">
        <v>1580</v>
      </c>
      <c r="W1040" s="103" t="str">
        <f t="shared" si="18"/>
        <v/>
      </c>
    </row>
    <row r="1041" spans="1:23" ht="12.75" customHeight="1">
      <c r="A1041" s="108">
        <v>1032</v>
      </c>
      <c r="B1041" s="61"/>
      <c r="C1041" s="62"/>
      <c r="D1041" s="63">
        <v>52</v>
      </c>
      <c r="E1041" s="61"/>
      <c r="F1041" s="152"/>
      <c r="G1041" s="152"/>
      <c r="H1041" s="154"/>
      <c r="I1041" s="154" t="s">
        <v>835</v>
      </c>
      <c r="J1041" s="64"/>
      <c r="K1041" s="64"/>
      <c r="L1041" s="152"/>
      <c r="M1041" s="103"/>
      <c r="N1041" s="103"/>
      <c r="O1041" s="103"/>
      <c r="P1041" s="103"/>
      <c r="Q1041" s="103"/>
      <c r="R1041" s="103"/>
      <c r="S1041" s="103"/>
      <c r="T1041" s="103"/>
      <c r="U1041" s="128" t="s">
        <v>1580</v>
      </c>
      <c r="W1041" s="103" t="str">
        <f t="shared" ref="W1041:W1104" si="19">LEFT(V1041,3)</f>
        <v/>
      </c>
    </row>
    <row r="1042" spans="1:23" ht="12.75" customHeight="1">
      <c r="A1042" s="108">
        <v>1033</v>
      </c>
      <c r="B1042" s="22"/>
      <c r="C1042" s="67"/>
      <c r="D1042" s="68"/>
      <c r="E1042" s="79">
        <v>5910</v>
      </c>
      <c r="F1042" s="79"/>
      <c r="G1042" s="79"/>
      <c r="H1042" s="5"/>
      <c r="I1042" s="5" t="s">
        <v>836</v>
      </c>
      <c r="J1042" s="5"/>
      <c r="K1042" s="5"/>
      <c r="L1042" s="79" t="s">
        <v>1130</v>
      </c>
      <c r="M1042" s="20"/>
      <c r="N1042" s="20"/>
      <c r="O1042" s="20"/>
      <c r="P1042" s="20"/>
      <c r="Q1042" s="20"/>
      <c r="R1042" s="23" t="s">
        <v>2232</v>
      </c>
      <c r="S1042" s="20"/>
      <c r="T1042" s="20"/>
      <c r="U1042" s="23" t="s">
        <v>1580</v>
      </c>
      <c r="W1042" s="103" t="str">
        <f t="shared" si="19"/>
        <v/>
      </c>
    </row>
    <row r="1043" spans="1:23" ht="12.75" customHeight="1">
      <c r="A1043" s="108">
        <v>1034</v>
      </c>
      <c r="B1043" s="126"/>
      <c r="C1043" s="65"/>
      <c r="D1043" s="43"/>
      <c r="E1043" s="1147"/>
      <c r="F1043" s="127">
        <v>59100</v>
      </c>
      <c r="G1043" s="1147"/>
      <c r="I1043" s="1" t="s">
        <v>836</v>
      </c>
      <c r="J1043" s="3">
        <v>5910</v>
      </c>
      <c r="K1043" s="3"/>
      <c r="L1043" s="1147" t="s">
        <v>3240</v>
      </c>
      <c r="M1043" s="103"/>
      <c r="N1043" s="103"/>
      <c r="O1043" s="103"/>
      <c r="P1043" s="103"/>
      <c r="Q1043" s="103"/>
      <c r="R1043" s="27">
        <v>5910</v>
      </c>
      <c r="S1043" s="103"/>
      <c r="T1043" s="103"/>
      <c r="U1043" s="128" t="s">
        <v>1580</v>
      </c>
      <c r="W1043" s="103" t="str">
        <f t="shared" si="19"/>
        <v/>
      </c>
    </row>
    <row r="1044" spans="1:23" ht="12.75" customHeight="1">
      <c r="A1044" s="108">
        <v>1035</v>
      </c>
      <c r="B1044" s="217"/>
      <c r="C1044" s="65"/>
      <c r="D1044" s="43"/>
      <c r="E1044" s="1147"/>
      <c r="F1044" s="1147"/>
      <c r="G1044" s="1147">
        <v>591000</v>
      </c>
      <c r="I1044" s="1" t="s">
        <v>838</v>
      </c>
      <c r="J1044" s="1">
        <v>59100</v>
      </c>
      <c r="L1044" s="117" t="s">
        <v>3245</v>
      </c>
      <c r="M1044" s="103"/>
      <c r="N1044" s="103"/>
      <c r="O1044" s="103"/>
      <c r="P1044" s="103"/>
      <c r="Q1044" s="103"/>
      <c r="R1044" s="103">
        <v>5910</v>
      </c>
      <c r="S1044" s="103"/>
      <c r="T1044" s="103"/>
      <c r="U1044" s="218" t="s">
        <v>1580</v>
      </c>
      <c r="W1044" s="103" t="str">
        <f t="shared" si="19"/>
        <v/>
      </c>
    </row>
    <row r="1045" spans="1:23" s="20" customFormat="1" ht="12.75" customHeight="1">
      <c r="A1045" s="108">
        <v>1036</v>
      </c>
      <c r="B1045" s="126"/>
      <c r="C1045" s="65"/>
      <c r="D1045" s="43"/>
      <c r="E1045" s="117"/>
      <c r="F1045" s="117"/>
      <c r="G1045" s="117">
        <v>591010</v>
      </c>
      <c r="H1045" s="109"/>
      <c r="I1045" s="109" t="s">
        <v>837</v>
      </c>
      <c r="J1045" s="1">
        <v>59100</v>
      </c>
      <c r="K1045" s="1"/>
      <c r="L1045" s="117" t="s">
        <v>3245</v>
      </c>
      <c r="M1045" s="103"/>
      <c r="N1045" s="103"/>
      <c r="O1045" s="103"/>
      <c r="P1045" s="103"/>
      <c r="Q1045" s="103"/>
      <c r="R1045" s="103">
        <v>5910</v>
      </c>
      <c r="S1045" s="103"/>
      <c r="T1045" s="103"/>
      <c r="U1045" s="128" t="s">
        <v>1580</v>
      </c>
      <c r="V1045" s="223"/>
      <c r="W1045" s="103" t="str">
        <f t="shared" si="19"/>
        <v/>
      </c>
    </row>
    <row r="1046" spans="1:23" ht="12.75" customHeight="1">
      <c r="A1046" s="108">
        <v>1037</v>
      </c>
      <c r="B1046" s="192"/>
      <c r="C1046" s="198"/>
      <c r="D1046" s="195"/>
      <c r="E1046" s="199"/>
      <c r="F1046" s="199"/>
      <c r="G1046" s="199">
        <v>591020</v>
      </c>
      <c r="H1046" s="191"/>
      <c r="I1046" s="191" t="s">
        <v>838</v>
      </c>
      <c r="J1046" s="190">
        <v>59100</v>
      </c>
      <c r="K1046" s="190"/>
      <c r="L1046" s="199" t="s">
        <v>3245</v>
      </c>
      <c r="M1046" s="190"/>
      <c r="N1046" s="190"/>
      <c r="O1046" s="190"/>
      <c r="P1046" s="190"/>
      <c r="Q1046" s="190"/>
      <c r="R1046" s="190">
        <v>5910</v>
      </c>
      <c r="S1046" s="190"/>
      <c r="T1046" s="190"/>
      <c r="U1046" s="188" t="s">
        <v>1580</v>
      </c>
      <c r="V1046" s="189" t="s">
        <v>6923</v>
      </c>
      <c r="W1046" s="103" t="str">
        <f t="shared" si="19"/>
        <v>End</v>
      </c>
    </row>
    <row r="1047" spans="1:23" ht="12.75" customHeight="1">
      <c r="A1047" s="108">
        <v>1038</v>
      </c>
      <c r="B1047" s="22"/>
      <c r="C1047" s="67"/>
      <c r="D1047" s="68"/>
      <c r="E1047" s="79">
        <v>5920</v>
      </c>
      <c r="F1047" s="79"/>
      <c r="G1047" s="79"/>
      <c r="H1047" s="5"/>
      <c r="I1047" s="5" t="s">
        <v>3182</v>
      </c>
      <c r="J1047" s="5"/>
      <c r="K1047" s="5"/>
      <c r="L1047" s="79" t="s">
        <v>1130</v>
      </c>
      <c r="M1047" s="20"/>
      <c r="N1047" s="20"/>
      <c r="O1047" s="20"/>
      <c r="P1047" s="20"/>
      <c r="Q1047" s="20"/>
      <c r="R1047" s="23" t="s">
        <v>2232</v>
      </c>
      <c r="S1047" s="20"/>
      <c r="T1047" s="20"/>
      <c r="U1047" s="23" t="s">
        <v>1580</v>
      </c>
      <c r="W1047" s="103" t="str">
        <f t="shared" si="19"/>
        <v/>
      </c>
    </row>
    <row r="1048" spans="1:23" ht="12.75" customHeight="1">
      <c r="A1048" s="108">
        <v>1039</v>
      </c>
      <c r="B1048" s="126"/>
      <c r="C1048" s="65"/>
      <c r="D1048" s="43"/>
      <c r="F1048" s="127">
        <v>59200</v>
      </c>
      <c r="I1048" s="1" t="s">
        <v>3182</v>
      </c>
      <c r="J1048" s="1">
        <v>5920</v>
      </c>
      <c r="L1048" s="1147" t="s">
        <v>3240</v>
      </c>
      <c r="M1048" s="103"/>
      <c r="N1048" s="103"/>
      <c r="O1048" s="103"/>
      <c r="P1048" s="103"/>
      <c r="Q1048" s="103"/>
      <c r="R1048" s="103">
        <v>5920</v>
      </c>
      <c r="S1048" s="103"/>
      <c r="T1048" s="103"/>
      <c r="U1048" s="128" t="s">
        <v>1580</v>
      </c>
      <c r="W1048" s="103" t="str">
        <f t="shared" si="19"/>
        <v/>
      </c>
    </row>
    <row r="1049" spans="1:23" s="20" customFormat="1" ht="12.75" customHeight="1">
      <c r="A1049" s="108">
        <v>1040</v>
      </c>
      <c r="B1049" s="192"/>
      <c r="C1049" s="198"/>
      <c r="D1049" s="195"/>
      <c r="E1049" s="199"/>
      <c r="F1049" s="199"/>
      <c r="G1049" s="199">
        <v>592010</v>
      </c>
      <c r="H1049" s="191"/>
      <c r="I1049" s="191" t="s">
        <v>839</v>
      </c>
      <c r="J1049" s="190">
        <v>59200</v>
      </c>
      <c r="K1049" s="190"/>
      <c r="L1049" s="199" t="s">
        <v>3245</v>
      </c>
      <c r="M1049" s="190"/>
      <c r="N1049" s="190"/>
      <c r="O1049" s="190"/>
      <c r="P1049" s="190"/>
      <c r="Q1049" s="190"/>
      <c r="R1049" s="190">
        <v>5920</v>
      </c>
      <c r="S1049" s="190"/>
      <c r="T1049" s="190"/>
      <c r="U1049" s="188" t="s">
        <v>1580</v>
      </c>
      <c r="V1049" s="189" t="s">
        <v>6923</v>
      </c>
      <c r="W1049" s="103" t="str">
        <f t="shared" si="19"/>
        <v>End</v>
      </c>
    </row>
    <row r="1050" spans="1:23" ht="12.75" customHeight="1">
      <c r="A1050" s="108">
        <v>1041</v>
      </c>
      <c r="B1050" s="1144"/>
      <c r="C1050" s="65"/>
      <c r="D1050" s="43"/>
      <c r="E1050" s="117"/>
      <c r="F1050" s="117"/>
      <c r="G1050" s="117">
        <v>592030</v>
      </c>
      <c r="H1050" s="109"/>
      <c r="I1050" s="109" t="s">
        <v>840</v>
      </c>
      <c r="J1050" s="1">
        <v>59200</v>
      </c>
      <c r="L1050" s="117" t="s">
        <v>3245</v>
      </c>
      <c r="M1050" s="103"/>
      <c r="N1050" s="103"/>
      <c r="O1050" s="103"/>
      <c r="P1050" s="103"/>
      <c r="Q1050" s="103"/>
      <c r="R1050" s="103">
        <v>5920</v>
      </c>
      <c r="S1050" s="103"/>
      <c r="T1050" s="103"/>
      <c r="U1050" s="128" t="s">
        <v>1580</v>
      </c>
      <c r="W1050" s="103" t="str">
        <f t="shared" si="19"/>
        <v/>
      </c>
    </row>
    <row r="1051" spans="1:23" ht="12.75" customHeight="1">
      <c r="A1051" s="108">
        <v>1042</v>
      </c>
      <c r="B1051" s="126"/>
      <c r="C1051" s="65"/>
      <c r="D1051" s="43"/>
      <c r="E1051" s="117"/>
      <c r="F1051" s="117"/>
      <c r="G1051" s="117">
        <v>592040</v>
      </c>
      <c r="H1051" s="109"/>
      <c r="I1051" s="109" t="s">
        <v>841</v>
      </c>
      <c r="J1051" s="1">
        <v>59200</v>
      </c>
      <c r="L1051" s="117" t="s">
        <v>3245</v>
      </c>
      <c r="M1051" s="103"/>
      <c r="N1051" s="103"/>
      <c r="O1051" s="103"/>
      <c r="P1051" s="103"/>
      <c r="Q1051" s="103"/>
      <c r="R1051" s="103">
        <v>5920</v>
      </c>
      <c r="S1051" s="103"/>
      <c r="T1051" s="103"/>
      <c r="U1051" s="128" t="s">
        <v>1580</v>
      </c>
      <c r="W1051" s="103" t="str">
        <f t="shared" si="19"/>
        <v/>
      </c>
    </row>
    <row r="1052" spans="1:23" ht="12.75" customHeight="1">
      <c r="A1052" s="108">
        <v>1043</v>
      </c>
      <c r="B1052" s="126"/>
      <c r="C1052" s="65"/>
      <c r="D1052" s="43"/>
      <c r="E1052" s="117"/>
      <c r="F1052" s="117"/>
      <c r="G1052" s="117">
        <v>592060</v>
      </c>
      <c r="H1052" s="109"/>
      <c r="I1052" s="109" t="s">
        <v>842</v>
      </c>
      <c r="J1052" s="1">
        <v>59200</v>
      </c>
      <c r="L1052" s="117" t="s">
        <v>3245</v>
      </c>
      <c r="M1052" s="103"/>
      <c r="N1052" s="103"/>
      <c r="O1052" s="103"/>
      <c r="P1052" s="103"/>
      <c r="Q1052" s="103"/>
      <c r="R1052" s="103">
        <v>5920</v>
      </c>
      <c r="S1052" s="103"/>
      <c r="T1052" s="103"/>
      <c r="U1052" s="128" t="s">
        <v>1580</v>
      </c>
      <c r="W1052" s="103" t="str">
        <f t="shared" si="19"/>
        <v/>
      </c>
    </row>
    <row r="1053" spans="1:23" s="20" customFormat="1" ht="12.75" customHeight="1">
      <c r="A1053" s="108">
        <v>1044</v>
      </c>
      <c r="B1053" s="126"/>
      <c r="C1053" s="65"/>
      <c r="D1053" s="43"/>
      <c r="E1053" s="117"/>
      <c r="F1053" s="117"/>
      <c r="G1053" s="117">
        <v>592070</v>
      </c>
      <c r="H1053" s="109"/>
      <c r="I1053" s="109" t="s">
        <v>843</v>
      </c>
      <c r="J1053" s="1">
        <v>59200</v>
      </c>
      <c r="K1053" s="1"/>
      <c r="L1053" s="117" t="s">
        <v>3245</v>
      </c>
      <c r="M1053" s="103"/>
      <c r="N1053" s="103"/>
      <c r="O1053" s="103"/>
      <c r="P1053" s="103"/>
      <c r="Q1053" s="103"/>
      <c r="R1053" s="103">
        <v>5920</v>
      </c>
      <c r="S1053" s="103"/>
      <c r="T1053" s="103"/>
      <c r="U1053" s="128" t="s">
        <v>1580</v>
      </c>
      <c r="V1053" s="223"/>
      <c r="W1053" s="103" t="str">
        <f t="shared" si="19"/>
        <v/>
      </c>
    </row>
    <row r="1054" spans="1:23" ht="12.75" customHeight="1">
      <c r="A1054" s="108">
        <v>1045</v>
      </c>
      <c r="B1054" s="126"/>
      <c r="C1054" s="65"/>
      <c r="D1054" s="43"/>
      <c r="E1054" s="117"/>
      <c r="F1054" s="117"/>
      <c r="G1054" s="117">
        <v>592080</v>
      </c>
      <c r="H1054" s="109"/>
      <c r="I1054" s="109" t="s">
        <v>844</v>
      </c>
      <c r="J1054" s="1">
        <v>59200</v>
      </c>
      <c r="L1054" s="117" t="s">
        <v>3245</v>
      </c>
      <c r="M1054" s="103"/>
      <c r="N1054" s="103"/>
      <c r="O1054" s="103"/>
      <c r="P1054" s="103"/>
      <c r="Q1054" s="103"/>
      <c r="R1054" s="103">
        <v>5920</v>
      </c>
      <c r="S1054" s="103"/>
      <c r="T1054" s="103"/>
      <c r="U1054" s="128" t="s">
        <v>1580</v>
      </c>
      <c r="W1054" s="103" t="str">
        <f t="shared" si="19"/>
        <v/>
      </c>
    </row>
    <row r="1055" spans="1:23" ht="12.75" customHeight="1">
      <c r="A1055" s="108">
        <v>1046</v>
      </c>
      <c r="B1055" s="126"/>
      <c r="C1055" s="65"/>
      <c r="D1055" s="43"/>
      <c r="E1055" s="117"/>
      <c r="F1055" s="117"/>
      <c r="G1055" s="117">
        <v>592081</v>
      </c>
      <c r="H1055" s="109"/>
      <c r="I1055" s="109" t="s">
        <v>845</v>
      </c>
      <c r="J1055" s="1">
        <v>59200</v>
      </c>
      <c r="L1055" s="117" t="s">
        <v>3245</v>
      </c>
      <c r="M1055" s="103"/>
      <c r="N1055" s="103"/>
      <c r="O1055" s="103"/>
      <c r="P1055" s="103"/>
      <c r="Q1055" s="103"/>
      <c r="R1055" s="103">
        <v>5920</v>
      </c>
      <c r="S1055" s="103"/>
      <c r="T1055" s="103"/>
      <c r="U1055" s="128" t="s">
        <v>1580</v>
      </c>
      <c r="W1055" s="103" t="str">
        <f t="shared" si="19"/>
        <v/>
      </c>
    </row>
    <row r="1056" spans="1:23" ht="12.75" customHeight="1">
      <c r="A1056" s="108">
        <v>1047</v>
      </c>
      <c r="B1056" s="126"/>
      <c r="C1056" s="65"/>
      <c r="D1056" s="43"/>
      <c r="E1056" s="117"/>
      <c r="F1056" s="117"/>
      <c r="G1056" s="117">
        <v>592090</v>
      </c>
      <c r="H1056" s="109"/>
      <c r="I1056" s="109" t="s">
        <v>846</v>
      </c>
      <c r="J1056" s="1">
        <v>59200</v>
      </c>
      <c r="L1056" s="117" t="s">
        <v>3245</v>
      </c>
      <c r="M1056" s="103"/>
      <c r="N1056" s="103"/>
      <c r="O1056" s="103"/>
      <c r="P1056" s="103"/>
      <c r="Q1056" s="103"/>
      <c r="R1056" s="103">
        <v>5920</v>
      </c>
      <c r="S1056" s="103"/>
      <c r="T1056" s="103"/>
      <c r="U1056" s="128" t="s">
        <v>1580</v>
      </c>
      <c r="W1056" s="103" t="str">
        <f t="shared" si="19"/>
        <v/>
      </c>
    </row>
    <row r="1057" spans="1:23" ht="12.75" customHeight="1">
      <c r="A1057" s="108">
        <v>1048</v>
      </c>
      <c r="B1057" s="126"/>
      <c r="C1057" s="65"/>
      <c r="D1057" s="43"/>
      <c r="E1057" s="117"/>
      <c r="F1057" s="117"/>
      <c r="G1057" s="117">
        <v>592100</v>
      </c>
      <c r="H1057" s="109"/>
      <c r="I1057" s="109" t="s">
        <v>847</v>
      </c>
      <c r="J1057" s="1">
        <v>59200</v>
      </c>
      <c r="L1057" s="117" t="s">
        <v>3245</v>
      </c>
      <c r="M1057" s="103"/>
      <c r="N1057" s="103"/>
      <c r="O1057" s="103"/>
      <c r="P1057" s="103"/>
      <c r="Q1057" s="103"/>
      <c r="R1057" s="103">
        <v>5920</v>
      </c>
      <c r="S1057" s="103"/>
      <c r="T1057" s="103"/>
      <c r="U1057" s="128" t="s">
        <v>1580</v>
      </c>
      <c r="W1057" s="103" t="str">
        <f t="shared" si="19"/>
        <v/>
      </c>
    </row>
    <row r="1058" spans="1:23" ht="12.75" customHeight="1">
      <c r="A1058" s="108">
        <v>1049</v>
      </c>
      <c r="B1058" s="126"/>
      <c r="C1058" s="65"/>
      <c r="D1058" s="43"/>
      <c r="E1058" s="117"/>
      <c r="F1058" s="117"/>
      <c r="G1058" s="117">
        <v>592110</v>
      </c>
      <c r="H1058" s="109"/>
      <c r="I1058" s="109" t="s">
        <v>848</v>
      </c>
      <c r="J1058" s="1">
        <v>59200</v>
      </c>
      <c r="L1058" s="117" t="s">
        <v>3245</v>
      </c>
      <c r="M1058" s="103"/>
      <c r="N1058" s="103"/>
      <c r="O1058" s="103"/>
      <c r="P1058" s="103"/>
      <c r="Q1058" s="103"/>
      <c r="R1058" s="103">
        <v>5920</v>
      </c>
      <c r="S1058" s="103"/>
      <c r="T1058" s="103"/>
      <c r="U1058" s="128" t="s">
        <v>1580</v>
      </c>
      <c r="W1058" s="103" t="str">
        <f t="shared" si="19"/>
        <v/>
      </c>
    </row>
    <row r="1059" spans="1:23" ht="12.75" customHeight="1">
      <c r="A1059" s="108">
        <v>1050</v>
      </c>
      <c r="B1059" s="1144"/>
      <c r="C1059" s="65"/>
      <c r="D1059" s="43"/>
      <c r="E1059" s="117"/>
      <c r="F1059" s="117"/>
      <c r="G1059" s="117">
        <v>592200</v>
      </c>
      <c r="H1059" s="109"/>
      <c r="I1059" s="109" t="s">
        <v>6146</v>
      </c>
      <c r="J1059" s="1">
        <v>59200</v>
      </c>
      <c r="L1059" s="117" t="s">
        <v>3245</v>
      </c>
      <c r="M1059" s="103"/>
      <c r="N1059" s="103"/>
      <c r="O1059" s="103"/>
      <c r="P1059" s="103"/>
      <c r="Q1059" s="103"/>
      <c r="R1059" s="103"/>
      <c r="S1059" s="103"/>
      <c r="T1059" s="103"/>
      <c r="U1059" s="128" t="s">
        <v>1580</v>
      </c>
      <c r="W1059" s="103" t="str">
        <f t="shared" si="19"/>
        <v/>
      </c>
    </row>
    <row r="1060" spans="1:23" ht="12.75" customHeight="1">
      <c r="A1060" s="108">
        <v>1051</v>
      </c>
      <c r="B1060" s="22"/>
      <c r="C1060" s="67"/>
      <c r="D1060" s="68"/>
      <c r="E1060" s="79">
        <v>5930</v>
      </c>
      <c r="F1060" s="79"/>
      <c r="G1060" s="79"/>
      <c r="H1060" s="5"/>
      <c r="I1060" s="5" t="s">
        <v>849</v>
      </c>
      <c r="J1060" s="5"/>
      <c r="K1060" s="5"/>
      <c r="L1060" s="79" t="s">
        <v>1130</v>
      </c>
      <c r="M1060" s="20"/>
      <c r="N1060" s="20"/>
      <c r="O1060" s="20"/>
      <c r="P1060" s="20"/>
      <c r="Q1060" s="20"/>
      <c r="R1060" s="23" t="s">
        <v>2232</v>
      </c>
      <c r="S1060" s="20"/>
      <c r="T1060" s="20"/>
      <c r="U1060" s="23" t="s">
        <v>1580</v>
      </c>
      <c r="W1060" s="103" t="str">
        <f t="shared" si="19"/>
        <v/>
      </c>
    </row>
    <row r="1061" spans="1:23" ht="12.75" customHeight="1">
      <c r="A1061" s="108">
        <v>1052</v>
      </c>
      <c r="B1061" s="126"/>
      <c r="C1061" s="65"/>
      <c r="D1061" s="43"/>
      <c r="E1061" s="1147"/>
      <c r="F1061" s="1147">
        <v>59300</v>
      </c>
      <c r="G1061" s="1147"/>
      <c r="I1061" s="1" t="s">
        <v>849</v>
      </c>
      <c r="J1061" s="1">
        <v>5930</v>
      </c>
      <c r="L1061" s="1147" t="s">
        <v>3240</v>
      </c>
      <c r="M1061" s="103"/>
      <c r="N1061" s="103"/>
      <c r="O1061" s="103"/>
      <c r="P1061" s="103"/>
      <c r="Q1061" s="103"/>
      <c r="R1061" s="103">
        <v>5930</v>
      </c>
      <c r="S1061" s="103"/>
      <c r="T1061" s="103"/>
      <c r="U1061" s="128" t="s">
        <v>1580</v>
      </c>
      <c r="W1061" s="103" t="str">
        <f t="shared" si="19"/>
        <v/>
      </c>
    </row>
    <row r="1062" spans="1:23" ht="12.75" customHeight="1">
      <c r="A1062" s="108">
        <v>1053</v>
      </c>
      <c r="B1062" s="126"/>
      <c r="C1062" s="65"/>
      <c r="D1062" s="43"/>
      <c r="E1062" s="117"/>
      <c r="F1062" s="117"/>
      <c r="G1062" s="117">
        <v>593010</v>
      </c>
      <c r="H1062" s="109"/>
      <c r="I1062" s="109" t="s">
        <v>850</v>
      </c>
      <c r="J1062" s="1">
        <v>59300</v>
      </c>
      <c r="L1062" s="117" t="s">
        <v>3245</v>
      </c>
      <c r="M1062" s="103"/>
      <c r="N1062" s="103"/>
      <c r="O1062" s="103"/>
      <c r="P1062" s="103"/>
      <c r="Q1062" s="103"/>
      <c r="R1062" s="103">
        <v>5930</v>
      </c>
      <c r="S1062" s="103"/>
      <c r="T1062" s="103"/>
      <c r="U1062" s="128" t="s">
        <v>1580</v>
      </c>
      <c r="W1062" s="103" t="str">
        <f t="shared" si="19"/>
        <v/>
      </c>
    </row>
    <row r="1063" spans="1:23" ht="12.75" customHeight="1">
      <c r="A1063" s="108">
        <v>1054</v>
      </c>
      <c r="B1063" s="126"/>
      <c r="C1063" s="65"/>
      <c r="D1063" s="43"/>
      <c r="E1063" s="117"/>
      <c r="F1063" s="117"/>
      <c r="G1063" s="117">
        <v>593020</v>
      </c>
      <c r="H1063" s="109"/>
      <c r="I1063" s="109" t="s">
        <v>851</v>
      </c>
      <c r="J1063" s="1">
        <v>59300</v>
      </c>
      <c r="L1063" s="117" t="s">
        <v>3245</v>
      </c>
      <c r="M1063" s="103"/>
      <c r="N1063" s="103"/>
      <c r="O1063" s="103"/>
      <c r="P1063" s="103"/>
      <c r="Q1063" s="103"/>
      <c r="R1063" s="103">
        <v>5930</v>
      </c>
      <c r="S1063" s="103"/>
      <c r="T1063" s="103"/>
      <c r="U1063" s="128" t="s">
        <v>1580</v>
      </c>
      <c r="W1063" s="103" t="str">
        <f t="shared" si="19"/>
        <v/>
      </c>
    </row>
    <row r="1064" spans="1:23" ht="12.75" customHeight="1">
      <c r="A1064" s="108">
        <v>1055</v>
      </c>
      <c r="B1064" s="22"/>
      <c r="C1064" s="67"/>
      <c r="D1064" s="68"/>
      <c r="E1064" s="79">
        <v>5940</v>
      </c>
      <c r="F1064" s="79"/>
      <c r="G1064" s="79"/>
      <c r="H1064" s="5"/>
      <c r="I1064" s="5" t="s">
        <v>852</v>
      </c>
      <c r="J1064" s="5"/>
      <c r="K1064" s="5"/>
      <c r="L1064" s="79" t="s">
        <v>1130</v>
      </c>
      <c r="M1064" s="20"/>
      <c r="N1064" s="20"/>
      <c r="O1064" s="20"/>
      <c r="P1064" s="20"/>
      <c r="Q1064" s="20"/>
      <c r="R1064" s="23" t="s">
        <v>2232</v>
      </c>
      <c r="S1064" s="20"/>
      <c r="T1064" s="20"/>
      <c r="U1064" s="23" t="s">
        <v>1580</v>
      </c>
      <c r="W1064" s="103" t="str">
        <f t="shared" si="19"/>
        <v/>
      </c>
    </row>
    <row r="1065" spans="1:23" s="20" customFormat="1" ht="12.75" customHeight="1">
      <c r="A1065" s="108">
        <v>1056</v>
      </c>
      <c r="B1065" s="126"/>
      <c r="C1065" s="65"/>
      <c r="D1065" s="43"/>
      <c r="E1065" s="1147"/>
      <c r="F1065" s="1147">
        <v>59400</v>
      </c>
      <c r="G1065" s="1147"/>
      <c r="H1065" s="1"/>
      <c r="I1065" s="1" t="s">
        <v>852</v>
      </c>
      <c r="J1065" s="1">
        <v>5940</v>
      </c>
      <c r="K1065" s="1"/>
      <c r="L1065" s="1147" t="s">
        <v>3240</v>
      </c>
      <c r="M1065" s="103"/>
      <c r="N1065" s="103"/>
      <c r="O1065" s="103"/>
      <c r="P1065" s="103"/>
      <c r="Q1065" s="103"/>
      <c r="R1065" s="103">
        <v>5940</v>
      </c>
      <c r="S1065" s="103"/>
      <c r="T1065" s="103"/>
      <c r="U1065" s="128" t="s">
        <v>1580</v>
      </c>
      <c r="V1065" s="223"/>
      <c r="W1065" s="103" t="str">
        <f t="shared" si="19"/>
        <v/>
      </c>
    </row>
    <row r="1066" spans="1:23" ht="12.75" customHeight="1">
      <c r="A1066" s="108">
        <v>1057</v>
      </c>
      <c r="B1066" s="126"/>
      <c r="C1066" s="65"/>
      <c r="D1066" s="43"/>
      <c r="E1066" s="117"/>
      <c r="F1066" s="117"/>
      <c r="G1066" s="112">
        <v>594000</v>
      </c>
      <c r="H1066" s="109"/>
      <c r="I1066" s="109" t="s">
        <v>4915</v>
      </c>
      <c r="J1066" s="1">
        <v>59400</v>
      </c>
      <c r="L1066" s="117" t="s">
        <v>3245</v>
      </c>
      <c r="M1066" s="103"/>
      <c r="N1066" s="103"/>
      <c r="O1066" s="103"/>
      <c r="P1066" s="103"/>
      <c r="Q1066" s="103"/>
      <c r="R1066" s="103">
        <v>5940</v>
      </c>
      <c r="S1066" s="103"/>
      <c r="T1066" s="103"/>
      <c r="U1066" s="128" t="s">
        <v>1580</v>
      </c>
      <c r="W1066" s="103" t="str">
        <f t="shared" si="19"/>
        <v/>
      </c>
    </row>
    <row r="1067" spans="1:23" ht="12.75" customHeight="1">
      <c r="A1067" s="108">
        <v>1058</v>
      </c>
      <c r="B1067" s="61"/>
      <c r="C1067" s="62"/>
      <c r="D1067" s="63">
        <v>53</v>
      </c>
      <c r="E1067" s="61"/>
      <c r="F1067" s="152"/>
      <c r="G1067" s="152"/>
      <c r="H1067" s="154"/>
      <c r="I1067" s="154" t="s">
        <v>853</v>
      </c>
      <c r="J1067" s="64"/>
      <c r="K1067" s="64"/>
      <c r="L1067" s="152"/>
      <c r="M1067" s="103"/>
      <c r="N1067" s="103"/>
      <c r="O1067" s="103"/>
      <c r="P1067" s="103"/>
      <c r="Q1067" s="103"/>
      <c r="R1067" s="103"/>
      <c r="S1067" s="103"/>
      <c r="T1067" s="103"/>
      <c r="U1067" s="128" t="s">
        <v>1580</v>
      </c>
      <c r="W1067" s="103" t="str">
        <f t="shared" si="19"/>
        <v/>
      </c>
    </row>
    <row r="1068" spans="1:23" ht="12.75" customHeight="1">
      <c r="A1068" s="108">
        <v>1059</v>
      </c>
      <c r="B1068" s="19"/>
      <c r="C1068" s="81"/>
      <c r="D1068" s="82"/>
      <c r="E1068" s="23">
        <v>5950</v>
      </c>
      <c r="F1068" s="23"/>
      <c r="G1068" s="23"/>
      <c r="H1068" s="20"/>
      <c r="I1068" s="20" t="s">
        <v>854</v>
      </c>
      <c r="J1068" s="5"/>
      <c r="K1068" s="5"/>
      <c r="L1068" s="23" t="s">
        <v>1130</v>
      </c>
      <c r="M1068" s="20"/>
      <c r="N1068" s="20"/>
      <c r="O1068" s="20"/>
      <c r="P1068" s="20"/>
      <c r="Q1068" s="20"/>
      <c r="R1068" s="23" t="s">
        <v>2232</v>
      </c>
      <c r="S1068" s="20"/>
      <c r="T1068" s="20"/>
      <c r="U1068" s="23" t="s">
        <v>1580</v>
      </c>
      <c r="W1068" s="103" t="str">
        <f t="shared" si="19"/>
        <v/>
      </c>
    </row>
    <row r="1069" spans="1:23" ht="12.75" customHeight="1">
      <c r="A1069" s="108">
        <v>1060</v>
      </c>
      <c r="B1069" s="1146"/>
      <c r="C1069" s="44"/>
      <c r="D1069" s="45"/>
      <c r="E1069" s="1145"/>
      <c r="F1069" s="1145">
        <v>59500</v>
      </c>
      <c r="G1069" s="128"/>
      <c r="H1069" s="103"/>
      <c r="I1069" s="103" t="s">
        <v>854</v>
      </c>
      <c r="J1069" s="1">
        <v>5950</v>
      </c>
      <c r="L1069" s="128" t="s">
        <v>3240</v>
      </c>
      <c r="M1069" s="103"/>
      <c r="N1069" s="103"/>
      <c r="O1069" s="103"/>
      <c r="P1069" s="103"/>
      <c r="Q1069" s="103"/>
      <c r="R1069" s="103">
        <v>5950</v>
      </c>
      <c r="S1069" s="103"/>
      <c r="T1069" s="103"/>
      <c r="U1069" s="128" t="s">
        <v>1580</v>
      </c>
      <c r="W1069" s="103" t="str">
        <f t="shared" si="19"/>
        <v/>
      </c>
    </row>
    <row r="1070" spans="1:23" ht="12.75" customHeight="1">
      <c r="A1070" s="108">
        <v>1061</v>
      </c>
      <c r="B1070" s="1146"/>
      <c r="C1070" s="44"/>
      <c r="D1070" s="45"/>
      <c r="E1070" s="1145"/>
      <c r="F1070" s="1145"/>
      <c r="G1070" s="117">
        <v>595000</v>
      </c>
      <c r="H1070" s="103"/>
      <c r="I1070" s="103" t="s">
        <v>853</v>
      </c>
      <c r="J1070" s="1">
        <v>59500</v>
      </c>
      <c r="L1070" s="117" t="s">
        <v>3245</v>
      </c>
      <c r="M1070" s="103"/>
      <c r="N1070" s="103"/>
      <c r="O1070" s="103"/>
      <c r="P1070" s="103"/>
      <c r="Q1070" s="103"/>
      <c r="R1070" s="103">
        <v>5950</v>
      </c>
      <c r="S1070" s="103"/>
      <c r="T1070" s="103"/>
      <c r="U1070" s="128" t="s">
        <v>1580</v>
      </c>
      <c r="W1070" s="103" t="str">
        <f t="shared" si="19"/>
        <v/>
      </c>
    </row>
    <row r="1071" spans="1:23" ht="12.75" customHeight="1">
      <c r="A1071" s="108">
        <v>1062</v>
      </c>
      <c r="B1071" s="126"/>
      <c r="C1071" s="65"/>
      <c r="D1071" s="43"/>
      <c r="E1071" s="117"/>
      <c r="F1071" s="117"/>
      <c r="G1071" s="117">
        <v>595010</v>
      </c>
      <c r="H1071" s="109"/>
      <c r="I1071" s="109" t="s">
        <v>855</v>
      </c>
      <c r="J1071" s="1">
        <v>59500</v>
      </c>
      <c r="L1071" s="117" t="s">
        <v>3245</v>
      </c>
      <c r="M1071" s="103"/>
      <c r="N1071" s="103"/>
      <c r="O1071" s="103"/>
      <c r="P1071" s="103"/>
      <c r="Q1071" s="103"/>
      <c r="R1071" s="103">
        <v>5950</v>
      </c>
      <c r="S1071" s="103"/>
      <c r="T1071" s="103"/>
      <c r="U1071" s="128" t="s">
        <v>1580</v>
      </c>
      <c r="W1071" s="103" t="str">
        <f t="shared" si="19"/>
        <v/>
      </c>
    </row>
    <row r="1072" spans="1:23" ht="12.75" customHeight="1">
      <c r="A1072" s="108">
        <v>1063</v>
      </c>
      <c r="B1072" s="126"/>
      <c r="C1072" s="65"/>
      <c r="D1072" s="43"/>
      <c r="E1072" s="117"/>
      <c r="F1072" s="117"/>
      <c r="G1072" s="117">
        <v>595020</v>
      </c>
      <c r="H1072" s="109"/>
      <c r="I1072" s="109" t="s">
        <v>567</v>
      </c>
      <c r="J1072" s="1">
        <v>59500</v>
      </c>
      <c r="L1072" s="117" t="s">
        <v>3245</v>
      </c>
      <c r="M1072" s="103"/>
      <c r="N1072" s="103"/>
      <c r="O1072" s="103"/>
      <c r="P1072" s="103"/>
      <c r="Q1072" s="103"/>
      <c r="R1072" s="103">
        <v>5950</v>
      </c>
      <c r="S1072" s="103"/>
      <c r="T1072" s="103"/>
      <c r="U1072" s="128" t="s">
        <v>1580</v>
      </c>
      <c r="W1072" s="103" t="str">
        <f t="shared" si="19"/>
        <v/>
      </c>
    </row>
    <row r="1073" spans="1:23" ht="12.75" customHeight="1">
      <c r="A1073" s="108">
        <v>1064</v>
      </c>
      <c r="B1073" s="126"/>
      <c r="C1073" s="65"/>
      <c r="D1073" s="43"/>
      <c r="E1073" s="117"/>
      <c r="F1073" s="117"/>
      <c r="G1073" s="117">
        <v>595030</v>
      </c>
      <c r="H1073" s="109"/>
      <c r="I1073" s="109" t="s">
        <v>856</v>
      </c>
      <c r="J1073" s="1">
        <v>59500</v>
      </c>
      <c r="L1073" s="117" t="s">
        <v>3245</v>
      </c>
      <c r="M1073" s="103"/>
      <c r="N1073" s="103"/>
      <c r="O1073" s="103"/>
      <c r="P1073" s="103"/>
      <c r="Q1073" s="103"/>
      <c r="R1073" s="103">
        <v>5950</v>
      </c>
      <c r="S1073" s="103"/>
      <c r="T1073" s="103"/>
      <c r="U1073" s="128" t="s">
        <v>1580</v>
      </c>
      <c r="W1073" s="103" t="str">
        <f t="shared" si="19"/>
        <v/>
      </c>
    </row>
    <row r="1074" spans="1:23" ht="12.75" customHeight="1">
      <c r="A1074" s="108">
        <v>1065</v>
      </c>
      <c r="B1074" s="126"/>
      <c r="C1074" s="65"/>
      <c r="D1074" s="43"/>
      <c r="E1074" s="117"/>
      <c r="F1074" s="117"/>
      <c r="G1074" s="117">
        <v>595040</v>
      </c>
      <c r="H1074" s="109"/>
      <c r="I1074" s="109" t="s">
        <v>6183</v>
      </c>
      <c r="J1074" s="1">
        <v>59500</v>
      </c>
      <c r="L1074" s="117" t="s">
        <v>3245</v>
      </c>
      <c r="M1074" s="103"/>
      <c r="N1074" s="103"/>
      <c r="O1074" s="103"/>
      <c r="P1074" s="103"/>
      <c r="Q1074" s="103"/>
      <c r="R1074" s="103">
        <v>5950</v>
      </c>
      <c r="S1074" s="103"/>
      <c r="T1074" s="103"/>
      <c r="U1074" s="180" t="s">
        <v>1580</v>
      </c>
      <c r="W1074" s="103" t="str">
        <f t="shared" si="19"/>
        <v/>
      </c>
    </row>
    <row r="1075" spans="1:23" ht="12.75" customHeight="1">
      <c r="A1075" s="108">
        <v>1066</v>
      </c>
      <c r="B1075" s="126"/>
      <c r="C1075" s="65"/>
      <c r="D1075" s="43"/>
      <c r="E1075" s="117"/>
      <c r="F1075" s="117"/>
      <c r="G1075" s="117">
        <v>595050</v>
      </c>
      <c r="H1075" s="109"/>
      <c r="I1075" s="109" t="s">
        <v>569</v>
      </c>
      <c r="J1075" s="1">
        <v>59500</v>
      </c>
      <c r="L1075" s="117" t="s">
        <v>3245</v>
      </c>
      <c r="M1075" s="103"/>
      <c r="N1075" s="103"/>
      <c r="O1075" s="103"/>
      <c r="P1075" s="103"/>
      <c r="Q1075" s="103"/>
      <c r="R1075" s="103">
        <v>5950</v>
      </c>
      <c r="S1075" s="103"/>
      <c r="T1075" s="103"/>
      <c r="U1075" s="128" t="s">
        <v>1580</v>
      </c>
      <c r="W1075" s="103" t="str">
        <f t="shared" si="19"/>
        <v/>
      </c>
    </row>
    <row r="1076" spans="1:23" ht="12.75" customHeight="1">
      <c r="A1076" s="108">
        <v>1067</v>
      </c>
      <c r="B1076" s="126"/>
      <c r="C1076" s="65"/>
      <c r="D1076" s="43"/>
      <c r="E1076" s="117"/>
      <c r="F1076" s="117"/>
      <c r="G1076" s="117">
        <v>595060</v>
      </c>
      <c r="H1076" s="109"/>
      <c r="I1076" s="109" t="s">
        <v>857</v>
      </c>
      <c r="J1076" s="1">
        <v>59500</v>
      </c>
      <c r="L1076" s="117" t="s">
        <v>3245</v>
      </c>
      <c r="M1076" s="103"/>
      <c r="N1076" s="103"/>
      <c r="O1076" s="103"/>
      <c r="P1076" s="103"/>
      <c r="Q1076" s="103"/>
      <c r="R1076" s="103">
        <v>5950</v>
      </c>
      <c r="S1076" s="103"/>
      <c r="T1076" s="103"/>
      <c r="U1076" s="128" t="s">
        <v>1580</v>
      </c>
      <c r="W1076" s="103" t="str">
        <f t="shared" si="19"/>
        <v/>
      </c>
    </row>
    <row r="1077" spans="1:23" s="20" customFormat="1" ht="12.75" customHeight="1">
      <c r="A1077" s="108">
        <v>1068</v>
      </c>
      <c r="B1077" s="126"/>
      <c r="C1077" s="65"/>
      <c r="D1077" s="43"/>
      <c r="E1077" s="117"/>
      <c r="F1077" s="117"/>
      <c r="G1077" s="117">
        <v>595090</v>
      </c>
      <c r="H1077" s="109"/>
      <c r="I1077" s="109" t="s">
        <v>568</v>
      </c>
      <c r="J1077" s="1">
        <v>59500</v>
      </c>
      <c r="K1077" s="1"/>
      <c r="L1077" s="117" t="s">
        <v>3245</v>
      </c>
      <c r="M1077" s="103"/>
      <c r="N1077" s="103"/>
      <c r="O1077" s="103"/>
      <c r="P1077" s="103"/>
      <c r="Q1077" s="103"/>
      <c r="R1077" s="103">
        <v>5950</v>
      </c>
      <c r="S1077" s="103"/>
      <c r="T1077" s="103"/>
      <c r="U1077" s="128" t="s">
        <v>1580</v>
      </c>
      <c r="V1077" s="223"/>
      <c r="W1077" s="103" t="str">
        <f t="shared" si="19"/>
        <v/>
      </c>
    </row>
    <row r="1078" spans="1:23" ht="12.75" customHeight="1">
      <c r="A1078" s="108">
        <v>1069</v>
      </c>
      <c r="B1078" s="126"/>
      <c r="C1078" s="65"/>
      <c r="D1078" s="43"/>
      <c r="E1078" s="117"/>
      <c r="F1078" s="117"/>
      <c r="G1078" s="117">
        <v>595100</v>
      </c>
      <c r="H1078" s="109"/>
      <c r="I1078" s="109" t="s">
        <v>2003</v>
      </c>
      <c r="J1078" s="1">
        <v>59500</v>
      </c>
      <c r="L1078" s="117" t="s">
        <v>3245</v>
      </c>
      <c r="M1078" s="103"/>
      <c r="N1078" s="103"/>
      <c r="O1078" s="103"/>
      <c r="P1078" s="103"/>
      <c r="Q1078" s="103"/>
      <c r="R1078" s="103">
        <v>5950</v>
      </c>
      <c r="S1078" s="103"/>
      <c r="T1078" s="103"/>
      <c r="U1078" s="128" t="s">
        <v>1580</v>
      </c>
      <c r="W1078" s="103" t="str">
        <f t="shared" si="19"/>
        <v/>
      </c>
    </row>
    <row r="1079" spans="1:23" ht="12.75" customHeight="1">
      <c r="A1079" s="108">
        <v>1070</v>
      </c>
      <c r="B1079" s="126"/>
      <c r="C1079" s="65"/>
      <c r="D1079" s="43"/>
      <c r="E1079" s="117"/>
      <c r="F1079" s="117"/>
      <c r="G1079" s="117">
        <v>595110</v>
      </c>
      <c r="H1079" s="109"/>
      <c r="I1079" s="109" t="s">
        <v>9104</v>
      </c>
      <c r="J1079" s="1">
        <v>59500</v>
      </c>
      <c r="L1079" s="117" t="s">
        <v>3245</v>
      </c>
      <c r="M1079" s="103"/>
      <c r="N1079" s="103"/>
      <c r="O1079" s="103"/>
      <c r="P1079" s="103"/>
      <c r="Q1079" s="103"/>
      <c r="R1079" s="103">
        <v>5950</v>
      </c>
      <c r="S1079" s="103"/>
      <c r="T1079" s="103"/>
      <c r="U1079" s="128" t="s">
        <v>1580</v>
      </c>
      <c r="W1079" s="103" t="str">
        <f t="shared" si="19"/>
        <v/>
      </c>
    </row>
    <row r="1080" spans="1:23" ht="12.75" customHeight="1">
      <c r="A1080" s="108">
        <v>1071</v>
      </c>
      <c r="B1080" s="126"/>
      <c r="C1080" s="65"/>
      <c r="D1080" s="43"/>
      <c r="E1080" s="117"/>
      <c r="F1080" s="117"/>
      <c r="G1080" s="117">
        <v>595120</v>
      </c>
      <c r="H1080" s="109"/>
      <c r="I1080" s="109" t="s">
        <v>570</v>
      </c>
      <c r="J1080" s="1">
        <v>59500</v>
      </c>
      <c r="L1080" s="117" t="s">
        <v>3245</v>
      </c>
      <c r="M1080" s="103"/>
      <c r="N1080" s="103"/>
      <c r="O1080" s="103"/>
      <c r="P1080" s="103"/>
      <c r="Q1080" s="103"/>
      <c r="R1080" s="103">
        <v>5950</v>
      </c>
      <c r="S1080" s="103"/>
      <c r="T1080" s="103"/>
      <c r="U1080" s="128" t="s">
        <v>1580</v>
      </c>
      <c r="W1080" s="103" t="str">
        <f t="shared" si="19"/>
        <v/>
      </c>
    </row>
    <row r="1081" spans="1:23" ht="12.75" customHeight="1">
      <c r="A1081" s="108">
        <v>1072</v>
      </c>
      <c r="B1081" s="364"/>
      <c r="C1081" s="65"/>
      <c r="D1081" s="43"/>
      <c r="E1081" s="23">
        <v>5960</v>
      </c>
      <c r="F1081" s="117"/>
      <c r="G1081" s="117"/>
      <c r="H1081" s="109"/>
      <c r="I1081" s="20" t="s">
        <v>7613</v>
      </c>
      <c r="L1081" s="117"/>
      <c r="M1081" s="103"/>
      <c r="N1081" s="103"/>
      <c r="O1081" s="103"/>
      <c r="P1081" s="103"/>
      <c r="Q1081" s="103"/>
      <c r="R1081" s="103"/>
      <c r="S1081" s="103"/>
      <c r="T1081" s="103"/>
      <c r="U1081" s="365"/>
      <c r="W1081" s="103" t="str">
        <f t="shared" si="19"/>
        <v/>
      </c>
    </row>
    <row r="1082" spans="1:23" ht="12.75" customHeight="1">
      <c r="A1082" s="108">
        <v>1073</v>
      </c>
      <c r="B1082" s="364"/>
      <c r="C1082" s="65"/>
      <c r="D1082" s="43"/>
      <c r="E1082" s="117"/>
      <c r="F1082" s="1145">
        <v>59600</v>
      </c>
      <c r="G1082" s="103"/>
      <c r="H1082" s="103"/>
      <c r="I1082" s="103" t="s">
        <v>7613</v>
      </c>
      <c r="J1082" s="103">
        <v>5960</v>
      </c>
      <c r="L1082" s="365" t="s">
        <v>3240</v>
      </c>
      <c r="M1082" s="103"/>
      <c r="N1082" s="103"/>
      <c r="O1082" s="103"/>
      <c r="P1082" s="103"/>
      <c r="Q1082" s="103"/>
      <c r="R1082" s="103">
        <v>5960</v>
      </c>
      <c r="S1082" s="103"/>
      <c r="T1082" s="103"/>
      <c r="U1082" s="365" t="s">
        <v>1580</v>
      </c>
      <c r="W1082" s="103" t="str">
        <f t="shared" si="19"/>
        <v/>
      </c>
    </row>
    <row r="1083" spans="1:23" ht="12.75" customHeight="1">
      <c r="A1083" s="108">
        <v>1074</v>
      </c>
      <c r="B1083" s="364"/>
      <c r="C1083" s="65"/>
      <c r="D1083" s="43"/>
      <c r="E1083" s="117"/>
      <c r="F1083" s="117"/>
      <c r="G1083" s="117">
        <v>596010</v>
      </c>
      <c r="H1083" s="109"/>
      <c r="I1083" s="109" t="s">
        <v>7612</v>
      </c>
      <c r="J1083" s="1">
        <v>59600</v>
      </c>
      <c r="L1083" s="117" t="s">
        <v>3245</v>
      </c>
      <c r="M1083" s="103"/>
      <c r="N1083" s="103"/>
      <c r="O1083" s="103"/>
      <c r="P1083" s="103"/>
      <c r="Q1083" s="103"/>
      <c r="R1083" s="103">
        <v>5960</v>
      </c>
      <c r="S1083" s="103"/>
      <c r="T1083" s="103"/>
      <c r="U1083" s="365" t="s">
        <v>1580</v>
      </c>
      <c r="W1083" s="103" t="str">
        <f t="shared" si="19"/>
        <v/>
      </c>
    </row>
    <row r="1084" spans="1:23" ht="12.75" customHeight="1">
      <c r="A1084" s="108">
        <v>1075</v>
      </c>
      <c r="B1084" s="22"/>
      <c r="C1084" s="67"/>
      <c r="D1084" s="68"/>
      <c r="E1084" s="79">
        <v>5970</v>
      </c>
      <c r="F1084" s="79"/>
      <c r="G1084" s="79"/>
      <c r="H1084" s="5"/>
      <c r="I1084" s="5" t="s">
        <v>2004</v>
      </c>
      <c r="J1084" s="5"/>
      <c r="K1084" s="5"/>
      <c r="L1084" s="79" t="s">
        <v>1130</v>
      </c>
      <c r="M1084" s="20"/>
      <c r="N1084" s="20"/>
      <c r="O1084" s="20"/>
      <c r="P1084" s="20"/>
      <c r="Q1084" s="20"/>
      <c r="R1084" s="23" t="s">
        <v>2232</v>
      </c>
      <c r="S1084" s="20"/>
      <c r="T1084" s="20"/>
      <c r="U1084" s="23" t="s">
        <v>1580</v>
      </c>
      <c r="W1084" s="103" t="str">
        <f t="shared" si="19"/>
        <v/>
      </c>
    </row>
    <row r="1085" spans="1:23" ht="12.75" customHeight="1">
      <c r="A1085" s="108">
        <v>1076</v>
      </c>
      <c r="B1085" s="1144"/>
      <c r="C1085" s="65"/>
      <c r="D1085" s="43"/>
      <c r="E1085" s="1147"/>
      <c r="F1085" s="1147">
        <v>59700</v>
      </c>
      <c r="G1085" s="1147"/>
      <c r="I1085" s="1" t="s">
        <v>2004</v>
      </c>
      <c r="J1085" s="1">
        <v>5970</v>
      </c>
      <c r="L1085" s="1147" t="s">
        <v>3240</v>
      </c>
      <c r="M1085" s="103"/>
      <c r="N1085" s="103"/>
      <c r="O1085" s="103"/>
      <c r="P1085" s="103"/>
      <c r="Q1085" s="103"/>
      <c r="R1085" s="103">
        <v>5970</v>
      </c>
      <c r="S1085" s="103"/>
      <c r="T1085" s="103"/>
      <c r="U1085" s="128" t="s">
        <v>1580</v>
      </c>
      <c r="W1085" s="103" t="str">
        <f t="shared" si="19"/>
        <v/>
      </c>
    </row>
    <row r="1086" spans="1:23" ht="12.75" customHeight="1">
      <c r="A1086" s="108">
        <v>1077</v>
      </c>
      <c r="B1086" s="126"/>
      <c r="C1086" s="65"/>
      <c r="D1086" s="43"/>
      <c r="E1086" s="117"/>
      <c r="F1086" s="117"/>
      <c r="G1086" s="117">
        <v>597010</v>
      </c>
      <c r="H1086" s="109"/>
      <c r="I1086" s="109" t="s">
        <v>2005</v>
      </c>
      <c r="J1086" s="1">
        <v>59700</v>
      </c>
      <c r="L1086" s="117" t="s">
        <v>3245</v>
      </c>
      <c r="M1086" s="103"/>
      <c r="N1086" s="103"/>
      <c r="O1086" s="103"/>
      <c r="P1086" s="103"/>
      <c r="Q1086" s="103"/>
      <c r="R1086" s="103">
        <v>5970</v>
      </c>
      <c r="S1086" s="103"/>
      <c r="T1086" s="103"/>
      <c r="U1086" s="128" t="s">
        <v>1580</v>
      </c>
      <c r="W1086" s="103" t="str">
        <f t="shared" si="19"/>
        <v/>
      </c>
    </row>
    <row r="1087" spans="1:23" ht="12.75" customHeight="1">
      <c r="A1087" s="108">
        <v>1078</v>
      </c>
      <c r="B1087" s="126"/>
      <c r="C1087" s="65"/>
      <c r="D1087" s="43"/>
      <c r="E1087" s="117"/>
      <c r="F1087" s="117"/>
      <c r="G1087" s="117">
        <v>597019</v>
      </c>
      <c r="H1087" s="109"/>
      <c r="I1087" s="109" t="s">
        <v>4997</v>
      </c>
      <c r="J1087" s="1">
        <v>59700</v>
      </c>
      <c r="L1087" s="117" t="s">
        <v>3245</v>
      </c>
      <c r="M1087" s="103"/>
      <c r="N1087" s="103"/>
      <c r="O1087" s="103"/>
      <c r="P1087" s="103"/>
      <c r="Q1087" s="103"/>
      <c r="R1087" s="103">
        <v>5970</v>
      </c>
      <c r="S1087" s="103"/>
      <c r="T1087" s="103"/>
      <c r="U1087" s="128" t="s">
        <v>1580</v>
      </c>
      <c r="W1087" s="103" t="str">
        <f t="shared" si="19"/>
        <v/>
      </c>
    </row>
    <row r="1088" spans="1:23" ht="12.75" customHeight="1">
      <c r="A1088" s="108">
        <v>1079</v>
      </c>
      <c r="B1088" s="126"/>
      <c r="C1088" s="65"/>
      <c r="D1088" s="43"/>
      <c r="E1088" s="117"/>
      <c r="F1088" s="117"/>
      <c r="G1088" s="117">
        <v>597020</v>
      </c>
      <c r="H1088" s="109"/>
      <c r="I1088" s="109" t="s">
        <v>2006</v>
      </c>
      <c r="J1088" s="1">
        <v>59700</v>
      </c>
      <c r="L1088" s="117" t="s">
        <v>3245</v>
      </c>
      <c r="M1088" s="103"/>
      <c r="N1088" s="103"/>
      <c r="O1088" s="103"/>
      <c r="P1088" s="103"/>
      <c r="Q1088" s="103"/>
      <c r="R1088" s="103">
        <v>5970</v>
      </c>
      <c r="S1088" s="103"/>
      <c r="T1088" s="103"/>
      <c r="U1088" s="128" t="s">
        <v>1580</v>
      </c>
      <c r="W1088" s="103" t="str">
        <f t="shared" si="19"/>
        <v/>
      </c>
    </row>
    <row r="1089" spans="1:23" s="20" customFormat="1" ht="12.75" customHeight="1">
      <c r="A1089" s="108">
        <v>1080</v>
      </c>
      <c r="B1089" s="126"/>
      <c r="C1089" s="65"/>
      <c r="D1089" s="43"/>
      <c r="E1089" s="117"/>
      <c r="F1089" s="117"/>
      <c r="G1089" s="117">
        <v>597030</v>
      </c>
      <c r="H1089" s="109"/>
      <c r="I1089" s="109" t="s">
        <v>2007</v>
      </c>
      <c r="J1089" s="1">
        <v>59700</v>
      </c>
      <c r="K1089" s="1"/>
      <c r="L1089" s="117" t="s">
        <v>3245</v>
      </c>
      <c r="M1089" s="103"/>
      <c r="N1089" s="103"/>
      <c r="O1089" s="103"/>
      <c r="P1089" s="103"/>
      <c r="Q1089" s="103"/>
      <c r="R1089" s="103">
        <v>5970</v>
      </c>
      <c r="S1089" s="103"/>
      <c r="T1089" s="103"/>
      <c r="U1089" s="128" t="s">
        <v>1580</v>
      </c>
      <c r="V1089" s="223"/>
      <c r="W1089" s="103" t="str">
        <f t="shared" si="19"/>
        <v/>
      </c>
    </row>
    <row r="1090" spans="1:23" ht="12.75" customHeight="1">
      <c r="A1090" s="108">
        <v>1081</v>
      </c>
      <c r="B1090" s="192"/>
      <c r="C1090" s="198"/>
      <c r="D1090" s="195"/>
      <c r="E1090" s="199"/>
      <c r="F1090" s="199"/>
      <c r="G1090" s="199">
        <v>597040</v>
      </c>
      <c r="H1090" s="191"/>
      <c r="I1090" s="191" t="s">
        <v>2008</v>
      </c>
      <c r="J1090" s="190">
        <v>59700</v>
      </c>
      <c r="K1090" s="190"/>
      <c r="L1090" s="199" t="s">
        <v>3245</v>
      </c>
      <c r="M1090" s="190"/>
      <c r="N1090" s="190"/>
      <c r="O1090" s="190"/>
      <c r="P1090" s="190"/>
      <c r="Q1090" s="190"/>
      <c r="R1090" s="190">
        <v>5970</v>
      </c>
      <c r="S1090" s="190"/>
      <c r="T1090" s="190"/>
      <c r="U1090" s="188" t="s">
        <v>1580</v>
      </c>
      <c r="V1090" s="189" t="s">
        <v>6923</v>
      </c>
      <c r="W1090" s="103" t="str">
        <f t="shared" si="19"/>
        <v>End</v>
      </c>
    </row>
    <row r="1091" spans="1:23" ht="12.75" customHeight="1">
      <c r="A1091" s="108">
        <v>1082</v>
      </c>
      <c r="B1091" s="126"/>
      <c r="C1091" s="65"/>
      <c r="D1091" s="43"/>
      <c r="E1091" s="117"/>
      <c r="F1091" s="117"/>
      <c r="G1091" s="117">
        <v>597050</v>
      </c>
      <c r="H1091" s="109"/>
      <c r="I1091" s="109" t="s">
        <v>3951</v>
      </c>
      <c r="J1091" s="1">
        <v>59700</v>
      </c>
      <c r="L1091" s="117" t="s">
        <v>3245</v>
      </c>
      <c r="M1091" s="103"/>
      <c r="N1091" s="103"/>
      <c r="O1091" s="103"/>
      <c r="P1091" s="103"/>
      <c r="Q1091" s="103"/>
      <c r="R1091" s="103">
        <v>5970</v>
      </c>
      <c r="S1091" s="103"/>
      <c r="T1091" s="103"/>
      <c r="U1091" s="128" t="s">
        <v>1580</v>
      </c>
      <c r="W1091" s="103" t="str">
        <f t="shared" si="19"/>
        <v/>
      </c>
    </row>
    <row r="1092" spans="1:23" ht="12.75" customHeight="1">
      <c r="A1092" s="108">
        <v>1083</v>
      </c>
      <c r="B1092" s="126"/>
      <c r="C1092" s="65"/>
      <c r="D1092" s="43"/>
      <c r="E1092" s="117"/>
      <c r="F1092" s="117"/>
      <c r="G1092" s="117">
        <v>597430</v>
      </c>
      <c r="H1092" s="109"/>
      <c r="I1092" s="109" t="s">
        <v>2009</v>
      </c>
      <c r="J1092" s="1">
        <v>59700</v>
      </c>
      <c r="L1092" s="117" t="s">
        <v>3245</v>
      </c>
      <c r="M1092" s="103"/>
      <c r="N1092" s="103"/>
      <c r="O1092" s="103"/>
      <c r="P1092" s="103"/>
      <c r="Q1092" s="103"/>
      <c r="R1092" s="103">
        <v>5970</v>
      </c>
      <c r="S1092" s="103"/>
      <c r="T1092" s="103"/>
      <c r="U1092" s="128" t="s">
        <v>1580</v>
      </c>
      <c r="W1092" s="103" t="str">
        <f t="shared" si="19"/>
        <v/>
      </c>
    </row>
    <row r="1093" spans="1:23" ht="12.75" customHeight="1">
      <c r="A1093" s="108">
        <v>1084</v>
      </c>
      <c r="B1093" s="192"/>
      <c r="C1093" s="198"/>
      <c r="D1093" s="195"/>
      <c r="E1093" s="199"/>
      <c r="F1093" s="199"/>
      <c r="G1093" s="199">
        <v>597510</v>
      </c>
      <c r="H1093" s="191"/>
      <c r="I1093" s="191" t="s">
        <v>738</v>
      </c>
      <c r="J1093" s="190">
        <v>59700</v>
      </c>
      <c r="K1093" s="190"/>
      <c r="L1093" s="199" t="s">
        <v>3245</v>
      </c>
      <c r="M1093" s="190"/>
      <c r="N1093" s="190"/>
      <c r="O1093" s="190"/>
      <c r="P1093" s="190"/>
      <c r="Q1093" s="190"/>
      <c r="R1093" s="190">
        <v>5970</v>
      </c>
      <c r="S1093" s="190"/>
      <c r="T1093" s="190"/>
      <c r="U1093" s="188" t="s">
        <v>1580</v>
      </c>
      <c r="V1093" s="189" t="s">
        <v>7611</v>
      </c>
      <c r="W1093" s="103" t="str">
        <f t="shared" si="19"/>
        <v>End</v>
      </c>
    </row>
    <row r="1094" spans="1:23" ht="12.75" customHeight="1">
      <c r="A1094" s="108">
        <v>1085</v>
      </c>
      <c r="B1094" s="192"/>
      <c r="C1094" s="198"/>
      <c r="D1094" s="195"/>
      <c r="E1094" s="199"/>
      <c r="F1094" s="199"/>
      <c r="G1094" s="199">
        <v>597520</v>
      </c>
      <c r="H1094" s="191"/>
      <c r="I1094" s="191" t="s">
        <v>739</v>
      </c>
      <c r="J1094" s="190">
        <v>59700</v>
      </c>
      <c r="K1094" s="190"/>
      <c r="L1094" s="199" t="s">
        <v>3245</v>
      </c>
      <c r="M1094" s="190"/>
      <c r="N1094" s="190"/>
      <c r="O1094" s="190"/>
      <c r="P1094" s="190"/>
      <c r="Q1094" s="190"/>
      <c r="R1094" s="190">
        <v>5970</v>
      </c>
      <c r="S1094" s="190"/>
      <c r="T1094" s="190"/>
      <c r="U1094" s="188" t="s">
        <v>1580</v>
      </c>
      <c r="V1094" s="189" t="s">
        <v>7611</v>
      </c>
      <c r="W1094" s="103" t="str">
        <f t="shared" si="19"/>
        <v>End</v>
      </c>
    </row>
    <row r="1095" spans="1:23" ht="12.75" customHeight="1">
      <c r="A1095" s="108">
        <v>1086</v>
      </c>
      <c r="B1095" s="22"/>
      <c r="C1095" s="67"/>
      <c r="D1095" s="68"/>
      <c r="E1095" s="79">
        <v>5980</v>
      </c>
      <c r="F1095" s="79"/>
      <c r="G1095" s="79"/>
      <c r="H1095" s="5"/>
      <c r="I1095" s="5" t="s">
        <v>2010</v>
      </c>
      <c r="J1095" s="5"/>
      <c r="K1095" s="5"/>
      <c r="L1095" s="79" t="s">
        <v>1130</v>
      </c>
      <c r="M1095" s="20"/>
      <c r="N1095" s="20"/>
      <c r="O1095" s="20"/>
      <c r="P1095" s="20"/>
      <c r="Q1095" s="20"/>
      <c r="R1095" s="23" t="s">
        <v>2232</v>
      </c>
      <c r="S1095" s="20"/>
      <c r="T1095" s="20"/>
      <c r="U1095" s="23" t="s">
        <v>1580</v>
      </c>
      <c r="W1095" s="103" t="str">
        <f t="shared" si="19"/>
        <v/>
      </c>
    </row>
    <row r="1096" spans="1:23" ht="12.75" customHeight="1">
      <c r="A1096" s="108">
        <v>1087</v>
      </c>
      <c r="B1096" s="126"/>
      <c r="C1096" s="65"/>
      <c r="D1096" s="43"/>
      <c r="E1096" s="1147"/>
      <c r="F1096" s="1147">
        <v>59800</v>
      </c>
      <c r="G1096" s="1147"/>
      <c r="I1096" s="1" t="s">
        <v>2010</v>
      </c>
      <c r="J1096" s="1">
        <v>5980</v>
      </c>
      <c r="L1096" s="1147" t="s">
        <v>3240</v>
      </c>
      <c r="M1096" s="103"/>
      <c r="N1096" s="103"/>
      <c r="O1096" s="103"/>
      <c r="P1096" s="103"/>
      <c r="Q1096" s="103"/>
      <c r="R1096" s="103">
        <v>5980</v>
      </c>
      <c r="S1096" s="103"/>
      <c r="T1096" s="103"/>
      <c r="U1096" s="128" t="s">
        <v>1580</v>
      </c>
      <c r="W1096" s="103" t="str">
        <f t="shared" si="19"/>
        <v/>
      </c>
    </row>
    <row r="1097" spans="1:23" ht="12.75" customHeight="1">
      <c r="A1097" s="108">
        <v>1088</v>
      </c>
      <c r="B1097" s="126"/>
      <c r="C1097" s="65"/>
      <c r="D1097" s="43"/>
      <c r="E1097" s="117"/>
      <c r="F1097" s="117"/>
      <c r="G1097" s="117">
        <v>598010</v>
      </c>
      <c r="H1097" s="109"/>
      <c r="I1097" s="109" t="s">
        <v>2011</v>
      </c>
      <c r="J1097" s="1">
        <v>59800</v>
      </c>
      <c r="L1097" s="117" t="s">
        <v>3245</v>
      </c>
      <c r="M1097" s="103"/>
      <c r="N1097" s="103"/>
      <c r="O1097" s="103"/>
      <c r="P1097" s="103"/>
      <c r="Q1097" s="103"/>
      <c r="R1097" s="103">
        <v>5980</v>
      </c>
      <c r="S1097" s="103"/>
      <c r="T1097" s="103"/>
      <c r="U1097" s="128" t="s">
        <v>1580</v>
      </c>
      <c r="W1097" s="103" t="str">
        <f t="shared" si="19"/>
        <v/>
      </c>
    </row>
    <row r="1098" spans="1:23" ht="12.75" customHeight="1">
      <c r="A1098" s="108">
        <v>1089</v>
      </c>
      <c r="B1098" s="1144"/>
      <c r="C1098" s="65"/>
      <c r="D1098" s="43"/>
      <c r="E1098" s="117"/>
      <c r="F1098" s="117"/>
      <c r="G1098" s="117">
        <v>598020</v>
      </c>
      <c r="H1098" s="109"/>
      <c r="I1098" s="109" t="s">
        <v>2012</v>
      </c>
      <c r="J1098" s="1">
        <v>59800</v>
      </c>
      <c r="L1098" s="117" t="s">
        <v>3245</v>
      </c>
      <c r="M1098" s="103"/>
      <c r="N1098" s="103"/>
      <c r="O1098" s="103"/>
      <c r="P1098" s="103"/>
      <c r="Q1098" s="103"/>
      <c r="R1098" s="103">
        <v>5980</v>
      </c>
      <c r="S1098" s="103"/>
      <c r="T1098" s="103"/>
      <c r="U1098" s="128" t="s">
        <v>1580</v>
      </c>
      <c r="W1098" s="103" t="str">
        <f t="shared" si="19"/>
        <v/>
      </c>
    </row>
    <row r="1099" spans="1:23" ht="12.75" customHeight="1">
      <c r="A1099" s="108">
        <v>1090</v>
      </c>
      <c r="B1099" s="126"/>
      <c r="C1099" s="65"/>
      <c r="D1099" s="43"/>
      <c r="E1099" s="117"/>
      <c r="F1099" s="117"/>
      <c r="G1099" s="117">
        <v>598030</v>
      </c>
      <c r="H1099" s="109"/>
      <c r="I1099" s="109" t="s">
        <v>2013</v>
      </c>
      <c r="J1099" s="1">
        <v>59800</v>
      </c>
      <c r="L1099" s="117" t="s">
        <v>3245</v>
      </c>
      <c r="M1099" s="103"/>
      <c r="N1099" s="103"/>
      <c r="O1099" s="103"/>
      <c r="P1099" s="103"/>
      <c r="Q1099" s="103"/>
      <c r="R1099" s="103">
        <v>5980</v>
      </c>
      <c r="S1099" s="103"/>
      <c r="T1099" s="103"/>
      <c r="U1099" s="128" t="s">
        <v>1580</v>
      </c>
      <c r="W1099" s="103" t="str">
        <f t="shared" si="19"/>
        <v/>
      </c>
    </row>
    <row r="1100" spans="1:23" ht="12.75" customHeight="1">
      <c r="A1100" s="108">
        <v>1091</v>
      </c>
      <c r="B1100" s="126"/>
      <c r="C1100" s="65"/>
      <c r="D1100" s="43"/>
      <c r="E1100" s="117"/>
      <c r="F1100" s="117"/>
      <c r="G1100" s="117">
        <v>598040</v>
      </c>
      <c r="H1100" s="109"/>
      <c r="I1100" s="109" t="s">
        <v>2014</v>
      </c>
      <c r="J1100" s="1">
        <v>59800</v>
      </c>
      <c r="L1100" s="117" t="s">
        <v>3245</v>
      </c>
      <c r="M1100" s="103"/>
      <c r="N1100" s="103"/>
      <c r="O1100" s="103"/>
      <c r="P1100" s="103"/>
      <c r="Q1100" s="103"/>
      <c r="R1100" s="103">
        <v>5980</v>
      </c>
      <c r="S1100" s="103"/>
      <c r="T1100" s="103"/>
      <c r="U1100" s="128" t="s">
        <v>1580</v>
      </c>
      <c r="W1100" s="103" t="str">
        <f t="shared" si="19"/>
        <v/>
      </c>
    </row>
    <row r="1101" spans="1:23" ht="12.75" customHeight="1">
      <c r="A1101" s="108">
        <v>1092</v>
      </c>
      <c r="B1101" s="192"/>
      <c r="C1101" s="198"/>
      <c r="D1101" s="195"/>
      <c r="E1101" s="199"/>
      <c r="F1101" s="199"/>
      <c r="G1101" s="199">
        <v>598050</v>
      </c>
      <c r="H1101" s="191"/>
      <c r="I1101" s="191" t="s">
        <v>2015</v>
      </c>
      <c r="J1101" s="190">
        <v>59800</v>
      </c>
      <c r="K1101" s="190"/>
      <c r="L1101" s="199" t="s">
        <v>3245</v>
      </c>
      <c r="M1101" s="190"/>
      <c r="N1101" s="190"/>
      <c r="O1101" s="190"/>
      <c r="P1101" s="190"/>
      <c r="Q1101" s="190"/>
      <c r="R1101" s="190">
        <v>5980</v>
      </c>
      <c r="S1101" s="190"/>
      <c r="T1101" s="190"/>
      <c r="U1101" s="188" t="s">
        <v>1580</v>
      </c>
      <c r="V1101" s="189" t="s">
        <v>6923</v>
      </c>
      <c r="W1101" s="103" t="str">
        <f t="shared" si="19"/>
        <v>End</v>
      </c>
    </row>
    <row r="1102" spans="1:23" ht="12.75" customHeight="1">
      <c r="A1102" s="108">
        <v>1093</v>
      </c>
      <c r="B1102" s="192"/>
      <c r="C1102" s="198"/>
      <c r="D1102" s="195"/>
      <c r="E1102" s="199"/>
      <c r="F1102" s="199"/>
      <c r="G1102" s="199">
        <v>598110</v>
      </c>
      <c r="H1102" s="191"/>
      <c r="I1102" s="191" t="s">
        <v>2016</v>
      </c>
      <c r="J1102" s="190">
        <v>59800</v>
      </c>
      <c r="K1102" s="190"/>
      <c r="L1102" s="199" t="s">
        <v>3245</v>
      </c>
      <c r="M1102" s="190"/>
      <c r="N1102" s="190"/>
      <c r="O1102" s="190"/>
      <c r="P1102" s="190"/>
      <c r="Q1102" s="190"/>
      <c r="R1102" s="190">
        <v>5980</v>
      </c>
      <c r="S1102" s="190"/>
      <c r="T1102" s="190"/>
      <c r="U1102" s="188" t="s">
        <v>1580</v>
      </c>
      <c r="V1102" s="189" t="s">
        <v>6923</v>
      </c>
      <c r="W1102" s="103" t="str">
        <f t="shared" si="19"/>
        <v>End</v>
      </c>
    </row>
    <row r="1103" spans="1:23" ht="12.75" customHeight="1">
      <c r="A1103" s="108">
        <v>1094</v>
      </c>
      <c r="B1103" s="61"/>
      <c r="C1103" s="62"/>
      <c r="D1103" s="63">
        <v>54</v>
      </c>
      <c r="E1103" s="61"/>
      <c r="F1103" s="152"/>
      <c r="G1103" s="152"/>
      <c r="H1103" s="154"/>
      <c r="I1103" s="154" t="s">
        <v>2017</v>
      </c>
      <c r="J1103" s="64"/>
      <c r="K1103" s="64"/>
      <c r="L1103" s="152"/>
      <c r="M1103" s="103"/>
      <c r="N1103" s="103"/>
      <c r="O1103" s="103"/>
      <c r="P1103" s="103"/>
      <c r="Q1103" s="103"/>
      <c r="R1103" s="103"/>
      <c r="S1103" s="103"/>
      <c r="T1103" s="103"/>
      <c r="U1103" s="128" t="s">
        <v>1580</v>
      </c>
      <c r="W1103" s="103" t="str">
        <f t="shared" si="19"/>
        <v/>
      </c>
    </row>
    <row r="1104" spans="1:23" ht="12.75" customHeight="1">
      <c r="A1104" s="108">
        <v>1095</v>
      </c>
      <c r="B1104" s="22"/>
      <c r="C1104" s="67"/>
      <c r="D1104" s="68"/>
      <c r="E1104" s="79">
        <v>5990</v>
      </c>
      <c r="F1104" s="79"/>
      <c r="G1104" s="79"/>
      <c r="H1104" s="5"/>
      <c r="I1104" s="5" t="s">
        <v>2018</v>
      </c>
      <c r="J1104" s="5"/>
      <c r="K1104" s="5"/>
      <c r="L1104" s="79" t="s">
        <v>1130</v>
      </c>
      <c r="M1104" s="20"/>
      <c r="N1104" s="20"/>
      <c r="O1104" s="20"/>
      <c r="P1104" s="20"/>
      <c r="Q1104" s="20"/>
      <c r="R1104" s="23" t="s">
        <v>2232</v>
      </c>
      <c r="S1104" s="20"/>
      <c r="T1104" s="20"/>
      <c r="U1104" s="23" t="s">
        <v>1580</v>
      </c>
      <c r="W1104" s="103" t="str">
        <f t="shared" si="19"/>
        <v/>
      </c>
    </row>
    <row r="1105" spans="1:52" ht="12.75" customHeight="1">
      <c r="A1105" s="108">
        <v>1096</v>
      </c>
      <c r="B1105" s="126"/>
      <c r="C1105" s="65"/>
      <c r="D1105" s="43"/>
      <c r="E1105" s="1147"/>
      <c r="F1105" s="1147">
        <v>59900</v>
      </c>
      <c r="G1105" s="1147"/>
      <c r="I1105" s="1" t="s">
        <v>2018</v>
      </c>
      <c r="J1105" s="1">
        <v>5990</v>
      </c>
      <c r="L1105" s="1147" t="s">
        <v>1130</v>
      </c>
      <c r="M1105" s="103"/>
      <c r="N1105" s="103"/>
      <c r="O1105" s="103"/>
      <c r="P1105" s="103"/>
      <c r="Q1105" s="103"/>
      <c r="R1105" s="103">
        <v>5990</v>
      </c>
      <c r="S1105" s="103"/>
      <c r="T1105" s="103"/>
      <c r="U1105" s="128" t="s">
        <v>1580</v>
      </c>
      <c r="W1105" s="103" t="str">
        <f t="shared" ref="W1105:W1168" si="20">LEFT(V1105,3)</f>
        <v/>
      </c>
    </row>
    <row r="1106" spans="1:52" ht="12.75" customHeight="1">
      <c r="A1106" s="108">
        <v>1097</v>
      </c>
      <c r="B1106" s="126"/>
      <c r="C1106" s="65"/>
      <c r="D1106" s="43"/>
      <c r="E1106" s="117"/>
      <c r="F1106" s="117"/>
      <c r="G1106" s="117">
        <v>599010</v>
      </c>
      <c r="H1106" s="109"/>
      <c r="I1106" s="109" t="s">
        <v>219</v>
      </c>
      <c r="J1106" s="1">
        <v>59900</v>
      </c>
      <c r="L1106" s="117" t="s">
        <v>1130</v>
      </c>
      <c r="M1106" s="103"/>
      <c r="N1106" s="103"/>
      <c r="O1106" s="103"/>
      <c r="P1106" s="103"/>
      <c r="Q1106" s="103"/>
      <c r="R1106" s="103">
        <v>5990</v>
      </c>
      <c r="S1106" s="103"/>
      <c r="T1106" s="103"/>
      <c r="U1106" s="128" t="s">
        <v>1580</v>
      </c>
      <c r="W1106" s="103" t="str">
        <f t="shared" si="20"/>
        <v/>
      </c>
    </row>
    <row r="1107" spans="1:52" ht="12.75" customHeight="1">
      <c r="A1107" s="108">
        <v>1098</v>
      </c>
      <c r="B1107" s="126"/>
      <c r="C1107" s="65"/>
      <c r="D1107" s="43"/>
      <c r="E1107" s="117"/>
      <c r="F1107" s="117"/>
      <c r="G1107" s="112">
        <v>599020</v>
      </c>
      <c r="H1107" s="111"/>
      <c r="I1107" s="111" t="s">
        <v>220</v>
      </c>
      <c r="J1107" s="103">
        <v>59900</v>
      </c>
      <c r="K1107" s="103"/>
      <c r="L1107" s="112" t="s">
        <v>1130</v>
      </c>
      <c r="M1107" s="103"/>
      <c r="N1107" s="103"/>
      <c r="O1107" s="103"/>
      <c r="P1107" s="103"/>
      <c r="Q1107" s="103"/>
      <c r="R1107" s="103">
        <v>5990</v>
      </c>
      <c r="S1107" s="103"/>
      <c r="T1107" s="103"/>
      <c r="U1107" s="128" t="s">
        <v>1580</v>
      </c>
      <c r="W1107" s="103" t="str">
        <f t="shared" si="20"/>
        <v/>
      </c>
    </row>
    <row r="1108" spans="1:52" ht="12.75" customHeight="1">
      <c r="A1108" s="108">
        <v>1099</v>
      </c>
      <c r="B1108" s="126"/>
      <c r="C1108" s="65"/>
      <c r="D1108" s="43"/>
      <c r="E1108" s="117"/>
      <c r="F1108" s="117"/>
      <c r="G1108" s="112">
        <v>599040</v>
      </c>
      <c r="H1108" s="111"/>
      <c r="I1108" s="111" t="s">
        <v>221</v>
      </c>
      <c r="J1108" s="103">
        <v>59900</v>
      </c>
      <c r="K1108" s="103"/>
      <c r="L1108" s="112" t="s">
        <v>1130</v>
      </c>
      <c r="M1108" s="103"/>
      <c r="N1108" s="103"/>
      <c r="O1108" s="103"/>
      <c r="P1108" s="103"/>
      <c r="Q1108" s="103"/>
      <c r="R1108" s="103">
        <v>5990</v>
      </c>
      <c r="S1108" s="103"/>
      <c r="T1108" s="103"/>
      <c r="U1108" s="128" t="s">
        <v>1580</v>
      </c>
      <c r="W1108" s="103" t="str">
        <f t="shared" si="20"/>
        <v/>
      </c>
    </row>
    <row r="1109" spans="1:52" ht="12.75" customHeight="1">
      <c r="A1109" s="108">
        <v>1100</v>
      </c>
      <c r="B1109" s="61"/>
      <c r="C1109" s="62"/>
      <c r="D1109" s="63">
        <v>55</v>
      </c>
      <c r="E1109" s="61"/>
      <c r="F1109" s="152"/>
      <c r="G1109" s="152"/>
      <c r="H1109" s="154"/>
      <c r="I1109" s="154" t="s">
        <v>222</v>
      </c>
      <c r="J1109" s="64"/>
      <c r="K1109" s="64"/>
      <c r="L1109" s="152"/>
      <c r="M1109" s="103"/>
      <c r="N1109" s="103"/>
      <c r="O1109" s="103"/>
      <c r="P1109" s="103"/>
      <c r="Q1109" s="103"/>
      <c r="R1109" s="103"/>
      <c r="S1109" s="103"/>
      <c r="T1109" s="103"/>
      <c r="U1109" s="128" t="s">
        <v>1580</v>
      </c>
      <c r="W1109" s="103" t="str">
        <f t="shared" si="20"/>
        <v/>
      </c>
    </row>
    <row r="1110" spans="1:52" ht="12.75" customHeight="1">
      <c r="A1110" s="108">
        <v>1101</v>
      </c>
      <c r="B1110" s="126"/>
      <c r="C1110" s="65"/>
      <c r="D1110" s="43"/>
      <c r="E1110" s="117">
        <v>589</v>
      </c>
      <c r="F1110" s="117"/>
      <c r="G1110" s="117"/>
      <c r="H1110" s="109"/>
      <c r="I1110" s="109" t="s">
        <v>223</v>
      </c>
      <c r="J1110" s="1">
        <v>55</v>
      </c>
      <c r="L1110" s="117" t="s">
        <v>3240</v>
      </c>
      <c r="M1110" s="103"/>
      <c r="N1110" s="103"/>
      <c r="O1110" s="103"/>
      <c r="P1110" s="103"/>
      <c r="Q1110" s="103"/>
      <c r="R1110" s="103"/>
      <c r="S1110" s="103"/>
      <c r="T1110" s="103"/>
      <c r="U1110" s="128" t="s">
        <v>1580</v>
      </c>
      <c r="V1110" s="223"/>
      <c r="W1110" s="103" t="str">
        <f t="shared" si="20"/>
        <v/>
      </c>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row>
    <row r="1111" spans="1:52" s="20" customFormat="1" ht="12.75" customHeight="1">
      <c r="A1111" s="108">
        <v>1102</v>
      </c>
      <c r="B1111" s="126"/>
      <c r="C1111" s="65"/>
      <c r="D1111" s="43"/>
      <c r="E1111" s="117"/>
      <c r="F1111" s="117">
        <v>58900</v>
      </c>
      <c r="G1111" s="117"/>
      <c r="H1111" s="109"/>
      <c r="I1111" s="109" t="s">
        <v>223</v>
      </c>
      <c r="J1111" s="1">
        <v>589</v>
      </c>
      <c r="K1111" s="1"/>
      <c r="L1111" s="117" t="s">
        <v>3240</v>
      </c>
      <c r="M1111" s="103"/>
      <c r="N1111" s="103"/>
      <c r="O1111" s="103"/>
      <c r="P1111" s="103"/>
      <c r="Q1111" s="103"/>
      <c r="R1111" s="103"/>
      <c r="S1111" s="103"/>
      <c r="T1111" s="103"/>
      <c r="U1111" s="128" t="s">
        <v>1580</v>
      </c>
      <c r="V1111" s="38"/>
      <c r="W1111" s="103" t="str">
        <f t="shared" si="20"/>
        <v/>
      </c>
      <c r="X1111" s="103"/>
      <c r="Y1111" s="103"/>
      <c r="Z1111" s="103"/>
      <c r="AA1111" s="103"/>
      <c r="AB1111" s="103"/>
      <c r="AC1111" s="103"/>
      <c r="AD1111" s="103"/>
      <c r="AE1111" s="103"/>
      <c r="AF1111" s="103"/>
      <c r="AG1111" s="103"/>
      <c r="AH1111" s="103"/>
      <c r="AI1111" s="103"/>
      <c r="AJ1111" s="103"/>
      <c r="AK1111" s="103"/>
      <c r="AL1111" s="103"/>
      <c r="AM1111" s="103"/>
      <c r="AN1111" s="103"/>
      <c r="AO1111" s="103"/>
      <c r="AP1111" s="103"/>
      <c r="AQ1111" s="103"/>
      <c r="AR1111" s="103"/>
      <c r="AS1111" s="103"/>
      <c r="AT1111" s="103"/>
      <c r="AU1111" s="103"/>
      <c r="AV1111" s="103"/>
      <c r="AW1111" s="103"/>
      <c r="AX1111" s="103"/>
      <c r="AY1111" s="103"/>
      <c r="AZ1111" s="103"/>
    </row>
    <row r="1112" spans="1:52" ht="12.75" customHeight="1">
      <c r="A1112" s="108">
        <v>1103</v>
      </c>
      <c r="B1112" s="1144"/>
      <c r="C1112" s="65"/>
      <c r="D1112" s="43"/>
      <c r="E1112" s="117"/>
      <c r="F1112" s="117"/>
      <c r="G1112" s="117">
        <v>589199</v>
      </c>
      <c r="H1112" s="109"/>
      <c r="I1112" s="109" t="s">
        <v>721</v>
      </c>
      <c r="J1112" s="1">
        <v>58900</v>
      </c>
      <c r="L1112" s="117" t="s">
        <v>3245</v>
      </c>
      <c r="M1112" s="103"/>
      <c r="N1112" s="103"/>
      <c r="O1112" s="103"/>
      <c r="P1112" s="103"/>
      <c r="Q1112" s="103"/>
      <c r="R1112" s="103"/>
      <c r="S1112" s="103"/>
      <c r="T1112" s="103"/>
      <c r="U1112" s="128" t="s">
        <v>1580</v>
      </c>
      <c r="W1112" s="103" t="str">
        <f t="shared" si="20"/>
        <v/>
      </c>
    </row>
    <row r="1113" spans="1:52" ht="12.75" customHeight="1">
      <c r="A1113" s="108">
        <v>1104</v>
      </c>
      <c r="B1113" s="126"/>
      <c r="C1113" s="65"/>
      <c r="D1113" s="43"/>
      <c r="E1113" s="117"/>
      <c r="F1113" s="117"/>
      <c r="G1113" s="117">
        <v>589299</v>
      </c>
      <c r="H1113" s="109"/>
      <c r="I1113" s="109" t="s">
        <v>722</v>
      </c>
      <c r="J1113" s="1">
        <v>58900</v>
      </c>
      <c r="L1113" s="117" t="s">
        <v>3245</v>
      </c>
      <c r="M1113" s="103"/>
      <c r="N1113" s="103"/>
      <c r="O1113" s="103"/>
      <c r="P1113" s="103"/>
      <c r="Q1113" s="103"/>
      <c r="R1113" s="103"/>
      <c r="S1113" s="103"/>
      <c r="T1113" s="103"/>
      <c r="U1113" s="128" t="s">
        <v>1580</v>
      </c>
      <c r="W1113" s="103" t="str">
        <f t="shared" si="20"/>
        <v/>
      </c>
    </row>
    <row r="1114" spans="1:52" ht="12.75" customHeight="1">
      <c r="A1114" s="108">
        <v>1105</v>
      </c>
      <c r="B1114" s="126"/>
      <c r="C1114" s="65"/>
      <c r="D1114" s="43"/>
      <c r="E1114" s="117"/>
      <c r="F1114" s="117"/>
      <c r="G1114" s="117">
        <v>589399</v>
      </c>
      <c r="H1114" s="109"/>
      <c r="I1114" s="109" t="s">
        <v>224</v>
      </c>
      <c r="J1114" s="1">
        <v>58900</v>
      </c>
      <c r="L1114" s="117" t="s">
        <v>3245</v>
      </c>
      <c r="M1114" s="103"/>
      <c r="N1114" s="103"/>
      <c r="O1114" s="103"/>
      <c r="P1114" s="103"/>
      <c r="Q1114" s="103"/>
      <c r="R1114" s="103"/>
      <c r="S1114" s="103"/>
      <c r="T1114" s="103"/>
      <c r="U1114" s="128" t="s">
        <v>1580</v>
      </c>
      <c r="V1114" s="38" t="s">
        <v>9486</v>
      </c>
      <c r="W1114" s="103" t="str">
        <f t="shared" si="20"/>
        <v>End</v>
      </c>
    </row>
    <row r="1115" spans="1:52" ht="12.75" customHeight="1">
      <c r="A1115" s="108">
        <v>1106</v>
      </c>
      <c r="B1115" s="1144"/>
      <c r="C1115" s="65"/>
      <c r="D1115" s="43"/>
      <c r="E1115" s="117"/>
      <c r="F1115" s="117"/>
      <c r="G1115" s="117">
        <v>589499</v>
      </c>
      <c r="H1115" s="109"/>
      <c r="I1115" s="109" t="s">
        <v>225</v>
      </c>
      <c r="J1115" s="1">
        <v>58900</v>
      </c>
      <c r="L1115" s="117" t="s">
        <v>3245</v>
      </c>
      <c r="M1115" s="103"/>
      <c r="N1115" s="103"/>
      <c r="O1115" s="103"/>
      <c r="P1115" s="103"/>
      <c r="Q1115" s="103"/>
      <c r="R1115" s="103"/>
      <c r="S1115" s="103"/>
      <c r="T1115" s="103"/>
      <c r="U1115" s="128" t="s">
        <v>1580</v>
      </c>
      <c r="V1115" s="38" t="s">
        <v>9486</v>
      </c>
      <c r="W1115" s="103" t="str">
        <f t="shared" si="20"/>
        <v>End</v>
      </c>
    </row>
    <row r="1116" spans="1:52" ht="12.75" customHeight="1">
      <c r="A1116" s="108">
        <v>1107</v>
      </c>
      <c r="B1116" s="126"/>
      <c r="C1116" s="65"/>
      <c r="D1116" s="43"/>
      <c r="E1116" s="117">
        <v>674</v>
      </c>
      <c r="F1116" s="117"/>
      <c r="G1116" s="117"/>
      <c r="H1116" s="109"/>
      <c r="I1116" s="109" t="s">
        <v>226</v>
      </c>
      <c r="J1116" s="1">
        <v>55</v>
      </c>
      <c r="L1116" s="117" t="s">
        <v>3240</v>
      </c>
      <c r="M1116" s="103"/>
      <c r="N1116" s="103"/>
      <c r="O1116" s="103"/>
      <c r="P1116" s="103"/>
      <c r="Q1116" s="103"/>
      <c r="R1116" s="103"/>
      <c r="S1116" s="103"/>
      <c r="T1116" s="103"/>
      <c r="U1116" s="128" t="s">
        <v>514</v>
      </c>
      <c r="W1116" s="103" t="str">
        <f t="shared" si="20"/>
        <v/>
      </c>
    </row>
    <row r="1117" spans="1:52" ht="12.75" customHeight="1">
      <c r="A1117" s="108">
        <v>1108</v>
      </c>
      <c r="B1117" s="126"/>
      <c r="C1117" s="65"/>
      <c r="D1117" s="43"/>
      <c r="E1117" s="117"/>
      <c r="F1117" s="117">
        <v>67400</v>
      </c>
      <c r="G1117" s="117"/>
      <c r="H1117" s="109"/>
      <c r="I1117" s="109" t="s">
        <v>226</v>
      </c>
      <c r="J1117" s="1">
        <v>674</v>
      </c>
      <c r="L1117" s="117" t="s">
        <v>3240</v>
      </c>
      <c r="M1117" s="103"/>
      <c r="N1117" s="103"/>
      <c r="O1117" s="103"/>
      <c r="P1117" s="103"/>
      <c r="Q1117" s="103"/>
      <c r="R1117" s="103"/>
      <c r="S1117" s="103"/>
      <c r="T1117" s="103"/>
      <c r="U1117" s="128" t="s">
        <v>514</v>
      </c>
      <c r="W1117" s="103" t="str">
        <f t="shared" si="20"/>
        <v/>
      </c>
    </row>
    <row r="1118" spans="1:52" ht="12.75" customHeight="1">
      <c r="A1118" s="108">
        <v>1109</v>
      </c>
      <c r="B1118" s="1144"/>
      <c r="C1118" s="65"/>
      <c r="D1118" s="43"/>
      <c r="E1118" s="117"/>
      <c r="F1118" s="117"/>
      <c r="G1118" s="1147">
        <v>674199</v>
      </c>
      <c r="H1118" s="109"/>
      <c r="I1118" s="109" t="s">
        <v>227</v>
      </c>
      <c r="J1118" s="1">
        <v>67400</v>
      </c>
      <c r="L1118" s="117" t="s">
        <v>3245</v>
      </c>
      <c r="M1118" s="103"/>
      <c r="N1118" s="103"/>
      <c r="O1118" s="103"/>
      <c r="P1118" s="103"/>
      <c r="Q1118" s="103"/>
      <c r="R1118" s="103"/>
      <c r="S1118" s="103"/>
      <c r="T1118" s="103"/>
      <c r="U1118" s="128" t="s">
        <v>1580</v>
      </c>
      <c r="W1118" s="103" t="str">
        <f t="shared" si="20"/>
        <v/>
      </c>
    </row>
    <row r="1119" spans="1:52" ht="12.75" customHeight="1">
      <c r="A1119" s="108">
        <v>1110</v>
      </c>
      <c r="B1119" s="1144"/>
      <c r="C1119" s="65"/>
      <c r="D1119" s="43"/>
      <c r="E1119" s="117"/>
      <c r="F1119" s="117"/>
      <c r="G1119" s="117">
        <v>674299</v>
      </c>
      <c r="H1119" s="109"/>
      <c r="I1119" s="109" t="s">
        <v>228</v>
      </c>
      <c r="J1119" s="1">
        <v>67400</v>
      </c>
      <c r="L1119" s="117" t="s">
        <v>3245</v>
      </c>
      <c r="M1119" s="103"/>
      <c r="N1119" s="103"/>
      <c r="O1119" s="103"/>
      <c r="P1119" s="103"/>
      <c r="Q1119" s="103"/>
      <c r="R1119" s="103"/>
      <c r="S1119" s="103"/>
      <c r="T1119" s="103"/>
      <c r="U1119" s="128" t="s">
        <v>514</v>
      </c>
      <c r="W1119" s="103" t="str">
        <f t="shared" si="20"/>
        <v/>
      </c>
    </row>
    <row r="1120" spans="1:52" ht="12.75" customHeight="1">
      <c r="A1120" s="108">
        <v>1111</v>
      </c>
      <c r="B1120" s="1144"/>
      <c r="C1120" s="65"/>
      <c r="D1120" s="43"/>
      <c r="E1120" s="117"/>
      <c r="F1120" s="117"/>
      <c r="G1120" s="117">
        <v>674399</v>
      </c>
      <c r="H1120" s="109"/>
      <c r="I1120" s="109" t="s">
        <v>6201</v>
      </c>
      <c r="J1120" s="1">
        <v>67400</v>
      </c>
      <c r="L1120" s="117" t="s">
        <v>3245</v>
      </c>
      <c r="M1120" s="103"/>
      <c r="N1120" s="103"/>
      <c r="O1120" s="103"/>
      <c r="P1120" s="103"/>
      <c r="Q1120" s="103"/>
      <c r="R1120" s="103"/>
      <c r="S1120" s="103"/>
      <c r="T1120" s="103"/>
      <c r="U1120" s="128" t="s">
        <v>514</v>
      </c>
      <c r="W1120" s="103" t="str">
        <f t="shared" si="20"/>
        <v/>
      </c>
    </row>
    <row r="1121" spans="1:23" ht="12.75" customHeight="1">
      <c r="A1121" s="108">
        <v>1112</v>
      </c>
      <c r="B1121" s="1144"/>
      <c r="C1121" s="65"/>
      <c r="D1121" s="43"/>
      <c r="E1121" s="117"/>
      <c r="F1121" s="117"/>
      <c r="G1121" s="117">
        <v>674499</v>
      </c>
      <c r="H1121" s="109"/>
      <c r="I1121" s="109" t="s">
        <v>229</v>
      </c>
      <c r="J1121" s="1">
        <v>67400</v>
      </c>
      <c r="L1121" s="117" t="s">
        <v>3245</v>
      </c>
      <c r="M1121" s="103"/>
      <c r="N1121" s="103"/>
      <c r="O1121" s="103"/>
      <c r="P1121" s="103"/>
      <c r="Q1121" s="103"/>
      <c r="R1121" s="103"/>
      <c r="S1121" s="103"/>
      <c r="T1121" s="103"/>
      <c r="U1121" s="128" t="s">
        <v>514</v>
      </c>
      <c r="W1121" s="103" t="str">
        <f t="shared" si="20"/>
        <v/>
      </c>
    </row>
    <row r="1122" spans="1:23" ht="12.75" customHeight="1">
      <c r="A1122" s="108">
        <v>1113</v>
      </c>
      <c r="B1122" s="126"/>
      <c r="C1122" s="65"/>
      <c r="D1122" s="43"/>
      <c r="E1122" s="117"/>
      <c r="F1122" s="117"/>
      <c r="G1122" s="117">
        <v>674599</v>
      </c>
      <c r="H1122" s="109"/>
      <c r="I1122" s="109" t="s">
        <v>230</v>
      </c>
      <c r="J1122" s="1">
        <v>67400</v>
      </c>
      <c r="L1122" s="117" t="s">
        <v>3245</v>
      </c>
      <c r="M1122" s="103"/>
      <c r="N1122" s="103"/>
      <c r="O1122" s="103"/>
      <c r="P1122" s="103"/>
      <c r="Q1122" s="103"/>
      <c r="R1122" s="103"/>
      <c r="S1122" s="103"/>
      <c r="T1122" s="103"/>
      <c r="U1122" s="128" t="s">
        <v>514</v>
      </c>
      <c r="W1122" s="103" t="str">
        <f t="shared" si="20"/>
        <v/>
      </c>
    </row>
    <row r="1123" spans="1:23" ht="12.75" customHeight="1">
      <c r="A1123" s="108">
        <v>1114</v>
      </c>
      <c r="B1123" s="17">
        <v>70</v>
      </c>
      <c r="C1123" s="25">
        <v>60</v>
      </c>
      <c r="D1123" s="30"/>
      <c r="E1123" s="151"/>
      <c r="F1123" s="151"/>
      <c r="G1123" s="151"/>
      <c r="H1123" s="157"/>
      <c r="I1123" s="157" t="s">
        <v>231</v>
      </c>
      <c r="J1123" s="15"/>
      <c r="K1123" s="15"/>
      <c r="L1123" s="151"/>
      <c r="M1123" s="103"/>
      <c r="N1123" s="103"/>
      <c r="O1123" s="103"/>
      <c r="P1123" s="103"/>
      <c r="Q1123" s="103"/>
      <c r="R1123" s="103"/>
      <c r="S1123" s="103"/>
      <c r="T1123" s="103"/>
      <c r="U1123" s="128" t="s">
        <v>1580</v>
      </c>
      <c r="W1123" s="103" t="str">
        <f t="shared" si="20"/>
        <v/>
      </c>
    </row>
    <row r="1124" spans="1:23" ht="12.75" customHeight="1">
      <c r="A1124" s="108">
        <v>1115</v>
      </c>
      <c r="B1124" s="61"/>
      <c r="C1124" s="62"/>
      <c r="D1124" s="63">
        <v>61</v>
      </c>
      <c r="E1124" s="61"/>
      <c r="F1124" s="152"/>
      <c r="G1124" s="152"/>
      <c r="H1124" s="154"/>
      <c r="I1124" s="154" t="s">
        <v>232</v>
      </c>
      <c r="J1124" s="64"/>
      <c r="K1124" s="64"/>
      <c r="L1124" s="152"/>
      <c r="M1124" s="103"/>
      <c r="N1124" s="103"/>
      <c r="O1124" s="103"/>
      <c r="P1124" s="103"/>
      <c r="Q1124" s="103"/>
      <c r="R1124" s="103"/>
      <c r="S1124" s="103"/>
      <c r="T1124" s="103"/>
      <c r="U1124" s="128" t="s">
        <v>1580</v>
      </c>
      <c r="W1124" s="103" t="str">
        <f t="shared" si="20"/>
        <v/>
      </c>
    </row>
    <row r="1125" spans="1:23" ht="12.75" customHeight="1">
      <c r="A1125" s="108">
        <v>1116</v>
      </c>
      <c r="B1125" s="22"/>
      <c r="C1125" s="67"/>
      <c r="D1125" s="68"/>
      <c r="E1125" s="79">
        <v>6050</v>
      </c>
      <c r="F1125" s="79"/>
      <c r="G1125" s="79"/>
      <c r="H1125" s="5"/>
      <c r="I1125" s="5" t="s">
        <v>233</v>
      </c>
      <c r="J1125" s="5"/>
      <c r="K1125" s="5"/>
      <c r="L1125" s="79" t="s">
        <v>1130</v>
      </c>
      <c r="M1125" s="20"/>
      <c r="N1125" s="20"/>
      <c r="O1125" s="20"/>
      <c r="P1125" s="20"/>
      <c r="Q1125" s="20"/>
      <c r="R1125" s="23" t="s">
        <v>2232</v>
      </c>
      <c r="S1125" s="20"/>
      <c r="T1125" s="20"/>
      <c r="U1125" s="128" t="s">
        <v>1580</v>
      </c>
      <c r="W1125" s="103" t="str">
        <f t="shared" si="20"/>
        <v/>
      </c>
    </row>
    <row r="1126" spans="1:23" ht="12.75" customHeight="1">
      <c r="A1126" s="108">
        <v>1117</v>
      </c>
      <c r="B1126" s="1144"/>
      <c r="C1126" s="65"/>
      <c r="D1126" s="43"/>
      <c r="E1126" s="117"/>
      <c r="F1126" s="117">
        <v>60501</v>
      </c>
      <c r="G1126" s="117"/>
      <c r="H1126" s="109"/>
      <c r="I1126" s="109" t="s">
        <v>234</v>
      </c>
      <c r="J1126" s="1">
        <v>6050</v>
      </c>
      <c r="L1126" s="117" t="s">
        <v>3240</v>
      </c>
      <c r="M1126" s="103"/>
      <c r="N1126" s="103"/>
      <c r="O1126" s="103"/>
      <c r="P1126" s="103"/>
      <c r="Q1126" s="103"/>
      <c r="R1126" s="103">
        <v>6050</v>
      </c>
      <c r="S1126" s="103"/>
      <c r="T1126" s="103"/>
      <c r="U1126" s="128" t="s">
        <v>1580</v>
      </c>
      <c r="W1126" s="103" t="str">
        <f t="shared" si="20"/>
        <v/>
      </c>
    </row>
    <row r="1127" spans="1:23" ht="12.75" customHeight="1">
      <c r="A1127" s="108">
        <v>1118</v>
      </c>
      <c r="B1127" s="1144"/>
      <c r="C1127" s="65"/>
      <c r="D1127" s="43"/>
      <c r="E1127" s="117"/>
      <c r="F1127" s="117"/>
      <c r="G1127" s="117">
        <v>605010</v>
      </c>
      <c r="H1127" s="109"/>
      <c r="I1127" s="109" t="s">
        <v>235</v>
      </c>
      <c r="J1127" s="1">
        <v>60501</v>
      </c>
      <c r="L1127" s="117" t="s">
        <v>3245</v>
      </c>
      <c r="M1127" s="103"/>
      <c r="N1127" s="103"/>
      <c r="O1127" s="103"/>
      <c r="P1127" s="103"/>
      <c r="Q1127" s="103"/>
      <c r="R1127" s="103">
        <v>6050</v>
      </c>
      <c r="S1127" s="103"/>
      <c r="T1127" s="103"/>
      <c r="U1127" s="128" t="s">
        <v>1580</v>
      </c>
      <c r="W1127" s="103" t="str">
        <f t="shared" si="20"/>
        <v/>
      </c>
    </row>
    <row r="1128" spans="1:23" ht="12.75" customHeight="1">
      <c r="A1128" s="108">
        <v>1119</v>
      </c>
      <c r="B1128" s="126"/>
      <c r="C1128" s="65"/>
      <c r="D1128" s="43"/>
      <c r="E1128" s="117"/>
      <c r="F1128" s="117">
        <v>60502</v>
      </c>
      <c r="G1128" s="117"/>
      <c r="H1128" s="109"/>
      <c r="I1128" s="109" t="s">
        <v>236</v>
      </c>
      <c r="J1128" s="1">
        <v>6050</v>
      </c>
      <c r="L1128" s="117" t="s">
        <v>3240</v>
      </c>
      <c r="M1128" s="103"/>
      <c r="N1128" s="103"/>
      <c r="O1128" s="103"/>
      <c r="P1128" s="103"/>
      <c r="Q1128" s="103"/>
      <c r="R1128" s="103">
        <v>6050</v>
      </c>
      <c r="S1128" s="103"/>
      <c r="T1128" s="103"/>
      <c r="U1128" s="128" t="s">
        <v>1580</v>
      </c>
      <c r="W1128" s="103" t="str">
        <f t="shared" si="20"/>
        <v/>
      </c>
    </row>
    <row r="1129" spans="1:23" ht="12.75" customHeight="1">
      <c r="A1129" s="108">
        <v>1120</v>
      </c>
      <c r="B1129" s="126"/>
      <c r="C1129" s="65"/>
      <c r="D1129" s="43"/>
      <c r="E1129" s="117"/>
      <c r="F1129" s="117"/>
      <c r="G1129" s="117">
        <v>605020</v>
      </c>
      <c r="H1129" s="109"/>
      <c r="I1129" s="109" t="s">
        <v>237</v>
      </c>
      <c r="J1129" s="1">
        <v>60502</v>
      </c>
      <c r="L1129" s="117" t="s">
        <v>3245</v>
      </c>
      <c r="M1129" s="103"/>
      <c r="N1129" s="103"/>
      <c r="O1129" s="103"/>
      <c r="P1129" s="103"/>
      <c r="Q1129" s="103"/>
      <c r="R1129" s="103">
        <v>6050</v>
      </c>
      <c r="S1129" s="103"/>
      <c r="T1129" s="103"/>
      <c r="U1129" s="128" t="s">
        <v>1580</v>
      </c>
      <c r="W1129" s="103" t="str">
        <f t="shared" si="20"/>
        <v/>
      </c>
    </row>
    <row r="1130" spans="1:23" ht="12.75" customHeight="1">
      <c r="A1130" s="108">
        <v>1121</v>
      </c>
      <c r="B1130" s="192"/>
      <c r="C1130" s="198"/>
      <c r="D1130" s="195"/>
      <c r="E1130" s="199"/>
      <c r="F1130" s="199"/>
      <c r="G1130" s="199">
        <v>605021</v>
      </c>
      <c r="H1130" s="191"/>
      <c r="I1130" s="191" t="s">
        <v>238</v>
      </c>
      <c r="J1130" s="190">
        <v>60502</v>
      </c>
      <c r="K1130" s="190"/>
      <c r="L1130" s="199" t="s">
        <v>3245</v>
      </c>
      <c r="M1130" s="190"/>
      <c r="N1130" s="190"/>
      <c r="O1130" s="190"/>
      <c r="P1130" s="190"/>
      <c r="Q1130" s="190"/>
      <c r="R1130" s="190">
        <v>6050</v>
      </c>
      <c r="S1130" s="190"/>
      <c r="T1130" s="190"/>
      <c r="U1130" s="188" t="s">
        <v>1580</v>
      </c>
      <c r="V1130" s="189" t="s">
        <v>7729</v>
      </c>
      <c r="W1130" s="103" t="str">
        <f t="shared" si="20"/>
        <v>End</v>
      </c>
    </row>
    <row r="1131" spans="1:23" ht="12.75" customHeight="1">
      <c r="A1131" s="108">
        <v>1122</v>
      </c>
      <c r="B1131" s="192"/>
      <c r="C1131" s="198"/>
      <c r="D1131" s="195"/>
      <c r="E1131" s="199"/>
      <c r="F1131" s="199"/>
      <c r="G1131" s="199">
        <v>605022</v>
      </c>
      <c r="H1131" s="191"/>
      <c r="I1131" s="191" t="s">
        <v>239</v>
      </c>
      <c r="J1131" s="190">
        <v>60502</v>
      </c>
      <c r="K1131" s="190"/>
      <c r="L1131" s="199" t="s">
        <v>3245</v>
      </c>
      <c r="M1131" s="190"/>
      <c r="N1131" s="190"/>
      <c r="O1131" s="190"/>
      <c r="P1131" s="190"/>
      <c r="Q1131" s="190"/>
      <c r="R1131" s="190">
        <v>6050</v>
      </c>
      <c r="S1131" s="190"/>
      <c r="T1131" s="190"/>
      <c r="U1131" s="188" t="s">
        <v>1580</v>
      </c>
      <c r="V1131" s="189" t="s">
        <v>7729</v>
      </c>
      <c r="W1131" s="103" t="str">
        <f t="shared" si="20"/>
        <v>End</v>
      </c>
    </row>
    <row r="1132" spans="1:23" ht="12.75" customHeight="1">
      <c r="A1132" s="108">
        <v>1123</v>
      </c>
      <c r="B1132" s="192"/>
      <c r="C1132" s="198"/>
      <c r="D1132" s="195"/>
      <c r="E1132" s="199"/>
      <c r="F1132" s="199"/>
      <c r="G1132" s="199">
        <v>605026</v>
      </c>
      <c r="H1132" s="191"/>
      <c r="I1132" s="191" t="s">
        <v>240</v>
      </c>
      <c r="J1132" s="190">
        <v>60502</v>
      </c>
      <c r="K1132" s="190"/>
      <c r="L1132" s="199" t="s">
        <v>3245</v>
      </c>
      <c r="M1132" s="190"/>
      <c r="N1132" s="190"/>
      <c r="O1132" s="190"/>
      <c r="P1132" s="190"/>
      <c r="Q1132" s="190"/>
      <c r="R1132" s="190">
        <v>6050</v>
      </c>
      <c r="S1132" s="190"/>
      <c r="T1132" s="190"/>
      <c r="U1132" s="188" t="s">
        <v>1580</v>
      </c>
      <c r="V1132" s="189" t="s">
        <v>7729</v>
      </c>
      <c r="W1132" s="103" t="str">
        <f t="shared" si="20"/>
        <v>End</v>
      </c>
    </row>
    <row r="1133" spans="1:23" ht="12.75" customHeight="1">
      <c r="A1133" s="108">
        <v>1124</v>
      </c>
      <c r="B1133" s="192"/>
      <c r="C1133" s="198"/>
      <c r="D1133" s="195"/>
      <c r="E1133" s="199"/>
      <c r="F1133" s="199"/>
      <c r="G1133" s="199">
        <v>605028</v>
      </c>
      <c r="H1133" s="191"/>
      <c r="I1133" s="191" t="s">
        <v>241</v>
      </c>
      <c r="J1133" s="190">
        <v>60502</v>
      </c>
      <c r="K1133" s="190"/>
      <c r="L1133" s="199" t="s">
        <v>3245</v>
      </c>
      <c r="M1133" s="190"/>
      <c r="N1133" s="190"/>
      <c r="O1133" s="190"/>
      <c r="P1133" s="190"/>
      <c r="Q1133" s="190"/>
      <c r="R1133" s="190">
        <v>6050</v>
      </c>
      <c r="S1133" s="190"/>
      <c r="T1133" s="190"/>
      <c r="U1133" s="188" t="s">
        <v>1580</v>
      </c>
      <c r="V1133" s="189" t="s">
        <v>7729</v>
      </c>
      <c r="W1133" s="103" t="str">
        <f t="shared" si="20"/>
        <v>End</v>
      </c>
    </row>
    <row r="1134" spans="1:23" ht="12.75" customHeight="1">
      <c r="A1134" s="108">
        <v>1125</v>
      </c>
      <c r="B1134" s="126"/>
      <c r="C1134" s="65"/>
      <c r="D1134" s="43"/>
      <c r="E1134" s="117"/>
      <c r="F1134" s="117">
        <v>60503</v>
      </c>
      <c r="G1134" s="117"/>
      <c r="H1134" s="109"/>
      <c r="I1134" s="109" t="s">
        <v>242</v>
      </c>
      <c r="J1134" s="1">
        <v>6050</v>
      </c>
      <c r="L1134" s="117" t="s">
        <v>3240</v>
      </c>
      <c r="M1134" s="103"/>
      <c r="N1134" s="103"/>
      <c r="O1134" s="103"/>
      <c r="P1134" s="103"/>
      <c r="Q1134" s="103"/>
      <c r="R1134" s="103">
        <v>6050</v>
      </c>
      <c r="S1134" s="103"/>
      <c r="T1134" s="103"/>
      <c r="U1134" s="128" t="s">
        <v>1580</v>
      </c>
      <c r="W1134" s="103" t="str">
        <f t="shared" si="20"/>
        <v/>
      </c>
    </row>
    <row r="1135" spans="1:23" ht="12.75" customHeight="1">
      <c r="A1135" s="108">
        <v>1126</v>
      </c>
      <c r="B1135" s="126"/>
      <c r="C1135" s="65"/>
      <c r="D1135" s="43"/>
      <c r="E1135" s="117"/>
      <c r="F1135" s="117"/>
      <c r="G1135" s="112">
        <v>605030</v>
      </c>
      <c r="H1135" s="111"/>
      <c r="I1135" s="111" t="s">
        <v>243</v>
      </c>
      <c r="J1135" s="103">
        <v>60503</v>
      </c>
      <c r="K1135" s="103"/>
      <c r="L1135" s="112" t="s">
        <v>3245</v>
      </c>
      <c r="M1135" s="103"/>
      <c r="N1135" s="103"/>
      <c r="O1135" s="103"/>
      <c r="P1135" s="103"/>
      <c r="Q1135" s="103"/>
      <c r="R1135" s="103">
        <v>6050</v>
      </c>
      <c r="S1135" s="103"/>
      <c r="T1135" s="103"/>
      <c r="U1135" s="128" t="s">
        <v>1580</v>
      </c>
      <c r="W1135" s="103" t="str">
        <f t="shared" si="20"/>
        <v/>
      </c>
    </row>
    <row r="1136" spans="1:23" ht="12.75" customHeight="1">
      <c r="A1136" s="108">
        <v>1127</v>
      </c>
      <c r="B1136" s="192"/>
      <c r="C1136" s="198"/>
      <c r="D1136" s="195"/>
      <c r="E1136" s="199"/>
      <c r="F1136" s="199"/>
      <c r="G1136" s="199">
        <v>605031</v>
      </c>
      <c r="H1136" s="191"/>
      <c r="I1136" s="191" t="s">
        <v>244</v>
      </c>
      <c r="J1136" s="190">
        <v>60503</v>
      </c>
      <c r="K1136" s="190"/>
      <c r="L1136" s="199" t="s">
        <v>3245</v>
      </c>
      <c r="M1136" s="190"/>
      <c r="N1136" s="190"/>
      <c r="O1136" s="190"/>
      <c r="P1136" s="190"/>
      <c r="Q1136" s="190"/>
      <c r="R1136" s="190">
        <v>6050</v>
      </c>
      <c r="S1136" s="190"/>
      <c r="T1136" s="190"/>
      <c r="U1136" s="188" t="s">
        <v>1580</v>
      </c>
      <c r="V1136" s="189" t="s">
        <v>7729</v>
      </c>
      <c r="W1136" s="103" t="str">
        <f t="shared" si="20"/>
        <v>End</v>
      </c>
    </row>
    <row r="1137" spans="1:52" ht="12.75" customHeight="1">
      <c r="A1137" s="108">
        <v>1128</v>
      </c>
      <c r="B1137" s="192"/>
      <c r="C1137" s="198"/>
      <c r="D1137" s="195"/>
      <c r="E1137" s="199"/>
      <c r="F1137" s="199"/>
      <c r="G1137" s="199">
        <v>605032</v>
      </c>
      <c r="H1137" s="191"/>
      <c r="I1137" s="191" t="s">
        <v>245</v>
      </c>
      <c r="J1137" s="190">
        <v>60503</v>
      </c>
      <c r="K1137" s="190"/>
      <c r="L1137" s="199" t="s">
        <v>3245</v>
      </c>
      <c r="M1137" s="190"/>
      <c r="N1137" s="190"/>
      <c r="O1137" s="190"/>
      <c r="P1137" s="190"/>
      <c r="Q1137" s="190"/>
      <c r="R1137" s="190">
        <v>6050</v>
      </c>
      <c r="S1137" s="190"/>
      <c r="T1137" s="190"/>
      <c r="U1137" s="188" t="s">
        <v>1580</v>
      </c>
      <c r="V1137" s="189" t="s">
        <v>7729</v>
      </c>
      <c r="W1137" s="103" t="str">
        <f t="shared" si="20"/>
        <v>End</v>
      </c>
    </row>
    <row r="1138" spans="1:52" ht="12.75" customHeight="1">
      <c r="A1138" s="108">
        <v>1129</v>
      </c>
      <c r="B1138" s="192"/>
      <c r="C1138" s="198"/>
      <c r="D1138" s="195"/>
      <c r="E1138" s="199"/>
      <c r="F1138" s="199"/>
      <c r="G1138" s="199">
        <v>605036</v>
      </c>
      <c r="H1138" s="191"/>
      <c r="I1138" s="191" t="s">
        <v>246</v>
      </c>
      <c r="J1138" s="190">
        <v>60503</v>
      </c>
      <c r="K1138" s="190"/>
      <c r="L1138" s="199" t="s">
        <v>3245</v>
      </c>
      <c r="M1138" s="190"/>
      <c r="N1138" s="190"/>
      <c r="O1138" s="190"/>
      <c r="P1138" s="190"/>
      <c r="Q1138" s="190"/>
      <c r="R1138" s="190">
        <v>6050</v>
      </c>
      <c r="S1138" s="190"/>
      <c r="T1138" s="190"/>
      <c r="U1138" s="188" t="s">
        <v>1580</v>
      </c>
      <c r="V1138" s="189" t="s">
        <v>7729</v>
      </c>
      <c r="W1138" s="103" t="str">
        <f t="shared" si="20"/>
        <v>End</v>
      </c>
    </row>
    <row r="1139" spans="1:52" ht="12.75" customHeight="1">
      <c r="A1139" s="108">
        <v>1130</v>
      </c>
      <c r="B1139" s="192"/>
      <c r="C1139" s="198"/>
      <c r="D1139" s="195"/>
      <c r="E1139" s="199"/>
      <c r="F1139" s="199"/>
      <c r="G1139" s="199">
        <v>605038</v>
      </c>
      <c r="H1139" s="191"/>
      <c r="I1139" s="191" t="s">
        <v>247</v>
      </c>
      <c r="J1139" s="190">
        <v>60503</v>
      </c>
      <c r="K1139" s="190"/>
      <c r="L1139" s="199" t="s">
        <v>3245</v>
      </c>
      <c r="M1139" s="190"/>
      <c r="N1139" s="190"/>
      <c r="O1139" s="190"/>
      <c r="P1139" s="190"/>
      <c r="Q1139" s="190"/>
      <c r="R1139" s="190">
        <v>6050</v>
      </c>
      <c r="S1139" s="190"/>
      <c r="T1139" s="190"/>
      <c r="U1139" s="188" t="s">
        <v>1580</v>
      </c>
      <c r="V1139" s="189" t="s">
        <v>7729</v>
      </c>
      <c r="W1139" s="103" t="str">
        <f t="shared" si="20"/>
        <v>End</v>
      </c>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row>
    <row r="1140" spans="1:52" s="20" customFormat="1" ht="12.75" customHeight="1">
      <c r="A1140" s="108">
        <v>1131</v>
      </c>
      <c r="B1140" s="126"/>
      <c r="C1140" s="65"/>
      <c r="D1140" s="43"/>
      <c r="E1140" s="117"/>
      <c r="F1140" s="117">
        <v>60504</v>
      </c>
      <c r="G1140" s="117"/>
      <c r="H1140" s="109"/>
      <c r="I1140" s="109" t="s">
        <v>248</v>
      </c>
      <c r="J1140" s="1">
        <v>6050</v>
      </c>
      <c r="K1140" s="1"/>
      <c r="L1140" s="117" t="s">
        <v>3240</v>
      </c>
      <c r="M1140" s="103"/>
      <c r="N1140" s="103"/>
      <c r="O1140" s="103"/>
      <c r="P1140" s="103"/>
      <c r="Q1140" s="103"/>
      <c r="R1140" s="103">
        <v>6050</v>
      </c>
      <c r="S1140" s="103"/>
      <c r="T1140" s="103"/>
      <c r="U1140" s="128" t="s">
        <v>1580</v>
      </c>
      <c r="V1140" s="38"/>
      <c r="W1140" s="103" t="str">
        <f t="shared" si="20"/>
        <v/>
      </c>
      <c r="X1140" s="103"/>
      <c r="Y1140" s="103"/>
      <c r="Z1140" s="103"/>
      <c r="AA1140" s="103"/>
      <c r="AB1140" s="103"/>
      <c r="AC1140" s="103"/>
      <c r="AD1140" s="103"/>
      <c r="AE1140" s="103"/>
      <c r="AF1140" s="103"/>
      <c r="AG1140" s="103"/>
      <c r="AH1140" s="103"/>
      <c r="AI1140" s="103"/>
      <c r="AJ1140" s="103"/>
      <c r="AK1140" s="103"/>
      <c r="AL1140" s="103"/>
      <c r="AM1140" s="103"/>
      <c r="AN1140" s="103"/>
      <c r="AO1140" s="103"/>
      <c r="AP1140" s="103"/>
      <c r="AQ1140" s="103"/>
      <c r="AR1140" s="103"/>
      <c r="AS1140" s="103"/>
      <c r="AT1140" s="103"/>
      <c r="AU1140" s="103"/>
      <c r="AV1140" s="103"/>
      <c r="AW1140" s="103"/>
      <c r="AX1140" s="103"/>
      <c r="AY1140" s="103"/>
      <c r="AZ1140" s="103"/>
    </row>
    <row r="1141" spans="1:52" ht="12.75" customHeight="1">
      <c r="A1141" s="108">
        <v>1132</v>
      </c>
      <c r="B1141" s="126"/>
      <c r="C1141" s="65"/>
      <c r="D1141" s="43"/>
      <c r="E1141" s="117"/>
      <c r="F1141" s="117"/>
      <c r="G1141" s="117">
        <v>605040</v>
      </c>
      <c r="H1141" s="109"/>
      <c r="I1141" s="109" t="s">
        <v>249</v>
      </c>
      <c r="J1141" s="1">
        <v>60504</v>
      </c>
      <c r="L1141" s="117" t="s">
        <v>3245</v>
      </c>
      <c r="M1141" s="103"/>
      <c r="N1141" s="103"/>
      <c r="O1141" s="103"/>
      <c r="P1141" s="103"/>
      <c r="Q1141" s="103"/>
      <c r="R1141" s="103">
        <v>6050</v>
      </c>
      <c r="S1141" s="103"/>
      <c r="T1141" s="103"/>
      <c r="U1141" s="128" t="s">
        <v>1580</v>
      </c>
      <c r="W1141" s="103" t="str">
        <f t="shared" si="20"/>
        <v/>
      </c>
    </row>
    <row r="1142" spans="1:52" ht="12.75" customHeight="1">
      <c r="A1142" s="108">
        <v>1133</v>
      </c>
      <c r="B1142" s="1144"/>
      <c r="C1142" s="65"/>
      <c r="D1142" s="43"/>
      <c r="E1142" s="117"/>
      <c r="F1142" s="117">
        <v>60505</v>
      </c>
      <c r="G1142" s="117"/>
      <c r="H1142" s="109"/>
      <c r="I1142" s="109" t="s">
        <v>250</v>
      </c>
      <c r="J1142" s="1">
        <v>6050</v>
      </c>
      <c r="L1142" s="117" t="s">
        <v>3240</v>
      </c>
      <c r="M1142" s="103"/>
      <c r="N1142" s="103"/>
      <c r="O1142" s="103"/>
      <c r="P1142" s="103"/>
      <c r="Q1142" s="103"/>
      <c r="R1142" s="103">
        <v>6050</v>
      </c>
      <c r="S1142" s="103"/>
      <c r="T1142" s="103"/>
      <c r="U1142" s="128" t="s">
        <v>1580</v>
      </c>
      <c r="W1142" s="103" t="str">
        <f t="shared" si="20"/>
        <v/>
      </c>
    </row>
    <row r="1143" spans="1:52" ht="12.75" customHeight="1">
      <c r="A1143" s="108">
        <v>1134</v>
      </c>
      <c r="B1143" s="126"/>
      <c r="C1143" s="65"/>
      <c r="D1143" s="43"/>
      <c r="E1143" s="117"/>
      <c r="F1143" s="117"/>
      <c r="G1143" s="117">
        <v>605050</v>
      </c>
      <c r="H1143" s="109"/>
      <c r="I1143" s="109" t="s">
        <v>251</v>
      </c>
      <c r="J1143" s="1">
        <v>60505</v>
      </c>
      <c r="L1143" s="117" t="s">
        <v>3245</v>
      </c>
      <c r="M1143" s="103"/>
      <c r="N1143" s="103"/>
      <c r="O1143" s="103"/>
      <c r="P1143" s="103"/>
      <c r="Q1143" s="103"/>
      <c r="R1143" s="103">
        <v>6050</v>
      </c>
      <c r="S1143" s="103"/>
      <c r="T1143" s="103"/>
      <c r="U1143" s="128" t="s">
        <v>1580</v>
      </c>
      <c r="W1143" s="103" t="str">
        <f t="shared" si="20"/>
        <v/>
      </c>
    </row>
    <row r="1144" spans="1:52" ht="12.75" customHeight="1">
      <c r="A1144" s="108">
        <v>1135</v>
      </c>
      <c r="B1144" s="126"/>
      <c r="C1144" s="65"/>
      <c r="D1144" s="43"/>
      <c r="E1144" s="117"/>
      <c r="F1144" s="117">
        <v>60506</v>
      </c>
      <c r="G1144" s="117"/>
      <c r="H1144" s="109"/>
      <c r="I1144" s="109" t="s">
        <v>252</v>
      </c>
      <c r="J1144" s="1">
        <v>6050</v>
      </c>
      <c r="L1144" s="117" t="s">
        <v>3240</v>
      </c>
      <c r="M1144" s="103"/>
      <c r="N1144" s="103"/>
      <c r="O1144" s="103"/>
      <c r="P1144" s="103"/>
      <c r="Q1144" s="103"/>
      <c r="R1144" s="103">
        <v>6050</v>
      </c>
      <c r="S1144" s="103"/>
      <c r="T1144" s="103"/>
      <c r="U1144" s="128" t="s">
        <v>1580</v>
      </c>
      <c r="W1144" s="103" t="str">
        <f t="shared" si="20"/>
        <v/>
      </c>
    </row>
    <row r="1145" spans="1:52" ht="12.75" customHeight="1">
      <c r="A1145" s="108">
        <v>1136</v>
      </c>
      <c r="B1145" s="1144"/>
      <c r="C1145" s="65"/>
      <c r="D1145" s="43"/>
      <c r="E1145" s="117"/>
      <c r="F1145" s="117"/>
      <c r="G1145" s="117">
        <v>605060</v>
      </c>
      <c r="H1145" s="109"/>
      <c r="I1145" s="109" t="s">
        <v>253</v>
      </c>
      <c r="J1145" s="1">
        <v>60506</v>
      </c>
      <c r="L1145" s="117" t="s">
        <v>3245</v>
      </c>
      <c r="M1145" s="103"/>
      <c r="N1145" s="103"/>
      <c r="O1145" s="103"/>
      <c r="P1145" s="103"/>
      <c r="Q1145" s="103"/>
      <c r="R1145" s="103">
        <v>6050</v>
      </c>
      <c r="S1145" s="103"/>
      <c r="T1145" s="103"/>
      <c r="U1145" s="128" t="s">
        <v>1580</v>
      </c>
      <c r="W1145" s="103" t="str">
        <f t="shared" si="20"/>
        <v/>
      </c>
    </row>
    <row r="1146" spans="1:52" ht="12.75" customHeight="1">
      <c r="A1146" s="108">
        <v>1137</v>
      </c>
      <c r="B1146" s="1144"/>
      <c r="C1146" s="65"/>
      <c r="D1146" s="43"/>
      <c r="E1146" s="117"/>
      <c r="F1146" s="117">
        <v>60507</v>
      </c>
      <c r="G1146" s="117"/>
      <c r="H1146" s="109"/>
      <c r="I1146" s="109" t="s">
        <v>254</v>
      </c>
      <c r="J1146" s="1">
        <v>6050</v>
      </c>
      <c r="L1146" s="117" t="s">
        <v>3240</v>
      </c>
      <c r="M1146" s="103"/>
      <c r="N1146" s="103"/>
      <c r="O1146" s="103"/>
      <c r="P1146" s="103"/>
      <c r="Q1146" s="103"/>
      <c r="R1146" s="103">
        <v>6050</v>
      </c>
      <c r="S1146" s="103"/>
      <c r="T1146" s="103"/>
      <c r="U1146" s="128" t="s">
        <v>1580</v>
      </c>
      <c r="W1146" s="103" t="str">
        <f t="shared" si="20"/>
        <v/>
      </c>
    </row>
    <row r="1147" spans="1:52" ht="12.75" customHeight="1">
      <c r="A1147" s="108">
        <v>1138</v>
      </c>
      <c r="B1147" s="126"/>
      <c r="C1147" s="65"/>
      <c r="D1147" s="43"/>
      <c r="E1147" s="117"/>
      <c r="F1147" s="117"/>
      <c r="G1147" s="117">
        <v>605070</v>
      </c>
      <c r="H1147" s="109"/>
      <c r="I1147" s="109" t="s">
        <v>255</v>
      </c>
      <c r="J1147" s="1">
        <v>60506</v>
      </c>
      <c r="L1147" s="117" t="s">
        <v>3245</v>
      </c>
      <c r="M1147" s="103"/>
      <c r="N1147" s="103"/>
      <c r="O1147" s="103"/>
      <c r="P1147" s="103"/>
      <c r="Q1147" s="103"/>
      <c r="R1147" s="103">
        <v>6050</v>
      </c>
      <c r="S1147" s="103"/>
      <c r="T1147" s="103"/>
      <c r="U1147" s="128" t="s">
        <v>1580</v>
      </c>
      <c r="V1147" s="224"/>
      <c r="W1147" s="103" t="str">
        <f t="shared" si="20"/>
        <v/>
      </c>
      <c r="X1147" s="164"/>
      <c r="Y1147" s="164"/>
      <c r="Z1147" s="164"/>
      <c r="AA1147" s="164"/>
      <c r="AB1147" s="164"/>
      <c r="AC1147" s="164"/>
      <c r="AD1147" s="164"/>
      <c r="AE1147" s="164"/>
      <c r="AF1147" s="164"/>
      <c r="AG1147" s="164"/>
      <c r="AH1147" s="164"/>
      <c r="AI1147" s="164"/>
      <c r="AJ1147" s="164"/>
      <c r="AK1147" s="164"/>
      <c r="AL1147" s="164"/>
      <c r="AM1147" s="164"/>
      <c r="AN1147" s="164"/>
      <c r="AO1147" s="164"/>
      <c r="AP1147" s="164"/>
      <c r="AQ1147" s="164"/>
      <c r="AR1147" s="164"/>
      <c r="AS1147" s="164"/>
      <c r="AT1147" s="164"/>
      <c r="AU1147" s="164"/>
      <c r="AV1147" s="164"/>
      <c r="AW1147" s="164"/>
      <c r="AX1147" s="164"/>
      <c r="AY1147" s="164"/>
      <c r="AZ1147" s="164"/>
    </row>
    <row r="1148" spans="1:52" s="164" customFormat="1" ht="12.75" customHeight="1">
      <c r="A1148" s="108">
        <v>1139</v>
      </c>
      <c r="B1148" s="126"/>
      <c r="C1148" s="65"/>
      <c r="D1148" s="43"/>
      <c r="E1148" s="117"/>
      <c r="F1148" s="117">
        <v>60508</v>
      </c>
      <c r="G1148" s="117"/>
      <c r="H1148" s="109"/>
      <c r="I1148" s="109" t="s">
        <v>256</v>
      </c>
      <c r="J1148" s="1">
        <v>6050</v>
      </c>
      <c r="K1148" s="1"/>
      <c r="L1148" s="117" t="s">
        <v>3240</v>
      </c>
      <c r="M1148" s="103"/>
      <c r="N1148" s="103"/>
      <c r="O1148" s="103"/>
      <c r="P1148" s="103"/>
      <c r="Q1148" s="103"/>
      <c r="R1148" s="103">
        <v>6050</v>
      </c>
      <c r="S1148" s="103"/>
      <c r="T1148" s="103"/>
      <c r="U1148" s="128" t="s">
        <v>1580</v>
      </c>
      <c r="V1148" s="38"/>
      <c r="W1148" s="103" t="str">
        <f t="shared" si="20"/>
        <v/>
      </c>
      <c r="X1148" s="103"/>
      <c r="Y1148" s="103"/>
      <c r="Z1148" s="103"/>
      <c r="AA1148" s="103"/>
      <c r="AB1148" s="103"/>
      <c r="AC1148" s="103"/>
      <c r="AD1148" s="103"/>
      <c r="AE1148" s="103"/>
      <c r="AF1148" s="103"/>
      <c r="AG1148" s="103"/>
      <c r="AH1148" s="103"/>
      <c r="AI1148" s="103"/>
      <c r="AJ1148" s="103"/>
      <c r="AK1148" s="103"/>
      <c r="AL1148" s="103"/>
      <c r="AM1148" s="103"/>
      <c r="AN1148" s="103"/>
      <c r="AO1148" s="103"/>
      <c r="AP1148" s="103"/>
      <c r="AQ1148" s="103"/>
      <c r="AR1148" s="103"/>
      <c r="AS1148" s="103"/>
      <c r="AT1148" s="103"/>
      <c r="AU1148" s="103"/>
      <c r="AV1148" s="103"/>
      <c r="AW1148" s="103"/>
      <c r="AX1148" s="103"/>
      <c r="AY1148" s="103"/>
      <c r="AZ1148" s="103"/>
    </row>
    <row r="1149" spans="1:52" ht="12.75" customHeight="1">
      <c r="A1149" s="108">
        <v>1140</v>
      </c>
      <c r="B1149" s="126"/>
      <c r="C1149" s="65"/>
      <c r="D1149" s="43"/>
      <c r="E1149" s="117"/>
      <c r="F1149" s="117"/>
      <c r="G1149" s="117">
        <v>605080</v>
      </c>
      <c r="H1149" s="109"/>
      <c r="I1149" s="109" t="s">
        <v>257</v>
      </c>
      <c r="J1149" s="1">
        <v>60508</v>
      </c>
      <c r="L1149" s="117" t="s">
        <v>3245</v>
      </c>
      <c r="M1149" s="103"/>
      <c r="N1149" s="103"/>
      <c r="O1149" s="103"/>
      <c r="P1149" s="103"/>
      <c r="Q1149" s="103"/>
      <c r="R1149" s="103">
        <v>6050</v>
      </c>
      <c r="S1149" s="103"/>
      <c r="T1149" s="103"/>
      <c r="U1149" s="128" t="s">
        <v>1580</v>
      </c>
      <c r="W1149" s="103" t="str">
        <f t="shared" si="20"/>
        <v/>
      </c>
    </row>
    <row r="1150" spans="1:52" ht="12.75" customHeight="1">
      <c r="A1150" s="108">
        <v>1141</v>
      </c>
      <c r="B1150" s="126"/>
      <c r="C1150" s="65"/>
      <c r="D1150" s="43"/>
      <c r="E1150" s="117"/>
      <c r="F1150" s="117">
        <v>60509</v>
      </c>
      <c r="G1150" s="117"/>
      <c r="H1150" s="109"/>
      <c r="I1150" s="109" t="s">
        <v>258</v>
      </c>
      <c r="J1150" s="1">
        <v>6050</v>
      </c>
      <c r="L1150" s="117" t="s">
        <v>3240</v>
      </c>
      <c r="M1150" s="103"/>
      <c r="N1150" s="103"/>
      <c r="O1150" s="103"/>
      <c r="P1150" s="103"/>
      <c r="Q1150" s="103"/>
      <c r="R1150" s="103">
        <v>6050</v>
      </c>
      <c r="S1150" s="103"/>
      <c r="T1150" s="103"/>
      <c r="U1150" s="128" t="s">
        <v>1580</v>
      </c>
      <c r="W1150" s="103" t="str">
        <f t="shared" si="20"/>
        <v/>
      </c>
    </row>
    <row r="1151" spans="1:52" ht="12.75" customHeight="1">
      <c r="A1151" s="108">
        <v>1142</v>
      </c>
      <c r="B1151" s="126"/>
      <c r="C1151" s="65"/>
      <c r="D1151" s="43"/>
      <c r="E1151" s="117"/>
      <c r="F1151" s="117"/>
      <c r="G1151" s="117">
        <v>605090</v>
      </c>
      <c r="H1151" s="109"/>
      <c r="I1151" s="109" t="s">
        <v>259</v>
      </c>
      <c r="J1151" s="1">
        <v>60509</v>
      </c>
      <c r="L1151" s="117" t="s">
        <v>3245</v>
      </c>
      <c r="M1151" s="103"/>
      <c r="N1151" s="103"/>
      <c r="O1151" s="103"/>
      <c r="P1151" s="103"/>
      <c r="Q1151" s="103"/>
      <c r="R1151" s="103">
        <v>6050</v>
      </c>
      <c r="S1151" s="103"/>
      <c r="T1151" s="103"/>
      <c r="U1151" s="128" t="s">
        <v>1580</v>
      </c>
      <c r="W1151" s="103" t="str">
        <f t="shared" si="20"/>
        <v/>
      </c>
    </row>
    <row r="1152" spans="1:52" ht="12.75" customHeight="1">
      <c r="A1152" s="108">
        <v>1143</v>
      </c>
      <c r="B1152" s="126"/>
      <c r="C1152" s="65"/>
      <c r="D1152" s="43"/>
      <c r="E1152" s="117"/>
      <c r="F1152" s="117">
        <v>60510</v>
      </c>
      <c r="G1152" s="117"/>
      <c r="H1152" s="109"/>
      <c r="I1152" s="109" t="s">
        <v>3785</v>
      </c>
      <c r="J1152" s="1">
        <v>6050</v>
      </c>
      <c r="L1152" s="117" t="s">
        <v>3240</v>
      </c>
      <c r="M1152" s="103"/>
      <c r="N1152" s="103"/>
      <c r="O1152" s="103"/>
      <c r="P1152" s="103"/>
      <c r="Q1152" s="103"/>
      <c r="R1152" s="103">
        <v>6050</v>
      </c>
      <c r="S1152" s="103"/>
      <c r="T1152" s="103"/>
      <c r="U1152" s="128" t="s">
        <v>1580</v>
      </c>
      <c r="W1152" s="103" t="str">
        <f t="shared" si="20"/>
        <v/>
      </c>
    </row>
    <row r="1153" spans="1:52" ht="12.75" customHeight="1">
      <c r="A1153" s="108">
        <v>1144</v>
      </c>
      <c r="B1153" s="126"/>
      <c r="C1153" s="65"/>
      <c r="D1153" s="43"/>
      <c r="E1153" s="117"/>
      <c r="F1153" s="117"/>
      <c r="G1153" s="117">
        <v>605100</v>
      </c>
      <c r="H1153" s="109"/>
      <c r="I1153" s="109" t="s">
        <v>3784</v>
      </c>
      <c r="J1153" s="1">
        <v>60510</v>
      </c>
      <c r="L1153" s="117" t="s">
        <v>3245</v>
      </c>
      <c r="M1153" s="103"/>
      <c r="N1153" s="103"/>
      <c r="O1153" s="103"/>
      <c r="P1153" s="103"/>
      <c r="Q1153" s="103"/>
      <c r="R1153" s="103">
        <v>6050</v>
      </c>
      <c r="S1153" s="103"/>
      <c r="T1153" s="103"/>
      <c r="U1153" s="128" t="s">
        <v>1580</v>
      </c>
      <c r="W1153" s="103" t="str">
        <f t="shared" si="20"/>
        <v/>
      </c>
    </row>
    <row r="1154" spans="1:52" ht="12.75" customHeight="1">
      <c r="A1154" s="108">
        <v>1145</v>
      </c>
      <c r="B1154" s="22"/>
      <c r="C1154" s="67"/>
      <c r="D1154" s="68"/>
      <c r="E1154" s="79">
        <v>6100</v>
      </c>
      <c r="F1154" s="79"/>
      <c r="G1154" s="79"/>
      <c r="H1154" s="5"/>
      <c r="I1154" s="5" t="s">
        <v>260</v>
      </c>
      <c r="J1154" s="5"/>
      <c r="K1154" s="5"/>
      <c r="L1154" s="79" t="s">
        <v>1130</v>
      </c>
      <c r="M1154" s="20"/>
      <c r="N1154" s="20"/>
      <c r="O1154" s="20"/>
      <c r="P1154" s="20"/>
      <c r="Q1154" s="20"/>
      <c r="R1154" s="23" t="s">
        <v>2232</v>
      </c>
      <c r="S1154" s="20"/>
      <c r="T1154" s="20"/>
      <c r="U1154" s="128" t="s">
        <v>1580</v>
      </c>
      <c r="W1154" s="103" t="str">
        <f t="shared" si="20"/>
        <v/>
      </c>
    </row>
    <row r="1155" spans="1:52" ht="12.75" customHeight="1">
      <c r="A1155" s="108">
        <v>1146</v>
      </c>
      <c r="B1155" s="126"/>
      <c r="C1155" s="65"/>
      <c r="D1155" s="43"/>
      <c r="E1155" s="117"/>
      <c r="F1155" s="117">
        <v>61000</v>
      </c>
      <c r="G1155" s="117"/>
      <c r="H1155" s="109"/>
      <c r="I1155" s="109" t="s">
        <v>260</v>
      </c>
      <c r="J1155" s="1">
        <v>6100</v>
      </c>
      <c r="L1155" s="117" t="s">
        <v>3240</v>
      </c>
      <c r="M1155" s="103"/>
      <c r="N1155" s="103"/>
      <c r="O1155" s="103"/>
      <c r="P1155" s="103"/>
      <c r="Q1155" s="103"/>
      <c r="R1155" s="103">
        <v>6100</v>
      </c>
      <c r="S1155" s="103"/>
      <c r="T1155" s="103"/>
      <c r="U1155" s="128" t="s">
        <v>1580</v>
      </c>
      <c r="W1155" s="103" t="str">
        <f t="shared" si="20"/>
        <v/>
      </c>
    </row>
    <row r="1156" spans="1:52" ht="12.75" customHeight="1">
      <c r="A1156" s="108">
        <v>1147</v>
      </c>
      <c r="B1156" s="126"/>
      <c r="C1156" s="65"/>
      <c r="D1156" s="43"/>
      <c r="E1156" s="117"/>
      <c r="F1156" s="117"/>
      <c r="G1156" s="112">
        <v>610000</v>
      </c>
      <c r="H1156" s="109"/>
      <c r="I1156" s="109" t="s">
        <v>261</v>
      </c>
      <c r="J1156" s="1">
        <v>61000</v>
      </c>
      <c r="L1156" s="117" t="s">
        <v>3245</v>
      </c>
      <c r="M1156" s="103"/>
      <c r="N1156" s="103"/>
      <c r="O1156" s="103"/>
      <c r="P1156" s="103"/>
      <c r="Q1156" s="103"/>
      <c r="R1156" s="103">
        <v>6100</v>
      </c>
      <c r="S1156" s="103"/>
      <c r="T1156" s="103"/>
      <c r="U1156" s="128" t="s">
        <v>1580</v>
      </c>
      <c r="V1156" s="224"/>
      <c r="W1156" s="103" t="str">
        <f t="shared" si="20"/>
        <v/>
      </c>
      <c r="X1156" s="164"/>
      <c r="Y1156" s="164"/>
      <c r="Z1156" s="164"/>
      <c r="AA1156" s="164"/>
      <c r="AB1156" s="164"/>
      <c r="AC1156" s="164"/>
      <c r="AD1156" s="164"/>
      <c r="AE1156" s="164"/>
      <c r="AF1156" s="164"/>
      <c r="AG1156" s="164"/>
      <c r="AH1156" s="164"/>
      <c r="AI1156" s="164"/>
      <c r="AJ1156" s="164"/>
      <c r="AK1156" s="164"/>
      <c r="AL1156" s="164"/>
      <c r="AM1156" s="164"/>
      <c r="AN1156" s="164"/>
      <c r="AO1156" s="164"/>
      <c r="AP1156" s="164"/>
      <c r="AQ1156" s="164"/>
      <c r="AR1156" s="164"/>
      <c r="AS1156" s="164"/>
      <c r="AT1156" s="164"/>
      <c r="AU1156" s="164"/>
      <c r="AV1156" s="164"/>
      <c r="AW1156" s="164"/>
      <c r="AX1156" s="164"/>
      <c r="AY1156" s="164"/>
      <c r="AZ1156" s="164"/>
    </row>
    <row r="1157" spans="1:52" s="164" customFormat="1" ht="12.75" customHeight="1">
      <c r="A1157" s="108">
        <v>1148</v>
      </c>
      <c r="B1157" s="126"/>
      <c r="C1157" s="65"/>
      <c r="D1157" s="43"/>
      <c r="E1157" s="117"/>
      <c r="F1157" s="117"/>
      <c r="G1157" s="112">
        <v>610010</v>
      </c>
      <c r="H1157" s="109"/>
      <c r="I1157" s="109" t="s">
        <v>5271</v>
      </c>
      <c r="J1157" s="1">
        <v>61000</v>
      </c>
      <c r="K1157" s="1"/>
      <c r="L1157" s="117" t="s">
        <v>3245</v>
      </c>
      <c r="M1157" s="103"/>
      <c r="N1157" s="103"/>
      <c r="O1157" s="103"/>
      <c r="P1157" s="103"/>
      <c r="Q1157" s="103"/>
      <c r="R1157" s="103">
        <v>6100</v>
      </c>
      <c r="S1157" s="103"/>
      <c r="T1157" s="103"/>
      <c r="U1157" s="128" t="s">
        <v>1580</v>
      </c>
      <c r="V1157" s="38"/>
      <c r="W1157" s="103" t="str">
        <f t="shared" si="20"/>
        <v/>
      </c>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3"/>
      <c r="AR1157" s="103"/>
      <c r="AS1157" s="103"/>
      <c r="AT1157" s="103"/>
      <c r="AU1157" s="103"/>
      <c r="AV1157" s="103"/>
      <c r="AW1157" s="103"/>
      <c r="AX1157" s="103"/>
      <c r="AY1157" s="103"/>
      <c r="AZ1157" s="103"/>
    </row>
    <row r="1158" spans="1:52" ht="12.75" customHeight="1">
      <c r="A1158" s="108">
        <v>1149</v>
      </c>
      <c r="B1158" s="192"/>
      <c r="C1158" s="198"/>
      <c r="D1158" s="195"/>
      <c r="E1158" s="199"/>
      <c r="F1158" s="199"/>
      <c r="G1158" s="199">
        <v>610011</v>
      </c>
      <c r="H1158" s="191"/>
      <c r="I1158" s="191" t="s">
        <v>262</v>
      </c>
      <c r="J1158" s="190">
        <v>61000</v>
      </c>
      <c r="K1158" s="190"/>
      <c r="L1158" s="199" t="s">
        <v>3245</v>
      </c>
      <c r="M1158" s="190"/>
      <c r="N1158" s="190"/>
      <c r="O1158" s="190"/>
      <c r="P1158" s="190"/>
      <c r="Q1158" s="190"/>
      <c r="R1158" s="190">
        <v>6100</v>
      </c>
      <c r="S1158" s="190"/>
      <c r="T1158" s="190"/>
      <c r="U1158" s="188" t="s">
        <v>1580</v>
      </c>
      <c r="V1158" s="189" t="s">
        <v>7729</v>
      </c>
      <c r="W1158" s="103" t="str">
        <f t="shared" si="20"/>
        <v>End</v>
      </c>
    </row>
    <row r="1159" spans="1:52" ht="12.75" customHeight="1">
      <c r="A1159" s="108">
        <v>1150</v>
      </c>
      <c r="B1159" s="192"/>
      <c r="C1159" s="198"/>
      <c r="D1159" s="195"/>
      <c r="E1159" s="199"/>
      <c r="F1159" s="199"/>
      <c r="G1159" s="199">
        <v>610012</v>
      </c>
      <c r="H1159" s="191"/>
      <c r="I1159" s="191" t="s">
        <v>263</v>
      </c>
      <c r="J1159" s="190">
        <v>61000</v>
      </c>
      <c r="K1159" s="190"/>
      <c r="L1159" s="199" t="s">
        <v>3245</v>
      </c>
      <c r="M1159" s="190"/>
      <c r="N1159" s="190"/>
      <c r="O1159" s="190"/>
      <c r="P1159" s="190"/>
      <c r="Q1159" s="190"/>
      <c r="R1159" s="190">
        <v>6100</v>
      </c>
      <c r="S1159" s="190"/>
      <c r="T1159" s="190"/>
      <c r="U1159" s="188" t="s">
        <v>1580</v>
      </c>
      <c r="V1159" s="189" t="s">
        <v>7729</v>
      </c>
      <c r="W1159" s="103" t="str">
        <f t="shared" si="20"/>
        <v>End</v>
      </c>
    </row>
    <row r="1160" spans="1:52" ht="12.75" customHeight="1">
      <c r="A1160" s="108">
        <v>1151</v>
      </c>
      <c r="B1160" s="192"/>
      <c r="C1160" s="198"/>
      <c r="D1160" s="195"/>
      <c r="E1160" s="199"/>
      <c r="F1160" s="199"/>
      <c r="G1160" s="199">
        <v>610016</v>
      </c>
      <c r="H1160" s="191"/>
      <c r="I1160" s="191" t="s">
        <v>264</v>
      </c>
      <c r="J1160" s="190">
        <v>61000</v>
      </c>
      <c r="K1160" s="190"/>
      <c r="L1160" s="199" t="s">
        <v>3245</v>
      </c>
      <c r="M1160" s="190"/>
      <c r="N1160" s="190"/>
      <c r="O1160" s="190"/>
      <c r="P1160" s="190"/>
      <c r="Q1160" s="190"/>
      <c r="R1160" s="190">
        <v>6100</v>
      </c>
      <c r="S1160" s="190"/>
      <c r="T1160" s="190"/>
      <c r="U1160" s="188" t="s">
        <v>1580</v>
      </c>
      <c r="V1160" s="189" t="s">
        <v>7729</v>
      </c>
      <c r="W1160" s="103" t="str">
        <f t="shared" si="20"/>
        <v>End</v>
      </c>
    </row>
    <row r="1161" spans="1:52" ht="12.75" customHeight="1">
      <c r="A1161" s="108">
        <v>1152</v>
      </c>
      <c r="B1161" s="192"/>
      <c r="C1161" s="198"/>
      <c r="D1161" s="195"/>
      <c r="E1161" s="199"/>
      <c r="F1161" s="199"/>
      <c r="G1161" s="199">
        <v>610018</v>
      </c>
      <c r="H1161" s="191"/>
      <c r="I1161" s="191" t="s">
        <v>265</v>
      </c>
      <c r="J1161" s="190">
        <v>61000</v>
      </c>
      <c r="K1161" s="190"/>
      <c r="L1161" s="199" t="s">
        <v>3245</v>
      </c>
      <c r="M1161" s="190"/>
      <c r="N1161" s="190"/>
      <c r="O1161" s="190"/>
      <c r="P1161" s="190"/>
      <c r="Q1161" s="190"/>
      <c r="R1161" s="190">
        <v>6100</v>
      </c>
      <c r="S1161" s="190"/>
      <c r="T1161" s="190"/>
      <c r="U1161" s="188" t="s">
        <v>1580</v>
      </c>
      <c r="V1161" s="189" t="s">
        <v>7729</v>
      </c>
      <c r="W1161" s="103" t="str">
        <f t="shared" si="20"/>
        <v>End</v>
      </c>
    </row>
    <row r="1162" spans="1:52" ht="12.75" customHeight="1">
      <c r="A1162" s="108">
        <v>1153</v>
      </c>
      <c r="B1162" s="83"/>
      <c r="C1162" s="84"/>
      <c r="D1162" s="85"/>
      <c r="E1162" s="86">
        <v>6200</v>
      </c>
      <c r="F1162" s="86"/>
      <c r="G1162" s="86"/>
      <c r="H1162" s="87"/>
      <c r="I1162" s="5" t="s">
        <v>266</v>
      </c>
      <c r="J1162" s="5"/>
      <c r="K1162" s="5"/>
      <c r="L1162" s="79" t="s">
        <v>1130</v>
      </c>
      <c r="M1162" s="164"/>
      <c r="N1162" s="164"/>
      <c r="O1162" s="164"/>
      <c r="P1162" s="164"/>
      <c r="Q1162" s="164"/>
      <c r="R1162" s="23" t="s">
        <v>2232</v>
      </c>
      <c r="S1162" s="164"/>
      <c r="T1162" s="164"/>
      <c r="U1162" s="128" t="s">
        <v>1580</v>
      </c>
      <c r="V1162" s="224"/>
      <c r="W1162" s="103" t="str">
        <f t="shared" si="20"/>
        <v/>
      </c>
    </row>
    <row r="1163" spans="1:52" ht="12.75" customHeight="1">
      <c r="A1163" s="108">
        <v>1154</v>
      </c>
      <c r="B1163" s="126"/>
      <c r="C1163" s="65"/>
      <c r="D1163" s="43"/>
      <c r="E1163" s="117"/>
      <c r="F1163" s="117">
        <v>62000</v>
      </c>
      <c r="G1163" s="117"/>
      <c r="H1163" s="109"/>
      <c r="I1163" s="109" t="s">
        <v>266</v>
      </c>
      <c r="J1163" s="1">
        <v>6200</v>
      </c>
      <c r="L1163" s="117" t="s">
        <v>3240</v>
      </c>
      <c r="M1163" s="103"/>
      <c r="N1163" s="103"/>
      <c r="O1163" s="164"/>
      <c r="P1163" s="103"/>
      <c r="Q1163" s="103"/>
      <c r="R1163" s="103">
        <v>6200</v>
      </c>
      <c r="S1163" s="103"/>
      <c r="T1163" s="103"/>
      <c r="U1163" s="128" t="s">
        <v>1580</v>
      </c>
      <c r="W1163" s="103" t="str">
        <f t="shared" si="20"/>
        <v/>
      </c>
      <c r="X1163" s="164"/>
      <c r="Y1163" s="164"/>
      <c r="Z1163" s="164"/>
      <c r="AA1163" s="164"/>
      <c r="AB1163" s="164"/>
      <c r="AC1163" s="164"/>
      <c r="AD1163" s="164"/>
      <c r="AE1163" s="164"/>
      <c r="AF1163" s="164"/>
      <c r="AG1163" s="164"/>
      <c r="AH1163" s="164"/>
      <c r="AI1163" s="164"/>
      <c r="AJ1163" s="164"/>
      <c r="AK1163" s="164"/>
      <c r="AL1163" s="164"/>
      <c r="AM1163" s="164"/>
      <c r="AN1163" s="164"/>
      <c r="AO1163" s="164"/>
      <c r="AP1163" s="164"/>
      <c r="AQ1163" s="164"/>
      <c r="AR1163" s="164"/>
      <c r="AS1163" s="164"/>
      <c r="AT1163" s="164"/>
      <c r="AU1163" s="164"/>
      <c r="AV1163" s="164"/>
      <c r="AW1163" s="164"/>
      <c r="AX1163" s="164"/>
      <c r="AY1163" s="164"/>
      <c r="AZ1163" s="164"/>
    </row>
    <row r="1164" spans="1:52" s="164" customFormat="1" ht="12.75" customHeight="1">
      <c r="A1164" s="108">
        <v>1155</v>
      </c>
      <c r="B1164" s="126"/>
      <c r="C1164" s="65"/>
      <c r="D1164" s="43"/>
      <c r="E1164" s="117"/>
      <c r="F1164" s="117"/>
      <c r="G1164" s="117">
        <v>620010</v>
      </c>
      <c r="H1164" s="109"/>
      <c r="I1164" s="109" t="s">
        <v>267</v>
      </c>
      <c r="J1164" s="1">
        <v>62000</v>
      </c>
      <c r="K1164" s="1"/>
      <c r="L1164" s="117" t="s">
        <v>3245</v>
      </c>
      <c r="M1164" s="103"/>
      <c r="N1164" s="103"/>
      <c r="P1164" s="103"/>
      <c r="Q1164" s="103"/>
      <c r="R1164" s="103">
        <v>6200</v>
      </c>
      <c r="S1164" s="103"/>
      <c r="T1164" s="103"/>
      <c r="U1164" s="128" t="s">
        <v>1580</v>
      </c>
      <c r="V1164" s="38"/>
      <c r="W1164" s="103" t="str">
        <f t="shared" si="20"/>
        <v/>
      </c>
      <c r="X1164" s="103"/>
      <c r="Y1164" s="103"/>
      <c r="Z1164" s="103"/>
      <c r="AA1164" s="103"/>
      <c r="AB1164" s="103"/>
      <c r="AC1164" s="103"/>
      <c r="AD1164" s="103"/>
      <c r="AE1164" s="103"/>
      <c r="AF1164" s="103"/>
      <c r="AG1164" s="103"/>
      <c r="AH1164" s="103"/>
      <c r="AI1164" s="103"/>
      <c r="AJ1164" s="103"/>
      <c r="AK1164" s="103"/>
      <c r="AL1164" s="103"/>
      <c r="AM1164" s="103"/>
      <c r="AN1164" s="103"/>
      <c r="AO1164" s="103"/>
      <c r="AP1164" s="103"/>
      <c r="AQ1164" s="103"/>
      <c r="AR1164" s="103"/>
      <c r="AS1164" s="103"/>
      <c r="AT1164" s="103"/>
      <c r="AU1164" s="103"/>
      <c r="AV1164" s="103"/>
      <c r="AW1164" s="103"/>
      <c r="AX1164" s="103"/>
      <c r="AY1164" s="103"/>
      <c r="AZ1164" s="103"/>
    </row>
    <row r="1165" spans="1:52" ht="12.75" customHeight="1">
      <c r="A1165" s="108">
        <v>1156</v>
      </c>
      <c r="B1165" s="192"/>
      <c r="C1165" s="198"/>
      <c r="D1165" s="195"/>
      <c r="E1165" s="199"/>
      <c r="F1165" s="199"/>
      <c r="G1165" s="199">
        <v>620011</v>
      </c>
      <c r="H1165" s="191"/>
      <c r="I1165" s="191" t="s">
        <v>268</v>
      </c>
      <c r="J1165" s="190">
        <v>62000</v>
      </c>
      <c r="K1165" s="190"/>
      <c r="L1165" s="199" t="s">
        <v>3245</v>
      </c>
      <c r="M1165" s="190"/>
      <c r="N1165" s="190"/>
      <c r="O1165" s="221"/>
      <c r="P1165" s="190"/>
      <c r="Q1165" s="190"/>
      <c r="R1165" s="190">
        <v>6200</v>
      </c>
      <c r="S1165" s="190"/>
      <c r="T1165" s="190"/>
      <c r="U1165" s="188" t="s">
        <v>1580</v>
      </c>
      <c r="V1165" s="189" t="s">
        <v>7729</v>
      </c>
      <c r="W1165" s="103" t="str">
        <f t="shared" si="20"/>
        <v>End</v>
      </c>
    </row>
    <row r="1166" spans="1:52" ht="12.75" customHeight="1">
      <c r="A1166" s="108">
        <v>1157</v>
      </c>
      <c r="B1166" s="192"/>
      <c r="C1166" s="198"/>
      <c r="D1166" s="195"/>
      <c r="E1166" s="199"/>
      <c r="F1166" s="199"/>
      <c r="G1166" s="199">
        <v>620012</v>
      </c>
      <c r="H1166" s="191"/>
      <c r="I1166" s="191" t="s">
        <v>269</v>
      </c>
      <c r="J1166" s="190">
        <v>62000</v>
      </c>
      <c r="K1166" s="190"/>
      <c r="L1166" s="199" t="s">
        <v>3245</v>
      </c>
      <c r="M1166" s="190"/>
      <c r="N1166" s="190"/>
      <c r="O1166" s="221"/>
      <c r="P1166" s="190"/>
      <c r="Q1166" s="190"/>
      <c r="R1166" s="190">
        <v>6200</v>
      </c>
      <c r="S1166" s="190"/>
      <c r="T1166" s="190"/>
      <c r="U1166" s="188" t="s">
        <v>1580</v>
      </c>
      <c r="V1166" s="189" t="s">
        <v>7729</v>
      </c>
      <c r="W1166" s="103" t="str">
        <f t="shared" si="20"/>
        <v>End</v>
      </c>
    </row>
    <row r="1167" spans="1:52" ht="12.75" customHeight="1">
      <c r="A1167" s="108">
        <v>1158</v>
      </c>
      <c r="B1167" s="192"/>
      <c r="C1167" s="198"/>
      <c r="D1167" s="195"/>
      <c r="E1167" s="199"/>
      <c r="F1167" s="199"/>
      <c r="G1167" s="199">
        <v>620016</v>
      </c>
      <c r="H1167" s="191"/>
      <c r="I1167" s="191" t="s">
        <v>270</v>
      </c>
      <c r="J1167" s="190">
        <v>62000</v>
      </c>
      <c r="K1167" s="190"/>
      <c r="L1167" s="199" t="s">
        <v>3245</v>
      </c>
      <c r="M1167" s="190"/>
      <c r="N1167" s="190"/>
      <c r="O1167" s="221"/>
      <c r="P1167" s="190"/>
      <c r="Q1167" s="190"/>
      <c r="R1167" s="190">
        <v>6200</v>
      </c>
      <c r="S1167" s="190"/>
      <c r="T1167" s="190"/>
      <c r="U1167" s="188" t="s">
        <v>1580</v>
      </c>
      <c r="V1167" s="189" t="s">
        <v>7729</v>
      </c>
      <c r="W1167" s="103" t="str">
        <f t="shared" si="20"/>
        <v>End</v>
      </c>
    </row>
    <row r="1168" spans="1:52" ht="12.75" customHeight="1">
      <c r="A1168" s="108">
        <v>1159</v>
      </c>
      <c r="B1168" s="192"/>
      <c r="C1168" s="198"/>
      <c r="D1168" s="195"/>
      <c r="E1168" s="199"/>
      <c r="F1168" s="199"/>
      <c r="G1168" s="199">
        <v>620018</v>
      </c>
      <c r="H1168" s="191"/>
      <c r="I1168" s="191" t="s">
        <v>271</v>
      </c>
      <c r="J1168" s="190">
        <v>62000</v>
      </c>
      <c r="K1168" s="190"/>
      <c r="L1168" s="199" t="s">
        <v>3245</v>
      </c>
      <c r="M1168" s="190"/>
      <c r="N1168" s="190"/>
      <c r="O1168" s="221"/>
      <c r="P1168" s="190"/>
      <c r="Q1168" s="190"/>
      <c r="R1168" s="190">
        <v>6200</v>
      </c>
      <c r="S1168" s="190"/>
      <c r="T1168" s="190"/>
      <c r="U1168" s="188" t="s">
        <v>1580</v>
      </c>
      <c r="V1168" s="189" t="s">
        <v>7729</v>
      </c>
      <c r="W1168" s="103" t="str">
        <f t="shared" si="20"/>
        <v>End</v>
      </c>
    </row>
    <row r="1169" spans="1:23" ht="12.75" customHeight="1">
      <c r="A1169" s="108">
        <v>1160</v>
      </c>
      <c r="B1169" s="126"/>
      <c r="C1169" s="65"/>
      <c r="D1169" s="43"/>
      <c r="E1169" s="117"/>
      <c r="F1169" s="117"/>
      <c r="G1169" s="117">
        <v>620030</v>
      </c>
      <c r="H1169" s="109"/>
      <c r="I1169" s="109" t="s">
        <v>272</v>
      </c>
      <c r="J1169" s="1">
        <v>62000</v>
      </c>
      <c r="L1169" s="117" t="s">
        <v>3245</v>
      </c>
      <c r="M1169" s="103"/>
      <c r="N1169" s="103"/>
      <c r="O1169" s="164"/>
      <c r="P1169" s="103"/>
      <c r="Q1169" s="103"/>
      <c r="R1169" s="103">
        <v>6200</v>
      </c>
      <c r="S1169" s="103"/>
      <c r="T1169" s="103"/>
      <c r="U1169" s="128" t="s">
        <v>1580</v>
      </c>
      <c r="W1169" s="103" t="str">
        <f t="shared" ref="W1169:W1232" si="21">LEFT(V1169,3)</f>
        <v/>
      </c>
    </row>
    <row r="1170" spans="1:23" ht="12.75" customHeight="1">
      <c r="A1170" s="108">
        <v>1161</v>
      </c>
      <c r="B1170" s="126"/>
      <c r="C1170" s="65"/>
      <c r="D1170" s="43"/>
      <c r="E1170" s="117"/>
      <c r="F1170" s="117"/>
      <c r="G1170" s="117">
        <v>620040</v>
      </c>
      <c r="H1170" s="109"/>
      <c r="I1170" s="109" t="s">
        <v>273</v>
      </c>
      <c r="J1170" s="1">
        <v>62000</v>
      </c>
      <c r="L1170" s="117" t="s">
        <v>3245</v>
      </c>
      <c r="M1170" s="103"/>
      <c r="N1170" s="103"/>
      <c r="O1170" s="164"/>
      <c r="P1170" s="103"/>
      <c r="Q1170" s="103"/>
      <c r="R1170" s="103">
        <v>6200</v>
      </c>
      <c r="S1170" s="103"/>
      <c r="T1170" s="103"/>
      <c r="U1170" s="128" t="s">
        <v>1580</v>
      </c>
      <c r="W1170" s="103" t="str">
        <f t="shared" si="21"/>
        <v/>
      </c>
    </row>
    <row r="1171" spans="1:23" ht="12.75" customHeight="1">
      <c r="A1171" s="108">
        <v>1162</v>
      </c>
      <c r="B1171" s="83"/>
      <c r="C1171" s="84"/>
      <c r="D1171" s="85"/>
      <c r="E1171" s="86">
        <v>6250</v>
      </c>
      <c r="F1171" s="86"/>
      <c r="G1171" s="86"/>
      <c r="H1171" s="87"/>
      <c r="I1171" s="5" t="s">
        <v>274</v>
      </c>
      <c r="J1171" s="5"/>
      <c r="K1171" s="5"/>
      <c r="L1171" s="79" t="s">
        <v>1130</v>
      </c>
      <c r="M1171" s="164"/>
      <c r="N1171" s="164"/>
      <c r="O1171" s="164"/>
      <c r="P1171" s="164"/>
      <c r="Q1171" s="164"/>
      <c r="R1171" s="23" t="s">
        <v>2232</v>
      </c>
      <c r="S1171" s="164"/>
      <c r="T1171" s="164"/>
      <c r="U1171" s="128" t="s">
        <v>1580</v>
      </c>
      <c r="W1171" s="103" t="str">
        <f t="shared" si="21"/>
        <v/>
      </c>
    </row>
    <row r="1172" spans="1:23" ht="12.75" customHeight="1">
      <c r="A1172" s="108">
        <v>1163</v>
      </c>
      <c r="B1172" s="126"/>
      <c r="C1172" s="65"/>
      <c r="D1172" s="43"/>
      <c r="E1172" s="117"/>
      <c r="F1172" s="117">
        <v>62500</v>
      </c>
      <c r="G1172" s="117"/>
      <c r="H1172" s="109"/>
      <c r="I1172" s="109" t="s">
        <v>274</v>
      </c>
      <c r="J1172" s="1">
        <v>6250</v>
      </c>
      <c r="L1172" s="117" t="s">
        <v>3240</v>
      </c>
      <c r="M1172" s="103"/>
      <c r="N1172" s="103"/>
      <c r="O1172" s="103"/>
      <c r="P1172" s="103"/>
      <c r="Q1172" s="103"/>
      <c r="R1172" s="103">
        <v>6250</v>
      </c>
      <c r="S1172" s="103"/>
      <c r="T1172" s="103"/>
      <c r="U1172" s="128" t="s">
        <v>1580</v>
      </c>
      <c r="W1172" s="103" t="str">
        <f t="shared" si="21"/>
        <v/>
      </c>
    </row>
    <row r="1173" spans="1:23" ht="12.75" customHeight="1">
      <c r="A1173" s="108">
        <v>1164</v>
      </c>
      <c r="B1173" s="126"/>
      <c r="C1173" s="65"/>
      <c r="D1173" s="43"/>
      <c r="E1173" s="117"/>
      <c r="F1173" s="117"/>
      <c r="G1173" s="117">
        <v>625010</v>
      </c>
      <c r="H1173" s="109"/>
      <c r="I1173" s="109" t="s">
        <v>275</v>
      </c>
      <c r="J1173" s="1">
        <v>62500</v>
      </c>
      <c r="L1173" s="117" t="s">
        <v>3245</v>
      </c>
      <c r="M1173" s="103"/>
      <c r="N1173" s="103"/>
      <c r="O1173" s="103"/>
      <c r="P1173" s="103"/>
      <c r="Q1173" s="103"/>
      <c r="R1173" s="103">
        <v>6250</v>
      </c>
      <c r="S1173" s="103"/>
      <c r="T1173" s="103"/>
      <c r="U1173" s="128" t="s">
        <v>1580</v>
      </c>
      <c r="W1173" s="103" t="str">
        <f t="shared" si="21"/>
        <v/>
      </c>
    </row>
    <row r="1174" spans="1:23" ht="12.75" customHeight="1">
      <c r="A1174" s="108">
        <v>1165</v>
      </c>
      <c r="B1174" s="126"/>
      <c r="C1174" s="65"/>
      <c r="D1174" s="43"/>
      <c r="E1174" s="117"/>
      <c r="F1174" s="117"/>
      <c r="G1174" s="117">
        <v>625020</v>
      </c>
      <c r="H1174" s="109"/>
      <c r="I1174" s="109" t="s">
        <v>276</v>
      </c>
      <c r="J1174" s="1">
        <v>62500</v>
      </c>
      <c r="L1174" s="117" t="s">
        <v>3245</v>
      </c>
      <c r="M1174" s="103"/>
      <c r="N1174" s="103"/>
      <c r="O1174" s="103"/>
      <c r="P1174" s="103"/>
      <c r="Q1174" s="103"/>
      <c r="R1174" s="103">
        <v>6250</v>
      </c>
      <c r="S1174" s="103"/>
      <c r="T1174" s="103"/>
      <c r="U1174" s="128" t="s">
        <v>1580</v>
      </c>
      <c r="W1174" s="103" t="str">
        <f t="shared" si="21"/>
        <v/>
      </c>
    </row>
    <row r="1175" spans="1:23" ht="12.75" customHeight="1">
      <c r="A1175" s="108">
        <v>1166</v>
      </c>
      <c r="B1175" s="126"/>
      <c r="C1175" s="65"/>
      <c r="D1175" s="43"/>
      <c r="E1175" s="117"/>
      <c r="F1175" s="117"/>
      <c r="G1175" s="117">
        <v>625030</v>
      </c>
      <c r="H1175" s="109"/>
      <c r="I1175" s="109" t="s">
        <v>277</v>
      </c>
      <c r="J1175" s="1">
        <v>62500</v>
      </c>
      <c r="L1175" s="117" t="s">
        <v>3245</v>
      </c>
      <c r="M1175" s="103"/>
      <c r="N1175" s="103"/>
      <c r="O1175" s="103"/>
      <c r="P1175" s="103"/>
      <c r="Q1175" s="103"/>
      <c r="R1175" s="103">
        <v>6250</v>
      </c>
      <c r="S1175" s="103"/>
      <c r="T1175" s="103"/>
      <c r="U1175" s="128" t="s">
        <v>1580</v>
      </c>
      <c r="W1175" s="103" t="str">
        <f t="shared" si="21"/>
        <v/>
      </c>
    </row>
    <row r="1176" spans="1:23" ht="12.75" customHeight="1">
      <c r="A1176" s="108">
        <v>1167</v>
      </c>
      <c r="B1176" s="126"/>
      <c r="C1176" s="65"/>
      <c r="D1176" s="43"/>
      <c r="E1176" s="117"/>
      <c r="F1176" s="117"/>
      <c r="G1176" s="117">
        <v>625040</v>
      </c>
      <c r="H1176" s="109"/>
      <c r="I1176" s="109" t="s">
        <v>278</v>
      </c>
      <c r="J1176" s="1">
        <v>62500</v>
      </c>
      <c r="L1176" s="117" t="s">
        <v>3245</v>
      </c>
      <c r="M1176" s="103"/>
      <c r="N1176" s="103"/>
      <c r="O1176" s="103"/>
      <c r="P1176" s="103"/>
      <c r="Q1176" s="103"/>
      <c r="R1176" s="103">
        <v>6250</v>
      </c>
      <c r="S1176" s="103"/>
      <c r="T1176" s="103"/>
      <c r="U1176" s="128" t="s">
        <v>1580</v>
      </c>
      <c r="W1176" s="103" t="str">
        <f t="shared" si="21"/>
        <v/>
      </c>
    </row>
    <row r="1177" spans="1:23" ht="12.75" customHeight="1">
      <c r="A1177" s="108">
        <v>1168</v>
      </c>
      <c r="B1177" s="126"/>
      <c r="C1177" s="65"/>
      <c r="D1177" s="43"/>
      <c r="E1177" s="117"/>
      <c r="F1177" s="117"/>
      <c r="G1177" s="112">
        <v>625060</v>
      </c>
      <c r="H1177" s="111"/>
      <c r="I1177" s="111" t="s">
        <v>279</v>
      </c>
      <c r="J1177" s="103">
        <v>62500</v>
      </c>
      <c r="K1177" s="103"/>
      <c r="L1177" s="112" t="s">
        <v>3245</v>
      </c>
      <c r="M1177" s="103"/>
      <c r="N1177" s="103"/>
      <c r="O1177" s="103"/>
      <c r="P1177" s="103"/>
      <c r="Q1177" s="103"/>
      <c r="R1177" s="103">
        <v>6250</v>
      </c>
      <c r="S1177" s="103"/>
      <c r="T1177" s="103"/>
      <c r="U1177" s="128" t="s">
        <v>1580</v>
      </c>
      <c r="W1177" s="103" t="str">
        <f t="shared" si="21"/>
        <v/>
      </c>
    </row>
    <row r="1178" spans="1:23" ht="12.75" customHeight="1">
      <c r="A1178" s="108">
        <v>1169</v>
      </c>
      <c r="B1178" s="83"/>
      <c r="C1178" s="84"/>
      <c r="D1178" s="85"/>
      <c r="E1178" s="351">
        <v>6300</v>
      </c>
      <c r="F1178" s="351"/>
      <c r="G1178" s="351"/>
      <c r="H1178" s="164"/>
      <c r="I1178" s="20" t="s">
        <v>7520</v>
      </c>
      <c r="J1178" s="20"/>
      <c r="K1178" s="20"/>
      <c r="L1178" s="23" t="s">
        <v>1130</v>
      </c>
      <c r="M1178" s="164"/>
      <c r="N1178" s="164"/>
      <c r="O1178" s="164"/>
      <c r="P1178" s="164"/>
      <c r="Q1178" s="164"/>
      <c r="R1178" s="23" t="s">
        <v>2232</v>
      </c>
      <c r="S1178" s="164"/>
      <c r="T1178" s="164"/>
      <c r="U1178" s="128" t="s">
        <v>1580</v>
      </c>
      <c r="V1178" s="291" t="s">
        <v>7540</v>
      </c>
      <c r="W1178" s="103" t="str">
        <f t="shared" si="21"/>
        <v>App</v>
      </c>
    </row>
    <row r="1179" spans="1:23" ht="12.75" customHeight="1">
      <c r="A1179" s="108">
        <v>1170</v>
      </c>
      <c r="B1179" s="126"/>
      <c r="C1179" s="65"/>
      <c r="D1179" s="43"/>
      <c r="E1179" s="112"/>
      <c r="F1179" s="112">
        <v>63000</v>
      </c>
      <c r="G1179" s="112"/>
      <c r="H1179" s="111"/>
      <c r="I1179" s="111" t="s">
        <v>7521</v>
      </c>
      <c r="J1179" s="103">
        <v>6300</v>
      </c>
      <c r="K1179" s="103"/>
      <c r="L1179" s="112" t="s">
        <v>3240</v>
      </c>
      <c r="M1179" s="103"/>
      <c r="N1179" s="103"/>
      <c r="O1179" s="103"/>
      <c r="P1179" s="103"/>
      <c r="Q1179" s="103"/>
      <c r="R1179" s="103">
        <v>6300</v>
      </c>
      <c r="S1179" s="103"/>
      <c r="T1179" s="103"/>
      <c r="U1179" s="128" t="s">
        <v>1580</v>
      </c>
      <c r="V1179" s="291" t="s">
        <v>7540</v>
      </c>
      <c r="W1179" s="103" t="str">
        <f t="shared" si="21"/>
        <v>App</v>
      </c>
    </row>
    <row r="1180" spans="1:23" ht="12.75" customHeight="1">
      <c r="A1180" s="108">
        <v>1171</v>
      </c>
      <c r="B1180" s="126"/>
      <c r="C1180" s="65"/>
      <c r="D1180" s="43"/>
      <c r="E1180" s="112"/>
      <c r="F1180" s="112"/>
      <c r="G1180" s="112">
        <v>630010</v>
      </c>
      <c r="H1180" s="164"/>
      <c r="I1180" s="111" t="s">
        <v>7522</v>
      </c>
      <c r="J1180" s="103">
        <v>63000</v>
      </c>
      <c r="K1180" s="103"/>
      <c r="L1180" s="112" t="s">
        <v>3245</v>
      </c>
      <c r="M1180" s="103"/>
      <c r="N1180" s="103"/>
      <c r="O1180" s="103"/>
      <c r="P1180" s="103"/>
      <c r="Q1180" s="103"/>
      <c r="R1180" s="103">
        <v>6300</v>
      </c>
      <c r="S1180" s="103"/>
      <c r="T1180" s="103"/>
      <c r="U1180" s="128" t="s">
        <v>1580</v>
      </c>
      <c r="V1180" s="291" t="s">
        <v>7540</v>
      </c>
      <c r="W1180" s="103" t="str">
        <f t="shared" si="21"/>
        <v>App</v>
      </c>
    </row>
    <row r="1181" spans="1:23" ht="12.75" customHeight="1">
      <c r="A1181" s="108">
        <v>1172</v>
      </c>
      <c r="B1181" s="192"/>
      <c r="C1181" s="198"/>
      <c r="D1181" s="195"/>
      <c r="E1181" s="199"/>
      <c r="F1181" s="199"/>
      <c r="G1181" s="199">
        <v>630011</v>
      </c>
      <c r="H1181" s="191"/>
      <c r="I1181" s="191" t="s">
        <v>280</v>
      </c>
      <c r="J1181" s="190">
        <v>63000</v>
      </c>
      <c r="K1181" s="190"/>
      <c r="L1181" s="199" t="s">
        <v>3245</v>
      </c>
      <c r="M1181" s="190"/>
      <c r="N1181" s="190"/>
      <c r="O1181" s="190"/>
      <c r="P1181" s="190"/>
      <c r="Q1181" s="190"/>
      <c r="R1181" s="190">
        <v>6300</v>
      </c>
      <c r="S1181" s="190"/>
      <c r="T1181" s="190"/>
      <c r="U1181" s="188" t="s">
        <v>1580</v>
      </c>
      <c r="V1181" s="189" t="s">
        <v>7729</v>
      </c>
      <c r="W1181" s="103" t="str">
        <f t="shared" si="21"/>
        <v>End</v>
      </c>
    </row>
    <row r="1182" spans="1:23" ht="12.75" customHeight="1">
      <c r="A1182" s="108">
        <v>1173</v>
      </c>
      <c r="B1182" s="192"/>
      <c r="C1182" s="198"/>
      <c r="D1182" s="195"/>
      <c r="E1182" s="199"/>
      <c r="F1182" s="199"/>
      <c r="G1182" s="199">
        <v>630012</v>
      </c>
      <c r="H1182" s="191"/>
      <c r="I1182" s="191" t="s">
        <v>281</v>
      </c>
      <c r="J1182" s="190">
        <v>63000</v>
      </c>
      <c r="K1182" s="190"/>
      <c r="L1182" s="199" t="s">
        <v>3245</v>
      </c>
      <c r="M1182" s="190"/>
      <c r="N1182" s="190"/>
      <c r="O1182" s="190"/>
      <c r="P1182" s="190"/>
      <c r="Q1182" s="190"/>
      <c r="R1182" s="190">
        <v>6300</v>
      </c>
      <c r="S1182" s="190"/>
      <c r="T1182" s="190"/>
      <c r="U1182" s="188" t="s">
        <v>1580</v>
      </c>
      <c r="V1182" s="189" t="s">
        <v>7729</v>
      </c>
      <c r="W1182" s="103" t="str">
        <f t="shared" si="21"/>
        <v>End</v>
      </c>
    </row>
    <row r="1183" spans="1:23" ht="12.75" customHeight="1">
      <c r="A1183" s="108">
        <v>1174</v>
      </c>
      <c r="B1183" s="192"/>
      <c r="C1183" s="198"/>
      <c r="D1183" s="195"/>
      <c r="E1183" s="199"/>
      <c r="F1183" s="199"/>
      <c r="G1183" s="199">
        <v>630016</v>
      </c>
      <c r="H1183" s="191"/>
      <c r="I1183" s="191" t="s">
        <v>282</v>
      </c>
      <c r="J1183" s="190">
        <v>63000</v>
      </c>
      <c r="K1183" s="190"/>
      <c r="L1183" s="199" t="s">
        <v>3245</v>
      </c>
      <c r="M1183" s="190"/>
      <c r="N1183" s="190"/>
      <c r="O1183" s="190"/>
      <c r="P1183" s="190"/>
      <c r="Q1183" s="190"/>
      <c r="R1183" s="190">
        <v>6300</v>
      </c>
      <c r="S1183" s="190"/>
      <c r="T1183" s="190"/>
      <c r="U1183" s="188" t="s">
        <v>1580</v>
      </c>
      <c r="V1183" s="189" t="s">
        <v>7729</v>
      </c>
      <c r="W1183" s="103" t="str">
        <f t="shared" si="21"/>
        <v>End</v>
      </c>
    </row>
    <row r="1184" spans="1:23" ht="12.75" customHeight="1">
      <c r="A1184" s="108">
        <v>1175</v>
      </c>
      <c r="B1184" s="192"/>
      <c r="C1184" s="198"/>
      <c r="D1184" s="195"/>
      <c r="E1184" s="199"/>
      <c r="F1184" s="199"/>
      <c r="G1184" s="199">
        <v>630018</v>
      </c>
      <c r="H1184" s="191"/>
      <c r="I1184" s="191" t="s">
        <v>283</v>
      </c>
      <c r="J1184" s="190">
        <v>63000</v>
      </c>
      <c r="K1184" s="190"/>
      <c r="L1184" s="199" t="s">
        <v>3245</v>
      </c>
      <c r="M1184" s="190"/>
      <c r="N1184" s="190"/>
      <c r="O1184" s="190"/>
      <c r="P1184" s="190"/>
      <c r="Q1184" s="190"/>
      <c r="R1184" s="190">
        <v>6300</v>
      </c>
      <c r="S1184" s="190"/>
      <c r="T1184" s="190"/>
      <c r="U1184" s="188" t="s">
        <v>1580</v>
      </c>
      <c r="V1184" s="189" t="s">
        <v>7729</v>
      </c>
      <c r="W1184" s="103" t="str">
        <f t="shared" si="21"/>
        <v>End</v>
      </c>
    </row>
    <row r="1185" spans="1:52" ht="12.75" customHeight="1">
      <c r="A1185" s="108">
        <v>1176</v>
      </c>
      <c r="B1185" s="922"/>
      <c r="C1185" s="923"/>
      <c r="D1185" s="924"/>
      <c r="E1185" s="199"/>
      <c r="F1185" s="913"/>
      <c r="G1185" s="913">
        <v>630020</v>
      </c>
      <c r="H1185" s="908"/>
      <c r="I1185" s="908" t="s">
        <v>9279</v>
      </c>
      <c r="J1185" s="103">
        <v>63000</v>
      </c>
      <c r="K1185" s="103"/>
      <c r="L1185" s="112" t="s">
        <v>3245</v>
      </c>
      <c r="M1185" s="103"/>
      <c r="N1185" s="103"/>
      <c r="O1185" s="103"/>
      <c r="P1185" s="103"/>
      <c r="Q1185" s="103"/>
      <c r="R1185" s="103">
        <v>6300</v>
      </c>
      <c r="S1185" s="103"/>
      <c r="T1185" s="103"/>
      <c r="U1185" s="920" t="s">
        <v>1580</v>
      </c>
      <c r="W1185" s="103" t="str">
        <f t="shared" si="21"/>
        <v/>
      </c>
    </row>
    <row r="1186" spans="1:52" ht="12.75" customHeight="1">
      <c r="A1186" s="108">
        <v>1177</v>
      </c>
      <c r="B1186" s="192"/>
      <c r="C1186" s="198"/>
      <c r="D1186" s="195"/>
      <c r="E1186" s="199"/>
      <c r="F1186" s="199"/>
      <c r="G1186" s="199">
        <v>630021</v>
      </c>
      <c r="H1186" s="191"/>
      <c r="I1186" s="191" t="s">
        <v>284</v>
      </c>
      <c r="J1186" s="190">
        <v>63000</v>
      </c>
      <c r="K1186" s="190"/>
      <c r="L1186" s="199" t="s">
        <v>3245</v>
      </c>
      <c r="M1186" s="190"/>
      <c r="N1186" s="190"/>
      <c r="O1186" s="190"/>
      <c r="P1186" s="190"/>
      <c r="Q1186" s="190"/>
      <c r="R1186" s="190">
        <v>6300</v>
      </c>
      <c r="S1186" s="190"/>
      <c r="T1186" s="190"/>
      <c r="U1186" s="188" t="s">
        <v>1580</v>
      </c>
      <c r="V1186" s="189" t="s">
        <v>7729</v>
      </c>
      <c r="W1186" s="103" t="str">
        <f t="shared" si="21"/>
        <v>End</v>
      </c>
    </row>
    <row r="1187" spans="1:52" ht="12.75" customHeight="1">
      <c r="A1187" s="108">
        <v>1178</v>
      </c>
      <c r="B1187" s="192"/>
      <c r="C1187" s="198"/>
      <c r="D1187" s="195"/>
      <c r="E1187" s="199"/>
      <c r="F1187" s="199"/>
      <c r="G1187" s="199">
        <v>630022</v>
      </c>
      <c r="H1187" s="191"/>
      <c r="I1187" s="191" t="s">
        <v>285</v>
      </c>
      <c r="J1187" s="190">
        <v>63000</v>
      </c>
      <c r="K1187" s="190"/>
      <c r="L1187" s="199" t="s">
        <v>3245</v>
      </c>
      <c r="M1187" s="190"/>
      <c r="N1187" s="190"/>
      <c r="O1187" s="190"/>
      <c r="P1187" s="190"/>
      <c r="Q1187" s="190"/>
      <c r="R1187" s="190">
        <v>6300</v>
      </c>
      <c r="S1187" s="190"/>
      <c r="T1187" s="190"/>
      <c r="U1187" s="188" t="s">
        <v>1580</v>
      </c>
      <c r="V1187" s="189" t="s">
        <v>7729</v>
      </c>
      <c r="W1187" s="103" t="str">
        <f t="shared" si="21"/>
        <v>End</v>
      </c>
    </row>
    <row r="1188" spans="1:52" ht="12.75" customHeight="1">
      <c r="A1188" s="108">
        <v>1179</v>
      </c>
      <c r="B1188" s="192"/>
      <c r="C1188" s="198"/>
      <c r="D1188" s="195"/>
      <c r="E1188" s="199"/>
      <c r="F1188" s="199"/>
      <c r="G1188" s="199">
        <v>630026</v>
      </c>
      <c r="H1188" s="191"/>
      <c r="I1188" s="191" t="s">
        <v>286</v>
      </c>
      <c r="J1188" s="190">
        <v>63000</v>
      </c>
      <c r="K1188" s="190"/>
      <c r="L1188" s="199" t="s">
        <v>3245</v>
      </c>
      <c r="M1188" s="190"/>
      <c r="N1188" s="190"/>
      <c r="O1188" s="190"/>
      <c r="P1188" s="190"/>
      <c r="Q1188" s="190"/>
      <c r="R1188" s="190">
        <v>6300</v>
      </c>
      <c r="S1188" s="190"/>
      <c r="T1188" s="190"/>
      <c r="U1188" s="188" t="s">
        <v>1580</v>
      </c>
      <c r="V1188" s="189" t="s">
        <v>7729</v>
      </c>
      <c r="W1188" s="103" t="str">
        <f t="shared" si="21"/>
        <v>End</v>
      </c>
      <c r="X1188" s="164"/>
      <c r="Y1188" s="164"/>
      <c r="Z1188" s="164"/>
      <c r="AA1188" s="164"/>
      <c r="AB1188" s="164"/>
      <c r="AC1188" s="164"/>
      <c r="AD1188" s="164"/>
      <c r="AE1188" s="164"/>
      <c r="AF1188" s="164"/>
      <c r="AG1188" s="164"/>
      <c r="AH1188" s="164"/>
      <c r="AI1188" s="164"/>
      <c r="AJ1188" s="164"/>
      <c r="AK1188" s="164"/>
      <c r="AL1188" s="164"/>
      <c r="AM1188" s="164"/>
      <c r="AN1188" s="164"/>
      <c r="AO1188" s="164"/>
      <c r="AP1188" s="164"/>
      <c r="AQ1188" s="164"/>
      <c r="AR1188" s="164"/>
      <c r="AS1188" s="164"/>
      <c r="AT1188" s="164"/>
      <c r="AU1188" s="164"/>
      <c r="AV1188" s="164"/>
      <c r="AW1188" s="164"/>
      <c r="AX1188" s="164"/>
      <c r="AY1188" s="164"/>
      <c r="AZ1188" s="164"/>
    </row>
    <row r="1189" spans="1:52" s="164" customFormat="1" ht="12.75" customHeight="1">
      <c r="A1189" s="108">
        <v>1180</v>
      </c>
      <c r="B1189" s="192"/>
      <c r="C1189" s="198"/>
      <c r="D1189" s="195"/>
      <c r="E1189" s="199"/>
      <c r="F1189" s="199"/>
      <c r="G1189" s="199">
        <v>630028</v>
      </c>
      <c r="H1189" s="191"/>
      <c r="I1189" s="191" t="s">
        <v>287</v>
      </c>
      <c r="J1189" s="190">
        <v>63000</v>
      </c>
      <c r="K1189" s="190"/>
      <c r="L1189" s="199" t="s">
        <v>3245</v>
      </c>
      <c r="M1189" s="190"/>
      <c r="N1189" s="190"/>
      <c r="O1189" s="190"/>
      <c r="P1189" s="190"/>
      <c r="Q1189" s="190"/>
      <c r="R1189" s="190">
        <v>6300</v>
      </c>
      <c r="S1189" s="190"/>
      <c r="T1189" s="190"/>
      <c r="U1189" s="188" t="s">
        <v>1580</v>
      </c>
      <c r="V1189" s="189" t="s">
        <v>7729</v>
      </c>
      <c r="W1189" s="103" t="str">
        <f t="shared" si="21"/>
        <v>End</v>
      </c>
    </row>
    <row r="1190" spans="1:52" ht="12.75" customHeight="1">
      <c r="A1190" s="108">
        <v>1181</v>
      </c>
      <c r="B1190" s="126"/>
      <c r="C1190" s="65"/>
      <c r="D1190" s="43"/>
      <c r="E1190" s="117"/>
      <c r="F1190" s="117"/>
      <c r="G1190" s="112">
        <v>630050</v>
      </c>
      <c r="H1190" s="111"/>
      <c r="I1190" s="111" t="s">
        <v>7523</v>
      </c>
      <c r="J1190" s="103">
        <v>63000</v>
      </c>
      <c r="K1190" s="103"/>
      <c r="L1190" s="112" t="s">
        <v>3245</v>
      </c>
      <c r="M1190" s="103"/>
      <c r="N1190" s="103"/>
      <c r="O1190" s="103"/>
      <c r="P1190" s="103"/>
      <c r="Q1190" s="103"/>
      <c r="R1190" s="103">
        <v>6300</v>
      </c>
      <c r="S1190" s="103"/>
      <c r="T1190" s="103"/>
      <c r="U1190" s="128" t="s">
        <v>1580</v>
      </c>
      <c r="V1190" s="291" t="s">
        <v>7540</v>
      </c>
      <c r="W1190" s="103" t="str">
        <f t="shared" si="21"/>
        <v>App</v>
      </c>
    </row>
    <row r="1191" spans="1:52" ht="12.75" customHeight="1">
      <c r="A1191" s="108">
        <v>1182</v>
      </c>
      <c r="B1191" s="126"/>
      <c r="C1191" s="65"/>
      <c r="D1191" s="43"/>
      <c r="E1191" s="117"/>
      <c r="F1191" s="117">
        <v>63070</v>
      </c>
      <c r="G1191" s="117"/>
      <c r="H1191" s="109"/>
      <c r="I1191" s="109" t="s">
        <v>2101</v>
      </c>
      <c r="J1191" s="1">
        <v>6300</v>
      </c>
      <c r="L1191" s="117" t="s">
        <v>3240</v>
      </c>
      <c r="M1191" s="103"/>
      <c r="N1191" s="103"/>
      <c r="O1191" s="103"/>
      <c r="P1191" s="103"/>
      <c r="Q1191" s="103"/>
      <c r="R1191" s="103">
        <v>6300</v>
      </c>
      <c r="S1191" s="103"/>
      <c r="T1191" s="103"/>
      <c r="U1191" s="128" t="s">
        <v>1580</v>
      </c>
      <c r="W1191" s="103" t="str">
        <f t="shared" si="21"/>
        <v/>
      </c>
    </row>
    <row r="1192" spans="1:52" ht="12.75" customHeight="1">
      <c r="A1192" s="108">
        <v>1183</v>
      </c>
      <c r="B1192" s="126"/>
      <c r="C1192" s="65"/>
      <c r="D1192" s="43"/>
      <c r="E1192" s="117"/>
      <c r="F1192" s="117"/>
      <c r="G1192" s="117">
        <v>630070</v>
      </c>
      <c r="H1192" s="109"/>
      <c r="I1192" s="109" t="s">
        <v>2102</v>
      </c>
      <c r="J1192" s="1">
        <v>63070</v>
      </c>
      <c r="L1192" s="117" t="s">
        <v>3245</v>
      </c>
      <c r="M1192" s="103"/>
      <c r="N1192" s="103"/>
      <c r="O1192" s="103"/>
      <c r="P1192" s="103"/>
      <c r="Q1192" s="103"/>
      <c r="R1192" s="103">
        <v>6300</v>
      </c>
      <c r="S1192" s="103"/>
      <c r="T1192" s="103"/>
      <c r="U1192" s="128" t="s">
        <v>1580</v>
      </c>
      <c r="W1192" s="103" t="str">
        <f t="shared" si="21"/>
        <v/>
      </c>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row>
    <row r="1193" spans="1:52" s="20" customFormat="1" ht="12.75" customHeight="1">
      <c r="A1193" s="108">
        <v>1184</v>
      </c>
      <c r="B1193" s="192"/>
      <c r="C1193" s="198"/>
      <c r="D1193" s="195"/>
      <c r="E1193" s="199"/>
      <c r="F1193" s="199"/>
      <c r="G1193" s="199">
        <v>630071</v>
      </c>
      <c r="H1193" s="191"/>
      <c r="I1193" s="191" t="s">
        <v>2103</v>
      </c>
      <c r="J1193" s="190">
        <v>63070</v>
      </c>
      <c r="K1193" s="190"/>
      <c r="L1193" s="199" t="s">
        <v>3245</v>
      </c>
      <c r="M1193" s="190"/>
      <c r="N1193" s="190"/>
      <c r="O1193" s="190"/>
      <c r="P1193" s="190"/>
      <c r="Q1193" s="190"/>
      <c r="R1193" s="190">
        <v>6300</v>
      </c>
      <c r="S1193" s="190"/>
      <c r="T1193" s="190"/>
      <c r="U1193" s="188" t="s">
        <v>1580</v>
      </c>
      <c r="V1193" s="189" t="s">
        <v>7729</v>
      </c>
      <c r="W1193" s="103" t="str">
        <f t="shared" si="21"/>
        <v>End</v>
      </c>
      <c r="X1193" s="103"/>
      <c r="Y1193" s="103"/>
      <c r="Z1193" s="103"/>
      <c r="AA1193" s="103"/>
      <c r="AB1193" s="103"/>
      <c r="AC1193" s="103"/>
      <c r="AD1193" s="103"/>
      <c r="AE1193" s="103"/>
      <c r="AF1193" s="103"/>
      <c r="AG1193" s="103"/>
      <c r="AH1193" s="103"/>
      <c r="AI1193" s="103"/>
      <c r="AJ1193" s="103"/>
      <c r="AK1193" s="103"/>
      <c r="AL1193" s="103"/>
      <c r="AM1193" s="103"/>
      <c r="AN1193" s="103"/>
      <c r="AO1193" s="103"/>
      <c r="AP1193" s="103"/>
      <c r="AQ1193" s="103"/>
      <c r="AR1193" s="103"/>
      <c r="AS1193" s="103"/>
      <c r="AT1193" s="103"/>
      <c r="AU1193" s="103"/>
      <c r="AV1193" s="103"/>
      <c r="AW1193" s="103"/>
      <c r="AX1193" s="103"/>
      <c r="AY1193" s="103"/>
      <c r="AZ1193" s="103"/>
    </row>
    <row r="1194" spans="1:52" ht="12.75" customHeight="1">
      <c r="A1194" s="108">
        <v>1185</v>
      </c>
      <c r="B1194" s="192"/>
      <c r="C1194" s="198"/>
      <c r="D1194" s="195"/>
      <c r="E1194" s="199"/>
      <c r="F1194" s="199"/>
      <c r="G1194" s="199">
        <v>630072</v>
      </c>
      <c r="H1194" s="191"/>
      <c r="I1194" s="191" t="s">
        <v>2104</v>
      </c>
      <c r="J1194" s="190">
        <v>63070</v>
      </c>
      <c r="K1194" s="190"/>
      <c r="L1194" s="199" t="s">
        <v>3245</v>
      </c>
      <c r="M1194" s="190"/>
      <c r="N1194" s="190"/>
      <c r="O1194" s="190"/>
      <c r="P1194" s="190"/>
      <c r="Q1194" s="190"/>
      <c r="R1194" s="190">
        <v>6300</v>
      </c>
      <c r="S1194" s="190"/>
      <c r="T1194" s="190"/>
      <c r="U1194" s="188" t="s">
        <v>1580</v>
      </c>
      <c r="V1194" s="189" t="s">
        <v>7729</v>
      </c>
      <c r="W1194" s="103" t="str">
        <f t="shared" si="21"/>
        <v>End</v>
      </c>
    </row>
    <row r="1195" spans="1:52" ht="12.75" customHeight="1">
      <c r="A1195" s="108">
        <v>1186</v>
      </c>
      <c r="B1195" s="192"/>
      <c r="C1195" s="198"/>
      <c r="D1195" s="195"/>
      <c r="E1195" s="199"/>
      <c r="F1195" s="199"/>
      <c r="G1195" s="199">
        <v>630076</v>
      </c>
      <c r="H1195" s="191"/>
      <c r="I1195" s="191" t="s">
        <v>2105</v>
      </c>
      <c r="J1195" s="190">
        <v>63070</v>
      </c>
      <c r="K1195" s="190"/>
      <c r="L1195" s="199" t="s">
        <v>3245</v>
      </c>
      <c r="M1195" s="190"/>
      <c r="N1195" s="190"/>
      <c r="O1195" s="190"/>
      <c r="P1195" s="190"/>
      <c r="Q1195" s="190"/>
      <c r="R1195" s="190">
        <v>6300</v>
      </c>
      <c r="S1195" s="190"/>
      <c r="T1195" s="190"/>
      <c r="U1195" s="188" t="s">
        <v>1580</v>
      </c>
      <c r="V1195" s="189" t="s">
        <v>7729</v>
      </c>
      <c r="W1195" s="103" t="str">
        <f t="shared" si="21"/>
        <v>End</v>
      </c>
    </row>
    <row r="1196" spans="1:52" ht="12.75" customHeight="1">
      <c r="A1196" s="108">
        <v>1187</v>
      </c>
      <c r="B1196" s="192"/>
      <c r="C1196" s="198"/>
      <c r="D1196" s="195"/>
      <c r="E1196" s="199"/>
      <c r="F1196" s="199"/>
      <c r="G1196" s="199">
        <v>630078</v>
      </c>
      <c r="H1196" s="191"/>
      <c r="I1196" s="191" t="s">
        <v>2106</v>
      </c>
      <c r="J1196" s="190">
        <v>63070</v>
      </c>
      <c r="K1196" s="190"/>
      <c r="L1196" s="199" t="s">
        <v>3245</v>
      </c>
      <c r="M1196" s="190"/>
      <c r="N1196" s="190"/>
      <c r="O1196" s="190"/>
      <c r="P1196" s="190"/>
      <c r="Q1196" s="190"/>
      <c r="R1196" s="190">
        <v>6300</v>
      </c>
      <c r="S1196" s="190"/>
      <c r="T1196" s="190"/>
      <c r="U1196" s="188" t="s">
        <v>1580</v>
      </c>
      <c r="V1196" s="189" t="s">
        <v>7729</v>
      </c>
      <c r="W1196" s="103" t="str">
        <f t="shared" si="21"/>
        <v>End</v>
      </c>
    </row>
    <row r="1197" spans="1:52" ht="12.75" customHeight="1">
      <c r="A1197" s="108">
        <v>1188</v>
      </c>
      <c r="B1197" s="126"/>
      <c r="C1197" s="65"/>
      <c r="D1197" s="43"/>
      <c r="E1197" s="117"/>
      <c r="F1197" s="117">
        <v>63090</v>
      </c>
      <c r="G1197" s="117"/>
      <c r="H1197" s="109"/>
      <c r="I1197" s="109" t="s">
        <v>2107</v>
      </c>
      <c r="J1197" s="1">
        <v>6300</v>
      </c>
      <c r="L1197" s="117" t="s">
        <v>3240</v>
      </c>
      <c r="M1197" s="103"/>
      <c r="N1197" s="103"/>
      <c r="O1197" s="103"/>
      <c r="P1197" s="103"/>
      <c r="Q1197" s="103"/>
      <c r="R1197" s="103">
        <v>6300</v>
      </c>
      <c r="S1197" s="103"/>
      <c r="T1197" s="103"/>
      <c r="U1197" s="128" t="s">
        <v>1580</v>
      </c>
      <c r="W1197" s="103" t="str">
        <f t="shared" si="21"/>
        <v/>
      </c>
    </row>
    <row r="1198" spans="1:52" ht="12.75" customHeight="1">
      <c r="A1198" s="108">
        <v>1189</v>
      </c>
      <c r="B1198" s="126"/>
      <c r="C1198" s="65"/>
      <c r="D1198" s="43"/>
      <c r="E1198" s="117"/>
      <c r="F1198" s="117"/>
      <c r="G1198" s="117">
        <v>630060</v>
      </c>
      <c r="H1198" s="109"/>
      <c r="I1198" s="109" t="s">
        <v>2108</v>
      </c>
      <c r="J1198" s="1">
        <v>63090</v>
      </c>
      <c r="L1198" s="117" t="s">
        <v>3245</v>
      </c>
      <c r="M1198" s="103"/>
      <c r="N1198" s="103"/>
      <c r="O1198" s="103"/>
      <c r="P1198" s="103"/>
      <c r="Q1198" s="103"/>
      <c r="R1198" s="103">
        <v>6300</v>
      </c>
      <c r="S1198" s="103"/>
      <c r="T1198" s="103"/>
      <c r="U1198" s="128" t="s">
        <v>1580</v>
      </c>
      <c r="V1198" s="223"/>
      <c r="W1198" s="103" t="str">
        <f t="shared" si="21"/>
        <v/>
      </c>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row>
    <row r="1199" spans="1:52" s="20" customFormat="1" ht="12.75" customHeight="1">
      <c r="A1199" s="108">
        <v>1190</v>
      </c>
      <c r="B1199" s="1144"/>
      <c r="C1199" s="65"/>
      <c r="D1199" s="43"/>
      <c r="E1199" s="117"/>
      <c r="F1199" s="117"/>
      <c r="G1199" s="117">
        <v>630080</v>
      </c>
      <c r="H1199" s="109"/>
      <c r="I1199" s="109" t="s">
        <v>2109</v>
      </c>
      <c r="J1199" s="1">
        <v>63090</v>
      </c>
      <c r="K1199" s="1"/>
      <c r="L1199" s="117" t="s">
        <v>3245</v>
      </c>
      <c r="M1199" s="103"/>
      <c r="N1199" s="103"/>
      <c r="O1199" s="103"/>
      <c r="P1199" s="103"/>
      <c r="Q1199" s="103"/>
      <c r="R1199" s="103">
        <v>6300</v>
      </c>
      <c r="S1199" s="103"/>
      <c r="T1199" s="103"/>
      <c r="U1199" s="128" t="s">
        <v>1580</v>
      </c>
      <c r="V1199" s="38"/>
      <c r="W1199" s="103" t="str">
        <f t="shared" si="21"/>
        <v/>
      </c>
      <c r="X1199" s="103"/>
      <c r="Y1199" s="103"/>
      <c r="Z1199" s="103"/>
      <c r="AA1199" s="103"/>
      <c r="AB1199" s="103"/>
      <c r="AC1199" s="103"/>
      <c r="AD1199" s="103"/>
      <c r="AE1199" s="103"/>
      <c r="AF1199" s="103"/>
      <c r="AG1199" s="103"/>
      <c r="AH1199" s="103"/>
      <c r="AI1199" s="103"/>
      <c r="AJ1199" s="103"/>
      <c r="AK1199" s="103"/>
      <c r="AL1199" s="103"/>
      <c r="AM1199" s="103"/>
      <c r="AN1199" s="103"/>
      <c r="AO1199" s="103"/>
      <c r="AP1199" s="103"/>
      <c r="AQ1199" s="103"/>
      <c r="AR1199" s="103"/>
      <c r="AS1199" s="103"/>
      <c r="AT1199" s="103"/>
      <c r="AU1199" s="103"/>
      <c r="AV1199" s="103"/>
      <c r="AW1199" s="103"/>
      <c r="AX1199" s="103"/>
      <c r="AY1199" s="103"/>
      <c r="AZ1199" s="103"/>
    </row>
    <row r="1200" spans="1:52" ht="12.75" customHeight="1">
      <c r="A1200" s="108">
        <v>1191</v>
      </c>
      <c r="B1200" s="126"/>
      <c r="C1200" s="65"/>
      <c r="D1200" s="43"/>
      <c r="E1200" s="117"/>
      <c r="F1200" s="117"/>
      <c r="G1200" s="117">
        <v>630090</v>
      </c>
      <c r="H1200" s="109"/>
      <c r="I1200" s="109" t="s">
        <v>2842</v>
      </c>
      <c r="J1200" s="1">
        <v>63090</v>
      </c>
      <c r="L1200" s="117" t="s">
        <v>3245</v>
      </c>
      <c r="M1200" s="103"/>
      <c r="N1200" s="103"/>
      <c r="O1200" s="103"/>
      <c r="P1200" s="103"/>
      <c r="Q1200" s="103"/>
      <c r="R1200" s="103">
        <v>6300</v>
      </c>
      <c r="S1200" s="103"/>
      <c r="T1200" s="103"/>
      <c r="U1200" s="128" t="s">
        <v>1580</v>
      </c>
      <c r="V1200" s="38" t="s">
        <v>9278</v>
      </c>
      <c r="W1200" s="103" t="str">
        <f t="shared" si="21"/>
        <v>End</v>
      </c>
    </row>
    <row r="1201" spans="1:52" ht="12.75" customHeight="1">
      <c r="A1201" s="108">
        <v>1192</v>
      </c>
      <c r="B1201" s="346"/>
      <c r="C1201" s="65"/>
      <c r="D1201" s="43"/>
      <c r="E1201" s="204">
        <v>6310</v>
      </c>
      <c r="F1201" s="204"/>
      <c r="G1201" s="204"/>
      <c r="H1201" s="100"/>
      <c r="I1201" s="100" t="s">
        <v>7524</v>
      </c>
      <c r="J1201" s="100">
        <v>61</v>
      </c>
      <c r="K1201" s="100"/>
      <c r="L1201" s="204" t="s">
        <v>1130</v>
      </c>
      <c r="M1201" s="103"/>
      <c r="N1201" s="103"/>
      <c r="O1201" s="103"/>
      <c r="P1201" s="103"/>
      <c r="Q1201" s="103"/>
      <c r="R1201" s="103"/>
      <c r="S1201" s="103"/>
      <c r="T1201" s="103"/>
      <c r="U1201" s="347" t="s">
        <v>1580</v>
      </c>
      <c r="V1201" s="291" t="s">
        <v>7540</v>
      </c>
      <c r="W1201" s="103" t="str">
        <f t="shared" si="21"/>
        <v>App</v>
      </c>
    </row>
    <row r="1202" spans="1:52" ht="12.75" customHeight="1">
      <c r="A1202" s="108">
        <v>1193</v>
      </c>
      <c r="B1202" s="346"/>
      <c r="C1202" s="65"/>
      <c r="D1202" s="43"/>
      <c r="E1202" s="112"/>
      <c r="F1202" s="112">
        <v>63100</v>
      </c>
      <c r="G1202" s="112"/>
      <c r="H1202" s="164"/>
      <c r="I1202" s="111" t="s">
        <v>7525</v>
      </c>
      <c r="J1202" s="103">
        <v>6310</v>
      </c>
      <c r="K1202" s="103"/>
      <c r="L1202" s="112" t="s">
        <v>3240</v>
      </c>
      <c r="M1202" s="103"/>
      <c r="N1202" s="103"/>
      <c r="O1202" s="103"/>
      <c r="P1202" s="103"/>
      <c r="Q1202" s="103"/>
      <c r="R1202" s="103">
        <v>6310</v>
      </c>
      <c r="S1202" s="103"/>
      <c r="T1202" s="103"/>
      <c r="U1202" s="347" t="s">
        <v>1580</v>
      </c>
      <c r="V1202" s="291" t="s">
        <v>7540</v>
      </c>
      <c r="W1202" s="103" t="str">
        <f t="shared" si="21"/>
        <v>App</v>
      </c>
    </row>
    <row r="1203" spans="1:52" ht="12.75" customHeight="1">
      <c r="A1203" s="108">
        <v>1194</v>
      </c>
      <c r="B1203" s="346"/>
      <c r="C1203" s="65"/>
      <c r="D1203" s="43"/>
      <c r="E1203" s="112"/>
      <c r="F1203" s="112"/>
      <c r="G1203" s="112">
        <v>631010</v>
      </c>
      <c r="H1203" s="164"/>
      <c r="I1203" s="111" t="s">
        <v>7526</v>
      </c>
      <c r="J1203" s="103">
        <v>63100</v>
      </c>
      <c r="K1203" s="103"/>
      <c r="L1203" s="112" t="s">
        <v>3245</v>
      </c>
      <c r="M1203" s="103"/>
      <c r="N1203" s="103"/>
      <c r="O1203" s="103"/>
      <c r="P1203" s="103"/>
      <c r="Q1203" s="103"/>
      <c r="R1203" s="103">
        <v>6310</v>
      </c>
      <c r="S1203" s="103"/>
      <c r="T1203" s="103"/>
      <c r="U1203" s="347" t="s">
        <v>1580</v>
      </c>
      <c r="V1203" s="291" t="s">
        <v>7540</v>
      </c>
      <c r="W1203" s="103" t="str">
        <f t="shared" si="21"/>
        <v>App</v>
      </c>
    </row>
    <row r="1204" spans="1:52" ht="12.75" customHeight="1">
      <c r="A1204" s="108">
        <v>1195</v>
      </c>
      <c r="B1204" s="346"/>
      <c r="C1204" s="65"/>
      <c r="D1204" s="43"/>
      <c r="E1204" s="112"/>
      <c r="F1204" s="112"/>
      <c r="G1204" s="112">
        <v>631020</v>
      </c>
      <c r="H1204" s="164"/>
      <c r="I1204" s="111" t="s">
        <v>7527</v>
      </c>
      <c r="J1204" s="103">
        <v>63100</v>
      </c>
      <c r="K1204" s="103"/>
      <c r="L1204" s="112" t="s">
        <v>3245</v>
      </c>
      <c r="M1204" s="103"/>
      <c r="N1204" s="103"/>
      <c r="O1204" s="103"/>
      <c r="P1204" s="103"/>
      <c r="Q1204" s="103"/>
      <c r="R1204" s="103">
        <v>6310</v>
      </c>
      <c r="S1204" s="103"/>
      <c r="T1204" s="103"/>
      <c r="U1204" s="347" t="s">
        <v>1580</v>
      </c>
      <c r="V1204" s="291" t="s">
        <v>7540</v>
      </c>
      <c r="W1204" s="103" t="str">
        <f t="shared" si="21"/>
        <v>App</v>
      </c>
    </row>
    <row r="1205" spans="1:52" ht="12.75" customHeight="1">
      <c r="A1205" s="108">
        <v>1196</v>
      </c>
      <c r="B1205" s="346"/>
      <c r="C1205" s="65"/>
      <c r="D1205" s="43"/>
      <c r="E1205" s="112"/>
      <c r="F1205" s="112"/>
      <c r="G1205" s="112">
        <v>631030</v>
      </c>
      <c r="H1205" s="164"/>
      <c r="I1205" s="111" t="s">
        <v>7528</v>
      </c>
      <c r="J1205" s="103">
        <v>63100</v>
      </c>
      <c r="K1205" s="103"/>
      <c r="L1205" s="112" t="s">
        <v>3245</v>
      </c>
      <c r="M1205" s="103"/>
      <c r="N1205" s="103"/>
      <c r="O1205" s="103"/>
      <c r="P1205" s="103"/>
      <c r="Q1205" s="103"/>
      <c r="R1205" s="103">
        <v>6310</v>
      </c>
      <c r="S1205" s="103"/>
      <c r="T1205" s="103"/>
      <c r="U1205" s="347" t="s">
        <v>1580</v>
      </c>
      <c r="V1205" s="291" t="s">
        <v>7540</v>
      </c>
      <c r="W1205" s="103" t="str">
        <f t="shared" si="21"/>
        <v>App</v>
      </c>
    </row>
    <row r="1206" spans="1:52" ht="12.75" customHeight="1">
      <c r="A1206" s="108">
        <v>1197</v>
      </c>
      <c r="B1206" s="1144"/>
      <c r="C1206" s="65"/>
      <c r="D1206" s="43"/>
      <c r="E1206" s="112"/>
      <c r="F1206" s="112"/>
      <c r="G1206" s="112">
        <v>631040</v>
      </c>
      <c r="H1206" s="164"/>
      <c r="I1206" s="111" t="s">
        <v>7529</v>
      </c>
      <c r="J1206" s="103">
        <v>63100</v>
      </c>
      <c r="K1206" s="103"/>
      <c r="L1206" s="112" t="s">
        <v>3245</v>
      </c>
      <c r="M1206" s="103"/>
      <c r="N1206" s="103"/>
      <c r="O1206" s="103"/>
      <c r="P1206" s="103"/>
      <c r="Q1206" s="103"/>
      <c r="R1206" s="103">
        <v>6310</v>
      </c>
      <c r="S1206" s="103"/>
      <c r="T1206" s="103"/>
      <c r="U1206" s="347" t="s">
        <v>1580</v>
      </c>
      <c r="V1206" s="291" t="s">
        <v>7540</v>
      </c>
      <c r="W1206" s="103" t="str">
        <f t="shared" si="21"/>
        <v>App</v>
      </c>
    </row>
    <row r="1207" spans="1:52" ht="12.75" customHeight="1">
      <c r="A1207" s="108">
        <v>1198</v>
      </c>
      <c r="B1207" s="1144"/>
      <c r="C1207" s="65"/>
      <c r="D1207" s="43"/>
      <c r="E1207" s="112"/>
      <c r="F1207" s="112"/>
      <c r="G1207" s="112">
        <v>631050</v>
      </c>
      <c r="H1207" s="164"/>
      <c r="I1207" s="111" t="s">
        <v>7530</v>
      </c>
      <c r="J1207" s="103">
        <v>63100</v>
      </c>
      <c r="K1207" s="103"/>
      <c r="L1207" s="112" t="s">
        <v>3245</v>
      </c>
      <c r="M1207" s="103"/>
      <c r="N1207" s="103"/>
      <c r="O1207" s="103"/>
      <c r="P1207" s="103"/>
      <c r="Q1207" s="103"/>
      <c r="R1207" s="103">
        <v>6310</v>
      </c>
      <c r="S1207" s="103"/>
      <c r="T1207" s="103"/>
      <c r="U1207" s="347" t="s">
        <v>1580</v>
      </c>
      <c r="V1207" s="291" t="s">
        <v>7540</v>
      </c>
      <c r="W1207" s="103" t="str">
        <f t="shared" si="21"/>
        <v>App</v>
      </c>
    </row>
    <row r="1208" spans="1:52" ht="12.75" customHeight="1">
      <c r="A1208" s="108">
        <v>1199</v>
      </c>
      <c r="B1208" s="83"/>
      <c r="C1208" s="84"/>
      <c r="D1208" s="85"/>
      <c r="E1208" s="79">
        <v>6350</v>
      </c>
      <c r="F1208" s="86"/>
      <c r="G1208" s="86"/>
      <c r="H1208" s="87"/>
      <c r="I1208" s="5" t="s">
        <v>2843</v>
      </c>
      <c r="J1208" s="5"/>
      <c r="K1208" s="5"/>
      <c r="L1208" s="79" t="s">
        <v>1130</v>
      </c>
      <c r="M1208" s="164"/>
      <c r="N1208" s="164"/>
      <c r="O1208" s="164"/>
      <c r="P1208" s="164"/>
      <c r="Q1208" s="164"/>
      <c r="R1208" s="23" t="s">
        <v>2232</v>
      </c>
      <c r="S1208" s="164"/>
      <c r="T1208" s="164"/>
      <c r="U1208" s="128" t="s">
        <v>1580</v>
      </c>
      <c r="W1208" s="103" t="str">
        <f t="shared" si="21"/>
        <v/>
      </c>
    </row>
    <row r="1209" spans="1:52" ht="12.75" customHeight="1">
      <c r="A1209" s="108">
        <v>1200</v>
      </c>
      <c r="B1209" s="83"/>
      <c r="C1209" s="84"/>
      <c r="D1209" s="85"/>
      <c r="E1209" s="86"/>
      <c r="F1209" s="1147">
        <v>63500</v>
      </c>
      <c r="G1209" s="86"/>
      <c r="H1209" s="87"/>
      <c r="I1209" s="1" t="s">
        <v>2843</v>
      </c>
      <c r="J1209" s="1">
        <v>6350</v>
      </c>
      <c r="L1209" s="117" t="s">
        <v>3240</v>
      </c>
      <c r="M1209" s="164"/>
      <c r="N1209" s="164"/>
      <c r="O1209" s="164"/>
      <c r="P1209" s="164"/>
      <c r="Q1209" s="164"/>
      <c r="R1209" s="27">
        <v>6350</v>
      </c>
      <c r="S1209" s="164"/>
      <c r="T1209" s="164"/>
      <c r="U1209" s="128" t="s">
        <v>1580</v>
      </c>
      <c r="V1209" s="223"/>
      <c r="W1209" s="103" t="str">
        <f t="shared" si="21"/>
        <v/>
      </c>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row>
    <row r="1210" spans="1:52" s="20" customFormat="1" ht="12.75" customHeight="1">
      <c r="A1210" s="108">
        <v>1201</v>
      </c>
      <c r="B1210" s="1144"/>
      <c r="C1210" s="65"/>
      <c r="D1210" s="43"/>
      <c r="E1210" s="117"/>
      <c r="F1210" s="117"/>
      <c r="G1210" s="117">
        <v>635020</v>
      </c>
      <c r="H1210" s="109"/>
      <c r="I1210" s="109" t="s">
        <v>2844</v>
      </c>
      <c r="J1210" s="1">
        <v>63500</v>
      </c>
      <c r="K1210" s="1"/>
      <c r="L1210" s="117" t="s">
        <v>3245</v>
      </c>
      <c r="M1210" s="103"/>
      <c r="N1210" s="103"/>
      <c r="O1210" s="103"/>
      <c r="P1210" s="103"/>
      <c r="Q1210" s="103"/>
      <c r="R1210" s="27">
        <v>6350</v>
      </c>
      <c r="S1210" s="103"/>
      <c r="T1210" s="103"/>
      <c r="U1210" s="128" t="s">
        <v>1580</v>
      </c>
      <c r="V1210" s="38"/>
      <c r="W1210" s="103" t="str">
        <f t="shared" si="21"/>
        <v/>
      </c>
      <c r="X1210" s="103"/>
      <c r="Y1210" s="103"/>
      <c r="Z1210" s="103"/>
      <c r="AA1210" s="103"/>
      <c r="AB1210" s="103"/>
      <c r="AC1210" s="103"/>
      <c r="AD1210" s="103"/>
      <c r="AE1210" s="103"/>
      <c r="AF1210" s="103"/>
      <c r="AG1210" s="103"/>
      <c r="AH1210" s="103"/>
      <c r="AI1210" s="103"/>
      <c r="AJ1210" s="103"/>
      <c r="AK1210" s="103"/>
      <c r="AL1210" s="103"/>
      <c r="AM1210" s="103"/>
      <c r="AN1210" s="103"/>
      <c r="AO1210" s="103"/>
      <c r="AP1210" s="103"/>
      <c r="AQ1210" s="103"/>
      <c r="AR1210" s="103"/>
      <c r="AS1210" s="103"/>
      <c r="AT1210" s="103"/>
      <c r="AU1210" s="103"/>
      <c r="AV1210" s="103"/>
      <c r="AW1210" s="103"/>
      <c r="AX1210" s="103"/>
      <c r="AY1210" s="103"/>
      <c r="AZ1210" s="103"/>
    </row>
    <row r="1211" spans="1:52" ht="12.75" customHeight="1">
      <c r="A1211" s="108">
        <v>1202</v>
      </c>
      <c r="B1211" s="126"/>
      <c r="C1211" s="65"/>
      <c r="D1211" s="43"/>
      <c r="E1211" s="117"/>
      <c r="F1211" s="117"/>
      <c r="G1211" s="117">
        <v>635030</v>
      </c>
      <c r="H1211" s="109"/>
      <c r="I1211" s="109" t="s">
        <v>2845</v>
      </c>
      <c r="J1211" s="1">
        <v>63500</v>
      </c>
      <c r="L1211" s="117" t="s">
        <v>3245</v>
      </c>
      <c r="M1211" s="103"/>
      <c r="N1211" s="103"/>
      <c r="O1211" s="103"/>
      <c r="P1211" s="103"/>
      <c r="Q1211" s="103"/>
      <c r="R1211" s="27">
        <v>6350</v>
      </c>
      <c r="S1211" s="103"/>
      <c r="T1211" s="103"/>
      <c r="U1211" s="128" t="s">
        <v>1580</v>
      </c>
      <c r="W1211" s="103" t="str">
        <f t="shared" si="21"/>
        <v/>
      </c>
    </row>
    <row r="1212" spans="1:52" ht="12.75" customHeight="1">
      <c r="A1212" s="108">
        <v>1203</v>
      </c>
      <c r="B1212" s="126"/>
      <c r="C1212" s="65"/>
      <c r="D1212" s="43"/>
      <c r="E1212" s="117"/>
      <c r="F1212" s="117"/>
      <c r="G1212" s="117">
        <v>635050</v>
      </c>
      <c r="H1212" s="109"/>
      <c r="I1212" s="109" t="s">
        <v>2846</v>
      </c>
      <c r="J1212" s="1">
        <v>63500</v>
      </c>
      <c r="L1212" s="117" t="s">
        <v>3245</v>
      </c>
      <c r="M1212" s="103"/>
      <c r="N1212" s="103"/>
      <c r="O1212" s="103"/>
      <c r="P1212" s="103"/>
      <c r="Q1212" s="103"/>
      <c r="R1212" s="27">
        <v>6350</v>
      </c>
      <c r="S1212" s="103"/>
      <c r="T1212" s="103"/>
      <c r="U1212" s="128" t="s">
        <v>1580</v>
      </c>
      <c r="W1212" s="103" t="str">
        <f t="shared" si="21"/>
        <v/>
      </c>
    </row>
    <row r="1213" spans="1:52" ht="12.75" customHeight="1">
      <c r="A1213" s="108">
        <v>1204</v>
      </c>
      <c r="B1213" s="126"/>
      <c r="C1213" s="65"/>
      <c r="D1213" s="43"/>
      <c r="E1213" s="117"/>
      <c r="F1213" s="117"/>
      <c r="G1213" s="117">
        <v>635070</v>
      </c>
      <c r="H1213" s="109"/>
      <c r="I1213" s="109" t="s">
        <v>5408</v>
      </c>
      <c r="J1213" s="1">
        <v>63500</v>
      </c>
      <c r="L1213" s="117" t="s">
        <v>3245</v>
      </c>
      <c r="M1213" s="103"/>
      <c r="N1213" s="103"/>
      <c r="O1213" s="103"/>
      <c r="P1213" s="103"/>
      <c r="Q1213" s="103"/>
      <c r="R1213" s="27">
        <v>6350</v>
      </c>
      <c r="S1213" s="103"/>
      <c r="T1213" s="103"/>
      <c r="U1213" s="128" t="s">
        <v>1580</v>
      </c>
      <c r="V1213" s="223"/>
      <c r="W1213" s="103" t="str">
        <f t="shared" si="21"/>
        <v/>
      </c>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row>
    <row r="1214" spans="1:52" s="20" customFormat="1" ht="12.75" customHeight="1">
      <c r="A1214" s="108">
        <v>1205</v>
      </c>
      <c r="B1214" s="19"/>
      <c r="C1214" s="81"/>
      <c r="D1214" s="82"/>
      <c r="E1214" s="23">
        <v>6950</v>
      </c>
      <c r="F1214" s="23"/>
      <c r="G1214" s="23"/>
      <c r="I1214" s="20" t="s">
        <v>2847</v>
      </c>
      <c r="L1214" s="23" t="s">
        <v>1130</v>
      </c>
      <c r="R1214" s="23" t="s">
        <v>2232</v>
      </c>
      <c r="U1214" s="128" t="s">
        <v>1580</v>
      </c>
      <c r="V1214" s="38"/>
      <c r="W1214" s="103" t="str">
        <f t="shared" si="21"/>
        <v/>
      </c>
      <c r="X1214" s="103"/>
      <c r="Y1214" s="103"/>
      <c r="Z1214" s="103"/>
      <c r="AA1214" s="103"/>
      <c r="AB1214" s="103"/>
      <c r="AC1214" s="103"/>
      <c r="AD1214" s="103"/>
      <c r="AE1214" s="103"/>
      <c r="AF1214" s="103"/>
      <c r="AG1214" s="103"/>
      <c r="AH1214" s="103"/>
      <c r="AI1214" s="103"/>
      <c r="AJ1214" s="103"/>
      <c r="AK1214" s="103"/>
      <c r="AL1214" s="103"/>
      <c r="AM1214" s="103"/>
      <c r="AN1214" s="103"/>
      <c r="AO1214" s="103"/>
      <c r="AP1214" s="103"/>
      <c r="AQ1214" s="103"/>
      <c r="AR1214" s="103"/>
      <c r="AS1214" s="103"/>
      <c r="AT1214" s="103"/>
      <c r="AU1214" s="103"/>
      <c r="AV1214" s="103"/>
      <c r="AW1214" s="103"/>
      <c r="AX1214" s="103"/>
      <c r="AY1214" s="103"/>
      <c r="AZ1214" s="103"/>
    </row>
    <row r="1215" spans="1:52" ht="12.75" customHeight="1">
      <c r="A1215" s="108">
        <v>1206</v>
      </c>
      <c r="B1215" s="1144"/>
      <c r="C1215" s="65"/>
      <c r="D1215" s="43"/>
      <c r="E1215" s="117"/>
      <c r="F1215" s="117">
        <v>69500</v>
      </c>
      <c r="G1215" s="117"/>
      <c r="H1215" s="109"/>
      <c r="I1215" s="109" t="s">
        <v>2847</v>
      </c>
      <c r="J1215" s="1">
        <v>6950</v>
      </c>
      <c r="L1215" s="117" t="s">
        <v>3240</v>
      </c>
      <c r="M1215" s="103"/>
      <c r="N1215" s="103"/>
      <c r="O1215" s="103"/>
      <c r="P1215" s="103"/>
      <c r="Q1215" s="103"/>
      <c r="R1215" s="103">
        <v>6950</v>
      </c>
      <c r="S1215" s="103"/>
      <c r="T1215" s="103"/>
      <c r="U1215" s="128" t="s">
        <v>1580</v>
      </c>
      <c r="W1215" s="103" t="str">
        <f t="shared" si="21"/>
        <v/>
      </c>
    </row>
    <row r="1216" spans="1:52" ht="12.75" customHeight="1">
      <c r="A1216" s="108">
        <v>1207</v>
      </c>
      <c r="B1216" s="219"/>
      <c r="C1216" s="65"/>
      <c r="D1216" s="43"/>
      <c r="E1216" s="117"/>
      <c r="F1216" s="117"/>
      <c r="G1216" s="117">
        <v>695000</v>
      </c>
      <c r="H1216" s="109"/>
      <c r="I1216" s="109" t="s">
        <v>6905</v>
      </c>
      <c r="J1216" s="1">
        <v>69500</v>
      </c>
      <c r="L1216" s="117" t="s">
        <v>3245</v>
      </c>
      <c r="M1216" s="103"/>
      <c r="N1216" s="103"/>
      <c r="O1216" s="103"/>
      <c r="P1216" s="103"/>
      <c r="Q1216" s="103"/>
      <c r="R1216" s="103">
        <v>6950</v>
      </c>
      <c r="S1216" s="103"/>
      <c r="T1216" s="103"/>
      <c r="U1216" s="220" t="s">
        <v>1580</v>
      </c>
      <c r="W1216" s="103" t="str">
        <f t="shared" si="21"/>
        <v/>
      </c>
    </row>
    <row r="1217" spans="1:52" ht="12.75" customHeight="1">
      <c r="A1217" s="108">
        <v>1208</v>
      </c>
      <c r="B1217" s="126"/>
      <c r="C1217" s="65"/>
      <c r="D1217" s="43"/>
      <c r="E1217" s="117"/>
      <c r="F1217" s="117"/>
      <c r="G1217" s="117">
        <v>695010</v>
      </c>
      <c r="H1217" s="109"/>
      <c r="I1217" s="109" t="s">
        <v>2848</v>
      </c>
      <c r="J1217" s="1">
        <v>69500</v>
      </c>
      <c r="L1217" s="117" t="s">
        <v>3245</v>
      </c>
      <c r="M1217" s="103"/>
      <c r="N1217" s="103"/>
      <c r="O1217" s="103"/>
      <c r="P1217" s="103"/>
      <c r="Q1217" s="103"/>
      <c r="R1217" s="103">
        <v>6950</v>
      </c>
      <c r="S1217" s="103"/>
      <c r="T1217" s="103"/>
      <c r="U1217" s="128" t="s">
        <v>1580</v>
      </c>
      <c r="W1217" s="103" t="str">
        <f t="shared" si="21"/>
        <v/>
      </c>
    </row>
    <row r="1218" spans="1:52" ht="12.75" customHeight="1">
      <c r="A1218" s="108">
        <v>1209</v>
      </c>
      <c r="B1218" s="1146"/>
      <c r="C1218" s="44"/>
      <c r="D1218" s="45"/>
      <c r="E1218" s="117"/>
      <c r="F1218" s="112"/>
      <c r="G1218" s="112">
        <v>695015</v>
      </c>
      <c r="H1218" s="111"/>
      <c r="I1218" s="111" t="s">
        <v>9117</v>
      </c>
      <c r="J1218" s="1">
        <v>69500</v>
      </c>
      <c r="L1218" s="117" t="s">
        <v>3245</v>
      </c>
      <c r="M1218" s="103"/>
      <c r="N1218" s="103"/>
      <c r="O1218" s="103"/>
      <c r="P1218" s="103"/>
      <c r="Q1218" s="103"/>
      <c r="R1218" s="103">
        <v>6950</v>
      </c>
      <c r="S1218" s="103"/>
      <c r="T1218" s="103"/>
      <c r="U1218" s="811" t="s">
        <v>1580</v>
      </c>
      <c r="W1218" s="103" t="str">
        <f t="shared" si="21"/>
        <v/>
      </c>
    </row>
    <row r="1219" spans="1:52" ht="12.75" customHeight="1">
      <c r="A1219" s="108">
        <v>1210</v>
      </c>
      <c r="B1219" s="126"/>
      <c r="C1219" s="65"/>
      <c r="D1219" s="43"/>
      <c r="E1219" s="117"/>
      <c r="F1219" s="117"/>
      <c r="G1219" s="117">
        <v>695030</v>
      </c>
      <c r="H1219" s="109"/>
      <c r="I1219" s="109" t="s">
        <v>2849</v>
      </c>
      <c r="J1219" s="1">
        <v>69500</v>
      </c>
      <c r="L1219" s="117" t="s">
        <v>3245</v>
      </c>
      <c r="M1219" s="103"/>
      <c r="N1219" s="103"/>
      <c r="O1219" s="103"/>
      <c r="P1219" s="103"/>
      <c r="Q1219" s="103"/>
      <c r="R1219" s="103">
        <v>6950</v>
      </c>
      <c r="S1219" s="103"/>
      <c r="T1219" s="103"/>
      <c r="U1219" s="128" t="s">
        <v>1580</v>
      </c>
      <c r="W1219" s="103" t="str">
        <f t="shared" si="21"/>
        <v/>
      </c>
    </row>
    <row r="1220" spans="1:52" ht="12.75" customHeight="1">
      <c r="A1220" s="108">
        <v>1211</v>
      </c>
      <c r="B1220" s="1144"/>
      <c r="C1220" s="65"/>
      <c r="D1220" s="43"/>
      <c r="E1220" s="117"/>
      <c r="F1220" s="117"/>
      <c r="G1220" s="117">
        <v>695040</v>
      </c>
      <c r="H1220" s="109"/>
      <c r="I1220" s="109" t="s">
        <v>2850</v>
      </c>
      <c r="J1220" s="1">
        <v>69500</v>
      </c>
      <c r="L1220" s="117" t="s">
        <v>3245</v>
      </c>
      <c r="M1220" s="103"/>
      <c r="N1220" s="103"/>
      <c r="O1220" s="103"/>
      <c r="P1220" s="103"/>
      <c r="Q1220" s="103"/>
      <c r="R1220" s="103">
        <v>6950</v>
      </c>
      <c r="S1220" s="103"/>
      <c r="T1220" s="103"/>
      <c r="U1220" s="128" t="s">
        <v>1580</v>
      </c>
      <c r="W1220" s="103" t="str">
        <f t="shared" si="21"/>
        <v/>
      </c>
    </row>
    <row r="1221" spans="1:52" ht="12.75" customHeight="1">
      <c r="A1221" s="108">
        <v>1212</v>
      </c>
      <c r="B1221" s="1144"/>
      <c r="C1221" s="65"/>
      <c r="D1221" s="43"/>
      <c r="E1221" s="117"/>
      <c r="F1221" s="117"/>
      <c r="G1221" s="117">
        <v>695050</v>
      </c>
      <c r="H1221" s="109"/>
      <c r="I1221" s="109" t="s">
        <v>2851</v>
      </c>
      <c r="J1221" s="1">
        <v>69500</v>
      </c>
      <c r="L1221" s="117" t="s">
        <v>3245</v>
      </c>
      <c r="M1221" s="103"/>
      <c r="N1221" s="103"/>
      <c r="O1221" s="103"/>
      <c r="P1221" s="103"/>
      <c r="Q1221" s="103"/>
      <c r="R1221" s="103">
        <v>6950</v>
      </c>
      <c r="S1221" s="103"/>
      <c r="T1221" s="103"/>
      <c r="U1221" s="128" t="s">
        <v>1580</v>
      </c>
      <c r="V1221" s="223"/>
      <c r="W1221" s="103" t="str">
        <f t="shared" si="21"/>
        <v/>
      </c>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row>
    <row r="1222" spans="1:52" ht="12.75" customHeight="1">
      <c r="A1222" s="108">
        <v>1213</v>
      </c>
      <c r="B1222" s="621"/>
      <c r="C1222" s="622"/>
      <c r="D1222" s="623"/>
      <c r="E1222" s="117"/>
      <c r="F1222" s="612"/>
      <c r="G1222" s="612">
        <v>695210</v>
      </c>
      <c r="H1222" s="610"/>
      <c r="I1222" s="610" t="s">
        <v>8594</v>
      </c>
      <c r="J1222" s="1">
        <v>69500</v>
      </c>
      <c r="L1222" s="117" t="s">
        <v>3245</v>
      </c>
      <c r="M1222" s="103"/>
      <c r="N1222" s="103"/>
      <c r="O1222" s="103"/>
      <c r="P1222" s="103"/>
      <c r="Q1222" s="103"/>
      <c r="R1222" s="103">
        <v>6950</v>
      </c>
      <c r="S1222" s="613"/>
      <c r="T1222" s="613"/>
      <c r="U1222" s="611" t="s">
        <v>1580</v>
      </c>
      <c r="V1222" s="616"/>
      <c r="W1222" s="613" t="str">
        <f t="shared" si="21"/>
        <v/>
      </c>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row>
    <row r="1223" spans="1:52" s="20" customFormat="1" ht="12.75" customHeight="1">
      <c r="A1223" s="108">
        <v>1214</v>
      </c>
      <c r="B1223" s="22"/>
      <c r="C1223" s="67"/>
      <c r="D1223" s="68"/>
      <c r="E1223" s="79">
        <v>6760</v>
      </c>
      <c r="F1223" s="79"/>
      <c r="G1223" s="79"/>
      <c r="H1223" s="5"/>
      <c r="I1223" s="5" t="s">
        <v>2852</v>
      </c>
      <c r="J1223" s="5"/>
      <c r="K1223" s="5"/>
      <c r="L1223" s="79" t="s">
        <v>1130</v>
      </c>
      <c r="R1223" s="23" t="s">
        <v>2232</v>
      </c>
      <c r="U1223" s="23" t="s">
        <v>1580</v>
      </c>
      <c r="V1223" s="38"/>
      <c r="W1223" s="103" t="str">
        <f t="shared" si="21"/>
        <v/>
      </c>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3"/>
      <c r="AR1223" s="103"/>
      <c r="AS1223" s="103"/>
      <c r="AT1223" s="103"/>
      <c r="AU1223" s="103"/>
      <c r="AV1223" s="103"/>
      <c r="AW1223" s="103"/>
      <c r="AX1223" s="103"/>
      <c r="AY1223" s="103"/>
      <c r="AZ1223" s="103"/>
    </row>
    <row r="1224" spans="1:52" ht="12.75" customHeight="1">
      <c r="A1224" s="108">
        <v>1215</v>
      </c>
      <c r="B1224" s="126"/>
      <c r="C1224" s="65"/>
      <c r="D1224" s="43"/>
      <c r="E1224" s="1147"/>
      <c r="F1224" s="117">
        <v>67600</v>
      </c>
      <c r="G1224" s="117"/>
      <c r="H1224" s="109"/>
      <c r="I1224" s="109" t="s">
        <v>2852</v>
      </c>
      <c r="J1224" s="1">
        <v>6760</v>
      </c>
      <c r="L1224" s="117" t="s">
        <v>3240</v>
      </c>
      <c r="M1224" s="103"/>
      <c r="N1224" s="103"/>
      <c r="O1224" s="103"/>
      <c r="P1224" s="103"/>
      <c r="Q1224" s="103"/>
      <c r="R1224" s="103">
        <v>6760</v>
      </c>
      <c r="S1224" s="103"/>
      <c r="T1224" s="103"/>
      <c r="U1224" s="128" t="s">
        <v>1580</v>
      </c>
      <c r="W1224" s="103" t="str">
        <f t="shared" si="21"/>
        <v/>
      </c>
    </row>
    <row r="1225" spans="1:52" ht="12.75" customHeight="1">
      <c r="A1225" s="108">
        <v>1216</v>
      </c>
      <c r="B1225" s="341"/>
      <c r="C1225" s="65"/>
      <c r="D1225" s="43"/>
      <c r="E1225" s="1147"/>
      <c r="F1225" s="117"/>
      <c r="G1225" s="112">
        <v>676010</v>
      </c>
      <c r="H1225" s="111"/>
      <c r="I1225" s="111" t="s">
        <v>7479</v>
      </c>
      <c r="J1225" s="103">
        <v>67600</v>
      </c>
      <c r="L1225" s="117" t="s">
        <v>3245</v>
      </c>
      <c r="M1225" s="103"/>
      <c r="N1225" s="1145" t="s">
        <v>2854</v>
      </c>
      <c r="O1225" s="103"/>
      <c r="P1225" s="103"/>
      <c r="Q1225" s="103"/>
      <c r="R1225" s="103">
        <v>6760</v>
      </c>
      <c r="S1225" s="103"/>
      <c r="T1225" s="103"/>
      <c r="U1225" s="128" t="s">
        <v>1580</v>
      </c>
      <c r="W1225" s="103" t="str">
        <f t="shared" si="21"/>
        <v/>
      </c>
    </row>
    <row r="1226" spans="1:52" ht="12.75" customHeight="1">
      <c r="A1226" s="108">
        <v>1217</v>
      </c>
      <c r="B1226" s="1144"/>
      <c r="C1226" s="65"/>
      <c r="D1226" s="43"/>
      <c r="E1226" s="1147"/>
      <c r="F1226" s="117"/>
      <c r="G1226" s="112">
        <v>676020</v>
      </c>
      <c r="H1226" s="111"/>
      <c r="I1226" s="111" t="s">
        <v>2853</v>
      </c>
      <c r="J1226" s="103">
        <v>67600</v>
      </c>
      <c r="L1226" s="117" t="s">
        <v>3245</v>
      </c>
      <c r="M1226" s="103"/>
      <c r="N1226" s="1145" t="s">
        <v>2854</v>
      </c>
      <c r="O1226" s="103"/>
      <c r="P1226" s="103"/>
      <c r="Q1226" s="103"/>
      <c r="R1226" s="103">
        <v>6760</v>
      </c>
      <c r="S1226" s="103"/>
      <c r="T1226" s="103"/>
      <c r="U1226" s="342" t="s">
        <v>1580</v>
      </c>
      <c r="W1226" s="103" t="str">
        <f t="shared" si="21"/>
        <v/>
      </c>
    </row>
    <row r="1227" spans="1:52" ht="12.75" customHeight="1">
      <c r="A1227" s="108">
        <v>1218</v>
      </c>
      <c r="B1227" s="126"/>
      <c r="C1227" s="65"/>
      <c r="D1227" s="43"/>
      <c r="E1227" s="1147"/>
      <c r="F1227" s="117"/>
      <c r="G1227" s="117">
        <v>676030</v>
      </c>
      <c r="H1227" s="109"/>
      <c r="I1227" s="109" t="s">
        <v>2855</v>
      </c>
      <c r="J1227" s="1">
        <v>67600</v>
      </c>
      <c r="L1227" s="117" t="s">
        <v>3245</v>
      </c>
      <c r="M1227" s="103"/>
      <c r="N1227" s="1145" t="s">
        <v>2854</v>
      </c>
      <c r="O1227" s="103"/>
      <c r="P1227" s="103"/>
      <c r="Q1227" s="103"/>
      <c r="R1227" s="103">
        <v>6760</v>
      </c>
      <c r="S1227" s="103"/>
      <c r="T1227" s="103"/>
      <c r="U1227" s="128" t="s">
        <v>1580</v>
      </c>
      <c r="W1227" s="103" t="str">
        <f t="shared" si="21"/>
        <v/>
      </c>
    </row>
    <row r="1228" spans="1:52" ht="12.75" customHeight="1">
      <c r="A1228" s="108">
        <v>1219</v>
      </c>
      <c r="B1228" s="1144"/>
      <c r="C1228" s="65"/>
      <c r="D1228" s="43"/>
      <c r="E1228" s="1147"/>
      <c r="F1228" s="117"/>
      <c r="G1228" s="117">
        <v>676040</v>
      </c>
      <c r="H1228" s="109"/>
      <c r="I1228" s="109" t="s">
        <v>8192</v>
      </c>
      <c r="J1228" s="1">
        <v>67600</v>
      </c>
      <c r="L1228" s="117" t="s">
        <v>3245</v>
      </c>
      <c r="M1228" s="103"/>
      <c r="N1228" s="1145" t="s">
        <v>2854</v>
      </c>
      <c r="O1228" s="103"/>
      <c r="P1228" s="103"/>
      <c r="Q1228" s="103"/>
      <c r="R1228" s="103">
        <v>6760</v>
      </c>
      <c r="S1228" s="103"/>
      <c r="T1228" s="103"/>
      <c r="U1228" s="401" t="s">
        <v>1580</v>
      </c>
      <c r="W1228" s="103" t="str">
        <f t="shared" si="21"/>
        <v/>
      </c>
    </row>
    <row r="1229" spans="1:52" ht="12.75" customHeight="1">
      <c r="A1229" s="108">
        <v>1220</v>
      </c>
      <c r="B1229" s="22"/>
      <c r="C1229" s="67"/>
      <c r="D1229" s="68"/>
      <c r="E1229" s="79">
        <v>6960</v>
      </c>
      <c r="F1229" s="79"/>
      <c r="G1229" s="79"/>
      <c r="H1229" s="5"/>
      <c r="I1229" s="5" t="s">
        <v>2856</v>
      </c>
      <c r="J1229" s="5"/>
      <c r="K1229" s="5"/>
      <c r="L1229" s="23" t="s">
        <v>1130</v>
      </c>
      <c r="M1229" s="20"/>
      <c r="N1229" s="20"/>
      <c r="O1229" s="20"/>
      <c r="P1229" s="20"/>
      <c r="Q1229" s="20"/>
      <c r="R1229" s="23" t="s">
        <v>2232</v>
      </c>
      <c r="S1229" s="20"/>
      <c r="T1229" s="20"/>
      <c r="U1229" s="23" t="s">
        <v>1580</v>
      </c>
      <c r="W1229" s="103" t="str">
        <f t="shared" si="21"/>
        <v/>
      </c>
    </row>
    <row r="1230" spans="1:52" ht="12.75" customHeight="1">
      <c r="A1230" s="108">
        <v>1221</v>
      </c>
      <c r="B1230" s="126"/>
      <c r="C1230" s="65"/>
      <c r="D1230" s="43"/>
      <c r="E1230" s="117"/>
      <c r="F1230" s="117">
        <v>69600</v>
      </c>
      <c r="G1230" s="117"/>
      <c r="H1230" s="109"/>
      <c r="I1230" s="109" t="s">
        <v>2856</v>
      </c>
      <c r="J1230" s="1">
        <v>6960</v>
      </c>
      <c r="L1230" s="117" t="s">
        <v>3240</v>
      </c>
      <c r="M1230" s="103"/>
      <c r="N1230" s="103"/>
      <c r="O1230" s="103"/>
      <c r="P1230" s="103"/>
      <c r="Q1230" s="103"/>
      <c r="R1230" s="103">
        <v>6960</v>
      </c>
      <c r="S1230" s="103"/>
      <c r="T1230" s="103"/>
      <c r="U1230" s="128" t="s">
        <v>1580</v>
      </c>
      <c r="W1230" s="103" t="str">
        <f t="shared" si="21"/>
        <v/>
      </c>
    </row>
    <row r="1231" spans="1:52" ht="12.75" customHeight="1">
      <c r="A1231" s="108">
        <v>1222</v>
      </c>
      <c r="B1231" s="126"/>
      <c r="C1231" s="65"/>
      <c r="D1231" s="43"/>
      <c r="E1231" s="117"/>
      <c r="F1231" s="117"/>
      <c r="G1231" s="112">
        <v>696000</v>
      </c>
      <c r="H1231" s="109"/>
      <c r="I1231" s="109" t="s">
        <v>2857</v>
      </c>
      <c r="J1231" s="1">
        <v>69600</v>
      </c>
      <c r="L1231" s="117" t="s">
        <v>3245</v>
      </c>
      <c r="M1231" s="103"/>
      <c r="N1231" s="103"/>
      <c r="O1231" s="103"/>
      <c r="P1231" s="103"/>
      <c r="Q1231" s="103"/>
      <c r="R1231" s="103">
        <v>6960</v>
      </c>
      <c r="S1231" s="103"/>
      <c r="T1231" s="103"/>
      <c r="U1231" s="128" t="s">
        <v>1580</v>
      </c>
      <c r="W1231" s="103" t="str">
        <f t="shared" si="21"/>
        <v/>
      </c>
    </row>
    <row r="1232" spans="1:52" ht="12.75" customHeight="1">
      <c r="A1232" s="108">
        <v>1223</v>
      </c>
      <c r="B1232" s="61"/>
      <c r="C1232" s="62"/>
      <c r="D1232" s="63">
        <v>62</v>
      </c>
      <c r="E1232" s="61"/>
      <c r="F1232" s="152"/>
      <c r="G1232" s="152"/>
      <c r="H1232" s="154"/>
      <c r="I1232" s="154" t="s">
        <v>2858</v>
      </c>
      <c r="J1232" s="64"/>
      <c r="K1232" s="64"/>
      <c r="L1232" s="152"/>
      <c r="M1232" s="103"/>
      <c r="N1232" s="103"/>
      <c r="O1232" s="103"/>
      <c r="P1232" s="103"/>
      <c r="Q1232" s="103"/>
      <c r="R1232" s="103"/>
      <c r="S1232" s="103"/>
      <c r="T1232" s="103"/>
      <c r="U1232" s="128" t="s">
        <v>1580</v>
      </c>
      <c r="W1232" s="103" t="str">
        <f t="shared" si="21"/>
        <v/>
      </c>
    </row>
    <row r="1233" spans="1:52" ht="12.75" customHeight="1">
      <c r="A1233" s="108">
        <v>1224</v>
      </c>
      <c r="B1233" s="22"/>
      <c r="C1233" s="67"/>
      <c r="D1233" s="68"/>
      <c r="E1233" s="79">
        <v>6150</v>
      </c>
      <c r="F1233" s="79"/>
      <c r="G1233" s="79"/>
      <c r="H1233" s="5"/>
      <c r="I1233" s="5" t="s">
        <v>2859</v>
      </c>
      <c r="J1233" s="5"/>
      <c r="K1233" s="5"/>
      <c r="L1233" s="79" t="s">
        <v>1130</v>
      </c>
      <c r="M1233" s="20"/>
      <c r="N1233" s="20"/>
      <c r="O1233" s="20"/>
      <c r="P1233" s="20"/>
      <c r="Q1233" s="20"/>
      <c r="R1233" s="23" t="s">
        <v>2232</v>
      </c>
      <c r="S1233" s="20"/>
      <c r="T1233" s="20"/>
      <c r="U1233" s="128" t="s">
        <v>1580</v>
      </c>
      <c r="W1233" s="103" t="str">
        <f t="shared" ref="W1233:W1296" si="22">LEFT(V1233,3)</f>
        <v/>
      </c>
    </row>
    <row r="1234" spans="1:52" ht="12.75" customHeight="1">
      <c r="A1234" s="108">
        <v>1225</v>
      </c>
      <c r="B1234" s="126"/>
      <c r="C1234" s="65"/>
      <c r="D1234" s="43"/>
      <c r="E1234" s="117"/>
      <c r="F1234" s="117">
        <v>61500</v>
      </c>
      <c r="G1234" s="117"/>
      <c r="H1234" s="109"/>
      <c r="I1234" s="1" t="s">
        <v>2859</v>
      </c>
      <c r="J1234" s="1">
        <v>6150</v>
      </c>
      <c r="L1234" s="117" t="s">
        <v>3240</v>
      </c>
      <c r="M1234" s="103"/>
      <c r="N1234" s="103"/>
      <c r="O1234" s="103"/>
      <c r="P1234" s="103"/>
      <c r="Q1234" s="103"/>
      <c r="R1234" s="103">
        <v>6150</v>
      </c>
      <c r="S1234" s="103"/>
      <c r="T1234" s="103"/>
      <c r="U1234" s="128" t="s">
        <v>1580</v>
      </c>
      <c r="V1234" s="223"/>
      <c r="W1234" s="103" t="str">
        <f t="shared" si="22"/>
        <v/>
      </c>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row>
    <row r="1235" spans="1:52" s="20" customFormat="1" ht="12.75" customHeight="1">
      <c r="A1235" s="108">
        <v>1226</v>
      </c>
      <c r="B1235" s="126"/>
      <c r="C1235" s="65"/>
      <c r="D1235" s="43"/>
      <c r="E1235" s="117"/>
      <c r="F1235" s="117"/>
      <c r="G1235" s="117">
        <v>615010</v>
      </c>
      <c r="H1235" s="109"/>
      <c r="I1235" s="109" t="s">
        <v>2860</v>
      </c>
      <c r="J1235" s="1">
        <v>61500</v>
      </c>
      <c r="K1235" s="1"/>
      <c r="L1235" s="117" t="s">
        <v>3245</v>
      </c>
      <c r="M1235" s="103"/>
      <c r="N1235" s="103"/>
      <c r="O1235" s="103"/>
      <c r="P1235" s="103"/>
      <c r="Q1235" s="103"/>
      <c r="R1235" s="103">
        <v>6150</v>
      </c>
      <c r="S1235" s="103"/>
      <c r="T1235" s="103"/>
      <c r="U1235" s="128" t="s">
        <v>1580</v>
      </c>
      <c r="V1235" s="38"/>
      <c r="W1235" s="103" t="str">
        <f t="shared" si="22"/>
        <v/>
      </c>
      <c r="X1235" s="103"/>
      <c r="Y1235" s="103"/>
      <c r="Z1235" s="103"/>
      <c r="AA1235" s="103"/>
      <c r="AB1235" s="103"/>
      <c r="AC1235" s="103"/>
      <c r="AD1235" s="103"/>
      <c r="AE1235" s="103"/>
      <c r="AF1235" s="103"/>
      <c r="AG1235" s="103"/>
      <c r="AH1235" s="103"/>
      <c r="AI1235" s="103"/>
      <c r="AJ1235" s="103"/>
      <c r="AK1235" s="103"/>
      <c r="AL1235" s="103"/>
      <c r="AM1235" s="103"/>
      <c r="AN1235" s="103"/>
      <c r="AO1235" s="103"/>
      <c r="AP1235" s="103"/>
      <c r="AQ1235" s="103"/>
      <c r="AR1235" s="103"/>
      <c r="AS1235" s="103"/>
      <c r="AT1235" s="103"/>
      <c r="AU1235" s="103"/>
      <c r="AV1235" s="103"/>
      <c r="AW1235" s="103"/>
      <c r="AX1235" s="103"/>
      <c r="AY1235" s="103"/>
      <c r="AZ1235" s="103"/>
    </row>
    <row r="1236" spans="1:52" ht="12.75" customHeight="1">
      <c r="A1236" s="108">
        <v>1227</v>
      </c>
      <c r="B1236" s="1144"/>
      <c r="C1236" s="65"/>
      <c r="D1236" s="43"/>
      <c r="E1236" s="117"/>
      <c r="F1236" s="117"/>
      <c r="G1236" s="117">
        <v>615020</v>
      </c>
      <c r="H1236" s="109"/>
      <c r="I1236" s="109" t="s">
        <v>2861</v>
      </c>
      <c r="J1236" s="1">
        <v>61500</v>
      </c>
      <c r="L1236" s="117" t="s">
        <v>3245</v>
      </c>
      <c r="M1236" s="103"/>
      <c r="N1236" s="103"/>
      <c r="O1236" s="103"/>
      <c r="P1236" s="103"/>
      <c r="Q1236" s="103"/>
      <c r="R1236" s="103">
        <v>6150</v>
      </c>
      <c r="S1236" s="103"/>
      <c r="T1236" s="103"/>
      <c r="U1236" s="128" t="s">
        <v>1580</v>
      </c>
      <c r="W1236" s="103" t="str">
        <f t="shared" si="22"/>
        <v/>
      </c>
    </row>
    <row r="1237" spans="1:52" ht="12.75" customHeight="1">
      <c r="A1237" s="108">
        <v>1228</v>
      </c>
      <c r="B1237" s="192"/>
      <c r="C1237" s="198"/>
      <c r="D1237" s="195"/>
      <c r="E1237" s="199"/>
      <c r="F1237" s="199"/>
      <c r="G1237" s="199">
        <v>615030</v>
      </c>
      <c r="H1237" s="191"/>
      <c r="I1237" s="191" t="s">
        <v>2862</v>
      </c>
      <c r="J1237" s="190">
        <v>61500</v>
      </c>
      <c r="K1237" s="190"/>
      <c r="L1237" s="199" t="s">
        <v>3245</v>
      </c>
      <c r="M1237" s="190"/>
      <c r="N1237" s="190"/>
      <c r="O1237" s="190"/>
      <c r="P1237" s="190"/>
      <c r="Q1237" s="190"/>
      <c r="R1237" s="190">
        <v>6150</v>
      </c>
      <c r="S1237" s="190"/>
      <c r="T1237" s="190"/>
      <c r="U1237" s="188" t="s">
        <v>1580</v>
      </c>
      <c r="V1237" s="189" t="s">
        <v>6923</v>
      </c>
      <c r="W1237" s="103" t="str">
        <f t="shared" si="22"/>
        <v>End</v>
      </c>
    </row>
    <row r="1238" spans="1:52" ht="12.75" customHeight="1">
      <c r="A1238" s="108">
        <v>1229</v>
      </c>
      <c r="B1238" s="126"/>
      <c r="C1238" s="65"/>
      <c r="D1238" s="43"/>
      <c r="E1238" s="117"/>
      <c r="F1238" s="117"/>
      <c r="G1238" s="117">
        <v>615040</v>
      </c>
      <c r="H1238" s="109"/>
      <c r="I1238" s="109" t="s">
        <v>2863</v>
      </c>
      <c r="J1238" s="1">
        <v>61500</v>
      </c>
      <c r="L1238" s="117" t="s">
        <v>3245</v>
      </c>
      <c r="M1238" s="103"/>
      <c r="N1238" s="103"/>
      <c r="O1238" s="103"/>
      <c r="P1238" s="103"/>
      <c r="Q1238" s="103"/>
      <c r="R1238" s="103">
        <v>6150</v>
      </c>
      <c r="S1238" s="103"/>
      <c r="T1238" s="103"/>
      <c r="U1238" s="128" t="s">
        <v>1580</v>
      </c>
      <c r="W1238" s="103" t="str">
        <f t="shared" si="22"/>
        <v/>
      </c>
    </row>
    <row r="1239" spans="1:52" ht="12.75" customHeight="1">
      <c r="A1239" s="108">
        <v>1230</v>
      </c>
      <c r="B1239" s="22"/>
      <c r="C1239" s="67"/>
      <c r="D1239" s="68"/>
      <c r="E1239" s="1147">
        <v>6400</v>
      </c>
      <c r="F1239" s="1147"/>
      <c r="G1239" s="1147"/>
      <c r="I1239" s="1" t="s">
        <v>2864</v>
      </c>
      <c r="J1239" s="5"/>
      <c r="K1239" s="5"/>
      <c r="L1239" s="1147" t="s">
        <v>3240</v>
      </c>
      <c r="M1239" s="20"/>
      <c r="N1239" s="20"/>
      <c r="O1239" s="20"/>
      <c r="P1239" s="20"/>
      <c r="Q1239" s="20"/>
      <c r="R1239" s="23" t="s">
        <v>2232</v>
      </c>
      <c r="S1239" s="20"/>
      <c r="T1239" s="20"/>
      <c r="U1239" s="128" t="s">
        <v>1580</v>
      </c>
      <c r="W1239" s="103" t="str">
        <f t="shared" si="22"/>
        <v/>
      </c>
    </row>
    <row r="1240" spans="1:52" ht="12.75" customHeight="1">
      <c r="A1240" s="108">
        <v>1231</v>
      </c>
      <c r="B1240" s="126"/>
      <c r="C1240" s="65"/>
      <c r="D1240" s="43"/>
      <c r="E1240" s="117"/>
      <c r="F1240" s="117">
        <v>64000</v>
      </c>
      <c r="G1240" s="117"/>
      <c r="H1240" s="109"/>
      <c r="I1240" s="5" t="s">
        <v>2864</v>
      </c>
      <c r="J1240" s="1">
        <v>6400</v>
      </c>
      <c r="L1240" s="117" t="s">
        <v>3240</v>
      </c>
      <c r="M1240" s="103"/>
      <c r="N1240" s="103"/>
      <c r="O1240" s="103"/>
      <c r="P1240" s="103"/>
      <c r="Q1240" s="103"/>
      <c r="R1240" s="103"/>
      <c r="S1240" s="103"/>
      <c r="T1240" s="103"/>
      <c r="U1240" s="128" t="s">
        <v>1580</v>
      </c>
      <c r="W1240" s="103" t="str">
        <f t="shared" si="22"/>
        <v/>
      </c>
    </row>
    <row r="1241" spans="1:52" ht="12.75" customHeight="1">
      <c r="A1241" s="108">
        <v>1232</v>
      </c>
      <c r="B1241" s="1144"/>
      <c r="C1241" s="65"/>
      <c r="D1241" s="43"/>
      <c r="E1241" s="117"/>
      <c r="F1241" s="117"/>
      <c r="G1241" s="117">
        <v>640010</v>
      </c>
      <c r="H1241" s="109"/>
      <c r="I1241" s="109" t="s">
        <v>2865</v>
      </c>
      <c r="J1241" s="1">
        <v>64000</v>
      </c>
      <c r="L1241" s="117" t="s">
        <v>3245</v>
      </c>
      <c r="M1241" s="103"/>
      <c r="N1241" s="103"/>
      <c r="O1241" s="103"/>
      <c r="P1241" s="103"/>
      <c r="Q1241" s="103"/>
      <c r="R1241" s="103"/>
      <c r="S1241" s="103"/>
      <c r="T1241" s="103"/>
      <c r="U1241" s="128" t="s">
        <v>1580</v>
      </c>
      <c r="W1241" s="103" t="str">
        <f t="shared" si="22"/>
        <v/>
      </c>
    </row>
    <row r="1242" spans="1:52" ht="12.75" customHeight="1">
      <c r="A1242" s="108">
        <v>1233</v>
      </c>
      <c r="B1242" s="1144"/>
      <c r="C1242" s="65"/>
      <c r="D1242" s="43"/>
      <c r="E1242" s="117"/>
      <c r="F1242" s="117"/>
      <c r="G1242" s="117">
        <v>640020</v>
      </c>
      <c r="H1242" s="109"/>
      <c r="I1242" s="109" t="s">
        <v>2866</v>
      </c>
      <c r="J1242" s="1">
        <v>64000</v>
      </c>
      <c r="L1242" s="117" t="s">
        <v>3245</v>
      </c>
      <c r="M1242" s="103"/>
      <c r="N1242" s="103"/>
      <c r="O1242" s="103"/>
      <c r="P1242" s="103"/>
      <c r="Q1242" s="103"/>
      <c r="R1242" s="103"/>
      <c r="S1242" s="103"/>
      <c r="T1242" s="103"/>
      <c r="U1242" s="128" t="s">
        <v>1580</v>
      </c>
      <c r="W1242" s="103" t="str">
        <f t="shared" si="22"/>
        <v/>
      </c>
    </row>
    <row r="1243" spans="1:52" ht="12.75" customHeight="1">
      <c r="A1243" s="108">
        <v>1234</v>
      </c>
      <c r="B1243" s="126"/>
      <c r="C1243" s="65"/>
      <c r="D1243" s="43"/>
      <c r="E1243" s="117"/>
      <c r="F1243" s="117"/>
      <c r="G1243" s="117">
        <v>640030</v>
      </c>
      <c r="H1243" s="109"/>
      <c r="I1243" s="109" t="s">
        <v>2867</v>
      </c>
      <c r="J1243" s="1">
        <v>64000</v>
      </c>
      <c r="L1243" s="117" t="s">
        <v>3245</v>
      </c>
      <c r="M1243" s="103"/>
      <c r="N1243" s="103"/>
      <c r="O1243" s="103"/>
      <c r="P1243" s="103"/>
      <c r="Q1243" s="103"/>
      <c r="R1243" s="103"/>
      <c r="S1243" s="103"/>
      <c r="T1243" s="103"/>
      <c r="U1243" s="128" t="s">
        <v>1580</v>
      </c>
      <c r="W1243" s="103" t="str">
        <f t="shared" si="22"/>
        <v/>
      </c>
    </row>
    <row r="1244" spans="1:52" ht="12.75" customHeight="1">
      <c r="A1244" s="108">
        <v>1235</v>
      </c>
      <c r="B1244" s="126"/>
      <c r="C1244" s="65"/>
      <c r="D1244" s="43"/>
      <c r="E1244" s="117"/>
      <c r="F1244" s="117"/>
      <c r="G1244" s="117">
        <v>640040</v>
      </c>
      <c r="H1244" s="109"/>
      <c r="I1244" s="109" t="s">
        <v>2868</v>
      </c>
      <c r="J1244" s="1">
        <v>64000</v>
      </c>
      <c r="L1244" s="117" t="s">
        <v>3245</v>
      </c>
      <c r="M1244" s="103"/>
      <c r="N1244" s="103"/>
      <c r="O1244" s="103"/>
      <c r="P1244" s="103"/>
      <c r="Q1244" s="103"/>
      <c r="R1244" s="103"/>
      <c r="S1244" s="103"/>
      <c r="T1244" s="103"/>
      <c r="U1244" s="128" t="s">
        <v>1580</v>
      </c>
      <c r="W1244" s="103" t="str">
        <f t="shared" si="22"/>
        <v/>
      </c>
    </row>
    <row r="1245" spans="1:52" ht="12.75" customHeight="1">
      <c r="A1245" s="108">
        <v>1236</v>
      </c>
      <c r="B1245" s="1144"/>
      <c r="C1245" s="65"/>
      <c r="D1245" s="43"/>
      <c r="E1245" s="117"/>
      <c r="F1245" s="117"/>
      <c r="G1245" s="117">
        <v>640050</v>
      </c>
      <c r="H1245" s="109"/>
      <c r="I1245" s="109" t="s">
        <v>2869</v>
      </c>
      <c r="J1245" s="1">
        <v>64000</v>
      </c>
      <c r="L1245" s="117" t="s">
        <v>3245</v>
      </c>
      <c r="M1245" s="103"/>
      <c r="N1245" s="103"/>
      <c r="O1245" s="103"/>
      <c r="P1245" s="103"/>
      <c r="Q1245" s="103"/>
      <c r="R1245" s="103"/>
      <c r="S1245" s="103"/>
      <c r="T1245" s="103"/>
      <c r="U1245" s="128" t="s">
        <v>1580</v>
      </c>
      <c r="W1245" s="103" t="str">
        <f t="shared" si="22"/>
        <v/>
      </c>
    </row>
    <row r="1246" spans="1:52" ht="12.75" customHeight="1">
      <c r="A1246" s="108">
        <v>1237</v>
      </c>
      <c r="B1246" s="1144"/>
      <c r="C1246" s="65"/>
      <c r="D1246" s="43"/>
      <c r="E1246" s="117"/>
      <c r="F1246" s="117"/>
      <c r="G1246" s="117">
        <v>640060</v>
      </c>
      <c r="H1246" s="109"/>
      <c r="I1246" s="109" t="s">
        <v>2870</v>
      </c>
      <c r="J1246" s="1">
        <v>64000</v>
      </c>
      <c r="L1246" s="117" t="s">
        <v>3245</v>
      </c>
      <c r="M1246" s="103"/>
      <c r="N1246" s="103"/>
      <c r="O1246" s="103"/>
      <c r="P1246" s="103"/>
      <c r="Q1246" s="103"/>
      <c r="R1246" s="103"/>
      <c r="S1246" s="103"/>
      <c r="T1246" s="103"/>
      <c r="U1246" s="128" t="s">
        <v>1580</v>
      </c>
      <c r="W1246" s="103" t="str">
        <f t="shared" si="22"/>
        <v/>
      </c>
    </row>
    <row r="1247" spans="1:52" ht="12.75" customHeight="1">
      <c r="A1247" s="108">
        <v>1238</v>
      </c>
      <c r="B1247" s="1144"/>
      <c r="C1247" s="65"/>
      <c r="D1247" s="43"/>
      <c r="E1247" s="117"/>
      <c r="F1247" s="117"/>
      <c r="G1247" s="117">
        <v>640070</v>
      </c>
      <c r="H1247" s="109"/>
      <c r="I1247" s="109" t="s">
        <v>2871</v>
      </c>
      <c r="J1247" s="1">
        <v>64000</v>
      </c>
      <c r="L1247" s="117" t="s">
        <v>3245</v>
      </c>
      <c r="M1247" s="103"/>
      <c r="N1247" s="103"/>
      <c r="O1247" s="103"/>
      <c r="P1247" s="103"/>
      <c r="Q1247" s="103"/>
      <c r="R1247" s="103"/>
      <c r="S1247" s="103"/>
      <c r="T1247" s="103"/>
      <c r="U1247" s="128" t="s">
        <v>1580</v>
      </c>
      <c r="W1247" s="103" t="str">
        <f t="shared" si="22"/>
        <v/>
      </c>
    </row>
    <row r="1248" spans="1:52" ht="12.75" customHeight="1">
      <c r="A1248" s="108">
        <v>1239</v>
      </c>
      <c r="B1248" s="61"/>
      <c r="C1248" s="62"/>
      <c r="D1248" s="63">
        <v>63</v>
      </c>
      <c r="E1248" s="61"/>
      <c r="F1248" s="152"/>
      <c r="G1248" s="152"/>
      <c r="H1248" s="154"/>
      <c r="I1248" s="154" t="s">
        <v>2872</v>
      </c>
      <c r="J1248" s="64"/>
      <c r="K1248" s="64"/>
      <c r="L1248" s="152"/>
      <c r="M1248" s="103"/>
      <c r="N1248" s="103"/>
      <c r="O1248" s="103"/>
      <c r="P1248" s="103"/>
      <c r="Q1248" s="103"/>
      <c r="R1248" s="103"/>
      <c r="S1248" s="103"/>
      <c r="T1248" s="103"/>
      <c r="U1248" s="128" t="s">
        <v>1580</v>
      </c>
      <c r="W1248" s="103" t="str">
        <f t="shared" si="22"/>
        <v/>
      </c>
    </row>
    <row r="1249" spans="1:52" ht="12.75" customHeight="1">
      <c r="A1249" s="108">
        <v>1240</v>
      </c>
      <c r="B1249" s="22"/>
      <c r="C1249" s="67"/>
      <c r="D1249" s="68"/>
      <c r="E1249" s="79">
        <v>6450</v>
      </c>
      <c r="F1249" s="79"/>
      <c r="G1249" s="79"/>
      <c r="H1249" s="5"/>
      <c r="I1249" s="5" t="s">
        <v>2873</v>
      </c>
      <c r="J1249" s="5"/>
      <c r="K1249" s="5"/>
      <c r="L1249" s="79" t="s">
        <v>1130</v>
      </c>
      <c r="M1249" s="20"/>
      <c r="N1249" s="20"/>
      <c r="O1249" s="20"/>
      <c r="P1249" s="20"/>
      <c r="Q1249" s="20"/>
      <c r="R1249" s="23" t="s">
        <v>2232</v>
      </c>
      <c r="S1249" s="20"/>
      <c r="T1249" s="20"/>
      <c r="U1249" s="128" t="s">
        <v>1580</v>
      </c>
      <c r="W1249" s="103" t="str">
        <f t="shared" si="22"/>
        <v/>
      </c>
    </row>
    <row r="1250" spans="1:52" ht="12.75" customHeight="1">
      <c r="A1250" s="108">
        <v>1241</v>
      </c>
      <c r="B1250" s="126"/>
      <c r="C1250" s="65"/>
      <c r="D1250" s="43"/>
      <c r="E1250" s="117"/>
      <c r="F1250" s="117">
        <v>64500</v>
      </c>
      <c r="G1250" s="117"/>
      <c r="H1250" s="109"/>
      <c r="I1250" s="109" t="s">
        <v>2873</v>
      </c>
      <c r="J1250" s="1">
        <v>6450</v>
      </c>
      <c r="L1250" s="117" t="s">
        <v>3240</v>
      </c>
      <c r="M1250" s="103"/>
      <c r="N1250" s="103"/>
      <c r="O1250" s="103"/>
      <c r="P1250" s="103"/>
      <c r="Q1250" s="103"/>
      <c r="R1250" s="103">
        <v>6450</v>
      </c>
      <c r="S1250" s="103"/>
      <c r="T1250" s="103"/>
      <c r="U1250" s="128" t="s">
        <v>1580</v>
      </c>
      <c r="W1250" s="103" t="str">
        <f t="shared" si="22"/>
        <v/>
      </c>
    </row>
    <row r="1251" spans="1:52" ht="12.75" customHeight="1">
      <c r="A1251" s="108">
        <v>1242</v>
      </c>
      <c r="B1251" s="126"/>
      <c r="C1251" s="65"/>
      <c r="D1251" s="43"/>
      <c r="E1251" s="117"/>
      <c r="F1251" s="117"/>
      <c r="G1251" s="117">
        <v>645010</v>
      </c>
      <c r="H1251" s="109"/>
      <c r="I1251" s="109" t="s">
        <v>2874</v>
      </c>
      <c r="J1251" s="1">
        <v>64500</v>
      </c>
      <c r="L1251" s="117" t="s">
        <v>3245</v>
      </c>
      <c r="M1251" s="103"/>
      <c r="N1251" s="103"/>
      <c r="O1251" s="103"/>
      <c r="P1251" s="103"/>
      <c r="Q1251" s="103"/>
      <c r="R1251" s="103">
        <v>6450</v>
      </c>
      <c r="S1251" s="103"/>
      <c r="T1251" s="103"/>
      <c r="U1251" s="128" t="s">
        <v>1580</v>
      </c>
      <c r="W1251" s="103" t="str">
        <f t="shared" si="22"/>
        <v/>
      </c>
    </row>
    <row r="1252" spans="1:52" ht="12.75" customHeight="1">
      <c r="A1252" s="108">
        <v>1243</v>
      </c>
      <c r="B1252" s="126"/>
      <c r="C1252" s="65"/>
      <c r="D1252" s="43"/>
      <c r="E1252" s="117"/>
      <c r="F1252" s="117"/>
      <c r="G1252" s="117">
        <v>645020</v>
      </c>
      <c r="H1252" s="109"/>
      <c r="I1252" s="109" t="s">
        <v>2875</v>
      </c>
      <c r="J1252" s="1">
        <v>64500</v>
      </c>
      <c r="L1252" s="117" t="s">
        <v>3245</v>
      </c>
      <c r="M1252" s="103"/>
      <c r="N1252" s="103"/>
      <c r="O1252" s="103"/>
      <c r="P1252" s="103"/>
      <c r="Q1252" s="103"/>
      <c r="R1252" s="103">
        <v>6450</v>
      </c>
      <c r="S1252" s="103"/>
      <c r="T1252" s="103"/>
      <c r="U1252" s="128" t="s">
        <v>1580</v>
      </c>
      <c r="W1252" s="103" t="str">
        <f t="shared" si="22"/>
        <v/>
      </c>
    </row>
    <row r="1253" spans="1:52" ht="12.75" customHeight="1">
      <c r="A1253" s="108">
        <v>1244</v>
      </c>
      <c r="B1253" s="374"/>
      <c r="C1253" s="65"/>
      <c r="D1253" s="43"/>
      <c r="E1253" s="117"/>
      <c r="F1253" s="117"/>
      <c r="G1253" s="117">
        <v>645030</v>
      </c>
      <c r="H1253" s="109"/>
      <c r="I1253" s="109" t="s">
        <v>7804</v>
      </c>
      <c r="J1253" s="1">
        <v>64500</v>
      </c>
      <c r="L1253" s="117" t="s">
        <v>3245</v>
      </c>
      <c r="M1253" s="103"/>
      <c r="N1253" s="103"/>
      <c r="O1253" s="103"/>
      <c r="P1253" s="103"/>
      <c r="Q1253" s="103"/>
      <c r="R1253" s="103">
        <v>6450</v>
      </c>
      <c r="S1253" s="103"/>
      <c r="T1253" s="103"/>
      <c r="U1253" s="393" t="s">
        <v>1580</v>
      </c>
      <c r="W1253" s="103" t="str">
        <f t="shared" si="22"/>
        <v/>
      </c>
    </row>
    <row r="1254" spans="1:52" ht="12.75" customHeight="1">
      <c r="A1254" s="108">
        <v>1245</v>
      </c>
      <c r="B1254" s="126"/>
      <c r="C1254" s="65"/>
      <c r="D1254" s="43"/>
      <c r="E1254" s="117"/>
      <c r="F1254" s="117"/>
      <c r="G1254" s="117">
        <v>645040</v>
      </c>
      <c r="H1254" s="109"/>
      <c r="I1254" s="109" t="s">
        <v>2876</v>
      </c>
      <c r="J1254" s="1">
        <v>64500</v>
      </c>
      <c r="L1254" s="117" t="s">
        <v>3245</v>
      </c>
      <c r="M1254" s="103"/>
      <c r="N1254" s="103"/>
      <c r="O1254" s="103"/>
      <c r="P1254" s="103"/>
      <c r="Q1254" s="103"/>
      <c r="R1254" s="103">
        <v>6450</v>
      </c>
      <c r="S1254" s="103"/>
      <c r="T1254" s="103"/>
      <c r="U1254" s="128" t="s">
        <v>1580</v>
      </c>
      <c r="W1254" s="103" t="str">
        <f t="shared" si="22"/>
        <v/>
      </c>
    </row>
    <row r="1255" spans="1:52" ht="12.75" customHeight="1">
      <c r="A1255" s="108">
        <v>1246</v>
      </c>
      <c r="B1255" s="126"/>
      <c r="C1255" s="65"/>
      <c r="D1255" s="43"/>
      <c r="E1255" s="117"/>
      <c r="F1255" s="117"/>
      <c r="G1255" s="117">
        <v>645041</v>
      </c>
      <c r="H1255" s="109"/>
      <c r="I1255" s="109" t="s">
        <v>5395</v>
      </c>
      <c r="J1255" s="1">
        <v>64500</v>
      </c>
      <c r="L1255" s="117" t="s">
        <v>3245</v>
      </c>
      <c r="M1255" s="103"/>
      <c r="N1255" s="103"/>
      <c r="O1255" s="103"/>
      <c r="P1255" s="103"/>
      <c r="Q1255" s="103"/>
      <c r="R1255" s="103">
        <v>6450</v>
      </c>
      <c r="S1255" s="103"/>
      <c r="T1255" s="103"/>
      <c r="U1255" s="128" t="s">
        <v>1580</v>
      </c>
      <c r="W1255" s="103" t="str">
        <f t="shared" si="22"/>
        <v/>
      </c>
    </row>
    <row r="1256" spans="1:52" ht="12.75" customHeight="1">
      <c r="A1256" s="108">
        <v>1247</v>
      </c>
      <c r="B1256" s="126"/>
      <c r="C1256" s="65"/>
      <c r="D1256" s="43"/>
      <c r="E1256" s="117"/>
      <c r="F1256" s="117"/>
      <c r="G1256" s="117">
        <v>645050</v>
      </c>
      <c r="H1256" s="109"/>
      <c r="I1256" s="109" t="s">
        <v>2877</v>
      </c>
      <c r="J1256" s="1">
        <v>64500</v>
      </c>
      <c r="L1256" s="117" t="s">
        <v>3245</v>
      </c>
      <c r="M1256" s="103"/>
      <c r="N1256" s="103"/>
      <c r="O1256" s="103"/>
      <c r="P1256" s="103"/>
      <c r="Q1256" s="103"/>
      <c r="R1256" s="103">
        <v>6450</v>
      </c>
      <c r="S1256" s="103"/>
      <c r="T1256" s="103"/>
      <c r="U1256" s="128" t="s">
        <v>1580</v>
      </c>
      <c r="W1256" s="103" t="str">
        <f t="shared" si="22"/>
        <v/>
      </c>
    </row>
    <row r="1257" spans="1:52" ht="12.75" customHeight="1">
      <c r="A1257" s="108">
        <v>1248</v>
      </c>
      <c r="B1257" s="126"/>
      <c r="C1257" s="65"/>
      <c r="D1257" s="43"/>
      <c r="E1257" s="117"/>
      <c r="F1257" s="117"/>
      <c r="G1257" s="117">
        <v>645060</v>
      </c>
      <c r="H1257" s="109"/>
      <c r="I1257" s="109" t="s">
        <v>2878</v>
      </c>
      <c r="J1257" s="1">
        <v>64500</v>
      </c>
      <c r="L1257" s="117" t="s">
        <v>3245</v>
      </c>
      <c r="M1257" s="103"/>
      <c r="N1257" s="103"/>
      <c r="O1257" s="103"/>
      <c r="P1257" s="103"/>
      <c r="Q1257" s="103"/>
      <c r="R1257" s="103">
        <v>6450</v>
      </c>
      <c r="S1257" s="103"/>
      <c r="T1257" s="103"/>
      <c r="U1257" s="128" t="s">
        <v>1580</v>
      </c>
      <c r="W1257" s="103" t="str">
        <f t="shared" si="22"/>
        <v/>
      </c>
    </row>
    <row r="1258" spans="1:52" ht="12.75" customHeight="1">
      <c r="A1258" s="108">
        <v>1249</v>
      </c>
      <c r="B1258" s="1144"/>
      <c r="C1258" s="65"/>
      <c r="D1258" s="43"/>
      <c r="E1258" s="117"/>
      <c r="F1258" s="117"/>
      <c r="G1258" s="117">
        <v>645070</v>
      </c>
      <c r="H1258" s="109"/>
      <c r="I1258" s="109" t="s">
        <v>2879</v>
      </c>
      <c r="J1258" s="1">
        <v>64500</v>
      </c>
      <c r="L1258" s="117" t="s">
        <v>3245</v>
      </c>
      <c r="M1258" s="103"/>
      <c r="N1258" s="103"/>
      <c r="O1258" s="103"/>
      <c r="P1258" s="103"/>
      <c r="Q1258" s="103"/>
      <c r="R1258" s="103">
        <v>6450</v>
      </c>
      <c r="S1258" s="103"/>
      <c r="T1258" s="103"/>
      <c r="U1258" s="128" t="s">
        <v>1580</v>
      </c>
      <c r="W1258" s="103" t="str">
        <f t="shared" si="22"/>
        <v/>
      </c>
    </row>
    <row r="1259" spans="1:52" ht="12.75" customHeight="1">
      <c r="A1259" s="108">
        <v>1250</v>
      </c>
      <c r="B1259" s="1144"/>
      <c r="C1259" s="65"/>
      <c r="D1259" s="43"/>
      <c r="E1259" s="117"/>
      <c r="F1259" s="117"/>
      <c r="G1259" s="117">
        <v>645080</v>
      </c>
      <c r="H1259" s="109"/>
      <c r="I1259" s="109" t="s">
        <v>2880</v>
      </c>
      <c r="J1259" s="1">
        <v>64500</v>
      </c>
      <c r="L1259" s="117" t="s">
        <v>3245</v>
      </c>
      <c r="M1259" s="103"/>
      <c r="N1259" s="103"/>
      <c r="O1259" s="103"/>
      <c r="P1259" s="103"/>
      <c r="Q1259" s="103"/>
      <c r="R1259" s="103">
        <v>6450</v>
      </c>
      <c r="S1259" s="103"/>
      <c r="T1259" s="103"/>
      <c r="U1259" s="128" t="s">
        <v>1580</v>
      </c>
      <c r="W1259" s="103" t="str">
        <f t="shared" si="22"/>
        <v/>
      </c>
    </row>
    <row r="1260" spans="1:52" ht="12.75" customHeight="1">
      <c r="A1260" s="108">
        <v>1251</v>
      </c>
      <c r="B1260" s="192"/>
      <c r="C1260" s="198"/>
      <c r="D1260" s="195"/>
      <c r="E1260" s="199"/>
      <c r="F1260" s="199"/>
      <c r="G1260" s="199">
        <v>645081</v>
      </c>
      <c r="H1260" s="191"/>
      <c r="I1260" s="191" t="s">
        <v>2881</v>
      </c>
      <c r="J1260" s="190">
        <v>64500</v>
      </c>
      <c r="K1260" s="190"/>
      <c r="L1260" s="199" t="s">
        <v>3245</v>
      </c>
      <c r="M1260" s="190"/>
      <c r="N1260" s="190"/>
      <c r="O1260" s="190"/>
      <c r="P1260" s="190"/>
      <c r="Q1260" s="190"/>
      <c r="R1260" s="190">
        <v>6450</v>
      </c>
      <c r="S1260" s="190"/>
      <c r="T1260" s="190"/>
      <c r="U1260" s="188" t="s">
        <v>1580</v>
      </c>
      <c r="V1260" s="189" t="s">
        <v>7729</v>
      </c>
      <c r="W1260" s="103" t="str">
        <f t="shared" si="22"/>
        <v>End</v>
      </c>
    </row>
    <row r="1261" spans="1:52" ht="12.75" customHeight="1">
      <c r="A1261" s="108">
        <v>1252</v>
      </c>
      <c r="B1261" s="192"/>
      <c r="C1261" s="198"/>
      <c r="D1261" s="195"/>
      <c r="E1261" s="199"/>
      <c r="F1261" s="199"/>
      <c r="G1261" s="199">
        <v>645082</v>
      </c>
      <c r="H1261" s="191"/>
      <c r="I1261" s="191" t="s">
        <v>2882</v>
      </c>
      <c r="J1261" s="190">
        <v>64500</v>
      </c>
      <c r="K1261" s="190"/>
      <c r="L1261" s="199" t="s">
        <v>3245</v>
      </c>
      <c r="M1261" s="190"/>
      <c r="N1261" s="190"/>
      <c r="O1261" s="190"/>
      <c r="P1261" s="190"/>
      <c r="Q1261" s="190"/>
      <c r="R1261" s="190">
        <v>6450</v>
      </c>
      <c r="S1261" s="190"/>
      <c r="T1261" s="190"/>
      <c r="U1261" s="188" t="s">
        <v>1580</v>
      </c>
      <c r="V1261" s="189" t="s">
        <v>7729</v>
      </c>
      <c r="W1261" s="103" t="str">
        <f t="shared" si="22"/>
        <v>End</v>
      </c>
    </row>
    <row r="1262" spans="1:52" ht="12.75" customHeight="1">
      <c r="A1262" s="108">
        <v>1253</v>
      </c>
      <c r="B1262" s="192"/>
      <c r="C1262" s="198"/>
      <c r="D1262" s="195"/>
      <c r="E1262" s="199"/>
      <c r="F1262" s="199"/>
      <c r="G1262" s="199">
        <v>645086</v>
      </c>
      <c r="H1262" s="191"/>
      <c r="I1262" s="191" t="s">
        <v>2883</v>
      </c>
      <c r="J1262" s="190">
        <v>64500</v>
      </c>
      <c r="K1262" s="190"/>
      <c r="L1262" s="199" t="s">
        <v>3245</v>
      </c>
      <c r="M1262" s="190"/>
      <c r="N1262" s="190"/>
      <c r="O1262" s="190"/>
      <c r="P1262" s="190"/>
      <c r="Q1262" s="190"/>
      <c r="R1262" s="190">
        <v>6450</v>
      </c>
      <c r="S1262" s="190"/>
      <c r="T1262" s="190"/>
      <c r="U1262" s="188" t="s">
        <v>1580</v>
      </c>
      <c r="V1262" s="189" t="s">
        <v>7729</v>
      </c>
      <c r="W1262" s="103" t="str">
        <f t="shared" si="22"/>
        <v>End</v>
      </c>
    </row>
    <row r="1263" spans="1:52" ht="12.75" customHeight="1">
      <c r="A1263" s="108">
        <v>1254</v>
      </c>
      <c r="B1263" s="192"/>
      <c r="C1263" s="198"/>
      <c r="D1263" s="195"/>
      <c r="E1263" s="199"/>
      <c r="F1263" s="199"/>
      <c r="G1263" s="199">
        <v>645088</v>
      </c>
      <c r="H1263" s="191"/>
      <c r="I1263" s="191" t="s">
        <v>2884</v>
      </c>
      <c r="J1263" s="190">
        <v>64500</v>
      </c>
      <c r="K1263" s="190"/>
      <c r="L1263" s="199" t="s">
        <v>3245</v>
      </c>
      <c r="M1263" s="190"/>
      <c r="N1263" s="190"/>
      <c r="O1263" s="190"/>
      <c r="P1263" s="190"/>
      <c r="Q1263" s="190"/>
      <c r="R1263" s="190">
        <v>6450</v>
      </c>
      <c r="S1263" s="190"/>
      <c r="T1263" s="190"/>
      <c r="U1263" s="188" t="s">
        <v>1580</v>
      </c>
      <c r="V1263" s="189" t="s">
        <v>7729</v>
      </c>
      <c r="W1263" s="103" t="str">
        <f t="shared" si="22"/>
        <v>End</v>
      </c>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row>
    <row r="1264" spans="1:52" s="20" customFormat="1" ht="12.75" customHeight="1">
      <c r="A1264" s="108">
        <v>1255</v>
      </c>
      <c r="B1264" s="1144"/>
      <c r="C1264" s="65"/>
      <c r="D1264" s="43"/>
      <c r="E1264" s="117"/>
      <c r="F1264" s="117"/>
      <c r="G1264" s="117">
        <v>645090</v>
      </c>
      <c r="H1264" s="109"/>
      <c r="I1264" s="109" t="s">
        <v>2885</v>
      </c>
      <c r="J1264" s="1">
        <v>64500</v>
      </c>
      <c r="K1264" s="1"/>
      <c r="L1264" s="117" t="s">
        <v>3245</v>
      </c>
      <c r="M1264" s="103"/>
      <c r="N1264" s="103"/>
      <c r="O1264" s="103"/>
      <c r="P1264" s="103"/>
      <c r="Q1264" s="103"/>
      <c r="R1264" s="103">
        <v>6450</v>
      </c>
      <c r="S1264" s="103"/>
      <c r="T1264" s="103"/>
      <c r="U1264" s="128" t="s">
        <v>1580</v>
      </c>
      <c r="V1264" s="38"/>
      <c r="W1264" s="103" t="str">
        <f t="shared" si="22"/>
        <v/>
      </c>
      <c r="X1264" s="103"/>
      <c r="Y1264" s="103"/>
      <c r="Z1264" s="103"/>
      <c r="AA1264" s="103"/>
      <c r="AB1264" s="103"/>
      <c r="AC1264" s="103"/>
      <c r="AD1264" s="103"/>
      <c r="AE1264" s="103"/>
      <c r="AF1264" s="103"/>
      <c r="AG1264" s="103"/>
      <c r="AH1264" s="103"/>
      <c r="AI1264" s="103"/>
      <c r="AJ1264" s="103"/>
      <c r="AK1264" s="103"/>
      <c r="AL1264" s="103"/>
      <c r="AM1264" s="103"/>
      <c r="AN1264" s="103"/>
      <c r="AO1264" s="103"/>
      <c r="AP1264" s="103"/>
      <c r="AQ1264" s="103"/>
      <c r="AR1264" s="103"/>
      <c r="AS1264" s="103"/>
      <c r="AT1264" s="103"/>
      <c r="AU1264" s="103"/>
      <c r="AV1264" s="103"/>
      <c r="AW1264" s="103"/>
      <c r="AX1264" s="103"/>
      <c r="AY1264" s="103"/>
      <c r="AZ1264" s="103"/>
    </row>
    <row r="1265" spans="1:52" ht="12.75" customHeight="1">
      <c r="A1265" s="108">
        <v>1256</v>
      </c>
      <c r="B1265" s="126"/>
      <c r="C1265" s="65"/>
      <c r="D1265" s="43"/>
      <c r="E1265" s="117"/>
      <c r="F1265" s="117"/>
      <c r="G1265" s="117">
        <v>645100</v>
      </c>
      <c r="H1265" s="109"/>
      <c r="I1265" s="109" t="s">
        <v>2886</v>
      </c>
      <c r="J1265" s="1">
        <v>64500</v>
      </c>
      <c r="L1265" s="117" t="s">
        <v>3245</v>
      </c>
      <c r="M1265" s="103"/>
      <c r="N1265" s="103"/>
      <c r="O1265" s="103"/>
      <c r="P1265" s="103"/>
      <c r="Q1265" s="103"/>
      <c r="R1265" s="103">
        <v>6450</v>
      </c>
      <c r="S1265" s="103"/>
      <c r="T1265" s="103"/>
      <c r="U1265" s="128" t="s">
        <v>1580</v>
      </c>
      <c r="W1265" s="103" t="str">
        <f t="shared" si="22"/>
        <v/>
      </c>
    </row>
    <row r="1266" spans="1:52" ht="12.75" customHeight="1">
      <c r="A1266" s="108">
        <v>1257</v>
      </c>
      <c r="B1266" s="192"/>
      <c r="C1266" s="198"/>
      <c r="D1266" s="195"/>
      <c r="E1266" s="199"/>
      <c r="F1266" s="199"/>
      <c r="G1266" s="199">
        <v>645101</v>
      </c>
      <c r="H1266" s="191"/>
      <c r="I1266" s="191" t="s">
        <v>2887</v>
      </c>
      <c r="J1266" s="190">
        <v>64500</v>
      </c>
      <c r="K1266" s="190"/>
      <c r="L1266" s="199" t="s">
        <v>3245</v>
      </c>
      <c r="M1266" s="190"/>
      <c r="N1266" s="190"/>
      <c r="O1266" s="190"/>
      <c r="P1266" s="190"/>
      <c r="Q1266" s="190"/>
      <c r="R1266" s="190">
        <v>6450</v>
      </c>
      <c r="S1266" s="190"/>
      <c r="T1266" s="190"/>
      <c r="U1266" s="188" t="s">
        <v>1580</v>
      </c>
      <c r="V1266" s="189" t="s">
        <v>7729</v>
      </c>
      <c r="W1266" s="103" t="str">
        <f t="shared" si="22"/>
        <v>End</v>
      </c>
    </row>
    <row r="1267" spans="1:52" ht="12.75" customHeight="1">
      <c r="A1267" s="108">
        <v>1258</v>
      </c>
      <c r="B1267" s="192"/>
      <c r="C1267" s="198"/>
      <c r="D1267" s="195"/>
      <c r="E1267" s="199"/>
      <c r="F1267" s="199"/>
      <c r="G1267" s="199">
        <v>645102</v>
      </c>
      <c r="H1267" s="191"/>
      <c r="I1267" s="191" t="s">
        <v>2888</v>
      </c>
      <c r="J1267" s="190">
        <v>64500</v>
      </c>
      <c r="K1267" s="190"/>
      <c r="L1267" s="199" t="s">
        <v>3245</v>
      </c>
      <c r="M1267" s="190"/>
      <c r="N1267" s="190"/>
      <c r="O1267" s="190"/>
      <c r="P1267" s="190"/>
      <c r="Q1267" s="190"/>
      <c r="R1267" s="190">
        <v>6450</v>
      </c>
      <c r="S1267" s="190"/>
      <c r="T1267" s="190"/>
      <c r="U1267" s="188" t="s">
        <v>1580</v>
      </c>
      <c r="V1267" s="189" t="s">
        <v>7729</v>
      </c>
      <c r="W1267" s="103" t="str">
        <f t="shared" si="22"/>
        <v>End</v>
      </c>
    </row>
    <row r="1268" spans="1:52" ht="12.75" customHeight="1">
      <c r="A1268" s="108">
        <v>1259</v>
      </c>
      <c r="B1268" s="192"/>
      <c r="C1268" s="198"/>
      <c r="D1268" s="195"/>
      <c r="E1268" s="199"/>
      <c r="F1268" s="199"/>
      <c r="G1268" s="199">
        <v>645106</v>
      </c>
      <c r="H1268" s="191"/>
      <c r="I1268" s="191" t="s">
        <v>2889</v>
      </c>
      <c r="J1268" s="190">
        <v>64500</v>
      </c>
      <c r="K1268" s="190"/>
      <c r="L1268" s="199" t="s">
        <v>3245</v>
      </c>
      <c r="M1268" s="190"/>
      <c r="N1268" s="190"/>
      <c r="O1268" s="190"/>
      <c r="P1268" s="190"/>
      <c r="Q1268" s="190"/>
      <c r="R1268" s="190">
        <v>6450</v>
      </c>
      <c r="S1268" s="190"/>
      <c r="T1268" s="190"/>
      <c r="U1268" s="188" t="s">
        <v>1580</v>
      </c>
      <c r="V1268" s="189" t="s">
        <v>7729</v>
      </c>
      <c r="W1268" s="103" t="str">
        <f t="shared" si="22"/>
        <v>End</v>
      </c>
    </row>
    <row r="1269" spans="1:52" ht="12.75" customHeight="1">
      <c r="A1269" s="108">
        <v>1260</v>
      </c>
      <c r="B1269" s="192"/>
      <c r="C1269" s="198"/>
      <c r="D1269" s="195"/>
      <c r="E1269" s="199"/>
      <c r="F1269" s="199"/>
      <c r="G1269" s="199">
        <v>645108</v>
      </c>
      <c r="H1269" s="191"/>
      <c r="I1269" s="191" t="s">
        <v>2890</v>
      </c>
      <c r="J1269" s="190">
        <v>64500</v>
      </c>
      <c r="K1269" s="190"/>
      <c r="L1269" s="199" t="s">
        <v>3245</v>
      </c>
      <c r="M1269" s="190"/>
      <c r="N1269" s="190"/>
      <c r="O1269" s="190"/>
      <c r="P1269" s="190"/>
      <c r="Q1269" s="190"/>
      <c r="R1269" s="190">
        <v>6450</v>
      </c>
      <c r="S1269" s="190"/>
      <c r="T1269" s="190"/>
      <c r="U1269" s="188" t="s">
        <v>1580</v>
      </c>
      <c r="V1269" s="189" t="s">
        <v>7729</v>
      </c>
      <c r="W1269" s="103" t="str">
        <f t="shared" si="22"/>
        <v>End</v>
      </c>
    </row>
    <row r="1270" spans="1:52" ht="12.75" customHeight="1">
      <c r="A1270" s="108">
        <v>1261</v>
      </c>
      <c r="B1270" s="126"/>
      <c r="C1270" s="65"/>
      <c r="D1270" s="43"/>
      <c r="E1270" s="117"/>
      <c r="F1270" s="117"/>
      <c r="G1270" s="117">
        <v>645110</v>
      </c>
      <c r="H1270" s="109"/>
      <c r="I1270" s="109" t="s">
        <v>2891</v>
      </c>
      <c r="J1270" s="1">
        <v>64500</v>
      </c>
      <c r="L1270" s="117" t="s">
        <v>3245</v>
      </c>
      <c r="M1270" s="103"/>
      <c r="N1270" s="103"/>
      <c r="O1270" s="103"/>
      <c r="P1270" s="103"/>
      <c r="Q1270" s="103"/>
      <c r="R1270" s="103">
        <v>6450</v>
      </c>
      <c r="S1270" s="103"/>
      <c r="T1270" s="103"/>
      <c r="U1270" s="128" t="s">
        <v>1580</v>
      </c>
      <c r="W1270" s="103" t="str">
        <f t="shared" si="22"/>
        <v/>
      </c>
    </row>
    <row r="1271" spans="1:52" ht="12.75" customHeight="1">
      <c r="A1271" s="108">
        <v>1262</v>
      </c>
      <c r="B1271" s="126"/>
      <c r="C1271" s="65"/>
      <c r="D1271" s="43"/>
      <c r="E1271" s="117"/>
      <c r="F1271" s="117"/>
      <c r="G1271" s="117">
        <v>645130</v>
      </c>
      <c r="H1271" s="109"/>
      <c r="I1271" s="111" t="s">
        <v>5161</v>
      </c>
      <c r="J1271" s="1">
        <v>64500</v>
      </c>
      <c r="L1271" s="117" t="s">
        <v>3245</v>
      </c>
      <c r="M1271" s="103"/>
      <c r="N1271" s="103"/>
      <c r="O1271" s="103"/>
      <c r="P1271" s="103"/>
      <c r="Q1271" s="103"/>
      <c r="R1271" s="103">
        <v>6450</v>
      </c>
      <c r="S1271" s="103"/>
      <c r="T1271" s="103"/>
      <c r="U1271" s="128" t="s">
        <v>1580</v>
      </c>
      <c r="W1271" s="103" t="str">
        <f t="shared" si="22"/>
        <v/>
      </c>
    </row>
    <row r="1272" spans="1:52" ht="12.75" customHeight="1">
      <c r="A1272" s="108">
        <v>1263</v>
      </c>
      <c r="B1272" s="126"/>
      <c r="C1272" s="65"/>
      <c r="D1272" s="43"/>
      <c r="E1272" s="117"/>
      <c r="F1272" s="117"/>
      <c r="G1272" s="117">
        <v>645140</v>
      </c>
      <c r="H1272" s="109"/>
      <c r="I1272" s="109" t="s">
        <v>2892</v>
      </c>
      <c r="J1272" s="1">
        <v>64500</v>
      </c>
      <c r="L1272" s="117" t="s">
        <v>3245</v>
      </c>
      <c r="M1272" s="103"/>
      <c r="N1272" s="103"/>
      <c r="O1272" s="103"/>
      <c r="P1272" s="103"/>
      <c r="Q1272" s="103"/>
      <c r="R1272" s="103">
        <v>6450</v>
      </c>
      <c r="S1272" s="103"/>
      <c r="T1272" s="103"/>
      <c r="U1272" s="128" t="s">
        <v>1580</v>
      </c>
      <c r="W1272" s="103" t="str">
        <f t="shared" si="22"/>
        <v/>
      </c>
    </row>
    <row r="1273" spans="1:52" ht="12.75" customHeight="1">
      <c r="A1273" s="108">
        <v>1264</v>
      </c>
      <c r="B1273" s="126"/>
      <c r="C1273" s="65"/>
      <c r="D1273" s="43"/>
      <c r="E1273" s="117"/>
      <c r="F1273" s="117"/>
      <c r="G1273" s="117">
        <v>645150</v>
      </c>
      <c r="H1273" s="109"/>
      <c r="I1273" s="109" t="s">
        <v>2893</v>
      </c>
      <c r="J1273" s="1">
        <v>64500</v>
      </c>
      <c r="L1273" s="117" t="s">
        <v>3245</v>
      </c>
      <c r="M1273" s="103"/>
      <c r="N1273" s="103"/>
      <c r="O1273" s="103"/>
      <c r="P1273" s="103"/>
      <c r="Q1273" s="103"/>
      <c r="R1273" s="103">
        <v>6450</v>
      </c>
      <c r="S1273" s="103"/>
      <c r="T1273" s="103"/>
      <c r="U1273" s="128" t="s">
        <v>1580</v>
      </c>
      <c r="W1273" s="103" t="str">
        <f t="shared" si="22"/>
        <v/>
      </c>
    </row>
    <row r="1274" spans="1:52" ht="12.75" customHeight="1">
      <c r="A1274" s="108">
        <v>1265</v>
      </c>
      <c r="B1274" s="126"/>
      <c r="C1274" s="65"/>
      <c r="D1274" s="43"/>
      <c r="E1274" s="117"/>
      <c r="F1274" s="117"/>
      <c r="G1274" s="117">
        <v>645200</v>
      </c>
      <c r="H1274" s="109"/>
      <c r="I1274" s="109" t="s">
        <v>2894</v>
      </c>
      <c r="J1274" s="1">
        <v>64500</v>
      </c>
      <c r="L1274" s="117" t="s">
        <v>3245</v>
      </c>
      <c r="M1274" s="103"/>
      <c r="N1274" s="103"/>
      <c r="O1274" s="103"/>
      <c r="P1274" s="103"/>
      <c r="Q1274" s="103"/>
      <c r="R1274" s="103">
        <v>6450</v>
      </c>
      <c r="S1274" s="103"/>
      <c r="T1274" s="103"/>
      <c r="U1274" s="128" t="s">
        <v>1580</v>
      </c>
      <c r="W1274" s="103" t="str">
        <f t="shared" si="22"/>
        <v/>
      </c>
    </row>
    <row r="1275" spans="1:52" ht="12.75" customHeight="1">
      <c r="A1275" s="108">
        <v>1266</v>
      </c>
      <c r="B1275" s="1144"/>
      <c r="C1275" s="65"/>
      <c r="D1275" s="43"/>
      <c r="E1275" s="156">
        <v>6460</v>
      </c>
      <c r="F1275" s="117"/>
      <c r="G1275" s="117"/>
      <c r="H1275" s="109"/>
      <c r="I1275" s="5" t="s">
        <v>7060</v>
      </c>
      <c r="L1275" s="79" t="s">
        <v>1130</v>
      </c>
      <c r="M1275" s="103"/>
      <c r="N1275" s="103"/>
      <c r="O1275" s="103"/>
      <c r="P1275" s="103"/>
      <c r="Q1275" s="103"/>
      <c r="R1275" s="27"/>
      <c r="S1275" s="103"/>
      <c r="T1275" s="103"/>
      <c r="U1275" s="336" t="s">
        <v>1580</v>
      </c>
      <c r="W1275" s="103" t="str">
        <f t="shared" si="22"/>
        <v/>
      </c>
    </row>
    <row r="1276" spans="1:52" ht="12.75" customHeight="1">
      <c r="A1276" s="108">
        <v>1267</v>
      </c>
      <c r="B1276" s="335"/>
      <c r="C1276" s="65"/>
      <c r="D1276" s="43"/>
      <c r="E1276" s="156"/>
      <c r="F1276" s="117">
        <v>64600</v>
      </c>
      <c r="G1276" s="117"/>
      <c r="H1276" s="109"/>
      <c r="I1276" s="109" t="s">
        <v>7059</v>
      </c>
      <c r="J1276" s="1">
        <v>6460</v>
      </c>
      <c r="L1276" s="117" t="s">
        <v>3240</v>
      </c>
      <c r="M1276" s="103"/>
      <c r="N1276" s="103"/>
      <c r="O1276" s="103"/>
      <c r="P1276" s="103"/>
      <c r="Q1276" s="103"/>
      <c r="R1276" s="27">
        <v>6460</v>
      </c>
      <c r="S1276" s="103"/>
      <c r="T1276" s="103"/>
      <c r="U1276" s="336" t="s">
        <v>1580</v>
      </c>
      <c r="W1276" s="103" t="str">
        <f t="shared" si="22"/>
        <v/>
      </c>
    </row>
    <row r="1277" spans="1:52" ht="12.75" customHeight="1">
      <c r="A1277" s="108">
        <v>1268</v>
      </c>
      <c r="B1277" s="335"/>
      <c r="C1277" s="65"/>
      <c r="D1277" s="43"/>
      <c r="E1277" s="117"/>
      <c r="F1277" s="117"/>
      <c r="G1277" s="117">
        <v>646000</v>
      </c>
      <c r="H1277" s="109"/>
      <c r="I1277" s="109" t="s">
        <v>7059</v>
      </c>
      <c r="J1277" s="1">
        <v>64600</v>
      </c>
      <c r="L1277" s="117" t="s">
        <v>3245</v>
      </c>
      <c r="M1277" s="103"/>
      <c r="N1277" s="103"/>
      <c r="O1277" s="103"/>
      <c r="P1277" s="103"/>
      <c r="Q1277" s="103"/>
      <c r="R1277" s="27">
        <v>6460</v>
      </c>
      <c r="S1277" s="103"/>
      <c r="T1277" s="103"/>
      <c r="U1277" s="336" t="s">
        <v>1580</v>
      </c>
      <c r="W1277" s="103" t="str">
        <f t="shared" si="22"/>
        <v/>
      </c>
    </row>
    <row r="1278" spans="1:52" ht="12.75" customHeight="1">
      <c r="A1278" s="108">
        <v>1269</v>
      </c>
      <c r="B1278" s="1144"/>
      <c r="C1278" s="65"/>
      <c r="D1278" s="43"/>
      <c r="E1278" s="156">
        <v>6470</v>
      </c>
      <c r="F1278" s="117"/>
      <c r="G1278" s="117"/>
      <c r="H1278" s="109"/>
      <c r="I1278" s="5" t="s">
        <v>5296</v>
      </c>
      <c r="J1278" s="5"/>
      <c r="K1278" s="5"/>
      <c r="L1278" s="79" t="s">
        <v>1130</v>
      </c>
      <c r="M1278" s="103"/>
      <c r="N1278" s="103"/>
      <c r="O1278" s="103"/>
      <c r="P1278" s="103"/>
      <c r="Q1278" s="103"/>
      <c r="R1278" s="27"/>
      <c r="S1278" s="103"/>
      <c r="T1278" s="103"/>
      <c r="U1278" s="128" t="s">
        <v>1580</v>
      </c>
      <c r="W1278" s="103" t="str">
        <f t="shared" si="22"/>
        <v/>
      </c>
    </row>
    <row r="1279" spans="1:52" ht="12.75" customHeight="1">
      <c r="A1279" s="108">
        <v>1270</v>
      </c>
      <c r="B1279" s="1144"/>
      <c r="C1279" s="65"/>
      <c r="D1279" s="43"/>
      <c r="E1279" s="117"/>
      <c r="F1279" s="117">
        <v>64700</v>
      </c>
      <c r="G1279" s="117"/>
      <c r="H1279" s="109"/>
      <c r="I1279" s="1" t="s">
        <v>5296</v>
      </c>
      <c r="J1279" s="1">
        <v>6470</v>
      </c>
      <c r="L1279" s="117" t="s">
        <v>3240</v>
      </c>
      <c r="M1279" s="103"/>
      <c r="N1279" s="103"/>
      <c r="O1279" s="103"/>
      <c r="P1279" s="103"/>
      <c r="Q1279" s="103"/>
      <c r="R1279" s="27">
        <v>6470</v>
      </c>
      <c r="S1279" s="103"/>
      <c r="T1279" s="103"/>
      <c r="U1279" s="128" t="s">
        <v>1580</v>
      </c>
      <c r="W1279" s="103" t="str">
        <f t="shared" si="22"/>
        <v/>
      </c>
    </row>
    <row r="1280" spans="1:52" ht="12.75" customHeight="1">
      <c r="A1280" s="108">
        <v>1271</v>
      </c>
      <c r="B1280" s="1144"/>
      <c r="C1280" s="65"/>
      <c r="D1280" s="43"/>
      <c r="E1280" s="117"/>
      <c r="F1280" s="117"/>
      <c r="G1280" s="117">
        <v>647000</v>
      </c>
      <c r="H1280" s="109"/>
      <c r="I1280" s="1" t="s">
        <v>5295</v>
      </c>
      <c r="J1280" s="1">
        <v>64700</v>
      </c>
      <c r="L1280" s="117" t="s">
        <v>3245</v>
      </c>
      <c r="M1280" s="103"/>
      <c r="N1280" s="103"/>
      <c r="O1280" s="103"/>
      <c r="P1280" s="103"/>
      <c r="Q1280" s="103"/>
      <c r="R1280" s="27">
        <v>6470</v>
      </c>
      <c r="S1280" s="103"/>
      <c r="T1280" s="103"/>
      <c r="U1280" s="128" t="s">
        <v>1580</v>
      </c>
      <c r="V1280" s="223"/>
      <c r="W1280" s="103" t="str">
        <f t="shared" si="22"/>
        <v/>
      </c>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row>
    <row r="1281" spans="1:52" s="20" customFormat="1" ht="12.75" customHeight="1">
      <c r="A1281" s="108">
        <v>1272</v>
      </c>
      <c r="B1281" s="22"/>
      <c r="C1281" s="67"/>
      <c r="D1281" s="68"/>
      <c r="E1281" s="79">
        <v>6500</v>
      </c>
      <c r="F1281" s="79"/>
      <c r="G1281" s="79"/>
      <c r="H1281" s="5"/>
      <c r="I1281" s="5" t="s">
        <v>3089</v>
      </c>
      <c r="J1281" s="5"/>
      <c r="K1281" s="5"/>
      <c r="L1281" s="79" t="s">
        <v>1130</v>
      </c>
      <c r="R1281" s="23" t="s">
        <v>2232</v>
      </c>
      <c r="U1281" s="128" t="s">
        <v>1580</v>
      </c>
      <c r="V1281" s="38"/>
      <c r="W1281" s="103" t="str">
        <f t="shared" si="22"/>
        <v/>
      </c>
      <c r="X1281" s="103"/>
      <c r="Y1281" s="103"/>
      <c r="Z1281" s="103"/>
      <c r="AA1281" s="103"/>
      <c r="AB1281" s="103"/>
      <c r="AC1281" s="103"/>
      <c r="AD1281" s="103"/>
      <c r="AE1281" s="103"/>
      <c r="AF1281" s="103"/>
      <c r="AG1281" s="103"/>
      <c r="AH1281" s="103"/>
      <c r="AI1281" s="103"/>
      <c r="AJ1281" s="103"/>
      <c r="AK1281" s="103"/>
      <c r="AL1281" s="103"/>
      <c r="AM1281" s="103"/>
      <c r="AN1281" s="103"/>
      <c r="AO1281" s="103"/>
      <c r="AP1281" s="103"/>
      <c r="AQ1281" s="103"/>
      <c r="AR1281" s="103"/>
      <c r="AS1281" s="103"/>
      <c r="AT1281" s="103"/>
      <c r="AU1281" s="103"/>
      <c r="AV1281" s="103"/>
      <c r="AW1281" s="103"/>
      <c r="AX1281" s="103"/>
      <c r="AY1281" s="103"/>
      <c r="AZ1281" s="103"/>
    </row>
    <row r="1282" spans="1:52" ht="12.75" customHeight="1">
      <c r="A1282" s="108">
        <v>1273</v>
      </c>
      <c r="B1282" s="1144"/>
      <c r="C1282" s="65"/>
      <c r="D1282" s="43"/>
      <c r="E1282" s="117"/>
      <c r="F1282" s="117">
        <v>65000</v>
      </c>
      <c r="G1282" s="117"/>
      <c r="H1282" s="109"/>
      <c r="I1282" s="1" t="s">
        <v>3089</v>
      </c>
      <c r="J1282" s="1">
        <v>6500</v>
      </c>
      <c r="L1282" s="117" t="s">
        <v>3245</v>
      </c>
      <c r="M1282" s="103"/>
      <c r="N1282" s="103"/>
      <c r="O1282" s="103"/>
      <c r="P1282" s="103"/>
      <c r="Q1282" s="103"/>
      <c r="R1282" s="103">
        <v>6500</v>
      </c>
      <c r="S1282" s="103"/>
      <c r="T1282" s="103"/>
      <c r="U1282" s="128" t="s">
        <v>1580</v>
      </c>
      <c r="W1282" s="103" t="str">
        <f t="shared" si="22"/>
        <v/>
      </c>
    </row>
    <row r="1283" spans="1:52" ht="12.75" customHeight="1">
      <c r="A1283" s="108">
        <v>1274</v>
      </c>
      <c r="B1283" s="1144"/>
      <c r="C1283" s="65"/>
      <c r="D1283" s="43"/>
      <c r="E1283" s="117"/>
      <c r="F1283" s="117"/>
      <c r="G1283" s="117">
        <v>650010</v>
      </c>
      <c r="H1283" s="109"/>
      <c r="I1283" s="109" t="s">
        <v>3090</v>
      </c>
      <c r="J1283" s="1">
        <v>65000</v>
      </c>
      <c r="L1283" s="117" t="s">
        <v>3245</v>
      </c>
      <c r="M1283" s="103"/>
      <c r="N1283" s="103"/>
      <c r="O1283" s="103"/>
      <c r="P1283" s="103"/>
      <c r="Q1283" s="103"/>
      <c r="R1283" s="103">
        <v>6500</v>
      </c>
      <c r="S1283" s="103"/>
      <c r="T1283" s="103"/>
      <c r="U1283" s="128" t="s">
        <v>1580</v>
      </c>
      <c r="W1283" s="103" t="str">
        <f t="shared" si="22"/>
        <v/>
      </c>
    </row>
    <row r="1284" spans="1:52" ht="12.75" customHeight="1">
      <c r="A1284" s="108">
        <v>1275</v>
      </c>
      <c r="B1284" s="126"/>
      <c r="C1284" s="65"/>
      <c r="D1284" s="43"/>
      <c r="E1284" s="117"/>
      <c r="F1284" s="117"/>
      <c r="G1284" s="117">
        <v>650020</v>
      </c>
      <c r="H1284" s="109"/>
      <c r="I1284" s="109" t="s">
        <v>3091</v>
      </c>
      <c r="J1284" s="1">
        <v>65000</v>
      </c>
      <c r="L1284" s="117" t="s">
        <v>3245</v>
      </c>
      <c r="M1284" s="103"/>
      <c r="N1284" s="103"/>
      <c r="O1284" s="103"/>
      <c r="P1284" s="103"/>
      <c r="Q1284" s="103"/>
      <c r="R1284" s="103">
        <v>6500</v>
      </c>
      <c r="S1284" s="103"/>
      <c r="T1284" s="103"/>
      <c r="U1284" s="128" t="s">
        <v>1580</v>
      </c>
      <c r="W1284" s="103" t="str">
        <f t="shared" si="22"/>
        <v/>
      </c>
    </row>
    <row r="1285" spans="1:52" ht="12.75" customHeight="1">
      <c r="A1285" s="108">
        <v>1276</v>
      </c>
      <c r="B1285" s="126"/>
      <c r="C1285" s="65"/>
      <c r="D1285" s="43"/>
      <c r="E1285" s="117"/>
      <c r="F1285" s="117"/>
      <c r="G1285" s="117">
        <v>650030</v>
      </c>
      <c r="H1285" s="109"/>
      <c r="I1285" s="109" t="s">
        <v>3092</v>
      </c>
      <c r="J1285" s="1">
        <v>65000</v>
      </c>
      <c r="L1285" s="117" t="s">
        <v>3245</v>
      </c>
      <c r="M1285" s="103"/>
      <c r="N1285" s="103"/>
      <c r="O1285" s="103"/>
      <c r="P1285" s="103"/>
      <c r="Q1285" s="103"/>
      <c r="R1285" s="103">
        <v>6500</v>
      </c>
      <c r="S1285" s="103"/>
      <c r="T1285" s="103"/>
      <c r="U1285" s="128" t="s">
        <v>1580</v>
      </c>
      <c r="W1285" s="103" t="str">
        <f t="shared" si="22"/>
        <v/>
      </c>
    </row>
    <row r="1286" spans="1:52" ht="12.75" customHeight="1">
      <c r="A1286" s="108">
        <v>1277</v>
      </c>
      <c r="B1286" s="126"/>
      <c r="C1286" s="65"/>
      <c r="D1286" s="43"/>
      <c r="E1286" s="117"/>
      <c r="F1286" s="117"/>
      <c r="G1286" s="117">
        <v>650040</v>
      </c>
      <c r="H1286" s="109"/>
      <c r="I1286" s="109" t="s">
        <v>3093</v>
      </c>
      <c r="J1286" s="1">
        <v>65000</v>
      </c>
      <c r="L1286" s="117" t="s">
        <v>3245</v>
      </c>
      <c r="M1286" s="103"/>
      <c r="N1286" s="103"/>
      <c r="O1286" s="103"/>
      <c r="P1286" s="103"/>
      <c r="Q1286" s="103"/>
      <c r="R1286" s="103">
        <v>6500</v>
      </c>
      <c r="S1286" s="103"/>
      <c r="T1286" s="103"/>
      <c r="U1286" s="128" t="s">
        <v>1580</v>
      </c>
      <c r="W1286" s="103" t="str">
        <f t="shared" si="22"/>
        <v/>
      </c>
    </row>
    <row r="1287" spans="1:52" ht="12.75" customHeight="1">
      <c r="A1287" s="108">
        <v>1278</v>
      </c>
      <c r="B1287" s="126"/>
      <c r="C1287" s="65"/>
      <c r="D1287" s="43"/>
      <c r="E1287" s="117"/>
      <c r="F1287" s="117"/>
      <c r="G1287" s="117">
        <v>650050</v>
      </c>
      <c r="H1287" s="109"/>
      <c r="I1287" s="109" t="s">
        <v>3094</v>
      </c>
      <c r="J1287" s="1">
        <v>65000</v>
      </c>
      <c r="L1287" s="117" t="s">
        <v>3245</v>
      </c>
      <c r="M1287" s="103"/>
      <c r="N1287" s="103"/>
      <c r="O1287" s="103"/>
      <c r="P1287" s="103"/>
      <c r="Q1287" s="103"/>
      <c r="R1287" s="103">
        <v>6500</v>
      </c>
      <c r="S1287" s="103"/>
      <c r="T1287" s="103"/>
      <c r="U1287" s="128" t="s">
        <v>1580</v>
      </c>
      <c r="V1287" s="223"/>
      <c r="W1287" s="103" t="str">
        <f t="shared" si="22"/>
        <v/>
      </c>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row>
    <row r="1288" spans="1:52" s="20" customFormat="1" ht="12.75" customHeight="1">
      <c r="A1288" s="108">
        <v>1279</v>
      </c>
      <c r="B1288" s="126"/>
      <c r="C1288" s="65"/>
      <c r="D1288" s="43"/>
      <c r="E1288" s="117"/>
      <c r="F1288" s="117"/>
      <c r="G1288" s="117">
        <v>650070</v>
      </c>
      <c r="H1288" s="109"/>
      <c r="I1288" s="109" t="s">
        <v>3095</v>
      </c>
      <c r="J1288" s="1">
        <v>65000</v>
      </c>
      <c r="K1288" s="1"/>
      <c r="L1288" s="117" t="s">
        <v>3245</v>
      </c>
      <c r="M1288" s="103"/>
      <c r="N1288" s="103"/>
      <c r="O1288" s="103"/>
      <c r="P1288" s="103"/>
      <c r="Q1288" s="103"/>
      <c r="R1288" s="103">
        <v>6500</v>
      </c>
      <c r="S1288" s="103"/>
      <c r="T1288" s="103"/>
      <c r="U1288" s="128" t="s">
        <v>1580</v>
      </c>
      <c r="V1288" s="38"/>
      <c r="W1288" s="103" t="str">
        <f t="shared" si="22"/>
        <v/>
      </c>
      <c r="X1288" s="103"/>
      <c r="Y1288" s="103"/>
      <c r="Z1288" s="103"/>
      <c r="AA1288" s="103"/>
      <c r="AB1288" s="103"/>
      <c r="AC1288" s="103"/>
      <c r="AD1288" s="103"/>
      <c r="AE1288" s="103"/>
      <c r="AF1288" s="103"/>
      <c r="AG1288" s="103"/>
      <c r="AH1288" s="103"/>
      <c r="AI1288" s="103"/>
      <c r="AJ1288" s="103"/>
      <c r="AK1288" s="103"/>
      <c r="AL1288" s="103"/>
      <c r="AM1288" s="103"/>
      <c r="AN1288" s="103"/>
      <c r="AO1288" s="103"/>
      <c r="AP1288" s="103"/>
      <c r="AQ1288" s="103"/>
      <c r="AR1288" s="103"/>
      <c r="AS1288" s="103"/>
      <c r="AT1288" s="103"/>
      <c r="AU1288" s="103"/>
      <c r="AV1288" s="103"/>
      <c r="AW1288" s="103"/>
      <c r="AX1288" s="103"/>
      <c r="AY1288" s="103"/>
      <c r="AZ1288" s="103"/>
    </row>
    <row r="1289" spans="1:52" ht="12.75" customHeight="1">
      <c r="A1289" s="108">
        <v>1280</v>
      </c>
      <c r="B1289" s="126"/>
      <c r="C1289" s="65"/>
      <c r="D1289" s="43"/>
      <c r="E1289" s="117"/>
      <c r="F1289" s="117"/>
      <c r="G1289" s="117">
        <v>650080</v>
      </c>
      <c r="H1289" s="109"/>
      <c r="I1289" s="109" t="s">
        <v>3096</v>
      </c>
      <c r="J1289" s="1">
        <v>65000</v>
      </c>
      <c r="L1289" s="117" t="s">
        <v>3245</v>
      </c>
      <c r="M1289" s="103"/>
      <c r="N1289" s="103"/>
      <c r="O1289" s="103"/>
      <c r="P1289" s="103"/>
      <c r="Q1289" s="103"/>
      <c r="R1289" s="103">
        <v>6500</v>
      </c>
      <c r="S1289" s="103"/>
      <c r="T1289" s="103"/>
      <c r="U1289" s="128" t="s">
        <v>1580</v>
      </c>
      <c r="W1289" s="103" t="str">
        <f t="shared" si="22"/>
        <v/>
      </c>
    </row>
    <row r="1290" spans="1:52" ht="12.75" customHeight="1">
      <c r="A1290" s="108">
        <v>1281</v>
      </c>
      <c r="B1290" s="1144"/>
      <c r="C1290" s="65"/>
      <c r="D1290" s="43"/>
      <c r="E1290" s="117"/>
      <c r="F1290" s="117"/>
      <c r="G1290" s="117">
        <v>650090</v>
      </c>
      <c r="H1290" s="109"/>
      <c r="I1290" s="109" t="s">
        <v>3097</v>
      </c>
      <c r="J1290" s="1">
        <v>65000</v>
      </c>
      <c r="L1290" s="117" t="s">
        <v>3245</v>
      </c>
      <c r="M1290" s="103"/>
      <c r="N1290" s="103"/>
      <c r="O1290" s="103"/>
      <c r="P1290" s="103"/>
      <c r="Q1290" s="103"/>
      <c r="R1290" s="103">
        <v>6500</v>
      </c>
      <c r="S1290" s="103"/>
      <c r="T1290" s="103"/>
      <c r="U1290" s="128" t="s">
        <v>1580</v>
      </c>
      <c r="W1290" s="103" t="str">
        <f t="shared" si="22"/>
        <v/>
      </c>
    </row>
    <row r="1291" spans="1:52" ht="12.75" customHeight="1">
      <c r="A1291" s="108">
        <v>1282</v>
      </c>
      <c r="B1291" s="1144"/>
      <c r="C1291" s="65"/>
      <c r="D1291" s="43"/>
      <c r="E1291" s="117"/>
      <c r="F1291" s="117"/>
      <c r="G1291" s="117">
        <v>650091</v>
      </c>
      <c r="H1291" s="109"/>
      <c r="I1291" s="109" t="s">
        <v>4974</v>
      </c>
      <c r="J1291" s="1">
        <v>65000</v>
      </c>
      <c r="L1291" s="117" t="s">
        <v>3245</v>
      </c>
      <c r="M1291" s="103"/>
      <c r="N1291" s="103"/>
      <c r="O1291" s="103"/>
      <c r="P1291" s="103"/>
      <c r="Q1291" s="103"/>
      <c r="R1291" s="103">
        <v>6500</v>
      </c>
      <c r="S1291" s="103"/>
      <c r="T1291" s="103"/>
      <c r="U1291" s="128" t="s">
        <v>1580</v>
      </c>
      <c r="W1291" s="103" t="str">
        <f t="shared" si="22"/>
        <v/>
      </c>
    </row>
    <row r="1292" spans="1:52" ht="12.75" customHeight="1">
      <c r="A1292" s="108">
        <v>1283</v>
      </c>
      <c r="B1292" s="126"/>
      <c r="C1292" s="65"/>
      <c r="D1292" s="43"/>
      <c r="E1292" s="117"/>
      <c r="F1292" s="117"/>
      <c r="G1292" s="117">
        <v>650095</v>
      </c>
      <c r="H1292" s="109"/>
      <c r="I1292" s="109" t="s">
        <v>3098</v>
      </c>
      <c r="J1292" s="1">
        <v>65000</v>
      </c>
      <c r="L1292" s="117" t="s">
        <v>3245</v>
      </c>
      <c r="M1292" s="103"/>
      <c r="N1292" s="103"/>
      <c r="O1292" s="103"/>
      <c r="P1292" s="103"/>
      <c r="Q1292" s="103"/>
      <c r="R1292" s="103">
        <v>6500</v>
      </c>
      <c r="S1292" s="103"/>
      <c r="T1292" s="103"/>
      <c r="U1292" s="128" t="s">
        <v>1580</v>
      </c>
      <c r="W1292" s="103" t="str">
        <f t="shared" si="22"/>
        <v/>
      </c>
    </row>
    <row r="1293" spans="1:52" ht="12.75" customHeight="1">
      <c r="A1293" s="108">
        <v>1284</v>
      </c>
      <c r="B1293" s="126"/>
      <c r="C1293" s="65"/>
      <c r="D1293" s="43"/>
      <c r="E1293" s="117"/>
      <c r="F1293" s="117"/>
      <c r="G1293" s="117">
        <v>650100</v>
      </c>
      <c r="H1293" s="109"/>
      <c r="I1293" s="109" t="s">
        <v>3099</v>
      </c>
      <c r="J1293" s="1">
        <v>65000</v>
      </c>
      <c r="L1293" s="117" t="s">
        <v>3245</v>
      </c>
      <c r="M1293" s="103"/>
      <c r="N1293" s="103"/>
      <c r="O1293" s="103"/>
      <c r="P1293" s="103"/>
      <c r="Q1293" s="103"/>
      <c r="R1293" s="103">
        <v>6500</v>
      </c>
      <c r="S1293" s="103"/>
      <c r="T1293" s="103"/>
      <c r="U1293" s="128" t="s">
        <v>1580</v>
      </c>
      <c r="W1293" s="103" t="str">
        <f t="shared" si="22"/>
        <v/>
      </c>
    </row>
    <row r="1294" spans="1:52" ht="12.75" customHeight="1">
      <c r="A1294" s="108">
        <v>1285</v>
      </c>
      <c r="B1294" s="61"/>
      <c r="C1294" s="62"/>
      <c r="D1294" s="63">
        <v>64</v>
      </c>
      <c r="E1294" s="61"/>
      <c r="F1294" s="152"/>
      <c r="G1294" s="152"/>
      <c r="H1294" s="154"/>
      <c r="I1294" s="154" t="s">
        <v>3100</v>
      </c>
      <c r="J1294" s="64"/>
      <c r="K1294" s="64"/>
      <c r="L1294" s="152"/>
      <c r="M1294" s="103"/>
      <c r="N1294" s="103"/>
      <c r="O1294" s="103"/>
      <c r="P1294" s="103"/>
      <c r="Q1294" s="103"/>
      <c r="R1294" s="103"/>
      <c r="S1294" s="103"/>
      <c r="T1294" s="103"/>
      <c r="U1294" s="128" t="s">
        <v>1580</v>
      </c>
      <c r="W1294" s="103" t="str">
        <f t="shared" si="22"/>
        <v/>
      </c>
    </row>
    <row r="1295" spans="1:52" ht="12.75" customHeight="1">
      <c r="A1295" s="108">
        <v>1286</v>
      </c>
      <c r="B1295" s="22"/>
      <c r="C1295" s="67"/>
      <c r="D1295" s="68"/>
      <c r="E1295" s="79">
        <v>6550</v>
      </c>
      <c r="F1295" s="79"/>
      <c r="G1295" s="79"/>
      <c r="H1295" s="5"/>
      <c r="I1295" s="5" t="s">
        <v>3101</v>
      </c>
      <c r="J1295" s="5"/>
      <c r="K1295" s="5"/>
      <c r="L1295" s="79" t="s">
        <v>1130</v>
      </c>
      <c r="M1295" s="20"/>
      <c r="N1295" s="20"/>
      <c r="O1295" s="20"/>
      <c r="P1295" s="20"/>
      <c r="Q1295" s="20"/>
      <c r="R1295" s="23" t="s">
        <v>2232</v>
      </c>
      <c r="S1295" s="20"/>
      <c r="T1295" s="20"/>
      <c r="U1295" s="128" t="s">
        <v>1580</v>
      </c>
      <c r="W1295" s="103" t="str">
        <f t="shared" si="22"/>
        <v/>
      </c>
    </row>
    <row r="1296" spans="1:52" ht="12.75" customHeight="1">
      <c r="A1296" s="108">
        <v>1287</v>
      </c>
      <c r="B1296" s="126"/>
      <c r="C1296" s="65"/>
      <c r="D1296" s="43"/>
      <c r="E1296" s="117"/>
      <c r="F1296" s="117">
        <v>65500</v>
      </c>
      <c r="G1296" s="117"/>
      <c r="H1296" s="109"/>
      <c r="I1296" s="109" t="s">
        <v>3101</v>
      </c>
      <c r="J1296" s="1">
        <v>6550</v>
      </c>
      <c r="L1296" s="117" t="s">
        <v>3240</v>
      </c>
      <c r="M1296" s="103"/>
      <c r="N1296" s="103"/>
      <c r="O1296" s="103"/>
      <c r="P1296" s="103"/>
      <c r="Q1296" s="103"/>
      <c r="R1296" s="103">
        <v>6550</v>
      </c>
      <c r="S1296" s="103"/>
      <c r="T1296" s="103"/>
      <c r="U1296" s="128" t="s">
        <v>1580</v>
      </c>
      <c r="W1296" s="103" t="str">
        <f t="shared" si="22"/>
        <v/>
      </c>
    </row>
    <row r="1297" spans="1:52" ht="12.75" customHeight="1">
      <c r="A1297" s="108">
        <v>1288</v>
      </c>
      <c r="B1297" s="126"/>
      <c r="C1297" s="65"/>
      <c r="D1297" s="43"/>
      <c r="E1297" s="117"/>
      <c r="F1297" s="117"/>
      <c r="G1297" s="117">
        <v>655010</v>
      </c>
      <c r="H1297" s="109"/>
      <c r="I1297" s="109" t="s">
        <v>3102</v>
      </c>
      <c r="J1297" s="1">
        <v>65500</v>
      </c>
      <c r="L1297" s="117" t="s">
        <v>3245</v>
      </c>
      <c r="M1297" s="103"/>
      <c r="N1297" s="103"/>
      <c r="O1297" s="103"/>
      <c r="P1297" s="103"/>
      <c r="Q1297" s="103"/>
      <c r="R1297" s="103">
        <v>6550</v>
      </c>
      <c r="S1297" s="103"/>
      <c r="T1297" s="103"/>
      <c r="U1297" s="128" t="s">
        <v>1580</v>
      </c>
      <c r="V1297" s="223"/>
      <c r="W1297" s="103" t="str">
        <f t="shared" ref="W1297:W1360" si="23">LEFT(V1297,3)</f>
        <v/>
      </c>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row>
    <row r="1298" spans="1:52" s="20" customFormat="1" ht="12.75" customHeight="1">
      <c r="A1298" s="108">
        <v>1289</v>
      </c>
      <c r="B1298" s="1144"/>
      <c r="C1298" s="65"/>
      <c r="D1298" s="43"/>
      <c r="E1298" s="117"/>
      <c r="F1298" s="117"/>
      <c r="G1298" s="117">
        <v>655019</v>
      </c>
      <c r="H1298" s="109"/>
      <c r="I1298" s="109" t="s">
        <v>3103</v>
      </c>
      <c r="J1298" s="1">
        <v>65500</v>
      </c>
      <c r="K1298" s="1"/>
      <c r="L1298" s="117" t="s">
        <v>3245</v>
      </c>
      <c r="M1298" s="103"/>
      <c r="N1298" s="103"/>
      <c r="O1298" s="103"/>
      <c r="P1298" s="103"/>
      <c r="Q1298" s="103"/>
      <c r="R1298" s="103">
        <v>6550</v>
      </c>
      <c r="S1298" s="103"/>
      <c r="T1298" s="103"/>
      <c r="U1298" s="128" t="s">
        <v>1580</v>
      </c>
      <c r="V1298" s="38"/>
      <c r="W1298" s="103" t="str">
        <f t="shared" si="23"/>
        <v/>
      </c>
      <c r="X1298" s="103"/>
      <c r="Y1298" s="103"/>
      <c r="Z1298" s="103"/>
      <c r="AA1298" s="103"/>
      <c r="AB1298" s="103"/>
      <c r="AC1298" s="103"/>
      <c r="AD1298" s="103"/>
      <c r="AE1298" s="103"/>
      <c r="AF1298" s="103"/>
      <c r="AG1298" s="103"/>
      <c r="AH1298" s="103"/>
      <c r="AI1298" s="103"/>
      <c r="AJ1298" s="103"/>
      <c r="AK1298" s="103"/>
      <c r="AL1298" s="103"/>
      <c r="AM1298" s="103"/>
      <c r="AN1298" s="103"/>
      <c r="AO1298" s="103"/>
      <c r="AP1298" s="103"/>
      <c r="AQ1298" s="103"/>
      <c r="AR1298" s="103"/>
      <c r="AS1298" s="103"/>
      <c r="AT1298" s="103"/>
      <c r="AU1298" s="103"/>
      <c r="AV1298" s="103"/>
      <c r="AW1298" s="103"/>
      <c r="AX1298" s="103"/>
      <c r="AY1298" s="103"/>
      <c r="AZ1298" s="103"/>
    </row>
    <row r="1299" spans="1:52" ht="12.75" customHeight="1">
      <c r="A1299" s="108">
        <v>1290</v>
      </c>
      <c r="B1299" s="126"/>
      <c r="C1299" s="65"/>
      <c r="D1299" s="43"/>
      <c r="E1299" s="117"/>
      <c r="F1299" s="117"/>
      <c r="G1299" s="117">
        <v>655020</v>
      </c>
      <c r="H1299" s="109"/>
      <c r="I1299" s="109" t="s">
        <v>3104</v>
      </c>
      <c r="J1299" s="1">
        <v>65500</v>
      </c>
      <c r="L1299" s="117" t="s">
        <v>3245</v>
      </c>
      <c r="M1299" s="103"/>
      <c r="N1299" s="103"/>
      <c r="O1299" s="103"/>
      <c r="P1299" s="103"/>
      <c r="Q1299" s="103"/>
      <c r="R1299" s="103">
        <v>6550</v>
      </c>
      <c r="S1299" s="103"/>
      <c r="T1299" s="103"/>
      <c r="U1299" s="128" t="s">
        <v>1580</v>
      </c>
      <c r="W1299" s="103" t="str">
        <f t="shared" si="23"/>
        <v/>
      </c>
    </row>
    <row r="1300" spans="1:52" ht="12.75" customHeight="1">
      <c r="A1300" s="108">
        <v>1291</v>
      </c>
      <c r="B1300" s="126"/>
      <c r="C1300" s="65"/>
      <c r="D1300" s="43"/>
      <c r="E1300" s="117"/>
      <c r="F1300" s="117"/>
      <c r="G1300" s="117">
        <v>655030</v>
      </c>
      <c r="H1300" s="109"/>
      <c r="I1300" s="109" t="s">
        <v>3105</v>
      </c>
      <c r="J1300" s="1">
        <v>65500</v>
      </c>
      <c r="L1300" s="117" t="s">
        <v>3245</v>
      </c>
      <c r="M1300" s="103"/>
      <c r="N1300" s="103"/>
      <c r="O1300" s="103"/>
      <c r="P1300" s="103"/>
      <c r="Q1300" s="103"/>
      <c r="R1300" s="103">
        <v>6550</v>
      </c>
      <c r="S1300" s="103"/>
      <c r="T1300" s="103"/>
      <c r="U1300" s="128" t="s">
        <v>1580</v>
      </c>
      <c r="W1300" s="103" t="str">
        <f t="shared" si="23"/>
        <v/>
      </c>
    </row>
    <row r="1301" spans="1:52" ht="12.75" customHeight="1">
      <c r="A1301" s="108">
        <v>1292</v>
      </c>
      <c r="B1301" s="126"/>
      <c r="C1301" s="65"/>
      <c r="D1301" s="43"/>
      <c r="E1301" s="117"/>
      <c r="F1301" s="117"/>
      <c r="G1301" s="117">
        <v>655040</v>
      </c>
      <c r="H1301" s="109"/>
      <c r="I1301" s="109" t="s">
        <v>3106</v>
      </c>
      <c r="J1301" s="1">
        <v>65500</v>
      </c>
      <c r="L1301" s="117" t="s">
        <v>3245</v>
      </c>
      <c r="M1301" s="103"/>
      <c r="N1301" s="103"/>
      <c r="O1301" s="103"/>
      <c r="P1301" s="103"/>
      <c r="Q1301" s="103"/>
      <c r="R1301" s="103">
        <v>6550</v>
      </c>
      <c r="S1301" s="103"/>
      <c r="T1301" s="103"/>
      <c r="U1301" s="128" t="s">
        <v>1580</v>
      </c>
      <c r="W1301" s="103" t="str">
        <f t="shared" si="23"/>
        <v/>
      </c>
    </row>
    <row r="1302" spans="1:52" ht="12.75" customHeight="1">
      <c r="A1302" s="108">
        <v>1293</v>
      </c>
      <c r="B1302" s="22"/>
      <c r="C1302" s="67"/>
      <c r="D1302" s="68"/>
      <c r="E1302" s="79">
        <v>6570</v>
      </c>
      <c r="F1302" s="79"/>
      <c r="G1302" s="79"/>
      <c r="H1302" s="5"/>
      <c r="I1302" s="5" t="s">
        <v>3107</v>
      </c>
      <c r="J1302" s="5"/>
      <c r="K1302" s="5"/>
      <c r="L1302" s="79" t="s">
        <v>1130</v>
      </c>
      <c r="M1302" s="20"/>
      <c r="N1302" s="20"/>
      <c r="O1302" s="20"/>
      <c r="P1302" s="20"/>
      <c r="Q1302" s="20"/>
      <c r="R1302" s="23" t="s">
        <v>2232</v>
      </c>
      <c r="S1302" s="20"/>
      <c r="T1302" s="20"/>
      <c r="U1302" s="128" t="s">
        <v>1580</v>
      </c>
      <c r="W1302" s="103" t="str">
        <f t="shared" si="23"/>
        <v/>
      </c>
    </row>
    <row r="1303" spans="1:52" ht="12.75" customHeight="1">
      <c r="A1303" s="108">
        <v>1294</v>
      </c>
      <c r="B1303" s="126"/>
      <c r="C1303" s="65"/>
      <c r="D1303" s="43"/>
      <c r="E1303" s="117"/>
      <c r="F1303" s="117">
        <v>65700</v>
      </c>
      <c r="G1303" s="117"/>
      <c r="H1303" s="109"/>
      <c r="I1303" s="1" t="s">
        <v>3107</v>
      </c>
      <c r="J1303" s="1">
        <v>6570</v>
      </c>
      <c r="L1303" s="117" t="s">
        <v>3240</v>
      </c>
      <c r="M1303" s="103"/>
      <c r="N1303" s="103"/>
      <c r="O1303" s="103"/>
      <c r="P1303" s="103"/>
      <c r="Q1303" s="103"/>
      <c r="R1303" s="103">
        <v>6570</v>
      </c>
      <c r="S1303" s="103"/>
      <c r="T1303" s="103"/>
      <c r="U1303" s="128" t="s">
        <v>1580</v>
      </c>
      <c r="V1303" s="223"/>
      <c r="W1303" s="103" t="str">
        <f t="shared" si="23"/>
        <v/>
      </c>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row>
    <row r="1304" spans="1:52" s="20" customFormat="1" ht="12.75" customHeight="1">
      <c r="A1304" s="108">
        <v>1295</v>
      </c>
      <c r="B1304" s="126"/>
      <c r="C1304" s="65"/>
      <c r="D1304" s="43"/>
      <c r="E1304" s="117"/>
      <c r="F1304" s="117"/>
      <c r="G1304" s="117">
        <v>657010</v>
      </c>
      <c r="H1304" s="109"/>
      <c r="I1304" s="109" t="s">
        <v>3108</v>
      </c>
      <c r="J1304" s="1">
        <v>65700</v>
      </c>
      <c r="K1304" s="1"/>
      <c r="L1304" s="117" t="s">
        <v>3245</v>
      </c>
      <c r="M1304" s="103"/>
      <c r="N1304" s="103"/>
      <c r="O1304" s="103"/>
      <c r="P1304" s="103"/>
      <c r="Q1304" s="103"/>
      <c r="R1304" s="103">
        <v>6570</v>
      </c>
      <c r="S1304" s="103"/>
      <c r="T1304" s="103"/>
      <c r="U1304" s="128" t="s">
        <v>1580</v>
      </c>
      <c r="V1304" s="38"/>
      <c r="W1304" s="103" t="str">
        <f t="shared" si="23"/>
        <v/>
      </c>
      <c r="X1304" s="103"/>
      <c r="Y1304" s="103"/>
      <c r="Z1304" s="103"/>
      <c r="AA1304" s="103"/>
      <c r="AB1304" s="103"/>
      <c r="AC1304" s="103"/>
      <c r="AD1304" s="103"/>
      <c r="AE1304" s="103"/>
      <c r="AF1304" s="103"/>
      <c r="AG1304" s="103"/>
      <c r="AH1304" s="103"/>
      <c r="AI1304" s="103"/>
      <c r="AJ1304" s="103"/>
      <c r="AK1304" s="103"/>
      <c r="AL1304" s="103"/>
      <c r="AM1304" s="103"/>
      <c r="AN1304" s="103"/>
      <c r="AO1304" s="103"/>
      <c r="AP1304" s="103"/>
      <c r="AQ1304" s="103"/>
      <c r="AR1304" s="103"/>
      <c r="AS1304" s="103"/>
      <c r="AT1304" s="103"/>
      <c r="AU1304" s="103"/>
      <c r="AV1304" s="103"/>
      <c r="AW1304" s="103"/>
      <c r="AX1304" s="103"/>
      <c r="AY1304" s="103"/>
      <c r="AZ1304" s="103"/>
    </row>
    <row r="1305" spans="1:52" s="20" customFormat="1" ht="12.75" customHeight="1">
      <c r="A1305" s="108">
        <v>1296</v>
      </c>
      <c r="B1305" s="1144"/>
      <c r="C1305" s="65"/>
      <c r="D1305" s="43"/>
      <c r="E1305" s="117"/>
      <c r="F1305" s="117"/>
      <c r="G1305" s="117">
        <v>657011</v>
      </c>
      <c r="H1305" s="109"/>
      <c r="I1305" s="109" t="s">
        <v>6305</v>
      </c>
      <c r="J1305" s="1">
        <v>65700</v>
      </c>
      <c r="K1305" s="1"/>
      <c r="L1305" s="117" t="s">
        <v>3245</v>
      </c>
      <c r="M1305" s="103"/>
      <c r="N1305" s="103"/>
      <c r="O1305" s="103"/>
      <c r="P1305" s="103"/>
      <c r="Q1305" s="103"/>
      <c r="R1305" s="103">
        <v>6570</v>
      </c>
      <c r="S1305" s="103"/>
      <c r="T1305" s="103"/>
      <c r="U1305" s="128" t="s">
        <v>1580</v>
      </c>
      <c r="V1305" s="38"/>
      <c r="W1305" s="103" t="str">
        <f t="shared" si="23"/>
        <v/>
      </c>
      <c r="X1305" s="103"/>
      <c r="Y1305" s="103"/>
      <c r="Z1305" s="103"/>
      <c r="AA1305" s="103"/>
      <c r="AB1305" s="103"/>
      <c r="AC1305" s="103"/>
      <c r="AD1305" s="103"/>
      <c r="AE1305" s="103"/>
      <c r="AF1305" s="103"/>
      <c r="AG1305" s="103"/>
      <c r="AH1305" s="103"/>
      <c r="AI1305" s="103"/>
      <c r="AJ1305" s="103"/>
      <c r="AK1305" s="103"/>
      <c r="AL1305" s="103"/>
      <c r="AM1305" s="103"/>
      <c r="AN1305" s="103"/>
      <c r="AO1305" s="103"/>
      <c r="AP1305" s="103"/>
      <c r="AQ1305" s="103"/>
      <c r="AR1305" s="103"/>
      <c r="AS1305" s="103"/>
      <c r="AT1305" s="103"/>
      <c r="AU1305" s="103"/>
      <c r="AV1305" s="103"/>
      <c r="AW1305" s="103"/>
      <c r="AX1305" s="103"/>
      <c r="AY1305" s="103"/>
      <c r="AZ1305" s="103"/>
    </row>
    <row r="1306" spans="1:52" s="20" customFormat="1" ht="12.75" customHeight="1">
      <c r="A1306" s="108">
        <v>1297</v>
      </c>
      <c r="B1306" s="1144"/>
      <c r="C1306" s="65"/>
      <c r="D1306" s="43"/>
      <c r="E1306" s="117"/>
      <c r="F1306" s="117"/>
      <c r="G1306" s="117">
        <v>657015</v>
      </c>
      <c r="H1306" s="109"/>
      <c r="I1306" s="109" t="s">
        <v>3109</v>
      </c>
      <c r="J1306" s="1">
        <v>65700</v>
      </c>
      <c r="K1306" s="1"/>
      <c r="L1306" s="117" t="s">
        <v>3245</v>
      </c>
      <c r="M1306" s="103"/>
      <c r="N1306" s="103"/>
      <c r="O1306" s="103"/>
      <c r="P1306" s="103"/>
      <c r="Q1306" s="103"/>
      <c r="R1306" s="103">
        <v>6570</v>
      </c>
      <c r="S1306" s="103"/>
      <c r="T1306" s="103"/>
      <c r="U1306" s="128" t="s">
        <v>1580</v>
      </c>
      <c r="V1306" s="38"/>
      <c r="W1306" s="103" t="str">
        <f t="shared" si="23"/>
        <v/>
      </c>
      <c r="X1306" s="103"/>
      <c r="Y1306" s="103"/>
      <c r="Z1306" s="103"/>
      <c r="AA1306" s="103"/>
      <c r="AB1306" s="103"/>
      <c r="AC1306" s="103"/>
      <c r="AD1306" s="103"/>
      <c r="AE1306" s="103"/>
      <c r="AF1306" s="103"/>
      <c r="AG1306" s="103"/>
      <c r="AH1306" s="103"/>
      <c r="AI1306" s="103"/>
      <c r="AJ1306" s="103"/>
      <c r="AK1306" s="103"/>
      <c r="AL1306" s="103"/>
      <c r="AM1306" s="103"/>
      <c r="AN1306" s="103"/>
      <c r="AO1306" s="103"/>
      <c r="AP1306" s="103"/>
      <c r="AQ1306" s="103"/>
      <c r="AR1306" s="103"/>
      <c r="AS1306" s="103"/>
      <c r="AT1306" s="103"/>
      <c r="AU1306" s="103"/>
      <c r="AV1306" s="103"/>
      <c r="AW1306" s="103"/>
      <c r="AX1306" s="103"/>
      <c r="AY1306" s="103"/>
      <c r="AZ1306" s="103"/>
    </row>
    <row r="1307" spans="1:52" ht="12.75" customHeight="1">
      <c r="A1307" s="108">
        <v>1298</v>
      </c>
      <c r="B1307" s="126"/>
      <c r="C1307" s="65"/>
      <c r="D1307" s="43"/>
      <c r="E1307" s="117"/>
      <c r="F1307" s="117"/>
      <c r="G1307" s="117">
        <v>657020</v>
      </c>
      <c r="H1307" s="109"/>
      <c r="I1307" s="109" t="s">
        <v>3110</v>
      </c>
      <c r="J1307" s="1">
        <v>65700</v>
      </c>
      <c r="L1307" s="117" t="s">
        <v>3245</v>
      </c>
      <c r="M1307" s="103"/>
      <c r="N1307" s="103"/>
      <c r="O1307" s="103"/>
      <c r="P1307" s="103"/>
      <c r="Q1307" s="103"/>
      <c r="R1307" s="103">
        <v>6570</v>
      </c>
      <c r="S1307" s="103"/>
      <c r="T1307" s="103"/>
      <c r="U1307" s="128" t="s">
        <v>1580</v>
      </c>
      <c r="W1307" s="103" t="str">
        <f t="shared" si="23"/>
        <v/>
      </c>
    </row>
    <row r="1308" spans="1:52" ht="12.75" customHeight="1">
      <c r="A1308" s="108">
        <v>1299</v>
      </c>
      <c r="B1308" s="1146"/>
      <c r="C1308" s="44"/>
      <c r="D1308" s="45"/>
      <c r="E1308" s="112"/>
      <c r="F1308" s="112"/>
      <c r="G1308" s="112">
        <v>657021</v>
      </c>
      <c r="H1308" s="111"/>
      <c r="I1308" s="111" t="s">
        <v>6304</v>
      </c>
      <c r="J1308" s="103">
        <v>65700</v>
      </c>
      <c r="L1308" s="112" t="s">
        <v>3245</v>
      </c>
      <c r="M1308" s="103"/>
      <c r="N1308" s="103"/>
      <c r="O1308" s="103"/>
      <c r="P1308" s="103"/>
      <c r="Q1308" s="103"/>
      <c r="R1308" s="103">
        <v>6570</v>
      </c>
      <c r="S1308" s="103"/>
      <c r="T1308" s="103"/>
      <c r="U1308" s="128" t="s">
        <v>1580</v>
      </c>
      <c r="W1308" s="103" t="str">
        <f t="shared" si="23"/>
        <v/>
      </c>
    </row>
    <row r="1309" spans="1:52" ht="12.75" customHeight="1">
      <c r="A1309" s="108">
        <v>1300</v>
      </c>
      <c r="B1309" s="192"/>
      <c r="C1309" s="198"/>
      <c r="D1309" s="195"/>
      <c r="E1309" s="199"/>
      <c r="F1309" s="199"/>
      <c r="G1309" s="199">
        <v>657022</v>
      </c>
      <c r="H1309" s="191"/>
      <c r="I1309" s="191" t="s">
        <v>3111</v>
      </c>
      <c r="J1309" s="190">
        <v>65700</v>
      </c>
      <c r="K1309" s="190"/>
      <c r="L1309" s="199" t="s">
        <v>3245</v>
      </c>
      <c r="M1309" s="190"/>
      <c r="N1309" s="190"/>
      <c r="O1309" s="190"/>
      <c r="P1309" s="190"/>
      <c r="Q1309" s="190"/>
      <c r="R1309" s="190">
        <v>6570</v>
      </c>
      <c r="S1309" s="190"/>
      <c r="T1309" s="190"/>
      <c r="U1309" s="188" t="s">
        <v>1580</v>
      </c>
      <c r="V1309" s="189" t="s">
        <v>7729</v>
      </c>
      <c r="W1309" s="103" t="str">
        <f t="shared" si="23"/>
        <v>End</v>
      </c>
    </row>
    <row r="1310" spans="1:52" ht="12.75" customHeight="1">
      <c r="A1310" s="108">
        <v>1301</v>
      </c>
      <c r="B1310" s="192"/>
      <c r="C1310" s="198"/>
      <c r="D1310" s="195"/>
      <c r="E1310" s="199"/>
      <c r="F1310" s="199"/>
      <c r="G1310" s="199">
        <v>657025</v>
      </c>
      <c r="H1310" s="191"/>
      <c r="I1310" s="191" t="s">
        <v>3112</v>
      </c>
      <c r="J1310" s="190">
        <v>65700</v>
      </c>
      <c r="K1310" s="190"/>
      <c r="L1310" s="199" t="s">
        <v>3245</v>
      </c>
      <c r="M1310" s="190"/>
      <c r="N1310" s="190"/>
      <c r="O1310" s="190"/>
      <c r="P1310" s="190"/>
      <c r="Q1310" s="190"/>
      <c r="R1310" s="190">
        <v>6570</v>
      </c>
      <c r="S1310" s="190"/>
      <c r="T1310" s="190"/>
      <c r="U1310" s="188" t="s">
        <v>1580</v>
      </c>
      <c r="V1310" s="189" t="s">
        <v>7729</v>
      </c>
      <c r="W1310" s="103" t="str">
        <f t="shared" si="23"/>
        <v>End</v>
      </c>
    </row>
    <row r="1311" spans="1:52" ht="12.75" customHeight="1">
      <c r="A1311" s="108">
        <v>1302</v>
      </c>
      <c r="B1311" s="192"/>
      <c r="C1311" s="198"/>
      <c r="D1311" s="195"/>
      <c r="E1311" s="199"/>
      <c r="F1311" s="199"/>
      <c r="G1311" s="199">
        <v>657026</v>
      </c>
      <c r="H1311" s="191"/>
      <c r="I1311" s="191" t="s">
        <v>3113</v>
      </c>
      <c r="J1311" s="190">
        <v>65700</v>
      </c>
      <c r="K1311" s="190"/>
      <c r="L1311" s="199" t="s">
        <v>3245</v>
      </c>
      <c r="M1311" s="190"/>
      <c r="N1311" s="190"/>
      <c r="O1311" s="190"/>
      <c r="P1311" s="190"/>
      <c r="Q1311" s="190"/>
      <c r="R1311" s="190">
        <v>6570</v>
      </c>
      <c r="S1311" s="190"/>
      <c r="T1311" s="190"/>
      <c r="U1311" s="188" t="s">
        <v>1580</v>
      </c>
      <c r="V1311" s="189" t="s">
        <v>7729</v>
      </c>
      <c r="W1311" s="103" t="str">
        <f t="shared" si="23"/>
        <v>End</v>
      </c>
    </row>
    <row r="1312" spans="1:52" ht="12.75" customHeight="1">
      <c r="A1312" s="108">
        <v>1303</v>
      </c>
      <c r="B1312" s="192"/>
      <c r="C1312" s="198"/>
      <c r="D1312" s="195"/>
      <c r="E1312" s="199"/>
      <c r="F1312" s="199"/>
      <c r="G1312" s="199">
        <v>657028</v>
      </c>
      <c r="H1312" s="191"/>
      <c r="I1312" s="191" t="s">
        <v>2360</v>
      </c>
      <c r="J1312" s="190">
        <v>65700</v>
      </c>
      <c r="K1312" s="190"/>
      <c r="L1312" s="199" t="s">
        <v>3245</v>
      </c>
      <c r="M1312" s="190"/>
      <c r="N1312" s="190"/>
      <c r="O1312" s="190"/>
      <c r="P1312" s="190"/>
      <c r="Q1312" s="190"/>
      <c r="R1312" s="190">
        <v>6570</v>
      </c>
      <c r="S1312" s="190"/>
      <c r="T1312" s="190"/>
      <c r="U1312" s="188" t="s">
        <v>1580</v>
      </c>
      <c r="V1312" s="189" t="s">
        <v>7729</v>
      </c>
      <c r="W1312" s="103" t="str">
        <f t="shared" si="23"/>
        <v>End</v>
      </c>
    </row>
    <row r="1313" spans="1:52" ht="12.75" customHeight="1">
      <c r="A1313" s="108">
        <v>1304</v>
      </c>
      <c r="B1313" s="22"/>
      <c r="C1313" s="67"/>
      <c r="D1313" s="68"/>
      <c r="E1313" s="79">
        <v>6600</v>
      </c>
      <c r="F1313" s="79"/>
      <c r="G1313" s="79"/>
      <c r="H1313" s="5"/>
      <c r="I1313" s="5" t="s">
        <v>2361</v>
      </c>
      <c r="J1313" s="5"/>
      <c r="K1313" s="5"/>
      <c r="L1313" s="79" t="s">
        <v>1130</v>
      </c>
      <c r="M1313" s="20"/>
      <c r="N1313" s="20"/>
      <c r="O1313" s="20"/>
      <c r="P1313" s="20"/>
      <c r="Q1313" s="20"/>
      <c r="R1313" s="23" t="s">
        <v>2232</v>
      </c>
      <c r="S1313" s="20"/>
      <c r="T1313" s="20"/>
      <c r="U1313" s="128" t="s">
        <v>1580</v>
      </c>
      <c r="V1313" s="223"/>
      <c r="W1313" s="103" t="str">
        <f t="shared" si="23"/>
        <v/>
      </c>
    </row>
    <row r="1314" spans="1:52" ht="12.75" customHeight="1">
      <c r="A1314" s="108">
        <v>1305</v>
      </c>
      <c r="B1314" s="126"/>
      <c r="C1314" s="65"/>
      <c r="D1314" s="43"/>
      <c r="E1314" s="117"/>
      <c r="F1314" s="117">
        <v>66000</v>
      </c>
      <c r="G1314" s="117"/>
      <c r="H1314" s="109"/>
      <c r="I1314" s="109" t="s">
        <v>2361</v>
      </c>
      <c r="J1314" s="1">
        <v>6600</v>
      </c>
      <c r="L1314" s="117" t="s">
        <v>3240</v>
      </c>
      <c r="M1314" s="103"/>
      <c r="N1314" s="103"/>
      <c r="O1314" s="103"/>
      <c r="P1314" s="103"/>
      <c r="Q1314" s="103"/>
      <c r="R1314" s="103">
        <v>6600</v>
      </c>
      <c r="S1314" s="103"/>
      <c r="T1314" s="103"/>
      <c r="U1314" s="128" t="s">
        <v>1580</v>
      </c>
      <c r="W1314" s="103" t="str">
        <f t="shared" si="23"/>
        <v/>
      </c>
    </row>
    <row r="1315" spans="1:52" ht="12.75" customHeight="1">
      <c r="A1315" s="108">
        <v>1306</v>
      </c>
      <c r="B1315" s="1144"/>
      <c r="C1315" s="65"/>
      <c r="D1315" s="43"/>
      <c r="E1315" s="117"/>
      <c r="F1315" s="117"/>
      <c r="G1315" s="117">
        <v>660010</v>
      </c>
      <c r="H1315" s="109"/>
      <c r="I1315" s="109" t="s">
        <v>2362</v>
      </c>
      <c r="J1315" s="1">
        <v>66000</v>
      </c>
      <c r="L1315" s="117" t="s">
        <v>3245</v>
      </c>
      <c r="M1315" s="103"/>
      <c r="N1315" s="103"/>
      <c r="O1315" s="103"/>
      <c r="P1315" s="103"/>
      <c r="Q1315" s="103"/>
      <c r="R1315" s="103">
        <v>6600</v>
      </c>
      <c r="S1315" s="103"/>
      <c r="T1315" s="103"/>
      <c r="U1315" s="1145" t="s">
        <v>1580</v>
      </c>
      <c r="W1315" s="103" t="str">
        <f t="shared" si="23"/>
        <v/>
      </c>
    </row>
    <row r="1316" spans="1:52" ht="12.75" customHeight="1">
      <c r="A1316" s="108">
        <v>1307</v>
      </c>
      <c r="B1316" s="126"/>
      <c r="C1316" s="65"/>
      <c r="D1316" s="43"/>
      <c r="E1316" s="117"/>
      <c r="F1316" s="117"/>
      <c r="G1316" s="117">
        <v>660020</v>
      </c>
      <c r="H1316" s="109"/>
      <c r="I1316" s="109" t="s">
        <v>2363</v>
      </c>
      <c r="J1316" s="1">
        <v>66000</v>
      </c>
      <c r="L1316" s="117" t="s">
        <v>3245</v>
      </c>
      <c r="M1316" s="103"/>
      <c r="N1316" s="103"/>
      <c r="O1316" s="103"/>
      <c r="P1316" s="103"/>
      <c r="Q1316" s="103"/>
      <c r="R1316" s="103">
        <v>6600</v>
      </c>
      <c r="S1316" s="103"/>
      <c r="T1316" s="103"/>
      <c r="U1316" s="128" t="s">
        <v>1580</v>
      </c>
      <c r="W1316" s="103" t="str">
        <f t="shared" si="23"/>
        <v/>
      </c>
    </row>
    <row r="1317" spans="1:52" ht="12.75" customHeight="1">
      <c r="A1317" s="108">
        <v>1308</v>
      </c>
      <c r="B1317" s="1144"/>
      <c r="C1317" s="65"/>
      <c r="D1317" s="43"/>
      <c r="E1317" s="117"/>
      <c r="F1317" s="117"/>
      <c r="G1317" s="117">
        <v>660030</v>
      </c>
      <c r="H1317" s="109"/>
      <c r="I1317" s="109" t="s">
        <v>2364</v>
      </c>
      <c r="J1317" s="1">
        <v>66000</v>
      </c>
      <c r="L1317" s="117" t="s">
        <v>3245</v>
      </c>
      <c r="M1317" s="103"/>
      <c r="N1317" s="103"/>
      <c r="O1317" s="103"/>
      <c r="P1317" s="103"/>
      <c r="Q1317" s="103"/>
      <c r="R1317" s="103">
        <v>6600</v>
      </c>
      <c r="S1317" s="103"/>
      <c r="T1317" s="103"/>
      <c r="U1317" s="1145" t="s">
        <v>1580</v>
      </c>
      <c r="W1317" s="103" t="str">
        <f t="shared" si="23"/>
        <v/>
      </c>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row>
    <row r="1318" spans="1:52" s="20" customFormat="1" ht="12.75" customHeight="1">
      <c r="A1318" s="108">
        <v>1309</v>
      </c>
      <c r="B1318" s="126"/>
      <c r="C1318" s="65"/>
      <c r="D1318" s="43"/>
      <c r="E1318" s="117"/>
      <c r="F1318" s="117"/>
      <c r="G1318" s="117">
        <v>660040</v>
      </c>
      <c r="H1318" s="109"/>
      <c r="I1318" s="109" t="s">
        <v>2365</v>
      </c>
      <c r="J1318" s="1">
        <v>66000</v>
      </c>
      <c r="K1318" s="1"/>
      <c r="L1318" s="117" t="s">
        <v>3245</v>
      </c>
      <c r="M1318" s="103"/>
      <c r="N1318" s="103"/>
      <c r="O1318" s="103"/>
      <c r="P1318" s="103"/>
      <c r="Q1318" s="103"/>
      <c r="R1318" s="103">
        <v>6600</v>
      </c>
      <c r="S1318" s="103"/>
      <c r="T1318" s="103"/>
      <c r="U1318" s="128" t="s">
        <v>1580</v>
      </c>
      <c r="V1318" s="38"/>
      <c r="W1318" s="103" t="str">
        <f t="shared" si="23"/>
        <v/>
      </c>
      <c r="X1318" s="103"/>
      <c r="Y1318" s="103"/>
      <c r="Z1318" s="103"/>
      <c r="AA1318" s="103"/>
      <c r="AB1318" s="103"/>
      <c r="AC1318" s="103"/>
      <c r="AD1318" s="103"/>
      <c r="AE1318" s="103"/>
      <c r="AF1318" s="103"/>
      <c r="AG1318" s="103"/>
      <c r="AH1318" s="103"/>
      <c r="AI1318" s="103"/>
      <c r="AJ1318" s="103"/>
      <c r="AK1318" s="103"/>
      <c r="AL1318" s="103"/>
      <c r="AM1318" s="103"/>
      <c r="AN1318" s="103"/>
      <c r="AO1318" s="103"/>
      <c r="AP1318" s="103"/>
      <c r="AQ1318" s="103"/>
      <c r="AR1318" s="103"/>
      <c r="AS1318" s="103"/>
      <c r="AT1318" s="103"/>
      <c r="AU1318" s="103"/>
      <c r="AV1318" s="103"/>
      <c r="AW1318" s="103"/>
      <c r="AX1318" s="103"/>
      <c r="AY1318" s="103"/>
      <c r="AZ1318" s="103"/>
    </row>
    <row r="1319" spans="1:52" ht="12.75" customHeight="1">
      <c r="A1319" s="108">
        <v>1310</v>
      </c>
      <c r="B1319" s="22"/>
      <c r="C1319" s="67"/>
      <c r="D1319" s="68"/>
      <c r="E1319" s="79">
        <v>6650</v>
      </c>
      <c r="F1319" s="79"/>
      <c r="G1319" s="79"/>
      <c r="H1319" s="5"/>
      <c r="I1319" s="5" t="s">
        <v>2366</v>
      </c>
      <c r="J1319" s="5"/>
      <c r="K1319" s="5"/>
      <c r="L1319" s="79" t="s">
        <v>1130</v>
      </c>
      <c r="M1319" s="20"/>
      <c r="N1319" s="20"/>
      <c r="O1319" s="20"/>
      <c r="P1319" s="20"/>
      <c r="Q1319" s="20"/>
      <c r="R1319" s="23" t="s">
        <v>2232</v>
      </c>
      <c r="S1319" s="20"/>
      <c r="T1319" s="20"/>
      <c r="U1319" s="128" t="s">
        <v>1580</v>
      </c>
      <c r="V1319" s="223"/>
      <c r="W1319" s="103" t="str">
        <f t="shared" si="23"/>
        <v/>
      </c>
    </row>
    <row r="1320" spans="1:52" ht="12.75" customHeight="1">
      <c r="A1320" s="108">
        <v>1311</v>
      </c>
      <c r="B1320" s="126"/>
      <c r="C1320" s="65"/>
      <c r="D1320" s="43"/>
      <c r="E1320" s="117"/>
      <c r="F1320" s="117">
        <v>66500</v>
      </c>
      <c r="G1320" s="117"/>
      <c r="H1320" s="109"/>
      <c r="I1320" s="1" t="s">
        <v>2366</v>
      </c>
      <c r="J1320" s="1">
        <v>6650</v>
      </c>
      <c r="L1320" s="117" t="s">
        <v>3240</v>
      </c>
      <c r="M1320" s="103"/>
      <c r="N1320" s="103"/>
      <c r="O1320" s="103"/>
      <c r="P1320" s="103"/>
      <c r="Q1320" s="103"/>
      <c r="R1320" s="103">
        <v>6650</v>
      </c>
      <c r="S1320" s="103"/>
      <c r="T1320" s="103"/>
      <c r="U1320" s="128" t="s">
        <v>1580</v>
      </c>
      <c r="W1320" s="103" t="str">
        <f t="shared" si="23"/>
        <v/>
      </c>
    </row>
    <row r="1321" spans="1:52" ht="12.75" customHeight="1">
      <c r="A1321" s="108">
        <v>1312</v>
      </c>
      <c r="B1321" s="1144"/>
      <c r="C1321" s="65"/>
      <c r="D1321" s="43"/>
      <c r="E1321" s="117"/>
      <c r="F1321" s="117"/>
      <c r="G1321" s="117">
        <v>665010</v>
      </c>
      <c r="H1321" s="109"/>
      <c r="I1321" s="111" t="s">
        <v>55</v>
      </c>
      <c r="J1321" s="1">
        <v>66500</v>
      </c>
      <c r="L1321" s="117" t="s">
        <v>3245</v>
      </c>
      <c r="M1321" s="103"/>
      <c r="N1321" s="103"/>
      <c r="O1321" s="103"/>
      <c r="P1321" s="103"/>
      <c r="Q1321" s="103"/>
      <c r="R1321" s="103">
        <v>6650</v>
      </c>
      <c r="S1321" s="103"/>
      <c r="T1321" s="103"/>
      <c r="U1321" s="1145" t="s">
        <v>1580</v>
      </c>
      <c r="W1321" s="103" t="str">
        <f t="shared" si="23"/>
        <v/>
      </c>
    </row>
    <row r="1322" spans="1:52" ht="12.75" customHeight="1">
      <c r="A1322" s="108">
        <v>1313</v>
      </c>
      <c r="B1322" s="126"/>
      <c r="C1322" s="65"/>
      <c r="D1322" s="43"/>
      <c r="E1322" s="117"/>
      <c r="F1322" s="117"/>
      <c r="G1322" s="117">
        <v>665030</v>
      </c>
      <c r="H1322" s="109"/>
      <c r="I1322" s="109" t="s">
        <v>2367</v>
      </c>
      <c r="J1322" s="1">
        <v>66500</v>
      </c>
      <c r="L1322" s="117" t="s">
        <v>3245</v>
      </c>
      <c r="M1322" s="103"/>
      <c r="N1322" s="103"/>
      <c r="O1322" s="103"/>
      <c r="P1322" s="103"/>
      <c r="Q1322" s="103"/>
      <c r="R1322" s="103">
        <v>6650</v>
      </c>
      <c r="S1322" s="103"/>
      <c r="T1322" s="103"/>
      <c r="U1322" s="128" t="s">
        <v>1580</v>
      </c>
      <c r="W1322" s="103" t="str">
        <f t="shared" si="23"/>
        <v/>
      </c>
    </row>
    <row r="1323" spans="1:52" ht="12.75" customHeight="1">
      <c r="A1323" s="108">
        <v>1314</v>
      </c>
      <c r="B1323" s="192"/>
      <c r="C1323" s="198"/>
      <c r="D1323" s="195"/>
      <c r="E1323" s="199"/>
      <c r="F1323" s="199"/>
      <c r="G1323" s="199">
        <v>665031</v>
      </c>
      <c r="H1323" s="191"/>
      <c r="I1323" s="191" t="s">
        <v>2368</v>
      </c>
      <c r="J1323" s="190">
        <v>66500</v>
      </c>
      <c r="K1323" s="190"/>
      <c r="L1323" s="199" t="s">
        <v>3245</v>
      </c>
      <c r="M1323" s="190"/>
      <c r="N1323" s="190"/>
      <c r="O1323" s="190"/>
      <c r="P1323" s="190"/>
      <c r="Q1323" s="190"/>
      <c r="R1323" s="190">
        <v>6650</v>
      </c>
      <c r="S1323" s="190"/>
      <c r="T1323" s="190"/>
      <c r="U1323" s="188" t="s">
        <v>1580</v>
      </c>
      <c r="V1323" s="189" t="s">
        <v>7729</v>
      </c>
      <c r="W1323" s="103" t="str">
        <f t="shared" si="23"/>
        <v>End</v>
      </c>
    </row>
    <row r="1324" spans="1:52" ht="12.75" customHeight="1">
      <c r="A1324" s="108">
        <v>1315</v>
      </c>
      <c r="B1324" s="192"/>
      <c r="C1324" s="198"/>
      <c r="D1324" s="195"/>
      <c r="E1324" s="199"/>
      <c r="F1324" s="199"/>
      <c r="G1324" s="199">
        <v>665032</v>
      </c>
      <c r="H1324" s="191"/>
      <c r="I1324" s="191" t="s">
        <v>2369</v>
      </c>
      <c r="J1324" s="190">
        <v>66500</v>
      </c>
      <c r="K1324" s="190"/>
      <c r="L1324" s="199" t="s">
        <v>3245</v>
      </c>
      <c r="M1324" s="190"/>
      <c r="N1324" s="190"/>
      <c r="O1324" s="190"/>
      <c r="P1324" s="190"/>
      <c r="Q1324" s="190"/>
      <c r="R1324" s="190">
        <v>6650</v>
      </c>
      <c r="S1324" s="190"/>
      <c r="T1324" s="190"/>
      <c r="U1324" s="188" t="s">
        <v>1580</v>
      </c>
      <c r="V1324" s="189" t="s">
        <v>7729</v>
      </c>
      <c r="W1324" s="103" t="str">
        <f t="shared" si="23"/>
        <v>End</v>
      </c>
    </row>
    <row r="1325" spans="1:52" ht="12.75" customHeight="1">
      <c r="A1325" s="108">
        <v>1316</v>
      </c>
      <c r="B1325" s="192"/>
      <c r="C1325" s="198"/>
      <c r="D1325" s="195"/>
      <c r="E1325" s="199"/>
      <c r="F1325" s="199"/>
      <c r="G1325" s="199">
        <v>665036</v>
      </c>
      <c r="H1325" s="191"/>
      <c r="I1325" s="191" t="s">
        <v>2370</v>
      </c>
      <c r="J1325" s="190">
        <v>66500</v>
      </c>
      <c r="K1325" s="190"/>
      <c r="L1325" s="199" t="s">
        <v>3245</v>
      </c>
      <c r="M1325" s="190"/>
      <c r="N1325" s="190"/>
      <c r="O1325" s="190"/>
      <c r="P1325" s="190"/>
      <c r="Q1325" s="190"/>
      <c r="R1325" s="190">
        <v>6650</v>
      </c>
      <c r="S1325" s="190"/>
      <c r="T1325" s="190"/>
      <c r="U1325" s="188" t="s">
        <v>1580</v>
      </c>
      <c r="V1325" s="189" t="s">
        <v>7729</v>
      </c>
      <c r="W1325" s="103" t="str">
        <f t="shared" si="23"/>
        <v>End</v>
      </c>
    </row>
    <row r="1326" spans="1:52" ht="12.75" customHeight="1">
      <c r="A1326" s="108">
        <v>1317</v>
      </c>
      <c r="B1326" s="192"/>
      <c r="C1326" s="198"/>
      <c r="D1326" s="195"/>
      <c r="E1326" s="199"/>
      <c r="F1326" s="199"/>
      <c r="G1326" s="199">
        <v>665038</v>
      </c>
      <c r="H1326" s="191"/>
      <c r="I1326" s="191" t="s">
        <v>1041</v>
      </c>
      <c r="J1326" s="190">
        <v>66500</v>
      </c>
      <c r="K1326" s="190"/>
      <c r="L1326" s="199" t="s">
        <v>3245</v>
      </c>
      <c r="M1326" s="190"/>
      <c r="N1326" s="190"/>
      <c r="O1326" s="190"/>
      <c r="P1326" s="190"/>
      <c r="Q1326" s="190"/>
      <c r="R1326" s="190">
        <v>6650</v>
      </c>
      <c r="S1326" s="190"/>
      <c r="T1326" s="190"/>
      <c r="U1326" s="188" t="s">
        <v>1580</v>
      </c>
      <c r="V1326" s="189" t="s">
        <v>7729</v>
      </c>
      <c r="W1326" s="103" t="str">
        <f t="shared" si="23"/>
        <v>End</v>
      </c>
    </row>
    <row r="1327" spans="1:52" ht="12.75" customHeight="1">
      <c r="A1327" s="108">
        <v>1318</v>
      </c>
      <c r="B1327" s="126"/>
      <c r="C1327" s="65"/>
      <c r="D1327" s="43"/>
      <c r="E1327" s="117"/>
      <c r="F1327" s="117"/>
      <c r="G1327" s="117">
        <v>665040</v>
      </c>
      <c r="H1327" s="109"/>
      <c r="I1327" s="109" t="s">
        <v>1042</v>
      </c>
      <c r="J1327" s="1">
        <v>66500</v>
      </c>
      <c r="L1327" s="117" t="s">
        <v>3245</v>
      </c>
      <c r="M1327" s="103"/>
      <c r="N1327" s="103"/>
      <c r="O1327" s="103"/>
      <c r="P1327" s="103"/>
      <c r="Q1327" s="103"/>
      <c r="R1327" s="103">
        <v>6650</v>
      </c>
      <c r="S1327" s="103"/>
      <c r="T1327" s="103"/>
      <c r="U1327" s="128" t="s">
        <v>1580</v>
      </c>
      <c r="V1327" s="223"/>
      <c r="W1327" s="103" t="str">
        <f t="shared" si="23"/>
        <v/>
      </c>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row>
    <row r="1328" spans="1:52" ht="12.75" customHeight="1">
      <c r="A1328" s="108">
        <v>1319</v>
      </c>
      <c r="B1328" s="126"/>
      <c r="C1328" s="65"/>
      <c r="D1328" s="43"/>
      <c r="E1328" s="117"/>
      <c r="F1328" s="117"/>
      <c r="G1328" s="117">
        <v>665049</v>
      </c>
      <c r="H1328" s="109"/>
      <c r="I1328" s="111" t="s">
        <v>6203</v>
      </c>
      <c r="J1328" s="1">
        <v>66500</v>
      </c>
      <c r="L1328" s="117" t="s">
        <v>3245</v>
      </c>
      <c r="M1328" s="103"/>
      <c r="N1328" s="103"/>
      <c r="O1328" s="103"/>
      <c r="P1328" s="103"/>
      <c r="Q1328" s="103"/>
      <c r="R1328" s="103">
        <v>6650</v>
      </c>
      <c r="S1328" s="103"/>
      <c r="T1328" s="103"/>
      <c r="U1328" s="128" t="s">
        <v>1580</v>
      </c>
      <c r="V1328" s="223"/>
      <c r="W1328" s="103" t="str">
        <f t="shared" si="23"/>
        <v/>
      </c>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row>
    <row r="1329" spans="1:52" s="20" customFormat="1" ht="12.75" customHeight="1">
      <c r="A1329" s="108">
        <v>1320</v>
      </c>
      <c r="B1329" s="1144"/>
      <c r="C1329" s="65"/>
      <c r="D1329" s="43"/>
      <c r="E1329" s="117"/>
      <c r="F1329" s="117"/>
      <c r="G1329" s="117">
        <v>665050</v>
      </c>
      <c r="H1329" s="109"/>
      <c r="I1329" s="109" t="s">
        <v>1043</v>
      </c>
      <c r="J1329" s="1">
        <v>66500</v>
      </c>
      <c r="K1329" s="1"/>
      <c r="L1329" s="117" t="s">
        <v>3245</v>
      </c>
      <c r="M1329" s="103"/>
      <c r="N1329" s="103"/>
      <c r="O1329" s="103"/>
      <c r="P1329" s="103"/>
      <c r="Q1329" s="103"/>
      <c r="R1329" s="103">
        <v>6650</v>
      </c>
      <c r="S1329" s="103"/>
      <c r="T1329" s="103"/>
      <c r="U1329" s="1145" t="s">
        <v>1580</v>
      </c>
      <c r="V1329" s="38"/>
      <c r="W1329" s="103" t="str">
        <f t="shared" si="23"/>
        <v/>
      </c>
      <c r="X1329" s="103"/>
      <c r="Y1329" s="103"/>
      <c r="Z1329" s="103"/>
      <c r="AA1329" s="103"/>
      <c r="AB1329" s="103"/>
      <c r="AC1329" s="103"/>
      <c r="AD1329" s="103"/>
      <c r="AE1329" s="103"/>
      <c r="AF1329" s="103"/>
      <c r="AG1329" s="103"/>
      <c r="AH1329" s="103"/>
      <c r="AI1329" s="103"/>
      <c r="AJ1329" s="103"/>
      <c r="AK1329" s="103"/>
      <c r="AL1329" s="103"/>
      <c r="AM1329" s="103"/>
      <c r="AN1329" s="103"/>
      <c r="AO1329" s="103"/>
      <c r="AP1329" s="103"/>
      <c r="AQ1329" s="103"/>
      <c r="AR1329" s="103"/>
      <c r="AS1329" s="103"/>
      <c r="AT1329" s="103"/>
      <c r="AU1329" s="103"/>
      <c r="AV1329" s="103"/>
      <c r="AW1329" s="103"/>
      <c r="AX1329" s="103"/>
      <c r="AY1329" s="103"/>
      <c r="AZ1329" s="103"/>
    </row>
    <row r="1330" spans="1:52" ht="12.75" customHeight="1">
      <c r="A1330" s="108">
        <v>1321</v>
      </c>
      <c r="B1330" s="126"/>
      <c r="C1330" s="65"/>
      <c r="D1330" s="43"/>
      <c r="E1330" s="117"/>
      <c r="F1330" s="117"/>
      <c r="G1330" s="117">
        <v>665060</v>
      </c>
      <c r="H1330" s="109"/>
      <c r="I1330" s="109" t="s">
        <v>1044</v>
      </c>
      <c r="J1330" s="1">
        <v>66500</v>
      </c>
      <c r="L1330" s="117" t="s">
        <v>3245</v>
      </c>
      <c r="M1330" s="103"/>
      <c r="N1330" s="103"/>
      <c r="O1330" s="103"/>
      <c r="P1330" s="103"/>
      <c r="Q1330" s="103"/>
      <c r="R1330" s="103">
        <v>6650</v>
      </c>
      <c r="S1330" s="103"/>
      <c r="T1330" s="103"/>
      <c r="U1330" s="128" t="s">
        <v>1580</v>
      </c>
      <c r="W1330" s="103" t="str">
        <f t="shared" si="23"/>
        <v/>
      </c>
    </row>
    <row r="1331" spans="1:52" ht="12.75" customHeight="1">
      <c r="A1331" s="108">
        <v>1322</v>
      </c>
      <c r="B1331" s="126"/>
      <c r="C1331" s="65"/>
      <c r="D1331" s="43"/>
      <c r="E1331" s="117"/>
      <c r="F1331" s="117"/>
      <c r="G1331" s="117">
        <v>665070</v>
      </c>
      <c r="H1331" s="109"/>
      <c r="I1331" s="109" t="s">
        <v>0</v>
      </c>
      <c r="J1331" s="1">
        <v>66500</v>
      </c>
      <c r="L1331" s="117" t="s">
        <v>3245</v>
      </c>
      <c r="M1331" s="103"/>
      <c r="N1331" s="103"/>
      <c r="O1331" s="103"/>
      <c r="P1331" s="103"/>
      <c r="Q1331" s="103"/>
      <c r="R1331" s="103">
        <v>6650</v>
      </c>
      <c r="S1331" s="103"/>
      <c r="T1331" s="103"/>
      <c r="U1331" s="128" t="s">
        <v>1580</v>
      </c>
      <c r="W1331" s="103" t="str">
        <f t="shared" si="23"/>
        <v/>
      </c>
    </row>
    <row r="1332" spans="1:52" ht="12.75" customHeight="1">
      <c r="A1332" s="108">
        <v>1323</v>
      </c>
      <c r="B1332" s="126"/>
      <c r="C1332" s="65"/>
      <c r="D1332" s="43"/>
      <c r="E1332" s="117"/>
      <c r="F1332" s="117"/>
      <c r="G1332" s="117">
        <v>665075</v>
      </c>
      <c r="H1332" s="109"/>
      <c r="I1332" s="109" t="s">
        <v>4890</v>
      </c>
      <c r="J1332" s="1">
        <v>66500</v>
      </c>
      <c r="L1332" s="117" t="s">
        <v>3245</v>
      </c>
      <c r="M1332" s="103"/>
      <c r="N1332" s="103"/>
      <c r="O1332" s="103"/>
      <c r="P1332" s="103"/>
      <c r="Q1332" s="103"/>
      <c r="R1332" s="103">
        <v>6650</v>
      </c>
      <c r="S1332" s="103"/>
      <c r="T1332" s="103"/>
      <c r="U1332" s="128" t="s">
        <v>1580</v>
      </c>
      <c r="W1332" s="103" t="str">
        <f t="shared" si="23"/>
        <v/>
      </c>
    </row>
    <row r="1333" spans="1:52" ht="12.75" customHeight="1">
      <c r="A1333" s="108">
        <v>1324</v>
      </c>
      <c r="B1333" s="22"/>
      <c r="C1333" s="67"/>
      <c r="D1333" s="68"/>
      <c r="E1333" s="79">
        <v>6700</v>
      </c>
      <c r="F1333" s="79"/>
      <c r="G1333" s="79"/>
      <c r="H1333" s="5"/>
      <c r="I1333" s="5" t="s">
        <v>1</v>
      </c>
      <c r="J1333" s="5"/>
      <c r="K1333" s="5"/>
      <c r="L1333" s="79" t="s">
        <v>1130</v>
      </c>
      <c r="M1333" s="20"/>
      <c r="N1333" s="20"/>
      <c r="O1333" s="20"/>
      <c r="P1333" s="20"/>
      <c r="Q1333" s="20"/>
      <c r="R1333" s="23" t="s">
        <v>2232</v>
      </c>
      <c r="S1333" s="20"/>
      <c r="T1333" s="20"/>
      <c r="U1333" s="128" t="s">
        <v>1580</v>
      </c>
      <c r="V1333" s="223"/>
      <c r="W1333" s="103" t="str">
        <f t="shared" si="23"/>
        <v/>
      </c>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row>
    <row r="1334" spans="1:52" s="20" customFormat="1" ht="12.75" customHeight="1">
      <c r="A1334" s="108">
        <v>1325</v>
      </c>
      <c r="B1334" s="126"/>
      <c r="C1334" s="65"/>
      <c r="D1334" s="43"/>
      <c r="E1334" s="117"/>
      <c r="F1334" s="117">
        <v>67000</v>
      </c>
      <c r="G1334" s="117"/>
      <c r="H1334" s="109"/>
      <c r="I1334" s="1" t="s">
        <v>1</v>
      </c>
      <c r="J1334" s="1">
        <v>6700</v>
      </c>
      <c r="K1334" s="1"/>
      <c r="L1334" s="117" t="s">
        <v>3240</v>
      </c>
      <c r="M1334" s="103"/>
      <c r="N1334" s="103"/>
      <c r="O1334" s="103"/>
      <c r="P1334" s="103"/>
      <c r="Q1334" s="103"/>
      <c r="R1334" s="103">
        <v>6700</v>
      </c>
      <c r="S1334" s="103"/>
      <c r="T1334" s="103"/>
      <c r="U1334" s="128" t="s">
        <v>1580</v>
      </c>
      <c r="V1334" s="38"/>
      <c r="W1334" s="103" t="str">
        <f t="shared" si="23"/>
        <v/>
      </c>
      <c r="X1334" s="103"/>
      <c r="Y1334" s="103"/>
      <c r="Z1334" s="103"/>
      <c r="AA1334" s="103"/>
      <c r="AB1334" s="103"/>
      <c r="AC1334" s="103"/>
      <c r="AD1334" s="103"/>
      <c r="AE1334" s="103"/>
      <c r="AF1334" s="103"/>
      <c r="AG1334" s="103"/>
      <c r="AH1334" s="103"/>
      <c r="AI1334" s="103"/>
      <c r="AJ1334" s="103"/>
      <c r="AK1334" s="103"/>
      <c r="AL1334" s="103"/>
      <c r="AM1334" s="103"/>
      <c r="AN1334" s="103"/>
      <c r="AO1334" s="103"/>
      <c r="AP1334" s="103"/>
      <c r="AQ1334" s="103"/>
      <c r="AR1334" s="103"/>
      <c r="AS1334" s="103"/>
      <c r="AT1334" s="103"/>
      <c r="AU1334" s="103"/>
      <c r="AV1334" s="103"/>
      <c r="AW1334" s="103"/>
      <c r="AX1334" s="103"/>
      <c r="AY1334" s="103"/>
      <c r="AZ1334" s="103"/>
    </row>
    <row r="1335" spans="1:52" ht="12.75" customHeight="1">
      <c r="A1335" s="108">
        <v>1326</v>
      </c>
      <c r="B1335" s="1144"/>
      <c r="C1335" s="65"/>
      <c r="D1335" s="43"/>
      <c r="E1335" s="117"/>
      <c r="F1335" s="117"/>
      <c r="G1335" s="117">
        <v>670010</v>
      </c>
      <c r="H1335" s="109"/>
      <c r="I1335" s="109" t="s">
        <v>2</v>
      </c>
      <c r="J1335" s="1">
        <v>67000</v>
      </c>
      <c r="L1335" s="117" t="s">
        <v>3245</v>
      </c>
      <c r="M1335" s="103"/>
      <c r="N1335" s="103"/>
      <c r="O1335" s="103"/>
      <c r="P1335" s="103"/>
      <c r="Q1335" s="103"/>
      <c r="R1335" s="103">
        <v>6700</v>
      </c>
      <c r="S1335" s="103"/>
      <c r="T1335" s="103"/>
      <c r="U1335" s="1145" t="s">
        <v>1580</v>
      </c>
      <c r="W1335" s="103" t="str">
        <f t="shared" si="23"/>
        <v/>
      </c>
    </row>
    <row r="1336" spans="1:52" ht="12.75" customHeight="1">
      <c r="A1336" s="108">
        <v>1327</v>
      </c>
      <c r="B1336" s="126"/>
      <c r="C1336" s="65"/>
      <c r="D1336" s="43"/>
      <c r="E1336" s="117"/>
      <c r="F1336" s="117"/>
      <c r="G1336" s="117">
        <v>670020</v>
      </c>
      <c r="H1336" s="109"/>
      <c r="I1336" s="109" t="s">
        <v>3</v>
      </c>
      <c r="J1336" s="1">
        <v>67000</v>
      </c>
      <c r="L1336" s="117" t="s">
        <v>3245</v>
      </c>
      <c r="M1336" s="103"/>
      <c r="N1336" s="103"/>
      <c r="O1336" s="103"/>
      <c r="P1336" s="103"/>
      <c r="Q1336" s="103"/>
      <c r="R1336" s="103">
        <v>6700</v>
      </c>
      <c r="S1336" s="103"/>
      <c r="T1336" s="103"/>
      <c r="U1336" s="128" t="s">
        <v>1580</v>
      </c>
      <c r="W1336" s="103" t="str">
        <f t="shared" si="23"/>
        <v/>
      </c>
    </row>
    <row r="1337" spans="1:52" ht="12.75" customHeight="1">
      <c r="A1337" s="108">
        <v>1328</v>
      </c>
      <c r="B1337" s="1144"/>
      <c r="C1337" s="65"/>
      <c r="D1337" s="43"/>
      <c r="E1337" s="117"/>
      <c r="F1337" s="117"/>
      <c r="G1337" s="117">
        <v>670030</v>
      </c>
      <c r="H1337" s="109"/>
      <c r="I1337" s="109" t="s">
        <v>4</v>
      </c>
      <c r="J1337" s="1">
        <v>67000</v>
      </c>
      <c r="L1337" s="117" t="s">
        <v>3245</v>
      </c>
      <c r="M1337" s="103"/>
      <c r="N1337" s="103"/>
      <c r="O1337" s="103"/>
      <c r="P1337" s="103"/>
      <c r="Q1337" s="103"/>
      <c r="R1337" s="103">
        <v>6700</v>
      </c>
      <c r="S1337" s="103"/>
      <c r="T1337" s="103"/>
      <c r="U1337" s="1145" t="s">
        <v>1580</v>
      </c>
      <c r="W1337" s="103" t="str">
        <f t="shared" si="23"/>
        <v/>
      </c>
    </row>
    <row r="1338" spans="1:52" ht="12.75" customHeight="1">
      <c r="A1338" s="108">
        <v>1329</v>
      </c>
      <c r="B1338" s="126"/>
      <c r="C1338" s="65"/>
      <c r="D1338" s="43"/>
      <c r="E1338" s="117"/>
      <c r="F1338" s="117"/>
      <c r="G1338" s="117">
        <v>670040</v>
      </c>
      <c r="H1338" s="109"/>
      <c r="I1338" s="109" t="s">
        <v>5</v>
      </c>
      <c r="J1338" s="1">
        <v>67000</v>
      </c>
      <c r="L1338" s="117" t="s">
        <v>3245</v>
      </c>
      <c r="M1338" s="103"/>
      <c r="N1338" s="103"/>
      <c r="O1338" s="103"/>
      <c r="P1338" s="103"/>
      <c r="Q1338" s="103"/>
      <c r="R1338" s="103">
        <v>6700</v>
      </c>
      <c r="S1338" s="103"/>
      <c r="T1338" s="103"/>
      <c r="U1338" s="128" t="s">
        <v>1580</v>
      </c>
      <c r="W1338" s="103" t="str">
        <f t="shared" si="23"/>
        <v/>
      </c>
    </row>
    <row r="1339" spans="1:52" ht="12.75" customHeight="1">
      <c r="A1339" s="108">
        <v>1330</v>
      </c>
      <c r="B1339" s="126"/>
      <c r="C1339" s="65"/>
      <c r="D1339" s="43"/>
      <c r="E1339" s="117"/>
      <c r="F1339" s="117"/>
      <c r="G1339" s="117">
        <v>670050</v>
      </c>
      <c r="H1339" s="109"/>
      <c r="I1339" s="109" t="s">
        <v>6</v>
      </c>
      <c r="J1339" s="1">
        <v>67000</v>
      </c>
      <c r="L1339" s="117" t="s">
        <v>3245</v>
      </c>
      <c r="M1339" s="103"/>
      <c r="N1339" s="103"/>
      <c r="O1339" s="103"/>
      <c r="P1339" s="103"/>
      <c r="Q1339" s="103"/>
      <c r="R1339" s="103">
        <v>6700</v>
      </c>
      <c r="S1339" s="103"/>
      <c r="T1339" s="103"/>
      <c r="U1339" s="128" t="s">
        <v>1580</v>
      </c>
      <c r="V1339" s="223"/>
      <c r="W1339" s="103" t="str">
        <f t="shared" si="23"/>
        <v/>
      </c>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row>
    <row r="1340" spans="1:52" s="20" customFormat="1" ht="12.75" customHeight="1">
      <c r="A1340" s="108">
        <v>1331</v>
      </c>
      <c r="B1340" s="126"/>
      <c r="C1340" s="65"/>
      <c r="D1340" s="43"/>
      <c r="E1340" s="117"/>
      <c r="F1340" s="117"/>
      <c r="G1340" s="117">
        <v>670060</v>
      </c>
      <c r="H1340" s="109"/>
      <c r="I1340" s="109" t="s">
        <v>7</v>
      </c>
      <c r="J1340" s="1">
        <v>67000</v>
      </c>
      <c r="K1340" s="1"/>
      <c r="L1340" s="117" t="s">
        <v>3245</v>
      </c>
      <c r="M1340" s="103"/>
      <c r="N1340" s="103"/>
      <c r="O1340" s="103"/>
      <c r="P1340" s="103"/>
      <c r="Q1340" s="103"/>
      <c r="R1340" s="103">
        <v>6700</v>
      </c>
      <c r="S1340" s="103"/>
      <c r="T1340" s="103"/>
      <c r="U1340" s="128" t="s">
        <v>1580</v>
      </c>
      <c r="V1340" s="38"/>
      <c r="W1340" s="103" t="str">
        <f t="shared" si="23"/>
        <v/>
      </c>
      <c r="X1340" s="103"/>
      <c r="Y1340" s="103"/>
      <c r="Z1340" s="103"/>
      <c r="AA1340" s="103"/>
      <c r="AB1340" s="103"/>
      <c r="AC1340" s="103"/>
      <c r="AD1340" s="103"/>
      <c r="AE1340" s="103"/>
      <c r="AF1340" s="103"/>
      <c r="AG1340" s="103"/>
      <c r="AH1340" s="103"/>
      <c r="AI1340" s="103"/>
      <c r="AJ1340" s="103"/>
      <c r="AK1340" s="103"/>
      <c r="AL1340" s="103"/>
      <c r="AM1340" s="103"/>
      <c r="AN1340" s="103"/>
      <c r="AO1340" s="103"/>
      <c r="AP1340" s="103"/>
      <c r="AQ1340" s="103"/>
      <c r="AR1340" s="103"/>
      <c r="AS1340" s="103"/>
      <c r="AT1340" s="103"/>
      <c r="AU1340" s="103"/>
      <c r="AV1340" s="103"/>
      <c r="AW1340" s="103"/>
      <c r="AX1340" s="103"/>
      <c r="AY1340" s="103"/>
      <c r="AZ1340" s="103"/>
    </row>
    <row r="1341" spans="1:52" ht="12.75" customHeight="1">
      <c r="A1341" s="108">
        <v>1332</v>
      </c>
      <c r="B1341" s="192"/>
      <c r="C1341" s="198"/>
      <c r="D1341" s="195"/>
      <c r="E1341" s="199"/>
      <c r="F1341" s="199"/>
      <c r="G1341" s="199">
        <v>670110</v>
      </c>
      <c r="H1341" s="191"/>
      <c r="I1341" s="191" t="s">
        <v>8</v>
      </c>
      <c r="J1341" s="190">
        <v>67000</v>
      </c>
      <c r="K1341" s="190"/>
      <c r="L1341" s="199" t="s">
        <v>3245</v>
      </c>
      <c r="M1341" s="190"/>
      <c r="N1341" s="190"/>
      <c r="O1341" s="190"/>
      <c r="P1341" s="190"/>
      <c r="Q1341" s="190"/>
      <c r="R1341" s="190">
        <v>6700</v>
      </c>
      <c r="S1341" s="190"/>
      <c r="T1341" s="190"/>
      <c r="U1341" s="188" t="s">
        <v>1580</v>
      </c>
      <c r="V1341" s="189" t="s">
        <v>7730</v>
      </c>
      <c r="W1341" s="103" t="str">
        <f t="shared" si="23"/>
        <v>End</v>
      </c>
    </row>
    <row r="1342" spans="1:52" ht="12.75" customHeight="1">
      <c r="A1342" s="108">
        <v>1333</v>
      </c>
      <c r="B1342" s="126"/>
      <c r="C1342" s="65"/>
      <c r="D1342" s="43"/>
      <c r="E1342" s="117"/>
      <c r="F1342" s="117"/>
      <c r="G1342" s="117">
        <v>670130</v>
      </c>
      <c r="H1342" s="109"/>
      <c r="I1342" s="109" t="s">
        <v>3835</v>
      </c>
      <c r="J1342" s="1">
        <v>67000</v>
      </c>
      <c r="L1342" s="117" t="s">
        <v>3245</v>
      </c>
      <c r="M1342" s="103"/>
      <c r="N1342" s="103"/>
      <c r="O1342" s="103"/>
      <c r="P1342" s="103"/>
      <c r="Q1342" s="103"/>
      <c r="R1342" s="103">
        <v>6700</v>
      </c>
      <c r="S1342" s="103"/>
      <c r="T1342" s="103"/>
      <c r="U1342" s="128" t="s">
        <v>1580</v>
      </c>
      <c r="W1342" s="103" t="str">
        <f t="shared" si="23"/>
        <v/>
      </c>
    </row>
    <row r="1343" spans="1:52" ht="12.75" customHeight="1">
      <c r="A1343" s="108">
        <v>1334</v>
      </c>
      <c r="B1343" s="22"/>
      <c r="C1343" s="67"/>
      <c r="D1343" s="68"/>
      <c r="E1343" s="79">
        <v>6750</v>
      </c>
      <c r="F1343" s="79"/>
      <c r="G1343" s="79"/>
      <c r="H1343" s="5"/>
      <c r="I1343" s="5" t="s">
        <v>9</v>
      </c>
      <c r="J1343" s="5"/>
      <c r="K1343" s="5"/>
      <c r="L1343" s="79" t="s">
        <v>1130</v>
      </c>
      <c r="M1343" s="20"/>
      <c r="N1343" s="20"/>
      <c r="O1343" s="20"/>
      <c r="P1343" s="20"/>
      <c r="Q1343" s="20"/>
      <c r="R1343" s="23" t="s">
        <v>2232</v>
      </c>
      <c r="S1343" s="20"/>
      <c r="T1343" s="20"/>
      <c r="U1343" s="1145" t="s">
        <v>1580</v>
      </c>
      <c r="V1343" s="223"/>
      <c r="W1343" s="103" t="str">
        <f t="shared" si="23"/>
        <v/>
      </c>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row>
    <row r="1344" spans="1:52" s="20" customFormat="1" ht="12.75" customHeight="1">
      <c r="A1344" s="108">
        <v>1335</v>
      </c>
      <c r="B1344" s="126"/>
      <c r="C1344" s="65"/>
      <c r="D1344" s="43"/>
      <c r="E1344" s="117"/>
      <c r="F1344" s="117">
        <v>67500</v>
      </c>
      <c r="G1344" s="117"/>
      <c r="H1344" s="109"/>
      <c r="I1344" s="1" t="s">
        <v>9</v>
      </c>
      <c r="J1344" s="1">
        <v>6750</v>
      </c>
      <c r="K1344" s="1"/>
      <c r="L1344" s="117" t="s">
        <v>3240</v>
      </c>
      <c r="M1344" s="103"/>
      <c r="N1344" s="103"/>
      <c r="O1344" s="103"/>
      <c r="P1344" s="103"/>
      <c r="Q1344" s="103"/>
      <c r="R1344" s="103">
        <v>6750</v>
      </c>
      <c r="S1344" s="103"/>
      <c r="T1344" s="103"/>
      <c r="U1344" s="128" t="s">
        <v>1580</v>
      </c>
      <c r="V1344" s="38"/>
      <c r="W1344" s="103" t="str">
        <f t="shared" si="23"/>
        <v/>
      </c>
      <c r="X1344" s="103"/>
      <c r="Y1344" s="103"/>
      <c r="Z1344" s="103"/>
      <c r="AA1344" s="103"/>
      <c r="AB1344" s="103"/>
      <c r="AC1344" s="103"/>
      <c r="AD1344" s="103"/>
      <c r="AE1344" s="103"/>
      <c r="AF1344" s="103"/>
      <c r="AG1344" s="103"/>
      <c r="AH1344" s="103"/>
      <c r="AI1344" s="103"/>
      <c r="AJ1344" s="103"/>
      <c r="AK1344" s="103"/>
      <c r="AL1344" s="103"/>
      <c r="AM1344" s="103"/>
      <c r="AN1344" s="103"/>
      <c r="AO1344" s="103"/>
      <c r="AP1344" s="103"/>
      <c r="AQ1344" s="103"/>
      <c r="AR1344" s="103"/>
      <c r="AS1344" s="103"/>
      <c r="AT1344" s="103"/>
      <c r="AU1344" s="103"/>
      <c r="AV1344" s="103"/>
      <c r="AW1344" s="103"/>
      <c r="AX1344" s="103"/>
      <c r="AY1344" s="103"/>
      <c r="AZ1344" s="103"/>
    </row>
    <row r="1345" spans="1:52" ht="12.75" customHeight="1">
      <c r="A1345" s="108">
        <v>1336</v>
      </c>
      <c r="B1345" s="1144"/>
      <c r="C1345" s="65"/>
      <c r="D1345" s="43"/>
      <c r="E1345" s="117"/>
      <c r="F1345" s="117"/>
      <c r="G1345" s="117">
        <v>675010</v>
      </c>
      <c r="H1345" s="109"/>
      <c r="I1345" s="109" t="s">
        <v>10</v>
      </c>
      <c r="J1345" s="1">
        <v>67500</v>
      </c>
      <c r="L1345" s="117" t="s">
        <v>3245</v>
      </c>
      <c r="M1345" s="103"/>
      <c r="N1345" s="103"/>
      <c r="O1345" s="103"/>
      <c r="P1345" s="103"/>
      <c r="Q1345" s="103"/>
      <c r="R1345" s="103">
        <v>6750</v>
      </c>
      <c r="S1345" s="103"/>
      <c r="T1345" s="103"/>
      <c r="U1345" s="1145" t="s">
        <v>1580</v>
      </c>
      <c r="W1345" s="103" t="str">
        <f t="shared" si="23"/>
        <v/>
      </c>
    </row>
    <row r="1346" spans="1:52" ht="12.75" customHeight="1">
      <c r="A1346" s="108">
        <v>1337</v>
      </c>
      <c r="B1346" s="826"/>
      <c r="C1346" s="827"/>
      <c r="D1346" s="828"/>
      <c r="E1346" s="117"/>
      <c r="F1346" s="829"/>
      <c r="G1346" s="829">
        <v>675040</v>
      </c>
      <c r="H1346" s="830"/>
      <c r="I1346" s="830" t="s">
        <v>9139</v>
      </c>
      <c r="J1346" s="1">
        <v>67500</v>
      </c>
      <c r="L1346" s="117" t="s">
        <v>3245</v>
      </c>
      <c r="M1346" s="103"/>
      <c r="N1346" s="103"/>
      <c r="O1346" s="103"/>
      <c r="P1346" s="103"/>
      <c r="Q1346" s="103"/>
      <c r="R1346" s="103">
        <v>6750</v>
      </c>
      <c r="S1346" s="103"/>
      <c r="T1346" s="103"/>
      <c r="U1346" s="825" t="s">
        <v>1580</v>
      </c>
      <c r="W1346" s="103" t="str">
        <f t="shared" si="23"/>
        <v/>
      </c>
    </row>
    <row r="1347" spans="1:52" ht="12.75" customHeight="1">
      <c r="A1347" s="108">
        <v>1338</v>
      </c>
      <c r="B1347" s="1144"/>
      <c r="C1347" s="65"/>
      <c r="D1347" s="43"/>
      <c r="E1347" s="117"/>
      <c r="F1347" s="117"/>
      <c r="G1347" s="117">
        <v>675060</v>
      </c>
      <c r="H1347" s="109"/>
      <c r="I1347" s="109" t="s">
        <v>11</v>
      </c>
      <c r="J1347" s="1">
        <v>67500</v>
      </c>
      <c r="L1347" s="117" t="s">
        <v>3245</v>
      </c>
      <c r="M1347" s="103"/>
      <c r="N1347" s="103"/>
      <c r="O1347" s="103"/>
      <c r="P1347" s="103"/>
      <c r="Q1347" s="103"/>
      <c r="R1347" s="103">
        <v>6750</v>
      </c>
      <c r="S1347" s="103"/>
      <c r="T1347" s="103"/>
      <c r="U1347" s="1145" t="s">
        <v>1580</v>
      </c>
      <c r="W1347" s="103" t="str">
        <f t="shared" si="23"/>
        <v/>
      </c>
    </row>
    <row r="1348" spans="1:52" ht="12.75" customHeight="1">
      <c r="A1348" s="108">
        <v>1339</v>
      </c>
      <c r="B1348" s="373"/>
      <c r="C1348" s="65"/>
      <c r="D1348" s="43"/>
      <c r="E1348" s="117"/>
      <c r="F1348" s="117"/>
      <c r="G1348" s="112">
        <v>675090</v>
      </c>
      <c r="H1348" s="111"/>
      <c r="I1348" s="111" t="s">
        <v>7764</v>
      </c>
      <c r="J1348" s="103">
        <v>67500</v>
      </c>
      <c r="K1348" s="103"/>
      <c r="L1348" s="112" t="s">
        <v>3245</v>
      </c>
      <c r="M1348" s="103"/>
      <c r="N1348" s="103"/>
      <c r="O1348" s="103"/>
      <c r="P1348" s="103"/>
      <c r="Q1348" s="103"/>
      <c r="R1348" s="103">
        <v>6750</v>
      </c>
      <c r="S1348" s="103"/>
      <c r="T1348" s="103"/>
      <c r="U1348" s="825" t="s">
        <v>1580</v>
      </c>
      <c r="W1348" s="103" t="str">
        <f t="shared" si="23"/>
        <v/>
      </c>
    </row>
    <row r="1349" spans="1:52" ht="12.75" customHeight="1">
      <c r="A1349" s="108">
        <v>1340</v>
      </c>
      <c r="B1349" s="61"/>
      <c r="C1349" s="62"/>
      <c r="D1349" s="63">
        <v>65</v>
      </c>
      <c r="E1349" s="61"/>
      <c r="F1349" s="152"/>
      <c r="G1349" s="152"/>
      <c r="H1349" s="154"/>
      <c r="I1349" s="154" t="s">
        <v>12</v>
      </c>
      <c r="J1349" s="64"/>
      <c r="K1349" s="64"/>
      <c r="L1349" s="152"/>
      <c r="M1349" s="103"/>
      <c r="N1349" s="103"/>
      <c r="O1349" s="103"/>
      <c r="P1349" s="103"/>
      <c r="Q1349" s="103"/>
      <c r="R1349" s="103"/>
      <c r="S1349" s="103"/>
      <c r="T1349" s="103"/>
      <c r="U1349" s="1145" t="s">
        <v>1580</v>
      </c>
      <c r="W1349" s="103" t="str">
        <f t="shared" si="23"/>
        <v/>
      </c>
    </row>
    <row r="1350" spans="1:52" ht="12.75" customHeight="1">
      <c r="A1350" s="108">
        <v>1341</v>
      </c>
      <c r="B1350" s="22"/>
      <c r="C1350" s="67"/>
      <c r="D1350" s="68"/>
      <c r="E1350" s="79">
        <v>6800</v>
      </c>
      <c r="F1350" s="79"/>
      <c r="G1350" s="79"/>
      <c r="H1350" s="5"/>
      <c r="I1350" s="5" t="s">
        <v>13</v>
      </c>
      <c r="J1350" s="5"/>
      <c r="K1350" s="5"/>
      <c r="L1350" s="79" t="s">
        <v>1130</v>
      </c>
      <c r="M1350" s="20"/>
      <c r="N1350" s="20"/>
      <c r="O1350" s="20"/>
      <c r="P1350" s="20"/>
      <c r="Q1350" s="20"/>
      <c r="R1350" s="23" t="s">
        <v>2232</v>
      </c>
      <c r="S1350" s="20"/>
      <c r="T1350" s="20"/>
      <c r="U1350" s="128" t="s">
        <v>1580</v>
      </c>
      <c r="W1350" s="103" t="str">
        <f t="shared" si="23"/>
        <v/>
      </c>
    </row>
    <row r="1351" spans="1:52" ht="12.75" customHeight="1">
      <c r="A1351" s="108">
        <v>1342</v>
      </c>
      <c r="B1351" s="1144"/>
      <c r="C1351" s="65"/>
      <c r="D1351" s="43"/>
      <c r="E1351" s="117"/>
      <c r="F1351" s="117">
        <v>68000</v>
      </c>
      <c r="G1351" s="117"/>
      <c r="H1351" s="109"/>
      <c r="I1351" s="109" t="s">
        <v>13</v>
      </c>
      <c r="J1351" s="1">
        <v>6800</v>
      </c>
      <c r="L1351" s="117" t="s">
        <v>3240</v>
      </c>
      <c r="M1351" s="103"/>
      <c r="N1351" s="103"/>
      <c r="O1351" s="103"/>
      <c r="P1351" s="103"/>
      <c r="Q1351" s="103"/>
      <c r="R1351" s="103">
        <v>6800</v>
      </c>
      <c r="S1351" s="103"/>
      <c r="T1351" s="103"/>
      <c r="U1351" s="1145" t="s">
        <v>1580</v>
      </c>
      <c r="W1351" s="103" t="str">
        <f t="shared" si="23"/>
        <v/>
      </c>
    </row>
    <row r="1352" spans="1:52" ht="12.75" customHeight="1">
      <c r="A1352" s="108">
        <v>1343</v>
      </c>
      <c r="B1352" s="126"/>
      <c r="C1352" s="65"/>
      <c r="D1352" s="43"/>
      <c r="E1352" s="117"/>
      <c r="F1352" s="117"/>
      <c r="G1352" s="117">
        <v>680010</v>
      </c>
      <c r="H1352" s="109"/>
      <c r="I1352" s="109" t="s">
        <v>14</v>
      </c>
      <c r="J1352" s="1">
        <v>68000</v>
      </c>
      <c r="L1352" s="117" t="s">
        <v>3245</v>
      </c>
      <c r="M1352" s="103"/>
      <c r="N1352" s="103"/>
      <c r="O1352" s="103"/>
      <c r="P1352" s="103"/>
      <c r="Q1352" s="103"/>
      <c r="R1352" s="103">
        <v>6800</v>
      </c>
      <c r="S1352" s="103"/>
      <c r="T1352" s="103"/>
      <c r="U1352" s="128" t="s">
        <v>1580</v>
      </c>
      <c r="W1352" s="103" t="str">
        <f t="shared" si="23"/>
        <v/>
      </c>
    </row>
    <row r="1353" spans="1:52" ht="12.75" customHeight="1">
      <c r="A1353" s="108">
        <v>1344</v>
      </c>
      <c r="B1353" s="1144"/>
      <c r="C1353" s="65"/>
      <c r="D1353" s="43"/>
      <c r="E1353" s="117"/>
      <c r="F1353" s="117"/>
      <c r="G1353" s="117">
        <v>680030</v>
      </c>
      <c r="H1353" s="109"/>
      <c r="I1353" s="109" t="s">
        <v>6904</v>
      </c>
      <c r="J1353" s="1">
        <v>68000</v>
      </c>
      <c r="L1353" s="117" t="s">
        <v>3245</v>
      </c>
      <c r="M1353" s="103"/>
      <c r="N1353" s="103"/>
      <c r="O1353" s="103"/>
      <c r="P1353" s="103"/>
      <c r="Q1353" s="103"/>
      <c r="R1353" s="103">
        <v>6800</v>
      </c>
      <c r="S1353" s="103"/>
      <c r="T1353" s="103"/>
      <c r="U1353" s="1145" t="s">
        <v>1580</v>
      </c>
      <c r="W1353" s="103" t="str">
        <f t="shared" si="23"/>
        <v/>
      </c>
    </row>
    <row r="1354" spans="1:52" ht="12.75" customHeight="1">
      <c r="A1354" s="108">
        <v>1345</v>
      </c>
      <c r="B1354" s="126"/>
      <c r="C1354" s="65"/>
      <c r="D1354" s="43"/>
      <c r="E1354" s="117"/>
      <c r="F1354" s="117"/>
      <c r="G1354" s="117">
        <v>680050</v>
      </c>
      <c r="H1354" s="109"/>
      <c r="I1354" s="109" t="s">
        <v>5499</v>
      </c>
      <c r="J1354" s="1">
        <v>68000</v>
      </c>
      <c r="L1354" s="117" t="s">
        <v>3245</v>
      </c>
      <c r="M1354" s="103"/>
      <c r="N1354" s="103"/>
      <c r="O1354" s="103"/>
      <c r="P1354" s="103"/>
      <c r="Q1354" s="103"/>
      <c r="R1354" s="103">
        <v>6800</v>
      </c>
      <c r="S1354" s="103"/>
      <c r="T1354" s="103"/>
      <c r="U1354" s="128" t="s">
        <v>1580</v>
      </c>
      <c r="V1354" s="223"/>
      <c r="W1354" s="103" t="str">
        <f t="shared" si="23"/>
        <v/>
      </c>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row>
    <row r="1355" spans="1:52" s="20" customFormat="1" ht="12.75" customHeight="1">
      <c r="A1355" s="108">
        <v>1346</v>
      </c>
      <c r="B1355" s="126"/>
      <c r="C1355" s="65"/>
      <c r="D1355" s="43"/>
      <c r="E1355" s="117"/>
      <c r="F1355" s="117"/>
      <c r="G1355" s="117">
        <v>680060</v>
      </c>
      <c r="H1355" s="109"/>
      <c r="I1355" s="109" t="s">
        <v>15</v>
      </c>
      <c r="J1355" s="1">
        <v>68000</v>
      </c>
      <c r="K1355" s="1"/>
      <c r="L1355" s="117" t="s">
        <v>3245</v>
      </c>
      <c r="M1355" s="103"/>
      <c r="N1355" s="103"/>
      <c r="O1355" s="103"/>
      <c r="P1355" s="103"/>
      <c r="Q1355" s="103"/>
      <c r="R1355" s="103">
        <v>6800</v>
      </c>
      <c r="S1355" s="103"/>
      <c r="T1355" s="103"/>
      <c r="U1355" s="1145" t="s">
        <v>1580</v>
      </c>
      <c r="V1355" s="38"/>
      <c r="W1355" s="103" t="str">
        <f t="shared" si="23"/>
        <v/>
      </c>
      <c r="X1355" s="103"/>
      <c r="Y1355" s="103"/>
      <c r="Z1355" s="103"/>
      <c r="AA1355" s="103"/>
      <c r="AB1355" s="103"/>
      <c r="AC1355" s="103"/>
      <c r="AD1355" s="103"/>
      <c r="AE1355" s="103"/>
      <c r="AF1355" s="103"/>
      <c r="AG1355" s="103"/>
      <c r="AH1355" s="103"/>
      <c r="AI1355" s="103"/>
      <c r="AJ1355" s="103"/>
      <c r="AK1355" s="103"/>
      <c r="AL1355" s="103"/>
      <c r="AM1355" s="103"/>
      <c r="AN1355" s="103"/>
      <c r="AO1355" s="103"/>
      <c r="AP1355" s="103"/>
      <c r="AQ1355" s="103"/>
      <c r="AR1355" s="103"/>
      <c r="AS1355" s="103"/>
      <c r="AT1355" s="103"/>
      <c r="AU1355" s="103"/>
      <c r="AV1355" s="103"/>
      <c r="AW1355" s="103"/>
      <c r="AX1355" s="103"/>
      <c r="AY1355" s="103"/>
      <c r="AZ1355" s="103"/>
    </row>
    <row r="1356" spans="1:52" ht="12.75" customHeight="1">
      <c r="A1356" s="108">
        <v>1347</v>
      </c>
      <c r="B1356" s="61"/>
      <c r="C1356" s="62"/>
      <c r="D1356" s="63" t="s">
        <v>740</v>
      </c>
      <c r="E1356" s="61"/>
      <c r="F1356" s="152"/>
      <c r="G1356" s="152"/>
      <c r="H1356" s="154"/>
      <c r="I1356" s="154" t="s">
        <v>741</v>
      </c>
      <c r="J1356" s="64"/>
      <c r="K1356" s="64"/>
      <c r="L1356" s="152"/>
      <c r="M1356" s="103"/>
      <c r="N1356" s="103"/>
      <c r="O1356" s="103"/>
      <c r="P1356" s="103"/>
      <c r="Q1356" s="103"/>
      <c r="R1356" s="103"/>
      <c r="S1356" s="103"/>
      <c r="T1356" s="103"/>
      <c r="U1356" s="128" t="s">
        <v>1580</v>
      </c>
      <c r="W1356" s="103" t="str">
        <f t="shared" si="23"/>
        <v/>
      </c>
    </row>
    <row r="1357" spans="1:52" ht="12.75" customHeight="1">
      <c r="A1357" s="108">
        <v>1348</v>
      </c>
      <c r="B1357" s="22"/>
      <c r="C1357" s="67"/>
      <c r="D1357" s="68"/>
      <c r="E1357" s="79">
        <v>6851</v>
      </c>
      <c r="F1357" s="79"/>
      <c r="G1357" s="79"/>
      <c r="H1357" s="5"/>
      <c r="I1357" s="5" t="s">
        <v>742</v>
      </c>
      <c r="J1357" s="5"/>
      <c r="K1357" s="5"/>
      <c r="L1357" s="79" t="s">
        <v>1130</v>
      </c>
      <c r="M1357" s="20"/>
      <c r="N1357" s="20"/>
      <c r="O1357" s="20"/>
      <c r="P1357" s="20"/>
      <c r="Q1357" s="20"/>
      <c r="R1357" s="23" t="s">
        <v>2232</v>
      </c>
      <c r="S1357" s="20"/>
      <c r="T1357" s="20"/>
      <c r="U1357" s="128" t="s">
        <v>1580</v>
      </c>
      <c r="W1357" s="103" t="str">
        <f t="shared" si="23"/>
        <v/>
      </c>
    </row>
    <row r="1358" spans="1:52" ht="12.75" customHeight="1">
      <c r="A1358" s="108">
        <v>1349</v>
      </c>
      <c r="B1358" s="1144"/>
      <c r="C1358" s="65"/>
      <c r="D1358" s="43"/>
      <c r="E1358" s="117"/>
      <c r="F1358" s="117">
        <v>68510</v>
      </c>
      <c r="G1358" s="117"/>
      <c r="H1358" s="109"/>
      <c r="I1358" s="5" t="s">
        <v>742</v>
      </c>
      <c r="J1358" s="1">
        <v>6851</v>
      </c>
      <c r="L1358" s="117" t="s">
        <v>3240</v>
      </c>
      <c r="M1358" s="103"/>
      <c r="N1358" s="103"/>
      <c r="O1358" s="103"/>
      <c r="P1358" s="103"/>
      <c r="Q1358" s="103"/>
      <c r="R1358" s="103">
        <v>6851</v>
      </c>
      <c r="S1358" s="103"/>
      <c r="T1358" s="103"/>
      <c r="U1358" s="1145" t="s">
        <v>1580</v>
      </c>
      <c r="V1358" s="223"/>
      <c r="W1358" s="103" t="str">
        <f t="shared" si="23"/>
        <v/>
      </c>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row>
    <row r="1359" spans="1:52" ht="12.75" customHeight="1">
      <c r="A1359" s="108">
        <v>1350</v>
      </c>
      <c r="B1359" s="346"/>
      <c r="C1359" s="65"/>
      <c r="D1359" s="43"/>
      <c r="E1359" s="117"/>
      <c r="F1359" s="117"/>
      <c r="G1359" s="1145">
        <v>685100</v>
      </c>
      <c r="H1359" s="103"/>
      <c r="I1359" s="103" t="s">
        <v>7500</v>
      </c>
      <c r="J1359" s="103">
        <v>68510</v>
      </c>
      <c r="K1359" s="103"/>
      <c r="L1359" s="1145" t="s">
        <v>3245</v>
      </c>
      <c r="M1359" s="103"/>
      <c r="N1359" s="103"/>
      <c r="O1359" s="103"/>
      <c r="P1359" s="103"/>
      <c r="Q1359" s="103"/>
      <c r="R1359" s="103">
        <v>6851</v>
      </c>
      <c r="S1359" s="103"/>
      <c r="T1359" s="103"/>
      <c r="U1359" s="347" t="s">
        <v>1580</v>
      </c>
      <c r="V1359" s="222" t="s">
        <v>7540</v>
      </c>
      <c r="W1359" s="103" t="str">
        <f t="shared" si="23"/>
        <v>App</v>
      </c>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row>
    <row r="1360" spans="1:52" s="20" customFormat="1" ht="12.75" customHeight="1">
      <c r="A1360" s="108">
        <v>1351</v>
      </c>
      <c r="B1360" s="1144"/>
      <c r="C1360" s="65"/>
      <c r="D1360" s="43"/>
      <c r="E1360" s="117"/>
      <c r="F1360" s="117"/>
      <c r="G1360" s="117">
        <v>685110</v>
      </c>
      <c r="H1360" s="109"/>
      <c r="I1360" s="109" t="s">
        <v>743</v>
      </c>
      <c r="J1360" s="1">
        <v>68510</v>
      </c>
      <c r="K1360" s="1"/>
      <c r="L1360" s="117" t="s">
        <v>3245</v>
      </c>
      <c r="M1360" s="103"/>
      <c r="N1360" s="103"/>
      <c r="O1360" s="103"/>
      <c r="P1360" s="103"/>
      <c r="Q1360" s="103"/>
      <c r="R1360" s="103">
        <v>6851</v>
      </c>
      <c r="S1360" s="103"/>
      <c r="T1360" s="103"/>
      <c r="U1360" s="1145" t="s">
        <v>1580</v>
      </c>
      <c r="V1360" s="38"/>
      <c r="W1360" s="103" t="str">
        <f t="shared" si="23"/>
        <v/>
      </c>
      <c r="X1360" s="103"/>
      <c r="Y1360" s="103"/>
      <c r="Z1360" s="103"/>
      <c r="AA1360" s="103"/>
      <c r="AB1360" s="103"/>
      <c r="AC1360" s="103"/>
      <c r="AD1360" s="103"/>
      <c r="AE1360" s="103"/>
      <c r="AF1360" s="103"/>
      <c r="AG1360" s="103"/>
      <c r="AH1360" s="103"/>
      <c r="AI1360" s="103"/>
      <c r="AJ1360" s="103"/>
      <c r="AK1360" s="103"/>
      <c r="AL1360" s="103"/>
      <c r="AM1360" s="103"/>
      <c r="AN1360" s="103"/>
      <c r="AO1360" s="103"/>
      <c r="AP1360" s="103"/>
      <c r="AQ1360" s="103"/>
      <c r="AR1360" s="103"/>
      <c r="AS1360" s="103"/>
      <c r="AT1360" s="103"/>
      <c r="AU1360" s="103"/>
      <c r="AV1360" s="103"/>
      <c r="AW1360" s="103"/>
      <c r="AX1360" s="103"/>
      <c r="AY1360" s="103"/>
      <c r="AZ1360" s="103"/>
    </row>
    <row r="1361" spans="1:52" ht="12.75" customHeight="1">
      <c r="A1361" s="108">
        <v>1352</v>
      </c>
      <c r="B1361" s="61"/>
      <c r="C1361" s="62"/>
      <c r="D1361" s="63">
        <v>66</v>
      </c>
      <c r="E1361" s="61"/>
      <c r="F1361" s="152"/>
      <c r="G1361" s="152"/>
      <c r="H1361" s="154"/>
      <c r="I1361" s="154" t="s">
        <v>16</v>
      </c>
      <c r="J1361" s="64"/>
      <c r="K1361" s="64"/>
      <c r="L1361" s="152"/>
      <c r="M1361" s="103"/>
      <c r="N1361" s="103"/>
      <c r="O1361" s="103"/>
      <c r="P1361" s="103"/>
      <c r="Q1361" s="103"/>
      <c r="R1361" s="103"/>
      <c r="S1361" s="103"/>
      <c r="T1361" s="103"/>
      <c r="U1361" s="347" t="s">
        <v>1580</v>
      </c>
      <c r="W1361" s="103" t="str">
        <f t="shared" ref="W1361:W1424" si="24">LEFT(V1361,3)</f>
        <v/>
      </c>
    </row>
    <row r="1362" spans="1:52" ht="12.75" customHeight="1">
      <c r="A1362" s="108">
        <v>1353</v>
      </c>
      <c r="B1362" s="22"/>
      <c r="C1362" s="67"/>
      <c r="D1362" s="68"/>
      <c r="E1362" s="79">
        <v>6850</v>
      </c>
      <c r="F1362" s="79"/>
      <c r="G1362" s="79"/>
      <c r="H1362" s="5"/>
      <c r="I1362" s="5" t="s">
        <v>17</v>
      </c>
      <c r="J1362" s="5"/>
      <c r="K1362" s="5"/>
      <c r="L1362" s="79" t="s">
        <v>1130</v>
      </c>
      <c r="M1362" s="20"/>
      <c r="N1362" s="20"/>
      <c r="O1362" s="20"/>
      <c r="P1362" s="20"/>
      <c r="Q1362" s="20"/>
      <c r="R1362" s="23" t="s">
        <v>2232</v>
      </c>
      <c r="S1362" s="20"/>
      <c r="T1362" s="20"/>
      <c r="U1362" s="1145" t="s">
        <v>1580</v>
      </c>
      <c r="V1362" s="223"/>
      <c r="W1362" s="103" t="str">
        <f t="shared" si="24"/>
        <v/>
      </c>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row>
    <row r="1363" spans="1:52" s="20" customFormat="1" ht="12.75" customHeight="1">
      <c r="A1363" s="108">
        <v>1354</v>
      </c>
      <c r="B1363" s="126"/>
      <c r="C1363" s="65"/>
      <c r="D1363" s="43"/>
      <c r="E1363" s="117"/>
      <c r="F1363" s="117">
        <v>68530</v>
      </c>
      <c r="G1363" s="117"/>
      <c r="H1363" s="109"/>
      <c r="I1363" s="109" t="s">
        <v>17</v>
      </c>
      <c r="J1363" s="1">
        <v>6850</v>
      </c>
      <c r="K1363" s="1"/>
      <c r="L1363" s="117" t="s">
        <v>3240</v>
      </c>
      <c r="M1363" s="103"/>
      <c r="N1363" s="103"/>
      <c r="O1363" s="103"/>
      <c r="P1363" s="103"/>
      <c r="Q1363" s="103"/>
      <c r="R1363" s="103">
        <v>6850</v>
      </c>
      <c r="S1363" s="103"/>
      <c r="T1363" s="103"/>
      <c r="U1363" s="347" t="s">
        <v>1580</v>
      </c>
      <c r="V1363" s="38"/>
      <c r="W1363" s="103" t="str">
        <f t="shared" si="24"/>
        <v/>
      </c>
      <c r="X1363" s="103"/>
      <c r="Y1363" s="103"/>
      <c r="Z1363" s="103"/>
      <c r="AA1363" s="103"/>
      <c r="AB1363" s="103"/>
      <c r="AC1363" s="103"/>
      <c r="AD1363" s="103"/>
      <c r="AE1363" s="103"/>
      <c r="AF1363" s="103"/>
      <c r="AG1363" s="103"/>
      <c r="AH1363" s="103"/>
      <c r="AI1363" s="103"/>
      <c r="AJ1363" s="103"/>
      <c r="AK1363" s="103"/>
      <c r="AL1363" s="103"/>
      <c r="AM1363" s="103"/>
      <c r="AN1363" s="103"/>
      <c r="AO1363" s="103"/>
      <c r="AP1363" s="103"/>
      <c r="AQ1363" s="103"/>
      <c r="AR1363" s="103"/>
      <c r="AS1363" s="103"/>
      <c r="AT1363" s="103"/>
      <c r="AU1363" s="103"/>
      <c r="AV1363" s="103"/>
      <c r="AW1363" s="103"/>
      <c r="AX1363" s="103"/>
      <c r="AY1363" s="103"/>
      <c r="AZ1363" s="103"/>
    </row>
    <row r="1364" spans="1:52" ht="12.75" customHeight="1">
      <c r="A1364" s="108">
        <v>1355</v>
      </c>
      <c r="B1364" s="1144"/>
      <c r="C1364" s="65"/>
      <c r="D1364" s="43"/>
      <c r="E1364" s="117"/>
      <c r="F1364" s="117"/>
      <c r="G1364" s="112">
        <v>685300</v>
      </c>
      <c r="H1364" s="111"/>
      <c r="I1364" s="111" t="s">
        <v>7499</v>
      </c>
      <c r="J1364" s="103">
        <v>68530</v>
      </c>
      <c r="K1364" s="103"/>
      <c r="L1364" s="112" t="s">
        <v>3245</v>
      </c>
      <c r="M1364" s="103"/>
      <c r="N1364" s="103"/>
      <c r="O1364" s="103"/>
      <c r="P1364" s="103"/>
      <c r="Q1364" s="103"/>
      <c r="R1364" s="103">
        <v>6850</v>
      </c>
      <c r="S1364" s="103"/>
      <c r="T1364" s="103"/>
      <c r="U1364" s="1145" t="s">
        <v>1580</v>
      </c>
      <c r="V1364" s="222" t="s">
        <v>7540</v>
      </c>
      <c r="W1364" s="103" t="str">
        <f t="shared" si="24"/>
        <v>App</v>
      </c>
    </row>
    <row r="1365" spans="1:52" ht="12.75" customHeight="1">
      <c r="A1365" s="108">
        <v>1356</v>
      </c>
      <c r="B1365" s="346"/>
      <c r="C1365" s="65"/>
      <c r="D1365" s="43"/>
      <c r="E1365" s="117"/>
      <c r="F1365" s="117"/>
      <c r="G1365" s="112">
        <v>685310</v>
      </c>
      <c r="H1365" s="111"/>
      <c r="I1365" s="111" t="s">
        <v>7531</v>
      </c>
      <c r="J1365" s="103">
        <v>68530</v>
      </c>
      <c r="K1365" s="103"/>
      <c r="L1365" s="112" t="s">
        <v>3245</v>
      </c>
      <c r="M1365" s="103"/>
      <c r="N1365" s="103"/>
      <c r="O1365" s="103"/>
      <c r="P1365" s="103"/>
      <c r="Q1365" s="103"/>
      <c r="R1365" s="103">
        <v>6850</v>
      </c>
      <c r="S1365" s="103"/>
      <c r="T1365" s="103"/>
      <c r="U1365" s="347" t="s">
        <v>1580</v>
      </c>
      <c r="V1365" s="222" t="s">
        <v>7540</v>
      </c>
      <c r="W1365" s="103" t="str">
        <f t="shared" si="24"/>
        <v>App</v>
      </c>
    </row>
    <row r="1366" spans="1:52" ht="12.75" customHeight="1">
      <c r="A1366" s="108">
        <v>1357</v>
      </c>
      <c r="B1366" s="61"/>
      <c r="C1366" s="62"/>
      <c r="D1366" s="63">
        <v>67</v>
      </c>
      <c r="E1366" s="61"/>
      <c r="F1366" s="152"/>
      <c r="G1366" s="152"/>
      <c r="H1366" s="154"/>
      <c r="I1366" s="154" t="s">
        <v>18</v>
      </c>
      <c r="J1366" s="64"/>
      <c r="K1366" s="64"/>
      <c r="L1366" s="152"/>
      <c r="M1366" s="103"/>
      <c r="N1366" s="103"/>
      <c r="O1366" s="103"/>
      <c r="P1366" s="103"/>
      <c r="Q1366" s="103"/>
      <c r="R1366" s="103"/>
      <c r="S1366" s="103"/>
      <c r="T1366" s="103"/>
      <c r="U1366" s="347" t="s">
        <v>1580</v>
      </c>
      <c r="W1366" s="103" t="str">
        <f t="shared" si="24"/>
        <v/>
      </c>
    </row>
    <row r="1367" spans="1:52" ht="12.75" customHeight="1">
      <c r="A1367" s="108">
        <v>1358</v>
      </c>
      <c r="B1367" s="1146"/>
      <c r="C1367" s="44"/>
      <c r="D1367" s="45"/>
      <c r="E1367" s="23">
        <v>6852</v>
      </c>
      <c r="F1367" s="112"/>
      <c r="G1367" s="112"/>
      <c r="H1367" s="111"/>
      <c r="I1367" s="111" t="s">
        <v>19</v>
      </c>
      <c r="J1367" s="103"/>
      <c r="K1367" s="103"/>
      <c r="L1367" s="112" t="s">
        <v>3240</v>
      </c>
      <c r="M1367" s="103"/>
      <c r="N1367" s="103"/>
      <c r="O1367" s="103"/>
      <c r="P1367" s="103"/>
      <c r="Q1367" s="103"/>
      <c r="R1367" s="103"/>
      <c r="S1367" s="103"/>
      <c r="T1367" s="103"/>
      <c r="U1367" s="1145" t="s">
        <v>1580</v>
      </c>
      <c r="W1367" s="103" t="str">
        <f t="shared" si="24"/>
        <v/>
      </c>
    </row>
    <row r="1368" spans="1:52" ht="12.75" customHeight="1">
      <c r="A1368" s="108">
        <v>1359</v>
      </c>
      <c r="B1368" s="1144"/>
      <c r="C1368" s="65"/>
      <c r="D1368" s="43"/>
      <c r="E1368" s="117"/>
      <c r="F1368" s="117">
        <v>68520</v>
      </c>
      <c r="G1368" s="117"/>
      <c r="H1368" s="109"/>
      <c r="I1368" s="109" t="s">
        <v>19</v>
      </c>
      <c r="J1368" s="1">
        <v>6852</v>
      </c>
      <c r="L1368" s="117" t="s">
        <v>3240</v>
      </c>
      <c r="M1368" s="103"/>
      <c r="N1368" s="103"/>
      <c r="O1368" s="103"/>
      <c r="P1368" s="103"/>
      <c r="Q1368" s="103"/>
      <c r="R1368" s="103">
        <v>6850</v>
      </c>
      <c r="S1368" s="103"/>
      <c r="T1368" s="103"/>
      <c r="U1368" s="128" t="s">
        <v>1580</v>
      </c>
      <c r="W1368" s="103" t="str">
        <f t="shared" si="24"/>
        <v/>
      </c>
    </row>
    <row r="1369" spans="1:52" ht="12.75" customHeight="1">
      <c r="A1369" s="108">
        <v>1360</v>
      </c>
      <c r="B1369" s="126"/>
      <c r="C1369" s="65"/>
      <c r="D1369" s="43"/>
      <c r="E1369" s="117"/>
      <c r="F1369" s="117"/>
      <c r="G1369" s="112">
        <v>685200</v>
      </c>
      <c r="H1369" s="111"/>
      <c r="I1369" s="111" t="s">
        <v>7532</v>
      </c>
      <c r="J1369" s="103">
        <v>68520</v>
      </c>
      <c r="K1369" s="103"/>
      <c r="L1369" s="112" t="s">
        <v>3245</v>
      </c>
      <c r="M1369" s="103"/>
      <c r="N1369" s="103"/>
      <c r="O1369" s="103"/>
      <c r="P1369" s="103"/>
      <c r="Q1369" s="103"/>
      <c r="R1369" s="103">
        <v>6850</v>
      </c>
      <c r="S1369" s="103"/>
      <c r="T1369" s="103"/>
      <c r="U1369" s="128" t="s">
        <v>1580</v>
      </c>
      <c r="V1369" s="222" t="s">
        <v>7540</v>
      </c>
      <c r="W1369" s="103" t="str">
        <f t="shared" si="24"/>
        <v>App</v>
      </c>
    </row>
    <row r="1370" spans="1:52" ht="12.75" customHeight="1">
      <c r="A1370" s="108">
        <v>1361</v>
      </c>
      <c r="B1370" s="61"/>
      <c r="C1370" s="62"/>
      <c r="D1370" s="63">
        <v>68</v>
      </c>
      <c r="E1370" s="61"/>
      <c r="F1370" s="152"/>
      <c r="G1370" s="152"/>
      <c r="H1370" s="154"/>
      <c r="I1370" s="154" t="s">
        <v>20</v>
      </c>
      <c r="J1370" s="64"/>
      <c r="K1370" s="64"/>
      <c r="L1370" s="152"/>
      <c r="M1370" s="103"/>
      <c r="N1370" s="103"/>
      <c r="O1370" s="103"/>
      <c r="P1370" s="103"/>
      <c r="Q1370" s="103"/>
      <c r="R1370" s="103"/>
      <c r="S1370" s="103"/>
      <c r="T1370" s="103"/>
      <c r="U1370" s="128" t="s">
        <v>1580</v>
      </c>
      <c r="W1370" s="103" t="str">
        <f t="shared" si="24"/>
        <v/>
      </c>
    </row>
    <row r="1371" spans="1:52" ht="12.75" customHeight="1">
      <c r="A1371" s="108">
        <v>1362</v>
      </c>
      <c r="B1371" s="22"/>
      <c r="C1371" s="67"/>
      <c r="D1371" s="68"/>
      <c r="E1371" s="79">
        <v>6940</v>
      </c>
      <c r="F1371" s="79"/>
      <c r="G1371" s="79"/>
      <c r="H1371" s="5"/>
      <c r="I1371" s="5" t="s">
        <v>21</v>
      </c>
      <c r="J1371" s="5"/>
      <c r="K1371" s="5"/>
      <c r="L1371" s="79" t="s">
        <v>1130</v>
      </c>
      <c r="M1371" s="20"/>
      <c r="N1371" s="20"/>
      <c r="O1371" s="20"/>
      <c r="P1371" s="20"/>
      <c r="Q1371" s="20"/>
      <c r="R1371" s="23" t="s">
        <v>2232</v>
      </c>
      <c r="S1371" s="20"/>
      <c r="T1371" s="20"/>
      <c r="U1371" s="1145" t="s">
        <v>1580</v>
      </c>
      <c r="W1371" s="103" t="str">
        <f t="shared" si="24"/>
        <v/>
      </c>
    </row>
    <row r="1372" spans="1:52" ht="12.75" customHeight="1">
      <c r="A1372" s="108">
        <v>1363</v>
      </c>
      <c r="B1372" s="126"/>
      <c r="C1372" s="65"/>
      <c r="D1372" s="43"/>
      <c r="E1372" s="117"/>
      <c r="F1372" s="117">
        <v>69400</v>
      </c>
      <c r="G1372" s="117"/>
      <c r="H1372" s="109"/>
      <c r="I1372" s="1" t="s">
        <v>21</v>
      </c>
      <c r="J1372" s="1">
        <v>6940</v>
      </c>
      <c r="L1372" s="117" t="s">
        <v>3240</v>
      </c>
      <c r="M1372" s="103"/>
      <c r="N1372" s="103"/>
      <c r="O1372" s="103"/>
      <c r="P1372" s="103"/>
      <c r="Q1372" s="103"/>
      <c r="R1372" s="103">
        <v>6940</v>
      </c>
      <c r="S1372" s="103"/>
      <c r="T1372" s="103"/>
      <c r="U1372" s="128" t="s">
        <v>1580</v>
      </c>
      <c r="W1372" s="103" t="str">
        <f t="shared" si="24"/>
        <v/>
      </c>
    </row>
    <row r="1373" spans="1:52" ht="12.75" customHeight="1">
      <c r="A1373" s="108">
        <v>1364</v>
      </c>
      <c r="B1373" s="1144"/>
      <c r="C1373" s="65"/>
      <c r="D1373" s="43"/>
      <c r="E1373" s="117"/>
      <c r="F1373" s="117"/>
      <c r="G1373" s="112">
        <v>694000</v>
      </c>
      <c r="H1373" s="109"/>
      <c r="I1373" s="1" t="s">
        <v>22</v>
      </c>
      <c r="J1373" s="1">
        <v>69400</v>
      </c>
      <c r="L1373" s="117" t="s">
        <v>3245</v>
      </c>
      <c r="M1373" s="103"/>
      <c r="N1373" s="103"/>
      <c r="O1373" s="103"/>
      <c r="P1373" s="103"/>
      <c r="Q1373" s="103"/>
      <c r="R1373" s="103">
        <v>6940</v>
      </c>
      <c r="S1373" s="103"/>
      <c r="T1373" s="103"/>
      <c r="U1373" s="1145" t="s">
        <v>1580</v>
      </c>
      <c r="W1373" s="103" t="str">
        <f t="shared" si="24"/>
        <v/>
      </c>
    </row>
    <row r="1374" spans="1:52" ht="12.75" customHeight="1">
      <c r="A1374" s="108">
        <v>1365</v>
      </c>
      <c r="B1374" s="61"/>
      <c r="C1374" s="62"/>
      <c r="D1374" s="63">
        <v>69</v>
      </c>
      <c r="E1374" s="61"/>
      <c r="F1374" s="152"/>
      <c r="G1374" s="152"/>
      <c r="H1374" s="154"/>
      <c r="I1374" s="154" t="s">
        <v>23</v>
      </c>
      <c r="J1374" s="64"/>
      <c r="K1374" s="64"/>
      <c r="L1374" s="152"/>
      <c r="M1374" s="103"/>
      <c r="N1374" s="103"/>
      <c r="O1374" s="103"/>
      <c r="P1374" s="103"/>
      <c r="Q1374" s="103"/>
      <c r="R1374" s="103"/>
      <c r="S1374" s="103"/>
      <c r="T1374" s="103"/>
      <c r="U1374" s="128" t="s">
        <v>1580</v>
      </c>
      <c r="W1374" s="103" t="str">
        <f t="shared" si="24"/>
        <v/>
      </c>
    </row>
    <row r="1375" spans="1:52" ht="12.75" customHeight="1">
      <c r="A1375" s="108">
        <v>1366</v>
      </c>
      <c r="B1375" s="22"/>
      <c r="C1375" s="67"/>
      <c r="D1375" s="68"/>
      <c r="E1375" s="79">
        <v>6990</v>
      </c>
      <c r="F1375" s="79"/>
      <c r="G1375" s="79"/>
      <c r="H1375" s="5"/>
      <c r="I1375" s="5" t="s">
        <v>24</v>
      </c>
      <c r="J1375" s="5"/>
      <c r="K1375" s="5"/>
      <c r="L1375" s="79" t="s">
        <v>1130</v>
      </c>
      <c r="M1375" s="20"/>
      <c r="N1375" s="20"/>
      <c r="O1375" s="20"/>
      <c r="P1375" s="20"/>
      <c r="Q1375" s="20"/>
      <c r="R1375" s="23" t="s">
        <v>2232</v>
      </c>
      <c r="S1375" s="20"/>
      <c r="T1375" s="20"/>
      <c r="U1375" s="128" t="s">
        <v>1580</v>
      </c>
      <c r="W1375" s="103" t="str">
        <f t="shared" si="24"/>
        <v/>
      </c>
    </row>
    <row r="1376" spans="1:52" ht="12.75" customHeight="1">
      <c r="A1376" s="108">
        <v>1367</v>
      </c>
      <c r="B1376" s="1144"/>
      <c r="C1376" s="65"/>
      <c r="D1376" s="43"/>
      <c r="E1376" s="117"/>
      <c r="F1376" s="117">
        <v>69900</v>
      </c>
      <c r="G1376" s="117"/>
      <c r="H1376" s="109"/>
      <c r="I1376" s="109" t="s">
        <v>24</v>
      </c>
      <c r="J1376" s="1">
        <v>6990</v>
      </c>
      <c r="L1376" s="117" t="s">
        <v>3240</v>
      </c>
      <c r="M1376" s="103"/>
      <c r="N1376" s="103"/>
      <c r="O1376" s="103"/>
      <c r="P1376" s="103"/>
      <c r="Q1376" s="103"/>
      <c r="R1376" s="103">
        <v>6990</v>
      </c>
      <c r="S1376" s="103"/>
      <c r="T1376" s="103"/>
      <c r="U1376" s="1145" t="s">
        <v>1580</v>
      </c>
      <c r="W1376" s="103" t="str">
        <f t="shared" si="24"/>
        <v/>
      </c>
    </row>
    <row r="1377" spans="1:52" ht="12.75" customHeight="1">
      <c r="A1377" s="108">
        <v>1368</v>
      </c>
      <c r="B1377" s="126"/>
      <c r="C1377" s="65"/>
      <c r="D1377" s="43"/>
      <c r="E1377" s="117"/>
      <c r="F1377" s="117"/>
      <c r="G1377" s="117">
        <v>699010</v>
      </c>
      <c r="H1377" s="109"/>
      <c r="I1377" s="109" t="s">
        <v>25</v>
      </c>
      <c r="J1377" s="1">
        <v>69900</v>
      </c>
      <c r="L1377" s="117" t="s">
        <v>1130</v>
      </c>
      <c r="M1377" s="103"/>
      <c r="N1377" s="103"/>
      <c r="O1377" s="103"/>
      <c r="P1377" s="103"/>
      <c r="Q1377" s="103"/>
      <c r="R1377" s="103">
        <v>6990</v>
      </c>
      <c r="S1377" s="103"/>
      <c r="T1377" s="103"/>
      <c r="U1377" s="128" t="s">
        <v>1580</v>
      </c>
      <c r="W1377" s="103" t="str">
        <f t="shared" si="24"/>
        <v/>
      </c>
    </row>
    <row r="1378" spans="1:52" ht="12.75" customHeight="1">
      <c r="A1378" s="108">
        <v>1369</v>
      </c>
      <c r="B1378" s="22"/>
      <c r="C1378" s="67"/>
      <c r="D1378" s="68"/>
      <c r="E1378" s="79">
        <v>7990</v>
      </c>
      <c r="F1378" s="79"/>
      <c r="G1378" s="79"/>
      <c r="H1378" s="5"/>
      <c r="I1378" s="5" t="s">
        <v>26</v>
      </c>
      <c r="J1378" s="5"/>
      <c r="K1378" s="5"/>
      <c r="L1378" s="79" t="s">
        <v>1130</v>
      </c>
      <c r="M1378" s="20"/>
      <c r="N1378" s="20"/>
      <c r="O1378" s="20"/>
      <c r="P1378" s="20"/>
      <c r="Q1378" s="20"/>
      <c r="R1378" s="23" t="s">
        <v>2232</v>
      </c>
      <c r="S1378" s="20"/>
      <c r="T1378" s="20"/>
      <c r="U1378" s="128" t="s">
        <v>1580</v>
      </c>
      <c r="W1378" s="103" t="str">
        <f t="shared" si="24"/>
        <v/>
      </c>
    </row>
    <row r="1379" spans="1:52" ht="12.75" customHeight="1">
      <c r="A1379" s="108">
        <v>1370</v>
      </c>
      <c r="B1379" s="126"/>
      <c r="C1379" s="65"/>
      <c r="D1379" s="43"/>
      <c r="E1379" s="117"/>
      <c r="F1379" s="117">
        <v>79900</v>
      </c>
      <c r="G1379" s="117"/>
      <c r="H1379" s="109"/>
      <c r="I1379" s="1" t="s">
        <v>26</v>
      </c>
      <c r="J1379" s="1">
        <v>7990</v>
      </c>
      <c r="L1379" s="117" t="s">
        <v>3240</v>
      </c>
      <c r="M1379" s="103"/>
      <c r="N1379" s="103"/>
      <c r="O1379" s="103"/>
      <c r="P1379" s="103"/>
      <c r="Q1379" s="103"/>
      <c r="R1379" s="103">
        <v>7990</v>
      </c>
      <c r="S1379" s="103"/>
      <c r="T1379" s="103"/>
      <c r="U1379" s="128" t="s">
        <v>1580</v>
      </c>
      <c r="W1379" s="103" t="str">
        <f t="shared" si="24"/>
        <v/>
      </c>
    </row>
    <row r="1380" spans="1:52" ht="12.75" customHeight="1">
      <c r="A1380" s="108">
        <v>1371</v>
      </c>
      <c r="B1380" s="126"/>
      <c r="C1380" s="65"/>
      <c r="D1380" s="43"/>
      <c r="E1380" s="117"/>
      <c r="F1380" s="117"/>
      <c r="G1380" s="117">
        <v>799010</v>
      </c>
      <c r="H1380" s="109"/>
      <c r="I1380" s="1" t="s">
        <v>27</v>
      </c>
      <c r="J1380" s="1">
        <v>79900</v>
      </c>
      <c r="L1380" s="117" t="s">
        <v>1130</v>
      </c>
      <c r="M1380" s="103"/>
      <c r="N1380" s="103"/>
      <c r="O1380" s="103"/>
      <c r="P1380" s="103"/>
      <c r="Q1380" s="103"/>
      <c r="R1380" s="103">
        <v>7990</v>
      </c>
      <c r="S1380" s="103"/>
      <c r="T1380" s="103"/>
      <c r="U1380" s="128" t="s">
        <v>1580</v>
      </c>
      <c r="W1380" s="103" t="str">
        <f t="shared" si="24"/>
        <v/>
      </c>
    </row>
    <row r="1381" spans="1:52" ht="12.75" customHeight="1">
      <c r="A1381" s="108">
        <v>1372</v>
      </c>
      <c r="B1381" s="61"/>
      <c r="C1381" s="62"/>
      <c r="D1381" s="63" t="s">
        <v>28</v>
      </c>
      <c r="E1381" s="61"/>
      <c r="F1381" s="152"/>
      <c r="G1381" s="152"/>
      <c r="H1381" s="154"/>
      <c r="I1381" s="154" t="s">
        <v>29</v>
      </c>
      <c r="J1381" s="64"/>
      <c r="K1381" s="64"/>
      <c r="L1381" s="152" t="s">
        <v>3240</v>
      </c>
      <c r="M1381" s="103"/>
      <c r="N1381" s="103"/>
      <c r="O1381" s="103"/>
      <c r="P1381" s="103"/>
      <c r="Q1381" s="103"/>
      <c r="R1381" s="103"/>
      <c r="S1381" s="103"/>
      <c r="T1381" s="103"/>
      <c r="U1381" s="128" t="s">
        <v>1580</v>
      </c>
      <c r="W1381" s="103" t="str">
        <f t="shared" si="24"/>
        <v/>
      </c>
    </row>
    <row r="1382" spans="1:52" ht="12.75" customHeight="1">
      <c r="A1382" s="108">
        <v>1373</v>
      </c>
      <c r="B1382" s="126"/>
      <c r="C1382" s="65"/>
      <c r="D1382" s="45"/>
      <c r="E1382" s="112">
        <v>6910</v>
      </c>
      <c r="F1382" s="112"/>
      <c r="G1382" s="112"/>
      <c r="H1382" s="111"/>
      <c r="I1382" s="111" t="s">
        <v>30</v>
      </c>
      <c r="J1382" s="103"/>
      <c r="K1382" s="103"/>
      <c r="L1382" s="112" t="s">
        <v>3240</v>
      </c>
      <c r="M1382" s="103"/>
      <c r="N1382" s="103"/>
      <c r="O1382" s="103"/>
      <c r="P1382" s="103"/>
      <c r="Q1382" s="103"/>
      <c r="R1382" s="103"/>
      <c r="S1382" s="103"/>
      <c r="T1382" s="103"/>
      <c r="U1382" s="128" t="s">
        <v>1580</v>
      </c>
      <c r="W1382" s="103" t="str">
        <f t="shared" si="24"/>
        <v/>
      </c>
    </row>
    <row r="1383" spans="1:52" ht="12.75" customHeight="1">
      <c r="A1383" s="108">
        <v>1374</v>
      </c>
      <c r="B1383" s="1144"/>
      <c r="C1383" s="65"/>
      <c r="D1383" s="45"/>
      <c r="E1383" s="112"/>
      <c r="F1383" s="112">
        <v>69100</v>
      </c>
      <c r="G1383" s="112"/>
      <c r="H1383" s="111"/>
      <c r="I1383" s="111" t="s">
        <v>30</v>
      </c>
      <c r="J1383" s="103">
        <v>6910</v>
      </c>
      <c r="K1383" s="103"/>
      <c r="L1383" s="112" t="s">
        <v>3240</v>
      </c>
      <c r="M1383" s="103"/>
      <c r="N1383" s="103"/>
      <c r="O1383" s="103"/>
      <c r="P1383" s="103"/>
      <c r="Q1383" s="103"/>
      <c r="R1383" s="103"/>
      <c r="S1383" s="103"/>
      <c r="T1383" s="103"/>
      <c r="U1383" s="128" t="s">
        <v>1580</v>
      </c>
      <c r="W1383" s="103" t="str">
        <f t="shared" si="24"/>
        <v/>
      </c>
    </row>
    <row r="1384" spans="1:52" ht="12.75" customHeight="1">
      <c r="A1384" s="108">
        <v>1375</v>
      </c>
      <c r="B1384" s="1144"/>
      <c r="C1384" s="65"/>
      <c r="D1384" s="45"/>
      <c r="E1384" s="112"/>
      <c r="F1384" s="112"/>
      <c r="G1384" s="112">
        <v>691100</v>
      </c>
      <c r="H1384" s="111"/>
      <c r="I1384" s="111" t="s">
        <v>31</v>
      </c>
      <c r="J1384" s="103">
        <v>69100</v>
      </c>
      <c r="K1384" s="103"/>
      <c r="L1384" s="112" t="s">
        <v>3245</v>
      </c>
      <c r="M1384" s="103"/>
      <c r="N1384" s="103"/>
      <c r="O1384" s="103"/>
      <c r="P1384" s="103"/>
      <c r="Q1384" s="103"/>
      <c r="R1384" s="103"/>
      <c r="S1384" s="103"/>
      <c r="T1384" s="103"/>
      <c r="U1384" s="128" t="s">
        <v>1580</v>
      </c>
      <c r="W1384" s="103" t="str">
        <f t="shared" si="24"/>
        <v/>
      </c>
    </row>
    <row r="1385" spans="1:52" ht="12.75" customHeight="1">
      <c r="A1385" s="108">
        <v>1376</v>
      </c>
      <c r="B1385" s="1144"/>
      <c r="C1385" s="65"/>
      <c r="D1385" s="45"/>
      <c r="E1385" s="112"/>
      <c r="F1385" s="112"/>
      <c r="G1385" s="112">
        <v>691200</v>
      </c>
      <c r="H1385" s="111"/>
      <c r="I1385" s="111" t="s">
        <v>32</v>
      </c>
      <c r="J1385" s="103">
        <v>69100</v>
      </c>
      <c r="K1385" s="103"/>
      <c r="L1385" s="112" t="s">
        <v>3245</v>
      </c>
      <c r="M1385" s="103"/>
      <c r="N1385" s="103"/>
      <c r="O1385" s="103"/>
      <c r="P1385" s="103"/>
      <c r="Q1385" s="103"/>
      <c r="R1385" s="103"/>
      <c r="S1385" s="103"/>
      <c r="T1385" s="103"/>
      <c r="U1385" s="128" t="s">
        <v>1580</v>
      </c>
      <c r="W1385" s="103" t="str">
        <f t="shared" si="24"/>
        <v/>
      </c>
    </row>
    <row r="1386" spans="1:52" ht="12.75" customHeight="1">
      <c r="A1386" s="108">
        <v>1377</v>
      </c>
      <c r="B1386" s="126"/>
      <c r="C1386" s="65"/>
      <c r="D1386" s="45"/>
      <c r="E1386" s="112"/>
      <c r="F1386" s="112"/>
      <c r="G1386" s="112">
        <v>691300</v>
      </c>
      <c r="H1386" s="111"/>
      <c r="I1386" s="111" t="s">
        <v>33</v>
      </c>
      <c r="J1386" s="103">
        <v>69100</v>
      </c>
      <c r="K1386" s="103"/>
      <c r="L1386" s="112" t="s">
        <v>3245</v>
      </c>
      <c r="M1386" s="103"/>
      <c r="N1386" s="103"/>
      <c r="O1386" s="103"/>
      <c r="P1386" s="103"/>
      <c r="Q1386" s="103"/>
      <c r="R1386" s="103"/>
      <c r="S1386" s="103"/>
      <c r="T1386" s="103"/>
      <c r="U1386" s="128" t="s">
        <v>1580</v>
      </c>
      <c r="V1386" s="223"/>
      <c r="W1386" s="103" t="str">
        <f t="shared" si="24"/>
        <v/>
      </c>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row>
    <row r="1387" spans="1:52" s="20" customFormat="1" ht="12.75" customHeight="1">
      <c r="A1387" s="108">
        <v>1378</v>
      </c>
      <c r="B1387" s="126"/>
      <c r="C1387" s="65"/>
      <c r="D1387" s="45"/>
      <c r="E1387" s="112"/>
      <c r="F1387" s="112"/>
      <c r="G1387" s="112">
        <v>691400</v>
      </c>
      <c r="H1387" s="111"/>
      <c r="I1387" s="111" t="s">
        <v>34</v>
      </c>
      <c r="J1387" s="103">
        <v>69100</v>
      </c>
      <c r="K1387" s="103"/>
      <c r="L1387" s="112" t="s">
        <v>3245</v>
      </c>
      <c r="M1387" s="103"/>
      <c r="N1387" s="103"/>
      <c r="O1387" s="103"/>
      <c r="P1387" s="103"/>
      <c r="Q1387" s="103"/>
      <c r="R1387" s="103"/>
      <c r="S1387" s="103"/>
      <c r="T1387" s="103"/>
      <c r="U1387" s="128" t="s">
        <v>1580</v>
      </c>
      <c r="V1387" s="38"/>
      <c r="W1387" s="103" t="str">
        <f t="shared" si="24"/>
        <v/>
      </c>
      <c r="X1387" s="103"/>
      <c r="Y1387" s="103"/>
      <c r="Z1387" s="103"/>
      <c r="AA1387" s="103"/>
      <c r="AB1387" s="103"/>
      <c r="AC1387" s="103"/>
      <c r="AD1387" s="103"/>
      <c r="AE1387" s="103"/>
      <c r="AF1387" s="103"/>
      <c r="AG1387" s="103"/>
      <c r="AH1387" s="103"/>
      <c r="AI1387" s="103"/>
      <c r="AJ1387" s="103"/>
      <c r="AK1387" s="103"/>
      <c r="AL1387" s="103"/>
      <c r="AM1387" s="103"/>
      <c r="AN1387" s="103"/>
      <c r="AO1387" s="103"/>
      <c r="AP1387" s="103"/>
      <c r="AQ1387" s="103"/>
      <c r="AR1387" s="103"/>
      <c r="AS1387" s="103"/>
      <c r="AT1387" s="103"/>
      <c r="AU1387" s="103"/>
      <c r="AV1387" s="103"/>
      <c r="AW1387" s="103"/>
      <c r="AX1387" s="103"/>
      <c r="AY1387" s="103"/>
      <c r="AZ1387" s="103"/>
    </row>
    <row r="1388" spans="1:52" ht="12.75" customHeight="1">
      <c r="A1388" s="108">
        <v>1379</v>
      </c>
      <c r="B1388" s="126"/>
      <c r="C1388" s="65"/>
      <c r="D1388" s="45"/>
      <c r="E1388" s="112"/>
      <c r="F1388" s="112"/>
      <c r="G1388" s="112">
        <v>691500</v>
      </c>
      <c r="H1388" s="111"/>
      <c r="I1388" s="111" t="s">
        <v>35</v>
      </c>
      <c r="J1388" s="103">
        <v>69100</v>
      </c>
      <c r="K1388" s="103"/>
      <c r="L1388" s="112" t="s">
        <v>3245</v>
      </c>
      <c r="M1388" s="103"/>
      <c r="N1388" s="103"/>
      <c r="O1388" s="103"/>
      <c r="P1388" s="103"/>
      <c r="Q1388" s="103"/>
      <c r="R1388" s="103"/>
      <c r="S1388" s="103"/>
      <c r="T1388" s="103"/>
      <c r="U1388" s="128" t="s">
        <v>1580</v>
      </c>
      <c r="W1388" s="103" t="str">
        <f t="shared" si="24"/>
        <v/>
      </c>
    </row>
    <row r="1389" spans="1:52" ht="12.75" customHeight="1">
      <c r="A1389" s="108">
        <v>1380</v>
      </c>
      <c r="B1389" s="126"/>
      <c r="C1389" s="65"/>
      <c r="D1389" s="45"/>
      <c r="E1389" s="112"/>
      <c r="F1389" s="112"/>
      <c r="G1389" s="112">
        <v>691700</v>
      </c>
      <c r="H1389" s="111"/>
      <c r="I1389" s="111" t="s">
        <v>36</v>
      </c>
      <c r="J1389" s="103">
        <v>69100</v>
      </c>
      <c r="K1389" s="103"/>
      <c r="L1389" s="112" t="s">
        <v>3245</v>
      </c>
      <c r="M1389" s="103"/>
      <c r="N1389" s="103"/>
      <c r="O1389" s="103"/>
      <c r="P1389" s="103"/>
      <c r="Q1389" s="103"/>
      <c r="R1389" s="103"/>
      <c r="S1389" s="103"/>
      <c r="T1389" s="103"/>
      <c r="U1389" s="128" t="s">
        <v>1580</v>
      </c>
      <c r="W1389" s="103" t="str">
        <f t="shared" si="24"/>
        <v/>
      </c>
    </row>
    <row r="1390" spans="1:52" ht="12.75" customHeight="1">
      <c r="A1390" s="108">
        <v>1381</v>
      </c>
      <c r="B1390" s="126"/>
      <c r="C1390" s="65"/>
      <c r="D1390" s="45"/>
      <c r="E1390" s="112"/>
      <c r="F1390" s="112"/>
      <c r="G1390" s="112">
        <v>691800</v>
      </c>
      <c r="H1390" s="111"/>
      <c r="I1390" s="111" t="s">
        <v>37</v>
      </c>
      <c r="J1390" s="103">
        <v>69100</v>
      </c>
      <c r="K1390" s="103"/>
      <c r="L1390" s="112" t="s">
        <v>3245</v>
      </c>
      <c r="M1390" s="103"/>
      <c r="N1390" s="103"/>
      <c r="O1390" s="103"/>
      <c r="P1390" s="103"/>
      <c r="Q1390" s="103"/>
      <c r="R1390" s="103"/>
      <c r="S1390" s="103"/>
      <c r="T1390" s="103"/>
      <c r="U1390" s="128" t="s">
        <v>1580</v>
      </c>
      <c r="W1390" s="103" t="str">
        <f t="shared" si="24"/>
        <v/>
      </c>
    </row>
    <row r="1391" spans="1:52" ht="12.75" customHeight="1">
      <c r="A1391" s="108">
        <v>1382</v>
      </c>
      <c r="B1391" s="126"/>
      <c r="C1391" s="65"/>
      <c r="D1391" s="45"/>
      <c r="E1391" s="112">
        <v>6920</v>
      </c>
      <c r="F1391" s="112"/>
      <c r="G1391" s="112"/>
      <c r="H1391" s="111"/>
      <c r="I1391" s="111" t="s">
        <v>38</v>
      </c>
      <c r="J1391" s="103"/>
      <c r="K1391" s="103"/>
      <c r="L1391" s="112" t="s">
        <v>3240</v>
      </c>
      <c r="M1391" s="103"/>
      <c r="N1391" s="103"/>
      <c r="O1391" s="103"/>
      <c r="P1391" s="103"/>
      <c r="Q1391" s="103"/>
      <c r="R1391" s="103"/>
      <c r="S1391" s="103"/>
      <c r="T1391" s="103"/>
      <c r="U1391" s="128" t="s">
        <v>1580</v>
      </c>
      <c r="W1391" s="103" t="str">
        <f t="shared" si="24"/>
        <v/>
      </c>
    </row>
    <row r="1392" spans="1:52" ht="12.75" customHeight="1">
      <c r="A1392" s="108">
        <v>1383</v>
      </c>
      <c r="B1392" s="126"/>
      <c r="C1392" s="65"/>
      <c r="D1392" s="45"/>
      <c r="E1392" s="112"/>
      <c r="F1392" s="112">
        <v>69200</v>
      </c>
      <c r="G1392" s="112"/>
      <c r="H1392" s="111"/>
      <c r="I1392" s="111" t="s">
        <v>38</v>
      </c>
      <c r="J1392" s="103">
        <v>6920</v>
      </c>
      <c r="K1392" s="103"/>
      <c r="L1392" s="112" t="s">
        <v>3240</v>
      </c>
      <c r="M1392" s="103"/>
      <c r="N1392" s="103"/>
      <c r="O1392" s="103"/>
      <c r="P1392" s="103"/>
      <c r="Q1392" s="103"/>
      <c r="R1392" s="103"/>
      <c r="S1392" s="103"/>
      <c r="T1392" s="103"/>
      <c r="U1392" s="128" t="s">
        <v>1580</v>
      </c>
      <c r="V1392" s="223"/>
      <c r="W1392" s="103" t="str">
        <f t="shared" si="24"/>
        <v/>
      </c>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row>
    <row r="1393" spans="1:52" s="20" customFormat="1" ht="12.75" customHeight="1">
      <c r="A1393" s="108">
        <v>1384</v>
      </c>
      <c r="B1393" s="126"/>
      <c r="C1393" s="65"/>
      <c r="D1393" s="45"/>
      <c r="E1393" s="112"/>
      <c r="F1393" s="112"/>
      <c r="G1393" s="112">
        <v>692100</v>
      </c>
      <c r="H1393" s="111"/>
      <c r="I1393" s="111" t="s">
        <v>39</v>
      </c>
      <c r="J1393" s="103">
        <v>69200</v>
      </c>
      <c r="K1393" s="103"/>
      <c r="L1393" s="112" t="s">
        <v>3245</v>
      </c>
      <c r="M1393" s="103"/>
      <c r="N1393" s="103"/>
      <c r="O1393" s="103"/>
      <c r="P1393" s="103"/>
      <c r="Q1393" s="103"/>
      <c r="R1393" s="133">
        <v>6920</v>
      </c>
      <c r="S1393" s="103"/>
      <c r="T1393" s="103"/>
      <c r="U1393" s="128" t="s">
        <v>1580</v>
      </c>
      <c r="V1393" s="38"/>
      <c r="W1393" s="103" t="str">
        <f t="shared" si="24"/>
        <v/>
      </c>
      <c r="X1393" s="103"/>
      <c r="Y1393" s="103"/>
      <c r="Z1393" s="103"/>
      <c r="AA1393" s="103"/>
      <c r="AB1393" s="103"/>
      <c r="AC1393" s="103"/>
      <c r="AD1393" s="103"/>
      <c r="AE1393" s="103"/>
      <c r="AF1393" s="103"/>
      <c r="AG1393" s="103"/>
      <c r="AH1393" s="103"/>
      <c r="AI1393" s="103"/>
      <c r="AJ1393" s="103"/>
      <c r="AK1393" s="103"/>
      <c r="AL1393" s="103"/>
      <c r="AM1393" s="103"/>
      <c r="AN1393" s="103"/>
      <c r="AO1393" s="103"/>
      <c r="AP1393" s="103"/>
      <c r="AQ1393" s="103"/>
      <c r="AR1393" s="103"/>
      <c r="AS1393" s="103"/>
      <c r="AT1393" s="103"/>
      <c r="AU1393" s="103"/>
      <c r="AV1393" s="103"/>
      <c r="AW1393" s="103"/>
      <c r="AX1393" s="103"/>
      <c r="AY1393" s="103"/>
      <c r="AZ1393" s="103"/>
    </row>
    <row r="1394" spans="1:52" ht="12.75" customHeight="1">
      <c r="A1394" s="108">
        <v>1385</v>
      </c>
      <c r="B1394" s="126"/>
      <c r="C1394" s="65"/>
      <c r="D1394" s="45"/>
      <c r="E1394" s="112"/>
      <c r="F1394" s="112"/>
      <c r="G1394" s="112">
        <v>692200</v>
      </c>
      <c r="H1394" s="111"/>
      <c r="I1394" s="111" t="s">
        <v>40</v>
      </c>
      <c r="J1394" s="103">
        <v>69200</v>
      </c>
      <c r="K1394" s="103"/>
      <c r="L1394" s="112" t="s">
        <v>3245</v>
      </c>
      <c r="M1394" s="103"/>
      <c r="N1394" s="103"/>
      <c r="O1394" s="103"/>
      <c r="P1394" s="103"/>
      <c r="Q1394" s="103"/>
      <c r="R1394" s="133">
        <v>6920</v>
      </c>
      <c r="S1394" s="103"/>
      <c r="T1394" s="103"/>
      <c r="U1394" s="128" t="s">
        <v>1580</v>
      </c>
      <c r="W1394" s="103" t="str">
        <f t="shared" si="24"/>
        <v/>
      </c>
    </row>
    <row r="1395" spans="1:52" ht="12.75" customHeight="1">
      <c r="A1395" s="108">
        <v>1386</v>
      </c>
      <c r="B1395" s="126"/>
      <c r="C1395" s="65"/>
      <c r="D1395" s="45"/>
      <c r="E1395" s="112"/>
      <c r="F1395" s="112"/>
      <c r="G1395" s="112">
        <v>692300</v>
      </c>
      <c r="H1395" s="111"/>
      <c r="I1395" s="111" t="s">
        <v>41</v>
      </c>
      <c r="J1395" s="103">
        <v>69200</v>
      </c>
      <c r="K1395" s="103"/>
      <c r="L1395" s="112" t="s">
        <v>3245</v>
      </c>
      <c r="M1395" s="103"/>
      <c r="N1395" s="103"/>
      <c r="O1395" s="103"/>
      <c r="P1395" s="103"/>
      <c r="Q1395" s="103"/>
      <c r="R1395" s="133">
        <v>6920</v>
      </c>
      <c r="S1395" s="103"/>
      <c r="T1395" s="103"/>
      <c r="U1395" s="128" t="s">
        <v>1580</v>
      </c>
      <c r="W1395" s="103" t="str">
        <f t="shared" si="24"/>
        <v/>
      </c>
    </row>
    <row r="1396" spans="1:52" ht="12.75" customHeight="1">
      <c r="A1396" s="108">
        <v>1387</v>
      </c>
      <c r="B1396" s="1144"/>
      <c r="C1396" s="65"/>
      <c r="D1396" s="45"/>
      <c r="E1396" s="112"/>
      <c r="F1396" s="112"/>
      <c r="G1396" s="112">
        <v>692400</v>
      </c>
      <c r="H1396" s="111"/>
      <c r="I1396" s="111" t="s">
        <v>42</v>
      </c>
      <c r="J1396" s="103">
        <v>69200</v>
      </c>
      <c r="K1396" s="103"/>
      <c r="L1396" s="112" t="s">
        <v>3245</v>
      </c>
      <c r="M1396" s="103"/>
      <c r="N1396" s="103"/>
      <c r="O1396" s="103"/>
      <c r="P1396" s="103"/>
      <c r="Q1396" s="103"/>
      <c r="R1396" s="133">
        <v>6920</v>
      </c>
      <c r="S1396" s="103"/>
      <c r="T1396" s="103"/>
      <c r="U1396" s="128" t="s">
        <v>1580</v>
      </c>
      <c r="W1396" s="103" t="str">
        <f t="shared" si="24"/>
        <v/>
      </c>
    </row>
    <row r="1397" spans="1:52" ht="12.75" customHeight="1">
      <c r="A1397" s="108">
        <v>1388</v>
      </c>
      <c r="B1397" s="126"/>
      <c r="C1397" s="65"/>
      <c r="D1397" s="45"/>
      <c r="E1397" s="112"/>
      <c r="F1397" s="112"/>
      <c r="G1397" s="112">
        <v>692500</v>
      </c>
      <c r="H1397" s="111"/>
      <c r="I1397" s="111" t="s">
        <v>43</v>
      </c>
      <c r="J1397" s="103">
        <v>69200</v>
      </c>
      <c r="K1397" s="103"/>
      <c r="L1397" s="112" t="s">
        <v>3245</v>
      </c>
      <c r="M1397" s="103"/>
      <c r="N1397" s="103"/>
      <c r="O1397" s="103"/>
      <c r="P1397" s="103"/>
      <c r="Q1397" s="103"/>
      <c r="R1397" s="133">
        <v>6920</v>
      </c>
      <c r="S1397" s="103"/>
      <c r="T1397" s="103"/>
      <c r="U1397" s="128" t="s">
        <v>1580</v>
      </c>
      <c r="W1397" s="103" t="str">
        <f t="shared" si="24"/>
        <v/>
      </c>
    </row>
    <row r="1398" spans="1:52" ht="12.75" customHeight="1">
      <c r="A1398" s="108">
        <v>1389</v>
      </c>
      <c r="B1398" s="1144"/>
      <c r="C1398" s="65"/>
      <c r="D1398" s="45"/>
      <c r="E1398" s="112"/>
      <c r="F1398" s="112"/>
      <c r="G1398" s="112">
        <v>692700</v>
      </c>
      <c r="H1398" s="111"/>
      <c r="I1398" s="111" t="s">
        <v>44</v>
      </c>
      <c r="J1398" s="103">
        <v>69200</v>
      </c>
      <c r="K1398" s="103"/>
      <c r="L1398" s="112" t="s">
        <v>3245</v>
      </c>
      <c r="M1398" s="103"/>
      <c r="N1398" s="103"/>
      <c r="O1398" s="103"/>
      <c r="P1398" s="103"/>
      <c r="Q1398" s="103"/>
      <c r="R1398" s="133">
        <v>6920</v>
      </c>
      <c r="S1398" s="103"/>
      <c r="T1398" s="103"/>
      <c r="U1398" s="128" t="s">
        <v>1580</v>
      </c>
      <c r="W1398" s="103" t="str">
        <f t="shared" si="24"/>
        <v/>
      </c>
    </row>
    <row r="1399" spans="1:52" ht="12.75" customHeight="1">
      <c r="A1399" s="108">
        <v>1390</v>
      </c>
      <c r="B1399" s="126"/>
      <c r="C1399" s="65"/>
      <c r="D1399" s="45"/>
      <c r="E1399" s="112"/>
      <c r="F1399" s="112"/>
      <c r="G1399" s="112">
        <v>692800</v>
      </c>
      <c r="H1399" s="111"/>
      <c r="I1399" s="111" t="s">
        <v>45</v>
      </c>
      <c r="J1399" s="103">
        <v>69200</v>
      </c>
      <c r="K1399" s="103"/>
      <c r="L1399" s="112" t="s">
        <v>3245</v>
      </c>
      <c r="M1399" s="103"/>
      <c r="N1399" s="103"/>
      <c r="O1399" s="103"/>
      <c r="P1399" s="103"/>
      <c r="Q1399" s="103"/>
      <c r="R1399" s="133">
        <v>6920</v>
      </c>
      <c r="S1399" s="103"/>
      <c r="T1399" s="103"/>
      <c r="U1399" s="128" t="s">
        <v>1580</v>
      </c>
      <c r="W1399" s="103" t="str">
        <f t="shared" si="24"/>
        <v/>
      </c>
    </row>
    <row r="1400" spans="1:52" ht="12.75" customHeight="1">
      <c r="A1400" s="108">
        <v>1391</v>
      </c>
      <c r="B1400" s="61"/>
      <c r="C1400" s="62"/>
      <c r="D1400" s="63" t="s">
        <v>46</v>
      </c>
      <c r="E1400" s="61"/>
      <c r="F1400" s="152"/>
      <c r="G1400" s="152"/>
      <c r="H1400" s="154"/>
      <c r="I1400" s="154" t="s">
        <v>47</v>
      </c>
      <c r="J1400" s="64"/>
      <c r="K1400" s="64"/>
      <c r="L1400" s="152" t="s">
        <v>3240</v>
      </c>
      <c r="M1400" s="103"/>
      <c r="N1400" s="103"/>
      <c r="O1400" s="103"/>
      <c r="P1400" s="103"/>
      <c r="Q1400" s="103"/>
      <c r="R1400" s="103"/>
      <c r="S1400" s="103"/>
      <c r="T1400" s="103"/>
      <c r="U1400" s="128" t="s">
        <v>1580</v>
      </c>
      <c r="V1400" s="223"/>
      <c r="W1400" s="103" t="str">
        <f t="shared" si="24"/>
        <v/>
      </c>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row>
    <row r="1401" spans="1:52" s="20" customFormat="1" ht="12.75" customHeight="1">
      <c r="A1401" s="108">
        <v>1392</v>
      </c>
      <c r="B1401" s="22"/>
      <c r="C1401" s="67"/>
      <c r="D1401" s="68"/>
      <c r="E1401" s="23">
        <v>6900</v>
      </c>
      <c r="F1401" s="23"/>
      <c r="G1401" s="23"/>
      <c r="H1401" s="5"/>
      <c r="I1401" s="5" t="s">
        <v>48</v>
      </c>
      <c r="J1401" s="5"/>
      <c r="K1401" s="5"/>
      <c r="L1401" s="79" t="s">
        <v>1130</v>
      </c>
      <c r="R1401" s="23" t="s">
        <v>2232</v>
      </c>
      <c r="U1401" s="128" t="s">
        <v>1580</v>
      </c>
      <c r="V1401" s="38"/>
      <c r="W1401" s="103" t="str">
        <f t="shared" si="24"/>
        <v/>
      </c>
      <c r="X1401" s="103"/>
      <c r="Y1401" s="103"/>
      <c r="Z1401" s="103"/>
      <c r="AA1401" s="103"/>
      <c r="AB1401" s="103"/>
      <c r="AC1401" s="103"/>
      <c r="AD1401" s="103"/>
      <c r="AE1401" s="103"/>
      <c r="AF1401" s="103"/>
      <c r="AG1401" s="103"/>
      <c r="AH1401" s="103"/>
      <c r="AI1401" s="103"/>
      <c r="AJ1401" s="103"/>
      <c r="AK1401" s="103"/>
      <c r="AL1401" s="103"/>
      <c r="AM1401" s="103"/>
      <c r="AN1401" s="103"/>
      <c r="AO1401" s="103"/>
      <c r="AP1401" s="103"/>
      <c r="AQ1401" s="103"/>
      <c r="AR1401" s="103"/>
      <c r="AS1401" s="103"/>
      <c r="AT1401" s="103"/>
      <c r="AU1401" s="103"/>
      <c r="AV1401" s="103"/>
      <c r="AW1401" s="103"/>
      <c r="AX1401" s="103"/>
      <c r="AY1401" s="103"/>
      <c r="AZ1401" s="103"/>
    </row>
    <row r="1402" spans="1:52" ht="12.75" customHeight="1">
      <c r="A1402" s="108">
        <v>1393</v>
      </c>
      <c r="B1402" s="1144"/>
      <c r="C1402" s="65"/>
      <c r="D1402" s="43"/>
      <c r="E1402" s="112"/>
      <c r="F1402" s="112">
        <v>69000</v>
      </c>
      <c r="G1402" s="112"/>
      <c r="H1402" s="109"/>
      <c r="I1402" s="109" t="s">
        <v>48</v>
      </c>
      <c r="J1402" s="1">
        <v>6900</v>
      </c>
      <c r="L1402" s="117" t="s">
        <v>3240</v>
      </c>
      <c r="M1402" s="103"/>
      <c r="N1402" s="103"/>
      <c r="O1402" s="103"/>
      <c r="P1402" s="103"/>
      <c r="Q1402" s="103"/>
      <c r="R1402" s="103"/>
      <c r="S1402" s="103"/>
      <c r="T1402" s="103"/>
      <c r="U1402" s="128" t="s">
        <v>1580</v>
      </c>
      <c r="W1402" s="103" t="str">
        <f t="shared" si="24"/>
        <v/>
      </c>
    </row>
    <row r="1403" spans="1:52" ht="12.75" customHeight="1">
      <c r="A1403" s="108">
        <v>1394</v>
      </c>
      <c r="B1403" s="126"/>
      <c r="C1403" s="65"/>
      <c r="D1403" s="43"/>
      <c r="E1403" s="112"/>
      <c r="F1403" s="112"/>
      <c r="G1403" s="112">
        <v>690010</v>
      </c>
      <c r="H1403" s="109"/>
      <c r="I1403" s="109" t="s">
        <v>49</v>
      </c>
      <c r="J1403" s="1">
        <v>69000</v>
      </c>
      <c r="L1403" s="117" t="s">
        <v>3245</v>
      </c>
      <c r="M1403" s="103"/>
      <c r="N1403" s="103"/>
      <c r="O1403" s="103"/>
      <c r="P1403" s="103"/>
      <c r="Q1403" s="103"/>
      <c r="R1403" s="103">
        <v>6900</v>
      </c>
      <c r="S1403" s="103"/>
      <c r="T1403" s="103"/>
      <c r="U1403" s="128" t="s">
        <v>1580</v>
      </c>
      <c r="W1403" s="103" t="str">
        <f t="shared" si="24"/>
        <v/>
      </c>
    </row>
    <row r="1404" spans="1:52" ht="12.75" customHeight="1">
      <c r="A1404" s="108">
        <v>1395</v>
      </c>
      <c r="B1404" s="126"/>
      <c r="C1404" s="65"/>
      <c r="D1404" s="43"/>
      <c r="E1404" s="112"/>
      <c r="F1404" s="112"/>
      <c r="G1404" s="112">
        <v>690030</v>
      </c>
      <c r="H1404" s="109"/>
      <c r="I1404" s="109" t="s">
        <v>50</v>
      </c>
      <c r="J1404" s="1">
        <v>69000</v>
      </c>
      <c r="L1404" s="117" t="s">
        <v>3245</v>
      </c>
      <c r="M1404" s="103"/>
      <c r="N1404" s="103"/>
      <c r="O1404" s="103"/>
      <c r="P1404" s="103"/>
      <c r="Q1404" s="103"/>
      <c r="R1404" s="103">
        <v>6900</v>
      </c>
      <c r="S1404" s="103"/>
      <c r="T1404" s="103"/>
      <c r="U1404" s="128" t="s">
        <v>1580</v>
      </c>
      <c r="W1404" s="103" t="str">
        <f t="shared" si="24"/>
        <v/>
      </c>
    </row>
    <row r="1405" spans="1:52" ht="12.75" customHeight="1">
      <c r="A1405" s="108">
        <v>1396</v>
      </c>
      <c r="B1405" s="31">
        <v>80</v>
      </c>
      <c r="C1405" s="165">
        <v>70</v>
      </c>
      <c r="D1405" s="166"/>
      <c r="E1405" s="17"/>
      <c r="F1405" s="17"/>
      <c r="G1405" s="17"/>
      <c r="H1405" s="16"/>
      <c r="I1405" s="16" t="s">
        <v>51</v>
      </c>
      <c r="J1405" s="16"/>
      <c r="K1405" s="16"/>
      <c r="L1405" s="26"/>
      <c r="M1405" s="103"/>
      <c r="N1405" s="103"/>
      <c r="O1405" s="103"/>
      <c r="P1405" s="103"/>
      <c r="Q1405" s="103"/>
      <c r="R1405" s="103"/>
      <c r="S1405" s="103"/>
      <c r="T1405" s="103"/>
      <c r="U1405" s="128" t="s">
        <v>1580</v>
      </c>
      <c r="W1405" s="103" t="str">
        <f t="shared" si="24"/>
        <v/>
      </c>
    </row>
    <row r="1406" spans="1:52" ht="12.75" customHeight="1">
      <c r="A1406" s="108">
        <v>1397</v>
      </c>
      <c r="B1406" s="61"/>
      <c r="C1406" s="62"/>
      <c r="D1406" s="63">
        <v>71</v>
      </c>
      <c r="E1406" s="61"/>
      <c r="F1406" s="152"/>
      <c r="G1406" s="152"/>
      <c r="H1406" s="154"/>
      <c r="I1406" s="154" t="s">
        <v>52</v>
      </c>
      <c r="J1406" s="64"/>
      <c r="K1406" s="64"/>
      <c r="L1406" s="152"/>
      <c r="M1406" s="103"/>
      <c r="N1406" s="103"/>
      <c r="O1406" s="103"/>
      <c r="P1406" s="103"/>
      <c r="Q1406" s="103"/>
      <c r="R1406" s="103"/>
      <c r="S1406" s="103"/>
      <c r="T1406" s="103"/>
      <c r="U1406" s="128" t="s">
        <v>1580</v>
      </c>
      <c r="W1406" s="103" t="str">
        <f t="shared" si="24"/>
        <v/>
      </c>
    </row>
    <row r="1407" spans="1:52" ht="12.75" customHeight="1">
      <c r="A1407" s="108">
        <v>1398</v>
      </c>
      <c r="B1407" s="22"/>
      <c r="C1407" s="67"/>
      <c r="D1407" s="82"/>
      <c r="E1407" s="23">
        <v>7050</v>
      </c>
      <c r="F1407" s="23"/>
      <c r="G1407" s="23"/>
      <c r="H1407" s="20"/>
      <c r="I1407" s="20" t="s">
        <v>53</v>
      </c>
      <c r="J1407" s="20"/>
      <c r="K1407" s="20"/>
      <c r="L1407" s="23" t="s">
        <v>1130</v>
      </c>
      <c r="M1407" s="20"/>
      <c r="N1407" s="20"/>
      <c r="O1407" s="20"/>
      <c r="P1407" s="20"/>
      <c r="Q1407" s="20"/>
      <c r="R1407" s="23" t="s">
        <v>2232</v>
      </c>
      <c r="S1407" s="20"/>
      <c r="T1407" s="20"/>
      <c r="U1407" s="128" t="s">
        <v>1580</v>
      </c>
      <c r="V1407" s="38" t="s">
        <v>9048</v>
      </c>
      <c r="W1407" s="103" t="str">
        <f t="shared" si="24"/>
        <v>End</v>
      </c>
    </row>
    <row r="1408" spans="1:52" ht="12.75" customHeight="1">
      <c r="A1408" s="108">
        <v>1399</v>
      </c>
      <c r="B1408" s="1144"/>
      <c r="C1408" s="65"/>
      <c r="D1408" s="45"/>
      <c r="E1408" s="112"/>
      <c r="F1408" s="112">
        <v>70500</v>
      </c>
      <c r="G1408" s="112"/>
      <c r="H1408" s="111"/>
      <c r="I1408" s="103" t="s">
        <v>54</v>
      </c>
      <c r="J1408" s="103">
        <v>7050</v>
      </c>
      <c r="K1408" s="103"/>
      <c r="L1408" s="112" t="s">
        <v>3240</v>
      </c>
      <c r="M1408" s="103"/>
      <c r="N1408" s="103"/>
      <c r="O1408" s="103"/>
      <c r="P1408" s="103"/>
      <c r="Q1408" s="103"/>
      <c r="R1408" s="103">
        <v>7050</v>
      </c>
      <c r="S1408" s="103"/>
      <c r="T1408" s="103"/>
      <c r="U1408" s="128" t="s">
        <v>1580</v>
      </c>
      <c r="V1408" s="38" t="s">
        <v>9048</v>
      </c>
      <c r="W1408" s="103" t="str">
        <f t="shared" si="24"/>
        <v>End</v>
      </c>
    </row>
    <row r="1409" spans="1:52" ht="12.75" customHeight="1">
      <c r="A1409" s="108">
        <v>1400</v>
      </c>
      <c r="B1409" s="1144"/>
      <c r="C1409" s="65"/>
      <c r="D1409" s="45"/>
      <c r="E1409" s="112"/>
      <c r="F1409" s="112"/>
      <c r="G1409" s="112">
        <v>705010</v>
      </c>
      <c r="H1409" s="111"/>
      <c r="I1409" s="111" t="s">
        <v>55</v>
      </c>
      <c r="J1409" s="103">
        <v>70500</v>
      </c>
      <c r="K1409" s="103"/>
      <c r="L1409" s="112" t="s">
        <v>3245</v>
      </c>
      <c r="M1409" s="103"/>
      <c r="N1409" s="103"/>
      <c r="O1409" s="103"/>
      <c r="P1409" s="103"/>
      <c r="Q1409" s="103"/>
      <c r="R1409" s="103">
        <v>7050</v>
      </c>
      <c r="S1409" s="103"/>
      <c r="T1409" s="103"/>
      <c r="U1409" s="128" t="s">
        <v>1580</v>
      </c>
      <c r="V1409" s="38" t="s">
        <v>9048</v>
      </c>
      <c r="W1409" s="103" t="str">
        <f t="shared" si="24"/>
        <v>End</v>
      </c>
    </row>
    <row r="1410" spans="1:52" ht="12.75" customHeight="1">
      <c r="A1410" s="108">
        <v>1401</v>
      </c>
      <c r="B1410" s="1144"/>
      <c r="C1410" s="65"/>
      <c r="D1410" s="45"/>
      <c r="E1410" s="112"/>
      <c r="F1410" s="112"/>
      <c r="G1410" s="112">
        <v>705015</v>
      </c>
      <c r="H1410" s="111"/>
      <c r="I1410" s="111" t="s">
        <v>56</v>
      </c>
      <c r="J1410" s="103">
        <v>70500</v>
      </c>
      <c r="K1410" s="103"/>
      <c r="L1410" s="112" t="s">
        <v>3245</v>
      </c>
      <c r="M1410" s="103"/>
      <c r="N1410" s="103"/>
      <c r="O1410" s="103"/>
      <c r="P1410" s="103"/>
      <c r="Q1410" s="103"/>
      <c r="R1410" s="103">
        <v>7050</v>
      </c>
      <c r="S1410" s="103"/>
      <c r="T1410" s="103"/>
      <c r="U1410" s="128" t="s">
        <v>1580</v>
      </c>
      <c r="V1410" s="38" t="s">
        <v>8631</v>
      </c>
      <c r="W1410" s="103" t="str">
        <f t="shared" si="24"/>
        <v>End</v>
      </c>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row>
    <row r="1411" spans="1:52" s="20" customFormat="1" ht="12.75" customHeight="1">
      <c r="A1411" s="108">
        <v>1402</v>
      </c>
      <c r="B1411" s="126"/>
      <c r="C1411" s="65"/>
      <c r="D1411" s="45"/>
      <c r="E1411" s="112"/>
      <c r="F1411" s="112"/>
      <c r="G1411" s="112">
        <v>705060</v>
      </c>
      <c r="H1411" s="111"/>
      <c r="I1411" s="111" t="s">
        <v>57</v>
      </c>
      <c r="J1411" s="103">
        <v>70500</v>
      </c>
      <c r="K1411" s="103"/>
      <c r="L1411" s="112" t="s">
        <v>3245</v>
      </c>
      <c r="M1411" s="103"/>
      <c r="N1411" s="103"/>
      <c r="O1411" s="103"/>
      <c r="P1411" s="103"/>
      <c r="Q1411" s="103"/>
      <c r="R1411" s="103">
        <v>7050</v>
      </c>
      <c r="S1411" s="103"/>
      <c r="T1411" s="103"/>
      <c r="U1411" s="128" t="s">
        <v>1580</v>
      </c>
      <c r="V1411" s="38" t="s">
        <v>8631</v>
      </c>
      <c r="W1411" s="103" t="str">
        <f t="shared" si="24"/>
        <v>End</v>
      </c>
      <c r="X1411" s="103"/>
      <c r="Y1411" s="103"/>
      <c r="Z1411" s="103"/>
      <c r="AA1411" s="103"/>
      <c r="AB1411" s="103"/>
      <c r="AC1411" s="103"/>
      <c r="AD1411" s="103"/>
      <c r="AE1411" s="103"/>
      <c r="AF1411" s="103"/>
      <c r="AG1411" s="103"/>
      <c r="AH1411" s="103"/>
      <c r="AI1411" s="103"/>
      <c r="AJ1411" s="103"/>
      <c r="AK1411" s="103"/>
      <c r="AL1411" s="103"/>
      <c r="AM1411" s="103"/>
      <c r="AN1411" s="103"/>
      <c r="AO1411" s="103"/>
      <c r="AP1411" s="103"/>
      <c r="AQ1411" s="103"/>
      <c r="AR1411" s="103"/>
      <c r="AS1411" s="103"/>
      <c r="AT1411" s="103"/>
      <c r="AU1411" s="103"/>
      <c r="AV1411" s="103"/>
      <c r="AW1411" s="103"/>
      <c r="AX1411" s="103"/>
      <c r="AY1411" s="103"/>
      <c r="AZ1411" s="103"/>
    </row>
    <row r="1412" spans="1:52" ht="12.75" customHeight="1">
      <c r="A1412" s="108">
        <v>1403</v>
      </c>
      <c r="B1412" s="1144"/>
      <c r="C1412" s="65"/>
      <c r="D1412" s="45"/>
      <c r="E1412" s="112"/>
      <c r="F1412" s="112"/>
      <c r="G1412" s="112">
        <v>705065</v>
      </c>
      <c r="H1412" s="111"/>
      <c r="I1412" s="111" t="s">
        <v>58</v>
      </c>
      <c r="J1412" s="103">
        <v>70500</v>
      </c>
      <c r="K1412" s="103"/>
      <c r="L1412" s="112" t="s">
        <v>3245</v>
      </c>
      <c r="M1412" s="103"/>
      <c r="N1412" s="103"/>
      <c r="O1412" s="103"/>
      <c r="P1412" s="103"/>
      <c r="Q1412" s="103"/>
      <c r="R1412" s="103">
        <v>7050</v>
      </c>
      <c r="S1412" s="103"/>
      <c r="T1412" s="103"/>
      <c r="U1412" s="1145" t="s">
        <v>1580</v>
      </c>
      <c r="V1412" s="38" t="s">
        <v>8631</v>
      </c>
      <c r="W1412" s="103" t="str">
        <f t="shared" si="24"/>
        <v>End</v>
      </c>
    </row>
    <row r="1413" spans="1:52" ht="12.75" customHeight="1">
      <c r="A1413" s="108">
        <v>1404</v>
      </c>
      <c r="B1413" s="126"/>
      <c r="C1413" s="65"/>
      <c r="D1413" s="45"/>
      <c r="E1413" s="112"/>
      <c r="F1413" s="112"/>
      <c r="G1413" s="112">
        <v>705070</v>
      </c>
      <c r="H1413" s="111"/>
      <c r="I1413" s="111" t="s">
        <v>4891</v>
      </c>
      <c r="J1413" s="103">
        <v>70500</v>
      </c>
      <c r="K1413" s="103"/>
      <c r="L1413" s="112" t="s">
        <v>3245</v>
      </c>
      <c r="M1413" s="103"/>
      <c r="N1413" s="103"/>
      <c r="O1413" s="103"/>
      <c r="P1413" s="103"/>
      <c r="Q1413" s="103"/>
      <c r="R1413" s="103">
        <v>7050</v>
      </c>
      <c r="S1413" s="103"/>
      <c r="T1413" s="103"/>
      <c r="U1413" s="128" t="s">
        <v>1580</v>
      </c>
      <c r="V1413" s="38" t="s">
        <v>8631</v>
      </c>
      <c r="W1413" s="103" t="str">
        <f t="shared" si="24"/>
        <v>End</v>
      </c>
    </row>
    <row r="1414" spans="1:52" ht="12.75" customHeight="1">
      <c r="A1414" s="108">
        <v>1405</v>
      </c>
      <c r="B1414" s="1144"/>
      <c r="C1414" s="65"/>
      <c r="D1414" s="45"/>
      <c r="E1414" s="112"/>
      <c r="F1414" s="112"/>
      <c r="G1414" s="112">
        <v>705075</v>
      </c>
      <c r="H1414" s="111"/>
      <c r="I1414" s="111" t="s">
        <v>4890</v>
      </c>
      <c r="J1414" s="103">
        <v>70500</v>
      </c>
      <c r="K1414" s="103"/>
      <c r="L1414" s="112" t="s">
        <v>3245</v>
      </c>
      <c r="M1414" s="103"/>
      <c r="N1414" s="103"/>
      <c r="O1414" s="103"/>
      <c r="P1414" s="103"/>
      <c r="Q1414" s="103"/>
      <c r="R1414" s="103">
        <v>7050</v>
      </c>
      <c r="S1414" s="103"/>
      <c r="T1414" s="103"/>
      <c r="U1414" s="1145" t="s">
        <v>1580</v>
      </c>
      <c r="V1414" s="38" t="s">
        <v>8631</v>
      </c>
      <c r="W1414" s="103" t="str">
        <f t="shared" si="24"/>
        <v>End</v>
      </c>
    </row>
    <row r="1415" spans="1:52" ht="12.75" customHeight="1">
      <c r="A1415" s="108">
        <v>1406</v>
      </c>
      <c r="B1415" s="22"/>
      <c r="C1415" s="67"/>
      <c r="D1415" s="82"/>
      <c r="E1415" s="23">
        <v>7060</v>
      </c>
      <c r="F1415" s="23"/>
      <c r="G1415" s="23"/>
      <c r="H1415" s="20"/>
      <c r="I1415" s="20" t="s">
        <v>59</v>
      </c>
      <c r="J1415" s="20"/>
      <c r="K1415" s="20"/>
      <c r="L1415" s="23" t="s">
        <v>1130</v>
      </c>
      <c r="M1415" s="20"/>
      <c r="N1415" s="20"/>
      <c r="O1415" s="20"/>
      <c r="P1415" s="20"/>
      <c r="Q1415" s="20"/>
      <c r="R1415" s="23" t="s">
        <v>2232</v>
      </c>
      <c r="S1415" s="20"/>
      <c r="T1415" s="20"/>
      <c r="U1415" s="128" t="s">
        <v>1580</v>
      </c>
      <c r="W1415" s="103" t="str">
        <f t="shared" si="24"/>
        <v/>
      </c>
    </row>
    <row r="1416" spans="1:52" ht="12.75" customHeight="1">
      <c r="A1416" s="108">
        <v>1407</v>
      </c>
      <c r="B1416" s="1144"/>
      <c r="C1416" s="65"/>
      <c r="D1416" s="45"/>
      <c r="E1416" s="112"/>
      <c r="F1416" s="112">
        <v>70600</v>
      </c>
      <c r="G1416" s="112"/>
      <c r="H1416" s="111"/>
      <c r="I1416" s="111" t="s">
        <v>59</v>
      </c>
      <c r="J1416" s="103">
        <v>7060</v>
      </c>
      <c r="K1416" s="103"/>
      <c r="L1416" s="112" t="s">
        <v>3240</v>
      </c>
      <c r="M1416" s="103"/>
      <c r="N1416" s="103"/>
      <c r="O1416" s="103"/>
      <c r="P1416" s="103"/>
      <c r="Q1416" s="103"/>
      <c r="R1416" s="103">
        <v>7060</v>
      </c>
      <c r="S1416" s="103"/>
      <c r="T1416" s="103"/>
      <c r="U1416" s="128" t="s">
        <v>1580</v>
      </c>
      <c r="W1416" s="103" t="str">
        <f t="shared" si="24"/>
        <v/>
      </c>
    </row>
    <row r="1417" spans="1:52" ht="12.75" customHeight="1">
      <c r="A1417" s="108">
        <v>1408</v>
      </c>
      <c r="B1417" s="1144"/>
      <c r="C1417" s="65"/>
      <c r="D1417" s="45"/>
      <c r="E1417" s="112"/>
      <c r="F1417" s="112"/>
      <c r="G1417" s="112">
        <v>706010</v>
      </c>
      <c r="H1417" s="111"/>
      <c r="I1417" s="111" t="s">
        <v>60</v>
      </c>
      <c r="J1417" s="103">
        <v>70600</v>
      </c>
      <c r="K1417" s="103"/>
      <c r="L1417" s="112" t="s">
        <v>3245</v>
      </c>
      <c r="M1417" s="103"/>
      <c r="N1417" s="103"/>
      <c r="O1417" s="103"/>
      <c r="P1417" s="103"/>
      <c r="Q1417" s="103"/>
      <c r="R1417" s="103">
        <v>7060</v>
      </c>
      <c r="S1417" s="103"/>
      <c r="T1417" s="103"/>
      <c r="U1417" s="128" t="s">
        <v>1580</v>
      </c>
      <c r="W1417" s="103" t="str">
        <f t="shared" si="24"/>
        <v/>
      </c>
    </row>
    <row r="1418" spans="1:52" ht="12.75" customHeight="1">
      <c r="A1418" s="108">
        <v>1409</v>
      </c>
      <c r="B1418" s="126"/>
      <c r="C1418" s="65"/>
      <c r="D1418" s="45"/>
      <c r="E1418" s="112"/>
      <c r="F1418" s="112"/>
      <c r="G1418" s="112">
        <v>706015</v>
      </c>
      <c r="H1418" s="111"/>
      <c r="I1418" s="111" t="s">
        <v>61</v>
      </c>
      <c r="J1418" s="103">
        <v>70600</v>
      </c>
      <c r="K1418" s="103"/>
      <c r="L1418" s="112" t="s">
        <v>3245</v>
      </c>
      <c r="M1418" s="103"/>
      <c r="N1418" s="103"/>
      <c r="O1418" s="103"/>
      <c r="P1418" s="103"/>
      <c r="Q1418" s="103"/>
      <c r="R1418" s="103">
        <v>7060</v>
      </c>
      <c r="S1418" s="103"/>
      <c r="T1418" s="103"/>
      <c r="U1418" s="128" t="s">
        <v>1580</v>
      </c>
      <c r="W1418" s="103" t="str">
        <f t="shared" si="24"/>
        <v/>
      </c>
    </row>
    <row r="1419" spans="1:52" ht="12.75" customHeight="1">
      <c r="A1419" s="108">
        <v>1410</v>
      </c>
      <c r="B1419" s="1144"/>
      <c r="C1419" s="65"/>
      <c r="D1419" s="45"/>
      <c r="E1419" s="112"/>
      <c r="F1419" s="112"/>
      <c r="G1419" s="112">
        <v>706020</v>
      </c>
      <c r="H1419" s="111"/>
      <c r="I1419" s="111" t="s">
        <v>62</v>
      </c>
      <c r="J1419" s="103">
        <v>70600</v>
      </c>
      <c r="K1419" s="103"/>
      <c r="L1419" s="112" t="s">
        <v>3245</v>
      </c>
      <c r="M1419" s="103"/>
      <c r="N1419" s="103"/>
      <c r="O1419" s="103"/>
      <c r="P1419" s="103"/>
      <c r="Q1419" s="103"/>
      <c r="R1419" s="103">
        <v>7060</v>
      </c>
      <c r="S1419" s="103"/>
      <c r="T1419" s="103"/>
      <c r="U1419" s="128" t="s">
        <v>1580</v>
      </c>
      <c r="W1419" s="103" t="str">
        <f t="shared" si="24"/>
        <v/>
      </c>
    </row>
    <row r="1420" spans="1:52" ht="12.75" customHeight="1">
      <c r="A1420" s="108">
        <v>1411</v>
      </c>
      <c r="B1420" s="126"/>
      <c r="C1420" s="65"/>
      <c r="D1420" s="45"/>
      <c r="E1420" s="112"/>
      <c r="F1420" s="112"/>
      <c r="G1420" s="112">
        <v>706025</v>
      </c>
      <c r="H1420" s="111"/>
      <c r="I1420" s="111" t="s">
        <v>63</v>
      </c>
      <c r="J1420" s="103">
        <v>70600</v>
      </c>
      <c r="K1420" s="103"/>
      <c r="L1420" s="112" t="s">
        <v>3245</v>
      </c>
      <c r="M1420" s="103"/>
      <c r="N1420" s="103"/>
      <c r="O1420" s="103"/>
      <c r="P1420" s="103"/>
      <c r="Q1420" s="103"/>
      <c r="R1420" s="103">
        <v>7060</v>
      </c>
      <c r="S1420" s="103"/>
      <c r="T1420" s="103"/>
      <c r="U1420" s="128" t="s">
        <v>1580</v>
      </c>
      <c r="W1420" s="103" t="str">
        <f t="shared" si="24"/>
        <v/>
      </c>
    </row>
    <row r="1421" spans="1:52" ht="12.75" customHeight="1">
      <c r="A1421" s="108">
        <v>1412</v>
      </c>
      <c r="B1421" s="1144"/>
      <c r="C1421" s="65"/>
      <c r="D1421" s="45"/>
      <c r="E1421" s="112"/>
      <c r="F1421" s="112"/>
      <c r="G1421" s="112">
        <v>706030</v>
      </c>
      <c r="H1421" s="111"/>
      <c r="I1421" s="111" t="s">
        <v>64</v>
      </c>
      <c r="J1421" s="103">
        <v>70600</v>
      </c>
      <c r="K1421" s="103"/>
      <c r="L1421" s="112" t="s">
        <v>3245</v>
      </c>
      <c r="M1421" s="103"/>
      <c r="N1421" s="103"/>
      <c r="O1421" s="103"/>
      <c r="P1421" s="103"/>
      <c r="Q1421" s="103"/>
      <c r="R1421" s="103">
        <v>7060</v>
      </c>
      <c r="S1421" s="103"/>
      <c r="T1421" s="103"/>
      <c r="U1421" s="128" t="s">
        <v>1580</v>
      </c>
      <c r="W1421" s="103" t="str">
        <f t="shared" si="24"/>
        <v/>
      </c>
    </row>
    <row r="1422" spans="1:52" ht="12.75" customHeight="1">
      <c r="A1422" s="108">
        <v>1413</v>
      </c>
      <c r="B1422" s="1144"/>
      <c r="C1422" s="65"/>
      <c r="D1422" s="45"/>
      <c r="E1422" s="112"/>
      <c r="F1422" s="112"/>
      <c r="G1422" s="112">
        <v>706040</v>
      </c>
      <c r="H1422" s="111"/>
      <c r="I1422" s="111" t="s">
        <v>65</v>
      </c>
      <c r="J1422" s="103">
        <v>70600</v>
      </c>
      <c r="K1422" s="103"/>
      <c r="L1422" s="112" t="s">
        <v>3245</v>
      </c>
      <c r="M1422" s="103"/>
      <c r="N1422" s="103"/>
      <c r="O1422" s="103"/>
      <c r="P1422" s="103"/>
      <c r="Q1422" s="103"/>
      <c r="R1422" s="103">
        <v>7060</v>
      </c>
      <c r="S1422" s="103"/>
      <c r="T1422" s="103"/>
      <c r="U1422" s="128" t="s">
        <v>1580</v>
      </c>
      <c r="W1422" s="103" t="str">
        <f t="shared" si="24"/>
        <v/>
      </c>
    </row>
    <row r="1423" spans="1:52" ht="12.75" customHeight="1">
      <c r="A1423" s="108">
        <v>1414</v>
      </c>
      <c r="B1423" s="126"/>
      <c r="C1423" s="65"/>
      <c r="D1423" s="45"/>
      <c r="E1423" s="112"/>
      <c r="F1423" s="112"/>
      <c r="G1423" s="112">
        <v>706060</v>
      </c>
      <c r="H1423" s="111"/>
      <c r="I1423" s="111" t="s">
        <v>1479</v>
      </c>
      <c r="J1423" s="103">
        <v>70600</v>
      </c>
      <c r="K1423" s="103"/>
      <c r="L1423" s="112" t="s">
        <v>3245</v>
      </c>
      <c r="M1423" s="103"/>
      <c r="N1423" s="103"/>
      <c r="O1423" s="103"/>
      <c r="P1423" s="103"/>
      <c r="Q1423" s="103"/>
      <c r="R1423" s="103">
        <v>7060</v>
      </c>
      <c r="S1423" s="103"/>
      <c r="T1423" s="103"/>
      <c r="U1423" s="128" t="s">
        <v>1580</v>
      </c>
      <c r="V1423" s="223"/>
      <c r="W1423" s="103" t="str">
        <f t="shared" si="24"/>
        <v/>
      </c>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row>
    <row r="1424" spans="1:52" s="20" customFormat="1" ht="12.75" customHeight="1">
      <c r="A1424" s="108">
        <v>1415</v>
      </c>
      <c r="B1424" s="126"/>
      <c r="C1424" s="65"/>
      <c r="D1424" s="45"/>
      <c r="E1424" s="112"/>
      <c r="F1424" s="112"/>
      <c r="G1424" s="112">
        <v>706065</v>
      </c>
      <c r="H1424" s="111"/>
      <c r="I1424" s="111" t="s">
        <v>8157</v>
      </c>
      <c r="J1424" s="103">
        <v>70600</v>
      </c>
      <c r="K1424" s="103"/>
      <c r="L1424" s="112" t="s">
        <v>3245</v>
      </c>
      <c r="M1424" s="103"/>
      <c r="N1424" s="103"/>
      <c r="O1424" s="103"/>
      <c r="P1424" s="103"/>
      <c r="Q1424" s="103"/>
      <c r="R1424" s="103">
        <v>7060</v>
      </c>
      <c r="S1424" s="103"/>
      <c r="T1424" s="103"/>
      <c r="U1424" s="128" t="s">
        <v>1580</v>
      </c>
      <c r="V1424" s="38"/>
      <c r="W1424" s="103" t="str">
        <f t="shared" si="24"/>
        <v/>
      </c>
      <c r="X1424" s="103"/>
      <c r="Y1424" s="103"/>
      <c r="Z1424" s="103"/>
      <c r="AA1424" s="103"/>
      <c r="AB1424" s="103"/>
      <c r="AC1424" s="103"/>
      <c r="AD1424" s="103"/>
      <c r="AE1424" s="103"/>
      <c r="AF1424" s="103"/>
      <c r="AG1424" s="103"/>
      <c r="AH1424" s="103"/>
      <c r="AI1424" s="103"/>
      <c r="AJ1424" s="103"/>
      <c r="AK1424" s="103"/>
      <c r="AL1424" s="103"/>
      <c r="AM1424" s="103"/>
      <c r="AN1424" s="103"/>
      <c r="AO1424" s="103"/>
      <c r="AP1424" s="103"/>
      <c r="AQ1424" s="103"/>
      <c r="AR1424" s="103"/>
      <c r="AS1424" s="103"/>
      <c r="AT1424" s="103"/>
      <c r="AU1424" s="103"/>
      <c r="AV1424" s="103"/>
      <c r="AW1424" s="103"/>
      <c r="AX1424" s="103"/>
      <c r="AY1424" s="103"/>
      <c r="AZ1424" s="103"/>
    </row>
    <row r="1425" spans="1:52" ht="12.75" customHeight="1">
      <c r="A1425" s="108">
        <v>1416</v>
      </c>
      <c r="B1425" s="22"/>
      <c r="C1425" s="67"/>
      <c r="D1425" s="82"/>
      <c r="E1425" s="23">
        <v>7100</v>
      </c>
      <c r="F1425" s="23"/>
      <c r="G1425" s="23"/>
      <c r="H1425" s="20"/>
      <c r="I1425" s="20" t="s">
        <v>2797</v>
      </c>
      <c r="J1425" s="20"/>
      <c r="K1425" s="20"/>
      <c r="L1425" s="23" t="s">
        <v>1130</v>
      </c>
      <c r="M1425" s="20"/>
      <c r="N1425" s="20"/>
      <c r="O1425" s="20"/>
      <c r="P1425" s="20"/>
      <c r="Q1425" s="20"/>
      <c r="R1425" s="23" t="s">
        <v>2232</v>
      </c>
      <c r="S1425" s="20"/>
      <c r="T1425" s="20"/>
      <c r="U1425" s="128" t="s">
        <v>1580</v>
      </c>
      <c r="W1425" s="103" t="str">
        <f t="shared" ref="W1425:W1489" si="25">LEFT(V1425,3)</f>
        <v/>
      </c>
    </row>
    <row r="1426" spans="1:52" ht="12.75" customHeight="1">
      <c r="A1426" s="108">
        <v>1417</v>
      </c>
      <c r="B1426" s="126"/>
      <c r="C1426" s="65"/>
      <c r="D1426" s="45"/>
      <c r="E1426" s="112"/>
      <c r="F1426" s="112">
        <v>71010</v>
      </c>
      <c r="G1426" s="112"/>
      <c r="H1426" s="111"/>
      <c r="I1426" s="111" t="s">
        <v>1480</v>
      </c>
      <c r="J1426" s="103">
        <v>7100</v>
      </c>
      <c r="K1426" s="103"/>
      <c r="L1426" s="112" t="s">
        <v>3240</v>
      </c>
      <c r="M1426" s="103"/>
      <c r="N1426" s="103"/>
      <c r="O1426" s="103"/>
      <c r="P1426" s="103"/>
      <c r="Q1426" s="103"/>
      <c r="R1426" s="103">
        <v>7100</v>
      </c>
      <c r="S1426" s="103"/>
      <c r="T1426" s="103"/>
      <c r="U1426" s="128" t="s">
        <v>1580</v>
      </c>
      <c r="W1426" s="103" t="str">
        <f t="shared" si="25"/>
        <v/>
      </c>
    </row>
    <row r="1427" spans="1:52" ht="12.75" customHeight="1">
      <c r="A1427" s="108">
        <v>1418</v>
      </c>
      <c r="B1427" s="126"/>
      <c r="C1427" s="65"/>
      <c r="D1427" s="45"/>
      <c r="E1427" s="112"/>
      <c r="F1427" s="112"/>
      <c r="G1427" s="112">
        <v>710110</v>
      </c>
      <c r="H1427" s="111"/>
      <c r="I1427" s="111" t="s">
        <v>1481</v>
      </c>
      <c r="J1427" s="103">
        <v>71010</v>
      </c>
      <c r="K1427" s="103"/>
      <c r="L1427" s="112" t="s">
        <v>3245</v>
      </c>
      <c r="M1427" s="103"/>
      <c r="N1427" s="103"/>
      <c r="O1427" s="103"/>
      <c r="P1427" s="103"/>
      <c r="Q1427" s="103"/>
      <c r="R1427" s="103">
        <v>7100</v>
      </c>
      <c r="S1427" s="103"/>
      <c r="T1427" s="103"/>
      <c r="U1427" s="128" t="s">
        <v>1580</v>
      </c>
      <c r="W1427" s="103" t="str">
        <f t="shared" si="25"/>
        <v/>
      </c>
    </row>
    <row r="1428" spans="1:52" ht="12.75" customHeight="1">
      <c r="A1428" s="108">
        <v>1419</v>
      </c>
      <c r="B1428" s="1144"/>
      <c r="C1428" s="65"/>
      <c r="D1428" s="45"/>
      <c r="E1428" s="112"/>
      <c r="F1428" s="112"/>
      <c r="G1428" s="112">
        <v>710115</v>
      </c>
      <c r="H1428" s="111"/>
      <c r="I1428" s="111" t="s">
        <v>1482</v>
      </c>
      <c r="J1428" s="103">
        <v>71010</v>
      </c>
      <c r="K1428" s="103"/>
      <c r="L1428" s="112" t="s">
        <v>3245</v>
      </c>
      <c r="M1428" s="103"/>
      <c r="N1428" s="103"/>
      <c r="O1428" s="103"/>
      <c r="P1428" s="103"/>
      <c r="Q1428" s="103"/>
      <c r="R1428" s="103">
        <v>7100</v>
      </c>
      <c r="S1428" s="103"/>
      <c r="T1428" s="103"/>
      <c r="U1428" s="128" t="s">
        <v>1580</v>
      </c>
      <c r="W1428" s="103" t="str">
        <f t="shared" si="25"/>
        <v/>
      </c>
    </row>
    <row r="1429" spans="1:52" ht="12.75" customHeight="1">
      <c r="A1429" s="108">
        <v>1420</v>
      </c>
      <c r="B1429" s="126"/>
      <c r="C1429" s="65"/>
      <c r="D1429" s="45"/>
      <c r="E1429" s="112"/>
      <c r="F1429" s="112">
        <v>71020</v>
      </c>
      <c r="G1429" s="112"/>
      <c r="H1429" s="111"/>
      <c r="I1429" s="111" t="s">
        <v>1483</v>
      </c>
      <c r="J1429" s="103">
        <v>7100</v>
      </c>
      <c r="K1429" s="103"/>
      <c r="L1429" s="112" t="s">
        <v>3240</v>
      </c>
      <c r="M1429" s="103"/>
      <c r="N1429" s="103"/>
      <c r="O1429" s="103"/>
      <c r="P1429" s="103"/>
      <c r="Q1429" s="103"/>
      <c r="R1429" s="103">
        <v>7100</v>
      </c>
      <c r="S1429" s="103"/>
      <c r="T1429" s="103"/>
      <c r="U1429" s="128" t="s">
        <v>1580</v>
      </c>
      <c r="W1429" s="103" t="str">
        <f t="shared" si="25"/>
        <v/>
      </c>
    </row>
    <row r="1430" spans="1:52" ht="12.75" customHeight="1">
      <c r="A1430" s="108">
        <v>1421</v>
      </c>
      <c r="B1430" s="1144"/>
      <c r="C1430" s="65"/>
      <c r="D1430" s="45"/>
      <c r="E1430" s="112"/>
      <c r="F1430" s="112"/>
      <c r="G1430" s="112">
        <v>710210</v>
      </c>
      <c r="H1430" s="111"/>
      <c r="I1430" s="111" t="s">
        <v>1484</v>
      </c>
      <c r="J1430" s="103">
        <v>71020</v>
      </c>
      <c r="K1430" s="103"/>
      <c r="L1430" s="112" t="s">
        <v>3245</v>
      </c>
      <c r="M1430" s="103"/>
      <c r="N1430" s="103"/>
      <c r="O1430" s="103"/>
      <c r="P1430" s="103"/>
      <c r="Q1430" s="103"/>
      <c r="R1430" s="103">
        <v>7100</v>
      </c>
      <c r="S1430" s="103"/>
      <c r="T1430" s="103"/>
      <c r="U1430" s="128" t="s">
        <v>1580</v>
      </c>
      <c r="V1430" s="223"/>
      <c r="W1430" s="103" t="str">
        <f t="shared" si="25"/>
        <v/>
      </c>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row>
    <row r="1431" spans="1:52" s="20" customFormat="1" ht="12.75" customHeight="1">
      <c r="A1431" s="108">
        <v>1422</v>
      </c>
      <c r="B1431" s="1144"/>
      <c r="C1431" s="65"/>
      <c r="D1431" s="45"/>
      <c r="E1431" s="112"/>
      <c r="F1431" s="112"/>
      <c r="G1431" s="112">
        <v>710220</v>
      </c>
      <c r="H1431" s="111"/>
      <c r="I1431" s="111" t="s">
        <v>1485</v>
      </c>
      <c r="J1431" s="103">
        <v>71020</v>
      </c>
      <c r="K1431" s="103"/>
      <c r="L1431" s="112" t="s">
        <v>3245</v>
      </c>
      <c r="M1431" s="103"/>
      <c r="N1431" s="103"/>
      <c r="O1431" s="103"/>
      <c r="P1431" s="103"/>
      <c r="Q1431" s="103"/>
      <c r="R1431" s="103">
        <v>7100</v>
      </c>
      <c r="S1431" s="103"/>
      <c r="T1431" s="103"/>
      <c r="U1431" s="128" t="s">
        <v>1580</v>
      </c>
      <c r="V1431" s="38"/>
      <c r="W1431" s="103" t="str">
        <f t="shared" si="25"/>
        <v/>
      </c>
      <c r="X1431" s="103"/>
      <c r="Y1431" s="103"/>
      <c r="Z1431" s="103"/>
      <c r="AA1431" s="103"/>
      <c r="AB1431" s="103"/>
      <c r="AC1431" s="103"/>
      <c r="AD1431" s="103"/>
      <c r="AE1431" s="103"/>
      <c r="AF1431" s="103"/>
      <c r="AG1431" s="103"/>
      <c r="AH1431" s="103"/>
      <c r="AI1431" s="103"/>
      <c r="AJ1431" s="103"/>
      <c r="AK1431" s="103"/>
      <c r="AL1431" s="103"/>
      <c r="AM1431" s="103"/>
      <c r="AN1431" s="103"/>
      <c r="AO1431" s="103"/>
      <c r="AP1431" s="103"/>
      <c r="AQ1431" s="103"/>
      <c r="AR1431" s="103"/>
      <c r="AS1431" s="103"/>
      <c r="AT1431" s="103"/>
      <c r="AU1431" s="103"/>
      <c r="AV1431" s="103"/>
      <c r="AW1431" s="103"/>
      <c r="AX1431" s="103"/>
      <c r="AY1431" s="103"/>
      <c r="AZ1431" s="103"/>
    </row>
    <row r="1432" spans="1:52" ht="12.75" customHeight="1">
      <c r="A1432" s="108">
        <v>1423</v>
      </c>
      <c r="B1432" s="126"/>
      <c r="C1432" s="65"/>
      <c r="D1432" s="45"/>
      <c r="E1432" s="112"/>
      <c r="F1432" s="112"/>
      <c r="G1432" s="112">
        <v>710225</v>
      </c>
      <c r="H1432" s="111"/>
      <c r="I1432" s="111" t="s">
        <v>1486</v>
      </c>
      <c r="J1432" s="103">
        <v>71020</v>
      </c>
      <c r="K1432" s="103"/>
      <c r="L1432" s="112" t="s">
        <v>3245</v>
      </c>
      <c r="M1432" s="103"/>
      <c r="N1432" s="103"/>
      <c r="O1432" s="103"/>
      <c r="P1432" s="103"/>
      <c r="Q1432" s="103"/>
      <c r="R1432" s="103">
        <v>7100</v>
      </c>
      <c r="S1432" s="103"/>
      <c r="T1432" s="103"/>
      <c r="U1432" s="128" t="s">
        <v>1580</v>
      </c>
      <c r="W1432" s="103" t="str">
        <f t="shared" si="25"/>
        <v/>
      </c>
    </row>
    <row r="1433" spans="1:52" ht="12.75" customHeight="1">
      <c r="A1433" s="108">
        <v>1424</v>
      </c>
      <c r="B1433" s="1144"/>
      <c r="C1433" s="65"/>
      <c r="D1433" s="45"/>
      <c r="E1433" s="112"/>
      <c r="F1433" s="112"/>
      <c r="G1433" s="112">
        <v>710230</v>
      </c>
      <c r="H1433" s="111"/>
      <c r="I1433" s="111" t="s">
        <v>1487</v>
      </c>
      <c r="J1433" s="103">
        <v>71020</v>
      </c>
      <c r="K1433" s="103"/>
      <c r="L1433" s="112" t="s">
        <v>3245</v>
      </c>
      <c r="M1433" s="103"/>
      <c r="N1433" s="103"/>
      <c r="O1433" s="103"/>
      <c r="P1433" s="103"/>
      <c r="Q1433" s="103"/>
      <c r="R1433" s="103">
        <v>7100</v>
      </c>
      <c r="S1433" s="103"/>
      <c r="T1433" s="103"/>
      <c r="U1433" s="128" t="s">
        <v>1580</v>
      </c>
      <c r="V1433" s="223"/>
      <c r="W1433" s="103" t="str">
        <f t="shared" si="25"/>
        <v/>
      </c>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row>
    <row r="1434" spans="1:52" s="20" customFormat="1" ht="12.75" customHeight="1">
      <c r="A1434" s="108">
        <v>1425</v>
      </c>
      <c r="B1434" s="126"/>
      <c r="C1434" s="65"/>
      <c r="D1434" s="45"/>
      <c r="E1434" s="112"/>
      <c r="F1434" s="112"/>
      <c r="G1434" s="112">
        <v>710235</v>
      </c>
      <c r="H1434" s="111"/>
      <c r="I1434" s="111" t="s">
        <v>1488</v>
      </c>
      <c r="J1434" s="103">
        <v>71020</v>
      </c>
      <c r="K1434" s="103"/>
      <c r="L1434" s="112" t="s">
        <v>3245</v>
      </c>
      <c r="M1434" s="103"/>
      <c r="N1434" s="103"/>
      <c r="O1434" s="103"/>
      <c r="P1434" s="103"/>
      <c r="Q1434" s="103"/>
      <c r="R1434" s="103">
        <v>7100</v>
      </c>
      <c r="S1434" s="103"/>
      <c r="T1434" s="103"/>
      <c r="U1434" s="128" t="s">
        <v>1580</v>
      </c>
      <c r="V1434" s="38"/>
      <c r="W1434" s="103" t="str">
        <f t="shared" si="25"/>
        <v/>
      </c>
      <c r="X1434" s="103"/>
      <c r="Y1434" s="103"/>
      <c r="Z1434" s="103"/>
      <c r="AA1434" s="103"/>
      <c r="AB1434" s="103"/>
      <c r="AC1434" s="103"/>
      <c r="AD1434" s="103"/>
      <c r="AE1434" s="103"/>
      <c r="AF1434" s="103"/>
      <c r="AG1434" s="103"/>
      <c r="AH1434" s="103"/>
      <c r="AI1434" s="103"/>
      <c r="AJ1434" s="103"/>
      <c r="AK1434" s="103"/>
      <c r="AL1434" s="103"/>
      <c r="AM1434" s="103"/>
      <c r="AN1434" s="103"/>
      <c r="AO1434" s="103"/>
      <c r="AP1434" s="103"/>
      <c r="AQ1434" s="103"/>
      <c r="AR1434" s="103"/>
      <c r="AS1434" s="103"/>
      <c r="AT1434" s="103"/>
      <c r="AU1434" s="103"/>
      <c r="AV1434" s="103"/>
      <c r="AW1434" s="103"/>
      <c r="AX1434" s="103"/>
      <c r="AY1434" s="103"/>
      <c r="AZ1434" s="103"/>
    </row>
    <row r="1435" spans="1:52" ht="12.75" customHeight="1">
      <c r="A1435" s="108">
        <v>1426</v>
      </c>
      <c r="B1435" s="1144"/>
      <c r="C1435" s="65"/>
      <c r="D1435" s="45"/>
      <c r="E1435" s="112"/>
      <c r="F1435" s="112"/>
      <c r="G1435" s="112">
        <v>710250</v>
      </c>
      <c r="H1435" s="111"/>
      <c r="I1435" s="111" t="s">
        <v>1489</v>
      </c>
      <c r="J1435" s="103">
        <v>71020</v>
      </c>
      <c r="K1435" s="103"/>
      <c r="L1435" s="112" t="s">
        <v>3245</v>
      </c>
      <c r="M1435" s="103"/>
      <c r="N1435" s="103"/>
      <c r="O1435" s="103"/>
      <c r="P1435" s="103"/>
      <c r="Q1435" s="103"/>
      <c r="R1435" s="103">
        <v>7100</v>
      </c>
      <c r="S1435" s="103"/>
      <c r="T1435" s="103"/>
      <c r="U1435" s="128" t="s">
        <v>1580</v>
      </c>
      <c r="W1435" s="103" t="str">
        <f t="shared" si="25"/>
        <v/>
      </c>
    </row>
    <row r="1436" spans="1:52" ht="12.75" customHeight="1">
      <c r="A1436" s="108">
        <v>1427</v>
      </c>
      <c r="B1436" s="126"/>
      <c r="C1436" s="65"/>
      <c r="D1436" s="45"/>
      <c r="E1436" s="112"/>
      <c r="F1436" s="112">
        <v>71040</v>
      </c>
      <c r="G1436" s="112"/>
      <c r="H1436" s="111"/>
      <c r="I1436" s="111" t="s">
        <v>3866</v>
      </c>
      <c r="J1436" s="103">
        <v>7100</v>
      </c>
      <c r="K1436" s="103"/>
      <c r="L1436" s="112" t="s">
        <v>3240</v>
      </c>
      <c r="M1436" s="103"/>
      <c r="N1436" s="103"/>
      <c r="O1436" s="103"/>
      <c r="P1436" s="103"/>
      <c r="Q1436" s="103"/>
      <c r="R1436" s="103">
        <v>7500</v>
      </c>
      <c r="S1436" s="103"/>
      <c r="T1436" s="103"/>
      <c r="U1436" s="128" t="s">
        <v>1580</v>
      </c>
      <c r="V1436" s="38" t="s">
        <v>9034</v>
      </c>
      <c r="W1436" s="103" t="str">
        <f t="shared" si="25"/>
        <v>End</v>
      </c>
    </row>
    <row r="1437" spans="1:52" ht="12.75" customHeight="1">
      <c r="A1437" s="108">
        <v>1428</v>
      </c>
      <c r="B1437" s="1144"/>
      <c r="C1437" s="65"/>
      <c r="D1437" s="45"/>
      <c r="E1437" s="112"/>
      <c r="F1437" s="112"/>
      <c r="G1437" s="112">
        <v>710410</v>
      </c>
      <c r="H1437" s="111"/>
      <c r="I1437" s="111" t="s">
        <v>3867</v>
      </c>
      <c r="J1437" s="103">
        <v>71040</v>
      </c>
      <c r="K1437" s="103"/>
      <c r="L1437" s="112" t="s">
        <v>3245</v>
      </c>
      <c r="M1437" s="103"/>
      <c r="N1437" s="103"/>
      <c r="O1437" s="103"/>
      <c r="P1437" s="103"/>
      <c r="Q1437" s="103"/>
      <c r="R1437" s="103">
        <v>7100</v>
      </c>
      <c r="S1437" s="103"/>
      <c r="T1437" s="103"/>
      <c r="U1437" s="128" t="s">
        <v>1580</v>
      </c>
      <c r="V1437" s="38" t="s">
        <v>9034</v>
      </c>
      <c r="W1437" s="103" t="str">
        <f t="shared" si="25"/>
        <v>End</v>
      </c>
    </row>
    <row r="1438" spans="1:52" ht="12.75" customHeight="1">
      <c r="A1438" s="108">
        <v>1429</v>
      </c>
      <c r="B1438" s="346"/>
      <c r="C1438" s="65"/>
      <c r="D1438" s="45"/>
      <c r="E1438" s="204">
        <v>7310</v>
      </c>
      <c r="F1438" s="112"/>
      <c r="G1438" s="112"/>
      <c r="H1438" s="111"/>
      <c r="I1438" s="100" t="s">
        <v>7533</v>
      </c>
      <c r="J1438" s="103"/>
      <c r="K1438" s="103"/>
      <c r="L1438" s="204" t="s">
        <v>1130</v>
      </c>
      <c r="M1438" s="103"/>
      <c r="N1438" s="103"/>
      <c r="O1438" s="103"/>
      <c r="P1438" s="103"/>
      <c r="Q1438" s="103"/>
      <c r="R1438" s="103"/>
      <c r="S1438" s="103"/>
      <c r="T1438" s="103"/>
      <c r="U1438" s="347" t="s">
        <v>1580</v>
      </c>
      <c r="V1438" s="291" t="s">
        <v>7540</v>
      </c>
      <c r="W1438" s="103" t="str">
        <f t="shared" si="25"/>
        <v>App</v>
      </c>
    </row>
    <row r="1439" spans="1:52" ht="12.75" customHeight="1">
      <c r="A1439" s="108">
        <v>1430</v>
      </c>
      <c r="B1439" s="1144"/>
      <c r="C1439" s="65"/>
      <c r="D1439" s="45"/>
      <c r="E1439" s="112"/>
      <c r="F1439" s="112">
        <v>73100</v>
      </c>
      <c r="G1439" s="112"/>
      <c r="H1439" s="111"/>
      <c r="I1439" s="111" t="s">
        <v>7534</v>
      </c>
      <c r="J1439" s="103">
        <v>7310</v>
      </c>
      <c r="K1439" s="103"/>
      <c r="L1439" s="112" t="s">
        <v>3240</v>
      </c>
      <c r="M1439" s="103"/>
      <c r="N1439" s="103"/>
      <c r="O1439" s="103"/>
      <c r="P1439" s="103"/>
      <c r="Q1439" s="103"/>
      <c r="R1439" s="103">
        <v>7310</v>
      </c>
      <c r="S1439" s="103"/>
      <c r="T1439" s="103"/>
      <c r="U1439" s="347" t="s">
        <v>1580</v>
      </c>
      <c r="V1439" s="291" t="s">
        <v>7540</v>
      </c>
      <c r="W1439" s="103" t="str">
        <f t="shared" si="25"/>
        <v>App</v>
      </c>
    </row>
    <row r="1440" spans="1:52" ht="12.75" customHeight="1">
      <c r="A1440" s="108">
        <v>1431</v>
      </c>
      <c r="B1440" s="346"/>
      <c r="C1440" s="65"/>
      <c r="D1440" s="45"/>
      <c r="E1440" s="112"/>
      <c r="F1440" s="112"/>
      <c r="G1440" s="112">
        <v>731010</v>
      </c>
      <c r="H1440" s="111"/>
      <c r="I1440" s="111" t="s">
        <v>7535</v>
      </c>
      <c r="J1440" s="103">
        <v>73100</v>
      </c>
      <c r="K1440" s="103"/>
      <c r="L1440" s="112" t="s">
        <v>3245</v>
      </c>
      <c r="M1440" s="103"/>
      <c r="N1440" s="103"/>
      <c r="O1440" s="103"/>
      <c r="P1440" s="103"/>
      <c r="Q1440" s="103"/>
      <c r="R1440" s="103">
        <v>7310</v>
      </c>
      <c r="S1440" s="103"/>
      <c r="T1440" s="103"/>
      <c r="U1440" s="347" t="s">
        <v>1580</v>
      </c>
      <c r="V1440" s="291" t="s">
        <v>7540</v>
      </c>
      <c r="W1440" s="103" t="str">
        <f t="shared" si="25"/>
        <v>App</v>
      </c>
    </row>
    <row r="1441" spans="1:52" ht="12.75" customHeight="1">
      <c r="A1441" s="108">
        <v>1432</v>
      </c>
      <c r="B1441" s="1144"/>
      <c r="C1441" s="65"/>
      <c r="D1441" s="45"/>
      <c r="E1441" s="112"/>
      <c r="F1441" s="112"/>
      <c r="G1441" s="112">
        <v>731020</v>
      </c>
      <c r="H1441" s="111"/>
      <c r="I1441" s="111" t="s">
        <v>7536</v>
      </c>
      <c r="J1441" s="103">
        <v>73100</v>
      </c>
      <c r="K1441" s="103"/>
      <c r="L1441" s="112" t="s">
        <v>3245</v>
      </c>
      <c r="M1441" s="103"/>
      <c r="N1441" s="103"/>
      <c r="O1441" s="103"/>
      <c r="P1441" s="103"/>
      <c r="Q1441" s="103"/>
      <c r="R1441" s="103">
        <v>7310</v>
      </c>
      <c r="S1441" s="103"/>
      <c r="T1441" s="103"/>
      <c r="U1441" s="347" t="s">
        <v>1580</v>
      </c>
      <c r="V1441" s="291" t="s">
        <v>7540</v>
      </c>
      <c r="W1441" s="103" t="str">
        <f t="shared" si="25"/>
        <v>App</v>
      </c>
    </row>
    <row r="1442" spans="1:52" ht="12.75" customHeight="1">
      <c r="A1442" s="108">
        <v>1433</v>
      </c>
      <c r="B1442" s="346"/>
      <c r="C1442" s="65"/>
      <c r="D1442" s="45"/>
      <c r="E1442" s="112"/>
      <c r="F1442" s="112"/>
      <c r="G1442" s="112">
        <v>731030</v>
      </c>
      <c r="H1442" s="111"/>
      <c r="I1442" s="111" t="s">
        <v>7537</v>
      </c>
      <c r="J1442" s="103">
        <v>73100</v>
      </c>
      <c r="K1442" s="103"/>
      <c r="L1442" s="112" t="s">
        <v>3245</v>
      </c>
      <c r="M1442" s="103"/>
      <c r="N1442" s="103"/>
      <c r="O1442" s="103"/>
      <c r="P1442" s="103"/>
      <c r="Q1442" s="103"/>
      <c r="R1442" s="103">
        <v>7310</v>
      </c>
      <c r="S1442" s="103"/>
      <c r="T1442" s="103"/>
      <c r="U1442" s="347" t="s">
        <v>1580</v>
      </c>
      <c r="V1442" s="291" t="s">
        <v>7540</v>
      </c>
      <c r="W1442" s="103" t="str">
        <f t="shared" si="25"/>
        <v>App</v>
      </c>
    </row>
    <row r="1443" spans="1:52" ht="12.75" customHeight="1">
      <c r="A1443" s="108">
        <v>1434</v>
      </c>
      <c r="B1443" s="1316"/>
      <c r="C1443" s="1317"/>
      <c r="D1443" s="1318"/>
      <c r="E1443" s="112"/>
      <c r="F1443" s="1319"/>
      <c r="G1443" s="112">
        <v>731040</v>
      </c>
      <c r="H1443" s="1320"/>
      <c r="I1443" s="1320" t="s">
        <v>9752</v>
      </c>
      <c r="J1443" s="103">
        <v>73100</v>
      </c>
      <c r="K1443" s="103"/>
      <c r="L1443" s="112" t="s">
        <v>3245</v>
      </c>
      <c r="M1443" s="103"/>
      <c r="N1443" s="103"/>
      <c r="O1443" s="103"/>
      <c r="P1443" s="103"/>
      <c r="Q1443" s="103"/>
      <c r="R1443" s="103">
        <v>7310</v>
      </c>
      <c r="S1443" s="103"/>
      <c r="T1443" s="103"/>
      <c r="U1443" s="1315" t="s">
        <v>1580</v>
      </c>
      <c r="V1443" s="1322"/>
      <c r="W1443" s="1321" t="str">
        <f>LEFT(V1443,3)</f>
        <v/>
      </c>
    </row>
    <row r="1444" spans="1:52" ht="12.75" customHeight="1">
      <c r="A1444" s="108">
        <v>1435</v>
      </c>
      <c r="B1444" s="1144"/>
      <c r="C1444" s="65"/>
      <c r="D1444" s="45"/>
      <c r="E1444" s="112"/>
      <c r="F1444" s="112"/>
      <c r="G1444" s="112">
        <v>731050</v>
      </c>
      <c r="H1444" s="111"/>
      <c r="I1444" s="111" t="s">
        <v>7538</v>
      </c>
      <c r="J1444" s="103">
        <v>73100</v>
      </c>
      <c r="K1444" s="103"/>
      <c r="L1444" s="112" t="s">
        <v>3245</v>
      </c>
      <c r="M1444" s="103"/>
      <c r="N1444" s="103"/>
      <c r="O1444" s="103"/>
      <c r="P1444" s="103"/>
      <c r="Q1444" s="103"/>
      <c r="R1444" s="103">
        <v>7310</v>
      </c>
      <c r="S1444" s="103"/>
      <c r="T1444" s="103"/>
      <c r="U1444" s="347" t="s">
        <v>1580</v>
      </c>
      <c r="V1444" s="291" t="s">
        <v>7540</v>
      </c>
      <c r="W1444" s="103" t="str">
        <f t="shared" si="25"/>
        <v>App</v>
      </c>
    </row>
    <row r="1445" spans="1:52" ht="12.75" customHeight="1">
      <c r="A1445" s="108">
        <v>1436</v>
      </c>
      <c r="B1445" s="22"/>
      <c r="C1445" s="67"/>
      <c r="D1445" s="82"/>
      <c r="E1445" s="23">
        <v>7500</v>
      </c>
      <c r="F1445" s="23"/>
      <c r="G1445" s="23"/>
      <c r="H1445" s="20"/>
      <c r="I1445" s="20" t="s">
        <v>1490</v>
      </c>
      <c r="J1445" s="20"/>
      <c r="K1445" s="20"/>
      <c r="L1445" s="23" t="s">
        <v>1130</v>
      </c>
      <c r="M1445" s="20"/>
      <c r="N1445" s="20"/>
      <c r="O1445" s="20"/>
      <c r="P1445" s="20"/>
      <c r="Q1445" s="20"/>
      <c r="R1445" s="23" t="s">
        <v>2232</v>
      </c>
      <c r="S1445" s="20"/>
      <c r="T1445" s="20"/>
      <c r="U1445" s="347" t="s">
        <v>1580</v>
      </c>
      <c r="W1445" s="103" t="str">
        <f t="shared" si="25"/>
        <v/>
      </c>
    </row>
    <row r="1446" spans="1:52" ht="12.75" customHeight="1">
      <c r="A1446" s="108">
        <v>1437</v>
      </c>
      <c r="B1446" s="126"/>
      <c r="C1446" s="65"/>
      <c r="D1446" s="45"/>
      <c r="E1446" s="112"/>
      <c r="F1446" s="112">
        <v>75000</v>
      </c>
      <c r="G1446" s="112"/>
      <c r="H1446" s="111"/>
      <c r="I1446" s="103" t="s">
        <v>1490</v>
      </c>
      <c r="J1446" s="103">
        <v>7500</v>
      </c>
      <c r="K1446" s="103"/>
      <c r="L1446" s="112" t="s">
        <v>3240</v>
      </c>
      <c r="M1446" s="103"/>
      <c r="N1446" s="103"/>
      <c r="O1446" s="103"/>
      <c r="P1446" s="103"/>
      <c r="Q1446" s="103"/>
      <c r="R1446" s="103">
        <v>7500</v>
      </c>
      <c r="S1446" s="103"/>
      <c r="T1446" s="103"/>
      <c r="U1446" s="347" t="s">
        <v>1580</v>
      </c>
      <c r="V1446" s="223"/>
      <c r="W1446" s="103" t="str">
        <f t="shared" si="25"/>
        <v/>
      </c>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row>
    <row r="1447" spans="1:52" s="20" customFormat="1" ht="12.75" customHeight="1">
      <c r="A1447" s="108">
        <v>1438</v>
      </c>
      <c r="B1447" s="1144"/>
      <c r="C1447" s="65"/>
      <c r="D1447" s="45"/>
      <c r="E1447" s="112"/>
      <c r="F1447" s="112"/>
      <c r="G1447" s="112">
        <v>750010</v>
      </c>
      <c r="H1447" s="111"/>
      <c r="I1447" s="111" t="s">
        <v>1491</v>
      </c>
      <c r="J1447" s="103">
        <v>75000</v>
      </c>
      <c r="K1447" s="103"/>
      <c r="L1447" s="112" t="s">
        <v>3245</v>
      </c>
      <c r="M1447" s="103"/>
      <c r="N1447" s="103"/>
      <c r="O1447" s="103"/>
      <c r="P1447" s="103"/>
      <c r="Q1447" s="103"/>
      <c r="R1447" s="103">
        <v>7500</v>
      </c>
      <c r="S1447" s="103"/>
      <c r="T1447" s="103"/>
      <c r="U1447" s="347" t="s">
        <v>1580</v>
      </c>
      <c r="V1447" s="38"/>
      <c r="W1447" s="103" t="str">
        <f t="shared" si="25"/>
        <v/>
      </c>
      <c r="X1447" s="103"/>
      <c r="Y1447" s="103"/>
      <c r="Z1447" s="103"/>
      <c r="AA1447" s="103"/>
      <c r="AB1447" s="103"/>
      <c r="AC1447" s="103"/>
      <c r="AD1447" s="103"/>
      <c r="AE1447" s="103"/>
      <c r="AF1447" s="103"/>
      <c r="AG1447" s="103"/>
      <c r="AH1447" s="103"/>
      <c r="AI1447" s="103"/>
      <c r="AJ1447" s="103"/>
      <c r="AK1447" s="103"/>
      <c r="AL1447" s="103"/>
      <c r="AM1447" s="103"/>
      <c r="AN1447" s="103"/>
      <c r="AO1447" s="103"/>
      <c r="AP1447" s="103"/>
      <c r="AQ1447" s="103"/>
      <c r="AR1447" s="103"/>
      <c r="AS1447" s="103"/>
      <c r="AT1447" s="103"/>
      <c r="AU1447" s="103"/>
      <c r="AV1447" s="103"/>
      <c r="AW1447" s="103"/>
      <c r="AX1447" s="103"/>
      <c r="AY1447" s="103"/>
      <c r="AZ1447" s="103"/>
    </row>
    <row r="1448" spans="1:52" s="20" customFormat="1" ht="12.75" customHeight="1">
      <c r="A1448" s="108">
        <v>1439</v>
      </c>
      <c r="B1448" s="1144"/>
      <c r="C1448" s="65"/>
      <c r="D1448" s="45"/>
      <c r="E1448" s="112"/>
      <c r="F1448" s="112"/>
      <c r="G1448" s="112">
        <v>750020</v>
      </c>
      <c r="H1448" s="111"/>
      <c r="I1448" s="111" t="s">
        <v>1492</v>
      </c>
      <c r="J1448" s="103">
        <v>75000</v>
      </c>
      <c r="K1448" s="103"/>
      <c r="L1448" s="112" t="s">
        <v>3245</v>
      </c>
      <c r="M1448" s="103"/>
      <c r="N1448" s="103"/>
      <c r="O1448" s="103"/>
      <c r="P1448" s="103"/>
      <c r="Q1448" s="103"/>
      <c r="R1448" s="103">
        <v>7500</v>
      </c>
      <c r="S1448" s="103"/>
      <c r="T1448" s="103"/>
      <c r="U1448" s="128" t="s">
        <v>1580</v>
      </c>
      <c r="V1448" s="38"/>
      <c r="W1448" s="103" t="str">
        <f t="shared" si="25"/>
        <v/>
      </c>
      <c r="X1448" s="103"/>
      <c r="Y1448" s="103"/>
      <c r="Z1448" s="103"/>
      <c r="AA1448" s="103"/>
      <c r="AB1448" s="103"/>
      <c r="AC1448" s="103"/>
      <c r="AD1448" s="103"/>
      <c r="AE1448" s="103"/>
      <c r="AF1448" s="103"/>
      <c r="AG1448" s="103"/>
      <c r="AH1448" s="103"/>
      <c r="AI1448" s="103"/>
      <c r="AJ1448" s="103"/>
      <c r="AK1448" s="103"/>
      <c r="AL1448" s="103"/>
      <c r="AM1448" s="103"/>
      <c r="AN1448" s="103"/>
      <c r="AO1448" s="103"/>
      <c r="AP1448" s="103"/>
      <c r="AQ1448" s="103"/>
      <c r="AR1448" s="103"/>
      <c r="AS1448" s="103"/>
      <c r="AT1448" s="103"/>
      <c r="AU1448" s="103"/>
      <c r="AV1448" s="103"/>
      <c r="AW1448" s="103"/>
      <c r="AX1448" s="103"/>
      <c r="AY1448" s="103"/>
      <c r="AZ1448" s="103"/>
    </row>
    <row r="1449" spans="1:52" s="20" customFormat="1" ht="12.75" customHeight="1">
      <c r="A1449" s="108">
        <v>1440</v>
      </c>
      <c r="B1449" s="126"/>
      <c r="C1449" s="65"/>
      <c r="D1449" s="45"/>
      <c r="E1449" s="112"/>
      <c r="F1449" s="112"/>
      <c r="G1449" s="112">
        <v>750070</v>
      </c>
      <c r="H1449" s="111"/>
      <c r="I1449" s="111" t="s">
        <v>5427</v>
      </c>
      <c r="J1449" s="103">
        <v>75000</v>
      </c>
      <c r="K1449" s="103"/>
      <c r="L1449" s="112" t="s">
        <v>3245</v>
      </c>
      <c r="M1449" s="103"/>
      <c r="N1449" s="103"/>
      <c r="O1449" s="103"/>
      <c r="P1449" s="103"/>
      <c r="Q1449" s="103"/>
      <c r="R1449" s="103">
        <v>7500</v>
      </c>
      <c r="S1449" s="103"/>
      <c r="T1449" s="103"/>
      <c r="U1449" s="128" t="s">
        <v>1580</v>
      </c>
      <c r="V1449" s="38"/>
      <c r="W1449" s="103" t="str">
        <f t="shared" si="25"/>
        <v/>
      </c>
      <c r="X1449" s="103"/>
      <c r="Y1449" s="103"/>
      <c r="Z1449" s="103"/>
      <c r="AA1449" s="103"/>
      <c r="AB1449" s="103"/>
      <c r="AC1449" s="103"/>
      <c r="AD1449" s="103"/>
      <c r="AE1449" s="103"/>
      <c r="AF1449" s="103"/>
      <c r="AG1449" s="103"/>
      <c r="AH1449" s="103"/>
      <c r="AI1449" s="103"/>
      <c r="AJ1449" s="103"/>
      <c r="AK1449" s="103"/>
      <c r="AL1449" s="103"/>
      <c r="AM1449" s="103"/>
      <c r="AN1449" s="103"/>
      <c r="AO1449" s="103"/>
      <c r="AP1449" s="103"/>
      <c r="AQ1449" s="103"/>
      <c r="AR1449" s="103"/>
      <c r="AS1449" s="103"/>
      <c r="AT1449" s="103"/>
      <c r="AU1449" s="103"/>
      <c r="AV1449" s="103"/>
      <c r="AW1449" s="103"/>
      <c r="AX1449" s="103"/>
      <c r="AY1449" s="103"/>
      <c r="AZ1449" s="103"/>
    </row>
    <row r="1450" spans="1:52" ht="12.75" customHeight="1">
      <c r="A1450" s="108">
        <v>1441</v>
      </c>
      <c r="B1450" s="1144"/>
      <c r="C1450" s="65"/>
      <c r="D1450" s="45"/>
      <c r="E1450" s="112"/>
      <c r="F1450" s="112"/>
      <c r="G1450" s="112">
        <v>750130</v>
      </c>
      <c r="H1450" s="111"/>
      <c r="I1450" s="111" t="s">
        <v>1493</v>
      </c>
      <c r="J1450" s="103">
        <v>75000</v>
      </c>
      <c r="K1450" s="103"/>
      <c r="L1450" s="112" t="s">
        <v>3245</v>
      </c>
      <c r="M1450" s="103"/>
      <c r="N1450" s="103"/>
      <c r="O1450" s="103"/>
      <c r="P1450" s="103"/>
      <c r="Q1450" s="103"/>
      <c r="R1450" s="103">
        <v>7500</v>
      </c>
      <c r="S1450" s="103"/>
      <c r="T1450" s="103"/>
      <c r="U1450" s="128" t="s">
        <v>1580</v>
      </c>
      <c r="W1450" s="103" t="str">
        <f t="shared" si="25"/>
        <v/>
      </c>
    </row>
    <row r="1451" spans="1:52" ht="12.75" customHeight="1">
      <c r="A1451" s="108">
        <v>1442</v>
      </c>
      <c r="B1451" s="1144"/>
      <c r="C1451" s="65"/>
      <c r="D1451" s="45"/>
      <c r="E1451" s="112"/>
      <c r="F1451" s="112"/>
      <c r="G1451" s="112">
        <v>750240</v>
      </c>
      <c r="H1451" s="111"/>
      <c r="I1451" s="111" t="s">
        <v>1494</v>
      </c>
      <c r="J1451" s="103">
        <v>75000</v>
      </c>
      <c r="K1451" s="103"/>
      <c r="L1451" s="112" t="s">
        <v>3245</v>
      </c>
      <c r="M1451" s="103"/>
      <c r="N1451" s="103"/>
      <c r="O1451" s="103"/>
      <c r="P1451" s="103"/>
      <c r="Q1451" s="103"/>
      <c r="R1451" s="103">
        <v>7500</v>
      </c>
      <c r="S1451" s="103"/>
      <c r="T1451" s="103"/>
      <c r="U1451" s="128" t="s">
        <v>1580</v>
      </c>
      <c r="W1451" s="103" t="str">
        <f t="shared" si="25"/>
        <v/>
      </c>
    </row>
    <row r="1452" spans="1:52" ht="12.75" customHeight="1">
      <c r="A1452" s="108">
        <v>1443</v>
      </c>
      <c r="B1452" s="22"/>
      <c r="C1452" s="67"/>
      <c r="D1452" s="82"/>
      <c r="E1452" s="23">
        <v>7600</v>
      </c>
      <c r="F1452" s="23"/>
      <c r="G1452" s="23"/>
      <c r="H1452" s="20"/>
      <c r="I1452" s="20" t="s">
        <v>1495</v>
      </c>
      <c r="J1452" s="20"/>
      <c r="K1452" s="20"/>
      <c r="L1452" s="23" t="s">
        <v>1130</v>
      </c>
      <c r="M1452" s="20"/>
      <c r="N1452" s="20"/>
      <c r="O1452" s="20"/>
      <c r="P1452" s="20"/>
      <c r="Q1452" s="20"/>
      <c r="R1452" s="23" t="s">
        <v>2232</v>
      </c>
      <c r="S1452" s="20"/>
      <c r="T1452" s="20"/>
      <c r="U1452" s="128" t="s">
        <v>1580</v>
      </c>
      <c r="W1452" s="103" t="str">
        <f t="shared" si="25"/>
        <v/>
      </c>
    </row>
    <row r="1453" spans="1:52" ht="12.75" customHeight="1">
      <c r="A1453" s="108">
        <v>1444</v>
      </c>
      <c r="B1453" s="1144"/>
      <c r="C1453" s="65"/>
      <c r="D1453" s="45"/>
      <c r="E1453" s="112"/>
      <c r="F1453" s="112">
        <v>76000</v>
      </c>
      <c r="G1453" s="112"/>
      <c r="H1453" s="111"/>
      <c r="I1453" s="103" t="s">
        <v>1495</v>
      </c>
      <c r="J1453" s="103">
        <v>7600</v>
      </c>
      <c r="K1453" s="103"/>
      <c r="L1453" s="112" t="s">
        <v>3240</v>
      </c>
      <c r="M1453" s="103"/>
      <c r="N1453" s="103"/>
      <c r="O1453" s="103"/>
      <c r="P1453" s="103"/>
      <c r="Q1453" s="103"/>
      <c r="R1453" s="103">
        <v>7600</v>
      </c>
      <c r="S1453" s="103"/>
      <c r="T1453" s="103"/>
      <c r="U1453" s="128" t="s">
        <v>1580</v>
      </c>
      <c r="W1453" s="103" t="str">
        <f t="shared" si="25"/>
        <v/>
      </c>
    </row>
    <row r="1454" spans="1:52" ht="12.75" customHeight="1">
      <c r="A1454" s="108">
        <v>1445</v>
      </c>
      <c r="B1454" s="1144"/>
      <c r="C1454" s="65"/>
      <c r="D1454" s="45"/>
      <c r="E1454" s="112"/>
      <c r="F1454" s="112"/>
      <c r="G1454" s="112">
        <v>760000</v>
      </c>
      <c r="H1454" s="111"/>
      <c r="I1454" s="103" t="s">
        <v>1496</v>
      </c>
      <c r="J1454" s="103">
        <v>76000</v>
      </c>
      <c r="K1454" s="103"/>
      <c r="L1454" s="112" t="s">
        <v>3245</v>
      </c>
      <c r="M1454" s="103"/>
      <c r="N1454" s="103"/>
      <c r="O1454" s="103"/>
      <c r="P1454" s="103"/>
      <c r="Q1454" s="103"/>
      <c r="R1454" s="103">
        <v>7600</v>
      </c>
      <c r="S1454" s="103"/>
      <c r="T1454" s="103"/>
      <c r="U1454" s="128" t="s">
        <v>1580</v>
      </c>
      <c r="W1454" s="103" t="str">
        <f t="shared" si="25"/>
        <v/>
      </c>
    </row>
    <row r="1455" spans="1:52" ht="12.75" customHeight="1">
      <c r="A1455" s="108">
        <v>1446</v>
      </c>
      <c r="B1455" s="22"/>
      <c r="C1455" s="67"/>
      <c r="D1455" s="82"/>
      <c r="E1455" s="23">
        <v>7700</v>
      </c>
      <c r="F1455" s="23"/>
      <c r="G1455" s="23"/>
      <c r="H1455" s="20"/>
      <c r="I1455" s="20" t="s">
        <v>2803</v>
      </c>
      <c r="J1455" s="20"/>
      <c r="K1455" s="20"/>
      <c r="L1455" s="23" t="s">
        <v>1130</v>
      </c>
      <c r="M1455" s="20"/>
      <c r="N1455" s="20"/>
      <c r="O1455" s="20"/>
      <c r="P1455" s="20"/>
      <c r="Q1455" s="20"/>
      <c r="R1455" s="23" t="s">
        <v>2232</v>
      </c>
      <c r="S1455" s="20"/>
      <c r="T1455" s="20"/>
      <c r="U1455" s="128" t="s">
        <v>1580</v>
      </c>
      <c r="W1455" s="103" t="str">
        <f t="shared" si="25"/>
        <v/>
      </c>
    </row>
    <row r="1456" spans="1:52" ht="12.75" customHeight="1">
      <c r="A1456" s="108">
        <v>1447</v>
      </c>
      <c r="B1456" s="1144"/>
      <c r="C1456" s="65"/>
      <c r="D1456" s="45"/>
      <c r="E1456" s="112"/>
      <c r="F1456" s="112">
        <v>77000</v>
      </c>
      <c r="G1456" s="112"/>
      <c r="H1456" s="111"/>
      <c r="I1456" s="111" t="s">
        <v>2803</v>
      </c>
      <c r="J1456" s="103">
        <v>7700</v>
      </c>
      <c r="K1456" s="103"/>
      <c r="L1456" s="112" t="s">
        <v>3240</v>
      </c>
      <c r="M1456" s="103"/>
      <c r="N1456" s="103"/>
      <c r="O1456" s="103"/>
      <c r="P1456" s="103"/>
      <c r="Q1456" s="103"/>
      <c r="R1456" s="103">
        <v>7700</v>
      </c>
      <c r="S1456" s="103"/>
      <c r="T1456" s="103"/>
      <c r="U1456" s="128" t="s">
        <v>1580</v>
      </c>
      <c r="W1456" s="103" t="str">
        <f t="shared" si="25"/>
        <v/>
      </c>
    </row>
    <row r="1457" spans="1:23" ht="12.75" customHeight="1">
      <c r="A1457" s="108">
        <v>1448</v>
      </c>
      <c r="B1457" s="1144"/>
      <c r="C1457" s="65"/>
      <c r="D1457" s="45"/>
      <c r="E1457" s="112"/>
      <c r="F1457" s="112"/>
      <c r="G1457" s="112">
        <v>770000</v>
      </c>
      <c r="H1457" s="111"/>
      <c r="I1457" s="111" t="s">
        <v>1497</v>
      </c>
      <c r="J1457" s="103">
        <v>77000</v>
      </c>
      <c r="K1457" s="103"/>
      <c r="L1457" s="112" t="s">
        <v>3245</v>
      </c>
      <c r="M1457" s="103"/>
      <c r="N1457" s="103"/>
      <c r="O1457" s="103"/>
      <c r="P1457" s="103"/>
      <c r="Q1457" s="103"/>
      <c r="R1457" s="103">
        <v>7700</v>
      </c>
      <c r="S1457" s="103"/>
      <c r="T1457" s="103"/>
      <c r="U1457" s="128" t="s">
        <v>1580</v>
      </c>
      <c r="W1457" s="103" t="str">
        <f t="shared" si="25"/>
        <v/>
      </c>
    </row>
    <row r="1458" spans="1:23" ht="12.75" customHeight="1">
      <c r="A1458" s="108">
        <v>1449</v>
      </c>
      <c r="B1458" s="126"/>
      <c r="C1458" s="65"/>
      <c r="D1458" s="45"/>
      <c r="E1458" s="23">
        <v>7800</v>
      </c>
      <c r="F1458" s="112"/>
      <c r="G1458" s="112"/>
      <c r="H1458" s="111"/>
      <c r="I1458" s="20" t="s">
        <v>5428</v>
      </c>
      <c r="J1458" s="103"/>
      <c r="K1458" s="103"/>
      <c r="L1458" s="23" t="s">
        <v>1130</v>
      </c>
      <c r="M1458" s="103"/>
      <c r="N1458" s="103"/>
      <c r="O1458" s="103"/>
      <c r="P1458" s="103"/>
      <c r="Q1458" s="103"/>
      <c r="R1458" s="103"/>
      <c r="S1458" s="103"/>
      <c r="T1458" s="103"/>
      <c r="U1458" s="128" t="s">
        <v>1580</v>
      </c>
      <c r="W1458" s="103" t="str">
        <f t="shared" si="25"/>
        <v/>
      </c>
    </row>
    <row r="1459" spans="1:23" ht="12.75" customHeight="1">
      <c r="A1459" s="108">
        <v>1450</v>
      </c>
      <c r="B1459" s="1144"/>
      <c r="C1459" s="65"/>
      <c r="D1459" s="45"/>
      <c r="E1459" s="112"/>
      <c r="F1459" s="112">
        <v>78000</v>
      </c>
      <c r="G1459" s="112"/>
      <c r="H1459" s="111"/>
      <c r="I1459" s="111" t="s">
        <v>5428</v>
      </c>
      <c r="J1459" s="103">
        <v>7800</v>
      </c>
      <c r="K1459" s="103"/>
      <c r="L1459" s="112" t="s">
        <v>3240</v>
      </c>
      <c r="M1459" s="103"/>
      <c r="N1459" s="103"/>
      <c r="O1459" s="103"/>
      <c r="P1459" s="103"/>
      <c r="Q1459" s="103"/>
      <c r="R1459" s="103">
        <v>7800</v>
      </c>
      <c r="S1459" s="103"/>
      <c r="T1459" s="103"/>
      <c r="U1459" s="128" t="s">
        <v>1580</v>
      </c>
      <c r="W1459" s="103" t="str">
        <f t="shared" si="25"/>
        <v/>
      </c>
    </row>
    <row r="1460" spans="1:23" ht="12.75" customHeight="1">
      <c r="A1460" s="108">
        <v>1451</v>
      </c>
      <c r="B1460" s="1144"/>
      <c r="C1460" s="65"/>
      <c r="D1460" s="45"/>
      <c r="E1460" s="112"/>
      <c r="F1460" s="1"/>
      <c r="G1460" s="112">
        <v>780000</v>
      </c>
      <c r="H1460" s="111"/>
      <c r="I1460" s="111" t="s">
        <v>5429</v>
      </c>
      <c r="J1460" s="103">
        <v>7800</v>
      </c>
      <c r="K1460" s="103"/>
      <c r="L1460" s="112" t="s">
        <v>3245</v>
      </c>
      <c r="M1460" s="103"/>
      <c r="N1460" s="103"/>
      <c r="O1460" s="103"/>
      <c r="P1460" s="103"/>
      <c r="Q1460" s="103"/>
      <c r="R1460" s="103">
        <v>7800</v>
      </c>
      <c r="S1460" s="103"/>
      <c r="T1460" s="103"/>
      <c r="U1460" s="128" t="s">
        <v>1580</v>
      </c>
      <c r="W1460" s="103" t="str">
        <f t="shared" si="25"/>
        <v/>
      </c>
    </row>
    <row r="1461" spans="1:23" ht="12.75" customHeight="1">
      <c r="A1461" s="108">
        <v>1452</v>
      </c>
      <c r="B1461" s="22"/>
      <c r="C1461" s="67"/>
      <c r="D1461" s="82"/>
      <c r="E1461" s="23">
        <v>7900</v>
      </c>
      <c r="F1461" s="23"/>
      <c r="G1461" s="23"/>
      <c r="H1461" s="20"/>
      <c r="I1461" s="20" t="s">
        <v>1498</v>
      </c>
      <c r="J1461" s="20"/>
      <c r="K1461" s="20"/>
      <c r="L1461" s="23" t="s">
        <v>1130</v>
      </c>
      <c r="M1461" s="20"/>
      <c r="N1461" s="20"/>
      <c r="O1461" s="20"/>
      <c r="P1461" s="20"/>
      <c r="Q1461" s="20"/>
      <c r="R1461" s="23" t="s">
        <v>2232</v>
      </c>
      <c r="S1461" s="20"/>
      <c r="T1461" s="20"/>
      <c r="U1461" s="128" t="s">
        <v>1580</v>
      </c>
      <c r="W1461" s="103" t="str">
        <f t="shared" si="25"/>
        <v/>
      </c>
    </row>
    <row r="1462" spans="1:23" ht="12.75" customHeight="1">
      <c r="A1462" s="108">
        <v>1453</v>
      </c>
      <c r="B1462" s="1144"/>
      <c r="C1462" s="65"/>
      <c r="D1462" s="45"/>
      <c r="E1462" s="112"/>
      <c r="F1462" s="112">
        <v>79000</v>
      </c>
      <c r="G1462" s="112"/>
      <c r="H1462" s="111"/>
      <c r="I1462" s="103" t="s">
        <v>1498</v>
      </c>
      <c r="J1462" s="103">
        <v>7900</v>
      </c>
      <c r="K1462" s="103"/>
      <c r="L1462" s="112" t="s">
        <v>3240</v>
      </c>
      <c r="M1462" s="103"/>
      <c r="N1462" s="103"/>
      <c r="O1462" s="103"/>
      <c r="P1462" s="103"/>
      <c r="Q1462" s="103"/>
      <c r="R1462" s="103">
        <v>7900</v>
      </c>
      <c r="S1462" s="103"/>
      <c r="T1462" s="103"/>
      <c r="U1462" s="128" t="s">
        <v>1580</v>
      </c>
      <c r="W1462" s="103" t="str">
        <f t="shared" si="25"/>
        <v/>
      </c>
    </row>
    <row r="1463" spans="1:23" ht="12.75" customHeight="1">
      <c r="A1463" s="108">
        <v>1454</v>
      </c>
      <c r="B1463" s="126"/>
      <c r="C1463" s="65"/>
      <c r="D1463" s="45"/>
      <c r="E1463" s="112"/>
      <c r="F1463" s="112"/>
      <c r="G1463" s="112">
        <v>790010</v>
      </c>
      <c r="H1463" s="111"/>
      <c r="I1463" s="103" t="s">
        <v>9129</v>
      </c>
      <c r="J1463" s="103">
        <v>79000</v>
      </c>
      <c r="K1463" s="103"/>
      <c r="L1463" s="112" t="s">
        <v>3245</v>
      </c>
      <c r="M1463" s="103"/>
      <c r="N1463" s="103"/>
      <c r="O1463" s="103"/>
      <c r="P1463" s="103"/>
      <c r="Q1463" s="103"/>
      <c r="R1463" s="103">
        <v>7900</v>
      </c>
      <c r="S1463" s="103"/>
      <c r="T1463" s="103"/>
      <c r="U1463" s="128" t="s">
        <v>1580</v>
      </c>
      <c r="W1463" s="103" t="str">
        <f t="shared" si="25"/>
        <v/>
      </c>
    </row>
    <row r="1464" spans="1:23" ht="12.75" customHeight="1">
      <c r="A1464" s="108">
        <v>1455</v>
      </c>
      <c r="B1464" s="1144"/>
      <c r="C1464" s="65"/>
      <c r="D1464" s="45"/>
      <c r="E1464" s="112"/>
      <c r="F1464" s="112"/>
      <c r="G1464" s="112">
        <v>790020</v>
      </c>
      <c r="H1464" s="111"/>
      <c r="I1464" s="103" t="s">
        <v>9130</v>
      </c>
      <c r="J1464" s="103">
        <v>79000</v>
      </c>
      <c r="K1464" s="103"/>
      <c r="L1464" s="112" t="s">
        <v>3245</v>
      </c>
      <c r="M1464" s="103"/>
      <c r="N1464" s="103"/>
      <c r="O1464" s="103"/>
      <c r="P1464" s="103"/>
      <c r="Q1464" s="103"/>
      <c r="R1464" s="103">
        <v>7900</v>
      </c>
      <c r="S1464" s="103"/>
      <c r="T1464" s="103"/>
      <c r="U1464" s="128" t="s">
        <v>1580</v>
      </c>
      <c r="W1464" s="103" t="str">
        <f t="shared" si="25"/>
        <v/>
      </c>
    </row>
    <row r="1465" spans="1:23" ht="12.75" customHeight="1">
      <c r="A1465" s="108">
        <v>1456</v>
      </c>
      <c r="B1465" s="17">
        <v>30</v>
      </c>
      <c r="C1465" s="25">
        <v>80</v>
      </c>
      <c r="D1465" s="30"/>
      <c r="E1465" s="26"/>
      <c r="F1465" s="26"/>
      <c r="G1465" s="26"/>
      <c r="H1465" s="15"/>
      <c r="I1465" s="16" t="s">
        <v>1499</v>
      </c>
      <c r="J1465" s="15"/>
      <c r="K1465" s="15"/>
      <c r="L1465" s="15"/>
      <c r="M1465" s="103"/>
      <c r="N1465" s="103"/>
      <c r="O1465" s="103"/>
      <c r="P1465" s="103"/>
      <c r="Q1465" s="103"/>
      <c r="R1465" s="103"/>
      <c r="S1465" s="103"/>
      <c r="T1465" s="103"/>
      <c r="U1465" s="128" t="s">
        <v>514</v>
      </c>
      <c r="W1465" s="103" t="str">
        <f t="shared" si="25"/>
        <v/>
      </c>
    </row>
    <row r="1466" spans="1:23" ht="12.75" customHeight="1">
      <c r="A1466" s="108">
        <v>1457</v>
      </c>
      <c r="B1466" s="88"/>
      <c r="C1466" s="167"/>
      <c r="D1466" s="88">
        <v>81</v>
      </c>
      <c r="E1466" s="88"/>
      <c r="F1466" s="88"/>
      <c r="G1466" s="88"/>
      <c r="H1466" s="88"/>
      <c r="I1466" s="88" t="s">
        <v>1500</v>
      </c>
      <c r="J1466" s="88"/>
      <c r="K1466" s="88"/>
      <c r="L1466" s="129" t="s">
        <v>3240</v>
      </c>
      <c r="M1466" s="103"/>
      <c r="N1466" s="103"/>
      <c r="O1466" s="103"/>
      <c r="P1466" s="103"/>
      <c r="Q1466" s="103"/>
      <c r="R1466" s="103"/>
      <c r="S1466" s="103"/>
      <c r="T1466" s="103"/>
      <c r="U1466" s="128" t="s">
        <v>514</v>
      </c>
      <c r="W1466" s="103" t="str">
        <f t="shared" si="25"/>
        <v/>
      </c>
    </row>
    <row r="1467" spans="1:23" ht="12.75" customHeight="1">
      <c r="A1467" s="108">
        <v>1458</v>
      </c>
      <c r="B1467" s="88"/>
      <c r="C1467" s="167"/>
      <c r="D1467" s="88"/>
      <c r="E1467" s="88">
        <v>8100</v>
      </c>
      <c r="F1467" s="88"/>
      <c r="G1467" s="88"/>
      <c r="H1467" s="88"/>
      <c r="I1467" s="88" t="s">
        <v>1500</v>
      </c>
      <c r="J1467" s="88"/>
      <c r="K1467" s="88"/>
      <c r="L1467" s="129" t="s">
        <v>3240</v>
      </c>
      <c r="M1467" s="103"/>
      <c r="N1467" s="103"/>
      <c r="O1467" s="103"/>
      <c r="P1467" s="103"/>
      <c r="Q1467" s="103"/>
      <c r="R1467" s="103"/>
      <c r="S1467" s="103"/>
      <c r="T1467" s="103"/>
      <c r="U1467" s="128" t="s">
        <v>514</v>
      </c>
      <c r="W1467" s="103" t="str">
        <f t="shared" si="25"/>
        <v/>
      </c>
    </row>
    <row r="1468" spans="1:23" ht="12.75" customHeight="1">
      <c r="A1468" s="108">
        <v>1459</v>
      </c>
      <c r="B1468" s="88"/>
      <c r="C1468" s="167"/>
      <c r="D1468" s="88"/>
      <c r="E1468" s="88"/>
      <c r="F1468" s="88">
        <v>81000</v>
      </c>
      <c r="G1468" s="88"/>
      <c r="H1468" s="88"/>
      <c r="I1468" s="88" t="s">
        <v>1500</v>
      </c>
      <c r="J1468" s="88">
        <v>8100</v>
      </c>
      <c r="K1468" s="88"/>
      <c r="L1468" s="129" t="s">
        <v>3240</v>
      </c>
      <c r="M1468" s="103"/>
      <c r="N1468" s="103"/>
      <c r="O1468" s="103"/>
      <c r="P1468" s="103"/>
      <c r="Q1468" s="103"/>
      <c r="R1468" s="103"/>
      <c r="S1468" s="103"/>
      <c r="T1468" s="103"/>
      <c r="U1468" s="128" t="s">
        <v>514</v>
      </c>
      <c r="W1468" s="103" t="str">
        <f t="shared" si="25"/>
        <v/>
      </c>
    </row>
    <row r="1469" spans="1:23" ht="12.75" customHeight="1">
      <c r="A1469" s="108">
        <v>1460</v>
      </c>
      <c r="B1469" s="88"/>
      <c r="C1469" s="167"/>
      <c r="D1469" s="88"/>
      <c r="E1469" s="88"/>
      <c r="F1469" s="88"/>
      <c r="G1469" s="88">
        <v>301000</v>
      </c>
      <c r="H1469" s="168"/>
      <c r="I1469" s="88" t="s">
        <v>1501</v>
      </c>
      <c r="J1469" s="88">
        <v>81000</v>
      </c>
      <c r="K1469" s="88"/>
      <c r="L1469" s="129" t="s">
        <v>3240</v>
      </c>
      <c r="M1469" s="103"/>
      <c r="N1469" s="103"/>
      <c r="O1469" s="103"/>
      <c r="P1469" s="103"/>
      <c r="Q1469" s="103"/>
      <c r="R1469" s="103"/>
      <c r="S1469" s="103"/>
      <c r="T1469" s="103"/>
      <c r="U1469" s="128" t="s">
        <v>514</v>
      </c>
      <c r="W1469" s="103" t="str">
        <f t="shared" si="25"/>
        <v/>
      </c>
    </row>
    <row r="1470" spans="1:23" ht="12.75" customHeight="1">
      <c r="A1470" s="108">
        <v>1461</v>
      </c>
      <c r="B1470" s="88"/>
      <c r="C1470" s="167"/>
      <c r="D1470" s="88"/>
      <c r="E1470" s="88"/>
      <c r="F1470" s="88"/>
      <c r="G1470" s="88">
        <v>301010</v>
      </c>
      <c r="H1470" s="168"/>
      <c r="I1470" s="88" t="s">
        <v>1502</v>
      </c>
      <c r="J1470" s="88">
        <v>81000</v>
      </c>
      <c r="K1470" s="88"/>
      <c r="L1470" s="129" t="s">
        <v>3240</v>
      </c>
      <c r="M1470" s="103"/>
      <c r="N1470" s="103"/>
      <c r="O1470" s="103"/>
      <c r="P1470" s="103"/>
      <c r="Q1470" s="103"/>
      <c r="R1470" s="103"/>
      <c r="S1470" s="103"/>
      <c r="T1470" s="103"/>
      <c r="U1470" s="128" t="s">
        <v>514</v>
      </c>
      <c r="W1470" s="103" t="str">
        <f t="shared" si="25"/>
        <v/>
      </c>
    </row>
    <row r="1471" spans="1:23" ht="12.75" customHeight="1">
      <c r="A1471" s="108">
        <v>1462</v>
      </c>
      <c r="B1471" s="88"/>
      <c r="C1471" s="167"/>
      <c r="D1471" s="88"/>
      <c r="E1471" s="88"/>
      <c r="F1471" s="88"/>
      <c r="G1471" s="88">
        <v>301100</v>
      </c>
      <c r="H1471" s="168"/>
      <c r="I1471" s="88" t="s">
        <v>6890</v>
      </c>
      <c r="J1471" s="88">
        <v>81000</v>
      </c>
      <c r="K1471" s="88"/>
      <c r="L1471" s="129" t="s">
        <v>3240</v>
      </c>
      <c r="M1471" s="103"/>
      <c r="N1471" s="103"/>
      <c r="O1471" s="103"/>
      <c r="P1471" s="103"/>
      <c r="Q1471" s="103"/>
      <c r="R1471" s="103"/>
      <c r="S1471" s="103"/>
      <c r="T1471" s="103"/>
      <c r="U1471" s="218" t="s">
        <v>514</v>
      </c>
      <c r="W1471" s="103" t="str">
        <f t="shared" si="25"/>
        <v/>
      </c>
    </row>
    <row r="1472" spans="1:23" ht="12.75" customHeight="1">
      <c r="A1472" s="108">
        <v>1463</v>
      </c>
      <c r="B1472" s="88"/>
      <c r="C1472" s="167"/>
      <c r="D1472" s="88"/>
      <c r="E1472" s="88"/>
      <c r="F1472" s="88"/>
      <c r="G1472" s="88">
        <v>340000</v>
      </c>
      <c r="H1472" s="168"/>
      <c r="I1472" s="88" t="s">
        <v>1503</v>
      </c>
      <c r="J1472" s="88">
        <v>81000</v>
      </c>
      <c r="K1472" s="88"/>
      <c r="L1472" s="129" t="s">
        <v>3240</v>
      </c>
      <c r="M1472" s="103"/>
      <c r="N1472" s="103"/>
      <c r="O1472" s="103"/>
      <c r="P1472" s="103"/>
      <c r="Q1472" s="103"/>
      <c r="R1472" s="103"/>
      <c r="S1472" s="103"/>
      <c r="T1472" s="103"/>
      <c r="U1472" s="128" t="s">
        <v>1580</v>
      </c>
      <c r="W1472" s="103" t="str">
        <f t="shared" si="25"/>
        <v/>
      </c>
    </row>
    <row r="1473" spans="1:23" ht="12.75" customHeight="1">
      <c r="A1473" s="108">
        <v>1464</v>
      </c>
      <c r="B1473" s="88"/>
      <c r="C1473" s="167"/>
      <c r="D1473" s="88"/>
      <c r="E1473" s="88"/>
      <c r="F1473" s="88"/>
      <c r="G1473" s="88">
        <v>340010</v>
      </c>
      <c r="H1473" s="168"/>
      <c r="I1473" s="88" t="s">
        <v>1504</v>
      </c>
      <c r="J1473" s="88">
        <v>81000</v>
      </c>
      <c r="K1473" s="88"/>
      <c r="L1473" s="129" t="s">
        <v>3240</v>
      </c>
      <c r="M1473" s="103"/>
      <c r="N1473" s="103"/>
      <c r="O1473" s="103"/>
      <c r="P1473" s="103"/>
      <c r="Q1473" s="103"/>
      <c r="R1473" s="103"/>
      <c r="S1473" s="103"/>
      <c r="T1473" s="103"/>
      <c r="U1473" s="128" t="s">
        <v>1580</v>
      </c>
      <c r="W1473" s="103" t="str">
        <f t="shared" si="25"/>
        <v/>
      </c>
    </row>
    <row r="1474" spans="1:23" ht="12.75" customHeight="1">
      <c r="A1474" s="108">
        <v>1465</v>
      </c>
      <c r="B1474" s="88"/>
      <c r="C1474" s="167"/>
      <c r="D1474" s="88"/>
      <c r="E1474" s="88"/>
      <c r="F1474" s="88"/>
      <c r="G1474" s="88">
        <v>342000</v>
      </c>
      <c r="H1474" s="168"/>
      <c r="I1474" s="88" t="s">
        <v>1505</v>
      </c>
      <c r="J1474" s="88">
        <v>81000</v>
      </c>
      <c r="K1474" s="88"/>
      <c r="L1474" s="129" t="s">
        <v>3240</v>
      </c>
      <c r="M1474" s="103"/>
      <c r="N1474" s="103"/>
      <c r="O1474" s="103"/>
      <c r="P1474" s="103"/>
      <c r="Q1474" s="103"/>
      <c r="R1474" s="103"/>
      <c r="S1474" s="103"/>
      <c r="T1474" s="103"/>
      <c r="U1474" s="128" t="s">
        <v>514</v>
      </c>
      <c r="W1474" s="103" t="str">
        <f t="shared" si="25"/>
        <v/>
      </c>
    </row>
    <row r="1475" spans="1:23" ht="12.75" customHeight="1">
      <c r="A1475" s="108">
        <v>1466</v>
      </c>
      <c r="B1475" s="88"/>
      <c r="C1475" s="167"/>
      <c r="D1475" s="88"/>
      <c r="E1475" s="88"/>
      <c r="F1475" s="88"/>
      <c r="G1475" s="88">
        <v>342010</v>
      </c>
      <c r="H1475" s="168"/>
      <c r="I1475" s="88" t="s">
        <v>1506</v>
      </c>
      <c r="J1475" s="88">
        <v>81000</v>
      </c>
      <c r="K1475" s="88"/>
      <c r="L1475" s="129" t="s">
        <v>3240</v>
      </c>
      <c r="M1475" s="103"/>
      <c r="N1475" s="103"/>
      <c r="O1475" s="103"/>
      <c r="P1475" s="103"/>
      <c r="Q1475" s="103"/>
      <c r="R1475" s="103"/>
      <c r="S1475" s="103"/>
      <c r="T1475" s="103"/>
      <c r="U1475" s="128" t="s">
        <v>514</v>
      </c>
      <c r="W1475" s="103" t="str">
        <f t="shared" si="25"/>
        <v/>
      </c>
    </row>
    <row r="1476" spans="1:23" ht="12.75" customHeight="1">
      <c r="A1476" s="108">
        <v>1467</v>
      </c>
      <c r="B1476" s="88"/>
      <c r="C1476" s="167"/>
      <c r="D1476" s="88"/>
      <c r="E1476" s="88"/>
      <c r="F1476" s="88"/>
      <c r="G1476" s="88">
        <v>350000</v>
      </c>
      <c r="H1476" s="168"/>
      <c r="I1476" s="88" t="s">
        <v>1507</v>
      </c>
      <c r="J1476" s="88">
        <v>81000</v>
      </c>
      <c r="K1476" s="88"/>
      <c r="L1476" s="129" t="s">
        <v>3240</v>
      </c>
      <c r="M1476" s="103"/>
      <c r="N1476" s="103"/>
      <c r="O1476" s="103"/>
      <c r="P1476" s="103"/>
      <c r="Q1476" s="103"/>
      <c r="R1476" s="103"/>
      <c r="S1476" s="103"/>
      <c r="T1476" s="103"/>
      <c r="U1476" s="128" t="s">
        <v>514</v>
      </c>
      <c r="W1476" s="103" t="str">
        <f t="shared" si="25"/>
        <v/>
      </c>
    </row>
    <row r="1477" spans="1:23" ht="12.75" customHeight="1">
      <c r="A1477" s="108">
        <v>1468</v>
      </c>
      <c r="B1477" s="88"/>
      <c r="C1477" s="167"/>
      <c r="D1477" s="88"/>
      <c r="E1477" s="88"/>
      <c r="F1477" s="88"/>
      <c r="G1477" s="88">
        <v>350010</v>
      </c>
      <c r="H1477" s="168"/>
      <c r="I1477" s="88" t="s">
        <v>1508</v>
      </c>
      <c r="J1477" s="88">
        <v>81000</v>
      </c>
      <c r="K1477" s="88"/>
      <c r="L1477" s="129" t="s">
        <v>3240</v>
      </c>
      <c r="M1477" s="103"/>
      <c r="N1477" s="103"/>
      <c r="O1477" s="103"/>
      <c r="P1477" s="103"/>
      <c r="Q1477" s="103"/>
      <c r="R1477" s="103"/>
      <c r="S1477" s="103"/>
      <c r="T1477" s="103"/>
      <c r="U1477" s="128" t="s">
        <v>514</v>
      </c>
      <c r="W1477" s="103" t="str">
        <f t="shared" si="25"/>
        <v/>
      </c>
    </row>
    <row r="1478" spans="1:23" ht="12.75" customHeight="1">
      <c r="A1478" s="108">
        <v>1469</v>
      </c>
      <c r="B1478" s="88"/>
      <c r="C1478" s="167"/>
      <c r="D1478" s="88"/>
      <c r="E1478" s="88"/>
      <c r="F1478" s="88"/>
      <c r="G1478" s="88">
        <v>351000</v>
      </c>
      <c r="H1478" s="168"/>
      <c r="I1478" s="88" t="s">
        <v>1509</v>
      </c>
      <c r="J1478" s="88">
        <v>81000</v>
      </c>
      <c r="K1478" s="88"/>
      <c r="L1478" s="129" t="s">
        <v>3240</v>
      </c>
      <c r="M1478" s="103"/>
      <c r="N1478" s="103"/>
      <c r="O1478" s="103"/>
      <c r="P1478" s="103"/>
      <c r="Q1478" s="103"/>
      <c r="R1478" s="103"/>
      <c r="S1478" s="103"/>
      <c r="T1478" s="103"/>
      <c r="U1478" s="128" t="s">
        <v>1580</v>
      </c>
      <c r="W1478" s="103" t="str">
        <f t="shared" si="25"/>
        <v/>
      </c>
    </row>
    <row r="1479" spans="1:23" ht="12.75" customHeight="1">
      <c r="A1479" s="108">
        <v>1470</v>
      </c>
      <c r="B1479" s="88"/>
      <c r="C1479" s="167"/>
      <c r="D1479" s="88"/>
      <c r="E1479" s="88"/>
      <c r="F1479" s="88"/>
      <c r="G1479" s="88">
        <v>351010</v>
      </c>
      <c r="H1479" s="168"/>
      <c r="I1479" s="88" t="s">
        <v>1510</v>
      </c>
      <c r="J1479" s="88">
        <v>81000</v>
      </c>
      <c r="K1479" s="88"/>
      <c r="L1479" s="129" t="s">
        <v>3240</v>
      </c>
      <c r="M1479" s="103"/>
      <c r="N1479" s="103"/>
      <c r="O1479" s="103"/>
      <c r="P1479" s="103"/>
      <c r="Q1479" s="103"/>
      <c r="R1479" s="103"/>
      <c r="S1479" s="103"/>
      <c r="T1479" s="103"/>
      <c r="U1479" s="128" t="s">
        <v>1580</v>
      </c>
      <c r="W1479" s="103" t="str">
        <f t="shared" si="25"/>
        <v/>
      </c>
    </row>
    <row r="1480" spans="1:23" ht="12.75" customHeight="1">
      <c r="A1480" s="108">
        <v>1471</v>
      </c>
      <c r="B1480" s="88"/>
      <c r="C1480" s="167"/>
      <c r="D1480" s="88"/>
      <c r="E1480" s="88"/>
      <c r="F1480" s="88"/>
      <c r="G1480" s="88">
        <v>352000</v>
      </c>
      <c r="H1480" s="168"/>
      <c r="I1480" s="88" t="s">
        <v>1511</v>
      </c>
      <c r="J1480" s="88">
        <v>81000</v>
      </c>
      <c r="K1480" s="88"/>
      <c r="L1480" s="129" t="s">
        <v>3240</v>
      </c>
      <c r="M1480" s="103"/>
      <c r="N1480" s="103"/>
      <c r="O1480" s="103"/>
      <c r="P1480" s="103"/>
      <c r="Q1480" s="103"/>
      <c r="R1480" s="103"/>
      <c r="S1480" s="103"/>
      <c r="T1480" s="103"/>
      <c r="U1480" s="128" t="s">
        <v>1580</v>
      </c>
      <c r="W1480" s="103" t="str">
        <f t="shared" si="25"/>
        <v/>
      </c>
    </row>
    <row r="1481" spans="1:23" ht="12.75" customHeight="1">
      <c r="A1481" s="108">
        <v>1472</v>
      </c>
      <c r="B1481" s="88"/>
      <c r="C1481" s="167"/>
      <c r="D1481" s="88"/>
      <c r="E1481" s="88"/>
      <c r="F1481" s="88"/>
      <c r="G1481" s="88">
        <v>352010</v>
      </c>
      <c r="H1481" s="168"/>
      <c r="I1481" s="88" t="s">
        <v>1512</v>
      </c>
      <c r="J1481" s="88">
        <v>81000</v>
      </c>
      <c r="K1481" s="88"/>
      <c r="L1481" s="129" t="s">
        <v>3240</v>
      </c>
      <c r="M1481" s="103"/>
      <c r="N1481" s="103"/>
      <c r="O1481" s="103"/>
      <c r="P1481" s="103"/>
      <c r="Q1481" s="103"/>
      <c r="R1481" s="103"/>
      <c r="S1481" s="103"/>
      <c r="T1481" s="103"/>
      <c r="U1481" s="128" t="s">
        <v>1580</v>
      </c>
      <c r="W1481" s="103" t="str">
        <f t="shared" si="25"/>
        <v/>
      </c>
    </row>
    <row r="1482" spans="1:23" ht="12.75" customHeight="1">
      <c r="A1482" s="108">
        <v>1473</v>
      </c>
      <c r="B1482" s="88"/>
      <c r="C1482" s="167"/>
      <c r="D1482" s="88"/>
      <c r="E1482" s="88"/>
      <c r="F1482" s="88"/>
      <c r="G1482" s="88">
        <v>360000</v>
      </c>
      <c r="H1482" s="168"/>
      <c r="I1482" s="88" t="s">
        <v>1513</v>
      </c>
      <c r="J1482" s="88">
        <v>81000</v>
      </c>
      <c r="K1482" s="88"/>
      <c r="L1482" s="129" t="s">
        <v>3240</v>
      </c>
      <c r="M1482" s="103"/>
      <c r="N1482" s="103"/>
      <c r="O1482" s="103"/>
      <c r="P1482" s="103"/>
      <c r="Q1482" s="103"/>
      <c r="R1482" s="103"/>
      <c r="S1482" s="103"/>
      <c r="T1482" s="103"/>
      <c r="U1482" s="128" t="s">
        <v>514</v>
      </c>
      <c r="W1482" s="103" t="str">
        <f t="shared" si="25"/>
        <v/>
      </c>
    </row>
    <row r="1483" spans="1:23" ht="12.75" customHeight="1">
      <c r="A1483" s="108">
        <v>1474</v>
      </c>
      <c r="B1483" s="88"/>
      <c r="C1483" s="167"/>
      <c r="D1483" s="88"/>
      <c r="E1483" s="88"/>
      <c r="F1483" s="88"/>
      <c r="G1483" s="88">
        <v>360010</v>
      </c>
      <c r="H1483" s="168"/>
      <c r="I1483" s="88" t="s">
        <v>1514</v>
      </c>
      <c r="J1483" s="88">
        <v>81000</v>
      </c>
      <c r="K1483" s="88"/>
      <c r="L1483" s="129" t="s">
        <v>3240</v>
      </c>
      <c r="M1483" s="103"/>
      <c r="N1483" s="103"/>
      <c r="O1483" s="103"/>
      <c r="P1483" s="103"/>
      <c r="Q1483" s="103"/>
      <c r="R1483" s="103"/>
      <c r="S1483" s="103"/>
      <c r="T1483" s="103"/>
      <c r="U1483" s="128" t="s">
        <v>514</v>
      </c>
      <c r="W1483" s="103" t="str">
        <f t="shared" si="25"/>
        <v/>
      </c>
    </row>
    <row r="1484" spans="1:23" ht="12.75" customHeight="1">
      <c r="A1484" s="108">
        <v>1475</v>
      </c>
      <c r="B1484" s="88"/>
      <c r="C1484" s="167"/>
      <c r="D1484" s="88"/>
      <c r="E1484" s="88"/>
      <c r="F1484" s="88"/>
      <c r="G1484" s="88">
        <v>361000</v>
      </c>
      <c r="H1484" s="168"/>
      <c r="I1484" s="88" t="s">
        <v>1515</v>
      </c>
      <c r="J1484" s="88">
        <v>81000</v>
      </c>
      <c r="K1484" s="88"/>
      <c r="L1484" s="129" t="s">
        <v>3240</v>
      </c>
      <c r="M1484" s="103"/>
      <c r="N1484" s="103"/>
      <c r="O1484" s="103"/>
      <c r="P1484" s="103"/>
      <c r="Q1484" s="103"/>
      <c r="R1484" s="103"/>
      <c r="S1484" s="103"/>
      <c r="T1484" s="103"/>
      <c r="U1484" s="128" t="s">
        <v>1580</v>
      </c>
      <c r="W1484" s="103" t="str">
        <f t="shared" si="25"/>
        <v/>
      </c>
    </row>
    <row r="1485" spans="1:23" ht="12.75" customHeight="1">
      <c r="A1485" s="108">
        <v>1476</v>
      </c>
      <c r="B1485" s="88"/>
      <c r="C1485" s="167"/>
      <c r="D1485" s="88"/>
      <c r="E1485" s="88"/>
      <c r="F1485" s="88"/>
      <c r="G1485" s="88">
        <v>361010</v>
      </c>
      <c r="H1485" s="168"/>
      <c r="I1485" s="88" t="s">
        <v>1516</v>
      </c>
      <c r="J1485" s="88">
        <v>81000</v>
      </c>
      <c r="K1485" s="88"/>
      <c r="L1485" s="129" t="s">
        <v>3240</v>
      </c>
      <c r="M1485" s="103"/>
      <c r="N1485" s="103"/>
      <c r="O1485" s="103"/>
      <c r="P1485" s="103"/>
      <c r="Q1485" s="103"/>
      <c r="R1485" s="103"/>
      <c r="S1485" s="103"/>
      <c r="T1485" s="103"/>
      <c r="U1485" s="128" t="s">
        <v>1580</v>
      </c>
      <c r="W1485" s="103" t="str">
        <f t="shared" si="25"/>
        <v/>
      </c>
    </row>
    <row r="1486" spans="1:23" ht="12.75" customHeight="1">
      <c r="A1486" s="108">
        <v>1477</v>
      </c>
      <c r="B1486" s="88"/>
      <c r="C1486" s="167"/>
      <c r="D1486" s="88"/>
      <c r="E1486" s="88"/>
      <c r="F1486" s="88"/>
      <c r="G1486" s="88">
        <v>362000</v>
      </c>
      <c r="H1486" s="168"/>
      <c r="I1486" s="88" t="s">
        <v>1517</v>
      </c>
      <c r="J1486" s="88">
        <v>81000</v>
      </c>
      <c r="K1486" s="88"/>
      <c r="L1486" s="129" t="s">
        <v>3240</v>
      </c>
      <c r="M1486" s="103"/>
      <c r="N1486" s="103"/>
      <c r="O1486" s="103"/>
      <c r="P1486" s="103"/>
      <c r="Q1486" s="103"/>
      <c r="R1486" s="103"/>
      <c r="S1486" s="103"/>
      <c r="T1486" s="103"/>
      <c r="U1486" s="128" t="s">
        <v>1580</v>
      </c>
      <c r="W1486" s="103" t="str">
        <f t="shared" si="25"/>
        <v/>
      </c>
    </row>
    <row r="1487" spans="1:23" ht="12.75" customHeight="1">
      <c r="A1487" s="108">
        <v>1478</v>
      </c>
      <c r="B1487" s="88"/>
      <c r="C1487" s="167"/>
      <c r="D1487" s="88"/>
      <c r="E1487" s="88"/>
      <c r="F1487" s="88"/>
      <c r="G1487" s="88">
        <v>362010</v>
      </c>
      <c r="H1487" s="168"/>
      <c r="I1487" s="88" t="s">
        <v>1518</v>
      </c>
      <c r="J1487" s="88">
        <v>81000</v>
      </c>
      <c r="K1487" s="88"/>
      <c r="L1487" s="129" t="s">
        <v>3240</v>
      </c>
      <c r="M1487" s="103"/>
      <c r="N1487" s="103"/>
      <c r="O1487" s="103"/>
      <c r="P1487" s="103"/>
      <c r="Q1487" s="103"/>
      <c r="R1487" s="103"/>
      <c r="S1487" s="103"/>
      <c r="T1487" s="103"/>
      <c r="U1487" s="128" t="s">
        <v>1580</v>
      </c>
      <c r="W1487" s="103" t="str">
        <f t="shared" si="25"/>
        <v/>
      </c>
    </row>
    <row r="1488" spans="1:23" ht="12.75" customHeight="1">
      <c r="A1488" s="108">
        <v>1479</v>
      </c>
      <c r="B1488" s="88"/>
      <c r="C1488" s="167"/>
      <c r="D1488" s="88"/>
      <c r="E1488" s="88"/>
      <c r="F1488" s="88"/>
      <c r="G1488" s="88">
        <v>370000</v>
      </c>
      <c r="H1488" s="168"/>
      <c r="I1488" s="88" t="s">
        <v>1519</v>
      </c>
      <c r="J1488" s="88">
        <v>81000</v>
      </c>
      <c r="K1488" s="88"/>
      <c r="L1488" s="129" t="s">
        <v>3240</v>
      </c>
      <c r="M1488" s="103"/>
      <c r="N1488" s="103"/>
      <c r="O1488" s="103"/>
      <c r="P1488" s="103"/>
      <c r="Q1488" s="103"/>
      <c r="R1488" s="103"/>
      <c r="S1488" s="103"/>
      <c r="T1488" s="103"/>
      <c r="U1488" s="128" t="s">
        <v>514</v>
      </c>
      <c r="W1488" s="103" t="str">
        <f t="shared" si="25"/>
        <v/>
      </c>
    </row>
    <row r="1489" spans="1:23" ht="12.75" customHeight="1">
      <c r="A1489" s="108">
        <v>1480</v>
      </c>
      <c r="B1489" s="88"/>
      <c r="C1489" s="167"/>
      <c r="D1489" s="88"/>
      <c r="E1489" s="88"/>
      <c r="F1489" s="88"/>
      <c r="G1489" s="88">
        <v>370010</v>
      </c>
      <c r="H1489" s="168"/>
      <c r="I1489" s="88" t="s">
        <v>1520</v>
      </c>
      <c r="J1489" s="88">
        <v>81000</v>
      </c>
      <c r="K1489" s="88"/>
      <c r="L1489" s="129" t="s">
        <v>3240</v>
      </c>
      <c r="M1489" s="103"/>
      <c r="N1489" s="103"/>
      <c r="O1489" s="103"/>
      <c r="P1489" s="103"/>
      <c r="Q1489" s="103"/>
      <c r="R1489" s="103"/>
      <c r="S1489" s="103"/>
      <c r="T1489" s="103"/>
      <c r="U1489" s="128" t="s">
        <v>514</v>
      </c>
      <c r="W1489" s="103" t="str">
        <f t="shared" si="25"/>
        <v/>
      </c>
    </row>
    <row r="1490" spans="1:23" ht="12.75" customHeight="1">
      <c r="A1490" s="108">
        <v>1481</v>
      </c>
      <c r="B1490" s="88"/>
      <c r="C1490" s="167"/>
      <c r="D1490" s="88"/>
      <c r="E1490" s="88"/>
      <c r="F1490" s="88"/>
      <c r="G1490" s="88">
        <v>371000</v>
      </c>
      <c r="H1490" s="168"/>
      <c r="I1490" s="88" t="s">
        <v>1521</v>
      </c>
      <c r="J1490" s="88">
        <v>81000</v>
      </c>
      <c r="K1490" s="88"/>
      <c r="L1490" s="129" t="s">
        <v>3240</v>
      </c>
      <c r="M1490" s="103"/>
      <c r="N1490" s="103"/>
      <c r="O1490" s="103"/>
      <c r="P1490" s="103"/>
      <c r="Q1490" s="103"/>
      <c r="R1490" s="103"/>
      <c r="S1490" s="103"/>
      <c r="T1490" s="103"/>
      <c r="U1490" s="128" t="s">
        <v>1580</v>
      </c>
      <c r="W1490" s="103" t="str">
        <f t="shared" ref="W1490:W1505" si="26">LEFT(V1490,3)</f>
        <v/>
      </c>
    </row>
    <row r="1491" spans="1:23" ht="12.75" customHeight="1">
      <c r="A1491" s="108">
        <v>1482</v>
      </c>
      <c r="B1491" s="88"/>
      <c r="C1491" s="167"/>
      <c r="D1491" s="88"/>
      <c r="E1491" s="88"/>
      <c r="F1491" s="88"/>
      <c r="G1491" s="88">
        <v>371010</v>
      </c>
      <c r="H1491" s="168"/>
      <c r="I1491" s="88" t="s">
        <v>1522</v>
      </c>
      <c r="J1491" s="88">
        <v>81000</v>
      </c>
      <c r="K1491" s="88"/>
      <c r="L1491" s="129" t="s">
        <v>3240</v>
      </c>
      <c r="M1491" s="103"/>
      <c r="N1491" s="103"/>
      <c r="O1491" s="103"/>
      <c r="P1491" s="103"/>
      <c r="Q1491" s="103"/>
      <c r="R1491" s="103"/>
      <c r="S1491" s="103"/>
      <c r="T1491" s="103"/>
      <c r="U1491" s="128" t="s">
        <v>1580</v>
      </c>
      <c r="W1491" s="103" t="str">
        <f t="shared" si="26"/>
        <v/>
      </c>
    </row>
    <row r="1492" spans="1:23" ht="12.75" customHeight="1">
      <c r="A1492" s="108">
        <v>1483</v>
      </c>
      <c r="B1492" s="88"/>
      <c r="C1492" s="167"/>
      <c r="D1492" s="88"/>
      <c r="E1492" s="88"/>
      <c r="F1492" s="88"/>
      <c r="G1492" s="88">
        <v>372000</v>
      </c>
      <c r="H1492" s="168"/>
      <c r="I1492" s="88" t="s">
        <v>1523</v>
      </c>
      <c r="J1492" s="88">
        <v>81000</v>
      </c>
      <c r="K1492" s="88"/>
      <c r="L1492" s="129" t="s">
        <v>3240</v>
      </c>
      <c r="M1492" s="103"/>
      <c r="N1492" s="103"/>
      <c r="O1492" s="103"/>
      <c r="P1492" s="103"/>
      <c r="Q1492" s="103"/>
      <c r="R1492" s="103"/>
      <c r="S1492" s="103"/>
      <c r="T1492" s="103"/>
      <c r="U1492" s="128" t="s">
        <v>1580</v>
      </c>
      <c r="W1492" s="103" t="str">
        <f t="shared" si="26"/>
        <v/>
      </c>
    </row>
    <row r="1493" spans="1:23" ht="12.75" customHeight="1">
      <c r="A1493" s="108">
        <v>1484</v>
      </c>
      <c r="B1493" s="88"/>
      <c r="C1493" s="167"/>
      <c r="D1493" s="88"/>
      <c r="E1493" s="88"/>
      <c r="F1493" s="88"/>
      <c r="G1493" s="88">
        <v>372010</v>
      </c>
      <c r="H1493" s="168"/>
      <c r="I1493" s="88" t="s">
        <v>1524</v>
      </c>
      <c r="J1493" s="88">
        <v>81000</v>
      </c>
      <c r="K1493" s="88"/>
      <c r="L1493" s="129" t="s">
        <v>3240</v>
      </c>
      <c r="M1493" s="103"/>
      <c r="N1493" s="103"/>
      <c r="O1493" s="103"/>
      <c r="P1493" s="103"/>
      <c r="Q1493" s="103"/>
      <c r="R1493" s="103"/>
      <c r="S1493" s="103"/>
      <c r="T1493" s="103"/>
      <c r="U1493" s="128" t="s">
        <v>1580</v>
      </c>
      <c r="W1493" s="103" t="str">
        <f t="shared" si="26"/>
        <v/>
      </c>
    </row>
    <row r="1494" spans="1:23" ht="12.75" customHeight="1">
      <c r="A1494" s="108">
        <v>1485</v>
      </c>
      <c r="B1494" s="88"/>
      <c r="C1494" s="167"/>
      <c r="D1494" s="88"/>
      <c r="E1494" s="88"/>
      <c r="F1494" s="88"/>
      <c r="G1494" s="88">
        <v>380000</v>
      </c>
      <c r="H1494" s="168"/>
      <c r="I1494" s="88" t="s">
        <v>1525</v>
      </c>
      <c r="J1494" s="88">
        <v>81000</v>
      </c>
      <c r="K1494" s="88"/>
      <c r="L1494" s="129" t="s">
        <v>3240</v>
      </c>
      <c r="M1494" s="103"/>
      <c r="N1494" s="103"/>
      <c r="O1494" s="103"/>
      <c r="P1494" s="103"/>
      <c r="Q1494" s="103"/>
      <c r="R1494" s="103"/>
      <c r="S1494" s="103"/>
      <c r="T1494" s="103"/>
      <c r="U1494" s="128" t="s">
        <v>1580</v>
      </c>
      <c r="W1494" s="103" t="str">
        <f t="shared" si="26"/>
        <v/>
      </c>
    </row>
    <row r="1495" spans="1:23" ht="12.75" customHeight="1">
      <c r="A1495" s="108">
        <v>1486</v>
      </c>
      <c r="B1495" s="88"/>
      <c r="C1495" s="167"/>
      <c r="D1495" s="88"/>
      <c r="E1495" s="88"/>
      <c r="F1495" s="88"/>
      <c r="G1495" s="88">
        <v>380010</v>
      </c>
      <c r="H1495" s="168"/>
      <c r="I1495" s="88" t="s">
        <v>1526</v>
      </c>
      <c r="J1495" s="88">
        <v>81000</v>
      </c>
      <c r="K1495" s="88"/>
      <c r="L1495" s="129" t="s">
        <v>3240</v>
      </c>
      <c r="M1495" s="103"/>
      <c r="N1495" s="103"/>
      <c r="O1495" s="103"/>
      <c r="P1495" s="103"/>
      <c r="Q1495" s="103"/>
      <c r="R1495" s="103"/>
      <c r="S1495" s="103"/>
      <c r="T1495" s="103"/>
      <c r="U1495" s="128" t="s">
        <v>1580</v>
      </c>
      <c r="W1495" s="103" t="str">
        <f t="shared" si="26"/>
        <v/>
      </c>
    </row>
    <row r="1496" spans="1:23" ht="12.75" customHeight="1">
      <c r="A1496" s="108">
        <v>1487</v>
      </c>
      <c r="B1496" s="31">
        <v>90</v>
      </c>
      <c r="C1496" s="165">
        <v>90</v>
      </c>
      <c r="D1496" s="166"/>
      <c r="E1496" s="17"/>
      <c r="F1496" s="17"/>
      <c r="G1496" s="17"/>
      <c r="H1496" s="16"/>
      <c r="I1496" s="16" t="s">
        <v>1527</v>
      </c>
      <c r="J1496" s="16"/>
      <c r="K1496" s="16"/>
      <c r="L1496" s="26"/>
      <c r="M1496" s="103"/>
      <c r="N1496" s="103"/>
      <c r="O1496" s="103"/>
      <c r="P1496" s="103"/>
      <c r="Q1496" s="103"/>
      <c r="R1496" s="103"/>
      <c r="S1496" s="103"/>
      <c r="T1496" s="103"/>
      <c r="U1496" s="128" t="s">
        <v>514</v>
      </c>
      <c r="W1496" s="103" t="str">
        <f t="shared" si="26"/>
        <v/>
      </c>
    </row>
    <row r="1497" spans="1:23" ht="12.75" customHeight="1">
      <c r="A1497" s="108">
        <v>1488</v>
      </c>
      <c r="B1497" s="61"/>
      <c r="C1497" s="62"/>
      <c r="D1497" s="63">
        <v>91</v>
      </c>
      <c r="E1497" s="61"/>
      <c r="F1497" s="152"/>
      <c r="G1497" s="152"/>
      <c r="H1497" s="154"/>
      <c r="I1497" s="154" t="s">
        <v>1527</v>
      </c>
      <c r="J1497" s="64"/>
      <c r="K1497" s="64"/>
      <c r="L1497" s="152" t="s">
        <v>3240</v>
      </c>
      <c r="M1497" s="103"/>
      <c r="N1497" s="103"/>
      <c r="O1497" s="103"/>
      <c r="P1497" s="103"/>
      <c r="Q1497" s="103"/>
      <c r="R1497" s="103"/>
      <c r="S1497" s="103"/>
      <c r="T1497" s="103"/>
      <c r="U1497" s="128" t="s">
        <v>514</v>
      </c>
      <c r="W1497" s="103" t="str">
        <f t="shared" si="26"/>
        <v/>
      </c>
    </row>
    <row r="1498" spans="1:23" ht="12.75" customHeight="1">
      <c r="A1498" s="108">
        <v>1489</v>
      </c>
      <c r="B1498" s="1146"/>
      <c r="C1498" s="44"/>
      <c r="D1498" s="45"/>
      <c r="E1498" s="1145">
        <v>9100</v>
      </c>
      <c r="F1498" s="112"/>
      <c r="G1498" s="112"/>
      <c r="H1498" s="111"/>
      <c r="I1498" s="111" t="s">
        <v>1528</v>
      </c>
      <c r="J1498" s="103"/>
      <c r="K1498" s="103"/>
      <c r="L1498" s="112" t="s">
        <v>3240</v>
      </c>
      <c r="M1498" s="103"/>
      <c r="N1498" s="103"/>
      <c r="O1498" s="103"/>
      <c r="P1498" s="103"/>
      <c r="Q1498" s="103"/>
      <c r="R1498" s="103"/>
      <c r="S1498" s="103"/>
      <c r="T1498" s="103"/>
      <c r="U1498" s="128" t="s">
        <v>514</v>
      </c>
      <c r="W1498" s="103" t="str">
        <f t="shared" si="26"/>
        <v/>
      </c>
    </row>
    <row r="1499" spans="1:23" ht="12.75" customHeight="1">
      <c r="A1499" s="108">
        <v>1490</v>
      </c>
      <c r="B1499" s="1146"/>
      <c r="C1499" s="44"/>
      <c r="D1499" s="45"/>
      <c r="E1499" s="1146"/>
      <c r="F1499" s="112">
        <v>91000</v>
      </c>
      <c r="G1499" s="112"/>
      <c r="H1499" s="111"/>
      <c r="I1499" s="111" t="s">
        <v>1528</v>
      </c>
      <c r="J1499" s="103">
        <v>9100</v>
      </c>
      <c r="K1499" s="103"/>
      <c r="L1499" s="112" t="s">
        <v>3245</v>
      </c>
      <c r="M1499" s="103"/>
      <c r="N1499" s="103"/>
      <c r="O1499" s="103"/>
      <c r="P1499" s="103"/>
      <c r="Q1499" s="103"/>
      <c r="R1499" s="103"/>
      <c r="S1499" s="103"/>
      <c r="T1499" s="103"/>
      <c r="U1499" s="128" t="s">
        <v>514</v>
      </c>
      <c r="W1499" s="103" t="str">
        <f t="shared" si="26"/>
        <v/>
      </c>
    </row>
    <row r="1500" spans="1:23" ht="12.75" customHeight="1">
      <c r="A1500" s="108">
        <v>1491</v>
      </c>
      <c r="B1500" s="130"/>
      <c r="C1500" s="44"/>
      <c r="D1500" s="45"/>
      <c r="E1500" s="1146"/>
      <c r="F1500" s="112"/>
      <c r="G1500" s="112">
        <v>910000</v>
      </c>
      <c r="H1500" s="111"/>
      <c r="I1500" s="111" t="s">
        <v>1527</v>
      </c>
      <c r="J1500" s="103">
        <v>91000</v>
      </c>
      <c r="K1500" s="103"/>
      <c r="L1500" s="112" t="s">
        <v>3245</v>
      </c>
      <c r="M1500" s="103"/>
      <c r="N1500" s="103"/>
      <c r="O1500" s="103"/>
      <c r="P1500" s="103"/>
      <c r="Q1500" s="103"/>
      <c r="R1500" s="103"/>
      <c r="S1500" s="103"/>
      <c r="T1500" s="103"/>
      <c r="U1500" s="128" t="s">
        <v>514</v>
      </c>
      <c r="W1500" s="103" t="str">
        <f t="shared" si="26"/>
        <v/>
      </c>
    </row>
    <row r="1501" spans="1:23" ht="12.75" customHeight="1">
      <c r="A1501" s="108">
        <v>1492</v>
      </c>
      <c r="B1501" s="31">
        <v>95</v>
      </c>
      <c r="C1501" s="165">
        <v>95</v>
      </c>
      <c r="D1501" s="166"/>
      <c r="E1501" s="17"/>
      <c r="F1501" s="17"/>
      <c r="G1501" s="17"/>
      <c r="H1501" s="16"/>
      <c r="I1501" s="16" t="s">
        <v>1529</v>
      </c>
      <c r="J1501" s="16"/>
      <c r="K1501" s="16"/>
      <c r="L1501" s="26"/>
      <c r="M1501" s="103"/>
      <c r="N1501" s="103"/>
      <c r="O1501" s="103"/>
      <c r="P1501" s="103"/>
      <c r="Q1501" s="103"/>
      <c r="R1501" s="103"/>
      <c r="S1501" s="103"/>
      <c r="T1501" s="103"/>
      <c r="U1501" s="128" t="s">
        <v>1580</v>
      </c>
      <c r="W1501" s="103" t="str">
        <f t="shared" si="26"/>
        <v/>
      </c>
    </row>
    <row r="1502" spans="1:23" ht="12.75" customHeight="1">
      <c r="A1502" s="108">
        <v>1493</v>
      </c>
      <c r="B1502" s="61"/>
      <c r="C1502" s="62"/>
      <c r="D1502" s="63">
        <v>96</v>
      </c>
      <c r="E1502" s="61"/>
      <c r="F1502" s="152"/>
      <c r="G1502" s="152"/>
      <c r="H1502" s="154"/>
      <c r="I1502" s="154" t="s">
        <v>1527</v>
      </c>
      <c r="J1502" s="64"/>
      <c r="K1502" s="64"/>
      <c r="L1502" s="152" t="s">
        <v>3240</v>
      </c>
      <c r="M1502" s="103"/>
      <c r="N1502" s="103"/>
      <c r="O1502" s="103"/>
      <c r="P1502" s="103"/>
      <c r="Q1502" s="103"/>
      <c r="R1502" s="103"/>
      <c r="S1502" s="103"/>
      <c r="T1502" s="103"/>
      <c r="U1502" s="128" t="s">
        <v>1580</v>
      </c>
      <c r="W1502" s="103" t="str">
        <f t="shared" si="26"/>
        <v/>
      </c>
    </row>
    <row r="1503" spans="1:23" ht="12.75" customHeight="1">
      <c r="A1503" s="108">
        <v>1494</v>
      </c>
      <c r="B1503" s="1146"/>
      <c r="C1503" s="44"/>
      <c r="D1503" s="45"/>
      <c r="E1503" s="1145">
        <v>9600</v>
      </c>
      <c r="F1503" s="112"/>
      <c r="G1503" s="112"/>
      <c r="H1503" s="111"/>
      <c r="I1503" s="111" t="s">
        <v>1528</v>
      </c>
      <c r="J1503" s="103"/>
      <c r="K1503" s="103"/>
      <c r="L1503" s="112" t="s">
        <v>3240</v>
      </c>
      <c r="M1503" s="103"/>
      <c r="N1503" s="103"/>
      <c r="O1503" s="103"/>
      <c r="P1503" s="103"/>
      <c r="Q1503" s="103"/>
      <c r="R1503" s="103"/>
      <c r="S1503" s="103"/>
      <c r="T1503" s="103"/>
      <c r="U1503" s="128" t="s">
        <v>1580</v>
      </c>
      <c r="W1503" s="103" t="str">
        <f t="shared" si="26"/>
        <v/>
      </c>
    </row>
    <row r="1504" spans="1:23" ht="12.75" customHeight="1">
      <c r="A1504" s="108">
        <v>1495</v>
      </c>
      <c r="B1504" s="130"/>
      <c r="C1504" s="44"/>
      <c r="D1504" s="45"/>
      <c r="E1504" s="1146"/>
      <c r="F1504" s="112">
        <v>96000</v>
      </c>
      <c r="G1504" s="112"/>
      <c r="H1504" s="111"/>
      <c r="I1504" s="111" t="s">
        <v>1528</v>
      </c>
      <c r="J1504" s="103">
        <v>9600</v>
      </c>
      <c r="K1504" s="103"/>
      <c r="L1504" s="112" t="s">
        <v>3245</v>
      </c>
      <c r="M1504" s="103"/>
      <c r="N1504" s="103"/>
      <c r="O1504" s="103"/>
      <c r="P1504" s="103"/>
      <c r="Q1504" s="103"/>
      <c r="R1504" s="103"/>
      <c r="S1504" s="103"/>
      <c r="T1504" s="103"/>
      <c r="U1504" s="128" t="s">
        <v>1580</v>
      </c>
      <c r="W1504" s="103" t="str">
        <f t="shared" si="26"/>
        <v/>
      </c>
    </row>
    <row r="1505" spans="1:23" ht="12.75" customHeight="1">
      <c r="A1505" s="108">
        <v>1496</v>
      </c>
      <c r="B1505" s="130"/>
      <c r="C1505" s="44"/>
      <c r="D1505" s="45"/>
      <c r="E1505" s="130"/>
      <c r="F1505" s="112"/>
      <c r="G1505" s="112">
        <v>960000</v>
      </c>
      <c r="H1505" s="111"/>
      <c r="I1505" s="111" t="s">
        <v>1527</v>
      </c>
      <c r="J1505" s="103">
        <v>96000</v>
      </c>
      <c r="K1505" s="103"/>
      <c r="L1505" s="112" t="s">
        <v>3245</v>
      </c>
      <c r="M1505" s="103"/>
      <c r="N1505" s="103"/>
      <c r="O1505" s="103"/>
      <c r="P1505" s="103"/>
      <c r="Q1505" s="103"/>
      <c r="R1505" s="103"/>
      <c r="S1505" s="103"/>
      <c r="T1505" s="103"/>
      <c r="U1505" s="128" t="s">
        <v>1580</v>
      </c>
      <c r="W1505" s="103" t="str">
        <f t="shared" si="26"/>
        <v/>
      </c>
    </row>
  </sheetData>
  <sortState xmlns:xlrd2="http://schemas.microsoft.com/office/spreadsheetml/2017/richdata2" ref="G160:S168">
    <sortCondition ref="G160"/>
  </sortState>
  <customSheetViews>
    <customSheetView guid="{FEBB693D-7F9F-4A38-A0AE-CBF9ACA7B7B6}" fitToPage="1">
      <pane ySplit="10" topLeftCell="A1304" activePane="bottomLeft" state="frozen"/>
      <selection pane="bottomLeft" activeCell="H1317" sqref="H1317"/>
      <pageMargins left="0.7" right="0.7" top="0.75" bottom="0.75" header="0.3" footer="0.3"/>
      <pageSetup fitToHeight="0" orientation="landscape" r:id="rId1"/>
    </customSheetView>
    <customSheetView guid="{49B49C4E-6744-4E61-994B-BB3D6C43F131}" showPageBreaks="1" fitToPage="1" printArea="1" topLeftCell="E1">
      <pane ySplit="10" topLeftCell="A11" activePane="bottomLeft" state="frozen"/>
      <selection pane="bottomLeft" activeCell="U11" sqref="U11"/>
      <pageMargins left="0.7" right="0.7" top="0.75" bottom="0.75" header="0.3" footer="0.3"/>
      <pageSetup scale="72" fitToHeight="0" orientation="landscape" r:id="rId2"/>
    </customSheetView>
  </customSheetViews>
  <mergeCells count="1">
    <mergeCell ref="B1:M1"/>
  </mergeCells>
  <phoneticPr fontId="10" type="noConversion"/>
  <conditionalFormatting sqref="B114:H114 J114:W114 B11:W113 B115:W497 B499:W1505 B498:H498 J498:W498">
    <cfRule type="expression" dxfId="48" priority="2">
      <formula>$W11="End"</formula>
    </cfRule>
  </conditionalFormatting>
  <pageMargins left="0.7" right="0.7" top="0.75" bottom="0.75" header="0.3" footer="0.3"/>
  <pageSetup scale="55" fitToHeight="0" orientation="landscape"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1370"/>
  <sheetViews>
    <sheetView zoomScale="112" zoomScaleNormal="112" workbookViewId="0"/>
  </sheetViews>
  <sheetFormatPr defaultColWidth="9.1796875" defaultRowHeight="12.5"/>
  <cols>
    <col min="1" max="3" width="9.1796875" style="111"/>
    <col min="4" max="4" width="9.54296875" style="111" bestFit="1" customWidth="1"/>
    <col min="5" max="7" width="9.1796875" style="111"/>
    <col min="8" max="8" width="36.81640625" style="111" bestFit="1" customWidth="1"/>
    <col min="9" max="9" width="13.1796875" style="111" bestFit="1" customWidth="1"/>
    <col min="10" max="10" width="9.1796875" style="111"/>
    <col min="11" max="11" width="15.453125" style="111" bestFit="1" customWidth="1"/>
    <col min="12" max="12" width="58.1796875" style="111" bestFit="1" customWidth="1"/>
    <col min="13" max="13" width="12.453125" style="111" bestFit="1" customWidth="1"/>
    <col min="14" max="14" width="12" style="111" bestFit="1" customWidth="1"/>
    <col min="15" max="16384" width="9.1796875" style="111"/>
  </cols>
  <sheetData>
    <row r="1" spans="1:14">
      <c r="A1" s="103"/>
      <c r="B1" s="1466" t="s">
        <v>3588</v>
      </c>
      <c r="C1" s="1466"/>
      <c r="D1" s="1466"/>
      <c r="E1" s="1466"/>
      <c r="F1" s="1466"/>
      <c r="G1" s="1466"/>
      <c r="H1" s="1466"/>
      <c r="I1" s="1466"/>
      <c r="J1" s="1466"/>
      <c r="K1" s="1466"/>
      <c r="L1" s="1466"/>
      <c r="M1" s="1466"/>
    </row>
    <row r="2" spans="1:14">
      <c r="A2" s="103"/>
      <c r="B2" s="103"/>
      <c r="C2" s="635"/>
      <c r="D2" s="635"/>
      <c r="E2" s="635"/>
      <c r="F2" s="635"/>
      <c r="G2" s="103"/>
      <c r="H2" s="103"/>
      <c r="I2" s="103"/>
      <c r="J2" s="635"/>
      <c r="K2" s="103"/>
      <c r="L2" s="103"/>
      <c r="M2" s="103"/>
    </row>
    <row r="3" spans="1:14">
      <c r="A3" s="103"/>
      <c r="B3" s="46" t="s">
        <v>3201</v>
      </c>
      <c r="C3" s="9"/>
      <c r="D3" s="8"/>
      <c r="E3" s="635"/>
      <c r="F3" s="635"/>
      <c r="G3" s="103"/>
      <c r="H3" s="103"/>
      <c r="I3" s="103"/>
      <c r="J3" s="635"/>
      <c r="K3" s="103"/>
      <c r="L3" s="103"/>
      <c r="M3" s="103"/>
    </row>
    <row r="4" spans="1:14">
      <c r="A4" s="103"/>
      <c r="B4" s="123" t="s">
        <v>3202</v>
      </c>
      <c r="C4" s="47"/>
      <c r="D4" s="424">
        <f>+Fund!D3</f>
        <v>45303</v>
      </c>
      <c r="E4" s="635"/>
      <c r="F4" s="635"/>
      <c r="G4" s="103"/>
      <c r="H4" s="103"/>
      <c r="I4" s="103"/>
      <c r="J4" s="635"/>
      <c r="K4" s="103"/>
      <c r="L4" s="103"/>
      <c r="M4" s="103"/>
    </row>
    <row r="5" spans="1:14">
      <c r="A5" s="103"/>
      <c r="B5" s="129"/>
      <c r="C5" s="129"/>
      <c r="D5" s="129"/>
      <c r="E5" s="635"/>
      <c r="F5" s="635"/>
      <c r="G5" s="103"/>
      <c r="H5" s="103"/>
      <c r="I5" s="103"/>
      <c r="J5" s="635"/>
      <c r="K5" s="103"/>
      <c r="L5" s="103"/>
      <c r="M5" s="103"/>
    </row>
    <row r="6" spans="1:14">
      <c r="A6" s="103"/>
      <c r="B6" s="129"/>
      <c r="C6" s="129"/>
      <c r="D6" s="129"/>
      <c r="E6" s="635"/>
      <c r="F6" s="635"/>
      <c r="G6" s="103"/>
      <c r="H6" s="103"/>
      <c r="I6" s="103"/>
      <c r="J6" s="635"/>
      <c r="K6" s="103"/>
      <c r="L6" s="103"/>
      <c r="M6" s="103"/>
    </row>
    <row r="7" spans="1:14">
      <c r="A7" s="103"/>
      <c r="B7" s="48"/>
      <c r="C7" s="7"/>
      <c r="D7" s="7"/>
      <c r="E7" s="7"/>
      <c r="F7" s="7"/>
      <c r="G7" s="49"/>
      <c r="H7" s="48"/>
      <c r="I7" s="48"/>
      <c r="J7" s="6"/>
      <c r="K7" s="48"/>
      <c r="L7" s="103"/>
      <c r="M7" s="103"/>
    </row>
    <row r="8" spans="1:14">
      <c r="A8" s="103" t="s">
        <v>3218</v>
      </c>
      <c r="B8" s="50"/>
      <c r="C8" s="125" t="s">
        <v>3589</v>
      </c>
      <c r="D8" s="125"/>
      <c r="E8" s="125"/>
      <c r="F8" s="125"/>
      <c r="G8" s="13"/>
      <c r="H8" s="50"/>
      <c r="I8" s="50"/>
      <c r="J8" s="11" t="s">
        <v>3216</v>
      </c>
      <c r="K8" s="11" t="s">
        <v>3212</v>
      </c>
      <c r="L8" s="103"/>
      <c r="M8" s="103"/>
    </row>
    <row r="9" spans="1:14">
      <c r="A9" s="103">
        <v>0</v>
      </c>
      <c r="B9" s="14" t="s">
        <v>94</v>
      </c>
      <c r="C9" s="97" t="s">
        <v>3208</v>
      </c>
      <c r="D9" s="97" t="s">
        <v>3209</v>
      </c>
      <c r="E9" s="97" t="s">
        <v>3221</v>
      </c>
      <c r="F9" s="97" t="s">
        <v>3222</v>
      </c>
      <c r="G9" s="124" t="s">
        <v>3223</v>
      </c>
      <c r="H9" s="14" t="s">
        <v>3224</v>
      </c>
      <c r="I9" s="14" t="s">
        <v>3225</v>
      </c>
      <c r="J9" s="14" t="s">
        <v>3231</v>
      </c>
      <c r="K9" s="14" t="s">
        <v>3590</v>
      </c>
      <c r="L9" s="103"/>
      <c r="M9" s="103"/>
    </row>
    <row r="10" spans="1:14">
      <c r="A10" s="103">
        <v>1</v>
      </c>
      <c r="B10" s="129" t="s">
        <v>97</v>
      </c>
      <c r="C10" s="51" t="s">
        <v>3591</v>
      </c>
      <c r="D10" s="129"/>
      <c r="E10" s="129"/>
      <c r="F10" s="129"/>
      <c r="G10" s="129"/>
      <c r="H10" s="52" t="s">
        <v>3592</v>
      </c>
      <c r="I10" s="52"/>
      <c r="J10" s="129" t="s">
        <v>3240</v>
      </c>
      <c r="K10" s="129"/>
      <c r="L10" s="103"/>
      <c r="M10" s="103"/>
      <c r="N10" s="111" t="str">
        <f>LEFT(M10,3)</f>
        <v/>
      </c>
    </row>
    <row r="11" spans="1:14">
      <c r="A11" s="103">
        <v>2</v>
      </c>
      <c r="B11" s="129" t="s">
        <v>97</v>
      </c>
      <c r="C11" s="129"/>
      <c r="D11" s="129">
        <v>110</v>
      </c>
      <c r="E11" s="129"/>
      <c r="F11" s="129"/>
      <c r="G11" s="129"/>
      <c r="H11" s="52" t="s">
        <v>3593</v>
      </c>
      <c r="I11" s="52"/>
      <c r="J11" s="129" t="s">
        <v>3240</v>
      </c>
      <c r="K11" s="53">
        <v>10</v>
      </c>
      <c r="L11" s="103"/>
      <c r="M11" s="103"/>
      <c r="N11" s="111" t="str">
        <f t="shared" ref="N11:N64" si="0">LEFT(M11,3)</f>
        <v/>
      </c>
    </row>
    <row r="12" spans="1:14">
      <c r="A12" s="103">
        <v>3</v>
      </c>
      <c r="B12" s="129" t="s">
        <v>97</v>
      </c>
      <c r="C12" s="129"/>
      <c r="D12" s="129"/>
      <c r="E12" s="129">
        <v>11102</v>
      </c>
      <c r="F12" s="129"/>
      <c r="G12" s="129"/>
      <c r="H12" s="52" t="s">
        <v>3594</v>
      </c>
      <c r="I12" s="52"/>
      <c r="J12" s="129" t="s">
        <v>3240</v>
      </c>
      <c r="K12" s="53">
        <v>110</v>
      </c>
      <c r="L12" s="103"/>
      <c r="M12" s="103"/>
      <c r="N12" s="111" t="str">
        <f t="shared" si="0"/>
        <v/>
      </c>
    </row>
    <row r="13" spans="1:14">
      <c r="A13" s="103">
        <v>4</v>
      </c>
      <c r="B13" s="129" t="s">
        <v>97</v>
      </c>
      <c r="C13" s="129"/>
      <c r="D13" s="129"/>
      <c r="E13" s="129"/>
      <c r="F13" s="129">
        <v>111021</v>
      </c>
      <c r="G13" s="129"/>
      <c r="H13" s="52" t="s">
        <v>3594</v>
      </c>
      <c r="I13" s="52"/>
      <c r="J13" s="129" t="s">
        <v>3245</v>
      </c>
      <c r="K13" s="53">
        <v>11102</v>
      </c>
      <c r="L13" s="103"/>
      <c r="M13" s="103"/>
      <c r="N13" s="111" t="str">
        <f t="shared" si="0"/>
        <v/>
      </c>
    </row>
    <row r="14" spans="1:14">
      <c r="A14" s="103">
        <v>5</v>
      </c>
      <c r="B14" s="129" t="s">
        <v>97</v>
      </c>
      <c r="C14" s="635"/>
      <c r="D14" s="635"/>
      <c r="E14" s="635">
        <v>11104</v>
      </c>
      <c r="F14" s="635"/>
      <c r="G14" s="103"/>
      <c r="H14" s="103" t="s">
        <v>3595</v>
      </c>
      <c r="I14" s="103"/>
      <c r="J14" s="635" t="s">
        <v>3240</v>
      </c>
      <c r="K14" s="103">
        <v>110</v>
      </c>
      <c r="L14" s="103"/>
      <c r="M14" s="103"/>
      <c r="N14" s="111" t="str">
        <f t="shared" si="0"/>
        <v/>
      </c>
    </row>
    <row r="15" spans="1:14">
      <c r="A15" s="103">
        <v>6</v>
      </c>
      <c r="B15" s="129" t="s">
        <v>97</v>
      </c>
      <c r="C15" s="635"/>
      <c r="D15" s="635"/>
      <c r="E15" s="635"/>
      <c r="F15" s="635">
        <v>111041</v>
      </c>
      <c r="G15" s="103"/>
      <c r="H15" s="103" t="s">
        <v>3595</v>
      </c>
      <c r="I15" s="103"/>
      <c r="J15" s="635" t="s">
        <v>3245</v>
      </c>
      <c r="K15" s="103">
        <v>11104</v>
      </c>
      <c r="L15" s="103"/>
      <c r="M15" s="103"/>
      <c r="N15" s="111" t="str">
        <f t="shared" si="0"/>
        <v/>
      </c>
    </row>
    <row r="16" spans="1:14">
      <c r="A16" s="103">
        <v>7</v>
      </c>
      <c r="B16" s="129" t="s">
        <v>97</v>
      </c>
      <c r="C16" s="635"/>
      <c r="D16" s="635"/>
      <c r="E16" s="635">
        <v>11109</v>
      </c>
      <c r="F16" s="635"/>
      <c r="G16" s="103"/>
      <c r="H16" s="103" t="s">
        <v>3596</v>
      </c>
      <c r="I16" s="103"/>
      <c r="J16" s="635" t="s">
        <v>3240</v>
      </c>
      <c r="K16" s="103">
        <v>110</v>
      </c>
      <c r="L16" s="103"/>
      <c r="M16" s="103"/>
      <c r="N16" s="111" t="str">
        <f t="shared" si="0"/>
        <v/>
      </c>
    </row>
    <row r="17" spans="1:14">
      <c r="A17" s="103">
        <v>8</v>
      </c>
      <c r="B17" s="129" t="s">
        <v>97</v>
      </c>
      <c r="C17" s="635"/>
      <c r="D17" s="635"/>
      <c r="E17" s="635"/>
      <c r="F17" s="635">
        <v>111091</v>
      </c>
      <c r="G17" s="103"/>
      <c r="H17" s="103" t="s">
        <v>3596</v>
      </c>
      <c r="I17" s="103"/>
      <c r="J17" s="635" t="s">
        <v>3245</v>
      </c>
      <c r="K17" s="103">
        <v>11109</v>
      </c>
      <c r="L17" s="103"/>
      <c r="M17" s="103"/>
      <c r="N17" s="111" t="str">
        <f t="shared" si="0"/>
        <v/>
      </c>
    </row>
    <row r="18" spans="1:14">
      <c r="A18" s="103">
        <v>9</v>
      </c>
      <c r="B18" s="129" t="s">
        <v>97</v>
      </c>
      <c r="C18" s="635"/>
      <c r="D18" s="635"/>
      <c r="E18" s="635"/>
      <c r="F18" s="635">
        <v>111092</v>
      </c>
      <c r="G18" s="103"/>
      <c r="H18" s="103" t="s">
        <v>4294</v>
      </c>
      <c r="I18" s="103"/>
      <c r="J18" s="635" t="s">
        <v>3245</v>
      </c>
      <c r="K18" s="103">
        <v>11109</v>
      </c>
      <c r="L18" s="103"/>
      <c r="M18" s="103"/>
      <c r="N18" s="111" t="str">
        <f t="shared" si="0"/>
        <v/>
      </c>
    </row>
    <row r="19" spans="1:14">
      <c r="A19" s="103">
        <v>10</v>
      </c>
      <c r="B19" s="129" t="s">
        <v>97</v>
      </c>
      <c r="C19" s="635"/>
      <c r="D19" s="635"/>
      <c r="E19" s="635"/>
      <c r="F19" s="635">
        <v>111093</v>
      </c>
      <c r="G19" s="103"/>
      <c r="H19" s="103" t="s">
        <v>6930</v>
      </c>
      <c r="I19" s="103"/>
      <c r="J19" s="635" t="s">
        <v>3245</v>
      </c>
      <c r="K19" s="103">
        <v>11109</v>
      </c>
      <c r="L19" s="103"/>
      <c r="M19" s="103"/>
      <c r="N19" s="111" t="str">
        <f t="shared" si="0"/>
        <v/>
      </c>
    </row>
    <row r="20" spans="1:14">
      <c r="A20" s="103">
        <v>11</v>
      </c>
      <c r="B20" s="129" t="s">
        <v>97</v>
      </c>
      <c r="C20" s="635"/>
      <c r="D20" s="635"/>
      <c r="E20" s="635"/>
      <c r="F20" s="635">
        <v>111094</v>
      </c>
      <c r="G20" s="103"/>
      <c r="H20" s="103" t="s">
        <v>8426</v>
      </c>
      <c r="I20" s="103"/>
      <c r="J20" s="635" t="s">
        <v>3245</v>
      </c>
      <c r="K20" s="103">
        <v>11109</v>
      </c>
      <c r="L20" s="103"/>
      <c r="M20" s="103"/>
    </row>
    <row r="21" spans="1:14">
      <c r="A21" s="103">
        <v>12</v>
      </c>
      <c r="B21" s="129" t="s">
        <v>97</v>
      </c>
      <c r="C21" s="635"/>
      <c r="D21" s="635"/>
      <c r="E21" s="635">
        <v>11112</v>
      </c>
      <c r="F21" s="635"/>
      <c r="G21" s="103"/>
      <c r="H21" s="103" t="s">
        <v>4291</v>
      </c>
      <c r="I21" s="103"/>
      <c r="J21" s="635" t="s">
        <v>3240</v>
      </c>
      <c r="K21" s="103">
        <v>110</v>
      </c>
      <c r="L21" s="103"/>
      <c r="M21" s="103"/>
      <c r="N21" s="111" t="str">
        <f t="shared" si="0"/>
        <v/>
      </c>
    </row>
    <row r="22" spans="1:14">
      <c r="A22" s="103">
        <v>13</v>
      </c>
      <c r="B22" s="129" t="s">
        <v>97</v>
      </c>
      <c r="C22" s="635"/>
      <c r="D22" s="635"/>
      <c r="E22" s="635"/>
      <c r="F22" s="635">
        <v>111121</v>
      </c>
      <c r="G22" s="103"/>
      <c r="H22" s="103" t="s">
        <v>4293</v>
      </c>
      <c r="I22" s="103"/>
      <c r="J22" s="635" t="s">
        <v>3245</v>
      </c>
      <c r="K22" s="103">
        <v>11112</v>
      </c>
      <c r="L22" s="103"/>
      <c r="M22" s="103"/>
      <c r="N22" s="111" t="str">
        <f t="shared" si="0"/>
        <v/>
      </c>
    </row>
    <row r="23" spans="1:14">
      <c r="A23" s="103">
        <v>14</v>
      </c>
      <c r="B23" s="129" t="s">
        <v>97</v>
      </c>
      <c r="C23" s="635"/>
      <c r="D23" s="635"/>
      <c r="E23" s="635"/>
      <c r="F23" s="635">
        <v>111122</v>
      </c>
      <c r="G23" s="103"/>
      <c r="H23" s="103" t="s">
        <v>4607</v>
      </c>
      <c r="I23" s="103"/>
      <c r="J23" s="635" t="s">
        <v>3245</v>
      </c>
      <c r="K23" s="103">
        <v>11112</v>
      </c>
      <c r="L23" s="103"/>
      <c r="M23" s="103"/>
      <c r="N23" s="111" t="str">
        <f t="shared" si="0"/>
        <v/>
      </c>
    </row>
    <row r="24" spans="1:14">
      <c r="A24" s="103">
        <v>15</v>
      </c>
      <c r="B24" s="129" t="s">
        <v>97</v>
      </c>
      <c r="C24" s="635"/>
      <c r="D24" s="635"/>
      <c r="E24" s="635"/>
      <c r="F24" s="635">
        <v>111123</v>
      </c>
      <c r="G24" s="103"/>
      <c r="H24" s="103" t="s">
        <v>315</v>
      </c>
      <c r="I24" s="103"/>
      <c r="J24" s="635" t="s">
        <v>3245</v>
      </c>
      <c r="K24" s="103">
        <v>11112</v>
      </c>
      <c r="L24" s="103"/>
      <c r="M24" s="103"/>
      <c r="N24" s="111" t="str">
        <f t="shared" si="0"/>
        <v/>
      </c>
    </row>
    <row r="25" spans="1:14">
      <c r="A25" s="103">
        <v>16</v>
      </c>
      <c r="B25" s="129" t="s">
        <v>97</v>
      </c>
      <c r="C25" s="635"/>
      <c r="D25" s="635"/>
      <c r="E25" s="635">
        <v>11119</v>
      </c>
      <c r="F25" s="635"/>
      <c r="G25" s="103"/>
      <c r="H25" s="103" t="s">
        <v>3597</v>
      </c>
      <c r="I25" s="103"/>
      <c r="J25" s="635" t="s">
        <v>3240</v>
      </c>
      <c r="K25" s="103">
        <v>110</v>
      </c>
      <c r="L25" s="103"/>
      <c r="M25" s="103"/>
      <c r="N25" s="111" t="str">
        <f t="shared" si="0"/>
        <v/>
      </c>
    </row>
    <row r="26" spans="1:14">
      <c r="A26" s="103">
        <v>17</v>
      </c>
      <c r="B26" s="129" t="s">
        <v>97</v>
      </c>
      <c r="C26" s="635"/>
      <c r="D26" s="635"/>
      <c r="E26" s="635"/>
      <c r="F26" s="635">
        <v>111191</v>
      </c>
      <c r="G26" s="103"/>
      <c r="H26" s="103" t="s">
        <v>3597</v>
      </c>
      <c r="I26" s="103"/>
      <c r="J26" s="635" t="s">
        <v>3245</v>
      </c>
      <c r="K26" s="103">
        <v>11119</v>
      </c>
      <c r="L26" s="103"/>
      <c r="M26" s="103"/>
      <c r="N26" s="111" t="str">
        <f t="shared" si="0"/>
        <v/>
      </c>
    </row>
    <row r="27" spans="1:14">
      <c r="A27" s="103">
        <v>18</v>
      </c>
      <c r="B27" s="129" t="s">
        <v>97</v>
      </c>
      <c r="C27" s="635"/>
      <c r="D27" s="635"/>
      <c r="E27" s="635"/>
      <c r="F27" s="635">
        <v>111195</v>
      </c>
      <c r="G27" s="103"/>
      <c r="H27" s="103" t="s">
        <v>3598</v>
      </c>
      <c r="I27" s="103"/>
      <c r="J27" s="635" t="s">
        <v>3245</v>
      </c>
      <c r="K27" s="103">
        <v>11119</v>
      </c>
      <c r="L27" s="103"/>
      <c r="M27" s="103"/>
      <c r="N27" s="111" t="str">
        <f t="shared" si="0"/>
        <v/>
      </c>
    </row>
    <row r="28" spans="1:14">
      <c r="A28" s="103">
        <v>19</v>
      </c>
      <c r="B28" s="129" t="s">
        <v>97</v>
      </c>
      <c r="C28" s="635"/>
      <c r="D28" s="635"/>
      <c r="E28" s="635"/>
      <c r="F28" s="635">
        <v>111197</v>
      </c>
      <c r="G28" s="103"/>
      <c r="H28" s="103" t="s">
        <v>3599</v>
      </c>
      <c r="I28" s="103"/>
      <c r="J28" s="635" t="s">
        <v>3245</v>
      </c>
      <c r="K28" s="103">
        <v>11119</v>
      </c>
      <c r="L28" s="103"/>
      <c r="M28" s="103"/>
      <c r="N28" s="111" t="str">
        <f t="shared" si="0"/>
        <v/>
      </c>
    </row>
    <row r="29" spans="1:14">
      <c r="A29" s="103">
        <v>20</v>
      </c>
      <c r="B29" s="129" t="s">
        <v>97</v>
      </c>
      <c r="C29" s="635"/>
      <c r="D29" s="635"/>
      <c r="E29" s="635">
        <v>11210</v>
      </c>
      <c r="F29" s="635"/>
      <c r="G29" s="103"/>
      <c r="H29" s="103" t="s">
        <v>2491</v>
      </c>
      <c r="I29" s="103"/>
      <c r="J29" s="635" t="s">
        <v>3240</v>
      </c>
      <c r="K29" s="103">
        <v>110</v>
      </c>
      <c r="L29" s="103"/>
      <c r="M29" s="103"/>
      <c r="N29" s="111" t="str">
        <f t="shared" si="0"/>
        <v/>
      </c>
    </row>
    <row r="30" spans="1:14">
      <c r="A30" s="103">
        <v>21</v>
      </c>
      <c r="B30" s="129" t="s">
        <v>97</v>
      </c>
      <c r="C30" s="635"/>
      <c r="D30" s="635"/>
      <c r="E30" s="635"/>
      <c r="F30" s="635">
        <v>112100</v>
      </c>
      <c r="G30" s="103"/>
      <c r="H30" s="103" t="s">
        <v>2492</v>
      </c>
      <c r="I30" s="103"/>
      <c r="J30" s="635" t="s">
        <v>3245</v>
      </c>
      <c r="K30" s="27">
        <v>11210</v>
      </c>
      <c r="L30" s="103"/>
      <c r="M30" s="103"/>
      <c r="N30" s="111" t="str">
        <f t="shared" si="0"/>
        <v/>
      </c>
    </row>
    <row r="31" spans="1:14">
      <c r="A31" s="103">
        <v>22</v>
      </c>
      <c r="B31" s="129" t="s">
        <v>97</v>
      </c>
      <c r="C31" s="635"/>
      <c r="D31" s="635"/>
      <c r="E31" s="635"/>
      <c r="F31" s="635">
        <v>112103</v>
      </c>
      <c r="G31" s="103"/>
      <c r="H31" s="103" t="s">
        <v>2493</v>
      </c>
      <c r="I31" s="103"/>
      <c r="J31" s="635" t="s">
        <v>3245</v>
      </c>
      <c r="K31" s="27">
        <v>11210</v>
      </c>
      <c r="L31" s="103"/>
      <c r="M31" s="103"/>
      <c r="N31" s="111" t="str">
        <f t="shared" si="0"/>
        <v/>
      </c>
    </row>
    <row r="32" spans="1:14">
      <c r="A32" s="103">
        <v>23</v>
      </c>
      <c r="B32" s="129" t="s">
        <v>97</v>
      </c>
      <c r="C32" s="635"/>
      <c r="D32" s="635"/>
      <c r="E32" s="635"/>
      <c r="F32" s="635">
        <v>112102</v>
      </c>
      <c r="G32" s="103"/>
      <c r="H32" s="103" t="s">
        <v>2494</v>
      </c>
      <c r="I32" s="103"/>
      <c r="J32" s="635" t="s">
        <v>3245</v>
      </c>
      <c r="K32" s="27">
        <v>11210</v>
      </c>
      <c r="L32" s="103"/>
      <c r="M32" s="103"/>
      <c r="N32" s="111" t="str">
        <f t="shared" si="0"/>
        <v/>
      </c>
    </row>
    <row r="33" spans="1:14">
      <c r="A33" s="103">
        <v>24</v>
      </c>
      <c r="B33" s="129" t="s">
        <v>97</v>
      </c>
      <c r="C33" s="635"/>
      <c r="D33" s="635"/>
      <c r="E33" s="635"/>
      <c r="F33" s="635">
        <v>112105</v>
      </c>
      <c r="G33" s="103"/>
      <c r="H33" s="103" t="s">
        <v>1760</v>
      </c>
      <c r="I33" s="103"/>
      <c r="J33" s="635" t="s">
        <v>3245</v>
      </c>
      <c r="K33" s="27">
        <v>11210</v>
      </c>
      <c r="L33" s="103"/>
      <c r="M33" s="103"/>
      <c r="N33" s="111" t="str">
        <f t="shared" si="0"/>
        <v/>
      </c>
    </row>
    <row r="34" spans="1:14">
      <c r="A34" s="103">
        <v>25</v>
      </c>
      <c r="B34" s="129" t="s">
        <v>97</v>
      </c>
      <c r="C34" s="635"/>
      <c r="D34" s="635"/>
      <c r="E34" s="635"/>
      <c r="F34" s="635">
        <v>112107</v>
      </c>
      <c r="G34" s="103"/>
      <c r="H34" s="103" t="s">
        <v>2495</v>
      </c>
      <c r="I34" s="103"/>
      <c r="J34" s="635" t="s">
        <v>3245</v>
      </c>
      <c r="K34" s="27">
        <v>11210</v>
      </c>
      <c r="L34" s="103"/>
      <c r="M34" s="103"/>
      <c r="N34" s="111" t="str">
        <f t="shared" si="0"/>
        <v/>
      </c>
    </row>
    <row r="35" spans="1:14">
      <c r="A35" s="103">
        <v>26</v>
      </c>
      <c r="B35" s="129" t="s">
        <v>97</v>
      </c>
      <c r="C35" s="635"/>
      <c r="D35" s="635"/>
      <c r="E35" s="635"/>
      <c r="F35" s="635">
        <v>112108</v>
      </c>
      <c r="G35" s="103"/>
      <c r="H35" s="103" t="s">
        <v>2496</v>
      </c>
      <c r="I35" s="103"/>
      <c r="J35" s="635" t="s">
        <v>3245</v>
      </c>
      <c r="K35" s="27">
        <v>11210</v>
      </c>
      <c r="L35" s="103"/>
      <c r="M35" s="103"/>
      <c r="N35" s="111" t="str">
        <f t="shared" si="0"/>
        <v/>
      </c>
    </row>
    <row r="36" spans="1:14">
      <c r="A36" s="103">
        <v>27</v>
      </c>
      <c r="B36" s="129" t="s">
        <v>97</v>
      </c>
      <c r="C36" s="635"/>
      <c r="D36" s="635"/>
      <c r="E36" s="635">
        <v>11311</v>
      </c>
      <c r="F36" s="635"/>
      <c r="G36" s="103"/>
      <c r="H36" s="103" t="s">
        <v>2497</v>
      </c>
      <c r="I36" s="103"/>
      <c r="J36" s="635" t="s">
        <v>3240</v>
      </c>
      <c r="K36" s="27">
        <v>110</v>
      </c>
      <c r="L36" s="103"/>
      <c r="M36" s="103"/>
      <c r="N36" s="111" t="str">
        <f t="shared" si="0"/>
        <v/>
      </c>
    </row>
    <row r="37" spans="1:14">
      <c r="A37" s="103">
        <v>28</v>
      </c>
      <c r="B37" s="129" t="s">
        <v>97</v>
      </c>
      <c r="C37" s="635"/>
      <c r="D37" s="635"/>
      <c r="E37" s="635"/>
      <c r="F37" s="635">
        <v>113111</v>
      </c>
      <c r="G37" s="103"/>
      <c r="H37" s="103" t="s">
        <v>2497</v>
      </c>
      <c r="I37" s="103"/>
      <c r="J37" s="635" t="s">
        <v>3245</v>
      </c>
      <c r="K37" s="27">
        <v>11311</v>
      </c>
      <c r="L37" s="103"/>
      <c r="M37" s="103"/>
      <c r="N37" s="111" t="str">
        <f t="shared" si="0"/>
        <v/>
      </c>
    </row>
    <row r="38" spans="1:14">
      <c r="A38" s="103">
        <v>29</v>
      </c>
      <c r="B38" s="129" t="s">
        <v>97</v>
      </c>
      <c r="C38" s="635"/>
      <c r="D38" s="635"/>
      <c r="E38" s="635">
        <v>11315</v>
      </c>
      <c r="F38" s="635"/>
      <c r="G38" s="103"/>
      <c r="H38" s="103" t="s">
        <v>1902</v>
      </c>
      <c r="I38" s="103"/>
      <c r="J38" s="635" t="s">
        <v>3240</v>
      </c>
      <c r="K38" s="27">
        <v>110</v>
      </c>
      <c r="L38" s="103"/>
      <c r="M38" s="103"/>
      <c r="N38" s="111" t="str">
        <f t="shared" si="0"/>
        <v/>
      </c>
    </row>
    <row r="39" spans="1:14">
      <c r="A39" s="103">
        <v>30</v>
      </c>
      <c r="B39" s="129" t="s">
        <v>97</v>
      </c>
      <c r="C39" s="635"/>
      <c r="D39" s="635"/>
      <c r="E39" s="635"/>
      <c r="F39" s="635">
        <v>113150</v>
      </c>
      <c r="G39" s="103"/>
      <c r="H39" s="103" t="s">
        <v>1903</v>
      </c>
      <c r="I39" s="103"/>
      <c r="J39" s="635" t="s">
        <v>3245</v>
      </c>
      <c r="K39" s="27">
        <v>11315</v>
      </c>
      <c r="L39" s="103"/>
      <c r="M39" s="103"/>
      <c r="N39" s="111" t="str">
        <f t="shared" si="0"/>
        <v/>
      </c>
    </row>
    <row r="40" spans="1:14">
      <c r="A40" s="103">
        <v>31</v>
      </c>
      <c r="B40" s="129" t="s">
        <v>97</v>
      </c>
      <c r="C40" s="635"/>
      <c r="D40" s="635"/>
      <c r="E40" s="635"/>
      <c r="F40" s="635">
        <v>113151</v>
      </c>
      <c r="G40" s="103"/>
      <c r="H40" s="103" t="s">
        <v>1904</v>
      </c>
      <c r="I40" s="103"/>
      <c r="J40" s="635" t="s">
        <v>3245</v>
      </c>
      <c r="K40" s="27">
        <v>11315</v>
      </c>
      <c r="L40" s="103"/>
      <c r="M40" s="103"/>
      <c r="N40" s="111" t="str">
        <f t="shared" si="0"/>
        <v/>
      </c>
    </row>
    <row r="41" spans="1:14">
      <c r="A41" s="103">
        <v>32</v>
      </c>
      <c r="B41" s="129" t="s">
        <v>97</v>
      </c>
      <c r="C41" s="635"/>
      <c r="D41" s="635"/>
      <c r="E41" s="635"/>
      <c r="F41" s="635">
        <v>113156</v>
      </c>
      <c r="G41" s="103"/>
      <c r="H41" s="103" t="s">
        <v>1905</v>
      </c>
      <c r="I41" s="103"/>
      <c r="J41" s="635" t="s">
        <v>3245</v>
      </c>
      <c r="K41" s="27">
        <v>11315</v>
      </c>
      <c r="L41" s="103"/>
      <c r="M41" s="103"/>
      <c r="N41" s="111" t="str">
        <f t="shared" si="0"/>
        <v/>
      </c>
    </row>
    <row r="42" spans="1:14">
      <c r="A42" s="103">
        <v>33</v>
      </c>
      <c r="B42" s="129" t="s">
        <v>97</v>
      </c>
      <c r="C42" s="635"/>
      <c r="D42" s="635"/>
      <c r="E42" s="635">
        <v>11408</v>
      </c>
      <c r="F42" s="635"/>
      <c r="G42" s="103"/>
      <c r="H42" s="103" t="s">
        <v>1906</v>
      </c>
      <c r="I42" s="103"/>
      <c r="J42" s="635" t="s">
        <v>3240</v>
      </c>
      <c r="K42" s="27">
        <v>110</v>
      </c>
      <c r="L42" s="103"/>
      <c r="M42" s="103"/>
      <c r="N42" s="111" t="str">
        <f t="shared" si="0"/>
        <v/>
      </c>
    </row>
    <row r="43" spans="1:14">
      <c r="A43" s="103">
        <v>34</v>
      </c>
      <c r="B43" s="129" t="s">
        <v>97</v>
      </c>
      <c r="C43" s="635"/>
      <c r="D43" s="635"/>
      <c r="E43" s="635"/>
      <c r="F43" s="635">
        <v>114081</v>
      </c>
      <c r="G43" s="103"/>
      <c r="H43" s="103" t="s">
        <v>1906</v>
      </c>
      <c r="I43" s="103"/>
      <c r="J43" s="635" t="s">
        <v>3245</v>
      </c>
      <c r="K43" s="27">
        <v>11408</v>
      </c>
      <c r="L43" s="103"/>
      <c r="M43" s="103"/>
      <c r="N43" s="111" t="str">
        <f t="shared" si="0"/>
        <v/>
      </c>
    </row>
    <row r="44" spans="1:14">
      <c r="A44" s="103">
        <v>35</v>
      </c>
      <c r="B44" s="129" t="s">
        <v>97</v>
      </c>
      <c r="C44" s="635"/>
      <c r="D44" s="635"/>
      <c r="E44" s="635"/>
      <c r="F44" s="635">
        <v>114085</v>
      </c>
      <c r="G44" s="103"/>
      <c r="H44" s="103" t="s">
        <v>1907</v>
      </c>
      <c r="I44" s="103"/>
      <c r="J44" s="635" t="s">
        <v>3245</v>
      </c>
      <c r="K44" s="27">
        <v>11408</v>
      </c>
      <c r="L44" s="103"/>
      <c r="M44" s="103"/>
      <c r="N44" s="111" t="str">
        <f t="shared" si="0"/>
        <v/>
      </c>
    </row>
    <row r="45" spans="1:14">
      <c r="A45" s="103">
        <v>36</v>
      </c>
      <c r="B45" s="129" t="s">
        <v>97</v>
      </c>
      <c r="C45" s="635"/>
      <c r="D45" s="635"/>
      <c r="E45" s="635"/>
      <c r="F45" s="635">
        <v>114086</v>
      </c>
      <c r="G45" s="103"/>
      <c r="H45" s="103" t="s">
        <v>1908</v>
      </c>
      <c r="I45" s="103"/>
      <c r="J45" s="635" t="s">
        <v>3245</v>
      </c>
      <c r="K45" s="27">
        <v>11408</v>
      </c>
      <c r="L45" s="103"/>
      <c r="M45" s="103"/>
      <c r="N45" s="111" t="str">
        <f t="shared" si="0"/>
        <v/>
      </c>
    </row>
    <row r="46" spans="1:14">
      <c r="A46" s="103">
        <v>37</v>
      </c>
      <c r="B46" s="129" t="s">
        <v>97</v>
      </c>
      <c r="C46" s="635"/>
      <c r="D46" s="635"/>
      <c r="E46" s="635"/>
      <c r="F46" s="635">
        <v>114087</v>
      </c>
      <c r="G46" s="103"/>
      <c r="H46" s="103" t="s">
        <v>1909</v>
      </c>
      <c r="I46" s="103"/>
      <c r="J46" s="635" t="s">
        <v>3245</v>
      </c>
      <c r="K46" s="27">
        <v>11408</v>
      </c>
      <c r="L46" s="103"/>
      <c r="M46" s="103"/>
      <c r="N46" s="111" t="str">
        <f t="shared" si="0"/>
        <v/>
      </c>
    </row>
    <row r="47" spans="1:14">
      <c r="A47" s="103">
        <v>38</v>
      </c>
      <c r="B47" s="129" t="s">
        <v>97</v>
      </c>
      <c r="C47" s="635"/>
      <c r="D47" s="635"/>
      <c r="E47" s="635"/>
      <c r="F47" s="635">
        <v>114088</v>
      </c>
      <c r="G47" s="103"/>
      <c r="H47" s="103" t="s">
        <v>1910</v>
      </c>
      <c r="I47" s="103"/>
      <c r="J47" s="635" t="s">
        <v>3245</v>
      </c>
      <c r="K47" s="27">
        <v>11408</v>
      </c>
      <c r="L47" s="103"/>
      <c r="M47" s="103"/>
      <c r="N47" s="111" t="str">
        <f t="shared" si="0"/>
        <v/>
      </c>
    </row>
    <row r="48" spans="1:14">
      <c r="A48" s="103">
        <v>39</v>
      </c>
      <c r="B48" s="129" t="s">
        <v>97</v>
      </c>
      <c r="C48" s="635"/>
      <c r="D48" s="635"/>
      <c r="E48" s="635"/>
      <c r="F48" s="635">
        <v>114089</v>
      </c>
      <c r="G48" s="103"/>
      <c r="H48" s="103" t="s">
        <v>1911</v>
      </c>
      <c r="I48" s="103"/>
      <c r="J48" s="635" t="s">
        <v>3245</v>
      </c>
      <c r="K48" s="27">
        <v>11408</v>
      </c>
      <c r="L48" s="103"/>
      <c r="M48" s="103"/>
      <c r="N48" s="111" t="str">
        <f t="shared" si="0"/>
        <v/>
      </c>
    </row>
    <row r="49" spans="1:14">
      <c r="A49" s="103">
        <v>40</v>
      </c>
      <c r="B49" s="129" t="s">
        <v>97</v>
      </c>
      <c r="C49" s="635"/>
      <c r="D49" s="635"/>
      <c r="E49" s="635">
        <v>11505</v>
      </c>
      <c r="F49" s="635"/>
      <c r="G49" s="103"/>
      <c r="H49" s="103" t="s">
        <v>323</v>
      </c>
      <c r="I49" s="103"/>
      <c r="J49" s="635" t="s">
        <v>3240</v>
      </c>
      <c r="K49" s="27">
        <v>110</v>
      </c>
      <c r="L49" s="103"/>
      <c r="M49" s="103"/>
      <c r="N49" s="111" t="str">
        <f t="shared" si="0"/>
        <v/>
      </c>
    </row>
    <row r="50" spans="1:14">
      <c r="A50" s="103">
        <v>41</v>
      </c>
      <c r="B50" s="129" t="s">
        <v>97</v>
      </c>
      <c r="C50" s="635"/>
      <c r="D50" s="635"/>
      <c r="E50" s="635"/>
      <c r="F50" s="635">
        <v>115051</v>
      </c>
      <c r="G50" s="103"/>
      <c r="H50" s="103" t="s">
        <v>7449</v>
      </c>
      <c r="I50" s="103"/>
      <c r="J50" s="635" t="s">
        <v>3245</v>
      </c>
      <c r="K50" s="27">
        <v>11505</v>
      </c>
      <c r="L50" s="103"/>
      <c r="M50" s="103"/>
      <c r="N50" s="111" t="str">
        <f t="shared" si="0"/>
        <v/>
      </c>
    </row>
    <row r="51" spans="1:14">
      <c r="A51" s="103">
        <v>42</v>
      </c>
      <c r="B51" s="129" t="s">
        <v>97</v>
      </c>
      <c r="C51" s="635"/>
      <c r="D51" s="635"/>
      <c r="E51" s="635">
        <v>11607</v>
      </c>
      <c r="F51" s="635"/>
      <c r="G51" s="103"/>
      <c r="H51" s="103" t="s">
        <v>7836</v>
      </c>
      <c r="I51" s="103"/>
      <c r="J51" s="635" t="s">
        <v>3240</v>
      </c>
      <c r="K51" s="27">
        <v>110</v>
      </c>
      <c r="L51" s="103"/>
      <c r="M51" s="103"/>
      <c r="N51" s="111" t="str">
        <f t="shared" si="0"/>
        <v/>
      </c>
    </row>
    <row r="52" spans="1:14">
      <c r="A52" s="103">
        <v>43</v>
      </c>
      <c r="B52" s="129" t="s">
        <v>97</v>
      </c>
      <c r="C52" s="635"/>
      <c r="D52" s="635"/>
      <c r="E52" s="635"/>
      <c r="F52" s="635">
        <v>116071</v>
      </c>
      <c r="G52" s="103"/>
      <c r="H52" s="103" t="s">
        <v>7837</v>
      </c>
      <c r="I52" s="103"/>
      <c r="J52" s="635"/>
      <c r="K52" s="27">
        <v>11607</v>
      </c>
      <c r="L52" s="103"/>
      <c r="M52" s="103"/>
      <c r="N52" s="111" t="str">
        <f t="shared" si="0"/>
        <v/>
      </c>
    </row>
    <row r="53" spans="1:14">
      <c r="A53" s="103">
        <v>44</v>
      </c>
      <c r="B53" s="129" t="s">
        <v>97</v>
      </c>
      <c r="C53" s="635"/>
      <c r="D53" s="635"/>
      <c r="E53" s="635">
        <v>11617</v>
      </c>
      <c r="F53" s="635"/>
      <c r="G53" s="103"/>
      <c r="H53" s="103" t="s">
        <v>1912</v>
      </c>
      <c r="I53" s="103"/>
      <c r="J53" s="635" t="s">
        <v>3240</v>
      </c>
      <c r="K53" s="27">
        <v>110</v>
      </c>
      <c r="L53" s="103"/>
      <c r="M53" s="103"/>
      <c r="N53" s="111" t="str">
        <f t="shared" si="0"/>
        <v/>
      </c>
    </row>
    <row r="54" spans="1:14">
      <c r="A54" s="103">
        <v>45</v>
      </c>
      <c r="B54" s="129" t="s">
        <v>97</v>
      </c>
      <c r="C54" s="635"/>
      <c r="D54" s="635"/>
      <c r="E54" s="635"/>
      <c r="F54" s="635">
        <v>116171</v>
      </c>
      <c r="G54" s="103"/>
      <c r="H54" s="103" t="s">
        <v>1912</v>
      </c>
      <c r="I54" s="103"/>
      <c r="J54" s="635" t="s">
        <v>3245</v>
      </c>
      <c r="K54" s="27">
        <v>11617</v>
      </c>
      <c r="L54" s="103"/>
      <c r="M54" s="103"/>
      <c r="N54" s="111" t="str">
        <f t="shared" si="0"/>
        <v/>
      </c>
    </row>
    <row r="55" spans="1:14">
      <c r="A55" s="103">
        <v>46</v>
      </c>
      <c r="B55" s="129" t="s">
        <v>97</v>
      </c>
      <c r="C55" s="635"/>
      <c r="D55" s="635"/>
      <c r="E55" s="635">
        <v>11720</v>
      </c>
      <c r="F55" s="635"/>
      <c r="G55" s="103"/>
      <c r="H55" s="103" t="s">
        <v>1913</v>
      </c>
      <c r="I55" s="103"/>
      <c r="J55" s="635" t="s">
        <v>3240</v>
      </c>
      <c r="K55" s="27">
        <v>110</v>
      </c>
      <c r="L55" s="103"/>
      <c r="M55" s="103"/>
      <c r="N55" s="111" t="str">
        <f t="shared" si="0"/>
        <v/>
      </c>
    </row>
    <row r="56" spans="1:14">
      <c r="A56" s="103">
        <v>47</v>
      </c>
      <c r="B56" s="129" t="s">
        <v>97</v>
      </c>
      <c r="C56" s="635"/>
      <c r="D56" s="635"/>
      <c r="E56" s="635"/>
      <c r="F56" s="635">
        <v>117201</v>
      </c>
      <c r="G56" s="103"/>
      <c r="H56" s="103" t="s">
        <v>1913</v>
      </c>
      <c r="I56" s="103"/>
      <c r="J56" s="635" t="s">
        <v>3245</v>
      </c>
      <c r="K56" s="27">
        <v>11720</v>
      </c>
      <c r="L56" s="103"/>
      <c r="M56" s="103"/>
      <c r="N56" s="111" t="str">
        <f t="shared" si="0"/>
        <v/>
      </c>
    </row>
    <row r="57" spans="1:14">
      <c r="A57" s="103">
        <v>48</v>
      </c>
      <c r="B57" s="129" t="s">
        <v>97</v>
      </c>
      <c r="C57" s="635"/>
      <c r="D57" s="635"/>
      <c r="E57" s="635">
        <v>11722</v>
      </c>
      <c r="F57" s="635"/>
      <c r="G57" s="103"/>
      <c r="H57" s="103" t="s">
        <v>1914</v>
      </c>
      <c r="I57" s="103"/>
      <c r="J57" s="635" t="s">
        <v>3240</v>
      </c>
      <c r="K57" s="27">
        <v>110</v>
      </c>
      <c r="L57" s="103"/>
      <c r="M57" s="103"/>
      <c r="N57" s="111" t="str">
        <f t="shared" si="0"/>
        <v/>
      </c>
    </row>
    <row r="58" spans="1:14">
      <c r="A58" s="103">
        <v>49</v>
      </c>
      <c r="B58" s="129" t="s">
        <v>97</v>
      </c>
      <c r="C58" s="635"/>
      <c r="D58" s="635"/>
      <c r="E58" s="635"/>
      <c r="F58" s="635">
        <v>117220</v>
      </c>
      <c r="G58" s="103"/>
      <c r="H58" s="103" t="s">
        <v>1915</v>
      </c>
      <c r="I58" s="103"/>
      <c r="J58" s="635" t="s">
        <v>3245</v>
      </c>
      <c r="K58" s="27">
        <v>11722</v>
      </c>
      <c r="L58" s="103"/>
      <c r="M58" s="103"/>
      <c r="N58" s="111" t="str">
        <f t="shared" si="0"/>
        <v/>
      </c>
    </row>
    <row r="59" spans="1:14">
      <c r="A59" s="103">
        <v>50</v>
      </c>
      <c r="B59" s="129" t="s">
        <v>97</v>
      </c>
      <c r="C59" s="635"/>
      <c r="D59" s="635"/>
      <c r="E59" s="635"/>
      <c r="F59" s="635">
        <v>117222</v>
      </c>
      <c r="G59" s="103"/>
      <c r="H59" s="103" t="s">
        <v>1916</v>
      </c>
      <c r="I59" s="103"/>
      <c r="J59" s="635" t="s">
        <v>3245</v>
      </c>
      <c r="K59" s="27">
        <v>11722</v>
      </c>
      <c r="L59" s="103"/>
      <c r="M59" s="103"/>
      <c r="N59" s="111" t="str">
        <f t="shared" si="0"/>
        <v/>
      </c>
    </row>
    <row r="60" spans="1:14">
      <c r="A60" s="103">
        <v>51</v>
      </c>
      <c r="B60" s="129" t="s">
        <v>97</v>
      </c>
      <c r="C60" s="635"/>
      <c r="D60" s="635"/>
      <c r="E60" s="635"/>
      <c r="F60" s="635">
        <v>117224</v>
      </c>
      <c r="G60" s="103"/>
      <c r="H60" s="103" t="s">
        <v>1917</v>
      </c>
      <c r="I60" s="103"/>
      <c r="J60" s="635" t="s">
        <v>3245</v>
      </c>
      <c r="K60" s="27">
        <v>11722</v>
      </c>
      <c r="L60" s="103"/>
      <c r="M60" s="103"/>
      <c r="N60" s="111" t="str">
        <f t="shared" si="0"/>
        <v/>
      </c>
    </row>
    <row r="61" spans="1:14">
      <c r="A61" s="103">
        <v>52</v>
      </c>
      <c r="B61" s="129" t="s">
        <v>97</v>
      </c>
      <c r="C61" s="635"/>
      <c r="D61" s="635"/>
      <c r="E61" s="635"/>
      <c r="F61" s="635">
        <v>117225</v>
      </c>
      <c r="G61" s="103"/>
      <c r="H61" s="103" t="s">
        <v>1918</v>
      </c>
      <c r="I61" s="103"/>
      <c r="J61" s="635" t="s">
        <v>3245</v>
      </c>
      <c r="K61" s="27">
        <v>11722</v>
      </c>
      <c r="L61" s="103"/>
      <c r="M61" s="103"/>
      <c r="N61" s="111" t="str">
        <f t="shared" si="0"/>
        <v/>
      </c>
    </row>
    <row r="62" spans="1:14">
      <c r="A62" s="103">
        <v>53</v>
      </c>
      <c r="B62" s="129" t="s">
        <v>97</v>
      </c>
      <c r="C62" s="635"/>
      <c r="D62" s="635"/>
      <c r="E62" s="635"/>
      <c r="F62" s="635">
        <v>117227</v>
      </c>
      <c r="G62" s="103"/>
      <c r="H62" s="103" t="s">
        <v>1919</v>
      </c>
      <c r="I62" s="103"/>
      <c r="J62" s="635" t="s">
        <v>3245</v>
      </c>
      <c r="K62" s="27">
        <v>11722</v>
      </c>
      <c r="L62" s="103"/>
      <c r="M62" s="103"/>
      <c r="N62" s="111" t="str">
        <f t="shared" si="0"/>
        <v/>
      </c>
    </row>
    <row r="63" spans="1:14">
      <c r="A63" s="103">
        <v>54</v>
      </c>
      <c r="B63" s="129" t="s">
        <v>97</v>
      </c>
      <c r="C63" s="635"/>
      <c r="D63" s="635"/>
      <c r="E63" s="635"/>
      <c r="F63" s="635">
        <v>117228</v>
      </c>
      <c r="G63" s="103"/>
      <c r="H63" s="103" t="s">
        <v>1920</v>
      </c>
      <c r="I63" s="103"/>
      <c r="J63" s="635" t="s">
        <v>3245</v>
      </c>
      <c r="K63" s="27">
        <v>11722</v>
      </c>
      <c r="L63" s="103"/>
      <c r="M63" s="103"/>
      <c r="N63" s="111" t="str">
        <f t="shared" si="0"/>
        <v/>
      </c>
    </row>
    <row r="64" spans="1:14">
      <c r="A64" s="103">
        <v>55</v>
      </c>
      <c r="B64" s="129" t="s">
        <v>97</v>
      </c>
      <c r="C64" s="635"/>
      <c r="D64" s="635"/>
      <c r="E64" s="635">
        <v>11806</v>
      </c>
      <c r="F64" s="635"/>
      <c r="G64" s="103"/>
      <c r="H64" s="103" t="s">
        <v>1921</v>
      </c>
      <c r="I64" s="103"/>
      <c r="J64" s="635" t="s">
        <v>3240</v>
      </c>
      <c r="K64" s="27">
        <v>110</v>
      </c>
      <c r="L64" s="103"/>
      <c r="M64" s="103"/>
      <c r="N64" s="111" t="str">
        <f t="shared" si="0"/>
        <v/>
      </c>
    </row>
    <row r="65" spans="1:14">
      <c r="A65" s="103">
        <v>56</v>
      </c>
      <c r="B65" s="129" t="s">
        <v>97</v>
      </c>
      <c r="C65" s="635"/>
      <c r="D65" s="635"/>
      <c r="E65" s="635"/>
      <c r="F65" s="635">
        <v>118061</v>
      </c>
      <c r="G65" s="103"/>
      <c r="H65" s="103" t="s">
        <v>8261</v>
      </c>
      <c r="I65" s="103"/>
      <c r="J65" s="635" t="s">
        <v>3245</v>
      </c>
      <c r="K65" s="27">
        <v>11806</v>
      </c>
      <c r="L65" s="103"/>
      <c r="M65" s="103"/>
      <c r="N65" s="111" t="str">
        <f>LEFT(M65,3)</f>
        <v/>
      </c>
    </row>
    <row r="66" spans="1:14">
      <c r="A66" s="103">
        <v>57</v>
      </c>
      <c r="B66" s="129" t="s">
        <v>97</v>
      </c>
      <c r="C66" s="635"/>
      <c r="D66" s="635"/>
      <c r="E66" s="635"/>
      <c r="F66" s="635">
        <v>118066</v>
      </c>
      <c r="G66" s="103"/>
      <c r="H66" s="103" t="s">
        <v>1922</v>
      </c>
      <c r="I66" s="103"/>
      <c r="J66" s="635" t="s">
        <v>3245</v>
      </c>
      <c r="K66" s="27">
        <v>11806</v>
      </c>
      <c r="L66" s="103"/>
      <c r="M66" s="103"/>
      <c r="N66" s="111" t="str">
        <f t="shared" ref="N66:N130" si="1">LEFT(M66,3)</f>
        <v/>
      </c>
    </row>
    <row r="67" spans="1:14">
      <c r="A67" s="103">
        <v>58</v>
      </c>
      <c r="B67" s="129" t="s">
        <v>97</v>
      </c>
      <c r="C67" s="635"/>
      <c r="D67" s="635"/>
      <c r="E67" s="635">
        <v>11816</v>
      </c>
      <c r="F67" s="635"/>
      <c r="G67" s="103"/>
      <c r="H67" s="103" t="s">
        <v>1923</v>
      </c>
      <c r="I67" s="103"/>
      <c r="J67" s="635" t="s">
        <v>3240</v>
      </c>
      <c r="K67" s="27">
        <v>110</v>
      </c>
      <c r="L67" s="103"/>
      <c r="M67" s="103"/>
      <c r="N67" s="111" t="str">
        <f t="shared" si="1"/>
        <v/>
      </c>
    </row>
    <row r="68" spans="1:14">
      <c r="A68" s="103">
        <v>59</v>
      </c>
      <c r="B68" s="129" t="s">
        <v>97</v>
      </c>
      <c r="C68" s="635"/>
      <c r="D68" s="635"/>
      <c r="E68" s="635"/>
      <c r="F68" s="635">
        <v>118161</v>
      </c>
      <c r="G68" s="103"/>
      <c r="H68" s="103" t="s">
        <v>1923</v>
      </c>
      <c r="I68" s="103"/>
      <c r="J68" s="635" t="s">
        <v>3245</v>
      </c>
      <c r="K68" s="27">
        <v>11816</v>
      </c>
      <c r="L68" s="103"/>
      <c r="M68" s="103"/>
      <c r="N68" s="111" t="str">
        <f t="shared" si="1"/>
        <v/>
      </c>
    </row>
    <row r="69" spans="1:14">
      <c r="A69" s="103">
        <v>60</v>
      </c>
      <c r="B69" s="129" t="s">
        <v>97</v>
      </c>
      <c r="C69" s="635"/>
      <c r="D69" s="635"/>
      <c r="E69" s="635">
        <v>11849</v>
      </c>
      <c r="F69" s="635"/>
      <c r="G69" s="103"/>
      <c r="H69" s="103" t="s">
        <v>1924</v>
      </c>
      <c r="I69" s="103"/>
      <c r="J69" s="635" t="s">
        <v>3240</v>
      </c>
      <c r="K69" s="27">
        <v>110</v>
      </c>
      <c r="L69" s="103"/>
      <c r="M69" s="103"/>
      <c r="N69" s="111" t="str">
        <f t="shared" si="1"/>
        <v/>
      </c>
    </row>
    <row r="70" spans="1:14">
      <c r="A70" s="103">
        <v>61</v>
      </c>
      <c r="B70" s="129" t="s">
        <v>97</v>
      </c>
      <c r="C70" s="635"/>
      <c r="D70" s="635"/>
      <c r="E70" s="635"/>
      <c r="F70" s="635">
        <v>118490</v>
      </c>
      <c r="G70" s="103"/>
      <c r="H70" s="103" t="s">
        <v>2243</v>
      </c>
      <c r="I70" s="103"/>
      <c r="J70" s="635" t="s">
        <v>3245</v>
      </c>
      <c r="K70" s="27">
        <v>11849</v>
      </c>
      <c r="L70" s="103"/>
      <c r="M70" s="103"/>
      <c r="N70" s="111" t="str">
        <f t="shared" si="1"/>
        <v/>
      </c>
    </row>
    <row r="71" spans="1:14">
      <c r="A71" s="103">
        <v>62</v>
      </c>
      <c r="B71" s="129" t="s">
        <v>97</v>
      </c>
      <c r="C71" s="635"/>
      <c r="D71" s="635"/>
      <c r="E71" s="635"/>
      <c r="F71" s="635">
        <v>118491</v>
      </c>
      <c r="G71" s="103"/>
      <c r="H71" s="103" t="s">
        <v>1925</v>
      </c>
      <c r="I71" s="103"/>
      <c r="J71" s="635" t="s">
        <v>3245</v>
      </c>
      <c r="K71" s="27">
        <v>11849</v>
      </c>
      <c r="L71" s="103"/>
      <c r="M71" s="103"/>
      <c r="N71" s="111" t="str">
        <f t="shared" si="1"/>
        <v/>
      </c>
    </row>
    <row r="72" spans="1:14">
      <c r="A72" s="103">
        <v>63</v>
      </c>
      <c r="B72" s="129" t="s">
        <v>97</v>
      </c>
      <c r="C72" s="635"/>
      <c r="D72" s="635"/>
      <c r="E72" s="635"/>
      <c r="F72" s="635">
        <v>118493</v>
      </c>
      <c r="G72" s="103"/>
      <c r="H72" s="103" t="s">
        <v>1926</v>
      </c>
      <c r="I72" s="103"/>
      <c r="J72" s="635" t="s">
        <v>3245</v>
      </c>
      <c r="K72" s="27">
        <v>11849</v>
      </c>
      <c r="L72" s="103"/>
      <c r="M72" s="103"/>
      <c r="N72" s="111" t="str">
        <f t="shared" si="1"/>
        <v/>
      </c>
    </row>
    <row r="73" spans="1:14">
      <c r="A73" s="103">
        <v>64</v>
      </c>
      <c r="B73" s="129" t="s">
        <v>97</v>
      </c>
      <c r="C73" s="635"/>
      <c r="D73" s="635">
        <v>120</v>
      </c>
      <c r="E73" s="635"/>
      <c r="F73" s="635"/>
      <c r="G73" s="103"/>
      <c r="H73" s="103" t="s">
        <v>1927</v>
      </c>
      <c r="I73" s="103"/>
      <c r="J73" s="635" t="s">
        <v>3240</v>
      </c>
      <c r="K73" s="27">
        <v>10</v>
      </c>
      <c r="L73" s="103"/>
      <c r="M73" s="103"/>
      <c r="N73" s="111" t="str">
        <f t="shared" si="1"/>
        <v/>
      </c>
    </row>
    <row r="74" spans="1:14">
      <c r="A74" s="103">
        <v>65</v>
      </c>
      <c r="B74" s="129" t="s">
        <v>97</v>
      </c>
      <c r="C74" s="635"/>
      <c r="D74" s="635"/>
      <c r="E74" s="635">
        <v>12101</v>
      </c>
      <c r="F74" s="635"/>
      <c r="G74" s="103"/>
      <c r="H74" s="103" t="s">
        <v>1928</v>
      </c>
      <c r="I74" s="103"/>
      <c r="J74" s="635" t="s">
        <v>3240</v>
      </c>
      <c r="K74" s="27">
        <v>120</v>
      </c>
      <c r="L74" s="103"/>
      <c r="M74" s="103"/>
      <c r="N74" s="111" t="str">
        <f t="shared" si="1"/>
        <v/>
      </c>
    </row>
    <row r="75" spans="1:14">
      <c r="A75" s="103">
        <v>66</v>
      </c>
      <c r="B75" s="129" t="s">
        <v>97</v>
      </c>
      <c r="C75" s="635"/>
      <c r="D75" s="635"/>
      <c r="E75" s="635"/>
      <c r="F75" s="635">
        <v>121012</v>
      </c>
      <c r="G75" s="103"/>
      <c r="H75" s="103" t="s">
        <v>1929</v>
      </c>
      <c r="I75" s="103"/>
      <c r="J75" s="635" t="s">
        <v>3245</v>
      </c>
      <c r="K75" s="27">
        <v>12101</v>
      </c>
      <c r="L75" s="103"/>
      <c r="M75" s="103"/>
      <c r="N75" s="111" t="str">
        <f t="shared" si="1"/>
        <v/>
      </c>
    </row>
    <row r="76" spans="1:14">
      <c r="A76" s="103">
        <v>67</v>
      </c>
      <c r="B76" s="129" t="s">
        <v>97</v>
      </c>
      <c r="C76" s="635"/>
      <c r="D76" s="635"/>
      <c r="E76" s="635"/>
      <c r="F76" s="635">
        <v>121015</v>
      </c>
      <c r="G76" s="103"/>
      <c r="H76" s="103" t="s">
        <v>6569</v>
      </c>
      <c r="I76" s="103"/>
      <c r="J76" s="635" t="s">
        <v>3245</v>
      </c>
      <c r="K76" s="27">
        <v>12101</v>
      </c>
      <c r="L76" s="103"/>
      <c r="M76" s="103"/>
      <c r="N76" s="111" t="str">
        <f t="shared" si="1"/>
        <v/>
      </c>
    </row>
    <row r="77" spans="1:14">
      <c r="A77" s="103">
        <v>68</v>
      </c>
      <c r="B77" s="129" t="s">
        <v>97</v>
      </c>
      <c r="C77" s="635"/>
      <c r="D77" s="635"/>
      <c r="E77" s="635">
        <v>12201</v>
      </c>
      <c r="F77" s="635"/>
      <c r="G77" s="103"/>
      <c r="H77" s="103" t="s">
        <v>1930</v>
      </c>
      <c r="I77" s="103"/>
      <c r="J77" s="635" t="s">
        <v>3240</v>
      </c>
      <c r="K77" s="27">
        <v>120</v>
      </c>
      <c r="L77" s="103"/>
      <c r="M77" s="103"/>
      <c r="N77" s="111" t="str">
        <f t="shared" si="1"/>
        <v/>
      </c>
    </row>
    <row r="78" spans="1:14">
      <c r="A78" s="103">
        <v>69</v>
      </c>
      <c r="B78" s="129" t="s">
        <v>97</v>
      </c>
      <c r="C78" s="635"/>
      <c r="D78" s="635"/>
      <c r="E78" s="635"/>
      <c r="F78" s="635">
        <v>122010</v>
      </c>
      <c r="G78" s="103"/>
      <c r="H78" s="103" t="s">
        <v>1931</v>
      </c>
      <c r="I78" s="103"/>
      <c r="J78" s="635" t="s">
        <v>3245</v>
      </c>
      <c r="K78" s="27">
        <v>12201</v>
      </c>
      <c r="L78" s="103"/>
      <c r="M78" s="103"/>
      <c r="N78" s="111" t="str">
        <f t="shared" si="1"/>
        <v/>
      </c>
    </row>
    <row r="79" spans="1:14">
      <c r="A79" s="103">
        <v>70</v>
      </c>
      <c r="B79" s="129" t="s">
        <v>97</v>
      </c>
      <c r="C79" s="635"/>
      <c r="D79" s="635"/>
      <c r="E79" s="635"/>
      <c r="F79" s="635">
        <v>122011</v>
      </c>
      <c r="G79" s="103"/>
      <c r="H79" s="103" t="s">
        <v>1932</v>
      </c>
      <c r="I79" s="103"/>
      <c r="J79" s="635" t="s">
        <v>3245</v>
      </c>
      <c r="K79" s="27">
        <v>12201</v>
      </c>
      <c r="L79" s="103"/>
      <c r="M79" s="103"/>
      <c r="N79" s="111" t="str">
        <f t="shared" si="1"/>
        <v/>
      </c>
    </row>
    <row r="80" spans="1:14">
      <c r="A80" s="103">
        <v>71</v>
      </c>
      <c r="B80" s="129" t="s">
        <v>97</v>
      </c>
      <c r="C80" s="635"/>
      <c r="D80" s="635"/>
      <c r="E80" s="635"/>
      <c r="F80" s="635">
        <v>122012</v>
      </c>
      <c r="G80" s="103"/>
      <c r="H80" s="103" t="s">
        <v>313</v>
      </c>
      <c r="I80" s="103"/>
      <c r="J80" s="635" t="s">
        <v>3245</v>
      </c>
      <c r="K80" s="27">
        <v>12201</v>
      </c>
      <c r="L80" s="103"/>
      <c r="M80" s="103"/>
      <c r="N80" s="111" t="str">
        <f t="shared" si="1"/>
        <v/>
      </c>
    </row>
    <row r="81" spans="1:14">
      <c r="A81" s="103">
        <v>72</v>
      </c>
      <c r="B81" s="129" t="s">
        <v>97</v>
      </c>
      <c r="C81" s="635"/>
      <c r="D81" s="635"/>
      <c r="E81" s="635">
        <v>12301</v>
      </c>
      <c r="F81" s="635"/>
      <c r="G81" s="103"/>
      <c r="H81" s="103" t="s">
        <v>314</v>
      </c>
      <c r="I81" s="103"/>
      <c r="J81" s="635" t="s">
        <v>3240</v>
      </c>
      <c r="K81" s="27">
        <v>120</v>
      </c>
      <c r="L81" s="103"/>
      <c r="M81" s="103"/>
      <c r="N81" s="111" t="str">
        <f t="shared" si="1"/>
        <v/>
      </c>
    </row>
    <row r="82" spans="1:14">
      <c r="A82" s="103">
        <v>73</v>
      </c>
      <c r="B82" s="129" t="s">
        <v>97</v>
      </c>
      <c r="C82" s="635"/>
      <c r="D82" s="635"/>
      <c r="E82" s="635"/>
      <c r="F82" s="635">
        <v>123010</v>
      </c>
      <c r="G82" s="103"/>
      <c r="H82" s="103" t="s">
        <v>3516</v>
      </c>
      <c r="I82" s="103"/>
      <c r="J82" s="635" t="s">
        <v>3245</v>
      </c>
      <c r="K82" s="27">
        <v>12301</v>
      </c>
      <c r="L82" s="103"/>
      <c r="M82" s="103"/>
      <c r="N82" s="111" t="str">
        <f t="shared" si="1"/>
        <v/>
      </c>
    </row>
    <row r="83" spans="1:14">
      <c r="A83" s="103">
        <v>74</v>
      </c>
      <c r="B83" s="129" t="s">
        <v>97</v>
      </c>
      <c r="C83" s="635"/>
      <c r="D83" s="635"/>
      <c r="E83" s="635"/>
      <c r="F83" s="635">
        <v>123011</v>
      </c>
      <c r="G83" s="103"/>
      <c r="H83" s="103" t="s">
        <v>315</v>
      </c>
      <c r="I83" s="103"/>
      <c r="J83" s="635" t="s">
        <v>3245</v>
      </c>
      <c r="K83" s="27">
        <v>12301</v>
      </c>
      <c r="L83" s="103"/>
      <c r="M83" s="103"/>
      <c r="N83" s="111" t="str">
        <f t="shared" si="1"/>
        <v/>
      </c>
    </row>
    <row r="84" spans="1:14">
      <c r="A84" s="103">
        <v>75</v>
      </c>
      <c r="B84" s="129" t="s">
        <v>97</v>
      </c>
      <c r="C84" s="635"/>
      <c r="D84" s="635"/>
      <c r="E84" s="635"/>
      <c r="F84" s="635">
        <v>123012</v>
      </c>
      <c r="G84" s="103"/>
      <c r="H84" s="103" t="s">
        <v>316</v>
      </c>
      <c r="I84" s="103"/>
      <c r="J84" s="635" t="s">
        <v>3245</v>
      </c>
      <c r="K84" s="27">
        <v>12301</v>
      </c>
      <c r="L84" s="103"/>
      <c r="M84" s="103"/>
      <c r="N84" s="111" t="str">
        <f t="shared" si="1"/>
        <v/>
      </c>
    </row>
    <row r="85" spans="1:14">
      <c r="A85" s="103">
        <v>76</v>
      </c>
      <c r="B85" s="129" t="s">
        <v>97</v>
      </c>
      <c r="C85" s="635"/>
      <c r="D85" s="635"/>
      <c r="E85" s="635"/>
      <c r="F85" s="635">
        <v>123014</v>
      </c>
      <c r="G85" s="103"/>
      <c r="H85" s="103" t="s">
        <v>317</v>
      </c>
      <c r="I85" s="103"/>
      <c r="J85" s="635" t="s">
        <v>3245</v>
      </c>
      <c r="K85" s="27">
        <v>12301</v>
      </c>
      <c r="L85" s="103"/>
      <c r="M85" s="103"/>
      <c r="N85" s="111" t="str">
        <f t="shared" si="1"/>
        <v/>
      </c>
    </row>
    <row r="86" spans="1:14">
      <c r="A86" s="103">
        <v>77</v>
      </c>
      <c r="B86" s="129" t="s">
        <v>97</v>
      </c>
      <c r="C86" s="635"/>
      <c r="D86" s="635"/>
      <c r="E86" s="635"/>
      <c r="F86" s="635">
        <v>123015</v>
      </c>
      <c r="G86" s="103"/>
      <c r="H86" s="103" t="s">
        <v>318</v>
      </c>
      <c r="I86" s="103"/>
      <c r="J86" s="635" t="s">
        <v>3245</v>
      </c>
      <c r="K86" s="27">
        <v>12301</v>
      </c>
      <c r="L86" s="103"/>
      <c r="M86" s="103"/>
      <c r="N86" s="111" t="str">
        <f t="shared" si="1"/>
        <v/>
      </c>
    </row>
    <row r="87" spans="1:14">
      <c r="A87" s="103">
        <v>78</v>
      </c>
      <c r="B87" s="129" t="s">
        <v>97</v>
      </c>
      <c r="C87" s="635"/>
      <c r="D87" s="635"/>
      <c r="E87" s="635"/>
      <c r="F87" s="635">
        <v>123016</v>
      </c>
      <c r="G87" s="103"/>
      <c r="H87" s="103" t="s">
        <v>319</v>
      </c>
      <c r="I87" s="103"/>
      <c r="J87" s="635" t="s">
        <v>3245</v>
      </c>
      <c r="K87" s="27">
        <v>12301</v>
      </c>
      <c r="L87" s="103"/>
      <c r="M87" s="103"/>
      <c r="N87" s="111" t="str">
        <f t="shared" si="1"/>
        <v/>
      </c>
    </row>
    <row r="88" spans="1:14">
      <c r="A88" s="103">
        <v>79</v>
      </c>
      <c r="B88" s="129" t="s">
        <v>97</v>
      </c>
      <c r="C88" s="635"/>
      <c r="D88" s="635"/>
      <c r="E88" s="635"/>
      <c r="F88" s="635">
        <v>123017</v>
      </c>
      <c r="G88" s="103"/>
      <c r="H88" s="103" t="s">
        <v>320</v>
      </c>
      <c r="I88" s="103"/>
      <c r="J88" s="635" t="s">
        <v>3245</v>
      </c>
      <c r="K88" s="27">
        <v>12301</v>
      </c>
      <c r="L88" s="103"/>
      <c r="M88" s="103"/>
      <c r="N88" s="111" t="str">
        <f t="shared" si="1"/>
        <v/>
      </c>
    </row>
    <row r="89" spans="1:14">
      <c r="A89" s="103">
        <v>80</v>
      </c>
      <c r="B89" s="129" t="s">
        <v>97</v>
      </c>
      <c r="C89" s="635"/>
      <c r="D89" s="635"/>
      <c r="E89" s="635"/>
      <c r="F89" s="635">
        <v>123018</v>
      </c>
      <c r="G89" s="103"/>
      <c r="H89" s="103" t="s">
        <v>321</v>
      </c>
      <c r="I89" s="103"/>
      <c r="J89" s="635" t="s">
        <v>3245</v>
      </c>
      <c r="K89" s="27">
        <v>12301</v>
      </c>
      <c r="L89" s="103"/>
      <c r="M89" s="103"/>
      <c r="N89" s="111" t="str">
        <f t="shared" si="1"/>
        <v/>
      </c>
    </row>
    <row r="90" spans="1:14">
      <c r="A90" s="103">
        <v>81</v>
      </c>
      <c r="B90" s="129" t="s">
        <v>97</v>
      </c>
      <c r="C90" s="635"/>
      <c r="D90" s="635"/>
      <c r="E90" s="635"/>
      <c r="F90" s="635">
        <v>123019</v>
      </c>
      <c r="G90" s="103"/>
      <c r="H90" s="103" t="s">
        <v>322</v>
      </c>
      <c r="I90" s="103"/>
      <c r="J90" s="635" t="s">
        <v>3245</v>
      </c>
      <c r="K90" s="27">
        <v>12301</v>
      </c>
      <c r="L90" s="103"/>
      <c r="M90" s="103"/>
      <c r="N90" s="111" t="str">
        <f t="shared" si="1"/>
        <v/>
      </c>
    </row>
    <row r="91" spans="1:14">
      <c r="A91" s="103">
        <v>82</v>
      </c>
      <c r="B91" s="129" t="s">
        <v>97</v>
      </c>
      <c r="C91" s="635"/>
      <c r="D91" s="635"/>
      <c r="E91" s="635"/>
      <c r="F91" s="635">
        <v>123020</v>
      </c>
      <c r="G91" s="103"/>
      <c r="H91" s="103" t="s">
        <v>5329</v>
      </c>
      <c r="I91" s="103"/>
      <c r="J91" s="635" t="s">
        <v>3245</v>
      </c>
      <c r="K91" s="27">
        <v>12301</v>
      </c>
      <c r="L91" s="103"/>
      <c r="M91" s="103"/>
      <c r="N91" s="111" t="str">
        <f t="shared" si="1"/>
        <v/>
      </c>
    </row>
    <row r="92" spans="1:14">
      <c r="A92" s="103">
        <v>83</v>
      </c>
      <c r="B92" s="129" t="s">
        <v>97</v>
      </c>
      <c r="C92" s="635"/>
      <c r="D92" s="635"/>
      <c r="E92" s="635"/>
      <c r="F92" s="635">
        <v>123021</v>
      </c>
      <c r="G92" s="103"/>
      <c r="H92" s="103" t="s">
        <v>5700</v>
      </c>
      <c r="I92" s="103"/>
      <c r="J92" s="635" t="s">
        <v>3245</v>
      </c>
      <c r="K92" s="27">
        <v>12301</v>
      </c>
      <c r="L92" s="103"/>
      <c r="M92" s="103"/>
      <c r="N92" s="111" t="str">
        <f t="shared" si="1"/>
        <v/>
      </c>
    </row>
    <row r="93" spans="1:14">
      <c r="A93" s="103">
        <v>84</v>
      </c>
      <c r="B93" s="129" t="s">
        <v>97</v>
      </c>
      <c r="C93" s="635"/>
      <c r="D93" s="635"/>
      <c r="E93" s="635">
        <v>12401</v>
      </c>
      <c r="F93" s="635"/>
      <c r="G93" s="103"/>
      <c r="H93" s="103" t="s">
        <v>3514</v>
      </c>
      <c r="I93" s="103"/>
      <c r="J93" s="635" t="s">
        <v>3245</v>
      </c>
      <c r="K93" s="27">
        <v>120</v>
      </c>
      <c r="L93" s="103"/>
      <c r="M93" s="103"/>
      <c r="N93" s="111" t="str">
        <f t="shared" si="1"/>
        <v/>
      </c>
    </row>
    <row r="94" spans="1:14">
      <c r="A94" s="103">
        <v>85</v>
      </c>
      <c r="B94" s="129" t="s">
        <v>97</v>
      </c>
      <c r="C94" s="635"/>
      <c r="D94" s="635"/>
      <c r="E94" s="635"/>
      <c r="F94" s="635">
        <v>124017</v>
      </c>
      <c r="G94" s="103"/>
      <c r="H94" s="103" t="s">
        <v>3515</v>
      </c>
      <c r="I94" s="103"/>
      <c r="J94" s="635" t="s">
        <v>3245</v>
      </c>
      <c r="K94" s="27">
        <v>12401</v>
      </c>
      <c r="L94" s="103"/>
      <c r="M94" s="103"/>
      <c r="N94" s="111" t="str">
        <f t="shared" si="1"/>
        <v/>
      </c>
    </row>
    <row r="95" spans="1:14">
      <c r="A95" s="103">
        <v>86</v>
      </c>
      <c r="B95" s="129" t="s">
        <v>97</v>
      </c>
      <c r="C95" s="635"/>
      <c r="D95" s="635"/>
      <c r="E95" s="635">
        <v>12501</v>
      </c>
      <c r="F95" s="635"/>
      <c r="G95" s="103"/>
      <c r="H95" s="103" t="s">
        <v>323</v>
      </c>
      <c r="I95" s="103"/>
      <c r="J95" s="635" t="s">
        <v>3240</v>
      </c>
      <c r="K95" s="27">
        <v>120</v>
      </c>
      <c r="L95" s="103"/>
      <c r="M95" s="103"/>
      <c r="N95" s="111" t="str">
        <f t="shared" si="1"/>
        <v/>
      </c>
    </row>
    <row r="96" spans="1:14">
      <c r="A96" s="103">
        <v>87</v>
      </c>
      <c r="B96" s="129" t="s">
        <v>97</v>
      </c>
      <c r="C96" s="635"/>
      <c r="D96" s="635"/>
      <c r="E96" s="635"/>
      <c r="F96" s="635">
        <v>125010</v>
      </c>
      <c r="G96" s="103"/>
      <c r="H96" s="103" t="s">
        <v>324</v>
      </c>
      <c r="I96" s="103"/>
      <c r="J96" s="635" t="s">
        <v>3245</v>
      </c>
      <c r="K96" s="27">
        <v>12501</v>
      </c>
      <c r="L96" s="103"/>
      <c r="M96" s="103"/>
      <c r="N96" s="111" t="str">
        <f t="shared" si="1"/>
        <v/>
      </c>
    </row>
    <row r="97" spans="1:14">
      <c r="A97" s="103">
        <v>88</v>
      </c>
      <c r="B97" s="129" t="s">
        <v>97</v>
      </c>
      <c r="C97" s="635"/>
      <c r="D97" s="635"/>
      <c r="E97" s="635"/>
      <c r="F97" s="635">
        <v>125011</v>
      </c>
      <c r="G97" s="103"/>
      <c r="H97" s="103" t="s">
        <v>323</v>
      </c>
      <c r="I97" s="103"/>
      <c r="J97" s="635" t="s">
        <v>3245</v>
      </c>
      <c r="K97" s="27">
        <v>12501</v>
      </c>
      <c r="L97" s="103"/>
      <c r="M97" s="103"/>
      <c r="N97" s="111" t="str">
        <f t="shared" si="1"/>
        <v/>
      </c>
    </row>
    <row r="98" spans="1:14">
      <c r="A98" s="103">
        <v>89</v>
      </c>
      <c r="B98" s="129" t="s">
        <v>97</v>
      </c>
      <c r="C98" s="635"/>
      <c r="D98" s="635"/>
      <c r="E98" s="635"/>
      <c r="F98" s="635">
        <v>125012</v>
      </c>
      <c r="G98" s="103"/>
      <c r="H98" s="103" t="s">
        <v>325</v>
      </c>
      <c r="I98" s="103"/>
      <c r="J98" s="635" t="s">
        <v>3245</v>
      </c>
      <c r="K98" s="27">
        <v>12501</v>
      </c>
      <c r="L98" s="103"/>
      <c r="M98" s="103"/>
      <c r="N98" s="111" t="str">
        <f t="shared" si="1"/>
        <v/>
      </c>
    </row>
    <row r="99" spans="1:14">
      <c r="A99" s="103">
        <v>90</v>
      </c>
      <c r="B99" s="129" t="s">
        <v>97</v>
      </c>
      <c r="C99" s="635"/>
      <c r="D99" s="635"/>
      <c r="E99" s="635"/>
      <c r="F99" s="635">
        <v>125013</v>
      </c>
      <c r="G99" s="103"/>
      <c r="H99" s="103" t="s">
        <v>326</v>
      </c>
      <c r="I99" s="103"/>
      <c r="J99" s="635" t="s">
        <v>3245</v>
      </c>
      <c r="K99" s="27">
        <v>12501</v>
      </c>
      <c r="L99" s="103"/>
      <c r="M99" s="103"/>
      <c r="N99" s="111" t="str">
        <f t="shared" si="1"/>
        <v/>
      </c>
    </row>
    <row r="100" spans="1:14">
      <c r="A100" s="103">
        <v>91</v>
      </c>
      <c r="B100" s="129" t="s">
        <v>97</v>
      </c>
      <c r="C100" s="635"/>
      <c r="D100" s="635"/>
      <c r="E100" s="635"/>
      <c r="F100" s="635">
        <v>125014</v>
      </c>
      <c r="G100" s="103"/>
      <c r="H100" s="103" t="s">
        <v>327</v>
      </c>
      <c r="I100" s="103"/>
      <c r="J100" s="635" t="s">
        <v>3245</v>
      </c>
      <c r="K100" s="27">
        <v>12501</v>
      </c>
      <c r="L100" s="103"/>
      <c r="M100" s="103"/>
      <c r="N100" s="111" t="str">
        <f t="shared" si="1"/>
        <v/>
      </c>
    </row>
    <row r="101" spans="1:14">
      <c r="A101" s="103">
        <v>92</v>
      </c>
      <c r="B101" s="129" t="s">
        <v>97</v>
      </c>
      <c r="C101" s="635"/>
      <c r="D101" s="635"/>
      <c r="E101" s="635"/>
      <c r="F101" s="635">
        <v>125015</v>
      </c>
      <c r="G101" s="103"/>
      <c r="H101" s="103" t="s">
        <v>666</v>
      </c>
      <c r="I101" s="103"/>
      <c r="J101" s="635" t="s">
        <v>3245</v>
      </c>
      <c r="K101" s="27">
        <v>12501</v>
      </c>
      <c r="L101" s="103"/>
      <c r="M101" s="103"/>
      <c r="N101" s="111" t="str">
        <f t="shared" si="1"/>
        <v/>
      </c>
    </row>
    <row r="102" spans="1:14">
      <c r="A102" s="103">
        <v>93</v>
      </c>
      <c r="B102" s="129" t="s">
        <v>97</v>
      </c>
      <c r="C102" s="635"/>
      <c r="D102" s="635"/>
      <c r="E102" s="635"/>
      <c r="F102" s="635">
        <v>125017</v>
      </c>
      <c r="G102" s="103"/>
      <c r="H102" s="103" t="s">
        <v>328</v>
      </c>
      <c r="I102" s="103"/>
      <c r="J102" s="635" t="s">
        <v>3245</v>
      </c>
      <c r="K102" s="27">
        <v>12501</v>
      </c>
      <c r="L102" s="103"/>
      <c r="M102" s="103"/>
      <c r="N102" s="111" t="str">
        <f t="shared" si="1"/>
        <v/>
      </c>
    </row>
    <row r="103" spans="1:14">
      <c r="A103" s="103">
        <v>94</v>
      </c>
      <c r="B103" s="129" t="s">
        <v>97</v>
      </c>
      <c r="C103" s="635"/>
      <c r="D103" s="635"/>
      <c r="E103" s="635"/>
      <c r="F103" s="635">
        <v>125026</v>
      </c>
      <c r="G103" s="103"/>
      <c r="H103" s="103" t="s">
        <v>1452</v>
      </c>
      <c r="I103" s="103"/>
      <c r="J103" s="635" t="s">
        <v>3245</v>
      </c>
      <c r="K103" s="27">
        <v>12501</v>
      </c>
      <c r="L103" s="103"/>
      <c r="M103" s="103"/>
      <c r="N103" s="111" t="str">
        <f t="shared" si="1"/>
        <v/>
      </c>
    </row>
    <row r="104" spans="1:14">
      <c r="A104" s="103">
        <v>95</v>
      </c>
      <c r="B104" s="129" t="s">
        <v>97</v>
      </c>
      <c r="C104" s="635"/>
      <c r="D104" s="635"/>
      <c r="E104" s="635">
        <v>12601</v>
      </c>
      <c r="F104" s="635"/>
      <c r="G104" s="103"/>
      <c r="H104" s="103" t="s">
        <v>329</v>
      </c>
      <c r="I104" s="103"/>
      <c r="J104" s="635" t="s">
        <v>3240</v>
      </c>
      <c r="K104" s="27">
        <v>120</v>
      </c>
      <c r="L104" s="103"/>
      <c r="M104" s="103"/>
      <c r="N104" s="111" t="str">
        <f t="shared" si="1"/>
        <v/>
      </c>
    </row>
    <row r="105" spans="1:14">
      <c r="A105" s="103">
        <v>96</v>
      </c>
      <c r="B105" s="129" t="s">
        <v>97</v>
      </c>
      <c r="C105" s="666"/>
      <c r="D105" s="666"/>
      <c r="E105" s="666"/>
      <c r="F105" s="666">
        <v>126010</v>
      </c>
      <c r="G105" s="103"/>
      <c r="H105" s="103" t="s">
        <v>8663</v>
      </c>
      <c r="I105" s="103"/>
      <c r="J105" s="666" t="s">
        <v>3245</v>
      </c>
      <c r="K105" s="27">
        <v>12601</v>
      </c>
      <c r="L105" s="103"/>
      <c r="M105" s="103"/>
    </row>
    <row r="106" spans="1:14">
      <c r="A106" s="103">
        <v>97</v>
      </c>
      <c r="B106" s="129" t="s">
        <v>97</v>
      </c>
      <c r="C106" s="635"/>
      <c r="D106" s="635"/>
      <c r="E106" s="635"/>
      <c r="F106" s="635">
        <v>126011</v>
      </c>
      <c r="G106" s="103"/>
      <c r="H106" s="103" t="s">
        <v>330</v>
      </c>
      <c r="I106" s="103"/>
      <c r="J106" s="635" t="s">
        <v>3245</v>
      </c>
      <c r="K106" s="27">
        <v>12601</v>
      </c>
      <c r="L106" s="103"/>
      <c r="M106" s="103"/>
      <c r="N106" s="111" t="str">
        <f t="shared" si="1"/>
        <v/>
      </c>
    </row>
    <row r="107" spans="1:14">
      <c r="A107" s="103">
        <v>98</v>
      </c>
      <c r="B107" s="129" t="s">
        <v>97</v>
      </c>
      <c r="C107" s="635"/>
      <c r="D107" s="635"/>
      <c r="E107" s="635"/>
      <c r="F107" s="635">
        <v>126012</v>
      </c>
      <c r="G107" s="103"/>
      <c r="H107" s="103" t="s">
        <v>331</v>
      </c>
      <c r="I107" s="103"/>
      <c r="J107" s="635" t="s">
        <v>3245</v>
      </c>
      <c r="K107" s="27">
        <v>12601</v>
      </c>
      <c r="L107" s="103"/>
      <c r="M107" s="103"/>
      <c r="N107" s="111" t="str">
        <f t="shared" si="1"/>
        <v/>
      </c>
    </row>
    <row r="108" spans="1:14">
      <c r="A108" s="103">
        <v>99</v>
      </c>
      <c r="B108" s="129" t="s">
        <v>97</v>
      </c>
      <c r="C108" s="635"/>
      <c r="D108" s="635"/>
      <c r="E108" s="635"/>
      <c r="F108" s="635">
        <v>126013</v>
      </c>
      <c r="G108" s="103"/>
      <c r="H108" s="103" t="s">
        <v>332</v>
      </c>
      <c r="I108" s="103"/>
      <c r="J108" s="635" t="s">
        <v>3245</v>
      </c>
      <c r="K108" s="27">
        <v>12601</v>
      </c>
      <c r="L108" s="103"/>
      <c r="M108" s="103"/>
      <c r="N108" s="111" t="str">
        <f t="shared" si="1"/>
        <v/>
      </c>
    </row>
    <row r="109" spans="1:14">
      <c r="A109" s="103">
        <v>100</v>
      </c>
      <c r="B109" s="129" t="s">
        <v>97</v>
      </c>
      <c r="C109" s="635"/>
      <c r="D109" s="635"/>
      <c r="E109" s="635"/>
      <c r="F109" s="635">
        <v>126014</v>
      </c>
      <c r="G109" s="103"/>
      <c r="H109" s="103" t="s">
        <v>333</v>
      </c>
      <c r="I109" s="103"/>
      <c r="J109" s="635" t="s">
        <v>3245</v>
      </c>
      <c r="K109" s="27">
        <v>12601</v>
      </c>
      <c r="L109" s="103"/>
      <c r="M109" s="103"/>
      <c r="N109" s="111" t="str">
        <f t="shared" si="1"/>
        <v/>
      </c>
    </row>
    <row r="110" spans="1:14">
      <c r="A110" s="103">
        <v>101</v>
      </c>
      <c r="B110" s="129" t="s">
        <v>97</v>
      </c>
      <c r="C110" s="635"/>
      <c r="D110" s="635"/>
      <c r="E110" s="635"/>
      <c r="F110" s="635">
        <v>126015</v>
      </c>
      <c r="G110" s="103"/>
      <c r="H110" s="103" t="s">
        <v>3115</v>
      </c>
      <c r="I110" s="103"/>
      <c r="J110" s="635" t="s">
        <v>3245</v>
      </c>
      <c r="K110" s="27">
        <v>12601</v>
      </c>
      <c r="L110" s="103"/>
      <c r="M110" s="103"/>
      <c r="N110" s="111" t="str">
        <f t="shared" si="1"/>
        <v/>
      </c>
    </row>
    <row r="111" spans="1:14">
      <c r="A111" s="103">
        <v>102</v>
      </c>
      <c r="B111" s="129" t="s">
        <v>97</v>
      </c>
      <c r="C111" s="635"/>
      <c r="D111" s="635"/>
      <c r="E111" s="635"/>
      <c r="F111" s="635">
        <v>126016</v>
      </c>
      <c r="G111" s="103"/>
      <c r="H111" s="103" t="s">
        <v>334</v>
      </c>
      <c r="I111" s="103"/>
      <c r="J111" s="635" t="s">
        <v>3245</v>
      </c>
      <c r="K111" s="27">
        <v>12601</v>
      </c>
      <c r="L111" s="103"/>
      <c r="M111" s="103"/>
      <c r="N111" s="111" t="str">
        <f t="shared" si="1"/>
        <v/>
      </c>
    </row>
    <row r="112" spans="1:14">
      <c r="A112" s="103">
        <v>103</v>
      </c>
      <c r="B112" s="129" t="s">
        <v>97</v>
      </c>
      <c r="C112" s="635"/>
      <c r="D112" s="635"/>
      <c r="E112" s="635"/>
      <c r="F112" s="635">
        <v>126018</v>
      </c>
      <c r="G112" s="103"/>
      <c r="H112" s="103" t="s">
        <v>335</v>
      </c>
      <c r="I112" s="103"/>
      <c r="J112" s="635" t="s">
        <v>3245</v>
      </c>
      <c r="K112" s="27">
        <v>12601</v>
      </c>
      <c r="L112" s="103"/>
      <c r="M112" s="103"/>
      <c r="N112" s="111" t="str">
        <f t="shared" si="1"/>
        <v/>
      </c>
    </row>
    <row r="113" spans="1:14">
      <c r="A113" s="103">
        <v>104</v>
      </c>
      <c r="B113" s="129" t="s">
        <v>97</v>
      </c>
      <c r="C113" s="635"/>
      <c r="D113" s="635"/>
      <c r="E113" s="635"/>
      <c r="F113" s="635">
        <v>126019</v>
      </c>
      <c r="G113" s="103"/>
      <c r="H113" s="103" t="s">
        <v>336</v>
      </c>
      <c r="I113" s="103"/>
      <c r="J113" s="635" t="s">
        <v>3245</v>
      </c>
      <c r="K113" s="27">
        <v>12601</v>
      </c>
      <c r="L113" s="103"/>
      <c r="M113" s="103"/>
      <c r="N113" s="111" t="str">
        <f t="shared" si="1"/>
        <v/>
      </c>
    </row>
    <row r="114" spans="1:14">
      <c r="A114" s="103">
        <v>105</v>
      </c>
      <c r="B114" s="129" t="s">
        <v>97</v>
      </c>
      <c r="C114" s="635"/>
      <c r="D114" s="635"/>
      <c r="E114" s="635">
        <v>12701</v>
      </c>
      <c r="F114" s="635"/>
      <c r="G114" s="103"/>
      <c r="H114" s="103" t="s">
        <v>337</v>
      </c>
      <c r="I114" s="103"/>
      <c r="J114" s="635" t="s">
        <v>3240</v>
      </c>
      <c r="K114" s="27">
        <v>120</v>
      </c>
      <c r="L114" s="103"/>
      <c r="M114" s="103"/>
      <c r="N114" s="111" t="str">
        <f t="shared" si="1"/>
        <v/>
      </c>
    </row>
    <row r="115" spans="1:14">
      <c r="A115" s="103">
        <v>106</v>
      </c>
      <c r="B115" s="129" t="s">
        <v>97</v>
      </c>
      <c r="C115" s="635"/>
      <c r="D115" s="635"/>
      <c r="E115" s="635"/>
      <c r="F115" s="635">
        <v>127010</v>
      </c>
      <c r="G115" s="103"/>
      <c r="H115" s="103" t="s">
        <v>338</v>
      </c>
      <c r="I115" s="103"/>
      <c r="J115" s="635" t="s">
        <v>3245</v>
      </c>
      <c r="K115" s="27">
        <v>12701</v>
      </c>
      <c r="L115" s="103"/>
      <c r="M115" s="103"/>
      <c r="N115" s="111" t="str">
        <f t="shared" si="1"/>
        <v/>
      </c>
    </row>
    <row r="116" spans="1:14">
      <c r="A116" s="103">
        <v>107</v>
      </c>
      <c r="B116" s="129" t="s">
        <v>97</v>
      </c>
      <c r="C116" s="635"/>
      <c r="D116" s="635"/>
      <c r="E116" s="635"/>
      <c r="F116" s="635">
        <v>127011</v>
      </c>
      <c r="G116" s="103"/>
      <c r="H116" s="103" t="s">
        <v>339</v>
      </c>
      <c r="I116" s="103"/>
      <c r="J116" s="635" t="s">
        <v>3245</v>
      </c>
      <c r="K116" s="27">
        <v>12701</v>
      </c>
      <c r="L116" s="103"/>
      <c r="M116" s="103"/>
      <c r="N116" s="111" t="str">
        <f t="shared" si="1"/>
        <v/>
      </c>
    </row>
    <row r="117" spans="1:14">
      <c r="A117" s="103">
        <v>108</v>
      </c>
      <c r="B117" s="129" t="s">
        <v>97</v>
      </c>
      <c r="C117" s="635"/>
      <c r="D117" s="635"/>
      <c r="E117" s="635"/>
      <c r="F117" s="635">
        <v>127012</v>
      </c>
      <c r="G117" s="103"/>
      <c r="H117" s="103" t="s">
        <v>3324</v>
      </c>
      <c r="I117" s="103"/>
      <c r="J117" s="635" t="s">
        <v>3245</v>
      </c>
      <c r="K117" s="27">
        <v>12701</v>
      </c>
      <c r="L117" s="103"/>
      <c r="M117" s="103"/>
      <c r="N117" s="111" t="str">
        <f t="shared" si="1"/>
        <v/>
      </c>
    </row>
    <row r="118" spans="1:14">
      <c r="A118" s="103">
        <v>109</v>
      </c>
      <c r="B118" s="129" t="s">
        <v>97</v>
      </c>
      <c r="C118" s="635"/>
      <c r="D118" s="635"/>
      <c r="E118" s="635"/>
      <c r="F118" s="635">
        <v>127013</v>
      </c>
      <c r="G118" s="103"/>
      <c r="H118" s="103" t="s">
        <v>340</v>
      </c>
      <c r="I118" s="103"/>
      <c r="J118" s="635" t="s">
        <v>3245</v>
      </c>
      <c r="K118" s="27">
        <v>12701</v>
      </c>
      <c r="L118" s="103"/>
      <c r="M118" s="103"/>
      <c r="N118" s="111" t="str">
        <f t="shared" si="1"/>
        <v/>
      </c>
    </row>
    <row r="119" spans="1:14">
      <c r="A119" s="103">
        <v>110</v>
      </c>
      <c r="B119" s="129" t="s">
        <v>97</v>
      </c>
      <c r="C119" s="635"/>
      <c r="D119" s="635"/>
      <c r="E119" s="635"/>
      <c r="F119" s="635">
        <v>127014</v>
      </c>
      <c r="G119" s="103"/>
      <c r="H119" s="103" t="s">
        <v>341</v>
      </c>
      <c r="I119" s="103"/>
      <c r="J119" s="635" t="s">
        <v>3245</v>
      </c>
      <c r="K119" s="27">
        <v>12701</v>
      </c>
      <c r="L119" s="103"/>
      <c r="M119" s="103"/>
      <c r="N119" s="111" t="str">
        <f t="shared" si="1"/>
        <v/>
      </c>
    </row>
    <row r="120" spans="1:14">
      <c r="A120" s="103">
        <v>111</v>
      </c>
      <c r="B120" s="129" t="s">
        <v>97</v>
      </c>
      <c r="C120" s="635"/>
      <c r="D120" s="635"/>
      <c r="E120" s="635"/>
      <c r="F120" s="635">
        <v>127015</v>
      </c>
      <c r="G120" s="103"/>
      <c r="H120" s="103" t="s">
        <v>342</v>
      </c>
      <c r="I120" s="103"/>
      <c r="J120" s="635" t="s">
        <v>3245</v>
      </c>
      <c r="K120" s="27">
        <v>12701</v>
      </c>
      <c r="L120" s="103"/>
      <c r="M120" s="103"/>
      <c r="N120" s="111" t="str">
        <f t="shared" si="1"/>
        <v/>
      </c>
    </row>
    <row r="121" spans="1:14">
      <c r="A121" s="103">
        <v>112</v>
      </c>
      <c r="B121" s="129" t="s">
        <v>97</v>
      </c>
      <c r="C121" s="635"/>
      <c r="D121" s="635">
        <v>122</v>
      </c>
      <c r="E121" s="635"/>
      <c r="F121" s="635"/>
      <c r="G121" s="103"/>
      <c r="H121" s="103" t="s">
        <v>343</v>
      </c>
      <c r="I121" s="103"/>
      <c r="J121" s="635" t="s">
        <v>3240</v>
      </c>
      <c r="K121" s="27">
        <v>10</v>
      </c>
      <c r="L121" s="103"/>
      <c r="M121" s="103"/>
      <c r="N121" s="111" t="str">
        <f t="shared" si="1"/>
        <v/>
      </c>
    </row>
    <row r="122" spans="1:14">
      <c r="A122" s="103">
        <v>113</v>
      </c>
      <c r="B122" s="129" t="s">
        <v>97</v>
      </c>
      <c r="C122" s="635"/>
      <c r="D122" s="635"/>
      <c r="E122" s="635">
        <v>12702</v>
      </c>
      <c r="F122" s="635"/>
      <c r="G122" s="103"/>
      <c r="H122" s="103" t="s">
        <v>337</v>
      </c>
      <c r="I122" s="103"/>
      <c r="J122" s="635" t="s">
        <v>3240</v>
      </c>
      <c r="K122" s="27">
        <v>122</v>
      </c>
      <c r="L122" s="103"/>
      <c r="M122" s="103"/>
      <c r="N122" s="111" t="str">
        <f t="shared" si="1"/>
        <v/>
      </c>
    </row>
    <row r="123" spans="1:14">
      <c r="A123" s="103">
        <v>114</v>
      </c>
      <c r="B123" s="129" t="s">
        <v>97</v>
      </c>
      <c r="C123" s="635"/>
      <c r="D123" s="635"/>
      <c r="E123" s="635"/>
      <c r="F123" s="635">
        <v>127020</v>
      </c>
      <c r="G123" s="103"/>
      <c r="H123" s="103" t="s">
        <v>344</v>
      </c>
      <c r="I123" s="103"/>
      <c r="J123" s="635" t="s">
        <v>3245</v>
      </c>
      <c r="K123" s="27">
        <v>12702</v>
      </c>
      <c r="L123" s="103"/>
      <c r="M123" s="103"/>
      <c r="N123" s="111" t="str">
        <f t="shared" si="1"/>
        <v/>
      </c>
    </row>
    <row r="124" spans="1:14">
      <c r="A124" s="103">
        <v>115</v>
      </c>
      <c r="B124" s="129" t="s">
        <v>97</v>
      </c>
      <c r="C124" s="635"/>
      <c r="D124" s="635"/>
      <c r="E124" s="635"/>
      <c r="F124" s="635">
        <v>127021</v>
      </c>
      <c r="G124" s="103"/>
      <c r="H124" s="103" t="s">
        <v>5350</v>
      </c>
      <c r="I124" s="103"/>
      <c r="J124" s="635" t="s">
        <v>3245</v>
      </c>
      <c r="K124" s="27">
        <v>12702</v>
      </c>
      <c r="L124" s="103"/>
      <c r="M124" s="103"/>
      <c r="N124" s="111" t="str">
        <f t="shared" si="1"/>
        <v/>
      </c>
    </row>
    <row r="125" spans="1:14">
      <c r="A125" s="103">
        <v>116</v>
      </c>
      <c r="B125" s="129" t="s">
        <v>97</v>
      </c>
      <c r="C125" s="635"/>
      <c r="D125" s="635">
        <v>123</v>
      </c>
      <c r="E125" s="635"/>
      <c r="F125" s="635"/>
      <c r="G125" s="103"/>
      <c r="H125" s="103" t="s">
        <v>345</v>
      </c>
      <c r="I125" s="103"/>
      <c r="J125" s="635" t="s">
        <v>3240</v>
      </c>
      <c r="K125" s="27">
        <v>10</v>
      </c>
      <c r="L125" s="103"/>
      <c r="M125" s="103"/>
      <c r="N125" s="111" t="str">
        <f t="shared" si="1"/>
        <v/>
      </c>
    </row>
    <row r="126" spans="1:14">
      <c r="A126" s="103">
        <v>117</v>
      </c>
      <c r="B126" s="129" t="s">
        <v>97</v>
      </c>
      <c r="C126" s="635"/>
      <c r="D126" s="635"/>
      <c r="E126" s="635">
        <v>12303</v>
      </c>
      <c r="F126" s="635"/>
      <c r="G126" s="103"/>
      <c r="H126" s="103" t="s">
        <v>346</v>
      </c>
      <c r="I126" s="103"/>
      <c r="J126" s="635" t="s">
        <v>3240</v>
      </c>
      <c r="K126" s="27">
        <v>123</v>
      </c>
      <c r="L126" s="103"/>
      <c r="M126" s="103"/>
      <c r="N126" s="111" t="str">
        <f t="shared" si="1"/>
        <v/>
      </c>
    </row>
    <row r="127" spans="1:14">
      <c r="A127" s="103">
        <v>118</v>
      </c>
      <c r="B127" s="129" t="s">
        <v>97</v>
      </c>
      <c r="C127" s="635"/>
      <c r="D127" s="635"/>
      <c r="E127" s="635"/>
      <c r="F127" s="635">
        <v>123033</v>
      </c>
      <c r="G127" s="103"/>
      <c r="H127" s="103" t="s">
        <v>347</v>
      </c>
      <c r="I127" s="103"/>
      <c r="J127" s="635" t="s">
        <v>3245</v>
      </c>
      <c r="K127" s="27">
        <v>12303</v>
      </c>
      <c r="L127" s="103"/>
      <c r="M127" s="103"/>
      <c r="N127" s="111" t="str">
        <f t="shared" si="1"/>
        <v/>
      </c>
    </row>
    <row r="128" spans="1:14">
      <c r="A128" s="103">
        <v>119</v>
      </c>
      <c r="B128" s="129" t="s">
        <v>97</v>
      </c>
      <c r="C128" s="635"/>
      <c r="D128" s="635"/>
      <c r="E128" s="635">
        <v>12503</v>
      </c>
      <c r="F128" s="635"/>
      <c r="G128" s="103"/>
      <c r="H128" s="103" t="s">
        <v>348</v>
      </c>
      <c r="I128" s="103"/>
      <c r="J128" s="635" t="s">
        <v>3240</v>
      </c>
      <c r="K128" s="27">
        <v>123</v>
      </c>
      <c r="L128" s="103"/>
      <c r="M128" s="103"/>
      <c r="N128" s="111" t="str">
        <f t="shared" si="1"/>
        <v/>
      </c>
    </row>
    <row r="129" spans="1:14">
      <c r="A129" s="103">
        <v>120</v>
      </c>
      <c r="B129" s="129" t="s">
        <v>97</v>
      </c>
      <c r="C129" s="635"/>
      <c r="D129" s="635"/>
      <c r="E129" s="635"/>
      <c r="F129" s="635">
        <v>125031</v>
      </c>
      <c r="G129" s="103"/>
      <c r="H129" s="103" t="s">
        <v>349</v>
      </c>
      <c r="I129" s="103"/>
      <c r="J129" s="635" t="s">
        <v>3245</v>
      </c>
      <c r="K129" s="27">
        <v>12503</v>
      </c>
      <c r="L129" s="103"/>
      <c r="M129" s="103"/>
      <c r="N129" s="111" t="str">
        <f t="shared" si="1"/>
        <v/>
      </c>
    </row>
    <row r="130" spans="1:14">
      <c r="A130" s="103">
        <v>121</v>
      </c>
      <c r="B130" s="129" t="s">
        <v>97</v>
      </c>
      <c r="C130" s="635"/>
      <c r="D130" s="635"/>
      <c r="E130" s="635"/>
      <c r="F130" s="635">
        <v>125032</v>
      </c>
      <c r="G130" s="103"/>
      <c r="H130" s="103" t="s">
        <v>350</v>
      </c>
      <c r="I130" s="103"/>
      <c r="J130" s="635" t="s">
        <v>3245</v>
      </c>
      <c r="K130" s="27">
        <v>12503</v>
      </c>
      <c r="L130" s="103"/>
      <c r="M130" s="103"/>
      <c r="N130" s="111" t="str">
        <f t="shared" si="1"/>
        <v/>
      </c>
    </row>
    <row r="131" spans="1:14">
      <c r="A131" s="103">
        <v>122</v>
      </c>
      <c r="B131" s="129" t="s">
        <v>97</v>
      </c>
      <c r="C131" s="635"/>
      <c r="D131" s="635"/>
      <c r="E131" s="635"/>
      <c r="F131" s="635">
        <v>125033</v>
      </c>
      <c r="G131" s="103"/>
      <c r="H131" s="103" t="s">
        <v>351</v>
      </c>
      <c r="I131" s="103"/>
      <c r="J131" s="635" t="s">
        <v>3245</v>
      </c>
      <c r="K131" s="27">
        <v>12503</v>
      </c>
      <c r="L131" s="103"/>
      <c r="M131" s="103"/>
      <c r="N131" s="111" t="str">
        <f t="shared" ref="N131:N196" si="2">LEFT(M131,3)</f>
        <v/>
      </c>
    </row>
    <row r="132" spans="1:14">
      <c r="A132" s="103">
        <v>123</v>
      </c>
      <c r="B132" s="129" t="s">
        <v>97</v>
      </c>
      <c r="C132" s="635"/>
      <c r="D132" s="635"/>
      <c r="E132" s="635"/>
      <c r="F132" s="635">
        <v>125034</v>
      </c>
      <c r="G132" s="103"/>
      <c r="H132" s="103" t="s">
        <v>352</v>
      </c>
      <c r="I132" s="103"/>
      <c r="J132" s="635" t="s">
        <v>3245</v>
      </c>
      <c r="K132" s="27">
        <v>12503</v>
      </c>
      <c r="L132" s="103"/>
      <c r="M132" s="103"/>
      <c r="N132" s="111" t="str">
        <f t="shared" si="2"/>
        <v/>
      </c>
    </row>
    <row r="133" spans="1:14">
      <c r="A133" s="103">
        <v>124</v>
      </c>
      <c r="B133" s="129" t="s">
        <v>97</v>
      </c>
      <c r="C133" s="635"/>
      <c r="D133" s="635"/>
      <c r="E133" s="635"/>
      <c r="F133" s="635">
        <v>125035</v>
      </c>
      <c r="G133" s="103"/>
      <c r="H133" s="103" t="s">
        <v>353</v>
      </c>
      <c r="I133" s="103"/>
      <c r="J133" s="635" t="s">
        <v>3245</v>
      </c>
      <c r="K133" s="27">
        <v>12503</v>
      </c>
      <c r="L133" s="103"/>
      <c r="M133" s="103"/>
      <c r="N133" s="111" t="str">
        <f t="shared" si="2"/>
        <v/>
      </c>
    </row>
    <row r="134" spans="1:14">
      <c r="A134" s="103">
        <v>125</v>
      </c>
      <c r="B134" s="129" t="s">
        <v>97</v>
      </c>
      <c r="C134" s="635"/>
      <c r="D134" s="635"/>
      <c r="E134" s="635"/>
      <c r="F134" s="635">
        <v>125037</v>
      </c>
      <c r="G134" s="103"/>
      <c r="H134" s="103" t="s">
        <v>354</v>
      </c>
      <c r="I134" s="103"/>
      <c r="J134" s="635" t="s">
        <v>3245</v>
      </c>
      <c r="K134" s="27">
        <v>12503</v>
      </c>
      <c r="L134" s="103"/>
      <c r="M134" s="103"/>
      <c r="N134" s="111" t="str">
        <f t="shared" si="2"/>
        <v/>
      </c>
    </row>
    <row r="135" spans="1:14">
      <c r="A135" s="103">
        <v>126</v>
      </c>
      <c r="B135" s="129" t="s">
        <v>97</v>
      </c>
      <c r="C135" s="635"/>
      <c r="D135" s="635"/>
      <c r="E135" s="635"/>
      <c r="F135" s="635">
        <v>125038</v>
      </c>
      <c r="G135" s="103"/>
      <c r="H135" s="103" t="s">
        <v>355</v>
      </c>
      <c r="I135" s="103"/>
      <c r="J135" s="635" t="s">
        <v>3245</v>
      </c>
      <c r="K135" s="27">
        <v>12503</v>
      </c>
      <c r="L135" s="103"/>
      <c r="M135" s="103"/>
      <c r="N135" s="111" t="str">
        <f t="shared" si="2"/>
        <v/>
      </c>
    </row>
    <row r="136" spans="1:14">
      <c r="A136" s="103">
        <v>127</v>
      </c>
      <c r="B136" s="129" t="s">
        <v>97</v>
      </c>
      <c r="C136" s="635"/>
      <c r="D136" s="635"/>
      <c r="E136" s="635"/>
      <c r="F136" s="635">
        <v>125039</v>
      </c>
      <c r="G136" s="103"/>
      <c r="H136" s="103" t="s">
        <v>356</v>
      </c>
      <c r="I136" s="103"/>
      <c r="J136" s="635" t="s">
        <v>3245</v>
      </c>
      <c r="K136" s="27">
        <v>12503</v>
      </c>
      <c r="L136" s="103"/>
      <c r="M136" s="103"/>
      <c r="N136" s="111" t="str">
        <f t="shared" si="2"/>
        <v/>
      </c>
    </row>
    <row r="137" spans="1:14">
      <c r="A137" s="103">
        <v>128</v>
      </c>
      <c r="B137" s="129" t="s">
        <v>97</v>
      </c>
      <c r="C137" s="635"/>
      <c r="D137" s="635"/>
      <c r="E137" s="635">
        <v>12603</v>
      </c>
      <c r="F137" s="635"/>
      <c r="G137" s="103"/>
      <c r="H137" s="103" t="s">
        <v>5335</v>
      </c>
      <c r="I137" s="103"/>
      <c r="J137" s="635" t="s">
        <v>3240</v>
      </c>
      <c r="K137" s="27">
        <v>123</v>
      </c>
      <c r="L137" s="103"/>
      <c r="M137" s="103"/>
      <c r="N137" s="111" t="str">
        <f t="shared" si="2"/>
        <v/>
      </c>
    </row>
    <row r="138" spans="1:14">
      <c r="A138" s="103">
        <v>129</v>
      </c>
      <c r="B138" s="129" t="s">
        <v>97</v>
      </c>
      <c r="C138" s="668"/>
      <c r="D138" s="668"/>
      <c r="E138" s="668"/>
      <c r="F138" s="668">
        <v>126030</v>
      </c>
      <c r="G138" s="103"/>
      <c r="H138" s="103" t="s">
        <v>8665</v>
      </c>
      <c r="I138" s="103"/>
      <c r="J138" s="668" t="s">
        <v>3245</v>
      </c>
      <c r="K138" s="27">
        <v>12603</v>
      </c>
      <c r="L138" s="103"/>
      <c r="M138" s="103"/>
    </row>
    <row r="139" spans="1:14">
      <c r="A139" s="103">
        <v>130</v>
      </c>
      <c r="B139" s="129" t="s">
        <v>97</v>
      </c>
      <c r="C139" s="635"/>
      <c r="D139" s="635"/>
      <c r="E139" s="635"/>
      <c r="F139" s="635">
        <v>126031</v>
      </c>
      <c r="G139" s="103"/>
      <c r="H139" s="103" t="s">
        <v>5336</v>
      </c>
      <c r="I139" s="103"/>
      <c r="J139" s="635" t="s">
        <v>3245</v>
      </c>
      <c r="K139" s="27">
        <v>12603</v>
      </c>
      <c r="L139" s="103"/>
      <c r="M139" s="103"/>
      <c r="N139" s="111" t="str">
        <f t="shared" si="2"/>
        <v/>
      </c>
    </row>
    <row r="140" spans="1:14">
      <c r="A140" s="103">
        <v>131</v>
      </c>
      <c r="B140" s="129" t="s">
        <v>97</v>
      </c>
      <c r="C140" s="635"/>
      <c r="D140" s="635"/>
      <c r="E140" s="635"/>
      <c r="F140" s="635">
        <v>126032</v>
      </c>
      <c r="G140" s="103"/>
      <c r="H140" s="103" t="s">
        <v>6154</v>
      </c>
      <c r="I140" s="103"/>
      <c r="J140" s="635" t="s">
        <v>3245</v>
      </c>
      <c r="K140" s="27">
        <v>12603</v>
      </c>
      <c r="L140" s="103"/>
      <c r="M140" s="103"/>
      <c r="N140" s="111" t="str">
        <f t="shared" si="2"/>
        <v/>
      </c>
    </row>
    <row r="141" spans="1:14">
      <c r="A141" s="103">
        <v>132</v>
      </c>
      <c r="B141" s="129" t="s">
        <v>97</v>
      </c>
      <c r="C141" s="635"/>
      <c r="D141" s="635"/>
      <c r="E141" s="635"/>
      <c r="F141" s="635">
        <v>126039</v>
      </c>
      <c r="G141" s="103"/>
      <c r="H141" s="111" t="s">
        <v>5515</v>
      </c>
      <c r="I141" s="103"/>
      <c r="J141" s="635" t="s">
        <v>3245</v>
      </c>
      <c r="K141" s="27">
        <v>12603</v>
      </c>
      <c r="L141" s="103"/>
      <c r="M141" s="103"/>
      <c r="N141" s="111" t="str">
        <f t="shared" si="2"/>
        <v/>
      </c>
    </row>
    <row r="142" spans="1:14">
      <c r="A142" s="103">
        <v>133</v>
      </c>
      <c r="B142" s="129" t="s">
        <v>97</v>
      </c>
      <c r="C142" s="635"/>
      <c r="D142" s="635"/>
      <c r="E142" s="635">
        <v>12703</v>
      </c>
      <c r="F142" s="635"/>
      <c r="G142" s="103"/>
      <c r="H142" s="103" t="s">
        <v>357</v>
      </c>
      <c r="I142" s="103"/>
      <c r="J142" s="635" t="s">
        <v>3240</v>
      </c>
      <c r="K142" s="27">
        <v>123</v>
      </c>
      <c r="L142" s="103"/>
      <c r="M142" s="103"/>
      <c r="N142" s="111" t="str">
        <f t="shared" si="2"/>
        <v/>
      </c>
    </row>
    <row r="143" spans="1:14">
      <c r="A143" s="103">
        <v>134</v>
      </c>
      <c r="B143" s="129" t="s">
        <v>97</v>
      </c>
      <c r="C143" s="635"/>
      <c r="D143" s="635"/>
      <c r="E143" s="635"/>
      <c r="F143" s="635">
        <v>127038</v>
      </c>
      <c r="G143" s="103"/>
      <c r="H143" s="103" t="s">
        <v>358</v>
      </c>
      <c r="I143" s="103"/>
      <c r="J143" s="635" t="s">
        <v>3245</v>
      </c>
      <c r="K143" s="27">
        <v>12703</v>
      </c>
      <c r="L143" s="103"/>
      <c r="M143" s="103"/>
      <c r="N143" s="111" t="str">
        <f t="shared" si="2"/>
        <v/>
      </c>
    </row>
    <row r="144" spans="1:14">
      <c r="A144" s="103">
        <v>135</v>
      </c>
      <c r="B144" s="129" t="s">
        <v>97</v>
      </c>
      <c r="C144" s="635"/>
      <c r="D144" s="635">
        <v>130</v>
      </c>
      <c r="E144" s="635"/>
      <c r="F144" s="635"/>
      <c r="G144" s="103"/>
      <c r="H144" s="103" t="s">
        <v>359</v>
      </c>
      <c r="I144" s="103"/>
      <c r="J144" s="635" t="s">
        <v>3240</v>
      </c>
      <c r="K144" s="27">
        <v>10</v>
      </c>
      <c r="L144" s="103"/>
      <c r="M144" s="103"/>
      <c r="N144" s="111" t="str">
        <f t="shared" si="2"/>
        <v/>
      </c>
    </row>
    <row r="145" spans="1:14">
      <c r="A145" s="103">
        <v>136</v>
      </c>
      <c r="B145" s="129" t="s">
        <v>97</v>
      </c>
      <c r="C145" s="635"/>
      <c r="D145" s="635"/>
      <c r="E145" s="635">
        <v>13101</v>
      </c>
      <c r="F145" s="635"/>
      <c r="G145" s="103"/>
      <c r="H145" s="103" t="s">
        <v>360</v>
      </c>
      <c r="I145" s="103"/>
      <c r="J145" s="635" t="s">
        <v>3240</v>
      </c>
      <c r="K145" s="27">
        <v>130</v>
      </c>
      <c r="L145" s="103"/>
      <c r="M145" s="103"/>
      <c r="N145" s="111" t="str">
        <f t="shared" si="2"/>
        <v/>
      </c>
    </row>
    <row r="146" spans="1:14">
      <c r="A146" s="103">
        <v>137</v>
      </c>
      <c r="B146" s="129" t="s">
        <v>97</v>
      </c>
      <c r="C146" s="635"/>
      <c r="D146" s="635"/>
      <c r="E146" s="635"/>
      <c r="F146" s="635">
        <v>131010</v>
      </c>
      <c r="G146" s="103"/>
      <c r="H146" s="103" t="s">
        <v>361</v>
      </c>
      <c r="I146" s="103"/>
      <c r="J146" s="635" t="s">
        <v>3245</v>
      </c>
      <c r="K146" s="27">
        <v>13101</v>
      </c>
      <c r="L146" s="103"/>
      <c r="M146" s="103"/>
      <c r="N146" s="111" t="str">
        <f t="shared" si="2"/>
        <v/>
      </c>
    </row>
    <row r="147" spans="1:14">
      <c r="A147" s="103">
        <v>138</v>
      </c>
      <c r="B147" s="129" t="s">
        <v>97</v>
      </c>
      <c r="C147" s="635"/>
      <c r="D147" s="635"/>
      <c r="E147" s="635"/>
      <c r="F147" s="635">
        <v>131015</v>
      </c>
      <c r="G147" s="103"/>
      <c r="H147" s="103" t="s">
        <v>362</v>
      </c>
      <c r="I147" s="103"/>
      <c r="J147" s="635" t="s">
        <v>3245</v>
      </c>
      <c r="K147" s="27">
        <v>13101</v>
      </c>
      <c r="L147" s="103"/>
      <c r="M147" s="103"/>
      <c r="N147" s="111" t="str">
        <f t="shared" si="2"/>
        <v/>
      </c>
    </row>
    <row r="148" spans="1:14">
      <c r="A148" s="103">
        <v>139</v>
      </c>
      <c r="B148" s="129" t="s">
        <v>97</v>
      </c>
      <c r="C148" s="635"/>
      <c r="D148" s="635"/>
      <c r="E148" s="635"/>
      <c r="F148" s="635">
        <v>131016</v>
      </c>
      <c r="G148" s="103"/>
      <c r="H148" s="103" t="s">
        <v>363</v>
      </c>
      <c r="I148" s="103"/>
      <c r="J148" s="635" t="s">
        <v>3245</v>
      </c>
      <c r="K148" s="27">
        <v>13101</v>
      </c>
      <c r="L148" s="103"/>
      <c r="M148" s="103"/>
      <c r="N148" s="111" t="str">
        <f t="shared" si="2"/>
        <v/>
      </c>
    </row>
    <row r="149" spans="1:14">
      <c r="A149" s="103">
        <v>140</v>
      </c>
      <c r="B149" s="129" t="s">
        <v>97</v>
      </c>
      <c r="C149" s="635"/>
      <c r="D149" s="635"/>
      <c r="E149" s="635"/>
      <c r="F149" s="635">
        <v>131020</v>
      </c>
      <c r="G149" s="103"/>
      <c r="H149" s="103" t="s">
        <v>364</v>
      </c>
      <c r="I149" s="103"/>
      <c r="J149" s="635" t="s">
        <v>3245</v>
      </c>
      <c r="K149" s="27">
        <v>13101</v>
      </c>
      <c r="L149" s="103"/>
      <c r="M149" s="103"/>
      <c r="N149" s="111" t="str">
        <f t="shared" si="2"/>
        <v/>
      </c>
    </row>
    <row r="150" spans="1:14">
      <c r="A150" s="103">
        <v>141</v>
      </c>
      <c r="B150" s="129" t="s">
        <v>97</v>
      </c>
      <c r="C150" s="635"/>
      <c r="D150" s="635"/>
      <c r="E150" s="635">
        <v>13103</v>
      </c>
      <c r="F150" s="635"/>
      <c r="G150" s="103"/>
      <c r="H150" s="103" t="s">
        <v>365</v>
      </c>
      <c r="I150" s="103"/>
      <c r="J150" s="635" t="s">
        <v>3240</v>
      </c>
      <c r="K150" s="27">
        <v>130</v>
      </c>
      <c r="L150" s="103"/>
      <c r="M150" s="103"/>
      <c r="N150" s="111" t="str">
        <f t="shared" si="2"/>
        <v/>
      </c>
    </row>
    <row r="151" spans="1:14">
      <c r="A151" s="103">
        <v>142</v>
      </c>
      <c r="B151" s="129" t="s">
        <v>97</v>
      </c>
      <c r="C151" s="635"/>
      <c r="D151" s="635"/>
      <c r="E151" s="635"/>
      <c r="F151" s="635">
        <v>131035</v>
      </c>
      <c r="G151" s="103"/>
      <c r="H151" s="103" t="s">
        <v>366</v>
      </c>
      <c r="I151" s="103"/>
      <c r="J151" s="635" t="s">
        <v>3245</v>
      </c>
      <c r="K151" s="27">
        <v>13103</v>
      </c>
      <c r="L151" s="103"/>
      <c r="M151" s="103"/>
      <c r="N151" s="111" t="str">
        <f t="shared" si="2"/>
        <v/>
      </c>
    </row>
    <row r="152" spans="1:14">
      <c r="A152" s="103">
        <v>143</v>
      </c>
      <c r="B152" s="129" t="s">
        <v>97</v>
      </c>
      <c r="C152" s="635"/>
      <c r="D152" s="635">
        <v>133</v>
      </c>
      <c r="E152" s="635"/>
      <c r="F152" s="635"/>
      <c r="G152" s="103"/>
      <c r="H152" s="103" t="s">
        <v>367</v>
      </c>
      <c r="I152" s="103"/>
      <c r="J152" s="635" t="s">
        <v>3240</v>
      </c>
      <c r="K152" s="27">
        <v>10</v>
      </c>
      <c r="L152" s="103"/>
      <c r="M152" s="103"/>
      <c r="N152" s="111" t="str">
        <f t="shared" si="2"/>
        <v/>
      </c>
    </row>
    <row r="153" spans="1:14">
      <c r="A153" s="103">
        <v>144</v>
      </c>
      <c r="B153" s="129" t="s">
        <v>97</v>
      </c>
      <c r="C153" s="635"/>
      <c r="D153" s="635"/>
      <c r="E153" s="635">
        <v>13303</v>
      </c>
      <c r="F153" s="635"/>
      <c r="G153" s="103"/>
      <c r="H153" s="103" t="s">
        <v>368</v>
      </c>
      <c r="I153" s="103"/>
      <c r="J153" s="635" t="s">
        <v>3240</v>
      </c>
      <c r="K153" s="27">
        <v>133</v>
      </c>
      <c r="L153" s="103"/>
      <c r="M153" s="103"/>
      <c r="N153" s="111" t="str">
        <f t="shared" si="2"/>
        <v/>
      </c>
    </row>
    <row r="154" spans="1:14">
      <c r="A154" s="103">
        <v>145</v>
      </c>
      <c r="B154" s="129" t="s">
        <v>97</v>
      </c>
      <c r="C154" s="635"/>
      <c r="D154" s="635"/>
      <c r="E154" s="635"/>
      <c r="F154" s="635">
        <v>133030</v>
      </c>
      <c r="G154" s="103"/>
      <c r="H154" s="103" t="s">
        <v>369</v>
      </c>
      <c r="I154" s="103"/>
      <c r="J154" s="635" t="s">
        <v>3245</v>
      </c>
      <c r="K154" s="27">
        <v>13303</v>
      </c>
      <c r="L154" s="103"/>
      <c r="M154" s="103"/>
      <c r="N154" s="111" t="str">
        <f t="shared" si="2"/>
        <v/>
      </c>
    </row>
    <row r="155" spans="1:14">
      <c r="A155" s="103">
        <v>146</v>
      </c>
      <c r="B155" s="129" t="s">
        <v>97</v>
      </c>
      <c r="C155" s="635"/>
      <c r="D155" s="635">
        <v>142</v>
      </c>
      <c r="E155" s="635"/>
      <c r="F155" s="635"/>
      <c r="G155" s="103"/>
      <c r="H155" s="103" t="s">
        <v>6910</v>
      </c>
      <c r="I155" s="103"/>
      <c r="J155" s="635" t="s">
        <v>3240</v>
      </c>
      <c r="K155" s="27">
        <v>10</v>
      </c>
      <c r="L155" s="103"/>
      <c r="M155" s="103"/>
      <c r="N155" s="111" t="str">
        <f t="shared" si="2"/>
        <v/>
      </c>
    </row>
    <row r="156" spans="1:14">
      <c r="A156" s="103">
        <v>147</v>
      </c>
      <c r="B156" s="129" t="s">
        <v>97</v>
      </c>
      <c r="C156" s="635"/>
      <c r="D156" s="635"/>
      <c r="E156" s="635">
        <v>14200</v>
      </c>
      <c r="F156" s="635"/>
      <c r="G156" s="103"/>
      <c r="H156" s="103" t="s">
        <v>6910</v>
      </c>
      <c r="I156" s="103"/>
      <c r="J156" s="635" t="s">
        <v>3240</v>
      </c>
      <c r="K156" s="27">
        <v>142</v>
      </c>
      <c r="L156" s="103"/>
      <c r="M156" s="103"/>
      <c r="N156" s="111" t="str">
        <f t="shared" si="2"/>
        <v/>
      </c>
    </row>
    <row r="157" spans="1:14">
      <c r="A157" s="103">
        <v>148</v>
      </c>
      <c r="B157" s="129" t="s">
        <v>97</v>
      </c>
      <c r="C157" s="635"/>
      <c r="D157" s="635"/>
      <c r="E157" s="635"/>
      <c r="F157" s="635">
        <v>142000</v>
      </c>
      <c r="G157" s="103"/>
      <c r="H157" s="103" t="s">
        <v>6909</v>
      </c>
      <c r="I157" s="103"/>
      <c r="J157" s="635" t="s">
        <v>3245</v>
      </c>
      <c r="K157" s="27">
        <v>14200</v>
      </c>
      <c r="L157" s="103"/>
      <c r="M157" s="103"/>
      <c r="N157" s="111" t="str">
        <f t="shared" si="2"/>
        <v/>
      </c>
    </row>
    <row r="158" spans="1:14">
      <c r="A158" s="103">
        <v>149</v>
      </c>
      <c r="B158" s="129" t="s">
        <v>97</v>
      </c>
      <c r="C158" s="635"/>
      <c r="D158" s="635">
        <v>150</v>
      </c>
      <c r="E158" s="635"/>
      <c r="F158" s="635"/>
      <c r="G158" s="103"/>
      <c r="H158" s="103" t="s">
        <v>370</v>
      </c>
      <c r="I158" s="103"/>
      <c r="J158" s="635" t="s">
        <v>3240</v>
      </c>
      <c r="K158" s="27">
        <v>10</v>
      </c>
      <c r="L158" s="103"/>
      <c r="M158" s="103"/>
      <c r="N158" s="111" t="str">
        <f t="shared" si="2"/>
        <v/>
      </c>
    </row>
    <row r="159" spans="1:14">
      <c r="A159" s="103">
        <v>150</v>
      </c>
      <c r="B159" s="129" t="s">
        <v>97</v>
      </c>
      <c r="C159" s="635"/>
      <c r="D159" s="635"/>
      <c r="E159" s="635">
        <v>15100</v>
      </c>
      <c r="F159" s="635"/>
      <c r="G159" s="103"/>
      <c r="H159" s="103" t="s">
        <v>371</v>
      </c>
      <c r="I159" s="103"/>
      <c r="J159" s="635" t="s">
        <v>3240</v>
      </c>
      <c r="K159" s="27">
        <v>150</v>
      </c>
      <c r="L159" s="103"/>
      <c r="M159" s="103"/>
      <c r="N159" s="111" t="str">
        <f t="shared" si="2"/>
        <v/>
      </c>
    </row>
    <row r="160" spans="1:14">
      <c r="A160" s="103">
        <v>151</v>
      </c>
      <c r="B160" s="129" t="s">
        <v>97</v>
      </c>
      <c r="C160" s="635"/>
      <c r="D160" s="635"/>
      <c r="E160" s="635"/>
      <c r="F160" s="635">
        <v>151408</v>
      </c>
      <c r="G160" s="103"/>
      <c r="H160" s="103" t="s">
        <v>372</v>
      </c>
      <c r="I160" s="103"/>
      <c r="J160" s="635" t="s">
        <v>3245</v>
      </c>
      <c r="K160" s="27">
        <v>15100</v>
      </c>
      <c r="L160" s="103"/>
      <c r="M160" s="103"/>
      <c r="N160" s="111" t="str">
        <f t="shared" si="2"/>
        <v/>
      </c>
    </row>
    <row r="161" spans="1:14">
      <c r="A161" s="103">
        <v>152</v>
      </c>
      <c r="B161" s="129" t="s">
        <v>97</v>
      </c>
      <c r="C161" s="635">
        <v>30</v>
      </c>
      <c r="D161" s="635"/>
      <c r="E161" s="635"/>
      <c r="F161" s="635"/>
      <c r="G161" s="103"/>
      <c r="H161" s="103" t="s">
        <v>337</v>
      </c>
      <c r="I161" s="103"/>
      <c r="J161" s="635" t="s">
        <v>3240</v>
      </c>
      <c r="K161" s="27"/>
      <c r="L161" s="103"/>
      <c r="M161" s="103"/>
      <c r="N161" s="111" t="str">
        <f t="shared" si="2"/>
        <v/>
      </c>
    </row>
    <row r="162" spans="1:14">
      <c r="A162" s="103">
        <v>153</v>
      </c>
      <c r="B162" s="129" t="s">
        <v>97</v>
      </c>
      <c r="C162" s="635"/>
      <c r="D162" s="635">
        <v>310</v>
      </c>
      <c r="E162" s="635"/>
      <c r="F162" s="635"/>
      <c r="G162" s="103"/>
      <c r="H162" s="103" t="s">
        <v>373</v>
      </c>
      <c r="I162" s="103"/>
      <c r="J162" s="635" t="s">
        <v>3240</v>
      </c>
      <c r="K162" s="27">
        <v>30</v>
      </c>
      <c r="L162" s="103"/>
      <c r="M162" s="103"/>
      <c r="N162" s="111" t="str">
        <f t="shared" si="2"/>
        <v/>
      </c>
    </row>
    <row r="163" spans="1:14">
      <c r="A163" s="103">
        <v>154</v>
      </c>
      <c r="B163" s="129" t="s">
        <v>97</v>
      </c>
      <c r="C163" s="635"/>
      <c r="D163" s="635"/>
      <c r="E163" s="635">
        <v>31000</v>
      </c>
      <c r="F163" s="635"/>
      <c r="G163" s="103"/>
      <c r="H163" s="103" t="s">
        <v>337</v>
      </c>
      <c r="I163" s="103"/>
      <c r="J163" s="635" t="s">
        <v>3240</v>
      </c>
      <c r="K163" s="27">
        <v>310</v>
      </c>
      <c r="L163" s="103"/>
      <c r="M163" s="103"/>
      <c r="N163" s="111" t="str">
        <f t="shared" si="2"/>
        <v/>
      </c>
    </row>
    <row r="164" spans="1:14">
      <c r="A164" s="103">
        <v>155</v>
      </c>
      <c r="B164" s="129" t="s">
        <v>97</v>
      </c>
      <c r="C164" s="635"/>
      <c r="D164" s="635"/>
      <c r="E164" s="635"/>
      <c r="F164" s="635">
        <v>310000</v>
      </c>
      <c r="G164" s="103"/>
      <c r="H164" s="103" t="s">
        <v>374</v>
      </c>
      <c r="I164" s="103"/>
      <c r="J164" s="635" t="s">
        <v>3245</v>
      </c>
      <c r="K164" s="27">
        <v>31000</v>
      </c>
      <c r="L164" s="103"/>
      <c r="M164" s="103"/>
      <c r="N164" s="111" t="str">
        <f t="shared" si="2"/>
        <v/>
      </c>
    </row>
    <row r="165" spans="1:14">
      <c r="A165" s="103">
        <v>156</v>
      </c>
      <c r="B165" s="129" t="s">
        <v>97</v>
      </c>
      <c r="C165" s="635"/>
      <c r="D165" s="635"/>
      <c r="E165" s="635"/>
      <c r="F165" s="635">
        <v>310001</v>
      </c>
      <c r="G165" s="103"/>
      <c r="H165" s="103" t="s">
        <v>116</v>
      </c>
      <c r="I165" s="103"/>
      <c r="J165" s="635" t="s">
        <v>3245</v>
      </c>
      <c r="K165" s="27">
        <v>31000</v>
      </c>
      <c r="L165" s="103"/>
      <c r="M165" s="103"/>
      <c r="N165" s="111" t="str">
        <f t="shared" si="2"/>
        <v/>
      </c>
    </row>
    <row r="166" spans="1:14">
      <c r="A166" s="103">
        <v>157</v>
      </c>
      <c r="B166" s="129" t="s">
        <v>97</v>
      </c>
      <c r="C166" s="635"/>
      <c r="D166" s="635"/>
      <c r="E166" s="635"/>
      <c r="F166" s="635">
        <v>310002</v>
      </c>
      <c r="G166" s="103"/>
      <c r="H166" s="103" t="s">
        <v>6908</v>
      </c>
      <c r="I166" s="103"/>
      <c r="J166" s="635" t="s">
        <v>3245</v>
      </c>
      <c r="K166" s="27">
        <v>31000</v>
      </c>
      <c r="L166" s="103"/>
      <c r="M166" s="103"/>
      <c r="N166" s="111" t="str">
        <f t="shared" si="2"/>
        <v/>
      </c>
    </row>
    <row r="167" spans="1:14">
      <c r="A167" s="103">
        <v>158</v>
      </c>
      <c r="B167" s="129" t="s">
        <v>97</v>
      </c>
      <c r="C167" s="635"/>
      <c r="D167" s="635">
        <v>331</v>
      </c>
      <c r="E167" s="635"/>
      <c r="F167" s="635"/>
      <c r="G167" s="103"/>
      <c r="H167" s="103" t="s">
        <v>375</v>
      </c>
      <c r="I167" s="103"/>
      <c r="J167" s="635" t="s">
        <v>3240</v>
      </c>
      <c r="K167" s="27">
        <v>30</v>
      </c>
      <c r="L167" s="103"/>
      <c r="M167" s="103"/>
      <c r="N167" s="111" t="str">
        <f t="shared" si="2"/>
        <v/>
      </c>
    </row>
    <row r="168" spans="1:14">
      <c r="A168" s="103">
        <v>159</v>
      </c>
      <c r="B168" s="129" t="s">
        <v>97</v>
      </c>
      <c r="C168" s="635"/>
      <c r="D168" s="635"/>
      <c r="E168" s="635">
        <v>33100</v>
      </c>
      <c r="F168" s="635"/>
      <c r="G168" s="103"/>
      <c r="H168" s="103" t="s">
        <v>6456</v>
      </c>
      <c r="I168" s="103"/>
      <c r="J168" s="635" t="s">
        <v>3240</v>
      </c>
      <c r="K168" s="27">
        <v>331</v>
      </c>
      <c r="L168" s="103"/>
      <c r="M168" s="103"/>
      <c r="N168" s="111" t="str">
        <f t="shared" si="2"/>
        <v/>
      </c>
    </row>
    <row r="169" spans="1:14">
      <c r="A169" s="103">
        <v>160</v>
      </c>
      <c r="B169" s="129" t="s">
        <v>97</v>
      </c>
      <c r="C169" s="635"/>
      <c r="D169" s="635"/>
      <c r="E169" s="635"/>
      <c r="F169" s="635">
        <v>331000</v>
      </c>
      <c r="G169" s="103"/>
      <c r="H169" s="103" t="s">
        <v>6456</v>
      </c>
      <c r="I169" s="103"/>
      <c r="J169" s="635" t="s">
        <v>3245</v>
      </c>
      <c r="K169" s="27">
        <v>33100</v>
      </c>
      <c r="L169" s="103"/>
      <c r="M169" s="103"/>
      <c r="N169" s="111" t="str">
        <f t="shared" si="2"/>
        <v/>
      </c>
    </row>
    <row r="170" spans="1:14">
      <c r="A170" s="103">
        <v>162</v>
      </c>
      <c r="B170" s="129" t="s">
        <v>97</v>
      </c>
      <c r="C170" s="635"/>
      <c r="D170" s="635">
        <v>332</v>
      </c>
      <c r="E170" s="635"/>
      <c r="F170" s="635"/>
      <c r="G170" s="103"/>
      <c r="H170" s="103" t="s">
        <v>376</v>
      </c>
      <c r="I170" s="103"/>
      <c r="J170" s="635" t="s">
        <v>3240</v>
      </c>
      <c r="K170" s="27">
        <v>30</v>
      </c>
      <c r="L170" s="103"/>
      <c r="M170" s="103"/>
      <c r="N170" s="111" t="str">
        <f t="shared" si="2"/>
        <v/>
      </c>
    </row>
    <row r="171" spans="1:14">
      <c r="A171" s="103">
        <v>163</v>
      </c>
      <c r="B171" s="129" t="s">
        <v>97</v>
      </c>
      <c r="C171" s="635"/>
      <c r="D171" s="635"/>
      <c r="E171" s="635">
        <v>33200</v>
      </c>
      <c r="F171" s="635"/>
      <c r="G171" s="103"/>
      <c r="H171" s="103" t="s">
        <v>376</v>
      </c>
      <c r="I171" s="103"/>
      <c r="J171" s="635" t="s">
        <v>3240</v>
      </c>
      <c r="K171" s="27">
        <v>332</v>
      </c>
      <c r="L171" s="103"/>
      <c r="M171" s="103"/>
      <c r="N171" s="111" t="str">
        <f t="shared" si="2"/>
        <v/>
      </c>
    </row>
    <row r="172" spans="1:14">
      <c r="A172" s="103">
        <v>164</v>
      </c>
      <c r="B172" s="129" t="s">
        <v>97</v>
      </c>
      <c r="C172" s="635"/>
      <c r="D172" s="635"/>
      <c r="E172" s="635"/>
      <c r="F172" s="635">
        <v>332000</v>
      </c>
      <c r="G172" s="103"/>
      <c r="H172" s="103" t="s">
        <v>377</v>
      </c>
      <c r="I172" s="103"/>
      <c r="J172" s="635" t="s">
        <v>3245</v>
      </c>
      <c r="K172" s="27">
        <v>33200</v>
      </c>
      <c r="L172" s="103"/>
      <c r="M172" s="103"/>
      <c r="N172" s="111" t="str">
        <f t="shared" si="2"/>
        <v/>
      </c>
    </row>
    <row r="173" spans="1:14">
      <c r="A173" s="103">
        <v>165</v>
      </c>
      <c r="B173" s="129" t="s">
        <v>97</v>
      </c>
      <c r="C173" s="635"/>
      <c r="D173" s="635"/>
      <c r="E173" s="635"/>
      <c r="F173" s="635">
        <v>332050</v>
      </c>
      <c r="G173" s="103"/>
      <c r="H173" s="103" t="s">
        <v>378</v>
      </c>
      <c r="I173" s="103"/>
      <c r="J173" s="635" t="s">
        <v>3245</v>
      </c>
      <c r="K173" s="27">
        <v>33200</v>
      </c>
      <c r="L173" s="103"/>
      <c r="M173" s="103"/>
      <c r="N173" s="111" t="str">
        <f t="shared" si="2"/>
        <v/>
      </c>
    </row>
    <row r="174" spans="1:14">
      <c r="A174" s="103">
        <v>166</v>
      </c>
      <c r="B174" s="129" t="s">
        <v>97</v>
      </c>
      <c r="C174" s="635"/>
      <c r="D174" s="635"/>
      <c r="E174" s="635"/>
      <c r="F174" s="635">
        <v>332060</v>
      </c>
      <c r="G174" s="103"/>
      <c r="H174" s="103" t="s">
        <v>3124</v>
      </c>
      <c r="I174" s="103"/>
      <c r="J174" s="635" t="s">
        <v>3245</v>
      </c>
      <c r="K174" s="27">
        <v>33200</v>
      </c>
      <c r="L174" s="103"/>
      <c r="M174" s="103"/>
      <c r="N174" s="111" t="str">
        <f t="shared" si="2"/>
        <v/>
      </c>
    </row>
    <row r="175" spans="1:14">
      <c r="A175" s="103">
        <v>167</v>
      </c>
      <c r="B175" s="129" t="s">
        <v>97</v>
      </c>
      <c r="C175" s="635"/>
      <c r="D175" s="635"/>
      <c r="E175" s="635"/>
      <c r="F175" s="635">
        <v>332100</v>
      </c>
      <c r="G175" s="103"/>
      <c r="H175" s="103" t="s">
        <v>6783</v>
      </c>
      <c r="I175" s="103"/>
      <c r="J175" s="635" t="s">
        <v>3245</v>
      </c>
      <c r="K175" s="27">
        <v>33200</v>
      </c>
      <c r="L175" s="103"/>
      <c r="M175" s="103"/>
      <c r="N175" s="111" t="str">
        <f t="shared" si="2"/>
        <v/>
      </c>
    </row>
    <row r="176" spans="1:14">
      <c r="A176" s="103">
        <v>168</v>
      </c>
      <c r="B176" s="129" t="s">
        <v>97</v>
      </c>
      <c r="C176" s="840"/>
      <c r="D176" s="840"/>
      <c r="E176" s="840"/>
      <c r="F176" s="840">
        <v>332200</v>
      </c>
      <c r="G176" s="103"/>
      <c r="H176" s="103" t="s">
        <v>9177</v>
      </c>
      <c r="I176" s="103"/>
      <c r="J176" s="840" t="s">
        <v>3245</v>
      </c>
      <c r="K176" s="27">
        <v>33200</v>
      </c>
      <c r="L176" s="103"/>
      <c r="M176" s="103"/>
    </row>
    <row r="177" spans="1:14">
      <c r="A177" s="103">
        <v>169</v>
      </c>
      <c r="B177" s="129" t="s">
        <v>97</v>
      </c>
      <c r="C177" s="635"/>
      <c r="D177" s="635">
        <v>333</v>
      </c>
      <c r="E177" s="635"/>
      <c r="F177" s="635"/>
      <c r="G177" s="103"/>
      <c r="H177" s="103" t="s">
        <v>3346</v>
      </c>
      <c r="I177" s="103"/>
      <c r="J177" s="635" t="s">
        <v>3240</v>
      </c>
      <c r="K177" s="27">
        <v>30</v>
      </c>
      <c r="L177" s="103"/>
      <c r="M177" s="103"/>
      <c r="N177" s="111" t="str">
        <f t="shared" si="2"/>
        <v/>
      </c>
    </row>
    <row r="178" spans="1:14">
      <c r="A178" s="103">
        <v>170</v>
      </c>
      <c r="B178" s="129" t="s">
        <v>97</v>
      </c>
      <c r="C178" s="635"/>
      <c r="D178" s="635"/>
      <c r="E178" s="635">
        <v>33300</v>
      </c>
      <c r="F178" s="635"/>
      <c r="G178" s="103"/>
      <c r="H178" s="103" t="s">
        <v>379</v>
      </c>
      <c r="I178" s="103"/>
      <c r="J178" s="635" t="s">
        <v>3240</v>
      </c>
      <c r="K178" s="27">
        <v>333</v>
      </c>
      <c r="L178" s="103"/>
      <c r="M178" s="103"/>
      <c r="N178" s="111" t="str">
        <f t="shared" si="2"/>
        <v/>
      </c>
    </row>
    <row r="179" spans="1:14">
      <c r="A179" s="103">
        <v>171</v>
      </c>
      <c r="B179" s="129" t="s">
        <v>97</v>
      </c>
      <c r="C179" s="635"/>
      <c r="D179" s="635"/>
      <c r="E179" s="635"/>
      <c r="F179" s="635">
        <v>333100</v>
      </c>
      <c r="G179" s="103"/>
      <c r="H179" s="103" t="s">
        <v>380</v>
      </c>
      <c r="I179" s="103"/>
      <c r="J179" s="635" t="s">
        <v>3245</v>
      </c>
      <c r="K179" s="27">
        <v>33300</v>
      </c>
      <c r="L179" s="103"/>
      <c r="M179" s="103"/>
      <c r="N179" s="111" t="str">
        <f t="shared" si="2"/>
        <v/>
      </c>
    </row>
    <row r="180" spans="1:14">
      <c r="A180" s="103">
        <v>172</v>
      </c>
      <c r="B180" s="129" t="s">
        <v>97</v>
      </c>
      <c r="C180" s="635"/>
      <c r="D180" s="635"/>
      <c r="E180" s="635"/>
      <c r="F180" s="635">
        <v>333101</v>
      </c>
      <c r="G180" s="103"/>
      <c r="H180" s="103" t="s">
        <v>381</v>
      </c>
      <c r="I180" s="103"/>
      <c r="J180" s="635" t="s">
        <v>3245</v>
      </c>
      <c r="K180" s="27">
        <v>33300</v>
      </c>
      <c r="L180" s="103"/>
      <c r="M180" s="103"/>
      <c r="N180" s="111" t="str">
        <f t="shared" si="2"/>
        <v/>
      </c>
    </row>
    <row r="181" spans="1:14">
      <c r="A181" s="103">
        <v>173</v>
      </c>
      <c r="B181" s="129" t="s">
        <v>97</v>
      </c>
      <c r="C181" s="635"/>
      <c r="D181" s="635"/>
      <c r="E181" s="635"/>
      <c r="F181" s="635">
        <v>333200</v>
      </c>
      <c r="G181" s="103"/>
      <c r="H181" s="103" t="s">
        <v>382</v>
      </c>
      <c r="I181" s="103"/>
      <c r="J181" s="635" t="s">
        <v>3245</v>
      </c>
      <c r="K181" s="27">
        <v>33300</v>
      </c>
      <c r="L181" s="103"/>
      <c r="M181" s="103"/>
      <c r="N181" s="111" t="str">
        <f t="shared" si="2"/>
        <v/>
      </c>
    </row>
    <row r="182" spans="1:14">
      <c r="A182" s="103">
        <v>174</v>
      </c>
      <c r="B182" s="129" t="s">
        <v>97</v>
      </c>
      <c r="C182" s="635"/>
      <c r="D182" s="635"/>
      <c r="E182" s="635"/>
      <c r="F182" s="635">
        <v>333201</v>
      </c>
      <c r="G182" s="103"/>
      <c r="H182" s="103" t="s">
        <v>383</v>
      </c>
      <c r="I182" s="103"/>
      <c r="J182" s="635" t="s">
        <v>3245</v>
      </c>
      <c r="K182" s="27">
        <v>33300</v>
      </c>
      <c r="L182" s="103"/>
      <c r="M182" s="103"/>
      <c r="N182" s="111" t="str">
        <f t="shared" si="2"/>
        <v/>
      </c>
    </row>
    <row r="183" spans="1:14">
      <c r="A183" s="103">
        <v>175</v>
      </c>
      <c r="B183" s="129" t="s">
        <v>97</v>
      </c>
      <c r="C183" s="635"/>
      <c r="D183" s="635"/>
      <c r="E183" s="635"/>
      <c r="F183" s="635">
        <v>333300</v>
      </c>
      <c r="G183" s="103"/>
      <c r="H183" s="103" t="s">
        <v>1254</v>
      </c>
      <c r="I183" s="103"/>
      <c r="J183" s="635" t="s">
        <v>3245</v>
      </c>
      <c r="K183" s="27">
        <v>33300</v>
      </c>
      <c r="L183" s="103"/>
      <c r="M183" s="103"/>
      <c r="N183" s="111" t="str">
        <f t="shared" si="2"/>
        <v/>
      </c>
    </row>
    <row r="184" spans="1:14">
      <c r="A184" s="103">
        <v>176</v>
      </c>
      <c r="B184" s="129" t="s">
        <v>97</v>
      </c>
      <c r="C184" s="635"/>
      <c r="D184" s="635"/>
      <c r="E184" s="635"/>
      <c r="F184" s="635">
        <v>333400</v>
      </c>
      <c r="G184" s="103"/>
      <c r="H184" s="103" t="s">
        <v>1258</v>
      </c>
      <c r="I184" s="103"/>
      <c r="J184" s="635" t="s">
        <v>3245</v>
      </c>
      <c r="K184" s="27">
        <v>33300</v>
      </c>
      <c r="L184" s="103"/>
      <c r="M184" s="103"/>
      <c r="N184" s="111" t="str">
        <f t="shared" si="2"/>
        <v/>
      </c>
    </row>
    <row r="185" spans="1:14">
      <c r="A185" s="103">
        <v>177</v>
      </c>
      <c r="B185" s="129" t="s">
        <v>97</v>
      </c>
      <c r="C185" s="635"/>
      <c r="D185" s="635"/>
      <c r="E185" s="635"/>
      <c r="F185" s="635">
        <v>333401</v>
      </c>
      <c r="G185" s="103"/>
      <c r="H185" s="103" t="s">
        <v>1624</v>
      </c>
      <c r="I185" s="103"/>
      <c r="J185" s="635" t="s">
        <v>3245</v>
      </c>
      <c r="K185" s="27">
        <v>33300</v>
      </c>
      <c r="L185" s="103"/>
      <c r="M185" s="103"/>
      <c r="N185" s="111" t="str">
        <f t="shared" si="2"/>
        <v/>
      </c>
    </row>
    <row r="186" spans="1:14">
      <c r="A186" s="103">
        <v>178</v>
      </c>
      <c r="B186" s="129" t="s">
        <v>97</v>
      </c>
      <c r="C186" s="635"/>
      <c r="D186" s="635"/>
      <c r="E186" s="635"/>
      <c r="F186" s="635">
        <v>333402</v>
      </c>
      <c r="G186" s="103"/>
      <c r="H186" s="103" t="s">
        <v>1260</v>
      </c>
      <c r="I186" s="103"/>
      <c r="J186" s="635" t="s">
        <v>3245</v>
      </c>
      <c r="K186" s="27">
        <v>33300</v>
      </c>
      <c r="L186" s="103"/>
      <c r="M186" s="103"/>
      <c r="N186" s="111" t="str">
        <f t="shared" si="2"/>
        <v/>
      </c>
    </row>
    <row r="187" spans="1:14">
      <c r="A187" s="103">
        <v>179</v>
      </c>
      <c r="B187" s="129" t="s">
        <v>97</v>
      </c>
      <c r="C187" s="635"/>
      <c r="D187" s="635"/>
      <c r="E187" s="635"/>
      <c r="F187" s="635">
        <v>333403</v>
      </c>
      <c r="G187" s="103"/>
      <c r="H187" s="103" t="s">
        <v>1259</v>
      </c>
      <c r="I187" s="103"/>
      <c r="J187" s="635" t="s">
        <v>3245</v>
      </c>
      <c r="K187" s="27">
        <v>33300</v>
      </c>
      <c r="L187" s="103"/>
      <c r="M187" s="103"/>
      <c r="N187" s="111" t="str">
        <f t="shared" si="2"/>
        <v/>
      </c>
    </row>
    <row r="188" spans="1:14">
      <c r="A188" s="103">
        <v>180</v>
      </c>
      <c r="B188" s="129" t="s">
        <v>97</v>
      </c>
      <c r="C188" s="635"/>
      <c r="D188" s="635"/>
      <c r="E188" s="635"/>
      <c r="F188" s="635">
        <v>333500</v>
      </c>
      <c r="G188" s="103"/>
      <c r="H188" s="103" t="s">
        <v>1265</v>
      </c>
      <c r="I188" s="103"/>
      <c r="J188" s="635" t="s">
        <v>3245</v>
      </c>
      <c r="K188" s="27">
        <v>33300</v>
      </c>
      <c r="L188" s="103"/>
      <c r="M188" s="103"/>
      <c r="N188" s="111" t="str">
        <f t="shared" si="2"/>
        <v/>
      </c>
    </row>
    <row r="189" spans="1:14">
      <c r="A189" s="103">
        <v>181</v>
      </c>
      <c r="B189" s="129" t="s">
        <v>97</v>
      </c>
      <c r="C189" s="635"/>
      <c r="D189" s="635"/>
      <c r="E189" s="635"/>
      <c r="F189" s="635">
        <v>333600</v>
      </c>
      <c r="G189" s="103"/>
      <c r="H189" s="103" t="s">
        <v>1621</v>
      </c>
      <c r="I189" s="103"/>
      <c r="J189" s="635" t="s">
        <v>3245</v>
      </c>
      <c r="K189" s="27">
        <v>33300</v>
      </c>
      <c r="L189" s="103"/>
      <c r="M189" s="103"/>
      <c r="N189" s="111" t="str">
        <f t="shared" si="2"/>
        <v/>
      </c>
    </row>
    <row r="190" spans="1:14">
      <c r="A190" s="103">
        <v>182</v>
      </c>
      <c r="B190" s="129" t="s">
        <v>97</v>
      </c>
      <c r="C190" s="635"/>
      <c r="D190" s="635"/>
      <c r="E190" s="635"/>
      <c r="F190" s="635">
        <v>333601</v>
      </c>
      <c r="G190" s="103"/>
      <c r="H190" s="103" t="s">
        <v>384</v>
      </c>
      <c r="I190" s="103"/>
      <c r="J190" s="635" t="s">
        <v>3245</v>
      </c>
      <c r="K190" s="27">
        <v>33300</v>
      </c>
      <c r="L190" s="103"/>
      <c r="M190" s="103"/>
      <c r="N190" s="111" t="str">
        <f t="shared" si="2"/>
        <v/>
      </c>
    </row>
    <row r="191" spans="1:14">
      <c r="A191" s="103">
        <v>183</v>
      </c>
      <c r="B191" s="129" t="s">
        <v>97</v>
      </c>
      <c r="C191" s="635"/>
      <c r="D191" s="635"/>
      <c r="E191" s="635"/>
      <c r="F191" s="635">
        <v>333602</v>
      </c>
      <c r="G191" s="103"/>
      <c r="H191" s="103" t="s">
        <v>1622</v>
      </c>
      <c r="I191" s="103"/>
      <c r="J191" s="635" t="s">
        <v>3245</v>
      </c>
      <c r="K191" s="27">
        <v>33300</v>
      </c>
      <c r="L191" s="103"/>
      <c r="M191" s="103"/>
      <c r="N191" s="111" t="str">
        <f t="shared" si="2"/>
        <v/>
      </c>
    </row>
    <row r="192" spans="1:14">
      <c r="A192" s="103">
        <v>184</v>
      </c>
      <c r="B192" s="129" t="s">
        <v>97</v>
      </c>
      <c r="C192" s="635"/>
      <c r="D192" s="635"/>
      <c r="E192" s="635"/>
      <c r="F192" s="635">
        <v>333700</v>
      </c>
      <c r="G192" s="103"/>
      <c r="H192" s="103" t="s">
        <v>1267</v>
      </c>
      <c r="I192" s="103"/>
      <c r="J192" s="635" t="s">
        <v>3245</v>
      </c>
      <c r="K192" s="27">
        <v>33300</v>
      </c>
      <c r="L192" s="103"/>
      <c r="M192" s="103"/>
      <c r="N192" s="111" t="str">
        <f t="shared" si="2"/>
        <v/>
      </c>
    </row>
    <row r="193" spans="1:14">
      <c r="A193" s="103">
        <v>185</v>
      </c>
      <c r="B193" s="129" t="s">
        <v>97</v>
      </c>
      <c r="C193" s="635">
        <v>40</v>
      </c>
      <c r="D193" s="635"/>
      <c r="E193" s="635"/>
      <c r="F193" s="635"/>
      <c r="G193" s="103"/>
      <c r="H193" s="103" t="s">
        <v>385</v>
      </c>
      <c r="I193" s="103"/>
      <c r="J193" s="635" t="s">
        <v>3240</v>
      </c>
      <c r="K193" s="27"/>
      <c r="L193" s="103"/>
      <c r="M193" s="103"/>
      <c r="N193" s="111" t="str">
        <f t="shared" si="2"/>
        <v/>
      </c>
    </row>
    <row r="194" spans="1:14">
      <c r="A194" s="103">
        <v>186</v>
      </c>
      <c r="B194" s="129" t="s">
        <v>97</v>
      </c>
      <c r="C194" s="635"/>
      <c r="D194" s="635">
        <v>410</v>
      </c>
      <c r="E194" s="635"/>
      <c r="F194" s="635"/>
      <c r="G194" s="103"/>
      <c r="H194" s="103" t="s">
        <v>386</v>
      </c>
      <c r="I194" s="103"/>
      <c r="J194" s="635" t="s">
        <v>3240</v>
      </c>
      <c r="K194" s="27">
        <v>40</v>
      </c>
      <c r="L194" s="103"/>
      <c r="M194" s="103"/>
      <c r="N194" s="111" t="str">
        <f t="shared" si="2"/>
        <v/>
      </c>
    </row>
    <row r="195" spans="1:14">
      <c r="A195" s="103">
        <v>187</v>
      </c>
      <c r="B195" s="129" t="s">
        <v>97</v>
      </c>
      <c r="C195" s="635"/>
      <c r="D195" s="635"/>
      <c r="E195" s="635">
        <v>41000</v>
      </c>
      <c r="F195" s="635"/>
      <c r="G195" s="103"/>
      <c r="H195" s="103" t="s">
        <v>387</v>
      </c>
      <c r="I195" s="103"/>
      <c r="J195" s="635" t="s">
        <v>3240</v>
      </c>
      <c r="K195" s="27">
        <v>410</v>
      </c>
      <c r="L195" s="103"/>
      <c r="M195" s="103"/>
      <c r="N195" s="111" t="str">
        <f t="shared" si="2"/>
        <v/>
      </c>
    </row>
    <row r="196" spans="1:14">
      <c r="A196" s="103">
        <v>188</v>
      </c>
      <c r="B196" s="129" t="s">
        <v>97</v>
      </c>
      <c r="C196" s="635"/>
      <c r="D196" s="635"/>
      <c r="E196" s="635"/>
      <c r="F196" s="635">
        <v>410100</v>
      </c>
      <c r="G196" s="103"/>
      <c r="H196" s="103" t="s">
        <v>388</v>
      </c>
      <c r="I196" s="103"/>
      <c r="J196" s="635" t="s">
        <v>3245</v>
      </c>
      <c r="K196" s="27">
        <v>41000</v>
      </c>
      <c r="L196" s="103"/>
      <c r="M196" s="103"/>
      <c r="N196" s="111" t="str">
        <f t="shared" si="2"/>
        <v/>
      </c>
    </row>
    <row r="197" spans="1:14">
      <c r="A197" s="103">
        <v>189</v>
      </c>
      <c r="B197" s="129" t="s">
        <v>97</v>
      </c>
      <c r="C197" s="635"/>
      <c r="D197" s="635"/>
      <c r="E197" s="635"/>
      <c r="F197" s="635">
        <v>410101</v>
      </c>
      <c r="G197" s="103"/>
      <c r="H197" s="103" t="s">
        <v>389</v>
      </c>
      <c r="I197" s="103"/>
      <c r="J197" s="635" t="s">
        <v>3245</v>
      </c>
      <c r="K197" s="27">
        <v>41000</v>
      </c>
      <c r="L197" s="103"/>
      <c r="M197" s="103"/>
      <c r="N197" s="111" t="str">
        <f t="shared" ref="N197:N261" si="3">LEFT(M197,3)</f>
        <v/>
      </c>
    </row>
    <row r="198" spans="1:14">
      <c r="A198" s="103">
        <v>190</v>
      </c>
      <c r="B198" s="129" t="s">
        <v>97</v>
      </c>
      <c r="C198" s="635"/>
      <c r="D198" s="635"/>
      <c r="E198" s="635"/>
      <c r="F198" s="635">
        <v>410102</v>
      </c>
      <c r="G198" s="103"/>
      <c r="H198" s="103" t="s">
        <v>390</v>
      </c>
      <c r="I198" s="103"/>
      <c r="J198" s="635" t="s">
        <v>3245</v>
      </c>
      <c r="K198" s="27">
        <v>41000</v>
      </c>
      <c r="L198" s="103"/>
      <c r="M198" s="103"/>
      <c r="N198" s="111" t="str">
        <f t="shared" si="3"/>
        <v/>
      </c>
    </row>
    <row r="199" spans="1:14">
      <c r="A199" s="103">
        <v>191</v>
      </c>
      <c r="B199" s="129" t="s">
        <v>97</v>
      </c>
      <c r="C199" s="635"/>
      <c r="D199" s="635"/>
      <c r="E199" s="635"/>
      <c r="F199" s="635">
        <v>410600</v>
      </c>
      <c r="G199" s="103"/>
      <c r="H199" s="103" t="s">
        <v>4904</v>
      </c>
      <c r="I199" s="103"/>
      <c r="J199" s="635" t="s">
        <v>3245</v>
      </c>
      <c r="K199" s="27">
        <v>41000</v>
      </c>
      <c r="L199" s="103"/>
      <c r="M199" s="103"/>
      <c r="N199" s="111" t="str">
        <f t="shared" si="3"/>
        <v/>
      </c>
    </row>
    <row r="200" spans="1:14">
      <c r="A200" s="103">
        <v>192</v>
      </c>
      <c r="B200" s="129" t="s">
        <v>97</v>
      </c>
      <c r="C200" s="635"/>
      <c r="D200" s="635">
        <v>420</v>
      </c>
      <c r="E200" s="635"/>
      <c r="F200" s="635"/>
      <c r="G200" s="103"/>
      <c r="H200" s="103" t="s">
        <v>391</v>
      </c>
      <c r="I200" s="103"/>
      <c r="J200" s="635" t="s">
        <v>3240</v>
      </c>
      <c r="K200" s="27">
        <v>40</v>
      </c>
      <c r="L200" s="103"/>
      <c r="M200" s="103"/>
      <c r="N200" s="111" t="str">
        <f t="shared" si="3"/>
        <v/>
      </c>
    </row>
    <row r="201" spans="1:14">
      <c r="A201" s="103">
        <v>193</v>
      </c>
      <c r="B201" s="129" t="s">
        <v>97</v>
      </c>
      <c r="C201" s="635"/>
      <c r="D201" s="635"/>
      <c r="E201" s="635">
        <v>42000</v>
      </c>
      <c r="F201" s="635"/>
      <c r="G201" s="103"/>
      <c r="H201" s="103" t="s">
        <v>391</v>
      </c>
      <c r="I201" s="103"/>
      <c r="J201" s="635" t="s">
        <v>3240</v>
      </c>
      <c r="K201" s="27">
        <v>420</v>
      </c>
      <c r="L201" s="103"/>
      <c r="M201" s="103"/>
      <c r="N201" s="111" t="str">
        <f t="shared" si="3"/>
        <v/>
      </c>
    </row>
    <row r="202" spans="1:14" s="103" customFormat="1">
      <c r="A202" s="103">
        <v>194</v>
      </c>
      <c r="B202" s="129" t="s">
        <v>97</v>
      </c>
      <c r="C202" s="635"/>
      <c r="D202" s="635"/>
      <c r="E202" s="635"/>
      <c r="F202" s="635">
        <v>410201</v>
      </c>
      <c r="H202" s="103" t="s">
        <v>392</v>
      </c>
      <c r="J202" s="635" t="s">
        <v>3245</v>
      </c>
      <c r="K202" s="27">
        <v>42000</v>
      </c>
      <c r="M202" s="103" t="s">
        <v>6597</v>
      </c>
      <c r="N202" s="111" t="str">
        <f t="shared" si="3"/>
        <v>End</v>
      </c>
    </row>
    <row r="203" spans="1:14">
      <c r="A203" s="103">
        <v>195</v>
      </c>
      <c r="B203" s="129" t="s">
        <v>97</v>
      </c>
      <c r="C203" s="635"/>
      <c r="D203" s="635"/>
      <c r="E203" s="635"/>
      <c r="F203" s="635">
        <v>420201</v>
      </c>
      <c r="G203" s="103"/>
      <c r="H203" s="103" t="s">
        <v>392</v>
      </c>
      <c r="I203" s="103"/>
      <c r="J203" s="635" t="s">
        <v>3245</v>
      </c>
      <c r="K203" s="27">
        <v>42000</v>
      </c>
      <c r="L203" s="103"/>
      <c r="M203" s="103"/>
      <c r="N203" s="111" t="str">
        <f t="shared" si="3"/>
        <v/>
      </c>
    </row>
    <row r="204" spans="1:14">
      <c r="A204" s="103">
        <v>196</v>
      </c>
      <c r="B204" s="129" t="s">
        <v>97</v>
      </c>
      <c r="C204" s="635"/>
      <c r="D204" s="635">
        <v>430</v>
      </c>
      <c r="E204" s="635"/>
      <c r="F204" s="635"/>
      <c r="G204" s="103"/>
      <c r="H204" s="103" t="s">
        <v>393</v>
      </c>
      <c r="I204" s="103"/>
      <c r="J204" s="635" t="s">
        <v>3240</v>
      </c>
      <c r="K204" s="27">
        <v>40</v>
      </c>
      <c r="L204" s="103"/>
      <c r="M204" s="103"/>
      <c r="N204" s="111" t="str">
        <f t="shared" si="3"/>
        <v/>
      </c>
    </row>
    <row r="205" spans="1:14">
      <c r="A205" s="103">
        <v>197</v>
      </c>
      <c r="B205" s="129" t="s">
        <v>97</v>
      </c>
      <c r="C205" s="635"/>
      <c r="D205" s="635"/>
      <c r="E205" s="635">
        <v>43000</v>
      </c>
      <c r="F205" s="635"/>
      <c r="G205" s="103"/>
      <c r="H205" s="103" t="s">
        <v>393</v>
      </c>
      <c r="I205" s="103"/>
      <c r="J205" s="635" t="s">
        <v>3240</v>
      </c>
      <c r="K205" s="27">
        <v>430</v>
      </c>
      <c r="L205" s="103"/>
      <c r="M205" s="103"/>
      <c r="N205" s="111" t="str">
        <f t="shared" si="3"/>
        <v/>
      </c>
    </row>
    <row r="206" spans="1:14">
      <c r="A206" s="103">
        <v>198</v>
      </c>
      <c r="B206" s="129" t="s">
        <v>97</v>
      </c>
      <c r="C206" s="635"/>
      <c r="D206" s="635"/>
      <c r="E206" s="635"/>
      <c r="F206" s="635">
        <v>430000</v>
      </c>
      <c r="G206" s="103"/>
      <c r="H206" s="103" t="s">
        <v>4062</v>
      </c>
      <c r="I206" s="103"/>
      <c r="J206" s="635" t="s">
        <v>3245</v>
      </c>
      <c r="K206" s="27">
        <v>43000</v>
      </c>
      <c r="L206" s="103"/>
      <c r="M206" s="103"/>
      <c r="N206" s="111" t="str">
        <f t="shared" si="3"/>
        <v/>
      </c>
    </row>
    <row r="207" spans="1:14">
      <c r="A207" s="103">
        <v>199</v>
      </c>
      <c r="B207" s="129" t="s">
        <v>97</v>
      </c>
      <c r="C207" s="635"/>
      <c r="D207" s="635"/>
      <c r="E207" s="635"/>
      <c r="F207" s="635">
        <v>410500</v>
      </c>
      <c r="G207" s="103"/>
      <c r="H207" s="103" t="s">
        <v>2035</v>
      </c>
      <c r="I207" s="103"/>
      <c r="J207" s="635" t="s">
        <v>3245</v>
      </c>
      <c r="K207" s="27">
        <v>43000</v>
      </c>
      <c r="L207" s="103"/>
      <c r="M207" s="103"/>
      <c r="N207" s="111" t="str">
        <f t="shared" si="3"/>
        <v/>
      </c>
    </row>
    <row r="208" spans="1:14">
      <c r="A208" s="103">
        <v>200</v>
      </c>
      <c r="B208" s="129" t="s">
        <v>97</v>
      </c>
      <c r="C208" s="635"/>
      <c r="D208" s="635">
        <v>440</v>
      </c>
      <c r="E208" s="635"/>
      <c r="F208" s="635"/>
      <c r="G208" s="103"/>
      <c r="H208" s="103" t="s">
        <v>394</v>
      </c>
      <c r="I208" s="103"/>
      <c r="J208" s="635" t="s">
        <v>3240</v>
      </c>
      <c r="K208" s="27">
        <v>40</v>
      </c>
      <c r="L208" s="103"/>
      <c r="M208" s="103"/>
      <c r="N208" s="111" t="str">
        <f t="shared" si="3"/>
        <v/>
      </c>
    </row>
    <row r="209" spans="1:14">
      <c r="A209" s="103">
        <v>201</v>
      </c>
      <c r="B209" s="129" t="s">
        <v>97</v>
      </c>
      <c r="C209" s="635"/>
      <c r="D209" s="635"/>
      <c r="E209" s="635">
        <v>44000</v>
      </c>
      <c r="F209" s="635"/>
      <c r="G209" s="103"/>
      <c r="H209" s="103" t="s">
        <v>394</v>
      </c>
      <c r="I209" s="103"/>
      <c r="J209" s="635" t="s">
        <v>3240</v>
      </c>
      <c r="K209" s="27">
        <v>440</v>
      </c>
      <c r="L209" s="103"/>
      <c r="M209" s="103"/>
      <c r="N209" s="111" t="str">
        <f t="shared" si="3"/>
        <v/>
      </c>
    </row>
    <row r="210" spans="1:14">
      <c r="A210" s="103">
        <v>202</v>
      </c>
      <c r="B210" s="129" t="s">
        <v>97</v>
      </c>
      <c r="C210" s="635"/>
      <c r="D210" s="635"/>
      <c r="E210" s="635"/>
      <c r="F210" s="635">
        <v>440000</v>
      </c>
      <c r="G210" s="103"/>
      <c r="H210" s="103" t="s">
        <v>8527</v>
      </c>
      <c r="I210" s="103"/>
      <c r="J210" s="635" t="s">
        <v>3245</v>
      </c>
      <c r="K210" s="27">
        <v>44000</v>
      </c>
      <c r="L210" s="103"/>
      <c r="M210" s="103"/>
    </row>
    <row r="211" spans="1:14">
      <c r="A211" s="103">
        <v>203</v>
      </c>
      <c r="B211" s="129" t="s">
        <v>97</v>
      </c>
      <c r="C211" s="635"/>
      <c r="D211" s="635"/>
      <c r="E211" s="635"/>
      <c r="F211" s="635">
        <v>440100</v>
      </c>
      <c r="G211" s="103"/>
      <c r="H211" s="103" t="s">
        <v>395</v>
      </c>
      <c r="I211" s="103"/>
      <c r="J211" s="635" t="s">
        <v>3245</v>
      </c>
      <c r="K211" s="27">
        <v>44000</v>
      </c>
      <c r="L211" s="103"/>
      <c r="M211" s="103"/>
      <c r="N211" s="111" t="str">
        <f t="shared" si="3"/>
        <v/>
      </c>
    </row>
    <row r="212" spans="1:14">
      <c r="A212" s="103">
        <v>204</v>
      </c>
      <c r="B212" s="129" t="s">
        <v>97</v>
      </c>
      <c r="C212" s="635"/>
      <c r="D212" s="635"/>
      <c r="E212" s="635"/>
      <c r="F212" s="635">
        <v>440101</v>
      </c>
      <c r="G212" s="103"/>
      <c r="H212" s="103" t="s">
        <v>396</v>
      </c>
      <c r="I212" s="103"/>
      <c r="J212" s="635" t="s">
        <v>3245</v>
      </c>
      <c r="K212" s="27">
        <v>44000</v>
      </c>
      <c r="L212" s="103"/>
      <c r="M212" s="103"/>
      <c r="N212" s="111" t="str">
        <f t="shared" si="3"/>
        <v/>
      </c>
    </row>
    <row r="213" spans="1:14">
      <c r="A213" s="103">
        <v>205</v>
      </c>
      <c r="B213" s="129" t="s">
        <v>97</v>
      </c>
      <c r="C213" s="635"/>
      <c r="D213" s="635"/>
      <c r="E213" s="635"/>
      <c r="F213" s="635">
        <v>440102</v>
      </c>
      <c r="G213" s="103"/>
      <c r="H213" s="103" t="s">
        <v>4063</v>
      </c>
      <c r="I213" s="103"/>
      <c r="J213" s="635" t="s">
        <v>3245</v>
      </c>
      <c r="K213" s="27">
        <v>44000</v>
      </c>
      <c r="L213" s="103"/>
      <c r="M213" s="103"/>
      <c r="N213" s="111" t="str">
        <f t="shared" si="3"/>
        <v/>
      </c>
    </row>
    <row r="214" spans="1:14">
      <c r="A214" s="103">
        <v>206</v>
      </c>
      <c r="B214" s="129" t="s">
        <v>97</v>
      </c>
      <c r="C214" s="635"/>
      <c r="D214" s="635">
        <v>460</v>
      </c>
      <c r="E214" s="635"/>
      <c r="F214" s="635"/>
      <c r="G214" s="103"/>
      <c r="H214" s="103" t="s">
        <v>397</v>
      </c>
      <c r="I214" s="103"/>
      <c r="J214" s="635" t="s">
        <v>3240</v>
      </c>
      <c r="K214" s="27">
        <v>40</v>
      </c>
      <c r="L214" s="103"/>
      <c r="M214" s="103"/>
      <c r="N214" s="111" t="str">
        <f t="shared" si="3"/>
        <v/>
      </c>
    </row>
    <row r="215" spans="1:14">
      <c r="A215" s="103">
        <v>207</v>
      </c>
      <c r="B215" s="129" t="s">
        <v>97</v>
      </c>
      <c r="C215" s="635"/>
      <c r="D215" s="635"/>
      <c r="E215" s="635">
        <v>46000</v>
      </c>
      <c r="F215" s="635"/>
      <c r="G215" s="103"/>
      <c r="H215" s="103" t="s">
        <v>397</v>
      </c>
      <c r="I215" s="103"/>
      <c r="J215" s="635" t="s">
        <v>3240</v>
      </c>
      <c r="K215" s="27">
        <v>460</v>
      </c>
      <c r="L215" s="103"/>
      <c r="M215" s="103"/>
      <c r="N215" s="111" t="str">
        <f t="shared" si="3"/>
        <v/>
      </c>
    </row>
    <row r="216" spans="1:14">
      <c r="A216" s="103">
        <v>208</v>
      </c>
      <c r="B216" s="129" t="s">
        <v>97</v>
      </c>
      <c r="C216" s="635"/>
      <c r="D216" s="635"/>
      <c r="E216" s="635"/>
      <c r="F216" s="635">
        <v>460100</v>
      </c>
      <c r="G216" s="103"/>
      <c r="H216" s="103" t="s">
        <v>398</v>
      </c>
      <c r="I216" s="103"/>
      <c r="J216" s="635" t="s">
        <v>3245</v>
      </c>
      <c r="K216" s="27">
        <v>46000</v>
      </c>
      <c r="L216" s="103"/>
      <c r="M216" s="103"/>
      <c r="N216" s="111" t="str">
        <f t="shared" si="3"/>
        <v/>
      </c>
    </row>
    <row r="217" spans="1:14">
      <c r="A217" s="103">
        <v>209</v>
      </c>
      <c r="B217" s="129" t="s">
        <v>97</v>
      </c>
      <c r="C217" s="635"/>
      <c r="D217" s="635"/>
      <c r="E217" s="635"/>
      <c r="F217" s="635">
        <v>460101</v>
      </c>
      <c r="G217" s="103"/>
      <c r="H217" s="103" t="s">
        <v>2250</v>
      </c>
      <c r="I217" s="103"/>
      <c r="J217" s="635" t="s">
        <v>3245</v>
      </c>
      <c r="K217" s="27">
        <v>46000</v>
      </c>
      <c r="L217" s="103"/>
      <c r="M217" s="103"/>
      <c r="N217" s="111" t="str">
        <f t="shared" si="3"/>
        <v/>
      </c>
    </row>
    <row r="218" spans="1:14">
      <c r="A218" s="103">
        <v>210</v>
      </c>
      <c r="B218" s="129" t="s">
        <v>97</v>
      </c>
      <c r="C218" s="635"/>
      <c r="D218" s="635"/>
      <c r="E218" s="635"/>
      <c r="F218" s="635">
        <v>460102</v>
      </c>
      <c r="G218" s="103"/>
      <c r="H218" s="103" t="s">
        <v>8166</v>
      </c>
      <c r="I218" s="103"/>
      <c r="J218" s="635" t="s">
        <v>3245</v>
      </c>
      <c r="K218" s="27">
        <v>46000</v>
      </c>
      <c r="L218" s="103"/>
      <c r="M218" s="103"/>
      <c r="N218" s="111" t="str">
        <f t="shared" si="3"/>
        <v/>
      </c>
    </row>
    <row r="219" spans="1:14">
      <c r="A219" s="103">
        <v>211</v>
      </c>
      <c r="B219" s="129" t="s">
        <v>97</v>
      </c>
      <c r="C219" s="635"/>
      <c r="D219" s="635"/>
      <c r="E219" s="635"/>
      <c r="F219" s="635">
        <v>460104</v>
      </c>
      <c r="G219" s="103"/>
      <c r="H219" s="103" t="s">
        <v>399</v>
      </c>
      <c r="I219" s="103"/>
      <c r="J219" s="635" t="s">
        <v>3245</v>
      </c>
      <c r="K219" s="27">
        <v>46000</v>
      </c>
      <c r="L219" s="103"/>
      <c r="M219" s="103"/>
      <c r="N219" s="111" t="str">
        <f t="shared" si="3"/>
        <v/>
      </c>
    </row>
    <row r="220" spans="1:14">
      <c r="A220" s="103">
        <v>212</v>
      </c>
      <c r="B220" s="129" t="s">
        <v>97</v>
      </c>
      <c r="C220" s="635"/>
      <c r="D220" s="635"/>
      <c r="E220" s="635"/>
      <c r="F220" s="635">
        <v>460106</v>
      </c>
      <c r="G220" s="103"/>
      <c r="H220" s="103" t="s">
        <v>400</v>
      </c>
      <c r="I220" s="103"/>
      <c r="J220" s="635" t="s">
        <v>3245</v>
      </c>
      <c r="K220" s="27">
        <v>46000</v>
      </c>
      <c r="L220" s="103"/>
      <c r="M220" s="103"/>
      <c r="N220" s="111" t="str">
        <f t="shared" si="3"/>
        <v/>
      </c>
    </row>
    <row r="221" spans="1:14">
      <c r="A221" s="103">
        <v>213</v>
      </c>
      <c r="B221" s="129" t="s">
        <v>97</v>
      </c>
      <c r="C221" s="635"/>
      <c r="D221" s="635"/>
      <c r="E221" s="635"/>
      <c r="F221" s="635">
        <v>460107</v>
      </c>
      <c r="G221" s="103"/>
      <c r="H221" s="103" t="s">
        <v>401</v>
      </c>
      <c r="I221" s="103"/>
      <c r="J221" s="635" t="s">
        <v>3245</v>
      </c>
      <c r="K221" s="27">
        <v>46000</v>
      </c>
      <c r="L221" s="103"/>
      <c r="M221" s="103"/>
      <c r="N221" s="111" t="str">
        <f t="shared" si="3"/>
        <v/>
      </c>
    </row>
    <row r="222" spans="1:14">
      <c r="A222" s="103">
        <v>214</v>
      </c>
      <c r="B222" s="129" t="s">
        <v>97</v>
      </c>
      <c r="C222" s="635"/>
      <c r="D222" s="635"/>
      <c r="E222" s="635"/>
      <c r="F222" s="635">
        <v>460108</v>
      </c>
      <c r="G222" s="103"/>
      <c r="H222" s="103" t="s">
        <v>402</v>
      </c>
      <c r="I222" s="103"/>
      <c r="J222" s="635" t="s">
        <v>3245</v>
      </c>
      <c r="K222" s="27">
        <v>46000</v>
      </c>
      <c r="L222" s="103"/>
      <c r="M222" s="103"/>
      <c r="N222" s="111" t="str">
        <f t="shared" si="3"/>
        <v/>
      </c>
    </row>
    <row r="223" spans="1:14">
      <c r="A223" s="103">
        <v>215</v>
      </c>
      <c r="B223" s="129" t="s">
        <v>97</v>
      </c>
      <c r="C223" s="635"/>
      <c r="D223" s="635"/>
      <c r="E223" s="635"/>
      <c r="F223" s="635">
        <v>460109</v>
      </c>
      <c r="G223" s="103"/>
      <c r="H223" s="103" t="s">
        <v>5376</v>
      </c>
      <c r="I223" s="103"/>
      <c r="J223" s="635" t="s">
        <v>3245</v>
      </c>
      <c r="K223" s="27">
        <v>46000</v>
      </c>
      <c r="L223" s="103"/>
      <c r="M223" s="103"/>
      <c r="N223" s="111" t="str">
        <f t="shared" si="3"/>
        <v/>
      </c>
    </row>
    <row r="224" spans="1:14">
      <c r="A224" s="103">
        <v>216</v>
      </c>
      <c r="B224" s="129" t="s">
        <v>97</v>
      </c>
      <c r="C224" s="635"/>
      <c r="D224" s="635"/>
      <c r="E224" s="635"/>
      <c r="F224" s="635">
        <v>460110</v>
      </c>
      <c r="G224" s="103"/>
      <c r="H224" s="118" t="s">
        <v>7861</v>
      </c>
      <c r="I224" s="103"/>
      <c r="J224" s="635" t="s">
        <v>3245</v>
      </c>
      <c r="K224" s="27">
        <v>46000</v>
      </c>
      <c r="L224" s="103"/>
      <c r="M224" s="103"/>
      <c r="N224" s="111" t="str">
        <f t="shared" si="3"/>
        <v/>
      </c>
    </row>
    <row r="225" spans="1:14">
      <c r="A225" s="103">
        <v>217</v>
      </c>
      <c r="B225" s="129" t="s">
        <v>97</v>
      </c>
      <c r="C225" s="635"/>
      <c r="D225" s="635">
        <v>470</v>
      </c>
      <c r="E225" s="635"/>
      <c r="F225" s="635"/>
      <c r="G225" s="103"/>
      <c r="H225" s="103" t="s">
        <v>1031</v>
      </c>
      <c r="I225" s="103"/>
      <c r="J225" s="635" t="s">
        <v>3240</v>
      </c>
      <c r="K225" s="27">
        <v>40</v>
      </c>
      <c r="L225" s="103"/>
      <c r="M225" s="103"/>
      <c r="N225" s="111" t="str">
        <f t="shared" si="3"/>
        <v/>
      </c>
    </row>
    <row r="226" spans="1:14">
      <c r="A226" s="103">
        <v>218</v>
      </c>
      <c r="B226" s="129" t="s">
        <v>97</v>
      </c>
      <c r="C226" s="635"/>
      <c r="D226" s="635"/>
      <c r="E226" s="635">
        <v>47000</v>
      </c>
      <c r="F226" s="635"/>
      <c r="G226" s="103"/>
      <c r="H226" s="103" t="s">
        <v>1031</v>
      </c>
      <c r="I226" s="103"/>
      <c r="J226" s="635" t="s">
        <v>3240</v>
      </c>
      <c r="K226" s="27">
        <v>470</v>
      </c>
      <c r="L226" s="103"/>
      <c r="M226" s="103"/>
      <c r="N226" s="111" t="str">
        <f t="shared" si="3"/>
        <v/>
      </c>
    </row>
    <row r="227" spans="1:14">
      <c r="A227" s="103">
        <v>219</v>
      </c>
      <c r="B227" s="129" t="s">
        <v>97</v>
      </c>
      <c r="C227" s="635"/>
      <c r="D227" s="635"/>
      <c r="E227" s="635"/>
      <c r="F227" s="635">
        <v>470000</v>
      </c>
      <c r="G227" s="103"/>
      <c r="H227" s="103" t="s">
        <v>1032</v>
      </c>
      <c r="I227" s="103"/>
      <c r="J227" s="635" t="s">
        <v>3245</v>
      </c>
      <c r="K227" s="27">
        <v>47000</v>
      </c>
      <c r="L227" s="103"/>
      <c r="M227" s="103"/>
      <c r="N227" s="111" t="str">
        <f t="shared" si="3"/>
        <v/>
      </c>
    </row>
    <row r="228" spans="1:14">
      <c r="A228" s="103">
        <v>220</v>
      </c>
      <c r="B228" s="129" t="s">
        <v>97</v>
      </c>
      <c r="C228" s="635"/>
      <c r="D228" s="635"/>
      <c r="E228" s="635"/>
      <c r="F228" s="635">
        <v>470001</v>
      </c>
      <c r="G228" s="103"/>
      <c r="H228" s="103" t="s">
        <v>3272</v>
      </c>
      <c r="I228" s="103"/>
      <c r="J228" s="635" t="s">
        <v>3245</v>
      </c>
      <c r="K228" s="27">
        <v>47000</v>
      </c>
      <c r="L228" s="103"/>
      <c r="M228" s="103"/>
      <c r="N228" s="111" t="str">
        <f t="shared" si="3"/>
        <v/>
      </c>
    </row>
    <row r="229" spans="1:14">
      <c r="A229" s="103">
        <v>221</v>
      </c>
      <c r="B229" s="129" t="s">
        <v>97</v>
      </c>
      <c r="C229" s="635"/>
      <c r="D229" s="635"/>
      <c r="E229" s="635"/>
      <c r="F229" s="635">
        <v>470002</v>
      </c>
      <c r="G229" s="103"/>
      <c r="H229" s="103" t="s">
        <v>2676</v>
      </c>
      <c r="I229" s="103"/>
      <c r="J229" s="635" t="s">
        <v>3245</v>
      </c>
      <c r="K229" s="27">
        <v>47000</v>
      </c>
      <c r="L229" s="103"/>
      <c r="M229" s="103"/>
      <c r="N229" s="111" t="str">
        <f t="shared" si="3"/>
        <v/>
      </c>
    </row>
    <row r="230" spans="1:14">
      <c r="A230" s="103">
        <v>222</v>
      </c>
      <c r="B230" s="129" t="s">
        <v>97</v>
      </c>
      <c r="C230" s="635"/>
      <c r="D230" s="635"/>
      <c r="E230" s="635"/>
      <c r="F230" s="635">
        <v>470003</v>
      </c>
      <c r="G230" s="103"/>
      <c r="H230" s="103" t="s">
        <v>295</v>
      </c>
      <c r="I230" s="103"/>
      <c r="J230" s="635" t="s">
        <v>3245</v>
      </c>
      <c r="K230" s="27">
        <v>47000</v>
      </c>
      <c r="L230" s="103"/>
      <c r="M230" s="103"/>
      <c r="N230" s="111" t="str">
        <f t="shared" si="3"/>
        <v/>
      </c>
    </row>
    <row r="231" spans="1:14">
      <c r="A231" s="103">
        <v>223</v>
      </c>
      <c r="B231" s="129" t="s">
        <v>97</v>
      </c>
      <c r="C231" s="635"/>
      <c r="D231" s="635"/>
      <c r="E231" s="635"/>
      <c r="F231" s="635">
        <v>470004</v>
      </c>
      <c r="G231" s="103"/>
      <c r="H231" s="103" t="s">
        <v>3273</v>
      </c>
      <c r="I231" s="103"/>
      <c r="J231" s="635" t="s">
        <v>3245</v>
      </c>
      <c r="K231" s="27">
        <v>47000</v>
      </c>
      <c r="L231" s="103"/>
      <c r="M231" s="103"/>
      <c r="N231" s="111" t="str">
        <f t="shared" si="3"/>
        <v/>
      </c>
    </row>
    <row r="232" spans="1:14">
      <c r="A232" s="103">
        <v>224</v>
      </c>
      <c r="B232" s="129" t="s">
        <v>97</v>
      </c>
      <c r="C232" s="635"/>
      <c r="D232" s="635"/>
      <c r="E232" s="635"/>
      <c r="F232" s="635">
        <v>470005</v>
      </c>
      <c r="G232" s="103"/>
      <c r="H232" s="103" t="s">
        <v>3274</v>
      </c>
      <c r="I232" s="103"/>
      <c r="J232" s="635" t="s">
        <v>3245</v>
      </c>
      <c r="K232" s="27">
        <v>47000</v>
      </c>
      <c r="L232" s="103"/>
      <c r="M232" s="103"/>
      <c r="N232" s="111" t="str">
        <f t="shared" si="3"/>
        <v/>
      </c>
    </row>
    <row r="233" spans="1:14">
      <c r="A233" s="103">
        <v>225</v>
      </c>
      <c r="B233" s="129" t="s">
        <v>97</v>
      </c>
      <c r="C233" s="635"/>
      <c r="D233" s="635"/>
      <c r="E233" s="635"/>
      <c r="F233" s="635">
        <v>470006</v>
      </c>
      <c r="G233" s="103"/>
      <c r="H233" s="103" t="s">
        <v>2828</v>
      </c>
      <c r="I233" s="103"/>
      <c r="J233" s="635" t="s">
        <v>3245</v>
      </c>
      <c r="K233" s="27">
        <v>47000</v>
      </c>
      <c r="L233" s="103"/>
      <c r="M233" s="103"/>
      <c r="N233" s="111" t="str">
        <f t="shared" si="3"/>
        <v/>
      </c>
    </row>
    <row r="234" spans="1:14">
      <c r="A234" s="103">
        <v>226</v>
      </c>
      <c r="B234" s="129" t="s">
        <v>97</v>
      </c>
      <c r="C234" s="635"/>
      <c r="D234" s="635"/>
      <c r="E234" s="635"/>
      <c r="F234" s="635">
        <v>470007</v>
      </c>
      <c r="G234" s="103"/>
      <c r="H234" s="103" t="s">
        <v>3275</v>
      </c>
      <c r="I234" s="103"/>
      <c r="J234" s="635" t="s">
        <v>3245</v>
      </c>
      <c r="K234" s="27">
        <v>47000</v>
      </c>
      <c r="L234" s="103"/>
      <c r="M234" s="103"/>
      <c r="N234" s="111" t="str">
        <f t="shared" si="3"/>
        <v/>
      </c>
    </row>
    <row r="235" spans="1:14">
      <c r="A235" s="103">
        <v>227</v>
      </c>
      <c r="B235" s="129" t="s">
        <v>97</v>
      </c>
      <c r="C235" s="635"/>
      <c r="D235" s="635"/>
      <c r="E235" s="635"/>
      <c r="F235" s="635">
        <v>470008</v>
      </c>
      <c r="G235" s="103"/>
      <c r="H235" s="103" t="s">
        <v>3267</v>
      </c>
      <c r="I235" s="103"/>
      <c r="J235" s="635" t="s">
        <v>3245</v>
      </c>
      <c r="K235" s="27">
        <v>47000</v>
      </c>
      <c r="L235" s="103"/>
      <c r="M235" s="103"/>
      <c r="N235" s="111" t="str">
        <f t="shared" si="3"/>
        <v/>
      </c>
    </row>
    <row r="236" spans="1:14">
      <c r="A236" s="103">
        <v>228</v>
      </c>
      <c r="B236" s="129" t="s">
        <v>97</v>
      </c>
      <c r="C236" s="635"/>
      <c r="D236" s="635"/>
      <c r="E236" s="635"/>
      <c r="F236" s="635">
        <v>470009</v>
      </c>
      <c r="G236" s="103"/>
      <c r="H236" s="103" t="s">
        <v>2397</v>
      </c>
      <c r="I236" s="103"/>
      <c r="J236" s="635" t="s">
        <v>3245</v>
      </c>
      <c r="K236" s="27">
        <v>47000</v>
      </c>
      <c r="L236" s="103"/>
      <c r="M236" s="103"/>
      <c r="N236" s="111" t="str">
        <f t="shared" si="3"/>
        <v/>
      </c>
    </row>
    <row r="237" spans="1:14">
      <c r="A237" s="103">
        <v>229</v>
      </c>
      <c r="B237" s="129" t="s">
        <v>97</v>
      </c>
      <c r="C237" s="635"/>
      <c r="D237" s="635"/>
      <c r="E237" s="635"/>
      <c r="F237" s="635">
        <v>470010</v>
      </c>
      <c r="G237" s="103"/>
      <c r="H237" s="103" t="s">
        <v>2037</v>
      </c>
      <c r="I237" s="103"/>
      <c r="J237" s="635" t="s">
        <v>3245</v>
      </c>
      <c r="K237" s="27">
        <v>47000</v>
      </c>
      <c r="L237" s="103"/>
      <c r="M237" s="103"/>
      <c r="N237" s="111" t="str">
        <f t="shared" si="3"/>
        <v/>
      </c>
    </row>
    <row r="238" spans="1:14">
      <c r="A238" s="103">
        <v>230</v>
      </c>
      <c r="B238" s="129" t="s">
        <v>97</v>
      </c>
      <c r="C238" s="635"/>
      <c r="D238" s="635"/>
      <c r="E238" s="635"/>
      <c r="F238" s="635">
        <v>470011</v>
      </c>
      <c r="G238" s="103"/>
      <c r="H238" s="103" t="s">
        <v>3276</v>
      </c>
      <c r="I238" s="103"/>
      <c r="J238" s="635" t="s">
        <v>3245</v>
      </c>
      <c r="K238" s="27">
        <v>47000</v>
      </c>
      <c r="L238" s="103"/>
      <c r="M238" s="103"/>
      <c r="N238" s="111" t="str">
        <f t="shared" si="3"/>
        <v/>
      </c>
    </row>
    <row r="239" spans="1:14">
      <c r="A239" s="103">
        <v>231</v>
      </c>
      <c r="B239" s="129" t="s">
        <v>97</v>
      </c>
      <c r="C239" s="635"/>
      <c r="D239" s="635"/>
      <c r="E239" s="635"/>
      <c r="F239" s="635">
        <v>470012</v>
      </c>
      <c r="G239" s="103"/>
      <c r="H239" s="103" t="s">
        <v>3277</v>
      </c>
      <c r="I239" s="103"/>
      <c r="J239" s="635" t="s">
        <v>3245</v>
      </c>
      <c r="K239" s="27">
        <v>47000</v>
      </c>
      <c r="L239" s="103"/>
      <c r="M239" s="103"/>
      <c r="N239" s="111" t="str">
        <f t="shared" si="3"/>
        <v/>
      </c>
    </row>
    <row r="240" spans="1:14">
      <c r="A240" s="103">
        <v>232</v>
      </c>
      <c r="B240" s="129" t="s">
        <v>97</v>
      </c>
      <c r="C240" s="635"/>
      <c r="D240" s="635"/>
      <c r="E240" s="635"/>
      <c r="F240" s="635">
        <v>470013</v>
      </c>
      <c r="G240" s="103"/>
      <c r="H240" s="103" t="s">
        <v>3278</v>
      </c>
      <c r="I240" s="103"/>
      <c r="J240" s="635" t="s">
        <v>3245</v>
      </c>
      <c r="K240" s="27">
        <v>47000</v>
      </c>
      <c r="L240" s="103"/>
      <c r="M240" s="103"/>
      <c r="N240" s="111" t="str">
        <f t="shared" si="3"/>
        <v/>
      </c>
    </row>
    <row r="241" spans="1:14">
      <c r="A241" s="103">
        <v>233</v>
      </c>
      <c r="B241" s="129" t="s">
        <v>97</v>
      </c>
      <c r="C241" s="635"/>
      <c r="D241" s="635"/>
      <c r="E241" s="635"/>
      <c r="F241" s="635">
        <v>470014</v>
      </c>
      <c r="G241" s="103"/>
      <c r="H241" s="103" t="s">
        <v>3279</v>
      </c>
      <c r="I241" s="103"/>
      <c r="J241" s="635" t="s">
        <v>3245</v>
      </c>
      <c r="K241" s="27">
        <v>47000</v>
      </c>
      <c r="L241" s="103"/>
      <c r="M241" s="103"/>
      <c r="N241" s="111" t="str">
        <f t="shared" si="3"/>
        <v/>
      </c>
    </row>
    <row r="242" spans="1:14">
      <c r="A242" s="103">
        <v>234</v>
      </c>
      <c r="B242" s="129" t="s">
        <v>97</v>
      </c>
      <c r="C242" s="635"/>
      <c r="D242" s="635"/>
      <c r="E242" s="635"/>
      <c r="F242" s="635">
        <v>470015</v>
      </c>
      <c r="G242" s="103"/>
      <c r="H242" s="103" t="s">
        <v>3280</v>
      </c>
      <c r="I242" s="103"/>
      <c r="J242" s="635" t="s">
        <v>3245</v>
      </c>
      <c r="K242" s="27">
        <v>47000</v>
      </c>
      <c r="L242" s="103"/>
      <c r="M242" s="103"/>
      <c r="N242" s="111" t="str">
        <f t="shared" si="3"/>
        <v/>
      </c>
    </row>
    <row r="243" spans="1:14">
      <c r="A243" s="103">
        <v>235</v>
      </c>
      <c r="B243" s="129" t="s">
        <v>97</v>
      </c>
      <c r="C243" s="635"/>
      <c r="D243" s="635"/>
      <c r="E243" s="635"/>
      <c r="F243" s="635">
        <v>470016</v>
      </c>
      <c r="G243" s="103"/>
      <c r="H243" s="103" t="s">
        <v>3281</v>
      </c>
      <c r="I243" s="103"/>
      <c r="J243" s="635" t="s">
        <v>3245</v>
      </c>
      <c r="K243" s="27">
        <v>47000</v>
      </c>
      <c r="L243" s="103"/>
      <c r="M243" s="103"/>
      <c r="N243" s="111" t="str">
        <f t="shared" si="3"/>
        <v/>
      </c>
    </row>
    <row r="244" spans="1:14">
      <c r="A244" s="103">
        <v>236</v>
      </c>
      <c r="B244" s="129" t="s">
        <v>97</v>
      </c>
      <c r="C244" s="635"/>
      <c r="D244" s="635"/>
      <c r="E244" s="635"/>
      <c r="F244" s="635">
        <v>470017</v>
      </c>
      <c r="G244" s="103"/>
      <c r="H244" s="103" t="s">
        <v>3282</v>
      </c>
      <c r="I244" s="103"/>
      <c r="J244" s="635" t="s">
        <v>3245</v>
      </c>
      <c r="K244" s="27">
        <v>47000</v>
      </c>
      <c r="L244" s="103"/>
      <c r="M244" s="103"/>
      <c r="N244" s="111" t="str">
        <f t="shared" si="3"/>
        <v/>
      </c>
    </row>
    <row r="245" spans="1:14">
      <c r="A245" s="103">
        <v>237</v>
      </c>
      <c r="B245" s="129" t="s">
        <v>97</v>
      </c>
      <c r="C245" s="635"/>
      <c r="D245" s="635"/>
      <c r="E245" s="635"/>
      <c r="F245" s="635">
        <v>470018</v>
      </c>
      <c r="G245" s="103"/>
      <c r="H245" s="103" t="s">
        <v>3283</v>
      </c>
      <c r="I245" s="103"/>
      <c r="J245" s="635" t="s">
        <v>3245</v>
      </c>
      <c r="K245" s="27">
        <v>47000</v>
      </c>
      <c r="L245" s="103"/>
      <c r="M245" s="103"/>
      <c r="N245" s="111" t="str">
        <f t="shared" si="3"/>
        <v/>
      </c>
    </row>
    <row r="246" spans="1:14">
      <c r="A246" s="103">
        <v>238</v>
      </c>
      <c r="B246" s="129" t="s">
        <v>97</v>
      </c>
      <c r="C246" s="635"/>
      <c r="D246" s="635"/>
      <c r="E246" s="635"/>
      <c r="F246" s="635">
        <v>470019</v>
      </c>
      <c r="G246" s="103"/>
      <c r="H246" s="103" t="s">
        <v>3284</v>
      </c>
      <c r="I246" s="103"/>
      <c r="J246" s="635" t="s">
        <v>3245</v>
      </c>
      <c r="K246" s="27">
        <v>47000</v>
      </c>
      <c r="L246" s="103"/>
      <c r="M246" s="103"/>
      <c r="N246" s="111" t="str">
        <f t="shared" si="3"/>
        <v/>
      </c>
    </row>
    <row r="247" spans="1:14">
      <c r="A247" s="103">
        <v>239</v>
      </c>
      <c r="B247" s="129" t="s">
        <v>97</v>
      </c>
      <c r="C247" s="635"/>
      <c r="D247" s="635"/>
      <c r="E247" s="635"/>
      <c r="F247" s="635">
        <v>470020</v>
      </c>
      <c r="G247" s="103"/>
      <c r="H247" s="103" t="s">
        <v>3285</v>
      </c>
      <c r="I247" s="103"/>
      <c r="J247" s="635" t="s">
        <v>3245</v>
      </c>
      <c r="K247" s="27">
        <v>47000</v>
      </c>
      <c r="L247" s="103"/>
      <c r="M247" s="103"/>
      <c r="N247" s="111" t="str">
        <f t="shared" si="3"/>
        <v/>
      </c>
    </row>
    <row r="248" spans="1:14">
      <c r="A248" s="103">
        <v>240</v>
      </c>
      <c r="B248" s="129" t="s">
        <v>97</v>
      </c>
      <c r="C248" s="635"/>
      <c r="D248" s="635"/>
      <c r="E248" s="635"/>
      <c r="F248" s="635">
        <v>470021</v>
      </c>
      <c r="G248" s="103"/>
      <c r="H248" s="103" t="s">
        <v>3286</v>
      </c>
      <c r="I248" s="103"/>
      <c r="J248" s="635" t="s">
        <v>3245</v>
      </c>
      <c r="K248" s="27">
        <v>47000</v>
      </c>
      <c r="L248" s="103"/>
      <c r="M248" s="103"/>
      <c r="N248" s="111" t="str">
        <f t="shared" si="3"/>
        <v/>
      </c>
    </row>
    <row r="249" spans="1:14">
      <c r="A249" s="103">
        <v>241</v>
      </c>
      <c r="B249" s="129" t="s">
        <v>97</v>
      </c>
      <c r="C249" s="635"/>
      <c r="D249" s="635"/>
      <c r="E249" s="635"/>
      <c r="F249" s="635">
        <v>470200</v>
      </c>
      <c r="G249" s="103"/>
      <c r="H249" s="103" t="s">
        <v>3287</v>
      </c>
      <c r="I249" s="103"/>
      <c r="J249" s="635" t="s">
        <v>3245</v>
      </c>
      <c r="K249" s="27">
        <v>47000</v>
      </c>
      <c r="L249" s="103"/>
      <c r="M249" s="103"/>
      <c r="N249" s="111" t="str">
        <f t="shared" si="3"/>
        <v/>
      </c>
    </row>
    <row r="250" spans="1:14">
      <c r="A250" s="103">
        <v>242</v>
      </c>
      <c r="B250" s="129" t="s">
        <v>97</v>
      </c>
      <c r="C250" s="635"/>
      <c r="D250" s="635"/>
      <c r="E250" s="635"/>
      <c r="F250" s="635">
        <v>470201</v>
      </c>
      <c r="G250" s="103"/>
      <c r="H250" s="103" t="s">
        <v>3288</v>
      </c>
      <c r="I250" s="103"/>
      <c r="J250" s="635" t="s">
        <v>3245</v>
      </c>
      <c r="K250" s="27">
        <v>47000</v>
      </c>
      <c r="L250" s="103"/>
      <c r="M250" s="103"/>
      <c r="N250" s="111" t="str">
        <f t="shared" si="3"/>
        <v/>
      </c>
    </row>
    <row r="251" spans="1:14">
      <c r="A251" s="103">
        <v>243</v>
      </c>
      <c r="B251" s="129" t="s">
        <v>97</v>
      </c>
      <c r="C251" s="635"/>
      <c r="D251" s="635"/>
      <c r="E251" s="635"/>
      <c r="F251" s="635">
        <v>470202</v>
      </c>
      <c r="G251" s="103"/>
      <c r="H251" s="103" t="s">
        <v>3289</v>
      </c>
      <c r="I251" s="103"/>
      <c r="J251" s="635" t="s">
        <v>3245</v>
      </c>
      <c r="K251" s="27">
        <v>47000</v>
      </c>
      <c r="L251" s="103"/>
      <c r="M251" s="103"/>
      <c r="N251" s="111" t="str">
        <f t="shared" si="3"/>
        <v/>
      </c>
    </row>
    <row r="252" spans="1:14">
      <c r="A252" s="103">
        <v>244</v>
      </c>
      <c r="B252" s="129" t="s">
        <v>97</v>
      </c>
      <c r="C252" s="635"/>
      <c r="D252" s="635"/>
      <c r="E252" s="635"/>
      <c r="F252" s="635">
        <v>470203</v>
      </c>
      <c r="G252" s="103"/>
      <c r="H252" s="103" t="s">
        <v>3290</v>
      </c>
      <c r="I252" s="103"/>
      <c r="J252" s="635" t="s">
        <v>3245</v>
      </c>
      <c r="K252" s="27">
        <v>47000</v>
      </c>
      <c r="L252" s="103"/>
      <c r="M252" s="103"/>
      <c r="N252" s="111" t="str">
        <f t="shared" si="3"/>
        <v/>
      </c>
    </row>
    <row r="253" spans="1:14">
      <c r="A253" s="103">
        <v>245</v>
      </c>
      <c r="B253" s="129" t="s">
        <v>97</v>
      </c>
      <c r="C253" s="635"/>
      <c r="D253" s="635"/>
      <c r="E253" s="635"/>
      <c r="F253" s="635">
        <v>470204</v>
      </c>
      <c r="G253" s="103"/>
      <c r="H253" s="103" t="s">
        <v>3291</v>
      </c>
      <c r="I253" s="103"/>
      <c r="J253" s="635" t="s">
        <v>3245</v>
      </c>
      <c r="K253" s="27">
        <v>47000</v>
      </c>
      <c r="L253" s="103"/>
      <c r="M253" s="103"/>
      <c r="N253" s="111" t="str">
        <f t="shared" si="3"/>
        <v/>
      </c>
    </row>
    <row r="254" spans="1:14">
      <c r="A254" s="103">
        <v>246</v>
      </c>
      <c r="B254" s="129" t="s">
        <v>97</v>
      </c>
      <c r="C254" s="635"/>
      <c r="D254" s="635"/>
      <c r="E254" s="635"/>
      <c r="F254" s="635">
        <v>470205</v>
      </c>
      <c r="G254" s="103"/>
      <c r="H254" s="103" t="s">
        <v>3292</v>
      </c>
      <c r="I254" s="103"/>
      <c r="J254" s="635" t="s">
        <v>3245</v>
      </c>
      <c r="K254" s="27">
        <v>47000</v>
      </c>
      <c r="L254" s="103"/>
      <c r="M254" s="103"/>
      <c r="N254" s="111" t="str">
        <f t="shared" si="3"/>
        <v/>
      </c>
    </row>
    <row r="255" spans="1:14">
      <c r="A255" s="103">
        <v>247</v>
      </c>
      <c r="B255" s="129" t="s">
        <v>97</v>
      </c>
      <c r="C255" s="635"/>
      <c r="D255" s="635"/>
      <c r="E255" s="635"/>
      <c r="F255" s="635">
        <v>470206</v>
      </c>
      <c r="G255" s="103"/>
      <c r="H255" s="103" t="s">
        <v>3293</v>
      </c>
      <c r="I255" s="103"/>
      <c r="J255" s="635" t="s">
        <v>3245</v>
      </c>
      <c r="K255" s="27">
        <v>47000</v>
      </c>
      <c r="L255" s="103"/>
      <c r="M255" s="103"/>
      <c r="N255" s="111" t="str">
        <f t="shared" si="3"/>
        <v/>
      </c>
    </row>
    <row r="256" spans="1:14">
      <c r="A256" s="103">
        <v>248</v>
      </c>
      <c r="B256" s="129" t="s">
        <v>97</v>
      </c>
      <c r="C256" s="635"/>
      <c r="D256" s="635"/>
      <c r="E256" s="635"/>
      <c r="F256" s="635">
        <v>470207</v>
      </c>
      <c r="G256" s="103"/>
      <c r="H256" s="103" t="s">
        <v>3294</v>
      </c>
      <c r="I256" s="103"/>
      <c r="J256" s="635" t="s">
        <v>3245</v>
      </c>
      <c r="K256" s="27">
        <v>47000</v>
      </c>
      <c r="L256" s="103"/>
      <c r="M256" s="103"/>
      <c r="N256" s="111" t="str">
        <f t="shared" si="3"/>
        <v/>
      </c>
    </row>
    <row r="257" spans="1:14">
      <c r="A257" s="103">
        <v>249</v>
      </c>
      <c r="B257" s="129" t="s">
        <v>97</v>
      </c>
      <c r="C257" s="635"/>
      <c r="D257" s="635"/>
      <c r="E257" s="635"/>
      <c r="F257" s="635">
        <v>470208</v>
      </c>
      <c r="G257" s="103"/>
      <c r="H257" s="103" t="s">
        <v>3295</v>
      </c>
      <c r="I257" s="103"/>
      <c r="J257" s="635" t="s">
        <v>3245</v>
      </c>
      <c r="K257" s="27">
        <v>47000</v>
      </c>
      <c r="L257" s="103"/>
      <c r="M257" s="103"/>
      <c r="N257" s="111" t="str">
        <f t="shared" si="3"/>
        <v/>
      </c>
    </row>
    <row r="258" spans="1:14">
      <c r="A258" s="103">
        <v>250</v>
      </c>
      <c r="B258" s="129" t="s">
        <v>97</v>
      </c>
      <c r="C258" s="635"/>
      <c r="D258" s="635"/>
      <c r="E258" s="635"/>
      <c r="F258" s="635">
        <v>470209</v>
      </c>
      <c r="G258" s="103"/>
      <c r="H258" s="103" t="s">
        <v>3296</v>
      </c>
      <c r="I258" s="103"/>
      <c r="J258" s="635" t="s">
        <v>3245</v>
      </c>
      <c r="K258" s="27">
        <v>47000</v>
      </c>
      <c r="L258" s="103"/>
      <c r="M258" s="103"/>
      <c r="N258" s="111" t="str">
        <f t="shared" si="3"/>
        <v/>
      </c>
    </row>
    <row r="259" spans="1:14">
      <c r="A259" s="103">
        <v>251</v>
      </c>
      <c r="B259" s="129" t="s">
        <v>97</v>
      </c>
      <c r="C259" s="635"/>
      <c r="D259" s="635"/>
      <c r="E259" s="635"/>
      <c r="F259" s="635">
        <v>470826</v>
      </c>
      <c r="G259" s="103"/>
      <c r="H259" s="103" t="s">
        <v>1925</v>
      </c>
      <c r="I259" s="103"/>
      <c r="J259" s="635" t="s">
        <v>3245</v>
      </c>
      <c r="K259" s="27">
        <v>47000</v>
      </c>
      <c r="L259" s="103"/>
      <c r="M259" s="103"/>
      <c r="N259" s="111" t="str">
        <f t="shared" si="3"/>
        <v/>
      </c>
    </row>
    <row r="260" spans="1:14">
      <c r="A260" s="103">
        <v>252</v>
      </c>
      <c r="B260" s="129" t="s">
        <v>97</v>
      </c>
      <c r="C260" s="635"/>
      <c r="D260" s="635"/>
      <c r="E260" s="635"/>
      <c r="F260" s="112">
        <v>470901</v>
      </c>
      <c r="G260" s="103"/>
      <c r="H260" s="111" t="s">
        <v>3297</v>
      </c>
      <c r="I260" s="103"/>
      <c r="J260" s="635" t="s">
        <v>3245</v>
      </c>
      <c r="K260" s="27">
        <v>47000</v>
      </c>
      <c r="L260" s="103"/>
      <c r="M260" s="103"/>
      <c r="N260" s="111" t="str">
        <f t="shared" si="3"/>
        <v/>
      </c>
    </row>
    <row r="261" spans="1:14">
      <c r="A261" s="103">
        <v>253</v>
      </c>
      <c r="B261" s="129" t="s">
        <v>97</v>
      </c>
      <c r="C261" s="635"/>
      <c r="D261" s="635"/>
      <c r="E261" s="635"/>
      <c r="F261" s="112">
        <v>470902</v>
      </c>
      <c r="G261" s="103"/>
      <c r="H261" s="111" t="s">
        <v>3298</v>
      </c>
      <c r="I261" s="103"/>
      <c r="J261" s="635" t="s">
        <v>3245</v>
      </c>
      <c r="K261" s="27">
        <v>47000</v>
      </c>
      <c r="L261" s="103"/>
      <c r="M261" s="103"/>
      <c r="N261" s="111" t="str">
        <f t="shared" si="3"/>
        <v/>
      </c>
    </row>
    <row r="262" spans="1:14">
      <c r="A262" s="103">
        <v>254</v>
      </c>
      <c r="B262" s="129" t="s">
        <v>97</v>
      </c>
      <c r="C262" s="635"/>
      <c r="D262" s="635"/>
      <c r="E262" s="635"/>
      <c r="F262" s="112">
        <v>470903</v>
      </c>
      <c r="G262" s="103"/>
      <c r="H262" s="111" t="s">
        <v>3299</v>
      </c>
      <c r="I262" s="103"/>
      <c r="J262" s="635" t="s">
        <v>3245</v>
      </c>
      <c r="K262" s="27">
        <v>47000</v>
      </c>
      <c r="L262" s="103"/>
      <c r="M262" s="103"/>
      <c r="N262" s="111" t="str">
        <f t="shared" ref="N262:N325" si="4">LEFT(M262,3)</f>
        <v/>
      </c>
    </row>
    <row r="263" spans="1:14">
      <c r="A263" s="103">
        <v>255</v>
      </c>
      <c r="B263" s="129" t="s">
        <v>97</v>
      </c>
      <c r="C263" s="635"/>
      <c r="D263" s="635"/>
      <c r="E263" s="635"/>
      <c r="F263" s="112">
        <v>470904</v>
      </c>
      <c r="G263" s="103"/>
      <c r="H263" s="111" t="s">
        <v>3300</v>
      </c>
      <c r="I263" s="103"/>
      <c r="J263" s="635" t="s">
        <v>3245</v>
      </c>
      <c r="K263" s="27">
        <v>47000</v>
      </c>
      <c r="L263" s="103"/>
      <c r="M263" s="103"/>
      <c r="N263" s="111" t="str">
        <f t="shared" si="4"/>
        <v/>
      </c>
    </row>
    <row r="264" spans="1:14">
      <c r="A264" s="103">
        <v>256</v>
      </c>
      <c r="B264" s="129" t="s">
        <v>97</v>
      </c>
      <c r="C264" s="635"/>
      <c r="D264" s="635"/>
      <c r="E264" s="635"/>
      <c r="F264" s="112">
        <v>470905</v>
      </c>
      <c r="G264" s="103"/>
      <c r="H264" s="111" t="s">
        <v>3301</v>
      </c>
      <c r="I264" s="103"/>
      <c r="J264" s="635" t="s">
        <v>3245</v>
      </c>
      <c r="K264" s="27">
        <v>47000</v>
      </c>
      <c r="L264" s="103"/>
      <c r="M264" s="103"/>
      <c r="N264" s="111" t="str">
        <f t="shared" si="4"/>
        <v/>
      </c>
    </row>
    <row r="265" spans="1:14">
      <c r="A265" s="103">
        <v>257</v>
      </c>
      <c r="B265" s="129" t="s">
        <v>97</v>
      </c>
      <c r="C265" s="635"/>
      <c r="D265" s="635"/>
      <c r="E265" s="635"/>
      <c r="F265" s="112">
        <v>470906</v>
      </c>
      <c r="G265" s="103"/>
      <c r="H265" s="111" t="s">
        <v>3302</v>
      </c>
      <c r="I265" s="103"/>
      <c r="J265" s="635" t="s">
        <v>3245</v>
      </c>
      <c r="K265" s="27">
        <v>47000</v>
      </c>
      <c r="L265" s="103"/>
      <c r="M265" s="103"/>
      <c r="N265" s="111" t="str">
        <f t="shared" si="4"/>
        <v/>
      </c>
    </row>
    <row r="266" spans="1:14">
      <c r="A266" s="103">
        <v>258</v>
      </c>
      <c r="B266" s="129" t="s">
        <v>97</v>
      </c>
      <c r="C266" s="635"/>
      <c r="D266" s="635"/>
      <c r="E266" s="635"/>
      <c r="F266" s="112">
        <v>470907</v>
      </c>
      <c r="G266" s="103"/>
      <c r="H266" s="111" t="s">
        <v>3303</v>
      </c>
      <c r="I266" s="103"/>
      <c r="J266" s="635" t="s">
        <v>3245</v>
      </c>
      <c r="K266" s="27">
        <v>47000</v>
      </c>
      <c r="L266" s="103"/>
      <c r="M266" s="103"/>
      <c r="N266" s="111" t="str">
        <f t="shared" si="4"/>
        <v/>
      </c>
    </row>
    <row r="267" spans="1:14">
      <c r="A267" s="103">
        <v>259</v>
      </c>
      <c r="B267" s="129" t="s">
        <v>97</v>
      </c>
      <c r="C267" s="635"/>
      <c r="D267" s="635"/>
      <c r="E267" s="635"/>
      <c r="F267" s="112">
        <v>470908</v>
      </c>
      <c r="G267" s="103"/>
      <c r="H267" s="111" t="s">
        <v>3304</v>
      </c>
      <c r="I267" s="103"/>
      <c r="J267" s="635" t="s">
        <v>3245</v>
      </c>
      <c r="K267" s="27">
        <v>47000</v>
      </c>
      <c r="L267" s="103"/>
      <c r="M267" s="103"/>
      <c r="N267" s="111" t="str">
        <f t="shared" si="4"/>
        <v/>
      </c>
    </row>
    <row r="268" spans="1:14">
      <c r="A268" s="103">
        <v>260</v>
      </c>
      <c r="B268" s="129" t="s">
        <v>97</v>
      </c>
      <c r="C268" s="635"/>
      <c r="D268" s="635"/>
      <c r="E268" s="635"/>
      <c r="F268" s="112">
        <v>470909</v>
      </c>
      <c r="G268" s="103"/>
      <c r="H268" s="111" t="s">
        <v>3305</v>
      </c>
      <c r="I268" s="103"/>
      <c r="J268" s="635" t="s">
        <v>3245</v>
      </c>
      <c r="K268" s="27">
        <v>47000</v>
      </c>
      <c r="L268" s="103"/>
      <c r="M268" s="103"/>
      <c r="N268" s="111" t="str">
        <f t="shared" si="4"/>
        <v/>
      </c>
    </row>
    <row r="269" spans="1:14">
      <c r="A269" s="103">
        <v>261</v>
      </c>
      <c r="B269" s="129" t="s">
        <v>97</v>
      </c>
      <c r="C269" s="635"/>
      <c r="D269" s="635"/>
      <c r="E269" s="635"/>
      <c r="F269" s="112">
        <v>470910</v>
      </c>
      <c r="G269" s="103"/>
      <c r="H269" s="111" t="s">
        <v>3306</v>
      </c>
      <c r="I269" s="103"/>
      <c r="J269" s="635" t="s">
        <v>3245</v>
      </c>
      <c r="K269" s="27">
        <v>47000</v>
      </c>
      <c r="L269" s="103"/>
      <c r="M269" s="103"/>
      <c r="N269" s="111" t="str">
        <f t="shared" si="4"/>
        <v/>
      </c>
    </row>
    <row r="270" spans="1:14">
      <c r="A270" s="103">
        <v>262</v>
      </c>
      <c r="B270" s="129" t="s">
        <v>97</v>
      </c>
      <c r="C270" s="635"/>
      <c r="D270" s="635"/>
      <c r="E270" s="635"/>
      <c r="F270" s="112">
        <v>470911</v>
      </c>
      <c r="G270" s="103"/>
      <c r="H270" s="111" t="s">
        <v>3307</v>
      </c>
      <c r="I270" s="103"/>
      <c r="J270" s="635" t="s">
        <v>3245</v>
      </c>
      <c r="K270" s="27">
        <v>47000</v>
      </c>
      <c r="L270" s="103"/>
      <c r="M270" s="103"/>
      <c r="N270" s="111" t="str">
        <f t="shared" si="4"/>
        <v/>
      </c>
    </row>
    <row r="271" spans="1:14">
      <c r="A271" s="103">
        <v>263</v>
      </c>
      <c r="B271" s="129" t="s">
        <v>97</v>
      </c>
      <c r="C271" s="635"/>
      <c r="D271" s="635"/>
      <c r="E271" s="635"/>
      <c r="F271" s="112">
        <v>470912</v>
      </c>
      <c r="G271" s="103"/>
      <c r="H271" s="111" t="s">
        <v>3383</v>
      </c>
      <c r="I271" s="103"/>
      <c r="J271" s="635" t="s">
        <v>3245</v>
      </c>
      <c r="K271" s="27">
        <v>47000</v>
      </c>
      <c r="L271" s="103"/>
      <c r="M271" s="103"/>
      <c r="N271" s="111" t="str">
        <f t="shared" si="4"/>
        <v/>
      </c>
    </row>
    <row r="272" spans="1:14">
      <c r="A272" s="103">
        <v>264</v>
      </c>
      <c r="B272" s="129" t="s">
        <v>97</v>
      </c>
      <c r="C272" s="635"/>
      <c r="D272" s="635"/>
      <c r="E272" s="635"/>
      <c r="F272" s="112">
        <v>470913</v>
      </c>
      <c r="G272" s="103"/>
      <c r="H272" s="103" t="s">
        <v>1207</v>
      </c>
      <c r="I272" s="103"/>
      <c r="J272" s="635" t="s">
        <v>3245</v>
      </c>
      <c r="K272" s="27">
        <v>47000</v>
      </c>
      <c r="L272" s="103"/>
      <c r="M272" s="103"/>
      <c r="N272" s="111" t="str">
        <f t="shared" si="4"/>
        <v/>
      </c>
    </row>
    <row r="273" spans="1:14">
      <c r="A273" s="103">
        <v>265</v>
      </c>
      <c r="B273" s="129" t="s">
        <v>97</v>
      </c>
      <c r="C273" s="635"/>
      <c r="D273" s="635"/>
      <c r="E273" s="635"/>
      <c r="F273" s="112">
        <v>470914</v>
      </c>
      <c r="G273" s="103"/>
      <c r="H273" s="103" t="s">
        <v>3384</v>
      </c>
      <c r="I273" s="103"/>
      <c r="J273" s="635" t="s">
        <v>3245</v>
      </c>
      <c r="K273" s="27">
        <v>47000</v>
      </c>
      <c r="L273" s="103"/>
      <c r="M273" s="103"/>
      <c r="N273" s="111" t="str">
        <f t="shared" si="4"/>
        <v/>
      </c>
    </row>
    <row r="274" spans="1:14">
      <c r="A274" s="103">
        <v>266</v>
      </c>
      <c r="B274" s="129" t="s">
        <v>97</v>
      </c>
      <c r="C274" s="635"/>
      <c r="D274" s="635"/>
      <c r="E274" s="635"/>
      <c r="F274" s="112">
        <v>470916</v>
      </c>
      <c r="G274" s="103"/>
      <c r="H274" s="103" t="s">
        <v>3386</v>
      </c>
      <c r="I274" s="103"/>
      <c r="J274" s="635" t="s">
        <v>3245</v>
      </c>
      <c r="K274" s="27">
        <v>47000</v>
      </c>
      <c r="L274" s="103"/>
      <c r="M274" s="103"/>
      <c r="N274" s="111" t="str">
        <f t="shared" si="4"/>
        <v/>
      </c>
    </row>
    <row r="275" spans="1:14">
      <c r="A275" s="103">
        <v>267</v>
      </c>
      <c r="B275" s="129" t="s">
        <v>97</v>
      </c>
      <c r="C275" s="635"/>
      <c r="D275" s="635"/>
      <c r="E275" s="635"/>
      <c r="F275" s="112">
        <v>470917</v>
      </c>
      <c r="G275" s="103"/>
      <c r="H275" s="111" t="s">
        <v>3387</v>
      </c>
      <c r="I275" s="103"/>
      <c r="J275" s="635" t="s">
        <v>3245</v>
      </c>
      <c r="K275" s="27">
        <v>47000</v>
      </c>
      <c r="L275" s="103"/>
      <c r="M275" s="103"/>
      <c r="N275" s="111" t="str">
        <f t="shared" si="4"/>
        <v/>
      </c>
    </row>
    <row r="276" spans="1:14">
      <c r="A276" s="103">
        <v>268</v>
      </c>
      <c r="B276" s="129" t="s">
        <v>97</v>
      </c>
      <c r="C276" s="635"/>
      <c r="D276" s="635"/>
      <c r="E276" s="635"/>
      <c r="F276" s="112">
        <v>470918</v>
      </c>
      <c r="G276" s="103"/>
      <c r="H276" s="111" t="s">
        <v>4860</v>
      </c>
      <c r="I276" s="103"/>
      <c r="J276" s="635" t="s">
        <v>3245</v>
      </c>
      <c r="K276" s="27">
        <v>47000</v>
      </c>
      <c r="L276" s="103"/>
      <c r="M276" s="103"/>
      <c r="N276" s="111" t="str">
        <f t="shared" si="4"/>
        <v/>
      </c>
    </row>
    <row r="277" spans="1:14">
      <c r="A277" s="103">
        <v>269</v>
      </c>
      <c r="B277" s="129" t="s">
        <v>97</v>
      </c>
      <c r="C277" s="635"/>
      <c r="D277" s="635"/>
      <c r="E277" s="635"/>
      <c r="F277" s="112">
        <v>470919</v>
      </c>
      <c r="G277" s="103"/>
      <c r="H277" s="103" t="s">
        <v>3388</v>
      </c>
      <c r="I277" s="103"/>
      <c r="J277" s="635" t="s">
        <v>3245</v>
      </c>
      <c r="K277" s="27">
        <v>47000</v>
      </c>
      <c r="L277" s="103"/>
      <c r="M277" s="103"/>
      <c r="N277" s="111" t="str">
        <f t="shared" si="4"/>
        <v/>
      </c>
    </row>
    <row r="278" spans="1:14">
      <c r="A278" s="103">
        <v>270</v>
      </c>
      <c r="B278" s="129" t="s">
        <v>97</v>
      </c>
      <c r="C278" s="635"/>
      <c r="D278" s="635"/>
      <c r="E278" s="635"/>
      <c r="F278" s="112">
        <v>470920</v>
      </c>
      <c r="G278" s="103"/>
      <c r="H278" s="103" t="s">
        <v>3389</v>
      </c>
      <c r="I278" s="103"/>
      <c r="J278" s="635" t="s">
        <v>3245</v>
      </c>
      <c r="K278" s="27">
        <v>47000</v>
      </c>
      <c r="L278" s="103"/>
      <c r="M278" s="103"/>
      <c r="N278" s="111" t="str">
        <f t="shared" si="4"/>
        <v/>
      </c>
    </row>
    <row r="279" spans="1:14">
      <c r="A279" s="103">
        <v>271</v>
      </c>
      <c r="B279" s="129" t="s">
        <v>97</v>
      </c>
      <c r="C279" s="635"/>
      <c r="D279" s="635"/>
      <c r="E279" s="635"/>
      <c r="F279" s="112">
        <v>470921</v>
      </c>
      <c r="G279" s="103"/>
      <c r="H279" s="103" t="s">
        <v>3390</v>
      </c>
      <c r="I279" s="103"/>
      <c r="J279" s="635" t="s">
        <v>3245</v>
      </c>
      <c r="K279" s="27">
        <v>47000</v>
      </c>
      <c r="L279" s="103"/>
      <c r="M279" s="103"/>
      <c r="N279" s="111" t="str">
        <f t="shared" si="4"/>
        <v/>
      </c>
    </row>
    <row r="280" spans="1:14">
      <c r="A280" s="103">
        <v>272</v>
      </c>
      <c r="B280" s="129" t="s">
        <v>97</v>
      </c>
      <c r="C280" s="635"/>
      <c r="D280" s="635"/>
      <c r="E280" s="635"/>
      <c r="F280" s="112">
        <v>470922</v>
      </c>
      <c r="G280" s="103"/>
      <c r="H280" s="103" t="s">
        <v>3391</v>
      </c>
      <c r="I280" s="103"/>
      <c r="J280" s="635" t="s">
        <v>3245</v>
      </c>
      <c r="K280" s="27">
        <v>47000</v>
      </c>
      <c r="L280" s="103"/>
      <c r="M280" s="103"/>
      <c r="N280" s="111" t="str">
        <f t="shared" si="4"/>
        <v/>
      </c>
    </row>
    <row r="281" spans="1:14">
      <c r="A281" s="103">
        <v>273</v>
      </c>
      <c r="B281" s="129" t="s">
        <v>97</v>
      </c>
      <c r="C281" s="635"/>
      <c r="D281" s="635"/>
      <c r="E281" s="635"/>
      <c r="F281" s="112">
        <v>470923</v>
      </c>
      <c r="G281" s="103"/>
      <c r="H281" s="103" t="s">
        <v>3392</v>
      </c>
      <c r="I281" s="103"/>
      <c r="J281" s="635" t="s">
        <v>3245</v>
      </c>
      <c r="K281" s="27">
        <v>47000</v>
      </c>
      <c r="L281" s="103"/>
      <c r="M281" s="103"/>
      <c r="N281" s="111" t="str">
        <f t="shared" si="4"/>
        <v/>
      </c>
    </row>
    <row r="282" spans="1:14">
      <c r="A282" s="103">
        <v>274</v>
      </c>
      <c r="B282" s="129" t="s">
        <v>97</v>
      </c>
      <c r="C282" s="635"/>
      <c r="D282" s="635"/>
      <c r="E282" s="635"/>
      <c r="F282" s="112">
        <v>470924</v>
      </c>
      <c r="G282" s="103"/>
      <c r="H282" s="103" t="s">
        <v>3393</v>
      </c>
      <c r="I282" s="103"/>
      <c r="J282" s="635" t="s">
        <v>3245</v>
      </c>
      <c r="K282" s="27">
        <v>47000</v>
      </c>
      <c r="L282" s="103"/>
      <c r="M282" s="103"/>
      <c r="N282" s="111" t="str">
        <f t="shared" si="4"/>
        <v/>
      </c>
    </row>
    <row r="283" spans="1:14">
      <c r="A283" s="103">
        <v>275</v>
      </c>
      <c r="B283" s="129" t="s">
        <v>97</v>
      </c>
      <c r="C283" s="635"/>
      <c r="D283" s="635"/>
      <c r="E283" s="635"/>
      <c r="F283" s="112">
        <v>470925</v>
      </c>
      <c r="G283" s="103"/>
      <c r="H283" s="103" t="s">
        <v>3394</v>
      </c>
      <c r="I283" s="103"/>
      <c r="J283" s="635" t="s">
        <v>3245</v>
      </c>
      <c r="K283" s="27">
        <v>47000</v>
      </c>
      <c r="L283" s="103"/>
      <c r="M283" s="103"/>
      <c r="N283" s="111" t="str">
        <f t="shared" si="4"/>
        <v/>
      </c>
    </row>
    <row r="284" spans="1:14">
      <c r="A284" s="103">
        <v>276</v>
      </c>
      <c r="B284" s="129" t="s">
        <v>97</v>
      </c>
      <c r="C284" s="635"/>
      <c r="D284" s="635"/>
      <c r="E284" s="635"/>
      <c r="F284" s="112">
        <v>470926</v>
      </c>
      <c r="G284" s="103"/>
      <c r="H284" s="103" t="s">
        <v>3356</v>
      </c>
      <c r="I284" s="103"/>
      <c r="J284" s="635" t="s">
        <v>3245</v>
      </c>
      <c r="K284" s="27">
        <v>47000</v>
      </c>
      <c r="L284" s="103"/>
      <c r="M284" s="103"/>
      <c r="N284" s="111" t="str">
        <f t="shared" si="4"/>
        <v/>
      </c>
    </row>
    <row r="285" spans="1:14">
      <c r="A285" s="103">
        <v>277</v>
      </c>
      <c r="B285" s="129" t="s">
        <v>97</v>
      </c>
      <c r="C285" s="635"/>
      <c r="D285" s="635"/>
      <c r="E285" s="635"/>
      <c r="F285" s="112">
        <v>470927</v>
      </c>
      <c r="G285" s="103"/>
      <c r="H285" s="103" t="s">
        <v>3357</v>
      </c>
      <c r="I285" s="103"/>
      <c r="J285" s="635" t="s">
        <v>3245</v>
      </c>
      <c r="K285" s="27">
        <v>47000</v>
      </c>
      <c r="L285" s="103"/>
      <c r="M285" s="103"/>
      <c r="N285" s="111" t="str">
        <f t="shared" si="4"/>
        <v/>
      </c>
    </row>
    <row r="286" spans="1:14">
      <c r="A286" s="103">
        <v>278</v>
      </c>
      <c r="B286" s="129" t="s">
        <v>97</v>
      </c>
      <c r="C286" s="635"/>
      <c r="D286" s="635"/>
      <c r="E286" s="635"/>
      <c r="F286" s="112">
        <v>470928</v>
      </c>
      <c r="G286" s="103"/>
      <c r="H286" s="103" t="s">
        <v>3358</v>
      </c>
      <c r="I286" s="103"/>
      <c r="J286" s="635" t="s">
        <v>3245</v>
      </c>
      <c r="K286" s="27">
        <v>47000</v>
      </c>
      <c r="L286" s="103"/>
      <c r="M286" s="103"/>
      <c r="N286" s="111" t="str">
        <f t="shared" si="4"/>
        <v/>
      </c>
    </row>
    <row r="287" spans="1:14">
      <c r="A287" s="103">
        <v>279</v>
      </c>
      <c r="B287" s="129" t="s">
        <v>97</v>
      </c>
      <c r="C287" s="635"/>
      <c r="D287" s="635"/>
      <c r="E287" s="635"/>
      <c r="F287" s="112">
        <v>470929</v>
      </c>
      <c r="G287" s="103"/>
      <c r="H287" s="103" t="s">
        <v>1204</v>
      </c>
      <c r="I287" s="103"/>
      <c r="J287" s="635" t="s">
        <v>3245</v>
      </c>
      <c r="K287" s="27">
        <v>47000</v>
      </c>
      <c r="L287" s="103"/>
      <c r="M287" s="103"/>
      <c r="N287" s="111" t="str">
        <f t="shared" si="4"/>
        <v/>
      </c>
    </row>
    <row r="288" spans="1:14">
      <c r="A288" s="103">
        <v>280</v>
      </c>
      <c r="B288" s="129" t="s">
        <v>97</v>
      </c>
      <c r="C288" s="635"/>
      <c r="D288" s="635"/>
      <c r="E288" s="635"/>
      <c r="F288" s="112">
        <v>470930</v>
      </c>
      <c r="G288" s="103"/>
      <c r="H288" s="103" t="s">
        <v>3359</v>
      </c>
      <c r="I288" s="103"/>
      <c r="J288" s="635" t="s">
        <v>3245</v>
      </c>
      <c r="K288" s="27">
        <v>47000</v>
      </c>
      <c r="L288" s="103"/>
      <c r="M288" s="103"/>
      <c r="N288" s="111" t="str">
        <f t="shared" si="4"/>
        <v/>
      </c>
    </row>
    <row r="289" spans="1:14">
      <c r="A289" s="103">
        <v>281</v>
      </c>
      <c r="B289" s="129" t="s">
        <v>97</v>
      </c>
      <c r="C289" s="635"/>
      <c r="D289" s="635"/>
      <c r="E289" s="635"/>
      <c r="F289" s="112">
        <v>470931</v>
      </c>
      <c r="G289" s="103"/>
      <c r="H289" s="103" t="s">
        <v>3385</v>
      </c>
      <c r="I289" s="103"/>
      <c r="J289" s="635" t="s">
        <v>3245</v>
      </c>
      <c r="K289" s="27">
        <v>47000</v>
      </c>
      <c r="L289" s="103"/>
      <c r="M289" s="103"/>
      <c r="N289" s="111" t="str">
        <f t="shared" si="4"/>
        <v/>
      </c>
    </row>
    <row r="290" spans="1:14">
      <c r="A290" s="103">
        <v>282</v>
      </c>
      <c r="B290" s="129" t="s">
        <v>97</v>
      </c>
      <c r="C290" s="635"/>
      <c r="D290" s="635"/>
      <c r="E290" s="635"/>
      <c r="F290" s="112">
        <v>470932</v>
      </c>
      <c r="G290" s="103"/>
      <c r="H290" s="103" t="s">
        <v>3360</v>
      </c>
      <c r="I290" s="103"/>
      <c r="J290" s="635" t="s">
        <v>3245</v>
      </c>
      <c r="K290" s="27">
        <v>47000</v>
      </c>
      <c r="L290" s="103"/>
      <c r="M290" s="103"/>
      <c r="N290" s="111" t="str">
        <f t="shared" si="4"/>
        <v/>
      </c>
    </row>
    <row r="291" spans="1:14">
      <c r="A291" s="103">
        <v>283</v>
      </c>
      <c r="B291" s="129" t="s">
        <v>97</v>
      </c>
      <c r="C291" s="635"/>
      <c r="D291" s="635"/>
      <c r="E291" s="635"/>
      <c r="F291" s="112">
        <v>470933</v>
      </c>
      <c r="G291" s="103"/>
      <c r="H291" s="103" t="s">
        <v>3361</v>
      </c>
      <c r="I291" s="103"/>
      <c r="J291" s="635" t="s">
        <v>3245</v>
      </c>
      <c r="K291" s="27">
        <v>47000</v>
      </c>
      <c r="L291" s="103"/>
      <c r="M291" s="103"/>
      <c r="N291" s="111" t="str">
        <f t="shared" si="4"/>
        <v/>
      </c>
    </row>
    <row r="292" spans="1:14">
      <c r="A292" s="103">
        <v>284</v>
      </c>
      <c r="B292" s="129" t="s">
        <v>97</v>
      </c>
      <c r="C292" s="635"/>
      <c r="D292" s="635"/>
      <c r="E292" s="635"/>
      <c r="F292" s="112">
        <v>470934</v>
      </c>
      <c r="G292" s="103"/>
      <c r="H292" s="103" t="s">
        <v>3362</v>
      </c>
      <c r="I292" s="103"/>
      <c r="J292" s="635" t="s">
        <v>3245</v>
      </c>
      <c r="K292" s="27">
        <v>47000</v>
      </c>
      <c r="L292" s="103"/>
      <c r="M292" s="103"/>
      <c r="N292" s="111" t="str">
        <f t="shared" si="4"/>
        <v/>
      </c>
    </row>
    <row r="293" spans="1:14">
      <c r="A293" s="103">
        <v>285</v>
      </c>
      <c r="B293" s="129" t="s">
        <v>97</v>
      </c>
      <c r="C293" s="635"/>
      <c r="D293" s="635"/>
      <c r="E293" s="635"/>
      <c r="F293" s="112">
        <v>470935</v>
      </c>
      <c r="G293" s="103"/>
      <c r="H293" s="103" t="s">
        <v>3363</v>
      </c>
      <c r="I293" s="103"/>
      <c r="J293" s="635" t="s">
        <v>3245</v>
      </c>
      <c r="K293" s="27">
        <v>47000</v>
      </c>
      <c r="L293" s="103"/>
      <c r="M293" s="103"/>
      <c r="N293" s="111" t="str">
        <f t="shared" si="4"/>
        <v/>
      </c>
    </row>
    <row r="294" spans="1:14">
      <c r="A294" s="103">
        <v>286</v>
      </c>
      <c r="B294" s="129" t="s">
        <v>97</v>
      </c>
      <c r="C294" s="635"/>
      <c r="D294" s="635"/>
      <c r="E294" s="635"/>
      <c r="F294" s="112">
        <v>470936</v>
      </c>
      <c r="G294" s="103"/>
      <c r="H294" s="103" t="s">
        <v>3364</v>
      </c>
      <c r="I294" s="103"/>
      <c r="J294" s="635" t="s">
        <v>3245</v>
      </c>
      <c r="K294" s="27">
        <v>47000</v>
      </c>
      <c r="L294" s="103"/>
      <c r="M294" s="103"/>
      <c r="N294" s="111" t="str">
        <f t="shared" si="4"/>
        <v/>
      </c>
    </row>
    <row r="295" spans="1:14">
      <c r="A295" s="103">
        <v>287</v>
      </c>
      <c r="B295" s="129" t="s">
        <v>97</v>
      </c>
      <c r="C295" s="635"/>
      <c r="D295" s="635"/>
      <c r="E295" s="635"/>
      <c r="F295" s="112">
        <v>470937</v>
      </c>
      <c r="G295" s="103"/>
      <c r="H295" s="103" t="s">
        <v>3365</v>
      </c>
      <c r="I295" s="103"/>
      <c r="J295" s="635" t="s">
        <v>3245</v>
      </c>
      <c r="K295" s="27">
        <v>47000</v>
      </c>
      <c r="L295" s="103"/>
      <c r="M295" s="103"/>
      <c r="N295" s="111" t="str">
        <f t="shared" si="4"/>
        <v/>
      </c>
    </row>
    <row r="296" spans="1:14">
      <c r="A296" s="103">
        <v>288</v>
      </c>
      <c r="B296" s="129" t="s">
        <v>97</v>
      </c>
      <c r="C296" s="635"/>
      <c r="D296" s="635"/>
      <c r="E296" s="635"/>
      <c r="F296" s="112">
        <v>470938</v>
      </c>
      <c r="G296" s="103"/>
      <c r="H296" s="103" t="s">
        <v>1861</v>
      </c>
      <c r="I296" s="103"/>
      <c r="J296" s="635" t="s">
        <v>3245</v>
      </c>
      <c r="K296" s="27">
        <v>47000</v>
      </c>
      <c r="L296" s="103"/>
      <c r="M296" s="103"/>
      <c r="N296" s="111" t="str">
        <f t="shared" si="4"/>
        <v/>
      </c>
    </row>
    <row r="297" spans="1:14">
      <c r="A297" s="103">
        <v>289</v>
      </c>
      <c r="B297" s="129" t="s">
        <v>97</v>
      </c>
      <c r="C297" s="635"/>
      <c r="D297" s="635"/>
      <c r="E297" s="635"/>
      <c r="F297" s="112">
        <v>470942</v>
      </c>
      <c r="G297" s="103"/>
      <c r="H297" s="103" t="s">
        <v>1862</v>
      </c>
      <c r="I297" s="103"/>
      <c r="J297" s="635" t="s">
        <v>3245</v>
      </c>
      <c r="K297" s="27">
        <v>47000</v>
      </c>
      <c r="L297" s="103"/>
      <c r="M297" s="103"/>
      <c r="N297" s="111" t="str">
        <f t="shared" si="4"/>
        <v/>
      </c>
    </row>
    <row r="298" spans="1:14">
      <c r="A298" s="103">
        <v>290</v>
      </c>
      <c r="B298" s="129" t="s">
        <v>97</v>
      </c>
      <c r="C298" s="635"/>
      <c r="D298" s="635"/>
      <c r="E298" s="635"/>
      <c r="F298" s="112">
        <v>471008</v>
      </c>
      <c r="G298" s="103"/>
      <c r="H298" s="103" t="s">
        <v>1863</v>
      </c>
      <c r="I298" s="103"/>
      <c r="J298" s="635" t="s">
        <v>3245</v>
      </c>
      <c r="K298" s="27">
        <v>47000</v>
      </c>
      <c r="L298" s="103"/>
      <c r="M298" s="103"/>
      <c r="N298" s="111" t="str">
        <f t="shared" si="4"/>
        <v/>
      </c>
    </row>
    <row r="299" spans="1:14">
      <c r="A299" s="103">
        <v>291</v>
      </c>
      <c r="B299" s="129" t="s">
        <v>97</v>
      </c>
      <c r="C299" s="635"/>
      <c r="D299" s="635"/>
      <c r="E299" s="635"/>
      <c r="F299" s="112">
        <v>471063</v>
      </c>
      <c r="G299" s="103"/>
      <c r="H299" s="103" t="s">
        <v>1864</v>
      </c>
      <c r="I299" s="103"/>
      <c r="J299" s="635" t="s">
        <v>3245</v>
      </c>
      <c r="K299" s="27">
        <v>47000</v>
      </c>
      <c r="L299" s="103"/>
      <c r="M299" s="103"/>
      <c r="N299" s="111" t="str">
        <f t="shared" si="4"/>
        <v/>
      </c>
    </row>
    <row r="300" spans="1:14">
      <c r="A300" s="103">
        <v>292</v>
      </c>
      <c r="B300" s="129" t="s">
        <v>97</v>
      </c>
      <c r="C300" s="635"/>
      <c r="D300" s="635"/>
      <c r="E300" s="635"/>
      <c r="F300" s="112">
        <v>471146</v>
      </c>
      <c r="G300" s="103"/>
      <c r="H300" s="103" t="s">
        <v>1865</v>
      </c>
      <c r="I300" s="103"/>
      <c r="J300" s="635" t="s">
        <v>3245</v>
      </c>
      <c r="K300" s="27">
        <v>47000</v>
      </c>
      <c r="L300" s="103"/>
      <c r="M300" s="103"/>
      <c r="N300" s="111" t="str">
        <f t="shared" si="4"/>
        <v/>
      </c>
    </row>
    <row r="301" spans="1:14">
      <c r="A301" s="103">
        <v>293</v>
      </c>
      <c r="B301" s="129" t="s">
        <v>97</v>
      </c>
      <c r="C301" s="635"/>
      <c r="D301" s="635">
        <v>480</v>
      </c>
      <c r="E301" s="635"/>
      <c r="F301" s="635"/>
      <c r="G301" s="103"/>
      <c r="H301" s="103" t="s">
        <v>1866</v>
      </c>
      <c r="I301" s="103"/>
      <c r="J301" s="635" t="s">
        <v>3240</v>
      </c>
      <c r="K301" s="27">
        <v>40</v>
      </c>
      <c r="L301" s="103"/>
      <c r="M301" s="103"/>
      <c r="N301" s="111" t="str">
        <f t="shared" si="4"/>
        <v/>
      </c>
    </row>
    <row r="302" spans="1:14">
      <c r="A302" s="103">
        <v>294</v>
      </c>
      <c r="B302" s="129" t="s">
        <v>97</v>
      </c>
      <c r="C302" s="635"/>
      <c r="D302" s="635"/>
      <c r="E302" s="635">
        <v>48000</v>
      </c>
      <c r="F302" s="635"/>
      <c r="G302" s="103"/>
      <c r="H302" s="103" t="s">
        <v>1866</v>
      </c>
      <c r="I302" s="103"/>
      <c r="J302" s="635" t="s">
        <v>3240</v>
      </c>
      <c r="K302" s="27">
        <v>480</v>
      </c>
      <c r="L302" s="103"/>
      <c r="M302" s="103"/>
      <c r="N302" s="111" t="str">
        <f t="shared" si="4"/>
        <v/>
      </c>
    </row>
    <row r="303" spans="1:14">
      <c r="A303" s="103">
        <v>295</v>
      </c>
      <c r="B303" s="129" t="s">
        <v>97</v>
      </c>
      <c r="C303" s="635"/>
      <c r="D303" s="635"/>
      <c r="E303" s="635"/>
      <c r="F303" s="635">
        <v>480100</v>
      </c>
      <c r="G303" s="103"/>
      <c r="H303" s="103" t="s">
        <v>2919</v>
      </c>
      <c r="I303" s="103"/>
      <c r="J303" s="635" t="s">
        <v>3245</v>
      </c>
      <c r="K303" s="27">
        <v>48000</v>
      </c>
      <c r="L303" s="103"/>
      <c r="M303" s="103"/>
      <c r="N303" s="111" t="str">
        <f t="shared" si="4"/>
        <v/>
      </c>
    </row>
    <row r="304" spans="1:14">
      <c r="A304" s="103">
        <v>296</v>
      </c>
      <c r="B304" s="129" t="s">
        <v>97</v>
      </c>
      <c r="C304" s="635"/>
      <c r="D304" s="635"/>
      <c r="E304" s="635"/>
      <c r="F304" s="635">
        <v>480101</v>
      </c>
      <c r="G304" s="103"/>
      <c r="H304" s="103" t="s">
        <v>2920</v>
      </c>
      <c r="I304" s="103"/>
      <c r="J304" s="635" t="s">
        <v>3245</v>
      </c>
      <c r="K304" s="27">
        <v>48000</v>
      </c>
      <c r="L304" s="103"/>
      <c r="M304" s="103"/>
      <c r="N304" s="111" t="str">
        <f t="shared" si="4"/>
        <v/>
      </c>
    </row>
    <row r="305" spans="1:14">
      <c r="A305" s="103">
        <v>297</v>
      </c>
      <c r="B305" s="129" t="s">
        <v>97</v>
      </c>
      <c r="C305" s="635"/>
      <c r="D305" s="635"/>
      <c r="E305" s="635"/>
      <c r="F305" s="635">
        <v>480102</v>
      </c>
      <c r="G305" s="103"/>
      <c r="H305" s="103" t="s">
        <v>1867</v>
      </c>
      <c r="I305" s="103"/>
      <c r="J305" s="635" t="s">
        <v>3245</v>
      </c>
      <c r="K305" s="27">
        <v>48000</v>
      </c>
      <c r="L305" s="103"/>
      <c r="M305" s="103"/>
      <c r="N305" s="111" t="str">
        <f t="shared" si="4"/>
        <v/>
      </c>
    </row>
    <row r="306" spans="1:14">
      <c r="A306" s="103">
        <v>298</v>
      </c>
      <c r="B306" s="129" t="s">
        <v>97</v>
      </c>
      <c r="C306" s="635"/>
      <c r="D306" s="635"/>
      <c r="E306" s="635"/>
      <c r="F306" s="635">
        <v>480103</v>
      </c>
      <c r="G306" s="103"/>
      <c r="H306" s="103" t="s">
        <v>1868</v>
      </c>
      <c r="I306" s="103"/>
      <c r="J306" s="635" t="s">
        <v>3245</v>
      </c>
      <c r="K306" s="27">
        <v>48000</v>
      </c>
      <c r="L306" s="103"/>
      <c r="M306" s="103"/>
      <c r="N306" s="111" t="str">
        <f t="shared" si="4"/>
        <v/>
      </c>
    </row>
    <row r="307" spans="1:14">
      <c r="A307" s="103">
        <v>299</v>
      </c>
      <c r="B307" s="129" t="s">
        <v>97</v>
      </c>
      <c r="C307" s="635"/>
      <c r="D307" s="635"/>
      <c r="E307" s="635"/>
      <c r="F307" s="635">
        <v>480104</v>
      </c>
      <c r="G307" s="103"/>
      <c r="H307" s="103" t="s">
        <v>1869</v>
      </c>
      <c r="I307" s="103"/>
      <c r="J307" s="635" t="s">
        <v>3245</v>
      </c>
      <c r="K307" s="27">
        <v>48000</v>
      </c>
      <c r="L307" s="103"/>
      <c r="M307" s="103"/>
      <c r="N307" s="111" t="str">
        <f t="shared" si="4"/>
        <v/>
      </c>
    </row>
    <row r="308" spans="1:14">
      <c r="A308" s="103">
        <v>300</v>
      </c>
      <c r="B308" s="129" t="s">
        <v>97</v>
      </c>
      <c r="C308" s="635"/>
      <c r="D308" s="635"/>
      <c r="E308" s="635"/>
      <c r="F308" s="635">
        <v>480105</v>
      </c>
      <c r="G308" s="103"/>
      <c r="H308" s="103" t="s">
        <v>1870</v>
      </c>
      <c r="I308" s="103"/>
      <c r="J308" s="635" t="s">
        <v>3245</v>
      </c>
      <c r="K308" s="27">
        <v>48000</v>
      </c>
      <c r="L308" s="103"/>
      <c r="M308" s="103"/>
      <c r="N308" s="111" t="str">
        <f t="shared" si="4"/>
        <v/>
      </c>
    </row>
    <row r="309" spans="1:14">
      <c r="A309" s="103">
        <v>301</v>
      </c>
      <c r="B309" s="129" t="s">
        <v>97</v>
      </c>
      <c r="C309" s="635"/>
      <c r="D309" s="635"/>
      <c r="E309" s="635"/>
      <c r="F309" s="635">
        <v>480106</v>
      </c>
      <c r="G309" s="103"/>
      <c r="H309" s="103" t="s">
        <v>1871</v>
      </c>
      <c r="I309" s="103"/>
      <c r="J309" s="635" t="s">
        <v>3245</v>
      </c>
      <c r="K309" s="27">
        <v>48000</v>
      </c>
      <c r="L309" s="103"/>
      <c r="M309" s="103"/>
      <c r="N309" s="111" t="str">
        <f t="shared" si="4"/>
        <v/>
      </c>
    </row>
    <row r="310" spans="1:14">
      <c r="A310" s="103">
        <v>302</v>
      </c>
      <c r="B310" s="129" t="s">
        <v>97</v>
      </c>
      <c r="C310" s="635"/>
      <c r="D310" s="635"/>
      <c r="E310" s="635"/>
      <c r="F310" s="635">
        <v>480107</v>
      </c>
      <c r="G310" s="103"/>
      <c r="H310" s="103" t="s">
        <v>925</v>
      </c>
      <c r="I310" s="103"/>
      <c r="J310" s="635" t="s">
        <v>3245</v>
      </c>
      <c r="K310" s="27">
        <v>48000</v>
      </c>
      <c r="L310" s="103"/>
      <c r="M310" s="103"/>
      <c r="N310" s="111" t="str">
        <f t="shared" si="4"/>
        <v/>
      </c>
    </row>
    <row r="311" spans="1:14">
      <c r="A311" s="103">
        <v>303</v>
      </c>
      <c r="B311" s="129" t="s">
        <v>97</v>
      </c>
      <c r="C311" s="635"/>
      <c r="D311" s="635"/>
      <c r="E311" s="635"/>
      <c r="F311" s="635">
        <v>480108</v>
      </c>
      <c r="G311" s="103"/>
      <c r="H311" s="103" t="s">
        <v>1872</v>
      </c>
      <c r="I311" s="103"/>
      <c r="J311" s="635" t="s">
        <v>3245</v>
      </c>
      <c r="K311" s="27">
        <v>48000</v>
      </c>
      <c r="L311" s="103"/>
      <c r="M311" s="103"/>
      <c r="N311" s="111" t="str">
        <f t="shared" si="4"/>
        <v/>
      </c>
    </row>
    <row r="312" spans="1:14">
      <c r="A312" s="103">
        <v>304</v>
      </c>
      <c r="B312" s="129" t="s">
        <v>97</v>
      </c>
      <c r="C312" s="635"/>
      <c r="D312" s="635"/>
      <c r="E312" s="635"/>
      <c r="F312" s="635">
        <v>480109</v>
      </c>
      <c r="G312" s="103"/>
      <c r="H312" s="103" t="s">
        <v>1608</v>
      </c>
      <c r="I312" s="103"/>
      <c r="J312" s="635" t="s">
        <v>3245</v>
      </c>
      <c r="K312" s="27">
        <v>48000</v>
      </c>
      <c r="L312" s="103"/>
      <c r="M312" s="103"/>
      <c r="N312" s="111" t="str">
        <f t="shared" si="4"/>
        <v/>
      </c>
    </row>
    <row r="313" spans="1:14">
      <c r="A313" s="103">
        <v>305</v>
      </c>
      <c r="B313" s="129" t="s">
        <v>97</v>
      </c>
      <c r="C313" s="635"/>
      <c r="D313" s="635"/>
      <c r="E313" s="635"/>
      <c r="F313" s="635">
        <v>480110</v>
      </c>
      <c r="G313" s="103"/>
      <c r="H313" s="103" t="s">
        <v>1873</v>
      </c>
      <c r="I313" s="103"/>
      <c r="J313" s="635" t="s">
        <v>3245</v>
      </c>
      <c r="K313" s="27">
        <v>48000</v>
      </c>
      <c r="L313" s="103"/>
      <c r="M313" s="103"/>
      <c r="N313" s="111" t="str">
        <f t="shared" si="4"/>
        <v/>
      </c>
    </row>
    <row r="314" spans="1:14">
      <c r="A314" s="103">
        <v>306</v>
      </c>
      <c r="B314" s="129" t="s">
        <v>97</v>
      </c>
      <c r="C314" s="635"/>
      <c r="D314" s="635"/>
      <c r="E314" s="635"/>
      <c r="F314" s="635">
        <v>480111</v>
      </c>
      <c r="G314" s="103"/>
      <c r="H314" s="103" t="s">
        <v>3723</v>
      </c>
      <c r="I314" s="103"/>
      <c r="J314" s="635" t="s">
        <v>3245</v>
      </c>
      <c r="K314" s="27">
        <v>48000</v>
      </c>
      <c r="L314" s="103"/>
      <c r="M314" s="103"/>
      <c r="N314" s="111" t="str">
        <f t="shared" si="4"/>
        <v/>
      </c>
    </row>
    <row r="315" spans="1:14">
      <c r="A315" s="103">
        <v>307</v>
      </c>
      <c r="B315" s="129" t="s">
        <v>97</v>
      </c>
      <c r="C315" s="635"/>
      <c r="D315" s="635"/>
      <c r="E315" s="635"/>
      <c r="F315" s="635">
        <v>480112</v>
      </c>
      <c r="G315" s="103"/>
      <c r="H315" s="103" t="s">
        <v>1874</v>
      </c>
      <c r="I315" s="103"/>
      <c r="J315" s="635" t="s">
        <v>3245</v>
      </c>
      <c r="K315" s="27">
        <v>48000</v>
      </c>
      <c r="L315" s="103"/>
      <c r="M315" s="103"/>
      <c r="N315" s="111" t="str">
        <f t="shared" si="4"/>
        <v/>
      </c>
    </row>
    <row r="316" spans="1:14">
      <c r="A316" s="103">
        <v>308</v>
      </c>
      <c r="B316" s="129" t="s">
        <v>97</v>
      </c>
      <c r="C316" s="635"/>
      <c r="D316" s="635"/>
      <c r="E316" s="635"/>
      <c r="F316" s="635">
        <v>480113</v>
      </c>
      <c r="G316" s="103"/>
      <c r="H316" s="103" t="s">
        <v>1875</v>
      </c>
      <c r="I316" s="103"/>
      <c r="J316" s="635" t="s">
        <v>3245</v>
      </c>
      <c r="K316" s="27">
        <v>48000</v>
      </c>
      <c r="L316" s="103"/>
      <c r="M316" s="103"/>
      <c r="N316" s="111" t="str">
        <f t="shared" si="4"/>
        <v/>
      </c>
    </row>
    <row r="317" spans="1:14">
      <c r="A317" s="103">
        <v>309</v>
      </c>
      <c r="B317" s="129" t="s">
        <v>97</v>
      </c>
      <c r="C317" s="635"/>
      <c r="D317" s="635"/>
      <c r="E317" s="635"/>
      <c r="F317" s="635">
        <v>480114</v>
      </c>
      <c r="G317" s="103"/>
      <c r="H317" s="103" t="s">
        <v>1876</v>
      </c>
      <c r="I317" s="103"/>
      <c r="J317" s="635" t="s">
        <v>3245</v>
      </c>
      <c r="K317" s="27">
        <v>48000</v>
      </c>
      <c r="L317" s="103"/>
      <c r="M317" s="103"/>
      <c r="N317" s="111" t="str">
        <f t="shared" si="4"/>
        <v/>
      </c>
    </row>
    <row r="318" spans="1:14">
      <c r="A318" s="103">
        <v>310</v>
      </c>
      <c r="B318" s="129" t="s">
        <v>97</v>
      </c>
      <c r="C318" s="635"/>
      <c r="D318" s="635"/>
      <c r="E318" s="635"/>
      <c r="F318" s="635">
        <v>480115</v>
      </c>
      <c r="G318" s="103"/>
      <c r="H318" s="103" t="s">
        <v>3727</v>
      </c>
      <c r="I318" s="103"/>
      <c r="J318" s="635" t="s">
        <v>3245</v>
      </c>
      <c r="K318" s="27">
        <v>48000</v>
      </c>
      <c r="L318" s="103"/>
      <c r="M318" s="103"/>
      <c r="N318" s="111" t="str">
        <f t="shared" si="4"/>
        <v/>
      </c>
    </row>
    <row r="319" spans="1:14">
      <c r="A319" s="103">
        <v>311</v>
      </c>
      <c r="B319" s="129" t="s">
        <v>97</v>
      </c>
      <c r="C319" s="635"/>
      <c r="D319" s="635"/>
      <c r="E319" s="635"/>
      <c r="F319" s="635">
        <v>480116</v>
      </c>
      <c r="G319" s="103"/>
      <c r="H319" s="103" t="s">
        <v>1877</v>
      </c>
      <c r="I319" s="103"/>
      <c r="J319" s="635" t="s">
        <v>3245</v>
      </c>
      <c r="K319" s="27">
        <v>48000</v>
      </c>
      <c r="L319" s="103"/>
      <c r="M319" s="103"/>
      <c r="N319" s="111" t="str">
        <f t="shared" si="4"/>
        <v/>
      </c>
    </row>
    <row r="320" spans="1:14">
      <c r="A320" s="103">
        <v>312</v>
      </c>
      <c r="B320" s="129" t="s">
        <v>97</v>
      </c>
      <c r="C320" s="635"/>
      <c r="D320" s="635"/>
      <c r="E320" s="635"/>
      <c r="F320" s="635">
        <v>480117</v>
      </c>
      <c r="G320" s="103"/>
      <c r="H320" s="103" t="s">
        <v>1878</v>
      </c>
      <c r="I320" s="103"/>
      <c r="J320" s="635" t="s">
        <v>3245</v>
      </c>
      <c r="K320" s="27">
        <v>48000</v>
      </c>
      <c r="L320" s="103"/>
      <c r="M320" s="103"/>
      <c r="N320" s="111" t="str">
        <f t="shared" si="4"/>
        <v/>
      </c>
    </row>
    <row r="321" spans="1:14">
      <c r="A321" s="103">
        <v>313</v>
      </c>
      <c r="B321" s="129" t="s">
        <v>97</v>
      </c>
      <c r="C321" s="635"/>
      <c r="D321" s="635"/>
      <c r="E321" s="635"/>
      <c r="F321" s="635">
        <v>480118</v>
      </c>
      <c r="G321" s="103"/>
      <c r="H321" s="103" t="s">
        <v>1879</v>
      </c>
      <c r="I321" s="103"/>
      <c r="J321" s="635" t="s">
        <v>3245</v>
      </c>
      <c r="K321" s="27">
        <v>48000</v>
      </c>
      <c r="L321" s="103"/>
      <c r="M321" s="103"/>
      <c r="N321" s="111" t="str">
        <f t="shared" si="4"/>
        <v/>
      </c>
    </row>
    <row r="322" spans="1:14">
      <c r="A322" s="103">
        <v>314</v>
      </c>
      <c r="B322" s="129" t="s">
        <v>97</v>
      </c>
      <c r="C322" s="635"/>
      <c r="D322" s="635"/>
      <c r="E322" s="635"/>
      <c r="F322" s="635">
        <v>480119</v>
      </c>
      <c r="G322" s="103"/>
      <c r="H322" s="103" t="s">
        <v>1880</v>
      </c>
      <c r="I322" s="103"/>
      <c r="J322" s="635" t="s">
        <v>3245</v>
      </c>
      <c r="K322" s="27">
        <v>48000</v>
      </c>
      <c r="L322" s="103"/>
      <c r="M322" s="103"/>
      <c r="N322" s="111" t="str">
        <f t="shared" si="4"/>
        <v/>
      </c>
    </row>
    <row r="323" spans="1:14">
      <c r="A323" s="103">
        <v>315</v>
      </c>
      <c r="B323" s="129" t="s">
        <v>97</v>
      </c>
      <c r="C323" s="635"/>
      <c r="D323" s="635"/>
      <c r="E323" s="635"/>
      <c r="F323" s="635">
        <v>480120</v>
      </c>
      <c r="G323" s="103"/>
      <c r="H323" s="103" t="s">
        <v>1881</v>
      </c>
      <c r="I323" s="103"/>
      <c r="J323" s="635" t="s">
        <v>3245</v>
      </c>
      <c r="K323" s="27">
        <v>48000</v>
      </c>
      <c r="L323" s="103"/>
      <c r="M323" s="103"/>
      <c r="N323" s="111" t="str">
        <f t="shared" si="4"/>
        <v/>
      </c>
    </row>
    <row r="324" spans="1:14">
      <c r="A324" s="103">
        <v>316</v>
      </c>
      <c r="B324" s="129" t="s">
        <v>97</v>
      </c>
      <c r="C324" s="635"/>
      <c r="D324" s="635"/>
      <c r="E324" s="635"/>
      <c r="F324" s="635">
        <v>480121</v>
      </c>
      <c r="G324" s="103"/>
      <c r="H324" s="103" t="s">
        <v>5568</v>
      </c>
      <c r="I324" s="103"/>
      <c r="J324" s="635" t="s">
        <v>3245</v>
      </c>
      <c r="K324" s="27">
        <v>48000</v>
      </c>
      <c r="L324" s="103"/>
      <c r="M324" s="103"/>
      <c r="N324" s="111" t="str">
        <f t="shared" si="4"/>
        <v/>
      </c>
    </row>
    <row r="325" spans="1:14">
      <c r="A325" s="103">
        <v>317</v>
      </c>
      <c r="B325" s="129" t="s">
        <v>97</v>
      </c>
      <c r="C325" s="635"/>
      <c r="D325" s="635"/>
      <c r="E325" s="635"/>
      <c r="F325" s="635">
        <v>480122</v>
      </c>
      <c r="G325" s="103"/>
      <c r="H325" s="103" t="s">
        <v>1882</v>
      </c>
      <c r="I325" s="103"/>
      <c r="J325" s="635" t="s">
        <v>3245</v>
      </c>
      <c r="K325" s="27">
        <v>48000</v>
      </c>
      <c r="L325" s="103"/>
      <c r="M325" s="103"/>
      <c r="N325" s="111" t="str">
        <f t="shared" si="4"/>
        <v/>
      </c>
    </row>
    <row r="326" spans="1:14">
      <c r="A326" s="103">
        <v>318</v>
      </c>
      <c r="B326" s="129" t="s">
        <v>97</v>
      </c>
      <c r="C326" s="635"/>
      <c r="D326" s="635"/>
      <c r="E326" s="635"/>
      <c r="F326" s="635">
        <v>480123</v>
      </c>
      <c r="G326" s="103"/>
      <c r="H326" s="103" t="s">
        <v>1883</v>
      </c>
      <c r="I326" s="103"/>
      <c r="J326" s="635" t="s">
        <v>3245</v>
      </c>
      <c r="K326" s="27">
        <v>48000</v>
      </c>
      <c r="L326" s="103"/>
      <c r="M326" s="103"/>
      <c r="N326" s="111" t="str">
        <f t="shared" ref="N326:N390" si="5">LEFT(M326,3)</f>
        <v/>
      </c>
    </row>
    <row r="327" spans="1:14">
      <c r="A327" s="103">
        <v>319</v>
      </c>
      <c r="B327" s="129" t="s">
        <v>97</v>
      </c>
      <c r="C327" s="635"/>
      <c r="D327" s="635"/>
      <c r="E327" s="635"/>
      <c r="F327" s="635">
        <v>480124</v>
      </c>
      <c r="G327" s="103"/>
      <c r="H327" s="103" t="s">
        <v>1884</v>
      </c>
      <c r="I327" s="103"/>
      <c r="J327" s="635" t="s">
        <v>3245</v>
      </c>
      <c r="K327" s="27">
        <v>48000</v>
      </c>
      <c r="L327" s="103"/>
      <c r="M327" s="103"/>
      <c r="N327" s="111" t="str">
        <f t="shared" si="5"/>
        <v/>
      </c>
    </row>
    <row r="328" spans="1:14">
      <c r="A328" s="103">
        <v>320</v>
      </c>
      <c r="B328" s="129" t="s">
        <v>97</v>
      </c>
      <c r="C328" s="635"/>
      <c r="D328" s="635"/>
      <c r="E328" s="635"/>
      <c r="F328" s="635">
        <v>480125</v>
      </c>
      <c r="G328" s="103"/>
      <c r="H328" s="103" t="s">
        <v>291</v>
      </c>
      <c r="I328" s="103"/>
      <c r="J328" s="635" t="s">
        <v>3245</v>
      </c>
      <c r="K328" s="27">
        <v>48000</v>
      </c>
      <c r="L328" s="103"/>
      <c r="M328" s="103"/>
      <c r="N328" s="111" t="str">
        <f t="shared" si="5"/>
        <v/>
      </c>
    </row>
    <row r="329" spans="1:14">
      <c r="A329" s="103">
        <v>321</v>
      </c>
      <c r="B329" s="129" t="s">
        <v>97</v>
      </c>
      <c r="C329" s="635"/>
      <c r="D329" s="635"/>
      <c r="E329" s="635"/>
      <c r="F329" s="635">
        <v>480126</v>
      </c>
      <c r="G329" s="103"/>
      <c r="H329" s="103" t="s">
        <v>1885</v>
      </c>
      <c r="I329" s="103"/>
      <c r="J329" s="635" t="s">
        <v>3245</v>
      </c>
      <c r="K329" s="27">
        <v>48000</v>
      </c>
      <c r="L329" s="103"/>
      <c r="M329" s="103"/>
      <c r="N329" s="111" t="str">
        <f t="shared" si="5"/>
        <v/>
      </c>
    </row>
    <row r="330" spans="1:14">
      <c r="A330" s="103">
        <v>322</v>
      </c>
      <c r="B330" s="129" t="s">
        <v>97</v>
      </c>
      <c r="C330" s="635"/>
      <c r="D330" s="635"/>
      <c r="E330" s="635"/>
      <c r="F330" s="635">
        <v>480127</v>
      </c>
      <c r="G330" s="103"/>
      <c r="H330" s="103" t="s">
        <v>2199</v>
      </c>
      <c r="I330" s="103"/>
      <c r="J330" s="635" t="s">
        <v>3245</v>
      </c>
      <c r="K330" s="27">
        <v>48000</v>
      </c>
      <c r="L330" s="103"/>
      <c r="M330" s="103"/>
      <c r="N330" s="111" t="str">
        <f t="shared" si="5"/>
        <v/>
      </c>
    </row>
    <row r="331" spans="1:14">
      <c r="A331" s="103">
        <v>323</v>
      </c>
      <c r="B331" s="129" t="s">
        <v>97</v>
      </c>
      <c r="C331" s="635"/>
      <c r="D331" s="635"/>
      <c r="E331" s="635"/>
      <c r="F331" s="635">
        <v>480128</v>
      </c>
      <c r="H331" s="111" t="s">
        <v>5793</v>
      </c>
      <c r="J331" s="635" t="s">
        <v>3245</v>
      </c>
      <c r="K331" s="27">
        <v>48000</v>
      </c>
      <c r="L331" s="103"/>
      <c r="M331" s="103"/>
      <c r="N331" s="111" t="str">
        <f t="shared" si="5"/>
        <v/>
      </c>
    </row>
    <row r="332" spans="1:14">
      <c r="A332" s="103">
        <v>324</v>
      </c>
      <c r="B332" s="129" t="s">
        <v>97</v>
      </c>
      <c r="C332" s="635"/>
      <c r="D332" s="635"/>
      <c r="E332" s="635"/>
      <c r="F332" s="635">
        <v>480130</v>
      </c>
      <c r="G332" s="103"/>
      <c r="H332" s="103" t="s">
        <v>1886</v>
      </c>
      <c r="I332" s="103"/>
      <c r="J332" s="635" t="s">
        <v>3245</v>
      </c>
      <c r="K332" s="27">
        <v>48000</v>
      </c>
      <c r="L332" s="103"/>
      <c r="M332" s="103"/>
      <c r="N332" s="111" t="str">
        <f t="shared" si="5"/>
        <v/>
      </c>
    </row>
    <row r="333" spans="1:14">
      <c r="A333" s="103">
        <v>325</v>
      </c>
      <c r="B333" s="129" t="s">
        <v>97</v>
      </c>
      <c r="C333" s="635"/>
      <c r="D333" s="635"/>
      <c r="E333" s="635"/>
      <c r="F333" s="635">
        <v>480131</v>
      </c>
      <c r="G333" s="103"/>
      <c r="H333" s="103" t="s">
        <v>1887</v>
      </c>
      <c r="I333" s="103"/>
      <c r="J333" s="635" t="s">
        <v>3245</v>
      </c>
      <c r="K333" s="27">
        <v>48000</v>
      </c>
      <c r="L333" s="103"/>
      <c r="M333" s="103"/>
      <c r="N333" s="111" t="str">
        <f t="shared" si="5"/>
        <v/>
      </c>
    </row>
    <row r="334" spans="1:14">
      <c r="A334" s="103">
        <v>326</v>
      </c>
      <c r="B334" s="129" t="s">
        <v>97</v>
      </c>
      <c r="C334" s="635"/>
      <c r="D334" s="635"/>
      <c r="E334" s="635"/>
      <c r="F334" s="635">
        <v>480132</v>
      </c>
      <c r="G334" s="103"/>
      <c r="H334" s="103" t="s">
        <v>3726</v>
      </c>
      <c r="I334" s="103"/>
      <c r="J334" s="635" t="s">
        <v>3245</v>
      </c>
      <c r="K334" s="27">
        <v>48000</v>
      </c>
      <c r="L334" s="103"/>
      <c r="M334" s="103"/>
      <c r="N334" s="111" t="str">
        <f t="shared" si="5"/>
        <v/>
      </c>
    </row>
    <row r="335" spans="1:14">
      <c r="A335" s="103">
        <v>327</v>
      </c>
      <c r="B335" s="129" t="s">
        <v>97</v>
      </c>
      <c r="C335" s="635"/>
      <c r="D335" s="635"/>
      <c r="E335" s="635"/>
      <c r="F335" s="635">
        <v>480133</v>
      </c>
      <c r="G335" s="103"/>
      <c r="H335" s="103" t="s">
        <v>4266</v>
      </c>
      <c r="I335" s="103"/>
      <c r="J335" s="635" t="s">
        <v>3245</v>
      </c>
      <c r="K335" s="27">
        <v>48000</v>
      </c>
      <c r="L335" s="103"/>
      <c r="M335" s="103"/>
      <c r="N335" s="111" t="str">
        <f t="shared" si="5"/>
        <v/>
      </c>
    </row>
    <row r="336" spans="1:14">
      <c r="A336" s="103">
        <v>328</v>
      </c>
      <c r="B336" s="129" t="s">
        <v>97</v>
      </c>
      <c r="C336" s="635"/>
      <c r="D336" s="635"/>
      <c r="E336" s="635"/>
      <c r="F336" s="635">
        <v>480134</v>
      </c>
      <c r="G336" s="103"/>
      <c r="H336" s="103" t="s">
        <v>6418</v>
      </c>
      <c r="I336" s="103"/>
      <c r="J336" s="635" t="s">
        <v>3245</v>
      </c>
      <c r="K336" s="27">
        <v>48000</v>
      </c>
      <c r="L336" s="103"/>
      <c r="M336" s="103"/>
      <c r="N336" s="111" t="str">
        <f t="shared" si="5"/>
        <v/>
      </c>
    </row>
    <row r="337" spans="1:14">
      <c r="A337" s="103">
        <v>329</v>
      </c>
      <c r="B337" s="129" t="s">
        <v>97</v>
      </c>
      <c r="C337" s="635">
        <v>50</v>
      </c>
      <c r="D337" s="635"/>
      <c r="E337" s="635"/>
      <c r="F337" s="635"/>
      <c r="G337" s="103"/>
      <c r="H337" s="103" t="s">
        <v>1888</v>
      </c>
      <c r="I337" s="103"/>
      <c r="J337" s="635" t="s">
        <v>3240</v>
      </c>
      <c r="K337" s="27"/>
      <c r="L337" s="103"/>
      <c r="M337" s="103"/>
      <c r="N337" s="111" t="str">
        <f t="shared" si="5"/>
        <v/>
      </c>
    </row>
    <row r="338" spans="1:14">
      <c r="A338" s="103">
        <v>330</v>
      </c>
      <c r="B338" s="129" t="s">
        <v>97</v>
      </c>
      <c r="C338" s="635"/>
      <c r="D338" s="635">
        <v>510</v>
      </c>
      <c r="E338" s="635"/>
      <c r="F338" s="635"/>
      <c r="G338" s="103"/>
      <c r="H338" s="103" t="s">
        <v>1889</v>
      </c>
      <c r="I338" s="103"/>
      <c r="J338" s="635" t="s">
        <v>3240</v>
      </c>
      <c r="K338" s="27">
        <v>50</v>
      </c>
      <c r="L338" s="103"/>
      <c r="M338" s="103"/>
      <c r="N338" s="111" t="str">
        <f t="shared" si="5"/>
        <v/>
      </c>
    </row>
    <row r="339" spans="1:14">
      <c r="A339" s="103">
        <v>331</v>
      </c>
      <c r="B339" s="129" t="s">
        <v>97</v>
      </c>
      <c r="C339" s="635"/>
      <c r="D339" s="635"/>
      <c r="E339" s="635">
        <v>51000</v>
      </c>
      <c r="F339" s="635"/>
      <c r="G339" s="103"/>
      <c r="H339" s="103" t="s">
        <v>1889</v>
      </c>
      <c r="I339" s="103"/>
      <c r="J339" s="635" t="s">
        <v>3240</v>
      </c>
      <c r="K339" s="27">
        <v>510</v>
      </c>
      <c r="L339" s="103"/>
      <c r="M339" s="103"/>
      <c r="N339" s="111" t="str">
        <f t="shared" si="5"/>
        <v/>
      </c>
    </row>
    <row r="340" spans="1:14">
      <c r="A340" s="103">
        <v>332</v>
      </c>
      <c r="B340" s="129" t="s">
        <v>97</v>
      </c>
      <c r="C340" s="635"/>
      <c r="D340" s="635"/>
      <c r="E340" s="635"/>
      <c r="F340" s="635">
        <v>510100</v>
      </c>
      <c r="G340" s="103"/>
      <c r="H340" s="103" t="s">
        <v>1459</v>
      </c>
      <c r="I340" s="103"/>
      <c r="J340" s="635" t="s">
        <v>3245</v>
      </c>
      <c r="K340" s="27">
        <v>51000</v>
      </c>
      <c r="L340" s="103"/>
      <c r="M340" s="103"/>
      <c r="N340" s="111" t="str">
        <f t="shared" si="5"/>
        <v/>
      </c>
    </row>
    <row r="341" spans="1:14">
      <c r="A341" s="103">
        <v>333</v>
      </c>
      <c r="B341" s="129" t="s">
        <v>97</v>
      </c>
      <c r="C341" s="635"/>
      <c r="D341" s="635"/>
      <c r="E341" s="635"/>
      <c r="F341" s="635">
        <v>510101</v>
      </c>
      <c r="G341" s="103"/>
      <c r="H341" s="103" t="s">
        <v>5087</v>
      </c>
      <c r="I341" s="103"/>
      <c r="J341" s="635" t="s">
        <v>3245</v>
      </c>
      <c r="K341" s="27">
        <v>51000</v>
      </c>
      <c r="L341" s="103"/>
      <c r="M341" s="103"/>
      <c r="N341" s="111" t="str">
        <f t="shared" si="5"/>
        <v/>
      </c>
    </row>
    <row r="342" spans="1:14">
      <c r="A342" s="103">
        <v>334</v>
      </c>
      <c r="B342" s="129" t="s">
        <v>97</v>
      </c>
      <c r="C342" s="635"/>
      <c r="D342" s="635"/>
      <c r="E342" s="635"/>
      <c r="F342" s="635">
        <v>510102</v>
      </c>
      <c r="G342" s="103"/>
      <c r="H342" s="103" t="s">
        <v>8299</v>
      </c>
      <c r="I342" s="103"/>
      <c r="J342" s="635" t="s">
        <v>3245</v>
      </c>
      <c r="K342" s="27">
        <v>51000</v>
      </c>
      <c r="L342" s="103"/>
      <c r="M342" s="103"/>
    </row>
    <row r="343" spans="1:14">
      <c r="A343" s="103">
        <v>335</v>
      </c>
      <c r="B343" s="129" t="s">
        <v>97</v>
      </c>
      <c r="C343" s="635"/>
      <c r="D343" s="635"/>
      <c r="E343" s="635"/>
      <c r="F343" s="635">
        <v>510103</v>
      </c>
      <c r="G343" s="103"/>
      <c r="H343" s="103" t="s">
        <v>1890</v>
      </c>
      <c r="I343" s="103"/>
      <c r="J343" s="635" t="s">
        <v>3245</v>
      </c>
      <c r="K343" s="27">
        <v>51000</v>
      </c>
      <c r="L343" s="103"/>
      <c r="M343" s="103"/>
      <c r="N343" s="111" t="str">
        <f t="shared" si="5"/>
        <v/>
      </c>
    </row>
    <row r="344" spans="1:14">
      <c r="A344" s="103">
        <v>336</v>
      </c>
      <c r="B344" s="129" t="s">
        <v>97</v>
      </c>
      <c r="C344" s="635"/>
      <c r="D344" s="635"/>
      <c r="E344" s="635"/>
      <c r="F344" s="635">
        <v>510108</v>
      </c>
      <c r="G344" s="103"/>
      <c r="H344" s="103" t="s">
        <v>1891</v>
      </c>
      <c r="I344" s="103"/>
      <c r="J344" s="635" t="s">
        <v>3245</v>
      </c>
      <c r="K344" s="27">
        <v>51000</v>
      </c>
      <c r="L344" s="103"/>
      <c r="M344" s="103"/>
      <c r="N344" s="111" t="str">
        <f t="shared" si="5"/>
        <v/>
      </c>
    </row>
    <row r="345" spans="1:14">
      <c r="A345" s="103">
        <v>337</v>
      </c>
      <c r="B345" s="129" t="s">
        <v>97</v>
      </c>
      <c r="C345" s="635"/>
      <c r="D345" s="635">
        <v>530</v>
      </c>
      <c r="E345" s="635"/>
      <c r="F345" s="635"/>
      <c r="G345" s="103"/>
      <c r="H345" s="103" t="s">
        <v>1892</v>
      </c>
      <c r="I345" s="103"/>
      <c r="J345" s="635" t="s">
        <v>3240</v>
      </c>
      <c r="K345" s="27">
        <v>50</v>
      </c>
      <c r="L345" s="103"/>
      <c r="M345" s="103"/>
      <c r="N345" s="111" t="str">
        <f t="shared" si="5"/>
        <v/>
      </c>
    </row>
    <row r="346" spans="1:14">
      <c r="A346" s="103">
        <v>338</v>
      </c>
      <c r="B346" s="129" t="s">
        <v>97</v>
      </c>
      <c r="C346" s="635"/>
      <c r="D346" s="635"/>
      <c r="E346" s="635">
        <v>53000</v>
      </c>
      <c r="F346" s="635"/>
      <c r="G346" s="103"/>
      <c r="H346" s="103" t="s">
        <v>1892</v>
      </c>
      <c r="I346" s="103"/>
      <c r="J346" s="635" t="s">
        <v>3240</v>
      </c>
      <c r="K346" s="27">
        <v>530</v>
      </c>
      <c r="L346" s="103"/>
      <c r="M346" s="103"/>
      <c r="N346" s="111" t="str">
        <f t="shared" si="5"/>
        <v/>
      </c>
    </row>
    <row r="347" spans="1:14">
      <c r="A347" s="103">
        <v>339</v>
      </c>
      <c r="B347" s="129" t="s">
        <v>97</v>
      </c>
      <c r="C347" s="635"/>
      <c r="D347" s="635"/>
      <c r="E347" s="635"/>
      <c r="F347" s="635">
        <v>530100</v>
      </c>
      <c r="G347" s="103"/>
      <c r="H347" s="103" t="s">
        <v>1893</v>
      </c>
      <c r="I347" s="103"/>
      <c r="J347" s="635" t="s">
        <v>3245</v>
      </c>
      <c r="K347" s="27">
        <v>53000</v>
      </c>
      <c r="L347" s="103"/>
      <c r="M347" s="103"/>
      <c r="N347" s="111" t="str">
        <f t="shared" si="5"/>
        <v/>
      </c>
    </row>
    <row r="348" spans="1:14">
      <c r="A348" s="103">
        <v>340</v>
      </c>
      <c r="B348" s="129" t="s">
        <v>97</v>
      </c>
      <c r="C348" s="635"/>
      <c r="D348" s="635"/>
      <c r="E348" s="635"/>
      <c r="F348" s="635">
        <v>530101</v>
      </c>
      <c r="G348" s="103"/>
      <c r="H348" s="103" t="s">
        <v>1911</v>
      </c>
      <c r="I348" s="103"/>
      <c r="J348" s="635" t="s">
        <v>3245</v>
      </c>
      <c r="K348" s="27">
        <v>53000</v>
      </c>
      <c r="L348" s="103"/>
      <c r="M348" s="103"/>
      <c r="N348" s="111" t="str">
        <f t="shared" si="5"/>
        <v/>
      </c>
    </row>
    <row r="349" spans="1:14">
      <c r="A349" s="103">
        <v>341</v>
      </c>
      <c r="B349" s="129" t="s">
        <v>97</v>
      </c>
      <c r="C349" s="635"/>
      <c r="D349" s="635"/>
      <c r="E349" s="635"/>
      <c r="F349" s="635">
        <v>530102</v>
      </c>
      <c r="G349" s="103"/>
      <c r="H349" s="103" t="s">
        <v>1894</v>
      </c>
      <c r="I349" s="103"/>
      <c r="J349" s="635" t="s">
        <v>3245</v>
      </c>
      <c r="K349" s="27">
        <v>53000</v>
      </c>
      <c r="L349" s="103"/>
      <c r="M349" s="103"/>
      <c r="N349" s="111" t="str">
        <f t="shared" si="5"/>
        <v/>
      </c>
    </row>
    <row r="350" spans="1:14">
      <c r="A350" s="103">
        <v>342</v>
      </c>
      <c r="B350" s="129" t="s">
        <v>97</v>
      </c>
      <c r="C350" s="635"/>
      <c r="D350" s="635"/>
      <c r="E350" s="635"/>
      <c r="F350" s="635">
        <v>530103</v>
      </c>
      <c r="G350" s="103"/>
      <c r="H350" s="103" t="s">
        <v>5471</v>
      </c>
      <c r="I350" s="103"/>
      <c r="J350" s="635" t="s">
        <v>3245</v>
      </c>
      <c r="K350" s="27">
        <v>53000</v>
      </c>
      <c r="L350" s="103"/>
      <c r="M350" s="103"/>
      <c r="N350" s="111" t="str">
        <f t="shared" si="5"/>
        <v/>
      </c>
    </row>
    <row r="351" spans="1:14">
      <c r="A351" s="103">
        <v>343</v>
      </c>
      <c r="B351" s="129" t="s">
        <v>97</v>
      </c>
      <c r="C351" s="635"/>
      <c r="D351" s="635"/>
      <c r="E351" s="635"/>
      <c r="F351" s="635">
        <v>530200</v>
      </c>
      <c r="G351" s="103"/>
      <c r="H351" s="103" t="s">
        <v>3122</v>
      </c>
      <c r="I351" s="103"/>
      <c r="J351" s="635" t="s">
        <v>3245</v>
      </c>
      <c r="K351" s="27">
        <v>53000</v>
      </c>
      <c r="L351" s="103"/>
      <c r="M351" s="103"/>
      <c r="N351" s="111" t="str">
        <f t="shared" si="5"/>
        <v/>
      </c>
    </row>
    <row r="352" spans="1:14">
      <c r="A352" s="103">
        <v>344</v>
      </c>
      <c r="B352" s="129" t="s">
        <v>97</v>
      </c>
      <c r="C352" s="635"/>
      <c r="D352" s="635"/>
      <c r="E352" s="635"/>
      <c r="F352" s="635">
        <v>530201</v>
      </c>
      <c r="G352" s="103"/>
      <c r="H352" s="103" t="s">
        <v>1895</v>
      </c>
      <c r="I352" s="103"/>
      <c r="J352" s="635" t="s">
        <v>3245</v>
      </c>
      <c r="K352" s="27">
        <v>53000</v>
      </c>
      <c r="L352" s="103"/>
      <c r="M352" s="103"/>
      <c r="N352" s="111" t="str">
        <f t="shared" si="5"/>
        <v/>
      </c>
    </row>
    <row r="353" spans="1:14">
      <c r="A353" s="103">
        <v>345</v>
      </c>
      <c r="B353" s="129" t="s">
        <v>97</v>
      </c>
      <c r="C353" s="635"/>
      <c r="D353" s="635"/>
      <c r="E353" s="635"/>
      <c r="F353" s="635">
        <v>530400</v>
      </c>
      <c r="G353" s="103"/>
      <c r="H353" s="103" t="s">
        <v>1896</v>
      </c>
      <c r="I353" s="103"/>
      <c r="J353" s="635" t="s">
        <v>3245</v>
      </c>
      <c r="K353" s="27">
        <v>53000</v>
      </c>
      <c r="L353" s="103"/>
      <c r="M353" s="103"/>
      <c r="N353" s="111" t="str">
        <f t="shared" si="5"/>
        <v/>
      </c>
    </row>
    <row r="354" spans="1:14">
      <c r="A354" s="103">
        <v>346</v>
      </c>
      <c r="B354" s="129" t="s">
        <v>97</v>
      </c>
      <c r="C354" s="635"/>
      <c r="D354" s="635"/>
      <c r="E354" s="635"/>
      <c r="F354" s="635">
        <v>530401</v>
      </c>
      <c r="G354" s="103"/>
      <c r="H354" s="103" t="s">
        <v>1897</v>
      </c>
      <c r="I354" s="103"/>
      <c r="J354" s="635" t="s">
        <v>3245</v>
      </c>
      <c r="K354" s="27">
        <v>53000</v>
      </c>
      <c r="L354" s="103"/>
      <c r="M354" s="103"/>
      <c r="N354" s="111" t="str">
        <f t="shared" si="5"/>
        <v/>
      </c>
    </row>
    <row r="355" spans="1:14">
      <c r="A355" s="103">
        <v>347</v>
      </c>
      <c r="B355" s="129" t="s">
        <v>97</v>
      </c>
      <c r="C355" s="635"/>
      <c r="D355" s="635"/>
      <c r="E355" s="635"/>
      <c r="F355" s="635">
        <v>530402</v>
      </c>
      <c r="G355" s="103"/>
      <c r="H355" s="103" t="s">
        <v>5298</v>
      </c>
      <c r="I355" s="103"/>
      <c r="J355" s="635" t="s">
        <v>3245</v>
      </c>
      <c r="K355" s="27">
        <v>53000</v>
      </c>
      <c r="L355" s="103"/>
      <c r="M355" s="103"/>
      <c r="N355" s="111" t="str">
        <f t="shared" si="5"/>
        <v/>
      </c>
    </row>
    <row r="356" spans="1:14">
      <c r="A356" s="103">
        <v>348</v>
      </c>
      <c r="B356" s="129" t="s">
        <v>97</v>
      </c>
      <c r="C356" s="635"/>
      <c r="D356" s="635"/>
      <c r="E356" s="635"/>
      <c r="F356" s="635">
        <v>530403</v>
      </c>
      <c r="G356" s="103"/>
      <c r="H356" s="103" t="s">
        <v>1898</v>
      </c>
      <c r="I356" s="103"/>
      <c r="J356" s="635" t="s">
        <v>3245</v>
      </c>
      <c r="K356" s="27">
        <v>53000</v>
      </c>
      <c r="L356" s="103"/>
      <c r="M356" s="103"/>
      <c r="N356" s="111" t="str">
        <f t="shared" si="5"/>
        <v/>
      </c>
    </row>
    <row r="357" spans="1:14">
      <c r="A357" s="103">
        <v>349</v>
      </c>
      <c r="B357" s="129" t="s">
        <v>97</v>
      </c>
      <c r="C357" s="635"/>
      <c r="D357" s="635"/>
      <c r="E357" s="635"/>
      <c r="F357" s="635">
        <v>530404</v>
      </c>
      <c r="G357" s="103"/>
      <c r="H357" s="103" t="s">
        <v>3769</v>
      </c>
      <c r="I357" s="103"/>
      <c r="J357" s="635" t="s">
        <v>3245</v>
      </c>
      <c r="K357" s="27">
        <v>53000</v>
      </c>
      <c r="L357" s="103"/>
      <c r="M357" s="103"/>
      <c r="N357" s="111" t="str">
        <f t="shared" si="5"/>
        <v/>
      </c>
    </row>
    <row r="358" spans="1:14">
      <c r="A358" s="103">
        <v>350</v>
      </c>
      <c r="B358" s="129" t="s">
        <v>97</v>
      </c>
      <c r="C358" s="635"/>
      <c r="D358" s="635"/>
      <c r="E358" s="635"/>
      <c r="F358" s="635">
        <v>530405</v>
      </c>
      <c r="G358" s="103"/>
      <c r="H358" s="103" t="s">
        <v>1899</v>
      </c>
      <c r="I358" s="103"/>
      <c r="J358" s="635" t="s">
        <v>3245</v>
      </c>
      <c r="K358" s="27">
        <v>53000</v>
      </c>
      <c r="L358" s="103"/>
      <c r="M358" s="103"/>
      <c r="N358" s="111" t="str">
        <f t="shared" si="5"/>
        <v/>
      </c>
    </row>
    <row r="359" spans="1:14">
      <c r="A359" s="103">
        <v>351</v>
      </c>
      <c r="B359" s="129" t="s">
        <v>97</v>
      </c>
      <c r="C359" s="635"/>
      <c r="D359" s="635">
        <v>540</v>
      </c>
      <c r="E359" s="635"/>
      <c r="F359" s="635"/>
      <c r="G359" s="103"/>
      <c r="H359" s="103" t="s">
        <v>1933</v>
      </c>
      <c r="I359" s="103"/>
      <c r="J359" s="635" t="s">
        <v>3240</v>
      </c>
      <c r="K359" s="27">
        <v>50</v>
      </c>
      <c r="L359" s="103"/>
      <c r="M359" s="103"/>
      <c r="N359" s="111" t="str">
        <f t="shared" si="5"/>
        <v/>
      </c>
    </row>
    <row r="360" spans="1:14">
      <c r="A360" s="103">
        <v>352</v>
      </c>
      <c r="B360" s="129" t="s">
        <v>97</v>
      </c>
      <c r="C360" s="635"/>
      <c r="D360" s="635"/>
      <c r="E360" s="635">
        <v>54000</v>
      </c>
      <c r="F360" s="635"/>
      <c r="G360" s="103"/>
      <c r="H360" s="103" t="s">
        <v>1933</v>
      </c>
      <c r="I360" s="103"/>
      <c r="J360" s="635" t="s">
        <v>3240</v>
      </c>
      <c r="K360" s="27">
        <v>540</v>
      </c>
      <c r="L360" s="103"/>
      <c r="M360" s="103"/>
      <c r="N360" s="111" t="str">
        <f t="shared" si="5"/>
        <v/>
      </c>
    </row>
    <row r="361" spans="1:14">
      <c r="A361" s="103">
        <v>353</v>
      </c>
      <c r="B361" s="129" t="s">
        <v>97</v>
      </c>
      <c r="C361" s="635"/>
      <c r="D361" s="635"/>
      <c r="E361" s="635"/>
      <c r="F361" s="635">
        <v>540000</v>
      </c>
      <c r="G361" s="103"/>
      <c r="H361" s="103" t="s">
        <v>1934</v>
      </c>
      <c r="I361" s="103"/>
      <c r="J361" s="635" t="s">
        <v>3245</v>
      </c>
      <c r="K361" s="27">
        <v>54000</v>
      </c>
      <c r="L361" s="103"/>
      <c r="M361" s="103"/>
      <c r="N361" s="111" t="str">
        <f t="shared" si="5"/>
        <v/>
      </c>
    </row>
    <row r="362" spans="1:14">
      <c r="A362" s="103">
        <v>354</v>
      </c>
      <c r="B362" s="129" t="s">
        <v>97</v>
      </c>
      <c r="C362" s="635"/>
      <c r="D362" s="635">
        <v>550</v>
      </c>
      <c r="E362" s="635"/>
      <c r="F362" s="635"/>
      <c r="G362" s="103"/>
      <c r="H362" s="103" t="s">
        <v>1935</v>
      </c>
      <c r="I362" s="103"/>
      <c r="J362" s="635" t="s">
        <v>3240</v>
      </c>
      <c r="K362" s="27">
        <v>50</v>
      </c>
      <c r="L362" s="103"/>
      <c r="M362" s="103"/>
      <c r="N362" s="111" t="str">
        <f t="shared" si="5"/>
        <v/>
      </c>
    </row>
    <row r="363" spans="1:14">
      <c r="A363" s="103">
        <v>355</v>
      </c>
      <c r="B363" s="129" t="s">
        <v>97</v>
      </c>
      <c r="C363" s="635"/>
      <c r="D363" s="635"/>
      <c r="E363" s="635">
        <v>55000</v>
      </c>
      <c r="F363" s="635"/>
      <c r="G363" s="103"/>
      <c r="H363" s="103" t="s">
        <v>1935</v>
      </c>
      <c r="I363" s="103"/>
      <c r="J363" s="635" t="s">
        <v>3240</v>
      </c>
      <c r="K363" s="27">
        <v>550</v>
      </c>
      <c r="L363" s="103"/>
      <c r="M363" s="103"/>
      <c r="N363" s="111" t="str">
        <f t="shared" si="5"/>
        <v/>
      </c>
    </row>
    <row r="364" spans="1:14">
      <c r="A364" s="103">
        <v>356</v>
      </c>
      <c r="B364" s="129" t="s">
        <v>97</v>
      </c>
      <c r="C364" s="635"/>
      <c r="D364" s="635"/>
      <c r="E364" s="635"/>
      <c r="F364" s="635">
        <v>550000</v>
      </c>
      <c r="G364" s="103"/>
      <c r="H364" s="103" t="s">
        <v>1936</v>
      </c>
      <c r="I364" s="103"/>
      <c r="J364" s="635" t="s">
        <v>3245</v>
      </c>
      <c r="K364" s="27">
        <v>55000</v>
      </c>
      <c r="L364" s="103"/>
      <c r="M364" s="103"/>
      <c r="N364" s="111" t="str">
        <f t="shared" si="5"/>
        <v/>
      </c>
    </row>
    <row r="365" spans="1:14">
      <c r="A365" s="103">
        <v>357</v>
      </c>
      <c r="B365" s="129" t="s">
        <v>97</v>
      </c>
      <c r="C365" s="635"/>
      <c r="D365" s="635">
        <v>551</v>
      </c>
      <c r="E365" s="635"/>
      <c r="F365" s="635"/>
      <c r="G365" s="103"/>
      <c r="H365" s="103" t="s">
        <v>5742</v>
      </c>
      <c r="I365" s="103"/>
      <c r="J365" s="635" t="s">
        <v>3240</v>
      </c>
      <c r="K365" s="27">
        <v>50</v>
      </c>
      <c r="L365" s="103"/>
      <c r="M365" s="103"/>
      <c r="N365" s="111" t="str">
        <f t="shared" si="5"/>
        <v/>
      </c>
    </row>
    <row r="366" spans="1:14">
      <c r="A366" s="103">
        <v>358</v>
      </c>
      <c r="B366" s="129" t="s">
        <v>97</v>
      </c>
      <c r="C366" s="635"/>
      <c r="D366" s="635"/>
      <c r="E366" s="635">
        <v>55100</v>
      </c>
      <c r="F366" s="635"/>
      <c r="G366" s="103"/>
      <c r="H366" s="103" t="s">
        <v>5742</v>
      </c>
      <c r="I366" s="103"/>
      <c r="J366" s="635" t="s">
        <v>3240</v>
      </c>
      <c r="K366" s="27">
        <v>551</v>
      </c>
      <c r="L366" s="103"/>
      <c r="M366" s="103"/>
      <c r="N366" s="111" t="str">
        <f t="shared" si="5"/>
        <v/>
      </c>
    </row>
    <row r="367" spans="1:14">
      <c r="A367" s="103">
        <v>359</v>
      </c>
      <c r="B367" s="129" t="s">
        <v>97</v>
      </c>
      <c r="C367" s="635"/>
      <c r="D367" s="635"/>
      <c r="E367" s="635"/>
      <c r="F367" s="635">
        <v>551007</v>
      </c>
      <c r="G367" s="103"/>
      <c r="H367" s="103" t="s">
        <v>5743</v>
      </c>
      <c r="I367" s="103"/>
      <c r="J367" s="635" t="s">
        <v>3245</v>
      </c>
      <c r="K367" s="27">
        <v>55100</v>
      </c>
      <c r="L367" s="103"/>
      <c r="M367" s="103"/>
      <c r="N367" s="111" t="str">
        <f t="shared" si="5"/>
        <v/>
      </c>
    </row>
    <row r="368" spans="1:14">
      <c r="A368" s="103">
        <v>360</v>
      </c>
      <c r="B368" s="129" t="s">
        <v>97</v>
      </c>
      <c r="C368" s="635"/>
      <c r="D368" s="635"/>
      <c r="E368" s="635"/>
      <c r="F368" s="635">
        <v>551008</v>
      </c>
      <c r="G368" s="103"/>
      <c r="H368" s="103" t="s">
        <v>5744</v>
      </c>
      <c r="I368" s="103"/>
      <c r="J368" s="635" t="s">
        <v>3245</v>
      </c>
      <c r="K368" s="27">
        <v>55100</v>
      </c>
      <c r="L368" s="103"/>
      <c r="M368" s="103"/>
      <c r="N368" s="111" t="str">
        <f t="shared" si="5"/>
        <v/>
      </c>
    </row>
    <row r="369" spans="1:14">
      <c r="A369" s="103">
        <v>361</v>
      </c>
      <c r="B369" s="129" t="s">
        <v>97</v>
      </c>
      <c r="C369" s="635"/>
      <c r="D369" s="635"/>
      <c r="E369" s="635"/>
      <c r="F369" s="635">
        <v>551009</v>
      </c>
      <c r="G369" s="103"/>
      <c r="H369" s="103" t="s">
        <v>5745</v>
      </c>
      <c r="I369" s="103"/>
      <c r="J369" s="635" t="s">
        <v>3245</v>
      </c>
      <c r="K369" s="27">
        <v>55100</v>
      </c>
      <c r="L369" s="103"/>
      <c r="M369" s="103"/>
      <c r="N369" s="111" t="str">
        <f t="shared" si="5"/>
        <v/>
      </c>
    </row>
    <row r="370" spans="1:14">
      <c r="A370" s="103">
        <v>362</v>
      </c>
      <c r="B370" s="129" t="s">
        <v>97</v>
      </c>
      <c r="C370" s="635"/>
      <c r="D370" s="635"/>
      <c r="E370" s="635"/>
      <c r="F370" s="635">
        <v>551010</v>
      </c>
      <c r="G370" s="103"/>
      <c r="H370" s="103" t="s">
        <v>5746</v>
      </c>
      <c r="I370" s="103"/>
      <c r="J370" s="635" t="s">
        <v>3245</v>
      </c>
      <c r="K370" s="27">
        <v>55100</v>
      </c>
      <c r="L370" s="103"/>
      <c r="M370" s="103"/>
      <c r="N370" s="111" t="str">
        <f t="shared" si="5"/>
        <v/>
      </c>
    </row>
    <row r="371" spans="1:14">
      <c r="A371" s="103">
        <v>363</v>
      </c>
      <c r="B371" s="129" t="s">
        <v>97</v>
      </c>
      <c r="C371" s="635"/>
      <c r="D371" s="635"/>
      <c r="E371" s="635"/>
      <c r="F371" s="635">
        <v>551100</v>
      </c>
      <c r="G371" s="103"/>
      <c r="H371" s="103" t="s">
        <v>5747</v>
      </c>
      <c r="I371" s="103"/>
      <c r="J371" s="635" t="s">
        <v>3245</v>
      </c>
      <c r="K371" s="27">
        <v>55100</v>
      </c>
      <c r="L371" s="103"/>
      <c r="M371" s="103"/>
      <c r="N371" s="111" t="str">
        <f t="shared" si="5"/>
        <v/>
      </c>
    </row>
    <row r="372" spans="1:14">
      <c r="A372" s="103">
        <v>364</v>
      </c>
      <c r="B372" s="129" t="s">
        <v>97</v>
      </c>
      <c r="C372" s="635"/>
      <c r="D372" s="635"/>
      <c r="E372" s="635"/>
      <c r="F372" s="635">
        <v>551400</v>
      </c>
      <c r="G372" s="103"/>
      <c r="H372" s="155" t="s">
        <v>5748</v>
      </c>
      <c r="I372" s="103"/>
      <c r="J372" s="635" t="s">
        <v>3245</v>
      </c>
      <c r="K372" s="27">
        <v>55100</v>
      </c>
      <c r="L372" s="103"/>
      <c r="M372" s="103"/>
      <c r="N372" s="111" t="str">
        <f t="shared" si="5"/>
        <v/>
      </c>
    </row>
    <row r="373" spans="1:14">
      <c r="A373" s="103">
        <v>365</v>
      </c>
      <c r="B373" s="129" t="s">
        <v>97</v>
      </c>
      <c r="C373" s="635"/>
      <c r="D373" s="635"/>
      <c r="E373" s="635"/>
      <c r="F373" s="635">
        <v>551500</v>
      </c>
      <c r="G373" s="103"/>
      <c r="H373" s="155" t="s">
        <v>5749</v>
      </c>
      <c r="I373" s="103"/>
      <c r="J373" s="635" t="s">
        <v>3245</v>
      </c>
      <c r="K373" s="27">
        <v>55100</v>
      </c>
      <c r="L373" s="103"/>
      <c r="M373" s="103"/>
      <c r="N373" s="111" t="str">
        <f t="shared" si="5"/>
        <v/>
      </c>
    </row>
    <row r="374" spans="1:14">
      <c r="A374" s="103">
        <v>366</v>
      </c>
      <c r="B374" s="129" t="s">
        <v>97</v>
      </c>
      <c r="C374" s="635"/>
      <c r="D374" s="635"/>
      <c r="E374" s="635"/>
      <c r="F374" s="635">
        <v>551600</v>
      </c>
      <c r="G374" s="103"/>
      <c r="H374" s="155" t="s">
        <v>5750</v>
      </c>
      <c r="I374" s="103"/>
      <c r="J374" s="635" t="s">
        <v>3245</v>
      </c>
      <c r="K374" s="27">
        <v>55100</v>
      </c>
      <c r="L374" s="103"/>
      <c r="M374" s="103"/>
      <c r="N374" s="111" t="str">
        <f t="shared" si="5"/>
        <v/>
      </c>
    </row>
    <row r="375" spans="1:14">
      <c r="A375" s="103">
        <v>367</v>
      </c>
      <c r="B375" s="129" t="s">
        <v>97</v>
      </c>
      <c r="C375" s="635"/>
      <c r="D375" s="635"/>
      <c r="E375" s="635"/>
      <c r="F375" s="635">
        <v>551700</v>
      </c>
      <c r="G375" s="103"/>
      <c r="H375" s="155" t="s">
        <v>5751</v>
      </c>
      <c r="I375" s="103"/>
      <c r="J375" s="635" t="s">
        <v>3245</v>
      </c>
      <c r="K375" s="27">
        <v>55100</v>
      </c>
      <c r="L375" s="103"/>
      <c r="M375" s="103"/>
      <c r="N375" s="111" t="str">
        <f t="shared" si="5"/>
        <v/>
      </c>
    </row>
    <row r="376" spans="1:14">
      <c r="A376" s="103">
        <v>368</v>
      </c>
      <c r="B376" s="129" t="s">
        <v>97</v>
      </c>
      <c r="C376" s="635"/>
      <c r="D376" s="635"/>
      <c r="E376" s="635"/>
      <c r="F376" s="635">
        <v>551800</v>
      </c>
      <c r="G376" s="103"/>
      <c r="H376" s="155" t="s">
        <v>5752</v>
      </c>
      <c r="I376" s="103"/>
      <c r="J376" s="635" t="s">
        <v>3245</v>
      </c>
      <c r="K376" s="27">
        <v>55100</v>
      </c>
      <c r="L376" s="103"/>
      <c r="M376" s="103"/>
      <c r="N376" s="111" t="str">
        <f t="shared" si="5"/>
        <v/>
      </c>
    </row>
    <row r="377" spans="1:14">
      <c r="A377" s="103">
        <v>369</v>
      </c>
      <c r="B377" s="129" t="s">
        <v>97</v>
      </c>
      <c r="C377" s="635"/>
      <c r="D377" s="635"/>
      <c r="E377" s="635"/>
      <c r="F377" s="635">
        <v>551900</v>
      </c>
      <c r="G377" s="103"/>
      <c r="H377" s="155" t="s">
        <v>5753</v>
      </c>
      <c r="I377" s="103"/>
      <c r="J377" s="635" t="s">
        <v>3245</v>
      </c>
      <c r="K377" s="27">
        <v>55100</v>
      </c>
      <c r="L377" s="103"/>
      <c r="M377" s="103"/>
      <c r="N377" s="111" t="str">
        <f t="shared" si="5"/>
        <v/>
      </c>
    </row>
    <row r="378" spans="1:14">
      <c r="A378" s="103">
        <v>370</v>
      </c>
      <c r="B378" s="129" t="s">
        <v>97</v>
      </c>
      <c r="C378" s="635"/>
      <c r="D378" s="635"/>
      <c r="E378" s="635"/>
      <c r="F378" s="635">
        <v>552000</v>
      </c>
      <c r="G378" s="103"/>
      <c r="H378" s="155" t="s">
        <v>5754</v>
      </c>
      <c r="I378" s="103"/>
      <c r="J378" s="635" t="s">
        <v>3245</v>
      </c>
      <c r="K378" s="27">
        <v>55100</v>
      </c>
      <c r="L378" s="103"/>
      <c r="M378" s="103"/>
      <c r="N378" s="111" t="str">
        <f t="shared" si="5"/>
        <v/>
      </c>
    </row>
    <row r="379" spans="1:14">
      <c r="A379" s="103">
        <v>371</v>
      </c>
      <c r="B379" s="129" t="s">
        <v>97</v>
      </c>
      <c r="C379" s="635"/>
      <c r="D379" s="635"/>
      <c r="E379" s="635"/>
      <c r="F379" s="635">
        <v>552300</v>
      </c>
      <c r="G379" s="103"/>
      <c r="H379" s="155" t="s">
        <v>5755</v>
      </c>
      <c r="I379" s="103"/>
      <c r="J379" s="635" t="s">
        <v>3245</v>
      </c>
      <c r="K379" s="27">
        <v>55100</v>
      </c>
      <c r="L379" s="103"/>
      <c r="M379" s="103"/>
      <c r="N379" s="111" t="str">
        <f t="shared" si="5"/>
        <v/>
      </c>
    </row>
    <row r="380" spans="1:14">
      <c r="A380" s="103">
        <v>372</v>
      </c>
      <c r="B380" s="129" t="s">
        <v>97</v>
      </c>
      <c r="C380" s="635"/>
      <c r="D380" s="635"/>
      <c r="E380" s="635"/>
      <c r="F380" s="635">
        <v>552500</v>
      </c>
      <c r="G380" s="103"/>
      <c r="H380" s="155" t="s">
        <v>5756</v>
      </c>
      <c r="I380" s="103"/>
      <c r="J380" s="635" t="s">
        <v>3245</v>
      </c>
      <c r="K380" s="27">
        <v>55100</v>
      </c>
      <c r="L380" s="103"/>
      <c r="M380" s="103"/>
      <c r="N380" s="111" t="str">
        <f t="shared" si="5"/>
        <v/>
      </c>
    </row>
    <row r="381" spans="1:14">
      <c r="A381" s="103">
        <v>373</v>
      </c>
      <c r="B381" s="129" t="s">
        <v>97</v>
      </c>
      <c r="C381" s="635"/>
      <c r="D381" s="635"/>
      <c r="E381" s="635"/>
      <c r="F381" s="635">
        <v>552600</v>
      </c>
      <c r="G381" s="103"/>
      <c r="H381" s="155" t="s">
        <v>5757</v>
      </c>
      <c r="I381" s="103"/>
      <c r="J381" s="635" t="s">
        <v>3245</v>
      </c>
      <c r="K381" s="27">
        <v>55100</v>
      </c>
      <c r="L381" s="103"/>
      <c r="M381" s="103"/>
      <c r="N381" s="111" t="str">
        <f t="shared" si="5"/>
        <v/>
      </c>
    </row>
    <row r="382" spans="1:14">
      <c r="A382" s="103">
        <v>374</v>
      </c>
      <c r="B382" s="129" t="s">
        <v>97</v>
      </c>
      <c r="C382" s="635"/>
      <c r="D382" s="635"/>
      <c r="E382" s="635"/>
      <c r="F382" s="635">
        <v>553300</v>
      </c>
      <c r="G382" s="103"/>
      <c r="H382" s="155" t="s">
        <v>5758</v>
      </c>
      <c r="I382" s="103"/>
      <c r="J382" s="635" t="s">
        <v>3245</v>
      </c>
      <c r="K382" s="27">
        <v>55100</v>
      </c>
      <c r="L382" s="103"/>
      <c r="M382" s="103"/>
      <c r="N382" s="111" t="str">
        <f t="shared" si="5"/>
        <v/>
      </c>
    </row>
    <row r="383" spans="1:14">
      <c r="A383" s="103">
        <v>375</v>
      </c>
      <c r="B383" s="129" t="s">
        <v>97</v>
      </c>
      <c r="C383" s="635"/>
      <c r="D383" s="635"/>
      <c r="E383" s="635"/>
      <c r="F383" s="635">
        <v>553400</v>
      </c>
      <c r="G383" s="103"/>
      <c r="H383" s="155" t="s">
        <v>5759</v>
      </c>
      <c r="I383" s="103"/>
      <c r="J383" s="635" t="s">
        <v>3245</v>
      </c>
      <c r="K383" s="27">
        <v>55100</v>
      </c>
      <c r="L383" s="103"/>
      <c r="M383" s="103"/>
      <c r="N383" s="111" t="str">
        <f t="shared" si="5"/>
        <v/>
      </c>
    </row>
    <row r="384" spans="1:14">
      <c r="A384" s="103">
        <v>376</v>
      </c>
      <c r="B384" s="129" t="s">
        <v>97</v>
      </c>
      <c r="C384" s="635"/>
      <c r="D384" s="635"/>
      <c r="E384" s="635"/>
      <c r="F384" s="635">
        <v>553600</v>
      </c>
      <c r="G384" s="103"/>
      <c r="H384" s="155" t="s">
        <v>5760</v>
      </c>
      <c r="I384" s="103"/>
      <c r="J384" s="635" t="s">
        <v>3245</v>
      </c>
      <c r="K384" s="27">
        <v>55100</v>
      </c>
      <c r="L384" s="103"/>
      <c r="M384" s="103"/>
      <c r="N384" s="111" t="str">
        <f t="shared" si="5"/>
        <v/>
      </c>
    </row>
    <row r="385" spans="1:14">
      <c r="A385" s="103">
        <v>377</v>
      </c>
      <c r="B385" s="129" t="s">
        <v>97</v>
      </c>
      <c r="C385" s="635"/>
      <c r="D385" s="635"/>
      <c r="E385" s="635"/>
      <c r="F385" s="635">
        <v>553900</v>
      </c>
      <c r="G385" s="103"/>
      <c r="H385" s="155" t="s">
        <v>6489</v>
      </c>
      <c r="I385" s="103"/>
      <c r="J385" s="635" t="s">
        <v>3245</v>
      </c>
      <c r="K385" s="27">
        <v>55100</v>
      </c>
      <c r="L385" s="103"/>
      <c r="M385" s="103"/>
      <c r="N385" s="111" t="str">
        <f t="shared" si="5"/>
        <v/>
      </c>
    </row>
    <row r="386" spans="1:14">
      <c r="A386" s="103">
        <v>378</v>
      </c>
      <c r="B386" s="129" t="s">
        <v>97</v>
      </c>
      <c r="C386" s="635"/>
      <c r="D386" s="635"/>
      <c r="E386" s="635"/>
      <c r="F386" s="635">
        <v>554000</v>
      </c>
      <c r="G386" s="103"/>
      <c r="H386" s="155" t="s">
        <v>6490</v>
      </c>
      <c r="I386" s="103"/>
      <c r="J386" s="635" t="s">
        <v>3245</v>
      </c>
      <c r="K386" s="27">
        <v>55100</v>
      </c>
      <c r="L386" s="103"/>
      <c r="M386" s="103"/>
      <c r="N386" s="111" t="str">
        <f t="shared" si="5"/>
        <v/>
      </c>
    </row>
    <row r="387" spans="1:14">
      <c r="A387" s="103">
        <v>379</v>
      </c>
      <c r="B387" s="129" t="s">
        <v>97</v>
      </c>
      <c r="C387" s="635"/>
      <c r="D387" s="635"/>
      <c r="E387" s="635"/>
      <c r="F387" s="635">
        <v>554100</v>
      </c>
      <c r="G387" s="103"/>
      <c r="H387" s="155" t="s">
        <v>6491</v>
      </c>
      <c r="I387" s="103"/>
      <c r="J387" s="635" t="s">
        <v>3245</v>
      </c>
      <c r="K387" s="27">
        <v>55100</v>
      </c>
      <c r="L387" s="103"/>
      <c r="M387" s="103"/>
      <c r="N387" s="111" t="str">
        <f t="shared" si="5"/>
        <v/>
      </c>
    </row>
    <row r="388" spans="1:14">
      <c r="A388" s="103">
        <v>380</v>
      </c>
      <c r="B388" s="129" t="s">
        <v>97</v>
      </c>
      <c r="C388" s="635"/>
      <c r="D388" s="635"/>
      <c r="E388" s="635"/>
      <c r="F388" s="635">
        <v>554200</v>
      </c>
      <c r="G388" s="103"/>
      <c r="H388" s="111" t="s">
        <v>6860</v>
      </c>
      <c r="I388" s="103"/>
      <c r="J388" s="635" t="s">
        <v>3245</v>
      </c>
      <c r="K388" s="27">
        <v>55100</v>
      </c>
      <c r="L388" s="103"/>
      <c r="M388" s="103"/>
      <c r="N388" s="111" t="str">
        <f t="shared" si="5"/>
        <v/>
      </c>
    </row>
    <row r="389" spans="1:14">
      <c r="A389" s="103">
        <v>381</v>
      </c>
      <c r="B389" s="129" t="s">
        <v>97</v>
      </c>
      <c r="C389" s="635"/>
      <c r="D389" s="635"/>
      <c r="E389" s="635"/>
      <c r="F389" s="635">
        <v>554300</v>
      </c>
      <c r="G389" s="103"/>
      <c r="H389" s="111" t="s">
        <v>6861</v>
      </c>
      <c r="I389" s="103"/>
      <c r="J389" s="635" t="s">
        <v>3245</v>
      </c>
      <c r="K389" s="27">
        <v>55100</v>
      </c>
      <c r="L389" s="103"/>
      <c r="M389" s="103"/>
      <c r="N389" s="111" t="str">
        <f t="shared" si="5"/>
        <v/>
      </c>
    </row>
    <row r="390" spans="1:14">
      <c r="A390" s="103">
        <v>382</v>
      </c>
      <c r="B390" s="129" t="s">
        <v>97</v>
      </c>
      <c r="C390" s="635"/>
      <c r="D390" s="635"/>
      <c r="E390" s="635"/>
      <c r="F390" s="635">
        <v>554400</v>
      </c>
      <c r="G390" s="103"/>
      <c r="H390" s="111" t="s">
        <v>6862</v>
      </c>
      <c r="I390" s="103"/>
      <c r="J390" s="635" t="s">
        <v>3245</v>
      </c>
      <c r="K390" s="27">
        <v>55100</v>
      </c>
      <c r="L390" s="103"/>
      <c r="M390" s="103"/>
      <c r="N390" s="111" t="str">
        <f t="shared" si="5"/>
        <v/>
      </c>
    </row>
    <row r="391" spans="1:14">
      <c r="A391" s="103">
        <v>383</v>
      </c>
      <c r="B391" s="129" t="s">
        <v>97</v>
      </c>
      <c r="C391" s="635"/>
      <c r="D391" s="635"/>
      <c r="E391" s="635"/>
      <c r="F391" s="635">
        <v>554500</v>
      </c>
      <c r="G391" s="103"/>
      <c r="H391" s="111" t="s">
        <v>6863</v>
      </c>
      <c r="I391" s="103"/>
      <c r="J391" s="635" t="s">
        <v>3245</v>
      </c>
      <c r="K391" s="27">
        <v>55100</v>
      </c>
      <c r="L391" s="103"/>
      <c r="M391" s="103"/>
      <c r="N391" s="111" t="str">
        <f t="shared" ref="N391:N465" si="6">LEFT(M391,3)</f>
        <v/>
      </c>
    </row>
    <row r="392" spans="1:14">
      <c r="A392" s="103">
        <v>384</v>
      </c>
      <c r="B392" s="129" t="s">
        <v>97</v>
      </c>
      <c r="C392" s="635"/>
      <c r="D392" s="635"/>
      <c r="E392" s="635"/>
      <c r="F392" s="635">
        <v>554600</v>
      </c>
      <c r="G392" s="103"/>
      <c r="H392" s="155" t="s">
        <v>6864</v>
      </c>
      <c r="I392" s="103"/>
      <c r="J392" s="635" t="s">
        <v>3245</v>
      </c>
      <c r="K392" s="27">
        <v>55100</v>
      </c>
      <c r="L392" s="103"/>
      <c r="M392" s="103"/>
      <c r="N392" s="111" t="str">
        <f t="shared" si="6"/>
        <v/>
      </c>
    </row>
    <row r="393" spans="1:14">
      <c r="A393" s="103">
        <v>385</v>
      </c>
      <c r="B393" s="129" t="s">
        <v>97</v>
      </c>
      <c r="C393" s="635"/>
      <c r="D393" s="635"/>
      <c r="E393" s="635"/>
      <c r="F393" s="635">
        <v>554700</v>
      </c>
      <c r="G393" s="103"/>
      <c r="H393" s="155" t="s">
        <v>6865</v>
      </c>
      <c r="I393" s="103"/>
      <c r="J393" s="635" t="s">
        <v>3245</v>
      </c>
      <c r="K393" s="27">
        <v>55100</v>
      </c>
      <c r="L393" s="103"/>
      <c r="M393" s="103"/>
      <c r="N393" s="111" t="str">
        <f t="shared" si="6"/>
        <v/>
      </c>
    </row>
    <row r="394" spans="1:14">
      <c r="A394" s="103">
        <v>386</v>
      </c>
      <c r="B394" s="129" t="s">
        <v>97</v>
      </c>
      <c r="C394" s="635"/>
      <c r="D394" s="635"/>
      <c r="E394" s="635"/>
      <c r="F394" s="635">
        <v>554800</v>
      </c>
      <c r="G394" s="103"/>
      <c r="H394" s="155" t="s">
        <v>7591</v>
      </c>
      <c r="I394" s="103"/>
      <c r="J394" s="635" t="s">
        <v>3245</v>
      </c>
      <c r="K394" s="27">
        <v>55100</v>
      </c>
      <c r="L394" s="103"/>
      <c r="M394" s="103"/>
      <c r="N394" s="111" t="str">
        <f t="shared" si="6"/>
        <v/>
      </c>
    </row>
    <row r="395" spans="1:14">
      <c r="A395" s="103">
        <v>387</v>
      </c>
      <c r="B395" s="129" t="s">
        <v>97</v>
      </c>
      <c r="C395" s="635"/>
      <c r="D395" s="635"/>
      <c r="E395" s="635"/>
      <c r="F395" s="635">
        <v>554900</v>
      </c>
      <c r="G395" s="103"/>
      <c r="H395" s="155" t="s">
        <v>7592</v>
      </c>
      <c r="I395" s="103"/>
      <c r="J395" s="635" t="s">
        <v>3245</v>
      </c>
      <c r="K395" s="27">
        <v>55100</v>
      </c>
      <c r="L395" s="103"/>
      <c r="M395" s="103"/>
      <c r="N395" s="111" t="str">
        <f t="shared" si="6"/>
        <v/>
      </c>
    </row>
    <row r="396" spans="1:14">
      <c r="A396" s="103">
        <v>388</v>
      </c>
      <c r="B396" s="129" t="s">
        <v>97</v>
      </c>
      <c r="C396" s="635"/>
      <c r="D396" s="635"/>
      <c r="E396" s="635"/>
      <c r="F396" s="635">
        <v>555200</v>
      </c>
      <c r="G396" s="103"/>
      <c r="H396" s="155" t="s">
        <v>7593</v>
      </c>
      <c r="I396" s="103"/>
      <c r="J396" s="635" t="s">
        <v>3245</v>
      </c>
      <c r="K396" s="27">
        <v>55100</v>
      </c>
      <c r="L396" s="103"/>
      <c r="M396" s="103"/>
      <c r="N396" s="111" t="str">
        <f t="shared" si="6"/>
        <v/>
      </c>
    </row>
    <row r="397" spans="1:14">
      <c r="A397" s="103">
        <v>389</v>
      </c>
      <c r="B397" s="129" t="s">
        <v>97</v>
      </c>
      <c r="C397" s="635"/>
      <c r="D397" s="635"/>
      <c r="E397" s="635"/>
      <c r="F397" s="635">
        <v>555300</v>
      </c>
      <c r="G397" s="103"/>
      <c r="H397" s="155" t="s">
        <v>7595</v>
      </c>
      <c r="I397" s="103"/>
      <c r="J397" s="635" t="s">
        <v>3245</v>
      </c>
      <c r="K397" s="27">
        <v>55100</v>
      </c>
      <c r="L397" s="103"/>
      <c r="M397" s="103"/>
      <c r="N397" s="111" t="str">
        <f t="shared" si="6"/>
        <v/>
      </c>
    </row>
    <row r="398" spans="1:14">
      <c r="A398" s="103">
        <v>390</v>
      </c>
      <c r="B398" s="129" t="s">
        <v>97</v>
      </c>
      <c r="C398" s="635"/>
      <c r="D398" s="635"/>
      <c r="E398" s="635"/>
      <c r="F398" s="635">
        <v>555400</v>
      </c>
      <c r="G398" s="103"/>
      <c r="H398" s="155" t="s">
        <v>8371</v>
      </c>
      <c r="I398" s="103"/>
      <c r="J398" s="635" t="s">
        <v>3245</v>
      </c>
      <c r="K398" s="27">
        <v>55100</v>
      </c>
      <c r="L398" s="103"/>
      <c r="M398" s="103"/>
    </row>
    <row r="399" spans="1:14">
      <c r="A399" s="103">
        <v>391</v>
      </c>
      <c r="B399" s="129" t="s">
        <v>97</v>
      </c>
      <c r="C399" s="635"/>
      <c r="D399" s="635"/>
      <c r="E399" s="635"/>
      <c r="F399" s="635">
        <v>555800</v>
      </c>
      <c r="G399" s="103"/>
      <c r="H399" s="155" t="s">
        <v>8328</v>
      </c>
      <c r="I399" s="103"/>
      <c r="J399" s="635" t="s">
        <v>3245</v>
      </c>
      <c r="K399" s="27">
        <v>55100</v>
      </c>
      <c r="L399" s="103"/>
      <c r="M399" s="103"/>
    </row>
    <row r="400" spans="1:14">
      <c r="A400" s="103">
        <v>392</v>
      </c>
      <c r="B400" s="129" t="s">
        <v>97</v>
      </c>
      <c r="C400" s="635"/>
      <c r="D400" s="635"/>
      <c r="E400" s="635"/>
      <c r="F400" s="635">
        <v>555900</v>
      </c>
      <c r="G400" s="103"/>
      <c r="H400" s="155" t="s">
        <v>8438</v>
      </c>
      <c r="I400" s="103"/>
      <c r="J400" s="635" t="s">
        <v>3245</v>
      </c>
      <c r="K400" s="27">
        <v>55100</v>
      </c>
      <c r="L400" s="103"/>
      <c r="M400" s="103"/>
    </row>
    <row r="401" spans="1:14">
      <c r="A401" s="103">
        <v>393</v>
      </c>
      <c r="B401" s="129" t="s">
        <v>97</v>
      </c>
      <c r="C401" s="635"/>
      <c r="D401" s="635"/>
      <c r="E401" s="635"/>
      <c r="F401" s="635">
        <v>556000</v>
      </c>
      <c r="G401" s="103"/>
      <c r="H401" s="155" t="s">
        <v>8514</v>
      </c>
      <c r="I401" s="103"/>
      <c r="J401" s="635" t="s">
        <v>3245</v>
      </c>
      <c r="K401" s="27">
        <v>55100</v>
      </c>
      <c r="L401" s="103"/>
      <c r="M401" s="103"/>
    </row>
    <row r="402" spans="1:14">
      <c r="A402" s="103">
        <v>394</v>
      </c>
      <c r="B402" s="129" t="s">
        <v>97</v>
      </c>
      <c r="C402" s="663"/>
      <c r="D402" s="663"/>
      <c r="E402" s="663"/>
      <c r="F402" s="663">
        <v>556100</v>
      </c>
      <c r="G402" s="103"/>
      <c r="H402" s="155" t="s">
        <v>8660</v>
      </c>
      <c r="I402" s="103"/>
      <c r="J402" s="663" t="s">
        <v>3245</v>
      </c>
      <c r="K402" s="27">
        <v>55100</v>
      </c>
      <c r="L402" s="103"/>
      <c r="M402" s="103"/>
    </row>
    <row r="403" spans="1:14">
      <c r="A403" s="103">
        <v>395</v>
      </c>
      <c r="B403" s="129" t="s">
        <v>97</v>
      </c>
      <c r="C403" s="733"/>
      <c r="D403" s="733"/>
      <c r="E403" s="733"/>
      <c r="F403" s="733">
        <v>556200</v>
      </c>
      <c r="G403" s="103"/>
      <c r="H403" s="155" t="s">
        <v>8997</v>
      </c>
      <c r="I403" s="103"/>
      <c r="J403" s="733" t="s">
        <v>3245</v>
      </c>
      <c r="K403" s="27">
        <v>55100</v>
      </c>
      <c r="L403" s="103"/>
      <c r="M403" s="103"/>
    </row>
    <row r="404" spans="1:14">
      <c r="A404" s="103">
        <v>396</v>
      </c>
      <c r="B404" s="129" t="s">
        <v>97</v>
      </c>
      <c r="C404" s="776"/>
      <c r="D404" s="776"/>
      <c r="E404" s="776"/>
      <c r="F404" s="776">
        <v>556300</v>
      </c>
      <c r="G404" s="103"/>
      <c r="H404" s="137" t="s">
        <v>9042</v>
      </c>
      <c r="I404" s="103"/>
      <c r="J404" s="776" t="s">
        <v>3245</v>
      </c>
      <c r="K404" s="27">
        <v>55100</v>
      </c>
      <c r="L404" s="103"/>
      <c r="M404" s="103"/>
    </row>
    <row r="405" spans="1:14">
      <c r="A405" s="103">
        <v>397</v>
      </c>
      <c r="B405" s="129" t="s">
        <v>97</v>
      </c>
      <c r="C405" s="776"/>
      <c r="D405" s="776"/>
      <c r="E405" s="776"/>
      <c r="F405" s="776">
        <v>556400</v>
      </c>
      <c r="G405" s="103"/>
      <c r="H405" s="137" t="s">
        <v>9043</v>
      </c>
      <c r="I405" s="103"/>
      <c r="J405" s="776" t="s">
        <v>3245</v>
      </c>
      <c r="K405" s="27">
        <v>55100</v>
      </c>
      <c r="L405" s="103"/>
      <c r="M405" s="103"/>
    </row>
    <row r="406" spans="1:14">
      <c r="A406" s="103">
        <v>398</v>
      </c>
      <c r="B406" s="129" t="s">
        <v>97</v>
      </c>
      <c r="C406" s="808"/>
      <c r="D406" s="808"/>
      <c r="E406" s="808"/>
      <c r="F406" s="808">
        <v>556500</v>
      </c>
      <c r="G406" s="103"/>
      <c r="H406" s="137" t="s">
        <v>9111</v>
      </c>
      <c r="I406" s="103"/>
      <c r="J406" s="808" t="s">
        <v>3245</v>
      </c>
      <c r="K406" s="27">
        <v>55100</v>
      </c>
      <c r="L406" s="103"/>
      <c r="M406" s="103"/>
    </row>
    <row r="407" spans="1:14">
      <c r="A407" s="103">
        <v>399</v>
      </c>
      <c r="B407" s="129" t="s">
        <v>97</v>
      </c>
      <c r="C407" s="985"/>
      <c r="D407" s="985"/>
      <c r="E407" s="985"/>
      <c r="F407" s="985">
        <v>556600</v>
      </c>
      <c r="G407" s="103"/>
      <c r="H407" s="137" t="s">
        <v>9344</v>
      </c>
      <c r="I407" s="103"/>
      <c r="J407" s="985" t="s">
        <v>3245</v>
      </c>
      <c r="K407" s="27">
        <v>55100</v>
      </c>
      <c r="L407" s="103"/>
      <c r="M407" s="103"/>
    </row>
    <row r="408" spans="1:14">
      <c r="A408" s="103">
        <v>400</v>
      </c>
      <c r="B408" s="129" t="s">
        <v>97</v>
      </c>
      <c r="C408" s="985"/>
      <c r="D408" s="985"/>
      <c r="E408" s="985"/>
      <c r="F408" s="985">
        <v>556700</v>
      </c>
      <c r="G408" s="103"/>
      <c r="H408" s="137" t="s">
        <v>9345</v>
      </c>
      <c r="I408" s="103">
        <f>LEN(H408)</f>
        <v>34</v>
      </c>
      <c r="J408" s="985" t="s">
        <v>3245</v>
      </c>
      <c r="K408" s="27">
        <v>55100</v>
      </c>
      <c r="L408" s="103"/>
      <c r="M408" s="103"/>
    </row>
    <row r="409" spans="1:14" ht="12" customHeight="1">
      <c r="A409" s="103">
        <v>401</v>
      </c>
      <c r="B409" s="129" t="s">
        <v>97</v>
      </c>
      <c r="C409" s="635"/>
      <c r="D409" s="635">
        <v>552</v>
      </c>
      <c r="E409" s="635"/>
      <c r="F409" s="635"/>
      <c r="G409" s="103"/>
      <c r="H409" s="155" t="s">
        <v>661</v>
      </c>
      <c r="I409" s="103"/>
      <c r="J409" s="635" t="s">
        <v>3240</v>
      </c>
      <c r="K409" s="27">
        <v>50</v>
      </c>
      <c r="L409" s="103"/>
      <c r="M409" s="103"/>
      <c r="N409" s="111" t="str">
        <f t="shared" si="6"/>
        <v/>
      </c>
    </row>
    <row r="410" spans="1:14">
      <c r="A410" s="103">
        <v>402</v>
      </c>
      <c r="B410" s="129" t="s">
        <v>97</v>
      </c>
      <c r="C410" s="635"/>
      <c r="D410" s="635"/>
      <c r="E410" s="635">
        <v>55200</v>
      </c>
      <c r="F410" s="635"/>
      <c r="G410" s="103"/>
      <c r="H410" s="155" t="s">
        <v>661</v>
      </c>
      <c r="I410" s="103"/>
      <c r="J410" s="635" t="s">
        <v>3240</v>
      </c>
      <c r="K410" s="27">
        <v>552</v>
      </c>
      <c r="L410" s="103"/>
      <c r="M410" s="103"/>
      <c r="N410" s="111" t="str">
        <f t="shared" si="6"/>
        <v/>
      </c>
    </row>
    <row r="411" spans="1:14">
      <c r="A411" s="103">
        <v>403</v>
      </c>
      <c r="B411" s="129" t="s">
        <v>97</v>
      </c>
      <c r="C411" s="635"/>
      <c r="D411" s="635">
        <v>555</v>
      </c>
      <c r="E411" s="635"/>
      <c r="F411" s="635"/>
      <c r="G411" s="103"/>
      <c r="H411" s="103" t="s">
        <v>1937</v>
      </c>
      <c r="I411" s="103"/>
      <c r="J411" s="635" t="s">
        <v>3240</v>
      </c>
      <c r="K411" s="27">
        <v>50</v>
      </c>
      <c r="L411" s="103"/>
      <c r="M411" s="103"/>
      <c r="N411" s="111" t="str">
        <f t="shared" si="6"/>
        <v/>
      </c>
    </row>
    <row r="412" spans="1:14">
      <c r="A412" s="103">
        <v>404</v>
      </c>
      <c r="B412" s="129" t="s">
        <v>97</v>
      </c>
      <c r="C412" s="635"/>
      <c r="D412" s="635"/>
      <c r="E412" s="635">
        <v>55500</v>
      </c>
      <c r="F412" s="635"/>
      <c r="G412" s="103"/>
      <c r="H412" s="103" t="s">
        <v>1937</v>
      </c>
      <c r="I412" s="103"/>
      <c r="J412" s="635" t="s">
        <v>3240</v>
      </c>
      <c r="K412" s="27">
        <v>555</v>
      </c>
      <c r="L412" s="103"/>
      <c r="M412" s="103"/>
      <c r="N412" s="111" t="str">
        <f t="shared" si="6"/>
        <v/>
      </c>
    </row>
    <row r="413" spans="1:14">
      <c r="A413" s="103">
        <v>405</v>
      </c>
      <c r="B413" s="129" t="s">
        <v>97</v>
      </c>
      <c r="C413" s="635"/>
      <c r="D413" s="635"/>
      <c r="E413" s="635"/>
      <c r="F413" s="635">
        <v>550400</v>
      </c>
      <c r="G413" s="103"/>
      <c r="H413" s="103" t="s">
        <v>1937</v>
      </c>
      <c r="I413" s="103"/>
      <c r="J413" s="635" t="s">
        <v>3245</v>
      </c>
      <c r="K413" s="27">
        <v>55500</v>
      </c>
      <c r="L413" s="103"/>
      <c r="M413" s="103"/>
      <c r="N413" s="111" t="str">
        <f t="shared" si="6"/>
        <v/>
      </c>
    </row>
    <row r="414" spans="1:14">
      <c r="A414" s="103">
        <v>406</v>
      </c>
      <c r="B414" s="129" t="s">
        <v>97</v>
      </c>
      <c r="C414" s="635"/>
      <c r="D414" s="635"/>
      <c r="E414" s="635"/>
      <c r="F414" s="105">
        <v>550401</v>
      </c>
      <c r="G414" s="103"/>
      <c r="H414" s="103" t="s">
        <v>1938</v>
      </c>
      <c r="I414" s="103"/>
      <c r="J414" s="635" t="s">
        <v>3245</v>
      </c>
      <c r="K414" s="27">
        <v>55500</v>
      </c>
      <c r="L414" s="103"/>
      <c r="M414" s="103"/>
      <c r="N414" s="111" t="str">
        <f t="shared" si="6"/>
        <v/>
      </c>
    </row>
    <row r="415" spans="1:14">
      <c r="A415" s="103">
        <v>407</v>
      </c>
      <c r="B415" s="129" t="s">
        <v>97</v>
      </c>
      <c r="C415" s="635"/>
      <c r="D415" s="635"/>
      <c r="E415" s="635"/>
      <c r="F415" s="105">
        <v>550402</v>
      </c>
      <c r="G415" s="103"/>
      <c r="H415" s="103" t="s">
        <v>1939</v>
      </c>
      <c r="I415" s="103"/>
      <c r="J415" s="635" t="s">
        <v>3245</v>
      </c>
      <c r="K415" s="27">
        <v>55500</v>
      </c>
      <c r="L415" s="103"/>
      <c r="M415" s="103"/>
      <c r="N415" s="111" t="str">
        <f t="shared" si="6"/>
        <v/>
      </c>
    </row>
    <row r="416" spans="1:14">
      <c r="A416" s="103">
        <v>408</v>
      </c>
      <c r="B416" s="129" t="s">
        <v>97</v>
      </c>
      <c r="C416" s="635"/>
      <c r="D416" s="635"/>
      <c r="E416" s="635"/>
      <c r="F416" s="105">
        <v>550403</v>
      </c>
      <c r="G416" s="103"/>
      <c r="H416" s="103" t="s">
        <v>1940</v>
      </c>
      <c r="I416" s="103"/>
      <c r="J416" s="635" t="s">
        <v>3245</v>
      </c>
      <c r="K416" s="27">
        <v>55500</v>
      </c>
      <c r="L416" s="103"/>
      <c r="M416" s="103"/>
      <c r="N416" s="111" t="str">
        <f t="shared" si="6"/>
        <v/>
      </c>
    </row>
    <row r="417" spans="1:14">
      <c r="A417" s="103">
        <v>409</v>
      </c>
      <c r="B417" s="129" t="s">
        <v>97</v>
      </c>
      <c r="C417" s="635"/>
      <c r="D417" s="635"/>
      <c r="E417" s="635"/>
      <c r="F417" s="105">
        <v>550404</v>
      </c>
      <c r="G417" s="103"/>
      <c r="H417" s="103" t="s">
        <v>1941</v>
      </c>
      <c r="I417" s="103"/>
      <c r="J417" s="635" t="s">
        <v>3245</v>
      </c>
      <c r="K417" s="27">
        <v>55500</v>
      </c>
      <c r="L417" s="103"/>
      <c r="M417" s="103"/>
      <c r="N417" s="111" t="str">
        <f t="shared" si="6"/>
        <v/>
      </c>
    </row>
    <row r="418" spans="1:14">
      <c r="A418" s="103">
        <v>410</v>
      </c>
      <c r="B418" s="129" t="s">
        <v>97</v>
      </c>
      <c r="C418" s="635"/>
      <c r="D418" s="635"/>
      <c r="E418" s="635"/>
      <c r="F418" s="105">
        <v>550405</v>
      </c>
      <c r="G418" s="103"/>
      <c r="H418" s="103" t="s">
        <v>1942</v>
      </c>
      <c r="I418" s="103"/>
      <c r="J418" s="635" t="s">
        <v>3245</v>
      </c>
      <c r="K418" s="27">
        <v>55500</v>
      </c>
      <c r="L418" s="103"/>
      <c r="M418" s="103"/>
      <c r="N418" s="111" t="str">
        <f t="shared" si="6"/>
        <v/>
      </c>
    </row>
    <row r="419" spans="1:14">
      <c r="A419" s="103">
        <v>411</v>
      </c>
      <c r="B419" s="129" t="s">
        <v>97</v>
      </c>
      <c r="C419" s="635"/>
      <c r="D419" s="635"/>
      <c r="E419" s="635"/>
      <c r="F419" s="105">
        <v>550406</v>
      </c>
      <c r="G419" s="103"/>
      <c r="H419" s="103" t="s">
        <v>1943</v>
      </c>
      <c r="I419" s="103"/>
      <c r="J419" s="635" t="s">
        <v>3245</v>
      </c>
      <c r="K419" s="27">
        <v>55500</v>
      </c>
      <c r="L419" s="103"/>
      <c r="M419" s="103"/>
      <c r="N419" s="111" t="str">
        <f t="shared" si="6"/>
        <v/>
      </c>
    </row>
    <row r="420" spans="1:14">
      <c r="A420" s="103">
        <v>412</v>
      </c>
      <c r="B420" s="129" t="s">
        <v>97</v>
      </c>
      <c r="C420" s="635"/>
      <c r="D420" s="635"/>
      <c r="E420" s="635"/>
      <c r="F420" s="105">
        <v>550407</v>
      </c>
      <c r="G420" s="103"/>
      <c r="H420" s="103" t="s">
        <v>1944</v>
      </c>
      <c r="I420" s="103"/>
      <c r="J420" s="635" t="s">
        <v>3245</v>
      </c>
      <c r="K420" s="27">
        <v>55500</v>
      </c>
      <c r="L420" s="103"/>
      <c r="M420" s="103"/>
      <c r="N420" s="111" t="str">
        <f t="shared" si="6"/>
        <v/>
      </c>
    </row>
    <row r="421" spans="1:14">
      <c r="A421" s="103">
        <v>413</v>
      </c>
      <c r="B421" s="129" t="s">
        <v>97</v>
      </c>
      <c r="C421" s="635"/>
      <c r="D421" s="635"/>
      <c r="E421" s="635"/>
      <c r="F421" s="105">
        <v>550408</v>
      </c>
      <c r="G421" s="103"/>
      <c r="H421" s="103" t="s">
        <v>1945</v>
      </c>
      <c r="I421" s="103"/>
      <c r="J421" s="635" t="s">
        <v>3245</v>
      </c>
      <c r="K421" s="27">
        <v>55500</v>
      </c>
      <c r="L421" s="103"/>
      <c r="M421" s="103"/>
      <c r="N421" s="111" t="str">
        <f t="shared" si="6"/>
        <v/>
      </c>
    </row>
    <row r="422" spans="1:14">
      <c r="A422" s="103">
        <v>414</v>
      </c>
      <c r="B422" s="129" t="s">
        <v>97</v>
      </c>
      <c r="C422" s="635"/>
      <c r="D422" s="635"/>
      <c r="E422" s="635"/>
      <c r="F422" s="105">
        <v>550409</v>
      </c>
      <c r="G422" s="103"/>
      <c r="H422" s="103" t="s">
        <v>1946</v>
      </c>
      <c r="I422" s="103"/>
      <c r="J422" s="635" t="s">
        <v>3245</v>
      </c>
      <c r="K422" s="27">
        <v>55500</v>
      </c>
      <c r="L422" s="103"/>
      <c r="M422" s="103"/>
      <c r="N422" s="111" t="str">
        <f t="shared" si="6"/>
        <v/>
      </c>
    </row>
    <row r="423" spans="1:14">
      <c r="A423" s="103">
        <v>415</v>
      </c>
      <c r="B423" s="129" t="s">
        <v>97</v>
      </c>
      <c r="C423" s="635"/>
      <c r="D423" s="635"/>
      <c r="E423" s="635"/>
      <c r="F423" s="105">
        <v>550410</v>
      </c>
      <c r="G423" s="103"/>
      <c r="H423" s="103" t="s">
        <v>1947</v>
      </c>
      <c r="I423" s="103"/>
      <c r="J423" s="635" t="s">
        <v>3245</v>
      </c>
      <c r="K423" s="27">
        <v>55500</v>
      </c>
      <c r="L423" s="103"/>
      <c r="M423" s="103"/>
      <c r="N423" s="111" t="str">
        <f t="shared" si="6"/>
        <v/>
      </c>
    </row>
    <row r="424" spans="1:14">
      <c r="A424" s="103">
        <v>416</v>
      </c>
      <c r="B424" s="129" t="s">
        <v>97</v>
      </c>
      <c r="C424" s="635"/>
      <c r="D424" s="635"/>
      <c r="E424" s="635"/>
      <c r="F424" s="105">
        <v>550411</v>
      </c>
      <c r="G424" s="103"/>
      <c r="H424" s="103" t="s">
        <v>778</v>
      </c>
      <c r="I424" s="103"/>
      <c r="J424" s="635" t="s">
        <v>3245</v>
      </c>
      <c r="K424" s="27">
        <v>55500</v>
      </c>
      <c r="L424" s="103"/>
      <c r="M424" s="103"/>
      <c r="N424" s="111" t="str">
        <f t="shared" si="6"/>
        <v/>
      </c>
    </row>
    <row r="425" spans="1:14">
      <c r="A425" s="103">
        <v>417</v>
      </c>
      <c r="B425" s="129" t="s">
        <v>97</v>
      </c>
      <c r="C425" s="635"/>
      <c r="D425" s="635"/>
      <c r="E425" s="635"/>
      <c r="F425" s="105">
        <v>550412</v>
      </c>
      <c r="G425" s="103"/>
      <c r="H425" s="103" t="s">
        <v>779</v>
      </c>
      <c r="I425" s="103"/>
      <c r="J425" s="635" t="s">
        <v>3245</v>
      </c>
      <c r="K425" s="27">
        <v>55500</v>
      </c>
      <c r="L425" s="103"/>
      <c r="M425" s="103"/>
      <c r="N425" s="111" t="str">
        <f t="shared" si="6"/>
        <v/>
      </c>
    </row>
    <row r="426" spans="1:14">
      <c r="A426" s="103">
        <v>418</v>
      </c>
      <c r="B426" s="129" t="s">
        <v>97</v>
      </c>
      <c r="C426" s="635"/>
      <c r="D426" s="635"/>
      <c r="E426" s="635"/>
      <c r="F426" s="105">
        <v>550413</v>
      </c>
      <c r="G426" s="103"/>
      <c r="H426" s="103" t="s">
        <v>780</v>
      </c>
      <c r="I426" s="103"/>
      <c r="J426" s="635" t="s">
        <v>3245</v>
      </c>
      <c r="K426" s="27">
        <v>55500</v>
      </c>
      <c r="L426" s="103"/>
      <c r="M426" s="103"/>
      <c r="N426" s="111" t="str">
        <f t="shared" si="6"/>
        <v/>
      </c>
    </row>
    <row r="427" spans="1:14">
      <c r="A427" s="103">
        <v>419</v>
      </c>
      <c r="B427" s="129" t="s">
        <v>97</v>
      </c>
      <c r="C427" s="635"/>
      <c r="D427" s="635"/>
      <c r="E427" s="635"/>
      <c r="F427" s="105">
        <v>550414</v>
      </c>
      <c r="G427" s="103"/>
      <c r="H427" s="103" t="s">
        <v>781</v>
      </c>
      <c r="I427" s="103"/>
      <c r="J427" s="635" t="s">
        <v>3245</v>
      </c>
      <c r="K427" s="27">
        <v>55500</v>
      </c>
      <c r="L427" s="103"/>
      <c r="M427" s="103"/>
      <c r="N427" s="111" t="str">
        <f t="shared" si="6"/>
        <v/>
      </c>
    </row>
    <row r="428" spans="1:14">
      <c r="A428" s="103">
        <v>420</v>
      </c>
      <c r="B428" s="129" t="s">
        <v>97</v>
      </c>
      <c r="C428" s="635"/>
      <c r="D428" s="635"/>
      <c r="E428" s="635"/>
      <c r="F428" s="105">
        <v>550415</v>
      </c>
      <c r="G428" s="103"/>
      <c r="H428" s="103" t="s">
        <v>782</v>
      </c>
      <c r="I428" s="103"/>
      <c r="J428" s="635" t="s">
        <v>3245</v>
      </c>
      <c r="K428" s="27">
        <v>55500</v>
      </c>
      <c r="L428" s="103"/>
      <c r="M428" s="103"/>
      <c r="N428" s="111" t="str">
        <f t="shared" si="6"/>
        <v/>
      </c>
    </row>
    <row r="429" spans="1:14">
      <c r="A429" s="103">
        <v>421</v>
      </c>
      <c r="B429" s="129" t="s">
        <v>97</v>
      </c>
      <c r="C429" s="635"/>
      <c r="D429" s="635"/>
      <c r="E429" s="635"/>
      <c r="F429" s="105">
        <v>550416</v>
      </c>
      <c r="G429" s="103"/>
      <c r="H429" s="103" t="s">
        <v>783</v>
      </c>
      <c r="I429" s="103"/>
      <c r="J429" s="635" t="s">
        <v>3245</v>
      </c>
      <c r="K429" s="27">
        <v>55500</v>
      </c>
      <c r="L429" s="103"/>
      <c r="M429" s="103"/>
      <c r="N429" s="111" t="str">
        <f t="shared" si="6"/>
        <v/>
      </c>
    </row>
    <row r="430" spans="1:14">
      <c r="A430" s="103">
        <v>422</v>
      </c>
      <c r="B430" s="129" t="s">
        <v>97</v>
      </c>
      <c r="C430" s="635"/>
      <c r="D430" s="635"/>
      <c r="E430" s="635"/>
      <c r="F430" s="105">
        <v>550417</v>
      </c>
      <c r="G430" s="103"/>
      <c r="H430" s="103" t="s">
        <v>784</v>
      </c>
      <c r="I430" s="103"/>
      <c r="J430" s="635" t="s">
        <v>3245</v>
      </c>
      <c r="K430" s="27">
        <v>55500</v>
      </c>
      <c r="L430" s="103"/>
      <c r="M430" s="103"/>
      <c r="N430" s="111" t="str">
        <f t="shared" si="6"/>
        <v/>
      </c>
    </row>
    <row r="431" spans="1:14">
      <c r="A431" s="103">
        <v>423</v>
      </c>
      <c r="B431" s="129" t="s">
        <v>97</v>
      </c>
      <c r="C431" s="635"/>
      <c r="D431" s="635"/>
      <c r="E431" s="635"/>
      <c r="F431" s="105">
        <v>550418</v>
      </c>
      <c r="G431" s="103"/>
      <c r="H431" s="103" t="s">
        <v>785</v>
      </c>
      <c r="I431" s="103"/>
      <c r="J431" s="635" t="s">
        <v>3245</v>
      </c>
      <c r="K431" s="27">
        <v>55500</v>
      </c>
      <c r="L431" s="103"/>
      <c r="M431" s="103"/>
      <c r="N431" s="111" t="str">
        <f t="shared" si="6"/>
        <v/>
      </c>
    </row>
    <row r="432" spans="1:14">
      <c r="A432" s="103">
        <v>424</v>
      </c>
      <c r="B432" s="129" t="s">
        <v>97</v>
      </c>
      <c r="C432" s="635"/>
      <c r="D432" s="635"/>
      <c r="E432" s="635"/>
      <c r="F432" s="105">
        <v>550419</v>
      </c>
      <c r="G432" s="103"/>
      <c r="H432" s="103" t="s">
        <v>786</v>
      </c>
      <c r="I432" s="103"/>
      <c r="J432" s="635" t="s">
        <v>3245</v>
      </c>
      <c r="K432" s="27">
        <v>55500</v>
      </c>
      <c r="L432" s="103"/>
      <c r="M432" s="103"/>
      <c r="N432" s="111" t="str">
        <f t="shared" si="6"/>
        <v/>
      </c>
    </row>
    <row r="433" spans="1:14">
      <c r="A433" s="103">
        <v>425</v>
      </c>
      <c r="B433" s="129" t="s">
        <v>97</v>
      </c>
      <c r="C433" s="635"/>
      <c r="D433" s="635"/>
      <c r="E433" s="635"/>
      <c r="F433" s="105">
        <v>550420</v>
      </c>
      <c r="G433" s="103"/>
      <c r="H433" s="103" t="s">
        <v>787</v>
      </c>
      <c r="I433" s="103"/>
      <c r="J433" s="635" t="s">
        <v>3245</v>
      </c>
      <c r="K433" s="27">
        <v>55500</v>
      </c>
      <c r="L433" s="103"/>
      <c r="M433" s="103"/>
      <c r="N433" s="111" t="str">
        <f t="shared" si="6"/>
        <v/>
      </c>
    </row>
    <row r="434" spans="1:14">
      <c r="A434" s="103">
        <v>426</v>
      </c>
      <c r="B434" s="129" t="s">
        <v>97</v>
      </c>
      <c r="C434" s="635"/>
      <c r="D434" s="635"/>
      <c r="E434" s="635"/>
      <c r="F434" s="105">
        <v>550421</v>
      </c>
      <c r="G434" s="103"/>
      <c r="H434" s="103" t="s">
        <v>788</v>
      </c>
      <c r="I434" s="103"/>
      <c r="J434" s="635" t="s">
        <v>3245</v>
      </c>
      <c r="K434" s="27">
        <v>55500</v>
      </c>
      <c r="L434" s="103"/>
      <c r="M434" s="103"/>
      <c r="N434" s="111" t="str">
        <f t="shared" si="6"/>
        <v/>
      </c>
    </row>
    <row r="435" spans="1:14">
      <c r="A435" s="103">
        <v>427</v>
      </c>
      <c r="B435" s="129" t="s">
        <v>97</v>
      </c>
      <c r="C435" s="635"/>
      <c r="D435" s="635"/>
      <c r="E435" s="635"/>
      <c r="F435" s="105">
        <v>550422</v>
      </c>
      <c r="G435" s="103"/>
      <c r="H435" s="103" t="s">
        <v>789</v>
      </c>
      <c r="I435" s="103"/>
      <c r="J435" s="635" t="s">
        <v>3245</v>
      </c>
      <c r="K435" s="27">
        <v>55500</v>
      </c>
      <c r="L435" s="103"/>
      <c r="M435" s="103"/>
      <c r="N435" s="111" t="str">
        <f t="shared" si="6"/>
        <v/>
      </c>
    </row>
    <row r="436" spans="1:14">
      <c r="A436" s="103">
        <v>428</v>
      </c>
      <c r="B436" s="129" t="s">
        <v>97</v>
      </c>
      <c r="C436" s="635"/>
      <c r="D436" s="635"/>
      <c r="E436" s="635"/>
      <c r="F436" s="105">
        <v>550423</v>
      </c>
      <c r="G436" s="103"/>
      <c r="H436" s="103" t="s">
        <v>3446</v>
      </c>
      <c r="I436" s="103"/>
      <c r="J436" s="635" t="s">
        <v>3245</v>
      </c>
      <c r="K436" s="27">
        <v>55500</v>
      </c>
      <c r="L436" s="103"/>
      <c r="M436" s="103"/>
      <c r="N436" s="111" t="str">
        <f t="shared" si="6"/>
        <v/>
      </c>
    </row>
    <row r="437" spans="1:14">
      <c r="A437" s="103">
        <v>429</v>
      </c>
      <c r="B437" s="129" t="s">
        <v>97</v>
      </c>
      <c r="C437" s="635"/>
      <c r="D437" s="635"/>
      <c r="E437" s="635"/>
      <c r="F437" s="105">
        <v>550424</v>
      </c>
      <c r="G437" s="103"/>
      <c r="H437" s="103" t="s">
        <v>3447</v>
      </c>
      <c r="I437" s="103"/>
      <c r="J437" s="635" t="s">
        <v>3245</v>
      </c>
      <c r="K437" s="27">
        <v>55500</v>
      </c>
      <c r="L437" s="103"/>
      <c r="M437" s="103"/>
      <c r="N437" s="111" t="str">
        <f t="shared" si="6"/>
        <v/>
      </c>
    </row>
    <row r="438" spans="1:14">
      <c r="A438" s="103">
        <v>430</v>
      </c>
      <c r="B438" s="129" t="s">
        <v>97</v>
      </c>
      <c r="C438" s="635"/>
      <c r="D438" s="635"/>
      <c r="E438" s="635"/>
      <c r="F438" s="105">
        <v>550425</v>
      </c>
      <c r="G438" s="103"/>
      <c r="H438" s="103" t="s">
        <v>3448</v>
      </c>
      <c r="I438" s="103"/>
      <c r="J438" s="635" t="s">
        <v>3245</v>
      </c>
      <c r="K438" s="27">
        <v>55500</v>
      </c>
      <c r="L438" s="103"/>
      <c r="M438" s="103"/>
      <c r="N438" s="111" t="str">
        <f t="shared" si="6"/>
        <v/>
      </c>
    </row>
    <row r="439" spans="1:14">
      <c r="A439" s="103">
        <v>431</v>
      </c>
      <c r="B439" s="129" t="s">
        <v>97</v>
      </c>
      <c r="C439" s="635"/>
      <c r="D439" s="635"/>
      <c r="E439" s="635"/>
      <c r="F439" s="105">
        <v>550426</v>
      </c>
      <c r="G439" s="103"/>
      <c r="H439" s="103" t="s">
        <v>3449</v>
      </c>
      <c r="I439" s="103"/>
      <c r="J439" s="635" t="s">
        <v>3245</v>
      </c>
      <c r="K439" s="27">
        <v>55500</v>
      </c>
      <c r="L439" s="103"/>
      <c r="M439" s="103"/>
      <c r="N439" s="111" t="str">
        <f t="shared" si="6"/>
        <v/>
      </c>
    </row>
    <row r="440" spans="1:14">
      <c r="A440" s="103">
        <v>432</v>
      </c>
      <c r="B440" s="129" t="s">
        <v>97</v>
      </c>
      <c r="C440" s="635"/>
      <c r="D440" s="635"/>
      <c r="E440" s="635"/>
      <c r="F440" s="105">
        <v>550427</v>
      </c>
      <c r="G440" s="103"/>
      <c r="H440" s="103" t="s">
        <v>3450</v>
      </c>
      <c r="I440" s="103"/>
      <c r="J440" s="635" t="s">
        <v>3245</v>
      </c>
      <c r="K440" s="27">
        <v>55500</v>
      </c>
      <c r="L440" s="103"/>
      <c r="M440" s="103"/>
      <c r="N440" s="111" t="str">
        <f t="shared" si="6"/>
        <v/>
      </c>
    </row>
    <row r="441" spans="1:14">
      <c r="A441" s="103">
        <v>433</v>
      </c>
      <c r="B441" s="129" t="s">
        <v>97</v>
      </c>
      <c r="C441" s="635"/>
      <c r="D441" s="635"/>
      <c r="E441" s="635"/>
      <c r="F441" s="105">
        <v>550428</v>
      </c>
      <c r="G441" s="103"/>
      <c r="H441" s="103" t="s">
        <v>3451</v>
      </c>
      <c r="I441" s="103"/>
      <c r="J441" s="635" t="s">
        <v>3245</v>
      </c>
      <c r="K441" s="27">
        <v>55500</v>
      </c>
      <c r="L441" s="103"/>
      <c r="M441" s="103"/>
      <c r="N441" s="111" t="str">
        <f t="shared" si="6"/>
        <v/>
      </c>
    </row>
    <row r="442" spans="1:14">
      <c r="A442" s="103">
        <v>434</v>
      </c>
      <c r="B442" s="129" t="s">
        <v>97</v>
      </c>
      <c r="C442" s="635"/>
      <c r="D442" s="635"/>
      <c r="E442" s="635"/>
      <c r="F442" s="105">
        <v>550429</v>
      </c>
      <c r="G442" s="103"/>
      <c r="H442" s="103" t="s">
        <v>3463</v>
      </c>
      <c r="I442" s="103"/>
      <c r="J442" s="635" t="s">
        <v>3245</v>
      </c>
      <c r="K442" s="27">
        <v>55500</v>
      </c>
      <c r="L442" s="103"/>
      <c r="M442" s="103"/>
      <c r="N442" s="111" t="str">
        <f t="shared" si="6"/>
        <v/>
      </c>
    </row>
    <row r="443" spans="1:14">
      <c r="A443" s="103">
        <v>435</v>
      </c>
      <c r="B443" s="129" t="s">
        <v>97</v>
      </c>
      <c r="C443" s="635"/>
      <c r="D443" s="635"/>
      <c r="E443" s="635"/>
      <c r="F443" s="105">
        <v>550430</v>
      </c>
      <c r="G443" s="103"/>
      <c r="H443" s="103" t="s">
        <v>3464</v>
      </c>
      <c r="I443" s="103"/>
      <c r="J443" s="635" t="s">
        <v>3245</v>
      </c>
      <c r="K443" s="27">
        <v>55500</v>
      </c>
      <c r="L443" s="103"/>
      <c r="M443" s="103"/>
      <c r="N443" s="111" t="str">
        <f t="shared" si="6"/>
        <v/>
      </c>
    </row>
    <row r="444" spans="1:14">
      <c r="A444" s="103">
        <v>436</v>
      </c>
      <c r="B444" s="129" t="s">
        <v>97</v>
      </c>
      <c r="C444" s="635"/>
      <c r="D444" s="635"/>
      <c r="E444" s="635"/>
      <c r="F444" s="105">
        <v>550431</v>
      </c>
      <c r="G444" s="103"/>
      <c r="H444" s="103" t="s">
        <v>3465</v>
      </c>
      <c r="I444" s="103"/>
      <c r="J444" s="635" t="s">
        <v>3245</v>
      </c>
      <c r="K444" s="27">
        <v>55500</v>
      </c>
      <c r="L444" s="103"/>
      <c r="M444" s="103"/>
      <c r="N444" s="111" t="str">
        <f t="shared" si="6"/>
        <v/>
      </c>
    </row>
    <row r="445" spans="1:14">
      <c r="A445" s="103">
        <v>437</v>
      </c>
      <c r="B445" s="129" t="s">
        <v>97</v>
      </c>
      <c r="C445" s="635"/>
      <c r="D445" s="635"/>
      <c r="E445" s="635"/>
      <c r="F445" s="105">
        <v>550432</v>
      </c>
      <c r="G445" s="103"/>
      <c r="H445" s="103" t="s">
        <v>3466</v>
      </c>
      <c r="I445" s="103"/>
      <c r="J445" s="635" t="s">
        <v>3245</v>
      </c>
      <c r="K445" s="27">
        <v>55500</v>
      </c>
      <c r="L445" s="103"/>
      <c r="M445" s="103"/>
      <c r="N445" s="111" t="str">
        <f t="shared" si="6"/>
        <v/>
      </c>
    </row>
    <row r="446" spans="1:14">
      <c r="A446" s="103">
        <v>438</v>
      </c>
      <c r="B446" s="129" t="s">
        <v>97</v>
      </c>
      <c r="C446" s="635"/>
      <c r="D446" s="635"/>
      <c r="E446" s="635"/>
      <c r="F446" s="105">
        <v>550433</v>
      </c>
      <c r="G446" s="103"/>
      <c r="H446" s="103" t="s">
        <v>3467</v>
      </c>
      <c r="I446" s="103"/>
      <c r="J446" s="635" t="s">
        <v>3245</v>
      </c>
      <c r="K446" s="27">
        <v>55500</v>
      </c>
      <c r="L446" s="103"/>
      <c r="M446" s="103"/>
      <c r="N446" s="111" t="str">
        <f t="shared" si="6"/>
        <v/>
      </c>
    </row>
    <row r="447" spans="1:14">
      <c r="A447" s="103">
        <v>439</v>
      </c>
      <c r="B447" s="129" t="s">
        <v>97</v>
      </c>
      <c r="C447" s="635"/>
      <c r="D447" s="635"/>
      <c r="E447" s="635"/>
      <c r="F447" s="105">
        <v>550434</v>
      </c>
      <c r="G447" s="103"/>
      <c r="H447" s="103" t="s">
        <v>3468</v>
      </c>
      <c r="I447" s="103"/>
      <c r="J447" s="635" t="s">
        <v>3245</v>
      </c>
      <c r="K447" s="27">
        <v>55500</v>
      </c>
      <c r="L447" s="103"/>
      <c r="M447" s="103"/>
      <c r="N447" s="111" t="str">
        <f t="shared" si="6"/>
        <v/>
      </c>
    </row>
    <row r="448" spans="1:14">
      <c r="A448" s="103">
        <v>440</v>
      </c>
      <c r="B448" s="129" t="s">
        <v>97</v>
      </c>
      <c r="C448" s="635"/>
      <c r="D448" s="635"/>
      <c r="E448" s="635"/>
      <c r="F448" s="105">
        <v>550435</v>
      </c>
      <c r="G448" s="103"/>
      <c r="H448" s="103" t="s">
        <v>3469</v>
      </c>
      <c r="I448" s="103"/>
      <c r="J448" s="635" t="s">
        <v>3245</v>
      </c>
      <c r="K448" s="27">
        <v>55500</v>
      </c>
      <c r="L448" s="103"/>
      <c r="M448" s="103"/>
      <c r="N448" s="111" t="str">
        <f t="shared" si="6"/>
        <v/>
      </c>
    </row>
    <row r="449" spans="1:14">
      <c r="A449" s="103">
        <v>441</v>
      </c>
      <c r="B449" s="129" t="s">
        <v>97</v>
      </c>
      <c r="C449" s="635"/>
      <c r="D449" s="635"/>
      <c r="E449" s="635"/>
      <c r="F449" s="105">
        <v>550436</v>
      </c>
      <c r="G449" s="103"/>
      <c r="H449" s="103" t="s">
        <v>3470</v>
      </c>
      <c r="I449" s="103"/>
      <c r="J449" s="635" t="s">
        <v>3245</v>
      </c>
      <c r="K449" s="27">
        <v>55500</v>
      </c>
      <c r="L449" s="103"/>
      <c r="M449" s="103"/>
      <c r="N449" s="111" t="str">
        <f t="shared" si="6"/>
        <v/>
      </c>
    </row>
    <row r="450" spans="1:14">
      <c r="A450" s="103">
        <v>442</v>
      </c>
      <c r="B450" s="129" t="s">
        <v>97</v>
      </c>
      <c r="C450" s="635"/>
      <c r="D450" s="635"/>
      <c r="E450" s="635"/>
      <c r="F450" s="105">
        <v>550437</v>
      </c>
      <c r="G450" s="103"/>
      <c r="H450" s="103" t="s">
        <v>3471</v>
      </c>
      <c r="I450" s="103"/>
      <c r="J450" s="635" t="s">
        <v>3245</v>
      </c>
      <c r="K450" s="27">
        <v>55500</v>
      </c>
      <c r="L450" s="103"/>
      <c r="M450" s="103"/>
      <c r="N450" s="111" t="str">
        <f t="shared" si="6"/>
        <v/>
      </c>
    </row>
    <row r="451" spans="1:14">
      <c r="A451" s="103">
        <v>443</v>
      </c>
      <c r="B451" s="129" t="s">
        <v>97</v>
      </c>
      <c r="C451" s="635"/>
      <c r="D451" s="635"/>
      <c r="E451" s="635"/>
      <c r="F451" s="105">
        <v>550438</v>
      </c>
      <c r="G451" s="103"/>
      <c r="H451" s="103" t="s">
        <v>3472</v>
      </c>
      <c r="I451" s="103"/>
      <c r="J451" s="635" t="s">
        <v>3245</v>
      </c>
      <c r="K451" s="27">
        <v>55500</v>
      </c>
      <c r="L451" s="103"/>
      <c r="M451" s="103"/>
      <c r="N451" s="111" t="str">
        <f t="shared" si="6"/>
        <v/>
      </c>
    </row>
    <row r="452" spans="1:14">
      <c r="A452" s="103">
        <v>444</v>
      </c>
      <c r="B452" s="129" t="s">
        <v>97</v>
      </c>
      <c r="C452" s="635"/>
      <c r="D452" s="635"/>
      <c r="E452" s="635"/>
      <c r="F452" s="105">
        <v>550439</v>
      </c>
      <c r="G452" s="103"/>
      <c r="H452" s="103" t="s">
        <v>3473</v>
      </c>
      <c r="I452" s="103"/>
      <c r="J452" s="635" t="s">
        <v>3245</v>
      </c>
      <c r="K452" s="27">
        <v>55500</v>
      </c>
      <c r="L452" s="103"/>
      <c r="M452" s="103"/>
      <c r="N452" s="111" t="str">
        <f t="shared" si="6"/>
        <v/>
      </c>
    </row>
    <row r="453" spans="1:14">
      <c r="A453" s="103">
        <v>445</v>
      </c>
      <c r="B453" s="129" t="s">
        <v>97</v>
      </c>
      <c r="C453" s="635"/>
      <c r="D453" s="635"/>
      <c r="E453" s="635"/>
      <c r="F453" s="105">
        <v>550440</v>
      </c>
      <c r="G453" s="103"/>
      <c r="H453" s="103" t="s">
        <v>3474</v>
      </c>
      <c r="I453" s="103"/>
      <c r="J453" s="635" t="s">
        <v>3245</v>
      </c>
      <c r="K453" s="27">
        <v>55500</v>
      </c>
      <c r="L453" s="103"/>
      <c r="M453" s="103"/>
      <c r="N453" s="111" t="str">
        <f t="shared" si="6"/>
        <v/>
      </c>
    </row>
    <row r="454" spans="1:14">
      <c r="A454" s="103">
        <v>446</v>
      </c>
      <c r="B454" s="129" t="s">
        <v>97</v>
      </c>
      <c r="C454" s="635"/>
      <c r="D454" s="635"/>
      <c r="E454" s="635"/>
      <c r="F454" s="105">
        <v>550441</v>
      </c>
      <c r="G454" s="103"/>
      <c r="H454" s="103" t="s">
        <v>3475</v>
      </c>
      <c r="I454" s="103"/>
      <c r="J454" s="635" t="s">
        <v>3245</v>
      </c>
      <c r="K454" s="27">
        <v>55500</v>
      </c>
      <c r="L454" s="103"/>
      <c r="M454" s="103"/>
      <c r="N454" s="111" t="str">
        <f t="shared" si="6"/>
        <v/>
      </c>
    </row>
    <row r="455" spans="1:14">
      <c r="A455" s="103">
        <v>447</v>
      </c>
      <c r="B455" s="129" t="s">
        <v>97</v>
      </c>
      <c r="C455" s="635"/>
      <c r="D455" s="635"/>
      <c r="E455" s="635"/>
      <c r="F455" s="105">
        <v>550442</v>
      </c>
      <c r="G455" s="103"/>
      <c r="H455" s="103" t="s">
        <v>3476</v>
      </c>
      <c r="I455" s="103"/>
      <c r="J455" s="635" t="s">
        <v>3245</v>
      </c>
      <c r="K455" s="27">
        <v>55500</v>
      </c>
      <c r="L455" s="103"/>
      <c r="M455" s="103"/>
      <c r="N455" s="111" t="str">
        <f t="shared" si="6"/>
        <v/>
      </c>
    </row>
    <row r="456" spans="1:14">
      <c r="A456" s="103">
        <v>448</v>
      </c>
      <c r="B456" s="129" t="s">
        <v>97</v>
      </c>
      <c r="C456" s="635"/>
      <c r="D456" s="635"/>
      <c r="E456" s="635"/>
      <c r="F456" s="105">
        <v>550443</v>
      </c>
      <c r="G456" s="103"/>
      <c r="H456" s="103" t="s">
        <v>3477</v>
      </c>
      <c r="I456" s="103"/>
      <c r="J456" s="635" t="s">
        <v>3245</v>
      </c>
      <c r="K456" s="27">
        <v>55500</v>
      </c>
      <c r="L456" s="103"/>
      <c r="M456" s="103"/>
      <c r="N456" s="111" t="str">
        <f t="shared" si="6"/>
        <v/>
      </c>
    </row>
    <row r="457" spans="1:14">
      <c r="A457" s="103">
        <v>449</v>
      </c>
      <c r="B457" s="129" t="s">
        <v>97</v>
      </c>
      <c r="C457" s="635"/>
      <c r="D457" s="635"/>
      <c r="E457" s="635"/>
      <c r="F457" s="105">
        <v>550444</v>
      </c>
      <c r="G457" s="103"/>
      <c r="H457" s="103" t="s">
        <v>3478</v>
      </c>
      <c r="I457" s="103"/>
      <c r="J457" s="635" t="s">
        <v>3245</v>
      </c>
      <c r="K457" s="27">
        <v>55500</v>
      </c>
      <c r="L457" s="103"/>
      <c r="M457" s="103"/>
      <c r="N457" s="111" t="str">
        <f t="shared" si="6"/>
        <v/>
      </c>
    </row>
    <row r="458" spans="1:14">
      <c r="A458" s="103">
        <v>450</v>
      </c>
      <c r="B458" s="129" t="s">
        <v>97</v>
      </c>
      <c r="C458" s="635"/>
      <c r="D458" s="635"/>
      <c r="E458" s="635"/>
      <c r="F458" s="105">
        <v>550445</v>
      </c>
      <c r="G458" s="103"/>
      <c r="H458" s="103" t="s">
        <v>3479</v>
      </c>
      <c r="I458" s="103"/>
      <c r="J458" s="635" t="s">
        <v>3245</v>
      </c>
      <c r="K458" s="27">
        <v>55500</v>
      </c>
      <c r="L458" s="103"/>
      <c r="M458" s="103"/>
      <c r="N458" s="111" t="str">
        <f t="shared" si="6"/>
        <v/>
      </c>
    </row>
    <row r="459" spans="1:14">
      <c r="A459" s="103">
        <v>451</v>
      </c>
      <c r="B459" s="129" t="s">
        <v>97</v>
      </c>
      <c r="C459" s="635"/>
      <c r="D459" s="635"/>
      <c r="E459" s="635"/>
      <c r="F459" s="105">
        <v>550446</v>
      </c>
      <c r="G459" s="103"/>
      <c r="H459" s="103" t="s">
        <v>3366</v>
      </c>
      <c r="I459" s="103"/>
      <c r="J459" s="635" t="s">
        <v>3245</v>
      </c>
      <c r="K459" s="27">
        <v>55500</v>
      </c>
      <c r="L459" s="103"/>
      <c r="M459" s="103"/>
      <c r="N459" s="111" t="str">
        <f t="shared" si="6"/>
        <v/>
      </c>
    </row>
    <row r="460" spans="1:14">
      <c r="A460" s="103">
        <v>452</v>
      </c>
      <c r="B460" s="129" t="s">
        <v>97</v>
      </c>
      <c r="C460" s="635"/>
      <c r="D460" s="635"/>
      <c r="E460" s="635"/>
      <c r="F460" s="105">
        <v>550447</v>
      </c>
      <c r="G460" s="103"/>
      <c r="H460" s="103" t="s">
        <v>3367</v>
      </c>
      <c r="I460" s="103"/>
      <c r="J460" s="635" t="s">
        <v>3245</v>
      </c>
      <c r="K460" s="27">
        <v>55500</v>
      </c>
      <c r="L460" s="103"/>
      <c r="M460" s="103"/>
      <c r="N460" s="111" t="str">
        <f t="shared" si="6"/>
        <v/>
      </c>
    </row>
    <row r="461" spans="1:14">
      <c r="A461" s="103">
        <v>453</v>
      </c>
      <c r="B461" s="129" t="s">
        <v>97</v>
      </c>
      <c r="C461" s="635"/>
      <c r="D461" s="635"/>
      <c r="E461" s="635"/>
      <c r="F461" s="105">
        <v>550448</v>
      </c>
      <c r="G461" s="103"/>
      <c r="H461" s="103" t="s">
        <v>3368</v>
      </c>
      <c r="I461" s="103"/>
      <c r="J461" s="635" t="s">
        <v>3245</v>
      </c>
      <c r="K461" s="27">
        <v>55500</v>
      </c>
      <c r="L461" s="103"/>
      <c r="M461" s="103"/>
      <c r="N461" s="111" t="str">
        <f t="shared" si="6"/>
        <v/>
      </c>
    </row>
    <row r="462" spans="1:14">
      <c r="A462" s="103">
        <v>454</v>
      </c>
      <c r="B462" s="129" t="s">
        <v>97</v>
      </c>
      <c r="C462" s="635"/>
      <c r="D462" s="635"/>
      <c r="E462" s="635"/>
      <c r="F462" s="105">
        <v>550449</v>
      </c>
      <c r="G462" s="103"/>
      <c r="H462" s="103" t="s">
        <v>3369</v>
      </c>
      <c r="I462" s="103"/>
      <c r="J462" s="635" t="s">
        <v>3245</v>
      </c>
      <c r="K462" s="27">
        <v>55500</v>
      </c>
      <c r="L462" s="103"/>
      <c r="M462" s="103"/>
      <c r="N462" s="111" t="str">
        <f t="shared" si="6"/>
        <v/>
      </c>
    </row>
    <row r="463" spans="1:14">
      <c r="A463" s="103">
        <v>455</v>
      </c>
      <c r="B463" s="129" t="s">
        <v>97</v>
      </c>
      <c r="C463" s="635"/>
      <c r="D463" s="635"/>
      <c r="E463" s="635"/>
      <c r="F463" s="105">
        <v>550450</v>
      </c>
      <c r="G463" s="103"/>
      <c r="H463" s="103" t="s">
        <v>3370</v>
      </c>
      <c r="I463" s="103"/>
      <c r="J463" s="635" t="s">
        <v>3245</v>
      </c>
      <c r="K463" s="27">
        <v>55500</v>
      </c>
      <c r="L463" s="103"/>
      <c r="M463" s="103"/>
      <c r="N463" s="111" t="str">
        <f t="shared" si="6"/>
        <v/>
      </c>
    </row>
    <row r="464" spans="1:14">
      <c r="A464" s="103">
        <v>456</v>
      </c>
      <c r="B464" s="129" t="s">
        <v>97</v>
      </c>
      <c r="C464" s="635"/>
      <c r="D464" s="635"/>
      <c r="E464" s="635"/>
      <c r="F464" s="105">
        <v>550451</v>
      </c>
      <c r="G464" s="103"/>
      <c r="H464" s="103" t="s">
        <v>3371</v>
      </c>
      <c r="I464" s="103"/>
      <c r="J464" s="635" t="s">
        <v>3245</v>
      </c>
      <c r="K464" s="27">
        <v>55500</v>
      </c>
      <c r="L464" s="103"/>
      <c r="M464" s="103"/>
      <c r="N464" s="111" t="str">
        <f t="shared" si="6"/>
        <v/>
      </c>
    </row>
    <row r="465" spans="1:14">
      <c r="A465" s="103">
        <v>457</v>
      </c>
      <c r="B465" s="129" t="s">
        <v>97</v>
      </c>
      <c r="C465" s="635"/>
      <c r="D465" s="635"/>
      <c r="E465" s="635"/>
      <c r="F465" s="105">
        <v>550452</v>
      </c>
      <c r="G465" s="103"/>
      <c r="H465" s="103" t="s">
        <v>3372</v>
      </c>
      <c r="I465" s="103"/>
      <c r="J465" s="635" t="s">
        <v>3245</v>
      </c>
      <c r="K465" s="27">
        <v>55500</v>
      </c>
      <c r="L465" s="103"/>
      <c r="M465" s="103"/>
      <c r="N465" s="111" t="str">
        <f t="shared" si="6"/>
        <v/>
      </c>
    </row>
    <row r="466" spans="1:14">
      <c r="A466" s="103">
        <v>458</v>
      </c>
      <c r="B466" s="129" t="s">
        <v>97</v>
      </c>
      <c r="C466" s="635"/>
      <c r="D466" s="635"/>
      <c r="E466" s="635"/>
      <c r="F466" s="105">
        <v>550453</v>
      </c>
      <c r="G466" s="103"/>
      <c r="H466" s="103" t="s">
        <v>3373</v>
      </c>
      <c r="I466" s="103"/>
      <c r="J466" s="635" t="s">
        <v>3245</v>
      </c>
      <c r="K466" s="27">
        <v>55500</v>
      </c>
      <c r="L466" s="103"/>
      <c r="M466" s="103"/>
      <c r="N466" s="111" t="str">
        <f t="shared" ref="N466:N529" si="7">LEFT(M466,3)</f>
        <v/>
      </c>
    </row>
    <row r="467" spans="1:14">
      <c r="A467" s="103">
        <v>459</v>
      </c>
      <c r="B467" s="129" t="s">
        <v>97</v>
      </c>
      <c r="C467" s="635"/>
      <c r="D467" s="635"/>
      <c r="E467" s="635"/>
      <c r="F467" s="105">
        <v>550454</v>
      </c>
      <c r="G467" s="103"/>
      <c r="H467" s="103" t="s">
        <v>3374</v>
      </c>
      <c r="I467" s="103"/>
      <c r="J467" s="635" t="s">
        <v>3245</v>
      </c>
      <c r="K467" s="27">
        <v>55500</v>
      </c>
      <c r="L467" s="103"/>
      <c r="M467" s="103"/>
      <c r="N467" s="111" t="str">
        <f t="shared" si="7"/>
        <v/>
      </c>
    </row>
    <row r="468" spans="1:14">
      <c r="A468" s="103">
        <v>460</v>
      </c>
      <c r="B468" s="129" t="s">
        <v>97</v>
      </c>
      <c r="C468" s="635"/>
      <c r="D468" s="635"/>
      <c r="E468" s="635"/>
      <c r="F468" s="105">
        <v>550455</v>
      </c>
      <c r="G468" s="103"/>
      <c r="H468" s="103" t="s">
        <v>3375</v>
      </c>
      <c r="I468" s="103"/>
      <c r="J468" s="635" t="s">
        <v>3245</v>
      </c>
      <c r="K468" s="27">
        <v>55500</v>
      </c>
      <c r="L468" s="103"/>
      <c r="M468" s="103"/>
      <c r="N468" s="111" t="str">
        <f t="shared" si="7"/>
        <v/>
      </c>
    </row>
    <row r="469" spans="1:14">
      <c r="A469" s="103">
        <v>461</v>
      </c>
      <c r="B469" s="129" t="s">
        <v>97</v>
      </c>
      <c r="C469" s="635"/>
      <c r="D469" s="635"/>
      <c r="E469" s="635"/>
      <c r="F469" s="105">
        <v>550456</v>
      </c>
      <c r="G469" s="103"/>
      <c r="H469" s="103" t="s">
        <v>3376</v>
      </c>
      <c r="I469" s="103"/>
      <c r="J469" s="635" t="s">
        <v>3245</v>
      </c>
      <c r="K469" s="27">
        <v>55500</v>
      </c>
      <c r="L469" s="103"/>
      <c r="M469" s="103"/>
      <c r="N469" s="111" t="str">
        <f t="shared" si="7"/>
        <v/>
      </c>
    </row>
    <row r="470" spans="1:14">
      <c r="A470" s="103">
        <v>462</v>
      </c>
      <c r="B470" s="129" t="s">
        <v>97</v>
      </c>
      <c r="C470" s="635"/>
      <c r="D470" s="635"/>
      <c r="E470" s="635"/>
      <c r="F470" s="105">
        <v>550457</v>
      </c>
      <c r="G470" s="103"/>
      <c r="H470" s="103" t="s">
        <v>3377</v>
      </c>
      <c r="I470" s="103"/>
      <c r="J470" s="635" t="s">
        <v>3245</v>
      </c>
      <c r="K470" s="27">
        <v>55500</v>
      </c>
      <c r="L470" s="103"/>
      <c r="M470" s="103"/>
      <c r="N470" s="111" t="str">
        <f t="shared" si="7"/>
        <v/>
      </c>
    </row>
    <row r="471" spans="1:14">
      <c r="A471" s="103">
        <v>463</v>
      </c>
      <c r="B471" s="129" t="s">
        <v>97</v>
      </c>
      <c r="C471" s="635"/>
      <c r="D471" s="635"/>
      <c r="E471" s="635"/>
      <c r="F471" s="105">
        <v>550458</v>
      </c>
      <c r="G471" s="103"/>
      <c r="H471" s="103" t="s">
        <v>3378</v>
      </c>
      <c r="I471" s="103"/>
      <c r="J471" s="635" t="s">
        <v>3245</v>
      </c>
      <c r="K471" s="27">
        <v>55500</v>
      </c>
      <c r="L471" s="103"/>
      <c r="M471" s="103"/>
      <c r="N471" s="111" t="str">
        <f t="shared" si="7"/>
        <v/>
      </c>
    </row>
    <row r="472" spans="1:14">
      <c r="A472" s="103">
        <v>464</v>
      </c>
      <c r="B472" s="129" t="s">
        <v>97</v>
      </c>
      <c r="C472" s="635"/>
      <c r="D472" s="635"/>
      <c r="E472" s="635"/>
      <c r="F472" s="105">
        <v>550459</v>
      </c>
      <c r="G472" s="103"/>
      <c r="H472" s="103" t="s">
        <v>3379</v>
      </c>
      <c r="I472" s="103"/>
      <c r="J472" s="635" t="s">
        <v>3245</v>
      </c>
      <c r="K472" s="27">
        <v>55500</v>
      </c>
      <c r="L472" s="103"/>
      <c r="M472" s="103"/>
      <c r="N472" s="111" t="str">
        <f t="shared" si="7"/>
        <v/>
      </c>
    </row>
    <row r="473" spans="1:14">
      <c r="A473" s="103">
        <v>465</v>
      </c>
      <c r="B473" s="129" t="s">
        <v>97</v>
      </c>
      <c r="C473" s="635"/>
      <c r="D473" s="635"/>
      <c r="E473" s="635"/>
      <c r="F473" s="105">
        <v>550460</v>
      </c>
      <c r="G473" s="103"/>
      <c r="H473" s="103" t="s">
        <v>3380</v>
      </c>
      <c r="I473" s="103"/>
      <c r="J473" s="635" t="s">
        <v>3245</v>
      </c>
      <c r="K473" s="27">
        <v>55500</v>
      </c>
      <c r="L473" s="103"/>
      <c r="M473" s="103"/>
      <c r="N473" s="111" t="str">
        <f t="shared" si="7"/>
        <v/>
      </c>
    </row>
    <row r="474" spans="1:14">
      <c r="A474" s="103">
        <v>466</v>
      </c>
      <c r="B474" s="129" t="s">
        <v>97</v>
      </c>
      <c r="C474" s="635"/>
      <c r="D474" s="635"/>
      <c r="E474" s="635"/>
      <c r="F474" s="105">
        <v>550461</v>
      </c>
      <c r="G474" s="103"/>
      <c r="H474" s="103" t="s">
        <v>3381</v>
      </c>
      <c r="I474" s="103"/>
      <c r="J474" s="635" t="s">
        <v>3245</v>
      </c>
      <c r="K474" s="27">
        <v>55500</v>
      </c>
      <c r="L474" s="103"/>
      <c r="M474" s="103"/>
      <c r="N474" s="111" t="str">
        <f t="shared" si="7"/>
        <v/>
      </c>
    </row>
    <row r="475" spans="1:14">
      <c r="A475" s="103">
        <v>467</v>
      </c>
      <c r="B475" s="129" t="s">
        <v>97</v>
      </c>
      <c r="C475" s="635"/>
      <c r="D475" s="635"/>
      <c r="E475" s="635"/>
      <c r="F475" s="105">
        <v>550462</v>
      </c>
      <c r="G475" s="103"/>
      <c r="H475" s="103" t="s">
        <v>3382</v>
      </c>
      <c r="I475" s="103"/>
      <c r="J475" s="635" t="s">
        <v>3245</v>
      </c>
      <c r="K475" s="27">
        <v>55500</v>
      </c>
      <c r="L475" s="103"/>
      <c r="M475" s="103"/>
      <c r="N475" s="111" t="str">
        <f t="shared" si="7"/>
        <v/>
      </c>
    </row>
    <row r="476" spans="1:14">
      <c r="A476" s="103">
        <v>468</v>
      </c>
      <c r="B476" s="129" t="s">
        <v>97</v>
      </c>
      <c r="C476" s="635"/>
      <c r="D476" s="635"/>
      <c r="E476" s="635"/>
      <c r="F476" s="105">
        <v>550463</v>
      </c>
      <c r="G476" s="103"/>
      <c r="H476" s="103" t="s">
        <v>2286</v>
      </c>
      <c r="I476" s="103"/>
      <c r="J476" s="635" t="s">
        <v>3245</v>
      </c>
      <c r="K476" s="27">
        <v>55500</v>
      </c>
      <c r="L476" s="103"/>
      <c r="M476" s="103"/>
      <c r="N476" s="111" t="str">
        <f t="shared" si="7"/>
        <v/>
      </c>
    </row>
    <row r="477" spans="1:14">
      <c r="A477" s="103">
        <v>469</v>
      </c>
      <c r="B477" s="129" t="s">
        <v>97</v>
      </c>
      <c r="C477" s="635"/>
      <c r="D477" s="635"/>
      <c r="E477" s="635"/>
      <c r="F477" s="105">
        <v>550464</v>
      </c>
      <c r="G477" s="103"/>
      <c r="H477" s="103" t="s">
        <v>2287</v>
      </c>
      <c r="I477" s="103"/>
      <c r="J477" s="635" t="s">
        <v>3245</v>
      </c>
      <c r="K477" s="27">
        <v>55500</v>
      </c>
      <c r="L477" s="103"/>
      <c r="M477" s="103"/>
      <c r="N477" s="111" t="str">
        <f t="shared" si="7"/>
        <v/>
      </c>
    </row>
    <row r="478" spans="1:14">
      <c r="A478" s="103">
        <v>470</v>
      </c>
      <c r="B478" s="129" t="s">
        <v>97</v>
      </c>
      <c r="C478" s="635"/>
      <c r="D478" s="635"/>
      <c r="E478" s="635"/>
      <c r="F478" s="105">
        <v>550465</v>
      </c>
      <c r="G478" s="103"/>
      <c r="H478" s="103" t="s">
        <v>2288</v>
      </c>
      <c r="I478" s="103"/>
      <c r="J478" s="635" t="s">
        <v>3245</v>
      </c>
      <c r="K478" s="27">
        <v>55500</v>
      </c>
      <c r="L478" s="103"/>
      <c r="M478" s="103"/>
      <c r="N478" s="111" t="str">
        <f t="shared" si="7"/>
        <v/>
      </c>
    </row>
    <row r="479" spans="1:14">
      <c r="A479" s="103">
        <v>471</v>
      </c>
      <c r="B479" s="129" t="s">
        <v>97</v>
      </c>
      <c r="C479" s="635"/>
      <c r="D479" s="635"/>
      <c r="E479" s="635"/>
      <c r="F479" s="105">
        <v>550466</v>
      </c>
      <c r="G479" s="103"/>
      <c r="H479" s="103" t="s">
        <v>2289</v>
      </c>
      <c r="I479" s="103"/>
      <c r="J479" s="635" t="s">
        <v>3245</v>
      </c>
      <c r="K479" s="27">
        <v>55500</v>
      </c>
      <c r="L479" s="103"/>
      <c r="M479" s="103"/>
      <c r="N479" s="111" t="str">
        <f t="shared" si="7"/>
        <v/>
      </c>
    </row>
    <row r="480" spans="1:14">
      <c r="A480" s="103">
        <v>472</v>
      </c>
      <c r="B480" s="129" t="s">
        <v>97</v>
      </c>
      <c r="C480" s="635"/>
      <c r="D480" s="635"/>
      <c r="E480" s="635"/>
      <c r="F480" s="105">
        <v>550467</v>
      </c>
      <c r="G480" s="103"/>
      <c r="H480" s="103" t="s">
        <v>2290</v>
      </c>
      <c r="I480" s="103"/>
      <c r="J480" s="635" t="s">
        <v>3245</v>
      </c>
      <c r="K480" s="27">
        <v>55500</v>
      </c>
      <c r="L480" s="103"/>
      <c r="M480" s="103"/>
      <c r="N480" s="111" t="str">
        <f t="shared" si="7"/>
        <v/>
      </c>
    </row>
    <row r="481" spans="1:14">
      <c r="A481" s="103">
        <v>473</v>
      </c>
      <c r="B481" s="129" t="s">
        <v>97</v>
      </c>
      <c r="C481" s="635"/>
      <c r="D481" s="635"/>
      <c r="E481" s="635"/>
      <c r="F481" s="105">
        <v>550468</v>
      </c>
      <c r="G481" s="103"/>
      <c r="H481" s="103" t="s">
        <v>2291</v>
      </c>
      <c r="I481" s="103"/>
      <c r="J481" s="635" t="s">
        <v>3245</v>
      </c>
      <c r="K481" s="27">
        <v>55500</v>
      </c>
      <c r="L481" s="103"/>
      <c r="M481" s="103"/>
      <c r="N481" s="111" t="str">
        <f t="shared" si="7"/>
        <v/>
      </c>
    </row>
    <row r="482" spans="1:14">
      <c r="A482" s="103">
        <v>474</v>
      </c>
      <c r="B482" s="129" t="s">
        <v>97</v>
      </c>
      <c r="C482" s="635"/>
      <c r="D482" s="635"/>
      <c r="E482" s="635"/>
      <c r="F482" s="105">
        <v>550469</v>
      </c>
      <c r="G482" s="103"/>
      <c r="H482" s="103" t="s">
        <v>2292</v>
      </c>
      <c r="I482" s="103"/>
      <c r="J482" s="635" t="s">
        <v>3245</v>
      </c>
      <c r="K482" s="27">
        <v>55500</v>
      </c>
      <c r="L482" s="103"/>
      <c r="M482" s="103"/>
      <c r="N482" s="111" t="str">
        <f t="shared" si="7"/>
        <v/>
      </c>
    </row>
    <row r="483" spans="1:14">
      <c r="A483" s="103">
        <v>475</v>
      </c>
      <c r="B483" s="129" t="s">
        <v>97</v>
      </c>
      <c r="C483" s="635"/>
      <c r="D483" s="635"/>
      <c r="E483" s="635"/>
      <c r="F483" s="105">
        <v>550470</v>
      </c>
      <c r="G483" s="103"/>
      <c r="H483" s="103" t="s">
        <v>2293</v>
      </c>
      <c r="I483" s="103"/>
      <c r="J483" s="635" t="s">
        <v>3245</v>
      </c>
      <c r="K483" s="27">
        <v>55500</v>
      </c>
      <c r="L483" s="103"/>
      <c r="M483" s="103"/>
      <c r="N483" s="111" t="str">
        <f t="shared" si="7"/>
        <v/>
      </c>
    </row>
    <row r="484" spans="1:14">
      <c r="A484" s="103">
        <v>476</v>
      </c>
      <c r="B484" s="129" t="s">
        <v>97</v>
      </c>
      <c r="C484" s="635"/>
      <c r="D484" s="635"/>
      <c r="E484" s="635"/>
      <c r="F484" s="105">
        <v>550471</v>
      </c>
      <c r="G484" s="103"/>
      <c r="H484" s="103" t="s">
        <v>2294</v>
      </c>
      <c r="I484" s="103"/>
      <c r="J484" s="635" t="s">
        <v>3245</v>
      </c>
      <c r="K484" s="27">
        <v>55500</v>
      </c>
      <c r="L484" s="103"/>
      <c r="M484" s="103"/>
      <c r="N484" s="111" t="str">
        <f t="shared" si="7"/>
        <v/>
      </c>
    </row>
    <row r="485" spans="1:14">
      <c r="A485" s="103">
        <v>477</v>
      </c>
      <c r="B485" s="129" t="s">
        <v>97</v>
      </c>
      <c r="C485" s="635"/>
      <c r="D485" s="635"/>
      <c r="E485" s="635"/>
      <c r="F485" s="105">
        <v>550472</v>
      </c>
      <c r="G485" s="103"/>
      <c r="H485" s="103" t="s">
        <v>2295</v>
      </c>
      <c r="I485" s="103"/>
      <c r="J485" s="635" t="s">
        <v>3245</v>
      </c>
      <c r="K485" s="27">
        <v>55500</v>
      </c>
      <c r="L485" s="103"/>
      <c r="M485" s="103"/>
      <c r="N485" s="111" t="str">
        <f t="shared" si="7"/>
        <v/>
      </c>
    </row>
    <row r="486" spans="1:14">
      <c r="A486" s="103">
        <v>478</v>
      </c>
      <c r="B486" s="129" t="s">
        <v>97</v>
      </c>
      <c r="C486" s="635"/>
      <c r="D486" s="635"/>
      <c r="E486" s="635"/>
      <c r="F486" s="105">
        <v>550473</v>
      </c>
      <c r="G486" s="103"/>
      <c r="H486" s="103" t="s">
        <v>2296</v>
      </c>
      <c r="I486" s="103"/>
      <c r="J486" s="635" t="s">
        <v>3245</v>
      </c>
      <c r="K486" s="27">
        <v>55500</v>
      </c>
      <c r="L486" s="103"/>
      <c r="M486" s="103"/>
      <c r="N486" s="111" t="str">
        <f t="shared" si="7"/>
        <v/>
      </c>
    </row>
    <row r="487" spans="1:14">
      <c r="A487" s="103">
        <v>479</v>
      </c>
      <c r="B487" s="129" t="s">
        <v>97</v>
      </c>
      <c r="C487" s="635"/>
      <c r="D487" s="635"/>
      <c r="E487" s="635"/>
      <c r="F487" s="105">
        <v>550474</v>
      </c>
      <c r="G487" s="103"/>
      <c r="H487" s="103" t="s">
        <v>2297</v>
      </c>
      <c r="I487" s="103"/>
      <c r="J487" s="635" t="s">
        <v>3245</v>
      </c>
      <c r="K487" s="27">
        <v>55500</v>
      </c>
      <c r="L487" s="103"/>
      <c r="M487" s="103"/>
      <c r="N487" s="111" t="str">
        <f t="shared" si="7"/>
        <v/>
      </c>
    </row>
    <row r="488" spans="1:14">
      <c r="A488" s="103">
        <v>480</v>
      </c>
      <c r="B488" s="129" t="s">
        <v>97</v>
      </c>
      <c r="C488" s="635"/>
      <c r="D488" s="635"/>
      <c r="E488" s="635"/>
      <c r="F488" s="105">
        <v>550475</v>
      </c>
      <c r="G488" s="103"/>
      <c r="H488" s="103" t="s">
        <v>2298</v>
      </c>
      <c r="I488" s="103"/>
      <c r="J488" s="635" t="s">
        <v>3245</v>
      </c>
      <c r="K488" s="27">
        <v>55500</v>
      </c>
      <c r="L488" s="103"/>
      <c r="M488" s="103"/>
      <c r="N488" s="111" t="str">
        <f t="shared" si="7"/>
        <v/>
      </c>
    </row>
    <row r="489" spans="1:14">
      <c r="A489" s="103">
        <v>481</v>
      </c>
      <c r="B489" s="129" t="s">
        <v>97</v>
      </c>
      <c r="C489" s="635"/>
      <c r="D489" s="635"/>
      <c r="E489" s="635"/>
      <c r="F489" s="105">
        <v>550476</v>
      </c>
      <c r="G489" s="103"/>
      <c r="H489" s="103" t="s">
        <v>2299</v>
      </c>
      <c r="I489" s="103"/>
      <c r="J489" s="635" t="s">
        <v>3245</v>
      </c>
      <c r="K489" s="27">
        <v>55500</v>
      </c>
      <c r="L489" s="103"/>
      <c r="M489" s="103"/>
      <c r="N489" s="111" t="str">
        <f t="shared" si="7"/>
        <v/>
      </c>
    </row>
    <row r="490" spans="1:14">
      <c r="A490" s="103">
        <v>482</v>
      </c>
      <c r="B490" s="129" t="s">
        <v>97</v>
      </c>
      <c r="C490" s="635"/>
      <c r="D490" s="635"/>
      <c r="E490" s="635"/>
      <c r="F490" s="105">
        <v>550477</v>
      </c>
      <c r="G490" s="103"/>
      <c r="H490" s="103" t="s">
        <v>2300</v>
      </c>
      <c r="I490" s="103"/>
      <c r="J490" s="635" t="s">
        <v>3245</v>
      </c>
      <c r="K490" s="27">
        <v>55500</v>
      </c>
      <c r="L490" s="103"/>
      <c r="M490" s="103"/>
      <c r="N490" s="111" t="str">
        <f t="shared" si="7"/>
        <v/>
      </c>
    </row>
    <row r="491" spans="1:14">
      <c r="A491" s="103">
        <v>483</v>
      </c>
      <c r="B491" s="129" t="s">
        <v>97</v>
      </c>
      <c r="C491" s="635"/>
      <c r="D491" s="635"/>
      <c r="E491" s="635"/>
      <c r="F491" s="105">
        <v>550478</v>
      </c>
      <c r="G491" s="103"/>
      <c r="H491" s="103" t="s">
        <v>2301</v>
      </c>
      <c r="I491" s="103"/>
      <c r="J491" s="635" t="s">
        <v>3245</v>
      </c>
      <c r="K491" s="27">
        <v>55500</v>
      </c>
      <c r="L491" s="103"/>
      <c r="M491" s="103"/>
      <c r="N491" s="111" t="str">
        <f t="shared" si="7"/>
        <v/>
      </c>
    </row>
    <row r="492" spans="1:14">
      <c r="A492" s="103">
        <v>484</v>
      </c>
      <c r="B492" s="129" t="s">
        <v>97</v>
      </c>
      <c r="C492" s="635"/>
      <c r="D492" s="635"/>
      <c r="E492" s="635"/>
      <c r="F492" s="105">
        <v>550479</v>
      </c>
      <c r="G492" s="103"/>
      <c r="H492" s="103" t="s">
        <v>2302</v>
      </c>
      <c r="I492" s="103"/>
      <c r="J492" s="635" t="s">
        <v>3245</v>
      </c>
      <c r="K492" s="27">
        <v>55500</v>
      </c>
      <c r="L492" s="103"/>
      <c r="M492" s="103"/>
      <c r="N492" s="111" t="str">
        <f t="shared" si="7"/>
        <v/>
      </c>
    </row>
    <row r="493" spans="1:14">
      <c r="A493" s="103">
        <v>485</v>
      </c>
      <c r="B493" s="129" t="s">
        <v>97</v>
      </c>
      <c r="C493" s="635"/>
      <c r="D493" s="635"/>
      <c r="E493" s="635"/>
      <c r="F493" s="105">
        <v>550480</v>
      </c>
      <c r="G493" s="103"/>
      <c r="H493" s="103" t="s">
        <v>2303</v>
      </c>
      <c r="I493" s="103"/>
      <c r="J493" s="635" t="s">
        <v>3245</v>
      </c>
      <c r="K493" s="27">
        <v>55500</v>
      </c>
      <c r="L493" s="103"/>
      <c r="M493" s="103"/>
      <c r="N493" s="111" t="str">
        <f t="shared" si="7"/>
        <v/>
      </c>
    </row>
    <row r="494" spans="1:14">
      <c r="A494" s="103">
        <v>486</v>
      </c>
      <c r="B494" s="129" t="s">
        <v>97</v>
      </c>
      <c r="C494" s="635"/>
      <c r="D494" s="635"/>
      <c r="E494" s="635"/>
      <c r="F494" s="105">
        <v>550481</v>
      </c>
      <c r="G494" s="103"/>
      <c r="H494" s="103" t="s">
        <v>2304</v>
      </c>
      <c r="I494" s="103"/>
      <c r="J494" s="635" t="s">
        <v>3245</v>
      </c>
      <c r="K494" s="27">
        <v>55500</v>
      </c>
      <c r="L494" s="103"/>
      <c r="M494" s="103"/>
      <c r="N494" s="111" t="str">
        <f t="shared" si="7"/>
        <v/>
      </c>
    </row>
    <row r="495" spans="1:14">
      <c r="A495" s="103">
        <v>487</v>
      </c>
      <c r="B495" s="129" t="s">
        <v>97</v>
      </c>
      <c r="C495" s="635"/>
      <c r="D495" s="635"/>
      <c r="E495" s="635"/>
      <c r="F495" s="105">
        <v>550482</v>
      </c>
      <c r="G495" s="103"/>
      <c r="H495" s="103" t="s">
        <v>2305</v>
      </c>
      <c r="I495" s="103"/>
      <c r="J495" s="635" t="s">
        <v>3245</v>
      </c>
      <c r="K495" s="27">
        <v>55500</v>
      </c>
      <c r="L495" s="103"/>
      <c r="M495" s="103"/>
      <c r="N495" s="111" t="str">
        <f t="shared" si="7"/>
        <v/>
      </c>
    </row>
    <row r="496" spans="1:14">
      <c r="A496" s="103">
        <v>488</v>
      </c>
      <c r="B496" s="129" t="s">
        <v>97</v>
      </c>
      <c r="C496" s="635"/>
      <c r="D496" s="635"/>
      <c r="E496" s="635"/>
      <c r="F496" s="105">
        <v>550483</v>
      </c>
      <c r="G496" s="103"/>
      <c r="H496" s="103" t="s">
        <v>2306</v>
      </c>
      <c r="I496" s="103"/>
      <c r="J496" s="635" t="s">
        <v>3245</v>
      </c>
      <c r="K496" s="27">
        <v>55500</v>
      </c>
      <c r="L496" s="103"/>
      <c r="M496" s="103"/>
      <c r="N496" s="111" t="str">
        <f t="shared" si="7"/>
        <v/>
      </c>
    </row>
    <row r="497" spans="1:14">
      <c r="A497" s="103">
        <v>489</v>
      </c>
      <c r="B497" s="129" t="s">
        <v>97</v>
      </c>
      <c r="C497" s="635"/>
      <c r="D497" s="635"/>
      <c r="E497" s="635"/>
      <c r="F497" s="105">
        <v>550484</v>
      </c>
      <c r="G497" s="103"/>
      <c r="H497" s="103" t="s">
        <v>2307</v>
      </c>
      <c r="I497" s="103"/>
      <c r="J497" s="635" t="s">
        <v>3245</v>
      </c>
      <c r="K497" s="27">
        <v>55500</v>
      </c>
      <c r="L497" s="103"/>
      <c r="M497" s="103"/>
      <c r="N497" s="111" t="str">
        <f t="shared" si="7"/>
        <v/>
      </c>
    </row>
    <row r="498" spans="1:14">
      <c r="A498" s="103">
        <v>490</v>
      </c>
      <c r="B498" s="129" t="s">
        <v>97</v>
      </c>
      <c r="C498" s="635"/>
      <c r="D498" s="635"/>
      <c r="E498" s="635"/>
      <c r="F498" s="105">
        <v>550485</v>
      </c>
      <c r="G498" s="103"/>
      <c r="H498" s="103" t="s">
        <v>2308</v>
      </c>
      <c r="I498" s="103"/>
      <c r="J498" s="635" t="s">
        <v>3245</v>
      </c>
      <c r="K498" s="27">
        <v>55500</v>
      </c>
      <c r="L498" s="103"/>
      <c r="M498" s="103"/>
      <c r="N498" s="111" t="str">
        <f t="shared" si="7"/>
        <v/>
      </c>
    </row>
    <row r="499" spans="1:14">
      <c r="A499" s="103">
        <v>491</v>
      </c>
      <c r="B499" s="129" t="s">
        <v>97</v>
      </c>
      <c r="C499" s="635"/>
      <c r="D499" s="635"/>
      <c r="E499" s="635"/>
      <c r="F499" s="105">
        <v>550486</v>
      </c>
      <c r="G499" s="103"/>
      <c r="H499" s="103" t="s">
        <v>2309</v>
      </c>
      <c r="I499" s="103"/>
      <c r="J499" s="635" t="s">
        <v>3245</v>
      </c>
      <c r="K499" s="27">
        <v>55500</v>
      </c>
      <c r="L499" s="103"/>
      <c r="M499" s="103"/>
      <c r="N499" s="111" t="str">
        <f t="shared" si="7"/>
        <v/>
      </c>
    </row>
    <row r="500" spans="1:14">
      <c r="A500" s="103">
        <v>492</v>
      </c>
      <c r="B500" s="129" t="s">
        <v>97</v>
      </c>
      <c r="C500" s="635"/>
      <c r="D500" s="635"/>
      <c r="E500" s="635"/>
      <c r="F500" s="105">
        <v>550487</v>
      </c>
      <c r="G500" s="103"/>
      <c r="H500" s="103" t="s">
        <v>2310</v>
      </c>
      <c r="I500" s="103"/>
      <c r="J500" s="635" t="s">
        <v>3245</v>
      </c>
      <c r="K500" s="27">
        <v>55500</v>
      </c>
      <c r="L500" s="103"/>
      <c r="M500" s="103"/>
      <c r="N500" s="111" t="str">
        <f t="shared" si="7"/>
        <v/>
      </c>
    </row>
    <row r="501" spans="1:14">
      <c r="A501" s="103">
        <v>493</v>
      </c>
      <c r="B501" s="129" t="s">
        <v>97</v>
      </c>
      <c r="C501" s="635"/>
      <c r="D501" s="635"/>
      <c r="E501" s="635"/>
      <c r="F501" s="105">
        <v>550488</v>
      </c>
      <c r="G501" s="103"/>
      <c r="H501" s="103" t="s">
        <v>2311</v>
      </c>
      <c r="I501" s="103"/>
      <c r="J501" s="635" t="s">
        <v>3245</v>
      </c>
      <c r="K501" s="27">
        <v>55500</v>
      </c>
      <c r="L501" s="103"/>
      <c r="M501" s="103"/>
      <c r="N501" s="111" t="str">
        <f t="shared" si="7"/>
        <v/>
      </c>
    </row>
    <row r="502" spans="1:14">
      <c r="A502" s="103">
        <v>494</v>
      </c>
      <c r="B502" s="129" t="s">
        <v>97</v>
      </c>
      <c r="C502" s="635"/>
      <c r="D502" s="635"/>
      <c r="E502" s="635"/>
      <c r="F502" s="105">
        <v>550489</v>
      </c>
      <c r="G502" s="103"/>
      <c r="H502" s="103" t="s">
        <v>2312</v>
      </c>
      <c r="I502" s="103"/>
      <c r="J502" s="635" t="s">
        <v>3245</v>
      </c>
      <c r="K502" s="27">
        <v>55500</v>
      </c>
      <c r="L502" s="103"/>
      <c r="M502" s="103"/>
      <c r="N502" s="111" t="str">
        <f t="shared" si="7"/>
        <v/>
      </c>
    </row>
    <row r="503" spans="1:14">
      <c r="A503" s="103">
        <v>495</v>
      </c>
      <c r="B503" s="129" t="s">
        <v>97</v>
      </c>
      <c r="C503" s="635"/>
      <c r="D503" s="635"/>
      <c r="E503" s="635"/>
      <c r="F503" s="105">
        <v>550490</v>
      </c>
      <c r="G503" s="103"/>
      <c r="H503" s="103" t="s">
        <v>2313</v>
      </c>
      <c r="I503" s="103"/>
      <c r="J503" s="635" t="s">
        <v>3245</v>
      </c>
      <c r="K503" s="27">
        <v>55500</v>
      </c>
      <c r="L503" s="103"/>
      <c r="M503" s="103"/>
      <c r="N503" s="111" t="str">
        <f t="shared" si="7"/>
        <v/>
      </c>
    </row>
    <row r="504" spans="1:14">
      <c r="A504" s="103">
        <v>496</v>
      </c>
      <c r="B504" s="129" t="s">
        <v>97</v>
      </c>
      <c r="C504" s="635"/>
      <c r="D504" s="635"/>
      <c r="E504" s="635"/>
      <c r="F504" s="105">
        <v>550491</v>
      </c>
      <c r="G504" s="103"/>
      <c r="H504" s="103" t="s">
        <v>2314</v>
      </c>
      <c r="I504" s="103"/>
      <c r="J504" s="635" t="s">
        <v>3245</v>
      </c>
      <c r="K504" s="27">
        <v>55500</v>
      </c>
      <c r="L504" s="103"/>
      <c r="M504" s="103"/>
      <c r="N504" s="111" t="str">
        <f t="shared" si="7"/>
        <v/>
      </c>
    </row>
    <row r="505" spans="1:14">
      <c r="A505" s="103">
        <v>497</v>
      </c>
      <c r="B505" s="129" t="s">
        <v>97</v>
      </c>
      <c r="C505" s="635"/>
      <c r="D505" s="635"/>
      <c r="E505" s="635"/>
      <c r="F505" s="105">
        <v>550492</v>
      </c>
      <c r="G505" s="103"/>
      <c r="H505" s="103" t="s">
        <v>2315</v>
      </c>
      <c r="I505" s="103"/>
      <c r="J505" s="635" t="s">
        <v>3245</v>
      </c>
      <c r="K505" s="27">
        <v>55500</v>
      </c>
      <c r="L505" s="103"/>
      <c r="M505" s="103"/>
      <c r="N505" s="111" t="str">
        <f t="shared" si="7"/>
        <v/>
      </c>
    </row>
    <row r="506" spans="1:14">
      <c r="A506" s="103">
        <v>498</v>
      </c>
      <c r="B506" s="129" t="s">
        <v>97</v>
      </c>
      <c r="C506" s="635"/>
      <c r="D506" s="635"/>
      <c r="E506" s="635"/>
      <c r="F506" s="105">
        <v>550493</v>
      </c>
      <c r="G506" s="103"/>
      <c r="H506" s="103" t="s">
        <v>2316</v>
      </c>
      <c r="I506" s="103"/>
      <c r="J506" s="635" t="s">
        <v>3245</v>
      </c>
      <c r="K506" s="27">
        <v>55500</v>
      </c>
      <c r="L506" s="103"/>
      <c r="M506" s="103"/>
      <c r="N506" s="111" t="str">
        <f t="shared" si="7"/>
        <v/>
      </c>
    </row>
    <row r="507" spans="1:14">
      <c r="A507" s="103">
        <v>499</v>
      </c>
      <c r="B507" s="129" t="s">
        <v>97</v>
      </c>
      <c r="C507" s="635"/>
      <c r="D507" s="635"/>
      <c r="E507" s="635"/>
      <c r="F507" s="105">
        <v>550494</v>
      </c>
      <c r="G507" s="103"/>
      <c r="H507" s="103" t="s">
        <v>2317</v>
      </c>
      <c r="I507" s="103"/>
      <c r="J507" s="635" t="s">
        <v>3245</v>
      </c>
      <c r="K507" s="27">
        <v>55500</v>
      </c>
      <c r="L507" s="103"/>
      <c r="M507" s="103"/>
      <c r="N507" s="111" t="str">
        <f t="shared" si="7"/>
        <v/>
      </c>
    </row>
    <row r="508" spans="1:14">
      <c r="A508" s="103">
        <v>500</v>
      </c>
      <c r="B508" s="129" t="s">
        <v>97</v>
      </c>
      <c r="C508" s="635"/>
      <c r="D508" s="635"/>
      <c r="E508" s="635"/>
      <c r="F508" s="105">
        <v>550495</v>
      </c>
      <c r="G508" s="103"/>
      <c r="H508" s="103" t="s">
        <v>2318</v>
      </c>
      <c r="I508" s="103"/>
      <c r="J508" s="635" t="s">
        <v>3245</v>
      </c>
      <c r="K508" s="27">
        <v>55500</v>
      </c>
      <c r="L508" s="103"/>
      <c r="M508" s="103"/>
      <c r="N508" s="111" t="str">
        <f t="shared" si="7"/>
        <v/>
      </c>
    </row>
    <row r="509" spans="1:14">
      <c r="A509" s="103">
        <v>501</v>
      </c>
      <c r="B509" s="129" t="s">
        <v>97</v>
      </c>
      <c r="C509" s="635"/>
      <c r="D509" s="635"/>
      <c r="E509" s="635"/>
      <c r="F509" s="105">
        <v>550496</v>
      </c>
      <c r="G509" s="103"/>
      <c r="H509" s="103" t="s">
        <v>2319</v>
      </c>
      <c r="I509" s="103"/>
      <c r="J509" s="635" t="s">
        <v>3245</v>
      </c>
      <c r="K509" s="27">
        <v>55500</v>
      </c>
      <c r="L509" s="103"/>
      <c r="M509" s="103"/>
      <c r="N509" s="111" t="str">
        <f t="shared" si="7"/>
        <v/>
      </c>
    </row>
    <row r="510" spans="1:14">
      <c r="A510" s="103">
        <v>502</v>
      </c>
      <c r="B510" s="129" t="s">
        <v>97</v>
      </c>
      <c r="C510" s="635"/>
      <c r="D510" s="635"/>
      <c r="E510" s="635"/>
      <c r="F510" s="105">
        <v>550497</v>
      </c>
      <c r="G510" s="103"/>
      <c r="H510" s="103" t="s">
        <v>2320</v>
      </c>
      <c r="I510" s="103"/>
      <c r="J510" s="635" t="s">
        <v>3245</v>
      </c>
      <c r="K510" s="27">
        <v>55500</v>
      </c>
      <c r="L510" s="103"/>
      <c r="M510" s="103"/>
      <c r="N510" s="111" t="str">
        <f t="shared" si="7"/>
        <v/>
      </c>
    </row>
    <row r="511" spans="1:14">
      <c r="A511" s="103">
        <v>503</v>
      </c>
      <c r="B511" s="129" t="s">
        <v>97</v>
      </c>
      <c r="C511" s="635"/>
      <c r="D511" s="635"/>
      <c r="E511" s="635"/>
      <c r="F511" s="105">
        <v>550498</v>
      </c>
      <c r="G511" s="103"/>
      <c r="H511" s="103" t="s">
        <v>2321</v>
      </c>
      <c r="I511" s="103"/>
      <c r="J511" s="635" t="s">
        <v>3245</v>
      </c>
      <c r="K511" s="27">
        <v>55500</v>
      </c>
      <c r="L511" s="103"/>
      <c r="M511" s="103"/>
      <c r="N511" s="111" t="str">
        <f t="shared" si="7"/>
        <v/>
      </c>
    </row>
    <row r="512" spans="1:14">
      <c r="A512" s="103">
        <v>504</v>
      </c>
      <c r="B512" s="129" t="s">
        <v>97</v>
      </c>
      <c r="C512" s="635"/>
      <c r="D512" s="635"/>
      <c r="E512" s="635"/>
      <c r="F512" s="105">
        <v>550499</v>
      </c>
      <c r="G512" s="103"/>
      <c r="H512" s="103" t="s">
        <v>2322</v>
      </c>
      <c r="I512" s="103"/>
      <c r="J512" s="635" t="s">
        <v>3245</v>
      </c>
      <c r="K512" s="27">
        <v>55500</v>
      </c>
      <c r="L512" s="103"/>
      <c r="M512" s="103"/>
      <c r="N512" s="111" t="str">
        <f t="shared" si="7"/>
        <v/>
      </c>
    </row>
    <row r="513" spans="1:14">
      <c r="A513" s="103">
        <v>505</v>
      </c>
      <c r="B513" s="129" t="s">
        <v>97</v>
      </c>
      <c r="C513" s="635"/>
      <c r="D513" s="635"/>
      <c r="E513" s="635"/>
      <c r="F513" s="635">
        <v>550500</v>
      </c>
      <c r="G513" s="103"/>
      <c r="H513" s="103" t="s">
        <v>2323</v>
      </c>
      <c r="I513" s="103"/>
      <c r="J513" s="635" t="s">
        <v>3245</v>
      </c>
      <c r="K513" s="27">
        <v>55500</v>
      </c>
      <c r="L513" s="103"/>
      <c r="M513" s="103"/>
      <c r="N513" s="111" t="str">
        <f t="shared" si="7"/>
        <v/>
      </c>
    </row>
    <row r="514" spans="1:14">
      <c r="A514" s="103">
        <v>506</v>
      </c>
      <c r="B514" s="129" t="s">
        <v>97</v>
      </c>
      <c r="C514" s="635"/>
      <c r="D514" s="635"/>
      <c r="E514" s="635"/>
      <c r="F514" s="635">
        <v>550501</v>
      </c>
      <c r="G514" s="103"/>
      <c r="H514" s="103" t="s">
        <v>121</v>
      </c>
      <c r="I514" s="103"/>
      <c r="J514" s="635" t="s">
        <v>3245</v>
      </c>
      <c r="K514" s="27">
        <v>55500</v>
      </c>
      <c r="L514" s="103"/>
      <c r="M514" s="103"/>
      <c r="N514" s="111" t="str">
        <f t="shared" si="7"/>
        <v/>
      </c>
    </row>
    <row r="515" spans="1:14">
      <c r="A515" s="103">
        <v>507</v>
      </c>
      <c r="B515" s="129" t="s">
        <v>97</v>
      </c>
      <c r="C515" s="635"/>
      <c r="D515" s="635"/>
      <c r="E515" s="635"/>
      <c r="F515" s="635">
        <v>550502</v>
      </c>
      <c r="G515" s="103"/>
      <c r="H515" s="103" t="s">
        <v>122</v>
      </c>
      <c r="I515" s="103"/>
      <c r="J515" s="635" t="s">
        <v>3245</v>
      </c>
      <c r="K515" s="27">
        <v>55500</v>
      </c>
      <c r="L515" s="103"/>
      <c r="M515" s="103"/>
      <c r="N515" s="111" t="str">
        <f t="shared" si="7"/>
        <v/>
      </c>
    </row>
    <row r="516" spans="1:14">
      <c r="A516" s="103">
        <v>508</v>
      </c>
      <c r="B516" s="129" t="s">
        <v>97</v>
      </c>
      <c r="C516" s="635"/>
      <c r="D516" s="635"/>
      <c r="E516" s="635"/>
      <c r="F516" s="635">
        <v>550503</v>
      </c>
      <c r="G516" s="103"/>
      <c r="H516" s="103" t="s">
        <v>123</v>
      </c>
      <c r="I516" s="103"/>
      <c r="J516" s="635" t="s">
        <v>3245</v>
      </c>
      <c r="K516" s="27">
        <v>55500</v>
      </c>
      <c r="L516" s="103"/>
      <c r="M516" s="103"/>
      <c r="N516" s="111" t="str">
        <f t="shared" si="7"/>
        <v/>
      </c>
    </row>
    <row r="517" spans="1:14">
      <c r="A517" s="103">
        <v>509</v>
      </c>
      <c r="B517" s="129" t="s">
        <v>97</v>
      </c>
      <c r="C517" s="635"/>
      <c r="D517" s="635"/>
      <c r="E517" s="635"/>
      <c r="F517" s="635">
        <v>550504</v>
      </c>
      <c r="G517" s="103"/>
      <c r="H517" s="103" t="s">
        <v>124</v>
      </c>
      <c r="I517" s="103"/>
      <c r="J517" s="635" t="s">
        <v>3245</v>
      </c>
      <c r="K517" s="27">
        <v>55500</v>
      </c>
      <c r="L517" s="103"/>
      <c r="M517" s="103"/>
      <c r="N517" s="111" t="str">
        <f t="shared" si="7"/>
        <v/>
      </c>
    </row>
    <row r="518" spans="1:14">
      <c r="A518" s="103">
        <v>510</v>
      </c>
      <c r="B518" s="129" t="s">
        <v>97</v>
      </c>
      <c r="C518" s="635"/>
      <c r="D518" s="635"/>
      <c r="E518" s="635"/>
      <c r="F518" s="635">
        <v>550505</v>
      </c>
      <c r="G518" s="103"/>
      <c r="H518" s="103" t="s">
        <v>125</v>
      </c>
      <c r="I518" s="103"/>
      <c r="J518" s="635" t="s">
        <v>3245</v>
      </c>
      <c r="K518" s="27">
        <v>55500</v>
      </c>
      <c r="L518" s="103"/>
      <c r="M518" s="103"/>
      <c r="N518" s="111" t="str">
        <f t="shared" si="7"/>
        <v/>
      </c>
    </row>
    <row r="519" spans="1:14">
      <c r="A519" s="103">
        <v>511</v>
      </c>
      <c r="B519" s="129" t="s">
        <v>97</v>
      </c>
      <c r="C519" s="635"/>
      <c r="D519" s="635"/>
      <c r="E519" s="635"/>
      <c r="F519" s="635">
        <v>550506</v>
      </c>
      <c r="G519" s="103"/>
      <c r="H519" s="103" t="s">
        <v>126</v>
      </c>
      <c r="I519" s="103"/>
      <c r="J519" s="635" t="s">
        <v>3245</v>
      </c>
      <c r="K519" s="27">
        <v>55500</v>
      </c>
      <c r="L519" s="103"/>
      <c r="M519" s="103"/>
      <c r="N519" s="111" t="str">
        <f t="shared" si="7"/>
        <v/>
      </c>
    </row>
    <row r="520" spans="1:14">
      <c r="A520" s="103">
        <v>512</v>
      </c>
      <c r="B520" s="129" t="s">
        <v>97</v>
      </c>
      <c r="C520" s="635"/>
      <c r="D520" s="635"/>
      <c r="E520" s="635"/>
      <c r="F520" s="635">
        <v>550507</v>
      </c>
      <c r="G520" s="103"/>
      <c r="H520" s="103" t="s">
        <v>127</v>
      </c>
      <c r="I520" s="103"/>
      <c r="J520" s="635" t="s">
        <v>3245</v>
      </c>
      <c r="K520" s="27">
        <v>55500</v>
      </c>
      <c r="L520" s="103"/>
      <c r="M520" s="103"/>
      <c r="N520" s="111" t="str">
        <f t="shared" si="7"/>
        <v/>
      </c>
    </row>
    <row r="521" spans="1:14">
      <c r="A521" s="103">
        <v>513</v>
      </c>
      <c r="B521" s="129" t="s">
        <v>97</v>
      </c>
      <c r="C521" s="635"/>
      <c r="D521" s="635"/>
      <c r="E521" s="635"/>
      <c r="F521" s="635">
        <v>550508</v>
      </c>
      <c r="G521" s="103"/>
      <c r="H521" s="103" t="s">
        <v>128</v>
      </c>
      <c r="I521" s="103"/>
      <c r="J521" s="635" t="s">
        <v>3245</v>
      </c>
      <c r="K521" s="27">
        <v>55500</v>
      </c>
      <c r="L521" s="103"/>
      <c r="M521" s="103"/>
      <c r="N521" s="111" t="str">
        <f t="shared" si="7"/>
        <v/>
      </c>
    </row>
    <row r="522" spans="1:14">
      <c r="A522" s="103">
        <v>514</v>
      </c>
      <c r="B522" s="129" t="s">
        <v>97</v>
      </c>
      <c r="C522" s="635"/>
      <c r="D522" s="635"/>
      <c r="E522" s="635"/>
      <c r="F522" s="635">
        <v>550509</v>
      </c>
      <c r="G522" s="103"/>
      <c r="H522" s="103" t="s">
        <v>129</v>
      </c>
      <c r="I522" s="103"/>
      <c r="J522" s="635" t="s">
        <v>3245</v>
      </c>
      <c r="K522" s="27">
        <v>55500</v>
      </c>
      <c r="L522" s="103"/>
      <c r="M522" s="103"/>
      <c r="N522" s="111" t="str">
        <f t="shared" si="7"/>
        <v/>
      </c>
    </row>
    <row r="523" spans="1:14">
      <c r="A523" s="103">
        <v>515</v>
      </c>
      <c r="B523" s="129" t="s">
        <v>97</v>
      </c>
      <c r="C523" s="635"/>
      <c r="D523" s="635"/>
      <c r="E523" s="635"/>
      <c r="F523" s="635">
        <v>550510</v>
      </c>
      <c r="G523" s="103"/>
      <c r="H523" s="103" t="s">
        <v>130</v>
      </c>
      <c r="I523" s="103"/>
      <c r="J523" s="635" t="s">
        <v>3245</v>
      </c>
      <c r="K523" s="27">
        <v>55500</v>
      </c>
      <c r="L523" s="103"/>
      <c r="M523" s="103"/>
      <c r="N523" s="111" t="str">
        <f t="shared" si="7"/>
        <v/>
      </c>
    </row>
    <row r="524" spans="1:14">
      <c r="A524" s="103">
        <v>516</v>
      </c>
      <c r="B524" s="129" t="s">
        <v>97</v>
      </c>
      <c r="C524" s="635"/>
      <c r="D524" s="635"/>
      <c r="E524" s="635"/>
      <c r="F524" s="635">
        <v>550511</v>
      </c>
      <c r="G524" s="103"/>
      <c r="H524" s="103" t="s">
        <v>131</v>
      </c>
      <c r="I524" s="103"/>
      <c r="J524" s="635" t="s">
        <v>3245</v>
      </c>
      <c r="K524" s="27">
        <v>55500</v>
      </c>
      <c r="L524" s="103"/>
      <c r="M524" s="103"/>
      <c r="N524" s="111" t="str">
        <f t="shared" si="7"/>
        <v/>
      </c>
    </row>
    <row r="525" spans="1:14">
      <c r="A525" s="103">
        <v>517</v>
      </c>
      <c r="B525" s="129" t="s">
        <v>97</v>
      </c>
      <c r="C525" s="635"/>
      <c r="D525" s="635"/>
      <c r="E525" s="635"/>
      <c r="F525" s="635">
        <v>550512</v>
      </c>
      <c r="G525" s="103"/>
      <c r="H525" s="103" t="s">
        <v>132</v>
      </c>
      <c r="I525" s="103"/>
      <c r="J525" s="635" t="s">
        <v>3245</v>
      </c>
      <c r="K525" s="27">
        <v>55500</v>
      </c>
      <c r="L525" s="103"/>
      <c r="M525" s="103"/>
      <c r="N525" s="111" t="str">
        <f t="shared" si="7"/>
        <v/>
      </c>
    </row>
    <row r="526" spans="1:14">
      <c r="A526" s="103">
        <v>518</v>
      </c>
      <c r="B526" s="129" t="s">
        <v>97</v>
      </c>
      <c r="C526" s="635"/>
      <c r="D526" s="635"/>
      <c r="E526" s="635"/>
      <c r="F526" s="635">
        <v>550513</v>
      </c>
      <c r="G526" s="103"/>
      <c r="H526" s="103" t="s">
        <v>133</v>
      </c>
      <c r="I526" s="103"/>
      <c r="J526" s="635" t="s">
        <v>3245</v>
      </c>
      <c r="K526" s="27">
        <v>55500</v>
      </c>
      <c r="L526" s="103"/>
      <c r="M526" s="103"/>
      <c r="N526" s="111" t="str">
        <f t="shared" si="7"/>
        <v/>
      </c>
    </row>
    <row r="527" spans="1:14">
      <c r="A527" s="103">
        <v>519</v>
      </c>
      <c r="B527" s="129" t="s">
        <v>97</v>
      </c>
      <c r="C527" s="635"/>
      <c r="D527" s="635"/>
      <c r="E527" s="635"/>
      <c r="F527" s="635">
        <v>550514</v>
      </c>
      <c r="G527" s="103"/>
      <c r="H527" s="103" t="s">
        <v>134</v>
      </c>
      <c r="I527" s="103"/>
      <c r="J527" s="635" t="s">
        <v>3245</v>
      </c>
      <c r="K527" s="27">
        <v>55500</v>
      </c>
      <c r="L527" s="103"/>
      <c r="M527" s="103"/>
      <c r="N527" s="111" t="str">
        <f t="shared" si="7"/>
        <v/>
      </c>
    </row>
    <row r="528" spans="1:14">
      <c r="A528" s="103">
        <v>520</v>
      </c>
      <c r="B528" s="129" t="s">
        <v>97</v>
      </c>
      <c r="C528" s="635"/>
      <c r="D528" s="635"/>
      <c r="E528" s="635"/>
      <c r="F528" s="635">
        <v>550515</v>
      </c>
      <c r="G528" s="103"/>
      <c r="H528" s="103" t="s">
        <v>135</v>
      </c>
      <c r="I528" s="103"/>
      <c r="J528" s="635" t="s">
        <v>3245</v>
      </c>
      <c r="K528" s="27">
        <v>55500</v>
      </c>
      <c r="L528" s="103"/>
      <c r="M528" s="103"/>
      <c r="N528" s="111" t="str">
        <f t="shared" si="7"/>
        <v/>
      </c>
    </row>
    <row r="529" spans="1:14">
      <c r="A529" s="103">
        <v>521</v>
      </c>
      <c r="B529" s="129" t="s">
        <v>97</v>
      </c>
      <c r="C529" s="635"/>
      <c r="D529" s="635"/>
      <c r="E529" s="635"/>
      <c r="F529" s="635">
        <v>550516</v>
      </c>
      <c r="G529" s="103"/>
      <c r="H529" s="103" t="s">
        <v>136</v>
      </c>
      <c r="I529" s="103"/>
      <c r="J529" s="635" t="s">
        <v>3245</v>
      </c>
      <c r="K529" s="27">
        <v>55500</v>
      </c>
      <c r="L529" s="103"/>
      <c r="M529" s="103"/>
      <c r="N529" s="111" t="str">
        <f t="shared" si="7"/>
        <v/>
      </c>
    </row>
    <row r="530" spans="1:14">
      <c r="A530" s="103">
        <v>522</v>
      </c>
      <c r="B530" s="129" t="s">
        <v>97</v>
      </c>
      <c r="C530" s="635"/>
      <c r="D530" s="635"/>
      <c r="E530" s="635"/>
      <c r="F530" s="635">
        <v>550517</v>
      </c>
      <c r="G530" s="103"/>
      <c r="H530" s="103" t="s">
        <v>137</v>
      </c>
      <c r="I530" s="103"/>
      <c r="J530" s="635" t="s">
        <v>3245</v>
      </c>
      <c r="K530" s="27">
        <v>55500</v>
      </c>
      <c r="L530" s="103"/>
      <c r="M530" s="103"/>
      <c r="N530" s="111" t="str">
        <f t="shared" ref="N530:N593" si="8">LEFT(M530,3)</f>
        <v/>
      </c>
    </row>
    <row r="531" spans="1:14">
      <c r="A531" s="103">
        <v>523</v>
      </c>
      <c r="B531" s="129" t="s">
        <v>97</v>
      </c>
      <c r="C531" s="635"/>
      <c r="D531" s="635"/>
      <c r="E531" s="635"/>
      <c r="F531" s="635">
        <v>550518</v>
      </c>
      <c r="G531" s="103"/>
      <c r="H531" s="103" t="s">
        <v>138</v>
      </c>
      <c r="I531" s="103"/>
      <c r="J531" s="635" t="s">
        <v>3245</v>
      </c>
      <c r="K531" s="27">
        <v>55500</v>
      </c>
      <c r="L531" s="103"/>
      <c r="M531" s="103"/>
      <c r="N531" s="111" t="str">
        <f t="shared" si="8"/>
        <v/>
      </c>
    </row>
    <row r="532" spans="1:14">
      <c r="A532" s="103">
        <v>524</v>
      </c>
      <c r="B532" s="129" t="s">
        <v>97</v>
      </c>
      <c r="C532" s="635"/>
      <c r="D532" s="635"/>
      <c r="E532" s="635"/>
      <c r="F532" s="635">
        <v>550519</v>
      </c>
      <c r="G532" s="103"/>
      <c r="H532" s="103" t="s">
        <v>139</v>
      </c>
      <c r="I532" s="103"/>
      <c r="J532" s="635" t="s">
        <v>3245</v>
      </c>
      <c r="K532" s="27">
        <v>55500</v>
      </c>
      <c r="L532" s="103"/>
      <c r="M532" s="103"/>
      <c r="N532" s="111" t="str">
        <f t="shared" si="8"/>
        <v/>
      </c>
    </row>
    <row r="533" spans="1:14">
      <c r="A533" s="103">
        <v>525</v>
      </c>
      <c r="B533" s="129" t="s">
        <v>97</v>
      </c>
      <c r="C533" s="635"/>
      <c r="D533" s="635"/>
      <c r="E533" s="635"/>
      <c r="F533" s="635">
        <v>550520</v>
      </c>
      <c r="G533" s="103"/>
      <c r="H533" s="103" t="s">
        <v>140</v>
      </c>
      <c r="I533" s="103"/>
      <c r="J533" s="635" t="s">
        <v>3245</v>
      </c>
      <c r="K533" s="27">
        <v>55500</v>
      </c>
      <c r="L533" s="103"/>
      <c r="M533" s="103"/>
      <c r="N533" s="111" t="str">
        <f t="shared" si="8"/>
        <v/>
      </c>
    </row>
    <row r="534" spans="1:14">
      <c r="A534" s="103">
        <v>526</v>
      </c>
      <c r="B534" s="129" t="s">
        <v>97</v>
      </c>
      <c r="C534" s="635"/>
      <c r="D534" s="635"/>
      <c r="E534" s="635"/>
      <c r="F534" s="635">
        <v>550521</v>
      </c>
      <c r="G534" s="103"/>
      <c r="H534" s="103" t="s">
        <v>141</v>
      </c>
      <c r="I534" s="103"/>
      <c r="J534" s="635" t="s">
        <v>3245</v>
      </c>
      <c r="K534" s="27">
        <v>55500</v>
      </c>
      <c r="L534" s="103"/>
      <c r="M534" s="103"/>
      <c r="N534" s="111" t="str">
        <f t="shared" si="8"/>
        <v/>
      </c>
    </row>
    <row r="535" spans="1:14">
      <c r="A535" s="103">
        <v>527</v>
      </c>
      <c r="B535" s="129" t="s">
        <v>97</v>
      </c>
      <c r="C535" s="635"/>
      <c r="D535" s="635"/>
      <c r="E535" s="635"/>
      <c r="F535" s="635">
        <v>550522</v>
      </c>
      <c r="G535" s="103"/>
      <c r="H535" s="103" t="s">
        <v>142</v>
      </c>
      <c r="I535" s="103"/>
      <c r="J535" s="635" t="s">
        <v>3245</v>
      </c>
      <c r="K535" s="27">
        <v>55500</v>
      </c>
      <c r="L535" s="103"/>
      <c r="M535" s="103"/>
      <c r="N535" s="111" t="str">
        <f t="shared" si="8"/>
        <v/>
      </c>
    </row>
    <row r="536" spans="1:14">
      <c r="A536" s="103">
        <v>528</v>
      </c>
      <c r="B536" s="129" t="s">
        <v>97</v>
      </c>
      <c r="C536" s="635"/>
      <c r="D536" s="635"/>
      <c r="E536" s="635"/>
      <c r="F536" s="635">
        <v>550523</v>
      </c>
      <c r="G536" s="103"/>
      <c r="H536" s="103" t="s">
        <v>143</v>
      </c>
      <c r="I536" s="103"/>
      <c r="J536" s="635" t="s">
        <v>3245</v>
      </c>
      <c r="K536" s="27">
        <v>55500</v>
      </c>
      <c r="L536" s="103"/>
      <c r="M536" s="103"/>
      <c r="N536" s="111" t="str">
        <f t="shared" si="8"/>
        <v/>
      </c>
    </row>
    <row r="537" spans="1:14">
      <c r="A537" s="103">
        <v>529</v>
      </c>
      <c r="B537" s="129" t="s">
        <v>97</v>
      </c>
      <c r="C537" s="635"/>
      <c r="D537" s="635"/>
      <c r="E537" s="635"/>
      <c r="F537" s="635">
        <v>550524</v>
      </c>
      <c r="G537" s="103"/>
      <c r="H537" s="103" t="s">
        <v>144</v>
      </c>
      <c r="I537" s="103"/>
      <c r="J537" s="635" t="s">
        <v>3245</v>
      </c>
      <c r="K537" s="27">
        <v>55500</v>
      </c>
      <c r="L537" s="103"/>
      <c r="M537" s="103"/>
      <c r="N537" s="111" t="str">
        <f t="shared" si="8"/>
        <v/>
      </c>
    </row>
    <row r="538" spans="1:14">
      <c r="A538" s="103">
        <v>530</v>
      </c>
      <c r="B538" s="129" t="s">
        <v>97</v>
      </c>
      <c r="C538" s="635"/>
      <c r="D538" s="635"/>
      <c r="E538" s="635"/>
      <c r="F538" s="635">
        <v>550525</v>
      </c>
      <c r="G538" s="103"/>
      <c r="H538" s="103" t="s">
        <v>145</v>
      </c>
      <c r="I538" s="103"/>
      <c r="J538" s="635" t="s">
        <v>3245</v>
      </c>
      <c r="K538" s="27">
        <v>55500</v>
      </c>
      <c r="L538" s="103"/>
      <c r="M538" s="103"/>
      <c r="N538" s="111" t="str">
        <f t="shared" si="8"/>
        <v/>
      </c>
    </row>
    <row r="539" spans="1:14">
      <c r="A539" s="103">
        <v>531</v>
      </c>
      <c r="B539" s="129" t="s">
        <v>97</v>
      </c>
      <c r="C539" s="635"/>
      <c r="D539" s="635"/>
      <c r="E539" s="635"/>
      <c r="F539" s="635">
        <v>550526</v>
      </c>
      <c r="G539" s="103"/>
      <c r="H539" s="103" t="s">
        <v>146</v>
      </c>
      <c r="I539" s="103"/>
      <c r="J539" s="635" t="s">
        <v>3245</v>
      </c>
      <c r="K539" s="27">
        <v>55500</v>
      </c>
      <c r="L539" s="103"/>
      <c r="M539" s="103"/>
      <c r="N539" s="111" t="str">
        <f t="shared" si="8"/>
        <v/>
      </c>
    </row>
    <row r="540" spans="1:14">
      <c r="A540" s="103">
        <v>532</v>
      </c>
      <c r="B540" s="129" t="s">
        <v>97</v>
      </c>
      <c r="C540" s="635"/>
      <c r="D540" s="635"/>
      <c r="E540" s="635"/>
      <c r="F540" s="635">
        <v>550527</v>
      </c>
      <c r="G540" s="103"/>
      <c r="H540" s="103" t="s">
        <v>147</v>
      </c>
      <c r="I540" s="103"/>
      <c r="J540" s="635" t="s">
        <v>3245</v>
      </c>
      <c r="K540" s="27">
        <v>55500</v>
      </c>
      <c r="L540" s="103"/>
      <c r="M540" s="103"/>
      <c r="N540" s="111" t="str">
        <f t="shared" si="8"/>
        <v/>
      </c>
    </row>
    <row r="541" spans="1:14">
      <c r="A541" s="103">
        <v>533</v>
      </c>
      <c r="B541" s="129" t="s">
        <v>97</v>
      </c>
      <c r="C541" s="635"/>
      <c r="D541" s="635"/>
      <c r="E541" s="635"/>
      <c r="F541" s="635">
        <v>550528</v>
      </c>
      <c r="G541" s="103"/>
      <c r="H541" s="103" t="s">
        <v>148</v>
      </c>
      <c r="I541" s="103"/>
      <c r="J541" s="635" t="s">
        <v>3245</v>
      </c>
      <c r="K541" s="27">
        <v>55500</v>
      </c>
      <c r="L541" s="103"/>
      <c r="M541" s="103"/>
      <c r="N541" s="111" t="str">
        <f t="shared" si="8"/>
        <v/>
      </c>
    </row>
    <row r="542" spans="1:14">
      <c r="A542" s="103">
        <v>534</v>
      </c>
      <c r="B542" s="129" t="s">
        <v>97</v>
      </c>
      <c r="C542" s="635"/>
      <c r="D542" s="635"/>
      <c r="E542" s="635"/>
      <c r="F542" s="635">
        <v>550529</v>
      </c>
      <c r="G542" s="103"/>
      <c r="H542" s="103" t="s">
        <v>149</v>
      </c>
      <c r="I542" s="103"/>
      <c r="J542" s="635" t="s">
        <v>3245</v>
      </c>
      <c r="K542" s="27">
        <v>55500</v>
      </c>
      <c r="L542" s="103"/>
      <c r="M542" s="103"/>
      <c r="N542" s="111" t="str">
        <f t="shared" si="8"/>
        <v/>
      </c>
    </row>
    <row r="543" spans="1:14">
      <c r="A543" s="103">
        <v>535</v>
      </c>
      <c r="B543" s="129" t="s">
        <v>97</v>
      </c>
      <c r="C543" s="635"/>
      <c r="D543" s="635"/>
      <c r="E543" s="635"/>
      <c r="F543" s="635">
        <v>550530</v>
      </c>
      <c r="G543" s="103"/>
      <c r="H543" s="103" t="s">
        <v>150</v>
      </c>
      <c r="I543" s="103"/>
      <c r="J543" s="635" t="s">
        <v>3245</v>
      </c>
      <c r="K543" s="27">
        <v>55500</v>
      </c>
      <c r="L543" s="103"/>
      <c r="M543" s="103"/>
      <c r="N543" s="111" t="str">
        <f t="shared" si="8"/>
        <v/>
      </c>
    </row>
    <row r="544" spans="1:14">
      <c r="A544" s="103">
        <v>536</v>
      </c>
      <c r="B544" s="129" t="s">
        <v>97</v>
      </c>
      <c r="C544" s="635"/>
      <c r="D544" s="635"/>
      <c r="E544" s="635"/>
      <c r="F544" s="635">
        <v>550531</v>
      </c>
      <c r="G544" s="103"/>
      <c r="H544" s="103" t="s">
        <v>151</v>
      </c>
      <c r="I544" s="103"/>
      <c r="J544" s="635" t="s">
        <v>3245</v>
      </c>
      <c r="K544" s="27">
        <v>55500</v>
      </c>
      <c r="L544" s="103"/>
      <c r="M544" s="103"/>
      <c r="N544" s="111" t="str">
        <f t="shared" si="8"/>
        <v/>
      </c>
    </row>
    <row r="545" spans="1:14">
      <c r="A545" s="103">
        <v>537</v>
      </c>
      <c r="B545" s="129" t="s">
        <v>97</v>
      </c>
      <c r="C545" s="635"/>
      <c r="D545" s="635"/>
      <c r="E545" s="635"/>
      <c r="F545" s="635">
        <v>550532</v>
      </c>
      <c r="G545" s="103"/>
      <c r="H545" s="103" t="s">
        <v>152</v>
      </c>
      <c r="I545" s="103"/>
      <c r="J545" s="635" t="s">
        <v>3245</v>
      </c>
      <c r="K545" s="27">
        <v>55500</v>
      </c>
      <c r="L545" s="103"/>
      <c r="M545" s="103"/>
      <c r="N545" s="111" t="str">
        <f t="shared" si="8"/>
        <v/>
      </c>
    </row>
    <row r="546" spans="1:14">
      <c r="A546" s="103">
        <v>538</v>
      </c>
      <c r="B546" s="129" t="s">
        <v>97</v>
      </c>
      <c r="C546" s="635"/>
      <c r="D546" s="635"/>
      <c r="E546" s="635"/>
      <c r="F546" s="635">
        <v>550533</v>
      </c>
      <c r="G546" s="103"/>
      <c r="H546" s="103" t="s">
        <v>153</v>
      </c>
      <c r="I546" s="103"/>
      <c r="J546" s="635" t="s">
        <v>3245</v>
      </c>
      <c r="K546" s="27">
        <v>55500</v>
      </c>
      <c r="L546" s="103"/>
      <c r="M546" s="103"/>
      <c r="N546" s="111" t="str">
        <f t="shared" si="8"/>
        <v/>
      </c>
    </row>
    <row r="547" spans="1:14">
      <c r="A547" s="103">
        <v>539</v>
      </c>
      <c r="B547" s="129" t="s">
        <v>97</v>
      </c>
      <c r="C547" s="635"/>
      <c r="D547" s="635"/>
      <c r="E547" s="635"/>
      <c r="F547" s="635">
        <v>550534</v>
      </c>
      <c r="G547" s="103"/>
      <c r="H547" s="103" t="s">
        <v>154</v>
      </c>
      <c r="I547" s="103"/>
      <c r="J547" s="635" t="s">
        <v>3245</v>
      </c>
      <c r="K547" s="27">
        <v>55500</v>
      </c>
      <c r="L547" s="103"/>
      <c r="M547" s="103"/>
      <c r="N547" s="111" t="str">
        <f t="shared" si="8"/>
        <v/>
      </c>
    </row>
    <row r="548" spans="1:14">
      <c r="A548" s="103">
        <v>540</v>
      </c>
      <c r="B548" s="129" t="s">
        <v>97</v>
      </c>
      <c r="C548" s="635"/>
      <c r="D548" s="635"/>
      <c r="E548" s="635"/>
      <c r="F548" s="635">
        <v>550535</v>
      </c>
      <c r="G548" s="103"/>
      <c r="H548" s="103" t="s">
        <v>155</v>
      </c>
      <c r="I548" s="103"/>
      <c r="J548" s="635" t="s">
        <v>3245</v>
      </c>
      <c r="K548" s="27">
        <v>55500</v>
      </c>
      <c r="L548" s="103"/>
      <c r="M548" s="103"/>
      <c r="N548" s="111" t="str">
        <f t="shared" si="8"/>
        <v/>
      </c>
    </row>
    <row r="549" spans="1:14">
      <c r="A549" s="103">
        <v>541</v>
      </c>
      <c r="B549" s="129" t="s">
        <v>97</v>
      </c>
      <c r="C549" s="635"/>
      <c r="D549" s="635"/>
      <c r="E549" s="635"/>
      <c r="F549" s="635">
        <v>550536</v>
      </c>
      <c r="G549" s="103"/>
      <c r="H549" s="103" t="s">
        <v>156</v>
      </c>
      <c r="I549" s="103"/>
      <c r="J549" s="635" t="s">
        <v>3245</v>
      </c>
      <c r="K549" s="27">
        <v>55500</v>
      </c>
      <c r="L549" s="103"/>
      <c r="M549" s="103"/>
      <c r="N549" s="111" t="str">
        <f t="shared" si="8"/>
        <v/>
      </c>
    </row>
    <row r="550" spans="1:14">
      <c r="A550" s="103">
        <v>542</v>
      </c>
      <c r="B550" s="129" t="s">
        <v>97</v>
      </c>
      <c r="C550" s="635"/>
      <c r="D550" s="635"/>
      <c r="E550" s="635"/>
      <c r="F550" s="635">
        <v>550537</v>
      </c>
      <c r="G550" s="103"/>
      <c r="H550" s="103" t="s">
        <v>157</v>
      </c>
      <c r="I550" s="103"/>
      <c r="J550" s="635" t="s">
        <v>3245</v>
      </c>
      <c r="K550" s="27">
        <v>55500</v>
      </c>
      <c r="L550" s="103"/>
      <c r="M550" s="103"/>
      <c r="N550" s="111" t="str">
        <f t="shared" si="8"/>
        <v/>
      </c>
    </row>
    <row r="551" spans="1:14">
      <c r="A551" s="103">
        <v>543</v>
      </c>
      <c r="B551" s="129" t="s">
        <v>97</v>
      </c>
      <c r="C551" s="635"/>
      <c r="D551" s="635"/>
      <c r="E551" s="635"/>
      <c r="F551" s="635">
        <v>550538</v>
      </c>
      <c r="G551" s="103"/>
      <c r="H551" s="103" t="s">
        <v>158</v>
      </c>
      <c r="I551" s="103"/>
      <c r="J551" s="635" t="s">
        <v>3245</v>
      </c>
      <c r="K551" s="27">
        <v>55500</v>
      </c>
      <c r="L551" s="103"/>
      <c r="M551" s="103"/>
      <c r="N551" s="111" t="str">
        <f t="shared" si="8"/>
        <v/>
      </c>
    </row>
    <row r="552" spans="1:14">
      <c r="A552" s="103">
        <v>544</v>
      </c>
      <c r="B552" s="129" t="s">
        <v>97</v>
      </c>
      <c r="C552" s="635"/>
      <c r="D552" s="635"/>
      <c r="E552" s="635"/>
      <c r="F552" s="635">
        <v>550539</v>
      </c>
      <c r="G552" s="103"/>
      <c r="H552" s="103" t="s">
        <v>159</v>
      </c>
      <c r="I552" s="103"/>
      <c r="J552" s="635" t="s">
        <v>3245</v>
      </c>
      <c r="K552" s="27">
        <v>55500</v>
      </c>
      <c r="L552" s="103"/>
      <c r="M552" s="103"/>
      <c r="N552" s="111" t="str">
        <f t="shared" si="8"/>
        <v/>
      </c>
    </row>
    <row r="553" spans="1:14">
      <c r="A553" s="103">
        <v>545</v>
      </c>
      <c r="B553" s="129" t="s">
        <v>97</v>
      </c>
      <c r="C553" s="635"/>
      <c r="D553" s="635"/>
      <c r="E553" s="635"/>
      <c r="F553" s="635">
        <v>550540</v>
      </c>
      <c r="G553" s="103"/>
      <c r="H553" s="103" t="s">
        <v>160</v>
      </c>
      <c r="I553" s="103"/>
      <c r="J553" s="635" t="s">
        <v>3245</v>
      </c>
      <c r="K553" s="27">
        <v>55500</v>
      </c>
      <c r="L553" s="103"/>
      <c r="M553" s="103"/>
      <c r="N553" s="111" t="str">
        <f t="shared" si="8"/>
        <v/>
      </c>
    </row>
    <row r="554" spans="1:14">
      <c r="A554" s="103">
        <v>546</v>
      </c>
      <c r="B554" s="129" t="s">
        <v>97</v>
      </c>
      <c r="C554" s="635"/>
      <c r="D554" s="635"/>
      <c r="E554" s="635"/>
      <c r="F554" s="635">
        <v>550541</v>
      </c>
      <c r="G554" s="103"/>
      <c r="H554" s="103" t="s">
        <v>161</v>
      </c>
      <c r="I554" s="103"/>
      <c r="J554" s="635" t="s">
        <v>3245</v>
      </c>
      <c r="K554" s="27">
        <v>55500</v>
      </c>
      <c r="L554" s="103"/>
      <c r="M554" s="103"/>
      <c r="N554" s="111" t="str">
        <f t="shared" si="8"/>
        <v/>
      </c>
    </row>
    <row r="555" spans="1:14">
      <c r="A555" s="103">
        <v>547</v>
      </c>
      <c r="B555" s="129" t="s">
        <v>97</v>
      </c>
      <c r="C555" s="635"/>
      <c r="D555" s="635"/>
      <c r="E555" s="635"/>
      <c r="F555" s="635">
        <v>550542</v>
      </c>
      <c r="G555" s="103"/>
      <c r="H555" s="103" t="s">
        <v>162</v>
      </c>
      <c r="I555" s="103"/>
      <c r="J555" s="635" t="s">
        <v>3245</v>
      </c>
      <c r="K555" s="27">
        <v>55500</v>
      </c>
      <c r="L555" s="103"/>
      <c r="M555" s="103"/>
      <c r="N555" s="111" t="str">
        <f t="shared" si="8"/>
        <v/>
      </c>
    </row>
    <row r="556" spans="1:14">
      <c r="A556" s="103">
        <v>548</v>
      </c>
      <c r="B556" s="129" t="s">
        <v>97</v>
      </c>
      <c r="C556" s="635"/>
      <c r="D556" s="635"/>
      <c r="E556" s="635"/>
      <c r="F556" s="635">
        <v>550543</v>
      </c>
      <c r="G556" s="103"/>
      <c r="H556" s="103" t="s">
        <v>163</v>
      </c>
      <c r="I556" s="103"/>
      <c r="J556" s="635" t="s">
        <v>3245</v>
      </c>
      <c r="K556" s="27">
        <v>55500</v>
      </c>
      <c r="L556" s="103"/>
      <c r="M556" s="103"/>
      <c r="N556" s="111" t="str">
        <f t="shared" si="8"/>
        <v/>
      </c>
    </row>
    <row r="557" spans="1:14">
      <c r="A557" s="103">
        <v>549</v>
      </c>
      <c r="B557" s="129" t="s">
        <v>97</v>
      </c>
      <c r="C557" s="635"/>
      <c r="D557" s="635"/>
      <c r="E557" s="635"/>
      <c r="F557" s="635">
        <v>550544</v>
      </c>
      <c r="G557" s="103"/>
      <c r="H557" s="103" t="s">
        <v>164</v>
      </c>
      <c r="I557" s="103"/>
      <c r="J557" s="635" t="s">
        <v>3245</v>
      </c>
      <c r="K557" s="27">
        <v>55500</v>
      </c>
      <c r="L557" s="103"/>
      <c r="M557" s="103"/>
      <c r="N557" s="111" t="str">
        <f t="shared" si="8"/>
        <v/>
      </c>
    </row>
    <row r="558" spans="1:14">
      <c r="A558" s="103">
        <v>550</v>
      </c>
      <c r="B558" s="129" t="s">
        <v>97</v>
      </c>
      <c r="C558" s="635"/>
      <c r="D558" s="635"/>
      <c r="E558" s="635"/>
      <c r="F558" s="635">
        <v>550545</v>
      </c>
      <c r="G558" s="103"/>
      <c r="H558" s="103" t="s">
        <v>165</v>
      </c>
      <c r="I558" s="103"/>
      <c r="J558" s="635" t="s">
        <v>3245</v>
      </c>
      <c r="K558" s="27">
        <v>55500</v>
      </c>
      <c r="L558" s="103"/>
      <c r="M558" s="103"/>
      <c r="N558" s="111" t="str">
        <f t="shared" si="8"/>
        <v/>
      </c>
    </row>
    <row r="559" spans="1:14">
      <c r="A559" s="103">
        <v>551</v>
      </c>
      <c r="B559" s="129" t="s">
        <v>97</v>
      </c>
      <c r="C559" s="635"/>
      <c r="D559" s="635"/>
      <c r="E559" s="635"/>
      <c r="F559" s="635">
        <v>550546</v>
      </c>
      <c r="G559" s="103"/>
      <c r="H559" s="103" t="s">
        <v>166</v>
      </c>
      <c r="I559" s="103"/>
      <c r="J559" s="635" t="s">
        <v>3245</v>
      </c>
      <c r="K559" s="27">
        <v>55500</v>
      </c>
      <c r="L559" s="103"/>
      <c r="M559" s="103"/>
      <c r="N559" s="111" t="str">
        <f t="shared" si="8"/>
        <v/>
      </c>
    </row>
    <row r="560" spans="1:14">
      <c r="A560" s="103">
        <v>552</v>
      </c>
      <c r="B560" s="129" t="s">
        <v>97</v>
      </c>
      <c r="C560" s="635"/>
      <c r="D560" s="635"/>
      <c r="E560" s="635"/>
      <c r="F560" s="635">
        <v>550547</v>
      </c>
      <c r="G560" s="103"/>
      <c r="H560" s="103" t="s">
        <v>167</v>
      </c>
      <c r="I560" s="103"/>
      <c r="J560" s="635" t="s">
        <v>3245</v>
      </c>
      <c r="K560" s="27">
        <v>55500</v>
      </c>
      <c r="L560" s="103"/>
      <c r="M560" s="103"/>
      <c r="N560" s="111" t="str">
        <f t="shared" si="8"/>
        <v/>
      </c>
    </row>
    <row r="561" spans="1:14">
      <c r="A561" s="103">
        <v>553</v>
      </c>
      <c r="B561" s="129" t="s">
        <v>97</v>
      </c>
      <c r="C561" s="635"/>
      <c r="D561" s="635"/>
      <c r="E561" s="635"/>
      <c r="F561" s="635">
        <v>550548</v>
      </c>
      <c r="G561" s="103"/>
      <c r="H561" s="103" t="s">
        <v>168</v>
      </c>
      <c r="I561" s="103"/>
      <c r="J561" s="635" t="s">
        <v>3245</v>
      </c>
      <c r="K561" s="27">
        <v>55500</v>
      </c>
      <c r="L561" s="103"/>
      <c r="M561" s="103"/>
      <c r="N561" s="111" t="str">
        <f t="shared" si="8"/>
        <v/>
      </c>
    </row>
    <row r="562" spans="1:14">
      <c r="A562" s="103">
        <v>554</v>
      </c>
      <c r="B562" s="129" t="s">
        <v>97</v>
      </c>
      <c r="C562" s="635"/>
      <c r="D562" s="635"/>
      <c r="E562" s="635"/>
      <c r="F562" s="635">
        <v>550549</v>
      </c>
      <c r="G562" s="103"/>
      <c r="H562" s="103" t="s">
        <v>169</v>
      </c>
      <c r="I562" s="103"/>
      <c r="J562" s="635" t="s">
        <v>3245</v>
      </c>
      <c r="K562" s="27">
        <v>55500</v>
      </c>
      <c r="L562" s="103"/>
      <c r="M562" s="103"/>
      <c r="N562" s="111" t="str">
        <f t="shared" si="8"/>
        <v/>
      </c>
    </row>
    <row r="563" spans="1:14">
      <c r="A563" s="103">
        <v>555</v>
      </c>
      <c r="B563" s="129" t="s">
        <v>97</v>
      </c>
      <c r="C563" s="635"/>
      <c r="D563" s="635"/>
      <c r="E563" s="635"/>
      <c r="F563" s="635">
        <v>550550</v>
      </c>
      <c r="G563" s="103"/>
      <c r="H563" s="103" t="s">
        <v>170</v>
      </c>
      <c r="I563" s="103"/>
      <c r="J563" s="635" t="s">
        <v>3245</v>
      </c>
      <c r="K563" s="27">
        <v>55500</v>
      </c>
      <c r="L563" s="103"/>
      <c r="M563" s="103"/>
      <c r="N563" s="111" t="str">
        <f t="shared" si="8"/>
        <v/>
      </c>
    </row>
    <row r="564" spans="1:14">
      <c r="A564" s="103">
        <v>556</v>
      </c>
      <c r="B564" s="129" t="s">
        <v>97</v>
      </c>
      <c r="C564" s="635"/>
      <c r="D564" s="635"/>
      <c r="E564" s="635"/>
      <c r="F564" s="635">
        <v>550551</v>
      </c>
      <c r="G564" s="103"/>
      <c r="H564" s="103" t="s">
        <v>171</v>
      </c>
      <c r="I564" s="103"/>
      <c r="J564" s="635" t="s">
        <v>3245</v>
      </c>
      <c r="K564" s="27">
        <v>55500</v>
      </c>
      <c r="L564" s="103"/>
      <c r="M564" s="103"/>
      <c r="N564" s="111" t="str">
        <f t="shared" si="8"/>
        <v/>
      </c>
    </row>
    <row r="565" spans="1:14">
      <c r="A565" s="103">
        <v>557</v>
      </c>
      <c r="B565" s="129" t="s">
        <v>97</v>
      </c>
      <c r="C565" s="635"/>
      <c r="D565" s="635"/>
      <c r="E565" s="635"/>
      <c r="F565" s="635">
        <v>550552</v>
      </c>
      <c r="G565" s="103"/>
      <c r="H565" s="103" t="s">
        <v>296</v>
      </c>
      <c r="I565" s="103"/>
      <c r="J565" s="635" t="s">
        <v>3245</v>
      </c>
      <c r="K565" s="27">
        <v>55500</v>
      </c>
      <c r="L565" s="103"/>
      <c r="M565" s="103"/>
      <c r="N565" s="111" t="str">
        <f t="shared" si="8"/>
        <v/>
      </c>
    </row>
    <row r="566" spans="1:14">
      <c r="A566" s="103">
        <v>558</v>
      </c>
      <c r="B566" s="129" t="s">
        <v>97</v>
      </c>
      <c r="C566" s="635"/>
      <c r="D566" s="635"/>
      <c r="E566" s="635"/>
      <c r="F566" s="635">
        <v>550553</v>
      </c>
      <c r="G566" s="103"/>
      <c r="H566" s="103" t="s">
        <v>297</v>
      </c>
      <c r="I566" s="103"/>
      <c r="J566" s="635" t="s">
        <v>3245</v>
      </c>
      <c r="K566" s="27">
        <v>55500</v>
      </c>
      <c r="L566" s="103"/>
      <c r="M566" s="103"/>
      <c r="N566" s="111" t="str">
        <f t="shared" si="8"/>
        <v/>
      </c>
    </row>
    <row r="567" spans="1:14">
      <c r="A567" s="103">
        <v>559</v>
      </c>
      <c r="B567" s="129" t="s">
        <v>97</v>
      </c>
      <c r="C567" s="635"/>
      <c r="D567" s="635"/>
      <c r="E567" s="635"/>
      <c r="F567" s="635">
        <v>550554</v>
      </c>
      <c r="G567" s="103"/>
      <c r="H567" s="103" t="s">
        <v>2110</v>
      </c>
      <c r="I567" s="103"/>
      <c r="J567" s="635" t="s">
        <v>3245</v>
      </c>
      <c r="K567" s="27">
        <v>55500</v>
      </c>
      <c r="L567" s="103"/>
      <c r="M567" s="103"/>
      <c r="N567" s="111" t="str">
        <f t="shared" si="8"/>
        <v/>
      </c>
    </row>
    <row r="568" spans="1:14">
      <c r="A568" s="103">
        <v>560</v>
      </c>
      <c r="B568" s="129" t="s">
        <v>97</v>
      </c>
      <c r="C568" s="635"/>
      <c r="D568" s="635"/>
      <c r="E568" s="635"/>
      <c r="F568" s="635">
        <v>550555</v>
      </c>
      <c r="G568" s="103"/>
      <c r="H568" s="103" t="s">
        <v>2111</v>
      </c>
      <c r="I568" s="103"/>
      <c r="J568" s="635" t="s">
        <v>3245</v>
      </c>
      <c r="K568" s="27">
        <v>55500</v>
      </c>
      <c r="L568" s="103"/>
      <c r="M568" s="103"/>
      <c r="N568" s="111" t="str">
        <f t="shared" si="8"/>
        <v/>
      </c>
    </row>
    <row r="569" spans="1:14">
      <c r="A569" s="103">
        <v>561</v>
      </c>
      <c r="B569" s="129" t="s">
        <v>97</v>
      </c>
      <c r="C569" s="635"/>
      <c r="D569" s="635"/>
      <c r="E569" s="635"/>
      <c r="F569" s="635">
        <v>550556</v>
      </c>
      <c r="G569" s="103"/>
      <c r="H569" s="103" t="s">
        <v>2112</v>
      </c>
      <c r="I569" s="103"/>
      <c r="J569" s="635" t="s">
        <v>3245</v>
      </c>
      <c r="K569" s="27">
        <v>55500</v>
      </c>
      <c r="L569" s="103"/>
      <c r="M569" s="103"/>
      <c r="N569" s="111" t="str">
        <f t="shared" si="8"/>
        <v/>
      </c>
    </row>
    <row r="570" spans="1:14">
      <c r="A570" s="103">
        <v>562</v>
      </c>
      <c r="B570" s="129" t="s">
        <v>97</v>
      </c>
      <c r="C570" s="635"/>
      <c r="D570" s="635"/>
      <c r="E570" s="635"/>
      <c r="F570" s="635">
        <v>550557</v>
      </c>
      <c r="G570" s="103"/>
      <c r="H570" s="103" t="s">
        <v>2113</v>
      </c>
      <c r="I570" s="103"/>
      <c r="J570" s="635" t="s">
        <v>3245</v>
      </c>
      <c r="K570" s="27">
        <v>55500</v>
      </c>
      <c r="L570" s="103"/>
      <c r="M570" s="103"/>
      <c r="N570" s="111" t="str">
        <f t="shared" si="8"/>
        <v/>
      </c>
    </row>
    <row r="571" spans="1:14">
      <c r="A571" s="103">
        <v>563</v>
      </c>
      <c r="B571" s="129" t="s">
        <v>97</v>
      </c>
      <c r="C571" s="635"/>
      <c r="D571" s="635"/>
      <c r="E571" s="635"/>
      <c r="F571" s="635">
        <v>550558</v>
      </c>
      <c r="G571" s="103"/>
      <c r="H571" s="103" t="s">
        <v>2114</v>
      </c>
      <c r="I571" s="103"/>
      <c r="J571" s="635" t="s">
        <v>3245</v>
      </c>
      <c r="K571" s="27">
        <v>55500</v>
      </c>
      <c r="L571" s="103"/>
      <c r="M571" s="103"/>
      <c r="N571" s="111" t="str">
        <f t="shared" si="8"/>
        <v/>
      </c>
    </row>
    <row r="572" spans="1:14">
      <c r="A572" s="103">
        <v>564</v>
      </c>
      <c r="B572" s="129" t="s">
        <v>97</v>
      </c>
      <c r="C572" s="635"/>
      <c r="D572" s="635"/>
      <c r="E572" s="635"/>
      <c r="F572" s="635">
        <v>550559</v>
      </c>
      <c r="G572" s="103"/>
      <c r="H572" s="103" t="s">
        <v>2115</v>
      </c>
      <c r="I572" s="103"/>
      <c r="J572" s="635" t="s">
        <v>3245</v>
      </c>
      <c r="K572" s="27">
        <v>55500</v>
      </c>
      <c r="L572" s="103"/>
      <c r="M572" s="103"/>
      <c r="N572" s="111" t="str">
        <f t="shared" si="8"/>
        <v/>
      </c>
    </row>
    <row r="573" spans="1:14">
      <c r="A573" s="103">
        <v>565</v>
      </c>
      <c r="B573" s="129" t="s">
        <v>97</v>
      </c>
      <c r="C573" s="635"/>
      <c r="D573" s="635"/>
      <c r="E573" s="635"/>
      <c r="F573" s="635">
        <v>550560</v>
      </c>
      <c r="G573" s="103"/>
      <c r="H573" s="103" t="s">
        <v>2116</v>
      </c>
      <c r="I573" s="103"/>
      <c r="J573" s="635" t="s">
        <v>3245</v>
      </c>
      <c r="K573" s="27">
        <v>55500</v>
      </c>
      <c r="L573" s="103"/>
      <c r="M573" s="103"/>
      <c r="N573" s="111" t="str">
        <f t="shared" si="8"/>
        <v/>
      </c>
    </row>
    <row r="574" spans="1:14">
      <c r="A574" s="103">
        <v>566</v>
      </c>
      <c r="B574" s="129" t="s">
        <v>97</v>
      </c>
      <c r="C574" s="635"/>
      <c r="D574" s="635"/>
      <c r="E574" s="635"/>
      <c r="F574" s="635">
        <v>550561</v>
      </c>
      <c r="G574" s="103"/>
      <c r="H574" s="103" t="s">
        <v>2117</v>
      </c>
      <c r="I574" s="103"/>
      <c r="J574" s="635" t="s">
        <v>3245</v>
      </c>
      <c r="K574" s="27">
        <v>55500</v>
      </c>
      <c r="L574" s="103"/>
      <c r="M574" s="103"/>
      <c r="N574" s="111" t="str">
        <f t="shared" si="8"/>
        <v/>
      </c>
    </row>
    <row r="575" spans="1:14">
      <c r="A575" s="103">
        <v>567</v>
      </c>
      <c r="B575" s="129" t="s">
        <v>97</v>
      </c>
      <c r="C575" s="635"/>
      <c r="D575" s="635"/>
      <c r="E575" s="635"/>
      <c r="F575" s="635">
        <v>550562</v>
      </c>
      <c r="G575" s="103"/>
      <c r="H575" s="103" t="s">
        <v>2118</v>
      </c>
      <c r="I575" s="103"/>
      <c r="J575" s="635" t="s">
        <v>3245</v>
      </c>
      <c r="K575" s="27">
        <v>55500</v>
      </c>
      <c r="L575" s="103"/>
      <c r="M575" s="103"/>
      <c r="N575" s="111" t="str">
        <f t="shared" si="8"/>
        <v/>
      </c>
    </row>
    <row r="576" spans="1:14">
      <c r="A576" s="103">
        <v>568</v>
      </c>
      <c r="B576" s="129" t="s">
        <v>97</v>
      </c>
      <c r="C576" s="635"/>
      <c r="D576" s="635"/>
      <c r="E576" s="635"/>
      <c r="F576" s="635">
        <v>550563</v>
      </c>
      <c r="G576" s="103"/>
      <c r="H576" s="103" t="s">
        <v>2119</v>
      </c>
      <c r="I576" s="103"/>
      <c r="J576" s="635" t="s">
        <v>3245</v>
      </c>
      <c r="K576" s="27">
        <v>55500</v>
      </c>
      <c r="L576" s="103"/>
      <c r="M576" s="103"/>
      <c r="N576" s="111" t="str">
        <f t="shared" si="8"/>
        <v/>
      </c>
    </row>
    <row r="577" spans="1:14">
      <c r="A577" s="103">
        <v>569</v>
      </c>
      <c r="B577" s="129" t="s">
        <v>97</v>
      </c>
      <c r="C577" s="635"/>
      <c r="D577" s="635"/>
      <c r="E577" s="635"/>
      <c r="F577" s="635">
        <v>550564</v>
      </c>
      <c r="G577" s="103"/>
      <c r="H577" s="103" t="s">
        <v>2120</v>
      </c>
      <c r="I577" s="103"/>
      <c r="J577" s="635" t="s">
        <v>3245</v>
      </c>
      <c r="K577" s="27">
        <v>55500</v>
      </c>
      <c r="L577" s="103"/>
      <c r="M577" s="103"/>
      <c r="N577" s="111" t="str">
        <f t="shared" si="8"/>
        <v/>
      </c>
    </row>
    <row r="578" spans="1:14">
      <c r="A578" s="103">
        <v>570</v>
      </c>
      <c r="B578" s="129" t="s">
        <v>97</v>
      </c>
      <c r="C578" s="635"/>
      <c r="D578" s="635"/>
      <c r="E578" s="635"/>
      <c r="F578" s="635">
        <v>550565</v>
      </c>
      <c r="G578" s="103"/>
      <c r="H578" s="103" t="s">
        <v>2121</v>
      </c>
      <c r="I578" s="103"/>
      <c r="J578" s="635" t="s">
        <v>3245</v>
      </c>
      <c r="K578" s="27">
        <v>55500</v>
      </c>
      <c r="L578" s="103"/>
      <c r="M578" s="103"/>
      <c r="N578" s="111" t="str">
        <f t="shared" si="8"/>
        <v/>
      </c>
    </row>
    <row r="579" spans="1:14">
      <c r="A579" s="103">
        <v>571</v>
      </c>
      <c r="B579" s="129" t="s">
        <v>97</v>
      </c>
      <c r="C579" s="635"/>
      <c r="D579" s="635"/>
      <c r="E579" s="635"/>
      <c r="F579" s="635">
        <v>550566</v>
      </c>
      <c r="G579" s="103"/>
      <c r="H579" s="103" t="s">
        <v>2122</v>
      </c>
      <c r="I579" s="103"/>
      <c r="J579" s="635" t="s">
        <v>3245</v>
      </c>
      <c r="K579" s="27">
        <v>55500</v>
      </c>
      <c r="L579" s="103"/>
      <c r="M579" s="103"/>
      <c r="N579" s="111" t="str">
        <f t="shared" si="8"/>
        <v/>
      </c>
    </row>
    <row r="580" spans="1:14">
      <c r="A580" s="103">
        <v>572</v>
      </c>
      <c r="B580" s="129" t="s">
        <v>97</v>
      </c>
      <c r="C580" s="635"/>
      <c r="D580" s="635"/>
      <c r="E580" s="635"/>
      <c r="F580" s="635">
        <v>550567</v>
      </c>
      <c r="G580" s="103"/>
      <c r="H580" s="103" t="s">
        <v>2123</v>
      </c>
      <c r="I580" s="103"/>
      <c r="J580" s="635" t="s">
        <v>3245</v>
      </c>
      <c r="K580" s="27">
        <v>55500</v>
      </c>
      <c r="L580" s="103"/>
      <c r="M580" s="103"/>
      <c r="N580" s="111" t="str">
        <f t="shared" si="8"/>
        <v/>
      </c>
    </row>
    <row r="581" spans="1:14">
      <c r="A581" s="103">
        <v>573</v>
      </c>
      <c r="B581" s="129" t="s">
        <v>97</v>
      </c>
      <c r="C581" s="635"/>
      <c r="D581" s="635"/>
      <c r="E581" s="635"/>
      <c r="F581" s="635">
        <v>550568</v>
      </c>
      <c r="G581" s="103"/>
      <c r="H581" s="103" t="s">
        <v>2124</v>
      </c>
      <c r="I581" s="103"/>
      <c r="J581" s="635" t="s">
        <v>3245</v>
      </c>
      <c r="K581" s="27">
        <v>55500</v>
      </c>
      <c r="L581" s="103"/>
      <c r="M581" s="103"/>
      <c r="N581" s="111" t="str">
        <f t="shared" si="8"/>
        <v/>
      </c>
    </row>
    <row r="582" spans="1:14">
      <c r="A582" s="103">
        <v>574</v>
      </c>
      <c r="B582" s="129" t="s">
        <v>97</v>
      </c>
      <c r="C582" s="635"/>
      <c r="D582" s="635"/>
      <c r="E582" s="635"/>
      <c r="F582" s="635">
        <v>550569</v>
      </c>
      <c r="G582" s="103"/>
      <c r="H582" s="103" t="s">
        <v>2125</v>
      </c>
      <c r="I582" s="103"/>
      <c r="J582" s="635" t="s">
        <v>3245</v>
      </c>
      <c r="K582" s="27">
        <v>55500</v>
      </c>
      <c r="L582" s="103"/>
      <c r="M582" s="103"/>
      <c r="N582" s="111" t="str">
        <f t="shared" si="8"/>
        <v/>
      </c>
    </row>
    <row r="583" spans="1:14">
      <c r="A583" s="103">
        <v>575</v>
      </c>
      <c r="B583" s="129" t="s">
        <v>97</v>
      </c>
      <c r="C583" s="635"/>
      <c r="D583" s="635"/>
      <c r="E583" s="635"/>
      <c r="F583" s="635">
        <v>550570</v>
      </c>
      <c r="G583" s="103"/>
      <c r="H583" s="58" t="s">
        <v>4285</v>
      </c>
      <c r="I583" s="103"/>
      <c r="J583" s="635" t="s">
        <v>3245</v>
      </c>
      <c r="K583" s="27">
        <v>55500</v>
      </c>
      <c r="L583" s="103"/>
      <c r="M583" s="103"/>
      <c r="N583" s="111" t="str">
        <f t="shared" si="8"/>
        <v/>
      </c>
    </row>
    <row r="584" spans="1:14">
      <c r="A584" s="103">
        <v>576</v>
      </c>
      <c r="B584" s="129" t="s">
        <v>97</v>
      </c>
      <c r="C584" s="635"/>
      <c r="D584" s="635"/>
      <c r="E584" s="635"/>
      <c r="F584" s="635">
        <v>550571</v>
      </c>
      <c r="G584" s="103"/>
      <c r="H584" s="103" t="s">
        <v>2126</v>
      </c>
      <c r="I584" s="103"/>
      <c r="J584" s="635" t="s">
        <v>3245</v>
      </c>
      <c r="K584" s="27">
        <v>55500</v>
      </c>
      <c r="L584" s="103"/>
      <c r="M584" s="103"/>
      <c r="N584" s="111" t="str">
        <f t="shared" si="8"/>
        <v/>
      </c>
    </row>
    <row r="585" spans="1:14">
      <c r="A585" s="103">
        <v>577</v>
      </c>
      <c r="B585" s="129" t="s">
        <v>97</v>
      </c>
      <c r="C585" s="635"/>
      <c r="D585" s="635"/>
      <c r="E585" s="635"/>
      <c r="F585" s="635">
        <v>550572</v>
      </c>
      <c r="G585" s="103"/>
      <c r="H585" s="103" t="s">
        <v>2127</v>
      </c>
      <c r="I585" s="103"/>
      <c r="J585" s="635" t="s">
        <v>3245</v>
      </c>
      <c r="K585" s="27">
        <v>55500</v>
      </c>
      <c r="L585" s="103"/>
      <c r="M585" s="103"/>
      <c r="N585" s="111" t="str">
        <f t="shared" si="8"/>
        <v/>
      </c>
    </row>
    <row r="586" spans="1:14">
      <c r="A586" s="103">
        <v>578</v>
      </c>
      <c r="B586" s="129" t="s">
        <v>97</v>
      </c>
      <c r="C586" s="635"/>
      <c r="D586" s="635"/>
      <c r="E586" s="635"/>
      <c r="F586" s="635">
        <v>550573</v>
      </c>
      <c r="G586" s="103"/>
      <c r="H586" s="103" t="s">
        <v>2128</v>
      </c>
      <c r="I586" s="103"/>
      <c r="J586" s="635" t="s">
        <v>3245</v>
      </c>
      <c r="K586" s="27">
        <v>55500</v>
      </c>
      <c r="L586" s="103"/>
      <c r="M586" s="103"/>
      <c r="N586" s="111" t="str">
        <f t="shared" si="8"/>
        <v/>
      </c>
    </row>
    <row r="587" spans="1:14">
      <c r="A587" s="103">
        <v>579</v>
      </c>
      <c r="B587" s="129" t="s">
        <v>97</v>
      </c>
      <c r="C587" s="635"/>
      <c r="D587" s="635"/>
      <c r="E587" s="635"/>
      <c r="F587" s="635">
        <v>550574</v>
      </c>
      <c r="G587" s="103"/>
      <c r="H587" s="103" t="s">
        <v>2129</v>
      </c>
      <c r="I587" s="103"/>
      <c r="J587" s="635" t="s">
        <v>3245</v>
      </c>
      <c r="K587" s="27">
        <v>55500</v>
      </c>
      <c r="L587" s="103"/>
      <c r="M587" s="103"/>
      <c r="N587" s="111" t="str">
        <f t="shared" si="8"/>
        <v/>
      </c>
    </row>
    <row r="588" spans="1:14">
      <c r="A588" s="103">
        <v>580</v>
      </c>
      <c r="B588" s="129" t="s">
        <v>97</v>
      </c>
      <c r="C588" s="635"/>
      <c r="D588" s="635"/>
      <c r="E588" s="635"/>
      <c r="F588" s="635">
        <v>550575</v>
      </c>
      <c r="G588" s="103"/>
      <c r="H588" s="103" t="s">
        <v>2130</v>
      </c>
      <c r="I588" s="103"/>
      <c r="J588" s="635" t="s">
        <v>3245</v>
      </c>
      <c r="K588" s="27">
        <v>55500</v>
      </c>
      <c r="L588" s="103"/>
      <c r="M588" s="103"/>
      <c r="N588" s="111" t="str">
        <f t="shared" si="8"/>
        <v/>
      </c>
    </row>
    <row r="589" spans="1:14">
      <c r="A589" s="103">
        <v>581</v>
      </c>
      <c r="B589" s="129" t="s">
        <v>97</v>
      </c>
      <c r="C589" s="635"/>
      <c r="D589" s="635"/>
      <c r="E589" s="635"/>
      <c r="F589" s="635">
        <v>550576</v>
      </c>
      <c r="G589" s="103"/>
      <c r="H589" s="103" t="s">
        <v>2131</v>
      </c>
      <c r="I589" s="103"/>
      <c r="J589" s="635" t="s">
        <v>3245</v>
      </c>
      <c r="K589" s="27">
        <v>55500</v>
      </c>
      <c r="L589" s="103"/>
      <c r="M589" s="103"/>
      <c r="N589" s="111" t="str">
        <f t="shared" si="8"/>
        <v/>
      </c>
    </row>
    <row r="590" spans="1:14">
      <c r="A590" s="103">
        <v>582</v>
      </c>
      <c r="B590" s="129" t="s">
        <v>97</v>
      </c>
      <c r="C590" s="635"/>
      <c r="D590" s="635"/>
      <c r="E590" s="635"/>
      <c r="F590" s="635">
        <v>550577</v>
      </c>
      <c r="G590" s="103"/>
      <c r="H590" s="103" t="s">
        <v>2132</v>
      </c>
      <c r="I590" s="103"/>
      <c r="J590" s="635" t="s">
        <v>3245</v>
      </c>
      <c r="K590" s="27">
        <v>55500</v>
      </c>
      <c r="L590" s="103"/>
      <c r="M590" s="103"/>
      <c r="N590" s="111" t="str">
        <f t="shared" si="8"/>
        <v/>
      </c>
    </row>
    <row r="591" spans="1:14">
      <c r="A591" s="103">
        <v>583</v>
      </c>
      <c r="B591" s="129" t="s">
        <v>97</v>
      </c>
      <c r="C591" s="635"/>
      <c r="D591" s="635"/>
      <c r="E591" s="635"/>
      <c r="F591" s="635">
        <v>550578</v>
      </c>
      <c r="G591" s="103"/>
      <c r="H591" s="103" t="s">
        <v>2133</v>
      </c>
      <c r="I591" s="103"/>
      <c r="J591" s="635" t="s">
        <v>3245</v>
      </c>
      <c r="K591" s="27">
        <v>55500</v>
      </c>
      <c r="L591" s="103"/>
      <c r="M591" s="103"/>
      <c r="N591" s="111" t="str">
        <f t="shared" si="8"/>
        <v/>
      </c>
    </row>
    <row r="592" spans="1:14">
      <c r="A592" s="103">
        <v>584</v>
      </c>
      <c r="B592" s="129" t="s">
        <v>97</v>
      </c>
      <c r="C592" s="635"/>
      <c r="D592" s="635"/>
      <c r="E592" s="635"/>
      <c r="F592" s="635">
        <v>550579</v>
      </c>
      <c r="G592" s="103"/>
      <c r="H592" s="103" t="s">
        <v>2134</v>
      </c>
      <c r="I592" s="103"/>
      <c r="J592" s="635" t="s">
        <v>3245</v>
      </c>
      <c r="K592" s="27">
        <v>55500</v>
      </c>
      <c r="L592" s="103"/>
      <c r="M592" s="103"/>
      <c r="N592" s="111" t="str">
        <f t="shared" si="8"/>
        <v/>
      </c>
    </row>
    <row r="593" spans="1:14">
      <c r="A593" s="103">
        <v>585</v>
      </c>
      <c r="B593" s="129" t="s">
        <v>97</v>
      </c>
      <c r="C593" s="635"/>
      <c r="D593" s="635"/>
      <c r="E593" s="635"/>
      <c r="F593" s="635">
        <v>550580</v>
      </c>
      <c r="G593" s="103"/>
      <c r="H593" s="103" t="s">
        <v>2135</v>
      </c>
      <c r="I593" s="103"/>
      <c r="J593" s="635" t="s">
        <v>3245</v>
      </c>
      <c r="K593" s="27">
        <v>55500</v>
      </c>
      <c r="L593" s="103"/>
      <c r="M593" s="103"/>
      <c r="N593" s="111" t="str">
        <f t="shared" si="8"/>
        <v/>
      </c>
    </row>
    <row r="594" spans="1:14">
      <c r="A594" s="103">
        <v>586</v>
      </c>
      <c r="B594" s="129" t="s">
        <v>97</v>
      </c>
      <c r="C594" s="635"/>
      <c r="D594" s="635"/>
      <c r="E594" s="635"/>
      <c r="F594" s="635">
        <v>550581</v>
      </c>
      <c r="G594" s="103"/>
      <c r="H594" s="103" t="s">
        <v>2136</v>
      </c>
      <c r="I594" s="103"/>
      <c r="J594" s="635" t="s">
        <v>3245</v>
      </c>
      <c r="K594" s="27">
        <v>55500</v>
      </c>
      <c r="L594" s="103"/>
      <c r="M594" s="103"/>
      <c r="N594" s="111" t="str">
        <f t="shared" ref="N594:N657" si="9">LEFT(M594,3)</f>
        <v/>
      </c>
    </row>
    <row r="595" spans="1:14">
      <c r="A595" s="103">
        <v>587</v>
      </c>
      <c r="B595" s="129" t="s">
        <v>97</v>
      </c>
      <c r="C595" s="635"/>
      <c r="D595" s="635"/>
      <c r="E595" s="635"/>
      <c r="F595" s="635">
        <v>550582</v>
      </c>
      <c r="G595" s="103"/>
      <c r="H595" s="103" t="s">
        <v>2137</v>
      </c>
      <c r="I595" s="103"/>
      <c r="J595" s="635" t="s">
        <v>3245</v>
      </c>
      <c r="K595" s="27">
        <v>55500</v>
      </c>
      <c r="L595" s="103"/>
      <c r="M595" s="103"/>
      <c r="N595" s="111" t="str">
        <f t="shared" si="9"/>
        <v/>
      </c>
    </row>
    <row r="596" spans="1:14">
      <c r="A596" s="103">
        <v>588</v>
      </c>
      <c r="B596" s="129" t="s">
        <v>97</v>
      </c>
      <c r="C596" s="635"/>
      <c r="D596" s="635"/>
      <c r="E596" s="635"/>
      <c r="F596" s="635">
        <v>550583</v>
      </c>
      <c r="G596" s="103"/>
      <c r="H596" s="103" t="s">
        <v>2138</v>
      </c>
      <c r="I596" s="103"/>
      <c r="J596" s="635" t="s">
        <v>3245</v>
      </c>
      <c r="K596" s="27">
        <v>55500</v>
      </c>
      <c r="L596" s="103"/>
      <c r="M596" s="103"/>
      <c r="N596" s="111" t="str">
        <f t="shared" si="9"/>
        <v/>
      </c>
    </row>
    <row r="597" spans="1:14">
      <c r="A597" s="103">
        <v>589</v>
      </c>
      <c r="B597" s="129" t="s">
        <v>97</v>
      </c>
      <c r="C597" s="635"/>
      <c r="D597" s="635"/>
      <c r="E597" s="635"/>
      <c r="F597" s="635">
        <v>550584</v>
      </c>
      <c r="G597" s="103"/>
      <c r="H597" s="103" t="s">
        <v>2139</v>
      </c>
      <c r="I597" s="103"/>
      <c r="J597" s="635" t="s">
        <v>3245</v>
      </c>
      <c r="K597" s="27">
        <v>55500</v>
      </c>
      <c r="L597" s="103"/>
      <c r="M597" s="103"/>
      <c r="N597" s="111" t="str">
        <f t="shared" si="9"/>
        <v/>
      </c>
    </row>
    <row r="598" spans="1:14">
      <c r="A598" s="103">
        <v>590</v>
      </c>
      <c r="B598" s="129" t="s">
        <v>97</v>
      </c>
      <c r="C598" s="635"/>
      <c r="D598" s="635"/>
      <c r="E598" s="635"/>
      <c r="F598" s="635">
        <v>550585</v>
      </c>
      <c r="G598" s="103"/>
      <c r="H598" s="103" t="s">
        <v>2140</v>
      </c>
      <c r="I598" s="103"/>
      <c r="J598" s="635" t="s">
        <v>3245</v>
      </c>
      <c r="K598" s="27">
        <v>55500</v>
      </c>
      <c r="L598" s="103"/>
      <c r="M598" s="103"/>
      <c r="N598" s="111" t="str">
        <f t="shared" si="9"/>
        <v/>
      </c>
    </row>
    <row r="599" spans="1:14">
      <c r="A599" s="103">
        <v>591</v>
      </c>
      <c r="B599" s="129" t="s">
        <v>97</v>
      </c>
      <c r="C599" s="635"/>
      <c r="D599" s="635"/>
      <c r="E599" s="635"/>
      <c r="F599" s="635">
        <v>550586</v>
      </c>
      <c r="G599" s="103"/>
      <c r="H599" s="103" t="s">
        <v>2141</v>
      </c>
      <c r="I599" s="103"/>
      <c r="J599" s="635" t="s">
        <v>3245</v>
      </c>
      <c r="K599" s="27">
        <v>55500</v>
      </c>
      <c r="L599" s="103"/>
      <c r="M599" s="103"/>
      <c r="N599" s="111" t="str">
        <f t="shared" si="9"/>
        <v/>
      </c>
    </row>
    <row r="600" spans="1:14">
      <c r="A600" s="103">
        <v>592</v>
      </c>
      <c r="B600" s="129" t="s">
        <v>97</v>
      </c>
      <c r="C600" s="635"/>
      <c r="D600" s="635"/>
      <c r="E600" s="635"/>
      <c r="F600" s="635">
        <v>550587</v>
      </c>
      <c r="G600" s="103"/>
      <c r="H600" s="103" t="s">
        <v>2142</v>
      </c>
      <c r="I600" s="103"/>
      <c r="J600" s="635" t="s">
        <v>3245</v>
      </c>
      <c r="K600" s="27">
        <v>55500</v>
      </c>
      <c r="L600" s="103"/>
      <c r="M600" s="103"/>
      <c r="N600" s="111" t="str">
        <f t="shared" si="9"/>
        <v/>
      </c>
    </row>
    <row r="601" spans="1:14">
      <c r="A601" s="103">
        <v>593</v>
      </c>
      <c r="B601" s="129" t="s">
        <v>97</v>
      </c>
      <c r="C601" s="635"/>
      <c r="D601" s="635"/>
      <c r="E601" s="635"/>
      <c r="F601" s="635">
        <v>550588</v>
      </c>
      <c r="G601" s="103"/>
      <c r="H601" s="103" t="s">
        <v>2143</v>
      </c>
      <c r="I601" s="103"/>
      <c r="J601" s="635" t="s">
        <v>3245</v>
      </c>
      <c r="K601" s="27">
        <v>55500</v>
      </c>
      <c r="L601" s="103"/>
      <c r="M601" s="103"/>
      <c r="N601" s="111" t="str">
        <f t="shared" si="9"/>
        <v/>
      </c>
    </row>
    <row r="602" spans="1:14">
      <c r="A602" s="103">
        <v>594</v>
      </c>
      <c r="B602" s="129" t="s">
        <v>97</v>
      </c>
      <c r="C602" s="635"/>
      <c r="D602" s="635"/>
      <c r="E602" s="635"/>
      <c r="F602" s="635">
        <v>550589</v>
      </c>
      <c r="G602" s="103"/>
      <c r="H602" s="103" t="s">
        <v>2144</v>
      </c>
      <c r="I602" s="103"/>
      <c r="J602" s="635" t="s">
        <v>3245</v>
      </c>
      <c r="K602" s="27">
        <v>55500</v>
      </c>
      <c r="L602" s="103"/>
      <c r="M602" s="103"/>
      <c r="N602" s="111" t="str">
        <f t="shared" si="9"/>
        <v/>
      </c>
    </row>
    <row r="603" spans="1:14">
      <c r="A603" s="103">
        <v>595</v>
      </c>
      <c r="B603" s="129" t="s">
        <v>97</v>
      </c>
      <c r="C603" s="635"/>
      <c r="D603" s="635"/>
      <c r="E603" s="635"/>
      <c r="F603" s="635">
        <v>550590</v>
      </c>
      <c r="G603" s="103"/>
      <c r="H603" s="103" t="s">
        <v>2145</v>
      </c>
      <c r="I603" s="103"/>
      <c r="J603" s="635" t="s">
        <v>3245</v>
      </c>
      <c r="K603" s="27">
        <v>55500</v>
      </c>
      <c r="L603" s="103"/>
      <c r="M603" s="103"/>
      <c r="N603" s="111" t="str">
        <f t="shared" si="9"/>
        <v/>
      </c>
    </row>
    <row r="604" spans="1:14">
      <c r="A604" s="103">
        <v>596</v>
      </c>
      <c r="B604" s="129" t="s">
        <v>97</v>
      </c>
      <c r="C604" s="635"/>
      <c r="D604" s="635"/>
      <c r="E604" s="635"/>
      <c r="F604" s="635">
        <v>550591</v>
      </c>
      <c r="G604" s="103"/>
      <c r="H604" s="103" t="s">
        <v>2146</v>
      </c>
      <c r="I604" s="103"/>
      <c r="J604" s="635" t="s">
        <v>3245</v>
      </c>
      <c r="K604" s="27">
        <v>55500</v>
      </c>
      <c r="L604" s="103"/>
      <c r="M604" s="103"/>
      <c r="N604" s="111" t="str">
        <f t="shared" si="9"/>
        <v/>
      </c>
    </row>
    <row r="605" spans="1:14">
      <c r="A605" s="103">
        <v>597</v>
      </c>
      <c r="B605" s="129" t="s">
        <v>97</v>
      </c>
      <c r="C605" s="635"/>
      <c r="D605" s="635"/>
      <c r="E605" s="635"/>
      <c r="F605" s="635">
        <v>550592</v>
      </c>
      <c r="G605" s="103"/>
      <c r="H605" s="103" t="s">
        <v>2147</v>
      </c>
      <c r="I605" s="103"/>
      <c r="J605" s="635" t="s">
        <v>3245</v>
      </c>
      <c r="K605" s="27">
        <v>55500</v>
      </c>
      <c r="L605" s="103"/>
      <c r="M605" s="103"/>
      <c r="N605" s="111" t="str">
        <f t="shared" si="9"/>
        <v/>
      </c>
    </row>
    <row r="606" spans="1:14">
      <c r="A606" s="103">
        <v>598</v>
      </c>
      <c r="B606" s="129" t="s">
        <v>97</v>
      </c>
      <c r="C606" s="635"/>
      <c r="D606" s="635"/>
      <c r="E606" s="635"/>
      <c r="F606" s="635">
        <v>550593</v>
      </c>
      <c r="G606" s="103"/>
      <c r="H606" s="103" t="s">
        <v>2148</v>
      </c>
      <c r="I606" s="103"/>
      <c r="J606" s="635" t="s">
        <v>3245</v>
      </c>
      <c r="K606" s="27">
        <v>55500</v>
      </c>
      <c r="L606" s="103"/>
      <c r="M606" s="103"/>
      <c r="N606" s="111" t="str">
        <f t="shared" si="9"/>
        <v/>
      </c>
    </row>
    <row r="607" spans="1:14">
      <c r="A607" s="103">
        <v>599</v>
      </c>
      <c r="B607" s="129" t="s">
        <v>97</v>
      </c>
      <c r="C607" s="635"/>
      <c r="D607" s="635"/>
      <c r="E607" s="635"/>
      <c r="F607" s="635">
        <v>550594</v>
      </c>
      <c r="G607" s="103"/>
      <c r="H607" s="103" t="s">
        <v>2149</v>
      </c>
      <c r="I607" s="103"/>
      <c r="J607" s="635" t="s">
        <v>3245</v>
      </c>
      <c r="K607" s="27">
        <v>55500</v>
      </c>
      <c r="L607" s="103"/>
      <c r="M607" s="103"/>
      <c r="N607" s="111" t="str">
        <f t="shared" si="9"/>
        <v/>
      </c>
    </row>
    <row r="608" spans="1:14">
      <c r="A608" s="103">
        <v>600</v>
      </c>
      <c r="B608" s="129" t="s">
        <v>97</v>
      </c>
      <c r="C608" s="635"/>
      <c r="D608" s="635"/>
      <c r="E608" s="635"/>
      <c r="F608" s="635">
        <v>550595</v>
      </c>
      <c r="G608" s="103"/>
      <c r="H608" s="103" t="s">
        <v>2150</v>
      </c>
      <c r="I608" s="103"/>
      <c r="J608" s="635" t="s">
        <v>3245</v>
      </c>
      <c r="K608" s="27">
        <v>55500</v>
      </c>
      <c r="L608" s="103"/>
      <c r="M608" s="103"/>
      <c r="N608" s="111" t="str">
        <f t="shared" si="9"/>
        <v/>
      </c>
    </row>
    <row r="609" spans="1:14">
      <c r="A609" s="103">
        <v>601</v>
      </c>
      <c r="B609" s="129" t="s">
        <v>97</v>
      </c>
      <c r="C609" s="635"/>
      <c r="D609" s="635"/>
      <c r="E609" s="635"/>
      <c r="F609" s="635">
        <v>550596</v>
      </c>
      <c r="G609" s="103"/>
      <c r="H609" s="103" t="s">
        <v>2151</v>
      </c>
      <c r="I609" s="103"/>
      <c r="J609" s="635" t="s">
        <v>3245</v>
      </c>
      <c r="K609" s="27">
        <v>55500</v>
      </c>
      <c r="L609" s="103"/>
      <c r="M609" s="103"/>
      <c r="N609" s="111" t="str">
        <f t="shared" si="9"/>
        <v/>
      </c>
    </row>
    <row r="610" spans="1:14">
      <c r="A610" s="103">
        <v>602</v>
      </c>
      <c r="B610" s="129" t="s">
        <v>97</v>
      </c>
      <c r="C610" s="635"/>
      <c r="D610" s="635"/>
      <c r="E610" s="635"/>
      <c r="F610" s="635">
        <v>550597</v>
      </c>
      <c r="G610" s="103"/>
      <c r="H610" s="103" t="s">
        <v>2152</v>
      </c>
      <c r="I610" s="103"/>
      <c r="J610" s="635" t="s">
        <v>3245</v>
      </c>
      <c r="K610" s="27">
        <v>55500</v>
      </c>
      <c r="L610" s="103"/>
      <c r="M610" s="103"/>
      <c r="N610" s="111" t="str">
        <f t="shared" si="9"/>
        <v/>
      </c>
    </row>
    <row r="611" spans="1:14">
      <c r="A611" s="103">
        <v>603</v>
      </c>
      <c r="B611" s="129" t="s">
        <v>97</v>
      </c>
      <c r="C611" s="635"/>
      <c r="D611" s="635"/>
      <c r="E611" s="635"/>
      <c r="F611" s="635">
        <v>550598</v>
      </c>
      <c r="G611" s="103"/>
      <c r="H611" s="103" t="s">
        <v>2153</v>
      </c>
      <c r="I611" s="103"/>
      <c r="J611" s="635" t="s">
        <v>3245</v>
      </c>
      <c r="K611" s="27">
        <v>55500</v>
      </c>
      <c r="L611" s="103"/>
      <c r="M611" s="103"/>
      <c r="N611" s="111" t="str">
        <f t="shared" si="9"/>
        <v/>
      </c>
    </row>
    <row r="612" spans="1:14">
      <c r="A612" s="103">
        <v>604</v>
      </c>
      <c r="B612" s="129" t="s">
        <v>97</v>
      </c>
      <c r="C612" s="635"/>
      <c r="D612" s="635"/>
      <c r="E612" s="635"/>
      <c r="F612" s="635">
        <v>550599</v>
      </c>
      <c r="G612" s="103"/>
      <c r="H612" s="103" t="s">
        <v>2154</v>
      </c>
      <c r="I612" s="103"/>
      <c r="J612" s="635" t="s">
        <v>3245</v>
      </c>
      <c r="K612" s="27">
        <v>55500</v>
      </c>
      <c r="L612" s="103"/>
      <c r="M612" s="103"/>
      <c r="N612" s="111" t="str">
        <f t="shared" si="9"/>
        <v/>
      </c>
    </row>
    <row r="613" spans="1:14">
      <c r="A613" s="103">
        <v>605</v>
      </c>
      <c r="B613" s="129" t="s">
        <v>97</v>
      </c>
      <c r="C613" s="635"/>
      <c r="D613" s="635"/>
      <c r="E613" s="635"/>
      <c r="F613" s="635">
        <v>550600</v>
      </c>
      <c r="G613" s="103"/>
      <c r="H613" s="103" t="s">
        <v>2155</v>
      </c>
      <c r="I613" s="103"/>
      <c r="J613" s="635" t="s">
        <v>3245</v>
      </c>
      <c r="K613" s="27">
        <v>55500</v>
      </c>
      <c r="L613" s="103"/>
      <c r="M613" s="103"/>
      <c r="N613" s="111" t="str">
        <f t="shared" si="9"/>
        <v/>
      </c>
    </row>
    <row r="614" spans="1:14">
      <c r="A614" s="103">
        <v>606</v>
      </c>
      <c r="B614" s="129" t="s">
        <v>97</v>
      </c>
      <c r="C614" s="635"/>
      <c r="D614" s="635"/>
      <c r="E614" s="635"/>
      <c r="F614" s="635">
        <v>550601</v>
      </c>
      <c r="G614" s="103"/>
      <c r="H614" s="103" t="s">
        <v>2156</v>
      </c>
      <c r="I614" s="103"/>
      <c r="J614" s="635" t="s">
        <v>3245</v>
      </c>
      <c r="K614" s="27">
        <v>55500</v>
      </c>
      <c r="L614" s="103"/>
      <c r="M614" s="103"/>
      <c r="N614" s="111" t="str">
        <f t="shared" si="9"/>
        <v/>
      </c>
    </row>
    <row r="615" spans="1:14">
      <c r="A615" s="103">
        <v>607</v>
      </c>
      <c r="B615" s="129" t="s">
        <v>97</v>
      </c>
      <c r="C615" s="635"/>
      <c r="D615" s="635"/>
      <c r="E615" s="635"/>
      <c r="F615" s="635">
        <v>550602</v>
      </c>
      <c r="G615" s="103"/>
      <c r="H615" s="103" t="s">
        <v>2157</v>
      </c>
      <c r="I615" s="103"/>
      <c r="J615" s="635" t="s">
        <v>3245</v>
      </c>
      <c r="K615" s="27">
        <v>55500</v>
      </c>
      <c r="L615" s="103"/>
      <c r="M615" s="103"/>
      <c r="N615" s="111" t="str">
        <f t="shared" si="9"/>
        <v/>
      </c>
    </row>
    <row r="616" spans="1:14">
      <c r="A616" s="103">
        <v>608</v>
      </c>
      <c r="B616" s="129" t="s">
        <v>97</v>
      </c>
      <c r="C616" s="635"/>
      <c r="D616" s="635"/>
      <c r="E616" s="635"/>
      <c r="F616" s="635">
        <v>550603</v>
      </c>
      <c r="G616" s="103"/>
      <c r="H616" s="103" t="s">
        <v>2158</v>
      </c>
      <c r="I616" s="103"/>
      <c r="J616" s="635" t="s">
        <v>3245</v>
      </c>
      <c r="K616" s="27">
        <v>55500</v>
      </c>
      <c r="L616" s="103"/>
      <c r="M616" s="103"/>
      <c r="N616" s="111" t="str">
        <f t="shared" si="9"/>
        <v/>
      </c>
    </row>
    <row r="617" spans="1:14">
      <c r="A617" s="103">
        <v>609</v>
      </c>
      <c r="B617" s="129" t="s">
        <v>97</v>
      </c>
      <c r="C617" s="635"/>
      <c r="D617" s="635"/>
      <c r="E617" s="635"/>
      <c r="F617" s="635">
        <v>550604</v>
      </c>
      <c r="G617" s="103"/>
      <c r="H617" s="103" t="s">
        <v>2159</v>
      </c>
      <c r="I617" s="103"/>
      <c r="J617" s="635" t="s">
        <v>3245</v>
      </c>
      <c r="K617" s="27">
        <v>55500</v>
      </c>
      <c r="L617" s="103"/>
      <c r="M617" s="103"/>
      <c r="N617" s="111" t="str">
        <f t="shared" si="9"/>
        <v/>
      </c>
    </row>
    <row r="618" spans="1:14">
      <c r="A618" s="103">
        <v>610</v>
      </c>
      <c r="B618" s="129" t="s">
        <v>97</v>
      </c>
      <c r="C618" s="635"/>
      <c r="D618" s="635"/>
      <c r="E618" s="635"/>
      <c r="F618" s="635">
        <v>550605</v>
      </c>
      <c r="G618" s="103"/>
      <c r="H618" s="103" t="s">
        <v>2160</v>
      </c>
      <c r="I618" s="103"/>
      <c r="J618" s="635" t="s">
        <v>3245</v>
      </c>
      <c r="K618" s="27">
        <v>55500</v>
      </c>
      <c r="L618" s="103"/>
      <c r="M618" s="103"/>
      <c r="N618" s="111" t="str">
        <f t="shared" si="9"/>
        <v/>
      </c>
    </row>
    <row r="619" spans="1:14">
      <c r="A619" s="103">
        <v>611</v>
      </c>
      <c r="B619" s="129" t="s">
        <v>97</v>
      </c>
      <c r="C619" s="635"/>
      <c r="D619" s="635"/>
      <c r="E619" s="635"/>
      <c r="F619" s="635">
        <v>550606</v>
      </c>
      <c r="G619" s="103"/>
      <c r="H619" s="103" t="s">
        <v>2161</v>
      </c>
      <c r="I619" s="103"/>
      <c r="J619" s="635" t="s">
        <v>3245</v>
      </c>
      <c r="K619" s="27">
        <v>55500</v>
      </c>
      <c r="L619" s="103"/>
      <c r="M619" s="103"/>
      <c r="N619" s="111" t="str">
        <f t="shared" si="9"/>
        <v/>
      </c>
    </row>
    <row r="620" spans="1:14">
      <c r="A620" s="103">
        <v>612</v>
      </c>
      <c r="B620" s="129" t="s">
        <v>97</v>
      </c>
      <c r="C620" s="635"/>
      <c r="D620" s="635"/>
      <c r="E620" s="635"/>
      <c r="F620" s="635">
        <v>550607</v>
      </c>
      <c r="G620" s="103"/>
      <c r="H620" s="103" t="s">
        <v>2162</v>
      </c>
      <c r="I620" s="103"/>
      <c r="J620" s="635" t="s">
        <v>3245</v>
      </c>
      <c r="K620" s="27">
        <v>55500</v>
      </c>
      <c r="L620" s="103"/>
      <c r="M620" s="103"/>
      <c r="N620" s="111" t="str">
        <f t="shared" si="9"/>
        <v/>
      </c>
    </row>
    <row r="621" spans="1:14">
      <c r="A621" s="103">
        <v>613</v>
      </c>
      <c r="B621" s="129" t="s">
        <v>97</v>
      </c>
      <c r="C621" s="635"/>
      <c r="D621" s="635"/>
      <c r="E621" s="635"/>
      <c r="F621" s="635">
        <v>550608</v>
      </c>
      <c r="G621" s="103"/>
      <c r="H621" s="103" t="s">
        <v>2163</v>
      </c>
      <c r="I621" s="103"/>
      <c r="J621" s="635" t="s">
        <v>3245</v>
      </c>
      <c r="K621" s="27">
        <v>55500</v>
      </c>
      <c r="L621" s="103"/>
      <c r="M621" s="103"/>
      <c r="N621" s="111" t="str">
        <f t="shared" si="9"/>
        <v/>
      </c>
    </row>
    <row r="622" spans="1:14">
      <c r="A622" s="103">
        <v>614</v>
      </c>
      <c r="B622" s="129" t="s">
        <v>97</v>
      </c>
      <c r="C622" s="635"/>
      <c r="D622" s="635"/>
      <c r="E622" s="635"/>
      <c r="F622" s="635">
        <v>550609</v>
      </c>
      <c r="G622" s="103"/>
      <c r="H622" s="103" t="s">
        <v>2164</v>
      </c>
      <c r="I622" s="103"/>
      <c r="J622" s="635" t="s">
        <v>3245</v>
      </c>
      <c r="K622" s="27">
        <v>55500</v>
      </c>
      <c r="L622" s="103"/>
      <c r="M622" s="103"/>
      <c r="N622" s="111" t="str">
        <f t="shared" si="9"/>
        <v/>
      </c>
    </row>
    <row r="623" spans="1:14">
      <c r="A623" s="103">
        <v>615</v>
      </c>
      <c r="B623" s="129" t="s">
        <v>97</v>
      </c>
      <c r="C623" s="635"/>
      <c r="D623" s="635"/>
      <c r="E623" s="635"/>
      <c r="F623" s="635">
        <v>550610</v>
      </c>
      <c r="G623" s="103"/>
      <c r="H623" s="103" t="s">
        <v>2165</v>
      </c>
      <c r="I623" s="103"/>
      <c r="J623" s="635" t="s">
        <v>3245</v>
      </c>
      <c r="K623" s="27">
        <v>55500</v>
      </c>
      <c r="L623" s="103"/>
      <c r="M623" s="103"/>
      <c r="N623" s="111" t="str">
        <f t="shared" si="9"/>
        <v/>
      </c>
    </row>
    <row r="624" spans="1:14">
      <c r="A624" s="103">
        <v>616</v>
      </c>
      <c r="B624" s="129" t="s">
        <v>97</v>
      </c>
      <c r="C624" s="635"/>
      <c r="D624" s="635"/>
      <c r="E624" s="635"/>
      <c r="F624" s="635">
        <v>550611</v>
      </c>
      <c r="G624" s="103"/>
      <c r="H624" s="103" t="s">
        <v>2166</v>
      </c>
      <c r="I624" s="103"/>
      <c r="J624" s="635" t="s">
        <v>3245</v>
      </c>
      <c r="K624" s="27">
        <v>55500</v>
      </c>
      <c r="L624" s="103"/>
      <c r="M624" s="103"/>
      <c r="N624" s="111" t="str">
        <f t="shared" si="9"/>
        <v/>
      </c>
    </row>
    <row r="625" spans="1:14">
      <c r="A625" s="103">
        <v>617</v>
      </c>
      <c r="B625" s="129" t="s">
        <v>97</v>
      </c>
      <c r="C625" s="635"/>
      <c r="D625" s="635"/>
      <c r="E625" s="635"/>
      <c r="F625" s="635">
        <v>550612</v>
      </c>
      <c r="G625" s="103"/>
      <c r="H625" s="103" t="s">
        <v>2167</v>
      </c>
      <c r="I625" s="103"/>
      <c r="J625" s="635" t="s">
        <v>3245</v>
      </c>
      <c r="K625" s="27">
        <v>55500</v>
      </c>
      <c r="L625" s="103"/>
      <c r="M625" s="103"/>
      <c r="N625" s="111" t="str">
        <f t="shared" si="9"/>
        <v/>
      </c>
    </row>
    <row r="626" spans="1:14">
      <c r="A626" s="103">
        <v>618</v>
      </c>
      <c r="B626" s="129" t="s">
        <v>97</v>
      </c>
      <c r="C626" s="635"/>
      <c r="D626" s="635"/>
      <c r="E626" s="635"/>
      <c r="F626" s="635">
        <v>550613</v>
      </c>
      <c r="G626" s="103"/>
      <c r="H626" s="103" t="s">
        <v>2168</v>
      </c>
      <c r="I626" s="103"/>
      <c r="J626" s="635" t="s">
        <v>3245</v>
      </c>
      <c r="K626" s="27">
        <v>55500</v>
      </c>
      <c r="L626" s="103"/>
      <c r="M626" s="103"/>
      <c r="N626" s="111" t="str">
        <f t="shared" si="9"/>
        <v/>
      </c>
    </row>
    <row r="627" spans="1:14">
      <c r="A627" s="103">
        <v>619</v>
      </c>
      <c r="B627" s="129" t="s">
        <v>97</v>
      </c>
      <c r="C627" s="635"/>
      <c r="D627" s="635"/>
      <c r="E627" s="635"/>
      <c r="F627" s="635">
        <v>550614</v>
      </c>
      <c r="G627" s="103"/>
      <c r="H627" s="103" t="s">
        <v>2169</v>
      </c>
      <c r="I627" s="103"/>
      <c r="J627" s="635" t="s">
        <v>3245</v>
      </c>
      <c r="K627" s="27">
        <v>55500</v>
      </c>
      <c r="L627" s="103"/>
      <c r="M627" s="103"/>
      <c r="N627" s="111" t="str">
        <f t="shared" si="9"/>
        <v/>
      </c>
    </row>
    <row r="628" spans="1:14">
      <c r="A628" s="103">
        <v>620</v>
      </c>
      <c r="B628" s="129" t="s">
        <v>97</v>
      </c>
      <c r="C628" s="635"/>
      <c r="D628" s="635"/>
      <c r="E628" s="635"/>
      <c r="F628" s="635">
        <v>550615</v>
      </c>
      <c r="G628" s="103"/>
      <c r="H628" s="103" t="s">
        <v>2170</v>
      </c>
      <c r="I628" s="103"/>
      <c r="J628" s="635" t="s">
        <v>3245</v>
      </c>
      <c r="K628" s="27">
        <v>55500</v>
      </c>
      <c r="L628" s="103"/>
      <c r="M628" s="103"/>
      <c r="N628" s="111" t="str">
        <f t="shared" si="9"/>
        <v/>
      </c>
    </row>
    <row r="629" spans="1:14">
      <c r="A629" s="103">
        <v>621</v>
      </c>
      <c r="B629" s="129" t="s">
        <v>97</v>
      </c>
      <c r="C629" s="635"/>
      <c r="D629" s="635"/>
      <c r="E629" s="635"/>
      <c r="F629" s="635">
        <v>550616</v>
      </c>
      <c r="G629" s="103"/>
      <c r="H629" s="103" t="s">
        <v>2171</v>
      </c>
      <c r="I629" s="103"/>
      <c r="J629" s="635" t="s">
        <v>3245</v>
      </c>
      <c r="K629" s="27">
        <v>55500</v>
      </c>
      <c r="L629" s="103"/>
      <c r="M629" s="103"/>
      <c r="N629" s="111" t="str">
        <f t="shared" si="9"/>
        <v/>
      </c>
    </row>
    <row r="630" spans="1:14">
      <c r="A630" s="103">
        <v>622</v>
      </c>
      <c r="B630" s="129" t="s">
        <v>97</v>
      </c>
      <c r="C630" s="635"/>
      <c r="D630" s="635"/>
      <c r="E630" s="635"/>
      <c r="F630" s="635">
        <v>550617</v>
      </c>
      <c r="G630" s="103"/>
      <c r="H630" s="103" t="s">
        <v>2172</v>
      </c>
      <c r="I630" s="103"/>
      <c r="J630" s="635" t="s">
        <v>3245</v>
      </c>
      <c r="K630" s="27">
        <v>55500</v>
      </c>
      <c r="L630" s="103"/>
      <c r="M630" s="103"/>
      <c r="N630" s="111" t="str">
        <f t="shared" si="9"/>
        <v/>
      </c>
    </row>
    <row r="631" spans="1:14">
      <c r="A631" s="103">
        <v>623</v>
      </c>
      <c r="B631" s="129" t="s">
        <v>97</v>
      </c>
      <c r="C631" s="635"/>
      <c r="D631" s="635"/>
      <c r="E631" s="635"/>
      <c r="F631" s="635">
        <v>550618</v>
      </c>
      <c r="G631" s="103"/>
      <c r="H631" s="103" t="s">
        <v>2173</v>
      </c>
      <c r="I631" s="103"/>
      <c r="J631" s="635" t="s">
        <v>3245</v>
      </c>
      <c r="K631" s="27">
        <v>55500</v>
      </c>
      <c r="L631" s="103"/>
      <c r="M631" s="103"/>
      <c r="N631" s="111" t="str">
        <f t="shared" si="9"/>
        <v/>
      </c>
    </row>
    <row r="632" spans="1:14">
      <c r="A632" s="103">
        <v>624</v>
      </c>
      <c r="B632" s="129" t="s">
        <v>97</v>
      </c>
      <c r="C632" s="635"/>
      <c r="D632" s="635"/>
      <c r="E632" s="635"/>
      <c r="F632" s="635">
        <v>550619</v>
      </c>
      <c r="G632" s="103"/>
      <c r="H632" s="103" t="s">
        <v>2174</v>
      </c>
      <c r="I632" s="103"/>
      <c r="J632" s="635" t="s">
        <v>3245</v>
      </c>
      <c r="K632" s="27">
        <v>55500</v>
      </c>
      <c r="L632" s="103"/>
      <c r="M632" s="103"/>
      <c r="N632" s="111" t="str">
        <f t="shared" si="9"/>
        <v/>
      </c>
    </row>
    <row r="633" spans="1:14">
      <c r="A633" s="103">
        <v>625</v>
      </c>
      <c r="B633" s="129" t="s">
        <v>97</v>
      </c>
      <c r="C633" s="635"/>
      <c r="D633" s="635"/>
      <c r="E633" s="635"/>
      <c r="F633" s="635">
        <v>550620</v>
      </c>
      <c r="G633" s="103"/>
      <c r="H633" s="103" t="s">
        <v>2472</v>
      </c>
      <c r="I633" s="103"/>
      <c r="J633" s="635" t="s">
        <v>3245</v>
      </c>
      <c r="K633" s="27">
        <v>55500</v>
      </c>
      <c r="L633" s="103"/>
      <c r="M633" s="103"/>
      <c r="N633" s="111" t="str">
        <f t="shared" si="9"/>
        <v/>
      </c>
    </row>
    <row r="634" spans="1:14">
      <c r="A634" s="103">
        <v>626</v>
      </c>
      <c r="B634" s="129" t="s">
        <v>97</v>
      </c>
      <c r="C634" s="635"/>
      <c r="D634" s="635"/>
      <c r="E634" s="635"/>
      <c r="F634" s="635">
        <v>550621</v>
      </c>
      <c r="G634" s="103"/>
      <c r="H634" s="103" t="s">
        <v>2473</v>
      </c>
      <c r="I634" s="103"/>
      <c r="J634" s="635" t="s">
        <v>3245</v>
      </c>
      <c r="K634" s="27">
        <v>55500</v>
      </c>
      <c r="L634" s="103"/>
      <c r="M634" s="103"/>
      <c r="N634" s="111" t="str">
        <f t="shared" si="9"/>
        <v/>
      </c>
    </row>
    <row r="635" spans="1:14">
      <c r="A635" s="103">
        <v>627</v>
      </c>
      <c r="B635" s="129" t="s">
        <v>97</v>
      </c>
      <c r="C635" s="635"/>
      <c r="D635" s="635"/>
      <c r="E635" s="635"/>
      <c r="F635" s="635">
        <v>550622</v>
      </c>
      <c r="G635" s="103"/>
      <c r="H635" s="103" t="s">
        <v>2474</v>
      </c>
      <c r="I635" s="103"/>
      <c r="J635" s="635" t="s">
        <v>3245</v>
      </c>
      <c r="K635" s="27">
        <v>55500</v>
      </c>
      <c r="L635" s="103"/>
      <c r="M635" s="103"/>
      <c r="N635" s="111" t="str">
        <f t="shared" si="9"/>
        <v/>
      </c>
    </row>
    <row r="636" spans="1:14">
      <c r="A636" s="103">
        <v>628</v>
      </c>
      <c r="B636" s="129" t="s">
        <v>97</v>
      </c>
      <c r="C636" s="635"/>
      <c r="D636" s="635"/>
      <c r="E636" s="635"/>
      <c r="F636" s="635">
        <v>550623</v>
      </c>
      <c r="G636" s="103"/>
      <c r="H636" s="103" t="s">
        <v>2475</v>
      </c>
      <c r="I636" s="103"/>
      <c r="J636" s="635" t="s">
        <v>3245</v>
      </c>
      <c r="K636" s="27">
        <v>55500</v>
      </c>
      <c r="L636" s="103"/>
      <c r="M636" s="103"/>
      <c r="N636" s="111" t="str">
        <f t="shared" si="9"/>
        <v/>
      </c>
    </row>
    <row r="637" spans="1:14">
      <c r="A637" s="103">
        <v>629</v>
      </c>
      <c r="B637" s="129" t="s">
        <v>97</v>
      </c>
      <c r="C637" s="635"/>
      <c r="D637" s="635"/>
      <c r="E637" s="635"/>
      <c r="F637" s="635">
        <v>550624</v>
      </c>
      <c r="G637" s="103"/>
      <c r="H637" s="103" t="s">
        <v>2476</v>
      </c>
      <c r="I637" s="103"/>
      <c r="J637" s="635" t="s">
        <v>3245</v>
      </c>
      <c r="K637" s="27">
        <v>55500</v>
      </c>
      <c r="L637" s="103"/>
      <c r="M637" s="103"/>
      <c r="N637" s="111" t="str">
        <f t="shared" si="9"/>
        <v/>
      </c>
    </row>
    <row r="638" spans="1:14">
      <c r="A638" s="103">
        <v>630</v>
      </c>
      <c r="B638" s="129" t="s">
        <v>97</v>
      </c>
      <c r="C638" s="635"/>
      <c r="D638" s="635"/>
      <c r="E638" s="635"/>
      <c r="F638" s="635">
        <v>550625</v>
      </c>
      <c r="G638" s="103"/>
      <c r="H638" s="103" t="s">
        <v>2477</v>
      </c>
      <c r="I638" s="103"/>
      <c r="J638" s="635" t="s">
        <v>3245</v>
      </c>
      <c r="K638" s="27">
        <v>55500</v>
      </c>
      <c r="L638" s="103"/>
      <c r="M638" s="103"/>
      <c r="N638" s="111" t="str">
        <f t="shared" si="9"/>
        <v/>
      </c>
    </row>
    <row r="639" spans="1:14">
      <c r="A639" s="103">
        <v>631</v>
      </c>
      <c r="B639" s="129" t="s">
        <v>97</v>
      </c>
      <c r="C639" s="635"/>
      <c r="D639" s="635"/>
      <c r="E639" s="635"/>
      <c r="F639" s="635">
        <v>550626</v>
      </c>
      <c r="G639" s="103"/>
      <c r="H639" s="103" t="s">
        <v>2478</v>
      </c>
      <c r="I639" s="103"/>
      <c r="J639" s="635" t="s">
        <v>3245</v>
      </c>
      <c r="K639" s="27">
        <v>55500</v>
      </c>
      <c r="L639" s="103"/>
      <c r="M639" s="103"/>
      <c r="N639" s="111" t="str">
        <f t="shared" si="9"/>
        <v/>
      </c>
    </row>
    <row r="640" spans="1:14">
      <c r="A640" s="103">
        <v>632</v>
      </c>
      <c r="B640" s="129" t="s">
        <v>97</v>
      </c>
      <c r="C640" s="635"/>
      <c r="D640" s="635"/>
      <c r="E640" s="635"/>
      <c r="F640" s="635">
        <v>550627</v>
      </c>
      <c r="G640" s="103"/>
      <c r="H640" s="103" t="s">
        <v>7028</v>
      </c>
      <c r="I640" s="103"/>
      <c r="J640" s="635" t="s">
        <v>3245</v>
      </c>
      <c r="K640" s="27">
        <v>55500</v>
      </c>
      <c r="L640" s="103"/>
      <c r="M640" s="103"/>
      <c r="N640" s="111" t="str">
        <f t="shared" si="9"/>
        <v/>
      </c>
    </row>
    <row r="641" spans="1:14">
      <c r="A641" s="103">
        <v>633</v>
      </c>
      <c r="B641" s="129" t="s">
        <v>97</v>
      </c>
      <c r="C641" s="635"/>
      <c r="D641" s="635"/>
      <c r="E641" s="635"/>
      <c r="F641" s="635">
        <v>550628</v>
      </c>
      <c r="G641" s="103"/>
      <c r="H641" s="103" t="s">
        <v>2479</v>
      </c>
      <c r="I641" s="103"/>
      <c r="J641" s="635" t="s">
        <v>3245</v>
      </c>
      <c r="K641" s="27">
        <v>55500</v>
      </c>
      <c r="L641" s="103"/>
      <c r="M641" s="103"/>
      <c r="N641" s="111" t="str">
        <f t="shared" si="9"/>
        <v/>
      </c>
    </row>
    <row r="642" spans="1:14">
      <c r="A642" s="103">
        <v>634</v>
      </c>
      <c r="B642" s="129" t="s">
        <v>97</v>
      </c>
      <c r="C642" s="635"/>
      <c r="D642" s="635"/>
      <c r="E642" s="635"/>
      <c r="F642" s="635">
        <v>550629</v>
      </c>
      <c r="G642" s="103"/>
      <c r="H642" s="103" t="s">
        <v>2480</v>
      </c>
      <c r="I642" s="103"/>
      <c r="J642" s="635" t="s">
        <v>3245</v>
      </c>
      <c r="K642" s="27">
        <v>55500</v>
      </c>
      <c r="L642" s="103"/>
      <c r="M642" s="103"/>
      <c r="N642" s="111" t="str">
        <f t="shared" si="9"/>
        <v/>
      </c>
    </row>
    <row r="643" spans="1:14">
      <c r="A643" s="103">
        <v>635</v>
      </c>
      <c r="B643" s="129" t="s">
        <v>97</v>
      </c>
      <c r="C643" s="635"/>
      <c r="D643" s="635"/>
      <c r="E643" s="635"/>
      <c r="F643" s="635">
        <v>550630</v>
      </c>
      <c r="G643" s="103"/>
      <c r="H643" s="103" t="s">
        <v>2481</v>
      </c>
      <c r="I643" s="103"/>
      <c r="J643" s="635" t="s">
        <v>3245</v>
      </c>
      <c r="K643" s="27">
        <v>55500</v>
      </c>
      <c r="L643" s="103"/>
      <c r="M643" s="103"/>
      <c r="N643" s="111" t="str">
        <f t="shared" si="9"/>
        <v/>
      </c>
    </row>
    <row r="644" spans="1:14">
      <c r="A644" s="103">
        <v>636</v>
      </c>
      <c r="B644" s="129" t="s">
        <v>97</v>
      </c>
      <c r="C644" s="635"/>
      <c r="D644" s="635"/>
      <c r="E644" s="635"/>
      <c r="F644" s="635">
        <v>550631</v>
      </c>
      <c r="G644" s="103"/>
      <c r="H644" s="103" t="s">
        <v>2482</v>
      </c>
      <c r="I644" s="103"/>
      <c r="J644" s="635" t="s">
        <v>3245</v>
      </c>
      <c r="K644" s="27">
        <v>55500</v>
      </c>
      <c r="L644" s="103"/>
      <c r="M644" s="103"/>
      <c r="N644" s="111" t="str">
        <f t="shared" si="9"/>
        <v/>
      </c>
    </row>
    <row r="645" spans="1:14">
      <c r="A645" s="103">
        <v>637</v>
      </c>
      <c r="B645" s="129" t="s">
        <v>97</v>
      </c>
      <c r="C645" s="635"/>
      <c r="D645" s="635"/>
      <c r="E645" s="635"/>
      <c r="F645" s="635">
        <v>550632</v>
      </c>
      <c r="G645" s="103"/>
      <c r="H645" s="103" t="s">
        <v>2483</v>
      </c>
      <c r="I645" s="103"/>
      <c r="J645" s="635" t="s">
        <v>3245</v>
      </c>
      <c r="K645" s="27">
        <v>55500</v>
      </c>
      <c r="L645" s="103"/>
      <c r="M645" s="103"/>
      <c r="N645" s="111" t="str">
        <f t="shared" si="9"/>
        <v/>
      </c>
    </row>
    <row r="646" spans="1:14">
      <c r="A646" s="103">
        <v>638</v>
      </c>
      <c r="B646" s="129" t="s">
        <v>97</v>
      </c>
      <c r="C646" s="635"/>
      <c r="D646" s="635"/>
      <c r="E646" s="635"/>
      <c r="F646" s="635">
        <v>550633</v>
      </c>
      <c r="G646" s="103"/>
      <c r="H646" s="103" t="s">
        <v>2484</v>
      </c>
      <c r="I646" s="103"/>
      <c r="J646" s="635" t="s">
        <v>3245</v>
      </c>
      <c r="K646" s="27">
        <v>55500</v>
      </c>
      <c r="L646" s="103"/>
      <c r="M646" s="103"/>
      <c r="N646" s="111" t="str">
        <f t="shared" si="9"/>
        <v/>
      </c>
    </row>
    <row r="647" spans="1:14">
      <c r="A647" s="103">
        <v>639</v>
      </c>
      <c r="B647" s="129" t="s">
        <v>97</v>
      </c>
      <c r="C647" s="635"/>
      <c r="D647" s="635"/>
      <c r="E647" s="635"/>
      <c r="F647" s="635">
        <v>550634</v>
      </c>
      <c r="G647" s="103"/>
      <c r="H647" s="103" t="s">
        <v>2485</v>
      </c>
      <c r="I647" s="103"/>
      <c r="J647" s="635" t="s">
        <v>3245</v>
      </c>
      <c r="K647" s="27">
        <v>55500</v>
      </c>
      <c r="L647" s="103"/>
      <c r="M647" s="103"/>
      <c r="N647" s="111" t="str">
        <f t="shared" si="9"/>
        <v/>
      </c>
    </row>
    <row r="648" spans="1:14">
      <c r="A648" s="103">
        <v>640</v>
      </c>
      <c r="B648" s="129" t="s">
        <v>97</v>
      </c>
      <c r="C648" s="635"/>
      <c r="D648" s="635"/>
      <c r="E648" s="635"/>
      <c r="F648" s="635">
        <v>550635</v>
      </c>
      <c r="G648" s="103"/>
      <c r="H648" s="103" t="s">
        <v>997</v>
      </c>
      <c r="I648" s="103"/>
      <c r="J648" s="635" t="s">
        <v>3245</v>
      </c>
      <c r="K648" s="27">
        <v>55500</v>
      </c>
      <c r="L648" s="103"/>
      <c r="M648" s="103"/>
      <c r="N648" s="111" t="str">
        <f t="shared" si="9"/>
        <v/>
      </c>
    </row>
    <row r="649" spans="1:14">
      <c r="A649" s="103">
        <v>641</v>
      </c>
      <c r="B649" s="129" t="s">
        <v>97</v>
      </c>
      <c r="C649" s="635"/>
      <c r="D649" s="635"/>
      <c r="E649" s="635"/>
      <c r="F649" s="635">
        <v>550636</v>
      </c>
      <c r="G649" s="103"/>
      <c r="H649" s="103" t="s">
        <v>998</v>
      </c>
      <c r="I649" s="103"/>
      <c r="J649" s="635" t="s">
        <v>3245</v>
      </c>
      <c r="K649" s="27">
        <v>55500</v>
      </c>
      <c r="L649" s="103"/>
      <c r="M649" s="103"/>
      <c r="N649" s="111" t="str">
        <f t="shared" si="9"/>
        <v/>
      </c>
    </row>
    <row r="650" spans="1:14">
      <c r="A650" s="103">
        <v>642</v>
      </c>
      <c r="B650" s="129" t="s">
        <v>97</v>
      </c>
      <c r="C650" s="635"/>
      <c r="D650" s="635"/>
      <c r="E650" s="635"/>
      <c r="F650" s="635">
        <v>550637</v>
      </c>
      <c r="G650" s="103"/>
      <c r="H650" s="103" t="s">
        <v>999</v>
      </c>
      <c r="I650" s="103"/>
      <c r="J650" s="635" t="s">
        <v>3245</v>
      </c>
      <c r="K650" s="27">
        <v>55500</v>
      </c>
      <c r="L650" s="103"/>
      <c r="M650" s="103"/>
      <c r="N650" s="111" t="str">
        <f t="shared" si="9"/>
        <v/>
      </c>
    </row>
    <row r="651" spans="1:14">
      <c r="A651" s="103">
        <v>643</v>
      </c>
      <c r="B651" s="129" t="s">
        <v>97</v>
      </c>
      <c r="C651" s="635"/>
      <c r="D651" s="635"/>
      <c r="E651" s="635"/>
      <c r="F651" s="635">
        <v>550638</v>
      </c>
      <c r="G651" s="103"/>
      <c r="H651" s="103" t="s">
        <v>1000</v>
      </c>
      <c r="I651" s="103"/>
      <c r="J651" s="635" t="s">
        <v>3245</v>
      </c>
      <c r="K651" s="27">
        <v>55500</v>
      </c>
      <c r="L651" s="103"/>
      <c r="M651" s="103"/>
      <c r="N651" s="111" t="str">
        <f t="shared" si="9"/>
        <v/>
      </c>
    </row>
    <row r="652" spans="1:14">
      <c r="A652" s="103">
        <v>644</v>
      </c>
      <c r="B652" s="129" t="s">
        <v>97</v>
      </c>
      <c r="C652" s="635"/>
      <c r="D652" s="635"/>
      <c r="E652" s="635"/>
      <c r="F652" s="635">
        <v>550639</v>
      </c>
      <c r="G652" s="103"/>
      <c r="H652" s="103" t="s">
        <v>1001</v>
      </c>
      <c r="I652" s="103"/>
      <c r="J652" s="635" t="s">
        <v>3245</v>
      </c>
      <c r="K652" s="27">
        <v>55500</v>
      </c>
      <c r="L652" s="103"/>
      <c r="M652" s="103"/>
      <c r="N652" s="111" t="str">
        <f t="shared" si="9"/>
        <v/>
      </c>
    </row>
    <row r="653" spans="1:14">
      <c r="A653" s="103">
        <v>645</v>
      </c>
      <c r="B653" s="129" t="s">
        <v>97</v>
      </c>
      <c r="C653" s="635"/>
      <c r="D653" s="635"/>
      <c r="E653" s="635"/>
      <c r="F653" s="635">
        <v>550640</v>
      </c>
      <c r="G653" s="103"/>
      <c r="H653" s="103" t="s">
        <v>1002</v>
      </c>
      <c r="I653" s="103"/>
      <c r="J653" s="635" t="s">
        <v>3245</v>
      </c>
      <c r="K653" s="27">
        <v>55500</v>
      </c>
      <c r="L653" s="103"/>
      <c r="M653" s="103"/>
      <c r="N653" s="111" t="str">
        <f t="shared" si="9"/>
        <v/>
      </c>
    </row>
    <row r="654" spans="1:14">
      <c r="A654" s="103">
        <v>646</v>
      </c>
      <c r="B654" s="129" t="s">
        <v>97</v>
      </c>
      <c r="C654" s="635"/>
      <c r="D654" s="635"/>
      <c r="E654" s="635"/>
      <c r="F654" s="635">
        <v>550641</v>
      </c>
      <c r="G654" s="103"/>
      <c r="H654" s="103" t="s">
        <v>1003</v>
      </c>
      <c r="I654" s="103"/>
      <c r="J654" s="635" t="s">
        <v>3245</v>
      </c>
      <c r="K654" s="27">
        <v>55500</v>
      </c>
      <c r="L654" s="103"/>
      <c r="M654" s="103"/>
      <c r="N654" s="111" t="str">
        <f t="shared" si="9"/>
        <v/>
      </c>
    </row>
    <row r="655" spans="1:14">
      <c r="A655" s="103">
        <v>647</v>
      </c>
      <c r="B655" s="129" t="s">
        <v>97</v>
      </c>
      <c r="C655" s="635"/>
      <c r="D655" s="635"/>
      <c r="E655" s="635"/>
      <c r="F655" s="635">
        <v>550642</v>
      </c>
      <c r="G655" s="103"/>
      <c r="H655" s="103" t="s">
        <v>1004</v>
      </c>
      <c r="I655" s="103"/>
      <c r="J655" s="635" t="s">
        <v>3245</v>
      </c>
      <c r="K655" s="27">
        <v>55500</v>
      </c>
      <c r="L655" s="103"/>
      <c r="M655" s="103"/>
      <c r="N655" s="111" t="str">
        <f t="shared" si="9"/>
        <v/>
      </c>
    </row>
    <row r="656" spans="1:14">
      <c r="A656" s="103">
        <v>648</v>
      </c>
      <c r="B656" s="129" t="s">
        <v>97</v>
      </c>
      <c r="C656" s="635"/>
      <c r="D656" s="635"/>
      <c r="E656" s="635"/>
      <c r="F656" s="635">
        <v>550643</v>
      </c>
      <c r="G656" s="103"/>
      <c r="H656" s="103" t="s">
        <v>1005</v>
      </c>
      <c r="I656" s="103"/>
      <c r="J656" s="635" t="s">
        <v>3245</v>
      </c>
      <c r="K656" s="27">
        <v>55500</v>
      </c>
      <c r="L656" s="103"/>
      <c r="M656" s="103"/>
      <c r="N656" s="111" t="str">
        <f t="shared" si="9"/>
        <v/>
      </c>
    </row>
    <row r="657" spans="1:14">
      <c r="A657" s="103">
        <v>649</v>
      </c>
      <c r="B657" s="129" t="s">
        <v>97</v>
      </c>
      <c r="C657" s="635"/>
      <c r="D657" s="635"/>
      <c r="E657" s="635"/>
      <c r="F657" s="635">
        <v>550644</v>
      </c>
      <c r="G657" s="103"/>
      <c r="H657" s="103" t="s">
        <v>1006</v>
      </c>
      <c r="I657" s="103"/>
      <c r="J657" s="635" t="s">
        <v>3245</v>
      </c>
      <c r="K657" s="27">
        <v>55500</v>
      </c>
      <c r="L657" s="103"/>
      <c r="M657" s="103"/>
      <c r="N657" s="111" t="str">
        <f t="shared" si="9"/>
        <v/>
      </c>
    </row>
    <row r="658" spans="1:14">
      <c r="A658" s="103">
        <v>650</v>
      </c>
      <c r="B658" s="129" t="s">
        <v>97</v>
      </c>
      <c r="C658" s="635"/>
      <c r="D658" s="635"/>
      <c r="E658" s="635"/>
      <c r="F658" s="635">
        <v>550645</v>
      </c>
      <c r="G658" s="103"/>
      <c r="H658" s="103" t="s">
        <v>1007</v>
      </c>
      <c r="I658" s="103"/>
      <c r="J658" s="635" t="s">
        <v>3245</v>
      </c>
      <c r="K658" s="27">
        <v>55500</v>
      </c>
      <c r="L658" s="103"/>
      <c r="M658" s="103"/>
      <c r="N658" s="111" t="str">
        <f t="shared" ref="N658:N721" si="10">LEFT(M658,3)</f>
        <v/>
      </c>
    </row>
    <row r="659" spans="1:14">
      <c r="A659" s="103">
        <v>651</v>
      </c>
      <c r="B659" s="129" t="s">
        <v>97</v>
      </c>
      <c r="C659" s="635"/>
      <c r="D659" s="635"/>
      <c r="E659" s="635"/>
      <c r="F659" s="635">
        <v>550646</v>
      </c>
      <c r="G659" s="103"/>
      <c r="H659" s="103" t="s">
        <v>1008</v>
      </c>
      <c r="I659" s="103"/>
      <c r="J659" s="635" t="s">
        <v>3245</v>
      </c>
      <c r="K659" s="27">
        <v>55500</v>
      </c>
      <c r="L659" s="103"/>
      <c r="M659" s="103"/>
      <c r="N659" s="111" t="str">
        <f t="shared" si="10"/>
        <v/>
      </c>
    </row>
    <row r="660" spans="1:14">
      <c r="A660" s="103">
        <v>652</v>
      </c>
      <c r="B660" s="129" t="s">
        <v>97</v>
      </c>
      <c r="C660" s="635"/>
      <c r="D660" s="635"/>
      <c r="E660" s="635"/>
      <c r="F660" s="635">
        <v>550647</v>
      </c>
      <c r="G660" s="103"/>
      <c r="H660" s="103" t="s">
        <v>1009</v>
      </c>
      <c r="I660" s="103"/>
      <c r="J660" s="635" t="s">
        <v>3245</v>
      </c>
      <c r="K660" s="27">
        <v>55500</v>
      </c>
      <c r="L660" s="103"/>
      <c r="M660" s="103"/>
      <c r="N660" s="111" t="str">
        <f t="shared" si="10"/>
        <v/>
      </c>
    </row>
    <row r="661" spans="1:14">
      <c r="A661" s="103">
        <v>653</v>
      </c>
      <c r="B661" s="129" t="s">
        <v>97</v>
      </c>
      <c r="C661" s="635"/>
      <c r="D661" s="635"/>
      <c r="E661" s="635"/>
      <c r="F661" s="635">
        <v>550648</v>
      </c>
      <c r="G661" s="103"/>
      <c r="H661" s="103" t="s">
        <v>1010</v>
      </c>
      <c r="I661" s="103"/>
      <c r="J661" s="635" t="s">
        <v>3245</v>
      </c>
      <c r="K661" s="27">
        <v>55500</v>
      </c>
      <c r="L661" s="103"/>
      <c r="M661" s="103"/>
      <c r="N661" s="111" t="str">
        <f t="shared" si="10"/>
        <v/>
      </c>
    </row>
    <row r="662" spans="1:14">
      <c r="A662" s="103">
        <v>654</v>
      </c>
      <c r="B662" s="129" t="s">
        <v>97</v>
      </c>
      <c r="C662" s="635"/>
      <c r="D662" s="635"/>
      <c r="E662" s="635"/>
      <c r="F662" s="635">
        <v>550649</v>
      </c>
      <c r="G662" s="103"/>
      <c r="H662" s="103" t="s">
        <v>1011</v>
      </c>
      <c r="I662" s="103"/>
      <c r="J662" s="635" t="s">
        <v>3245</v>
      </c>
      <c r="K662" s="27">
        <v>55500</v>
      </c>
      <c r="L662" s="103"/>
      <c r="M662" s="103"/>
      <c r="N662" s="111" t="str">
        <f t="shared" si="10"/>
        <v/>
      </c>
    </row>
    <row r="663" spans="1:14">
      <c r="A663" s="103">
        <v>655</v>
      </c>
      <c r="B663" s="129" t="s">
        <v>97</v>
      </c>
      <c r="C663" s="635"/>
      <c r="D663" s="635"/>
      <c r="E663" s="635"/>
      <c r="F663" s="635">
        <v>550650</v>
      </c>
      <c r="G663" s="103"/>
      <c r="H663" s="103" t="s">
        <v>2498</v>
      </c>
      <c r="I663" s="103"/>
      <c r="J663" s="635" t="s">
        <v>3245</v>
      </c>
      <c r="K663" s="27">
        <v>55500</v>
      </c>
      <c r="L663" s="103"/>
      <c r="M663" s="103"/>
      <c r="N663" s="111" t="str">
        <f t="shared" si="10"/>
        <v/>
      </c>
    </row>
    <row r="664" spans="1:14">
      <c r="A664" s="103">
        <v>656</v>
      </c>
      <c r="B664" s="129" t="s">
        <v>97</v>
      </c>
      <c r="C664" s="635"/>
      <c r="D664" s="635"/>
      <c r="E664" s="635"/>
      <c r="F664" s="635">
        <v>550651</v>
      </c>
      <c r="G664" s="103"/>
      <c r="H664" s="103" t="s">
        <v>2499</v>
      </c>
      <c r="I664" s="103"/>
      <c r="J664" s="635" t="s">
        <v>3245</v>
      </c>
      <c r="K664" s="27">
        <v>55500</v>
      </c>
      <c r="L664" s="103"/>
      <c r="M664" s="103"/>
      <c r="N664" s="111" t="str">
        <f t="shared" si="10"/>
        <v/>
      </c>
    </row>
    <row r="665" spans="1:14">
      <c r="A665" s="103">
        <v>657</v>
      </c>
      <c r="B665" s="129" t="s">
        <v>97</v>
      </c>
      <c r="C665" s="635"/>
      <c r="D665" s="635"/>
      <c r="E665" s="635"/>
      <c r="F665" s="635">
        <v>550652</v>
      </c>
      <c r="G665" s="103"/>
      <c r="H665" s="103" t="s">
        <v>2500</v>
      </c>
      <c r="I665" s="103"/>
      <c r="J665" s="635" t="s">
        <v>3245</v>
      </c>
      <c r="K665" s="27">
        <v>55500</v>
      </c>
      <c r="L665" s="103"/>
      <c r="M665" s="103"/>
      <c r="N665" s="111" t="str">
        <f t="shared" si="10"/>
        <v/>
      </c>
    </row>
    <row r="666" spans="1:14">
      <c r="A666" s="103">
        <v>658</v>
      </c>
      <c r="B666" s="129" t="s">
        <v>97</v>
      </c>
      <c r="C666" s="635"/>
      <c r="D666" s="635"/>
      <c r="E666" s="635"/>
      <c r="F666" s="635">
        <v>550653</v>
      </c>
      <c r="G666" s="103"/>
      <c r="H666" s="103" t="s">
        <v>2501</v>
      </c>
      <c r="I666" s="103"/>
      <c r="J666" s="635" t="s">
        <v>3245</v>
      </c>
      <c r="K666" s="27">
        <v>55500</v>
      </c>
      <c r="L666" s="103"/>
      <c r="M666" s="103"/>
      <c r="N666" s="111" t="str">
        <f t="shared" si="10"/>
        <v/>
      </c>
    </row>
    <row r="667" spans="1:14">
      <c r="A667" s="103">
        <v>659</v>
      </c>
      <c r="B667" s="129" t="s">
        <v>97</v>
      </c>
      <c r="C667" s="635"/>
      <c r="D667" s="635"/>
      <c r="E667" s="635"/>
      <c r="F667" s="635">
        <v>550654</v>
      </c>
      <c r="G667" s="103"/>
      <c r="H667" s="103" t="s">
        <v>2502</v>
      </c>
      <c r="I667" s="103"/>
      <c r="J667" s="635" t="s">
        <v>3245</v>
      </c>
      <c r="K667" s="27">
        <v>55500</v>
      </c>
      <c r="L667" s="103"/>
      <c r="M667" s="103"/>
      <c r="N667" s="111" t="str">
        <f t="shared" si="10"/>
        <v/>
      </c>
    </row>
    <row r="668" spans="1:14">
      <c r="A668" s="103">
        <v>660</v>
      </c>
      <c r="B668" s="129" t="s">
        <v>97</v>
      </c>
      <c r="C668" s="635"/>
      <c r="D668" s="635"/>
      <c r="E668" s="635"/>
      <c r="F668" s="635">
        <v>550655</v>
      </c>
      <c r="G668" s="103"/>
      <c r="H668" s="103" t="s">
        <v>2503</v>
      </c>
      <c r="I668" s="103"/>
      <c r="J668" s="635" t="s">
        <v>3245</v>
      </c>
      <c r="K668" s="27">
        <v>55500</v>
      </c>
      <c r="L668" s="103"/>
      <c r="M668" s="103"/>
      <c r="N668" s="111" t="str">
        <f t="shared" si="10"/>
        <v/>
      </c>
    </row>
    <row r="669" spans="1:14">
      <c r="A669" s="103">
        <v>661</v>
      </c>
      <c r="B669" s="129" t="s">
        <v>97</v>
      </c>
      <c r="C669" s="635"/>
      <c r="D669" s="635"/>
      <c r="E669" s="635"/>
      <c r="F669" s="635">
        <v>550656</v>
      </c>
      <c r="G669" s="103"/>
      <c r="H669" s="103" t="s">
        <v>2504</v>
      </c>
      <c r="I669" s="103"/>
      <c r="J669" s="635" t="s">
        <v>3245</v>
      </c>
      <c r="K669" s="27">
        <v>55500</v>
      </c>
      <c r="L669" s="103"/>
      <c r="M669" s="103"/>
      <c r="N669" s="111" t="str">
        <f t="shared" si="10"/>
        <v/>
      </c>
    </row>
    <row r="670" spans="1:14">
      <c r="A670" s="103">
        <v>662</v>
      </c>
      <c r="B670" s="129" t="s">
        <v>97</v>
      </c>
      <c r="C670" s="635"/>
      <c r="D670" s="635"/>
      <c r="E670" s="635"/>
      <c r="F670" s="635">
        <v>550657</v>
      </c>
      <c r="G670" s="103"/>
      <c r="H670" s="103" t="s">
        <v>2505</v>
      </c>
      <c r="I670" s="103"/>
      <c r="J670" s="635" t="s">
        <v>3245</v>
      </c>
      <c r="K670" s="27">
        <v>55500</v>
      </c>
      <c r="L670" s="103"/>
      <c r="M670" s="103"/>
      <c r="N670" s="111" t="str">
        <f t="shared" si="10"/>
        <v/>
      </c>
    </row>
    <row r="671" spans="1:14">
      <c r="A671" s="103">
        <v>663</v>
      </c>
      <c r="B671" s="129" t="s">
        <v>97</v>
      </c>
      <c r="C671" s="635"/>
      <c r="D671" s="635"/>
      <c r="E671" s="635"/>
      <c r="F671" s="635">
        <v>550658</v>
      </c>
      <c r="G671" s="103"/>
      <c r="H671" s="103" t="s">
        <v>2506</v>
      </c>
      <c r="I671" s="103"/>
      <c r="J671" s="635" t="s">
        <v>3245</v>
      </c>
      <c r="K671" s="27">
        <v>55500</v>
      </c>
      <c r="L671" s="103"/>
      <c r="M671" s="103"/>
      <c r="N671" s="111" t="str">
        <f t="shared" si="10"/>
        <v/>
      </c>
    </row>
    <row r="672" spans="1:14">
      <c r="A672" s="103">
        <v>664</v>
      </c>
      <c r="B672" s="129" t="s">
        <v>97</v>
      </c>
      <c r="C672" s="635"/>
      <c r="D672" s="635"/>
      <c r="E672" s="635"/>
      <c r="F672" s="635">
        <v>550659</v>
      </c>
      <c r="G672" s="103"/>
      <c r="H672" s="103" t="s">
        <v>2507</v>
      </c>
      <c r="I672" s="103"/>
      <c r="J672" s="635" t="s">
        <v>3245</v>
      </c>
      <c r="K672" s="27">
        <v>55500</v>
      </c>
      <c r="L672" s="103"/>
      <c r="M672" s="103"/>
      <c r="N672" s="111" t="str">
        <f t="shared" si="10"/>
        <v/>
      </c>
    </row>
    <row r="673" spans="1:14">
      <c r="A673" s="103">
        <v>665</v>
      </c>
      <c r="B673" s="129" t="s">
        <v>97</v>
      </c>
      <c r="C673" s="635"/>
      <c r="D673" s="635"/>
      <c r="E673" s="635"/>
      <c r="F673" s="635">
        <v>550660</v>
      </c>
      <c r="G673" s="103"/>
      <c r="H673" s="103" t="s">
        <v>2508</v>
      </c>
      <c r="I673" s="103"/>
      <c r="J673" s="635" t="s">
        <v>3245</v>
      </c>
      <c r="K673" s="27">
        <v>55500</v>
      </c>
      <c r="L673" s="103"/>
      <c r="M673" s="103"/>
      <c r="N673" s="111" t="str">
        <f t="shared" si="10"/>
        <v/>
      </c>
    </row>
    <row r="674" spans="1:14">
      <c r="A674" s="103">
        <v>666</v>
      </c>
      <c r="B674" s="129" t="s">
        <v>97</v>
      </c>
      <c r="C674" s="635"/>
      <c r="D674" s="635"/>
      <c r="E674" s="635"/>
      <c r="F674" s="635">
        <v>550661</v>
      </c>
      <c r="G674" s="103"/>
      <c r="H674" s="103" t="s">
        <v>2509</v>
      </c>
      <c r="I674" s="103"/>
      <c r="J674" s="635" t="s">
        <v>3245</v>
      </c>
      <c r="K674" s="27">
        <v>55500</v>
      </c>
      <c r="L674" s="103"/>
      <c r="M674" s="103"/>
      <c r="N674" s="111" t="str">
        <f t="shared" si="10"/>
        <v/>
      </c>
    </row>
    <row r="675" spans="1:14">
      <c r="A675" s="103">
        <v>667</v>
      </c>
      <c r="B675" s="129" t="s">
        <v>97</v>
      </c>
      <c r="C675" s="635"/>
      <c r="D675" s="635"/>
      <c r="E675" s="635"/>
      <c r="F675" s="635">
        <v>550662</v>
      </c>
      <c r="G675" s="103"/>
      <c r="H675" s="103" t="s">
        <v>2510</v>
      </c>
      <c r="I675" s="103"/>
      <c r="J675" s="635" t="s">
        <v>3245</v>
      </c>
      <c r="K675" s="27">
        <v>55500</v>
      </c>
      <c r="L675" s="103"/>
      <c r="M675" s="103"/>
      <c r="N675" s="111" t="str">
        <f t="shared" si="10"/>
        <v/>
      </c>
    </row>
    <row r="676" spans="1:14">
      <c r="A676" s="103">
        <v>668</v>
      </c>
      <c r="B676" s="129" t="s">
        <v>97</v>
      </c>
      <c r="C676" s="635"/>
      <c r="D676" s="635"/>
      <c r="E676" s="635"/>
      <c r="F676" s="635">
        <v>550663</v>
      </c>
      <c r="G676" s="103"/>
      <c r="H676" s="103" t="s">
        <v>2511</v>
      </c>
      <c r="I676" s="103"/>
      <c r="J676" s="635" t="s">
        <v>3245</v>
      </c>
      <c r="K676" s="27">
        <v>55500</v>
      </c>
      <c r="L676" s="103"/>
      <c r="M676" s="103"/>
      <c r="N676" s="111" t="str">
        <f t="shared" si="10"/>
        <v/>
      </c>
    </row>
    <row r="677" spans="1:14">
      <c r="A677" s="103">
        <v>669</v>
      </c>
      <c r="B677" s="129" t="s">
        <v>97</v>
      </c>
      <c r="C677" s="635"/>
      <c r="D677" s="635"/>
      <c r="E677" s="635"/>
      <c r="F677" s="635">
        <v>550664</v>
      </c>
      <c r="G677" s="103"/>
      <c r="H677" s="103" t="s">
        <v>3308</v>
      </c>
      <c r="I677" s="103"/>
      <c r="J677" s="635" t="s">
        <v>3245</v>
      </c>
      <c r="K677" s="27">
        <v>55500</v>
      </c>
      <c r="L677" s="103"/>
      <c r="M677" s="103"/>
      <c r="N677" s="111" t="str">
        <f t="shared" si="10"/>
        <v/>
      </c>
    </row>
    <row r="678" spans="1:14">
      <c r="A678" s="103">
        <v>670</v>
      </c>
      <c r="B678" s="129" t="s">
        <v>97</v>
      </c>
      <c r="C678" s="635"/>
      <c r="D678" s="635"/>
      <c r="E678" s="635"/>
      <c r="F678" s="635">
        <v>550665</v>
      </c>
      <c r="G678" s="103"/>
      <c r="H678" s="103" t="s">
        <v>3309</v>
      </c>
      <c r="I678" s="103"/>
      <c r="J678" s="635" t="s">
        <v>3245</v>
      </c>
      <c r="K678" s="27">
        <v>55500</v>
      </c>
      <c r="L678" s="103"/>
      <c r="M678" s="103"/>
      <c r="N678" s="111" t="str">
        <f t="shared" si="10"/>
        <v/>
      </c>
    </row>
    <row r="679" spans="1:14">
      <c r="A679" s="103">
        <v>671</v>
      </c>
      <c r="B679" s="129" t="s">
        <v>97</v>
      </c>
      <c r="C679" s="635"/>
      <c r="D679" s="635"/>
      <c r="E679" s="635"/>
      <c r="F679" s="635">
        <v>550666</v>
      </c>
      <c r="G679" s="103"/>
      <c r="H679" s="103" t="s">
        <v>3310</v>
      </c>
      <c r="I679" s="103"/>
      <c r="J679" s="635" t="s">
        <v>3245</v>
      </c>
      <c r="K679" s="27">
        <v>55500</v>
      </c>
      <c r="L679" s="103"/>
      <c r="M679" s="103"/>
      <c r="N679" s="111" t="str">
        <f t="shared" si="10"/>
        <v/>
      </c>
    </row>
    <row r="680" spans="1:14">
      <c r="A680" s="103">
        <v>672</v>
      </c>
      <c r="B680" s="129" t="s">
        <v>97</v>
      </c>
      <c r="C680" s="635"/>
      <c r="D680" s="635"/>
      <c r="E680" s="635"/>
      <c r="F680" s="635">
        <v>550667</v>
      </c>
      <c r="G680" s="103"/>
      <c r="H680" s="103" t="s">
        <v>3311</v>
      </c>
      <c r="I680" s="103"/>
      <c r="J680" s="635" t="s">
        <v>3245</v>
      </c>
      <c r="K680" s="27">
        <v>55500</v>
      </c>
      <c r="L680" s="103"/>
      <c r="M680" s="103"/>
      <c r="N680" s="111" t="str">
        <f t="shared" si="10"/>
        <v/>
      </c>
    </row>
    <row r="681" spans="1:14">
      <c r="A681" s="103">
        <v>673</v>
      </c>
      <c r="B681" s="129" t="s">
        <v>97</v>
      </c>
      <c r="C681" s="635"/>
      <c r="D681" s="635"/>
      <c r="E681" s="635"/>
      <c r="F681" s="635">
        <v>550668</v>
      </c>
      <c r="G681" s="103"/>
      <c r="H681" s="103" t="s">
        <v>3312</v>
      </c>
      <c r="I681" s="103"/>
      <c r="J681" s="635" t="s">
        <v>3245</v>
      </c>
      <c r="K681" s="27">
        <v>55500</v>
      </c>
      <c r="L681" s="103"/>
      <c r="M681" s="103"/>
      <c r="N681" s="111" t="str">
        <f t="shared" si="10"/>
        <v/>
      </c>
    </row>
    <row r="682" spans="1:14">
      <c r="A682" s="103">
        <v>674</v>
      </c>
      <c r="B682" s="129" t="s">
        <v>97</v>
      </c>
      <c r="C682" s="635"/>
      <c r="D682" s="635"/>
      <c r="E682" s="635"/>
      <c r="F682" s="635">
        <v>550669</v>
      </c>
      <c r="G682" s="103"/>
      <c r="H682" s="103" t="s">
        <v>3313</v>
      </c>
      <c r="I682" s="103"/>
      <c r="J682" s="635" t="s">
        <v>3245</v>
      </c>
      <c r="K682" s="27">
        <v>55500</v>
      </c>
      <c r="L682" s="103"/>
      <c r="M682" s="103"/>
      <c r="N682" s="111" t="str">
        <f t="shared" si="10"/>
        <v/>
      </c>
    </row>
    <row r="683" spans="1:14">
      <c r="A683" s="103">
        <v>675</v>
      </c>
      <c r="B683" s="129" t="s">
        <v>97</v>
      </c>
      <c r="C683" s="635"/>
      <c r="D683" s="635"/>
      <c r="E683" s="635"/>
      <c r="F683" s="635">
        <v>550670</v>
      </c>
      <c r="G683" s="103"/>
      <c r="H683" s="103" t="s">
        <v>3314</v>
      </c>
      <c r="I683" s="103"/>
      <c r="J683" s="635" t="s">
        <v>3245</v>
      </c>
      <c r="K683" s="27">
        <v>55500</v>
      </c>
      <c r="L683" s="103"/>
      <c r="M683" s="103"/>
      <c r="N683" s="111" t="str">
        <f t="shared" si="10"/>
        <v/>
      </c>
    </row>
    <row r="684" spans="1:14">
      <c r="A684" s="103">
        <v>676</v>
      </c>
      <c r="B684" s="129" t="s">
        <v>97</v>
      </c>
      <c r="C684" s="635"/>
      <c r="D684" s="635"/>
      <c r="E684" s="635"/>
      <c r="F684" s="635">
        <v>550671</v>
      </c>
      <c r="G684" s="103"/>
      <c r="H684" s="103" t="s">
        <v>3567</v>
      </c>
      <c r="I684" s="103"/>
      <c r="J684" s="635" t="s">
        <v>3245</v>
      </c>
      <c r="K684" s="27">
        <v>55500</v>
      </c>
      <c r="L684" s="103"/>
      <c r="M684" s="103"/>
      <c r="N684" s="111" t="str">
        <f t="shared" si="10"/>
        <v/>
      </c>
    </row>
    <row r="685" spans="1:14">
      <c r="A685" s="103">
        <v>677</v>
      </c>
      <c r="B685" s="129" t="s">
        <v>97</v>
      </c>
      <c r="C685" s="635"/>
      <c r="D685" s="635"/>
      <c r="E685" s="635"/>
      <c r="F685" s="635">
        <v>550672</v>
      </c>
      <c r="G685" s="103"/>
      <c r="H685" s="103" t="s">
        <v>3568</v>
      </c>
      <c r="I685" s="103"/>
      <c r="J685" s="635" t="s">
        <v>3245</v>
      </c>
      <c r="K685" s="27">
        <v>55500</v>
      </c>
      <c r="L685" s="103"/>
      <c r="M685" s="103"/>
      <c r="N685" s="111" t="str">
        <f t="shared" si="10"/>
        <v/>
      </c>
    </row>
    <row r="686" spans="1:14">
      <c r="A686" s="103">
        <v>678</v>
      </c>
      <c r="B686" s="129" t="s">
        <v>97</v>
      </c>
      <c r="C686" s="635"/>
      <c r="D686" s="635"/>
      <c r="E686" s="635"/>
      <c r="F686" s="635">
        <v>550673</v>
      </c>
      <c r="G686" s="103"/>
      <c r="H686" s="103" t="s">
        <v>3569</v>
      </c>
      <c r="I686" s="103"/>
      <c r="J686" s="635" t="s">
        <v>3245</v>
      </c>
      <c r="K686" s="27">
        <v>55500</v>
      </c>
      <c r="L686" s="103"/>
      <c r="M686" s="103"/>
      <c r="N686" s="111" t="str">
        <f t="shared" si="10"/>
        <v/>
      </c>
    </row>
    <row r="687" spans="1:14">
      <c r="A687" s="103">
        <v>679</v>
      </c>
      <c r="B687" s="129" t="s">
        <v>97</v>
      </c>
      <c r="C687" s="635"/>
      <c r="D687" s="635"/>
      <c r="E687" s="635"/>
      <c r="F687" s="635">
        <v>550674</v>
      </c>
      <c r="G687" s="103"/>
      <c r="H687" s="103" t="s">
        <v>3570</v>
      </c>
      <c r="I687" s="103"/>
      <c r="J687" s="635" t="s">
        <v>3245</v>
      </c>
      <c r="K687" s="27">
        <v>55500</v>
      </c>
      <c r="L687" s="103"/>
      <c r="M687" s="103"/>
      <c r="N687" s="111" t="str">
        <f t="shared" si="10"/>
        <v/>
      </c>
    </row>
    <row r="688" spans="1:14">
      <c r="A688" s="103">
        <v>680</v>
      </c>
      <c r="B688" s="129" t="s">
        <v>97</v>
      </c>
      <c r="C688" s="635"/>
      <c r="D688" s="635"/>
      <c r="E688" s="635"/>
      <c r="F688" s="635">
        <v>550675</v>
      </c>
      <c r="G688" s="103"/>
      <c r="H688" s="103" t="s">
        <v>690</v>
      </c>
      <c r="I688" s="103"/>
      <c r="J688" s="635" t="s">
        <v>3245</v>
      </c>
      <c r="K688" s="27">
        <v>55500</v>
      </c>
      <c r="L688" s="103"/>
      <c r="M688" s="103"/>
      <c r="N688" s="111" t="str">
        <f t="shared" si="10"/>
        <v/>
      </c>
    </row>
    <row r="689" spans="1:14">
      <c r="A689" s="103">
        <v>681</v>
      </c>
      <c r="B689" s="129" t="s">
        <v>97</v>
      </c>
      <c r="C689" s="635"/>
      <c r="D689" s="635"/>
      <c r="E689" s="635"/>
      <c r="F689" s="635">
        <v>550676</v>
      </c>
      <c r="G689" s="103"/>
      <c r="H689" s="103" t="s">
        <v>691</v>
      </c>
      <c r="I689" s="103"/>
      <c r="J689" s="635" t="s">
        <v>3245</v>
      </c>
      <c r="K689" s="27">
        <v>55500</v>
      </c>
      <c r="L689" s="103"/>
      <c r="M689" s="103"/>
      <c r="N689" s="111" t="str">
        <f t="shared" si="10"/>
        <v/>
      </c>
    </row>
    <row r="690" spans="1:14">
      <c r="A690" s="103">
        <v>682</v>
      </c>
      <c r="B690" s="129" t="s">
        <v>97</v>
      </c>
      <c r="C690" s="635"/>
      <c r="D690" s="635"/>
      <c r="E690" s="635"/>
      <c r="F690" s="635">
        <v>550677</v>
      </c>
      <c r="G690" s="103"/>
      <c r="H690" s="103" t="s">
        <v>692</v>
      </c>
      <c r="I690" s="103"/>
      <c r="J690" s="635" t="s">
        <v>3245</v>
      </c>
      <c r="K690" s="27">
        <v>55500</v>
      </c>
      <c r="L690" s="103"/>
      <c r="M690" s="103"/>
      <c r="N690" s="111" t="str">
        <f t="shared" si="10"/>
        <v/>
      </c>
    </row>
    <row r="691" spans="1:14">
      <c r="A691" s="103">
        <v>683</v>
      </c>
      <c r="B691" s="129" t="s">
        <v>97</v>
      </c>
      <c r="C691" s="635"/>
      <c r="D691" s="635"/>
      <c r="E691" s="635"/>
      <c r="F691" s="635">
        <v>550678</v>
      </c>
      <c r="G691" s="103"/>
      <c r="H691" s="103" t="s">
        <v>693</v>
      </c>
      <c r="I691" s="103"/>
      <c r="J691" s="635" t="s">
        <v>3245</v>
      </c>
      <c r="K691" s="27">
        <v>55500</v>
      </c>
      <c r="L691" s="103"/>
      <c r="M691" s="103"/>
      <c r="N691" s="111" t="str">
        <f t="shared" si="10"/>
        <v/>
      </c>
    </row>
    <row r="692" spans="1:14">
      <c r="A692" s="103">
        <v>684</v>
      </c>
      <c r="B692" s="129" t="s">
        <v>97</v>
      </c>
      <c r="C692" s="635"/>
      <c r="D692" s="635"/>
      <c r="E692" s="635"/>
      <c r="F692" s="635">
        <v>550679</v>
      </c>
      <c r="G692" s="103"/>
      <c r="H692" s="103" t="s">
        <v>694</v>
      </c>
      <c r="I692" s="103"/>
      <c r="J692" s="635" t="s">
        <v>3245</v>
      </c>
      <c r="K692" s="27">
        <v>55500</v>
      </c>
      <c r="L692" s="103"/>
      <c r="M692" s="103"/>
      <c r="N692" s="111" t="str">
        <f t="shared" si="10"/>
        <v/>
      </c>
    </row>
    <row r="693" spans="1:14">
      <c r="A693" s="103">
        <v>685</v>
      </c>
      <c r="B693" s="129" t="s">
        <v>97</v>
      </c>
      <c r="C693" s="635"/>
      <c r="D693" s="635"/>
      <c r="E693" s="635"/>
      <c r="F693" s="635">
        <v>550680</v>
      </c>
      <c r="G693" s="103"/>
      <c r="H693" s="103" t="s">
        <v>695</v>
      </c>
      <c r="I693" s="103"/>
      <c r="J693" s="635" t="s">
        <v>3245</v>
      </c>
      <c r="K693" s="27">
        <v>55500</v>
      </c>
      <c r="L693" s="103"/>
      <c r="M693" s="103"/>
      <c r="N693" s="111" t="str">
        <f t="shared" si="10"/>
        <v/>
      </c>
    </row>
    <row r="694" spans="1:14">
      <c r="A694" s="103">
        <v>686</v>
      </c>
      <c r="B694" s="129" t="s">
        <v>97</v>
      </c>
      <c r="C694" s="635"/>
      <c r="D694" s="635"/>
      <c r="E694" s="635"/>
      <c r="F694" s="635">
        <v>550681</v>
      </c>
      <c r="G694" s="103"/>
      <c r="H694" s="103" t="s">
        <v>696</v>
      </c>
      <c r="I694" s="103"/>
      <c r="J694" s="635" t="s">
        <v>3245</v>
      </c>
      <c r="K694" s="27">
        <v>55500</v>
      </c>
      <c r="L694" s="103"/>
      <c r="M694" s="103"/>
      <c r="N694" s="111" t="str">
        <f t="shared" si="10"/>
        <v/>
      </c>
    </row>
    <row r="695" spans="1:14">
      <c r="A695" s="103">
        <v>687</v>
      </c>
      <c r="B695" s="129" t="s">
        <v>97</v>
      </c>
      <c r="C695" s="635"/>
      <c r="D695" s="635"/>
      <c r="E695" s="635"/>
      <c r="F695" s="635">
        <v>550682</v>
      </c>
      <c r="G695" s="103"/>
      <c r="H695" s="103" t="s">
        <v>697</v>
      </c>
      <c r="I695" s="103"/>
      <c r="J695" s="635" t="s">
        <v>3245</v>
      </c>
      <c r="K695" s="27">
        <v>55500</v>
      </c>
      <c r="L695" s="103"/>
      <c r="M695" s="103"/>
      <c r="N695" s="111" t="str">
        <f t="shared" si="10"/>
        <v/>
      </c>
    </row>
    <row r="696" spans="1:14">
      <c r="A696" s="103">
        <v>688</v>
      </c>
      <c r="B696" s="129" t="s">
        <v>97</v>
      </c>
      <c r="C696" s="635"/>
      <c r="D696" s="635"/>
      <c r="E696" s="635"/>
      <c r="F696" s="635">
        <v>550683</v>
      </c>
      <c r="G696" s="103"/>
      <c r="H696" s="103" t="s">
        <v>698</v>
      </c>
      <c r="I696" s="103"/>
      <c r="J696" s="635" t="s">
        <v>3245</v>
      </c>
      <c r="K696" s="27">
        <v>55500</v>
      </c>
      <c r="L696" s="103"/>
      <c r="M696" s="103"/>
      <c r="N696" s="111" t="str">
        <f t="shared" si="10"/>
        <v/>
      </c>
    </row>
    <row r="697" spans="1:14">
      <c r="A697" s="103">
        <v>689</v>
      </c>
      <c r="B697" s="129" t="s">
        <v>97</v>
      </c>
      <c r="C697" s="635"/>
      <c r="D697" s="635"/>
      <c r="E697" s="635"/>
      <c r="F697" s="635">
        <v>550684</v>
      </c>
      <c r="G697" s="103"/>
      <c r="H697" s="103" t="s">
        <v>699</v>
      </c>
      <c r="I697" s="103"/>
      <c r="J697" s="635" t="s">
        <v>3245</v>
      </c>
      <c r="K697" s="27">
        <v>55500</v>
      </c>
      <c r="L697" s="103"/>
      <c r="M697" s="103"/>
      <c r="N697" s="111" t="str">
        <f t="shared" si="10"/>
        <v/>
      </c>
    </row>
    <row r="698" spans="1:14">
      <c r="A698" s="103">
        <v>690</v>
      </c>
      <c r="B698" s="129" t="s">
        <v>97</v>
      </c>
      <c r="C698" s="635"/>
      <c r="D698" s="635"/>
      <c r="E698" s="635"/>
      <c r="F698" s="635">
        <v>550685</v>
      </c>
      <c r="G698" s="103"/>
      <c r="H698" s="103" t="s">
        <v>700</v>
      </c>
      <c r="I698" s="103"/>
      <c r="J698" s="635" t="s">
        <v>3245</v>
      </c>
      <c r="K698" s="27">
        <v>55500</v>
      </c>
      <c r="L698" s="103"/>
      <c r="M698" s="103"/>
      <c r="N698" s="111" t="str">
        <f t="shared" si="10"/>
        <v/>
      </c>
    </row>
    <row r="699" spans="1:14">
      <c r="A699" s="103">
        <v>691</v>
      </c>
      <c r="B699" s="129" t="s">
        <v>97</v>
      </c>
      <c r="C699" s="635"/>
      <c r="D699" s="635"/>
      <c r="E699" s="635"/>
      <c r="F699" s="635">
        <v>550686</v>
      </c>
      <c r="G699" s="103"/>
      <c r="H699" s="103" t="s">
        <v>1424</v>
      </c>
      <c r="I699" s="103"/>
      <c r="J699" s="635" t="s">
        <v>3245</v>
      </c>
      <c r="K699" s="27">
        <v>55500</v>
      </c>
      <c r="L699" s="103"/>
      <c r="M699" s="103"/>
      <c r="N699" s="111" t="str">
        <f t="shared" si="10"/>
        <v/>
      </c>
    </row>
    <row r="700" spans="1:14">
      <c r="A700" s="103">
        <v>692</v>
      </c>
      <c r="B700" s="129" t="s">
        <v>97</v>
      </c>
      <c r="C700" s="635"/>
      <c r="D700" s="635"/>
      <c r="E700" s="635"/>
      <c r="F700" s="635">
        <v>550687</v>
      </c>
      <c r="G700" s="103"/>
      <c r="H700" s="103" t="s">
        <v>1425</v>
      </c>
      <c r="I700" s="103"/>
      <c r="J700" s="635" t="s">
        <v>3245</v>
      </c>
      <c r="K700" s="27">
        <v>55500</v>
      </c>
      <c r="L700" s="103"/>
      <c r="M700" s="103"/>
      <c r="N700" s="111" t="str">
        <f t="shared" si="10"/>
        <v/>
      </c>
    </row>
    <row r="701" spans="1:14">
      <c r="A701" s="103">
        <v>693</v>
      </c>
      <c r="B701" s="129" t="s">
        <v>97</v>
      </c>
      <c r="C701" s="635"/>
      <c r="D701" s="635"/>
      <c r="E701" s="635"/>
      <c r="F701" s="635">
        <v>550688</v>
      </c>
      <c r="G701" s="103"/>
      <c r="H701" s="103" t="s">
        <v>1426</v>
      </c>
      <c r="I701" s="103"/>
      <c r="J701" s="635" t="s">
        <v>3245</v>
      </c>
      <c r="K701" s="27">
        <v>55500</v>
      </c>
      <c r="L701" s="103"/>
      <c r="M701" s="103"/>
      <c r="N701" s="111" t="str">
        <f t="shared" si="10"/>
        <v/>
      </c>
    </row>
    <row r="702" spans="1:14">
      <c r="A702" s="103">
        <v>694</v>
      </c>
      <c r="B702" s="129" t="s">
        <v>97</v>
      </c>
      <c r="C702" s="635"/>
      <c r="D702" s="635"/>
      <c r="E702" s="635"/>
      <c r="F702" s="635">
        <v>550689</v>
      </c>
      <c r="G702" s="103"/>
      <c r="H702" s="103" t="s">
        <v>1427</v>
      </c>
      <c r="I702" s="103"/>
      <c r="J702" s="635" t="s">
        <v>3245</v>
      </c>
      <c r="K702" s="27">
        <v>55500</v>
      </c>
      <c r="L702" s="103"/>
      <c r="M702" s="103"/>
      <c r="N702" s="111" t="str">
        <f t="shared" si="10"/>
        <v/>
      </c>
    </row>
    <row r="703" spans="1:14">
      <c r="A703" s="103">
        <v>695</v>
      </c>
      <c r="B703" s="129" t="s">
        <v>97</v>
      </c>
      <c r="C703" s="635"/>
      <c r="D703" s="635"/>
      <c r="E703" s="635"/>
      <c r="F703" s="635">
        <v>550690</v>
      </c>
      <c r="G703" s="103"/>
      <c r="H703" s="103" t="s">
        <v>1428</v>
      </c>
      <c r="I703" s="103"/>
      <c r="J703" s="635" t="s">
        <v>3245</v>
      </c>
      <c r="K703" s="27">
        <v>55500</v>
      </c>
      <c r="L703" s="103"/>
      <c r="M703" s="103"/>
      <c r="N703" s="111" t="str">
        <f t="shared" si="10"/>
        <v/>
      </c>
    </row>
    <row r="704" spans="1:14">
      <c r="A704" s="103">
        <v>696</v>
      </c>
      <c r="B704" s="129" t="s">
        <v>97</v>
      </c>
      <c r="C704" s="635"/>
      <c r="D704" s="635"/>
      <c r="E704" s="635"/>
      <c r="F704" s="635">
        <v>550691</v>
      </c>
      <c r="G704" s="103"/>
      <c r="H704" s="103" t="s">
        <v>1429</v>
      </c>
      <c r="I704" s="103"/>
      <c r="J704" s="635" t="s">
        <v>3245</v>
      </c>
      <c r="K704" s="27">
        <v>55500</v>
      </c>
      <c r="L704" s="103"/>
      <c r="M704" s="103"/>
      <c r="N704" s="111" t="str">
        <f t="shared" si="10"/>
        <v/>
      </c>
    </row>
    <row r="705" spans="1:14">
      <c r="A705" s="103">
        <v>697</v>
      </c>
      <c r="B705" s="129" t="s">
        <v>97</v>
      </c>
      <c r="C705" s="635"/>
      <c r="D705" s="635"/>
      <c r="E705" s="635"/>
      <c r="F705" s="635">
        <v>550692</v>
      </c>
      <c r="G705" s="103"/>
      <c r="H705" s="103" t="s">
        <v>1430</v>
      </c>
      <c r="I705" s="103"/>
      <c r="J705" s="635" t="s">
        <v>3245</v>
      </c>
      <c r="K705" s="27">
        <v>55500</v>
      </c>
      <c r="L705" s="103"/>
      <c r="M705" s="103"/>
      <c r="N705" s="111" t="str">
        <f t="shared" si="10"/>
        <v/>
      </c>
    </row>
    <row r="706" spans="1:14">
      <c r="A706" s="103">
        <v>698</v>
      </c>
      <c r="B706" s="129" t="s">
        <v>97</v>
      </c>
      <c r="C706" s="635"/>
      <c r="D706" s="635"/>
      <c r="E706" s="635"/>
      <c r="F706" s="635">
        <v>550693</v>
      </c>
      <c r="G706" s="103"/>
      <c r="H706" s="103" t="s">
        <v>1431</v>
      </c>
      <c r="I706" s="103"/>
      <c r="J706" s="635" t="s">
        <v>3245</v>
      </c>
      <c r="K706" s="27">
        <v>55500</v>
      </c>
      <c r="L706" s="103"/>
      <c r="M706" s="103"/>
      <c r="N706" s="111" t="str">
        <f t="shared" si="10"/>
        <v/>
      </c>
    </row>
    <row r="707" spans="1:14">
      <c r="A707" s="103">
        <v>699</v>
      </c>
      <c r="B707" s="129" t="s">
        <v>97</v>
      </c>
      <c r="C707" s="635"/>
      <c r="D707" s="635"/>
      <c r="E707" s="635"/>
      <c r="F707" s="635">
        <v>550694</v>
      </c>
      <c r="G707" s="103"/>
      <c r="H707" s="103" t="s">
        <v>1432</v>
      </c>
      <c r="I707" s="103"/>
      <c r="J707" s="635" t="s">
        <v>3245</v>
      </c>
      <c r="K707" s="27">
        <v>55500</v>
      </c>
      <c r="L707" s="103"/>
      <c r="M707" s="103"/>
      <c r="N707" s="111" t="str">
        <f t="shared" si="10"/>
        <v/>
      </c>
    </row>
    <row r="708" spans="1:14">
      <c r="A708" s="103">
        <v>700</v>
      </c>
      <c r="B708" s="129" t="s">
        <v>97</v>
      </c>
      <c r="C708" s="635"/>
      <c r="D708" s="635"/>
      <c r="E708" s="635"/>
      <c r="F708" s="635">
        <v>550695</v>
      </c>
      <c r="G708" s="103"/>
      <c r="H708" s="103" t="s">
        <v>1433</v>
      </c>
      <c r="I708" s="103"/>
      <c r="J708" s="635" t="s">
        <v>3245</v>
      </c>
      <c r="K708" s="27">
        <v>55500</v>
      </c>
      <c r="L708" s="103"/>
      <c r="M708" s="103"/>
      <c r="N708" s="111" t="str">
        <f t="shared" si="10"/>
        <v/>
      </c>
    </row>
    <row r="709" spans="1:14">
      <c r="A709" s="103">
        <v>701</v>
      </c>
      <c r="B709" s="129" t="s">
        <v>97</v>
      </c>
      <c r="C709" s="635"/>
      <c r="D709" s="635"/>
      <c r="E709" s="635"/>
      <c r="F709" s="635">
        <v>550696</v>
      </c>
      <c r="G709" s="103"/>
      <c r="H709" s="103" t="s">
        <v>1434</v>
      </c>
      <c r="I709" s="103"/>
      <c r="J709" s="635" t="s">
        <v>3245</v>
      </c>
      <c r="K709" s="27">
        <v>55500</v>
      </c>
      <c r="L709" s="103"/>
      <c r="M709" s="103"/>
      <c r="N709" s="111" t="str">
        <f t="shared" si="10"/>
        <v/>
      </c>
    </row>
    <row r="710" spans="1:14">
      <c r="A710" s="103">
        <v>702</v>
      </c>
      <c r="B710" s="129" t="s">
        <v>97</v>
      </c>
      <c r="C710" s="635"/>
      <c r="D710" s="635"/>
      <c r="E710" s="635"/>
      <c r="F710" s="635">
        <v>550697</v>
      </c>
      <c r="G710" s="103"/>
      <c r="H710" s="103" t="s">
        <v>1435</v>
      </c>
      <c r="I710" s="103"/>
      <c r="J710" s="635" t="s">
        <v>3245</v>
      </c>
      <c r="K710" s="27">
        <v>55500</v>
      </c>
      <c r="L710" s="103"/>
      <c r="M710" s="103"/>
      <c r="N710" s="111" t="str">
        <f t="shared" si="10"/>
        <v/>
      </c>
    </row>
    <row r="711" spans="1:14">
      <c r="A711" s="103">
        <v>703</v>
      </c>
      <c r="B711" s="129" t="s">
        <v>97</v>
      </c>
      <c r="C711" s="635"/>
      <c r="D711" s="635"/>
      <c r="E711" s="635"/>
      <c r="F711" s="635">
        <v>550698</v>
      </c>
      <c r="G711" s="103"/>
      <c r="H711" s="103" t="s">
        <v>1436</v>
      </c>
      <c r="I711" s="103"/>
      <c r="J711" s="635" t="s">
        <v>3245</v>
      </c>
      <c r="K711" s="27">
        <v>55500</v>
      </c>
      <c r="L711" s="103"/>
      <c r="M711" s="103"/>
      <c r="N711" s="111" t="str">
        <f t="shared" si="10"/>
        <v/>
      </c>
    </row>
    <row r="712" spans="1:14">
      <c r="A712" s="103">
        <v>704</v>
      </c>
      <c r="B712" s="129" t="s">
        <v>97</v>
      </c>
      <c r="C712" s="635"/>
      <c r="D712" s="635"/>
      <c r="E712" s="635"/>
      <c r="F712" s="635">
        <v>550699</v>
      </c>
      <c r="G712" s="103"/>
      <c r="H712" s="103" t="s">
        <v>1437</v>
      </c>
      <c r="I712" s="103"/>
      <c r="J712" s="635" t="s">
        <v>3245</v>
      </c>
      <c r="K712" s="27">
        <v>55500</v>
      </c>
      <c r="L712" s="103"/>
      <c r="M712" s="103"/>
      <c r="N712" s="111" t="str">
        <f t="shared" si="10"/>
        <v/>
      </c>
    </row>
    <row r="713" spans="1:14">
      <c r="A713" s="103">
        <v>705</v>
      </c>
      <c r="B713" s="129" t="s">
        <v>97</v>
      </c>
      <c r="C713" s="635"/>
      <c r="D713" s="635"/>
      <c r="E713" s="635"/>
      <c r="F713" s="635">
        <v>550700</v>
      </c>
      <c r="G713" s="103"/>
      <c r="H713" s="103" t="s">
        <v>1438</v>
      </c>
      <c r="I713" s="103"/>
      <c r="J713" s="635" t="s">
        <v>3245</v>
      </c>
      <c r="K713" s="27">
        <v>55500</v>
      </c>
      <c r="L713" s="103"/>
      <c r="M713" s="103"/>
      <c r="N713" s="111" t="str">
        <f t="shared" si="10"/>
        <v/>
      </c>
    </row>
    <row r="714" spans="1:14">
      <c r="A714" s="103">
        <v>706</v>
      </c>
      <c r="B714" s="129" t="s">
        <v>97</v>
      </c>
      <c r="C714" s="635"/>
      <c r="D714" s="635"/>
      <c r="E714" s="635"/>
      <c r="F714" s="635">
        <v>550701</v>
      </c>
      <c r="G714" s="103"/>
      <c r="H714" s="103" t="s">
        <v>1439</v>
      </c>
      <c r="I714" s="103"/>
      <c r="J714" s="635" t="s">
        <v>3245</v>
      </c>
      <c r="K714" s="27">
        <v>55500</v>
      </c>
      <c r="L714" s="103"/>
      <c r="M714" s="103"/>
      <c r="N714" s="111" t="str">
        <f t="shared" si="10"/>
        <v/>
      </c>
    </row>
    <row r="715" spans="1:14">
      <c r="A715" s="103">
        <v>707</v>
      </c>
      <c r="B715" s="129" t="s">
        <v>97</v>
      </c>
      <c r="C715" s="635"/>
      <c r="D715" s="635"/>
      <c r="E715" s="635"/>
      <c r="F715" s="635">
        <v>550702</v>
      </c>
      <c r="G715" s="103"/>
      <c r="H715" s="103" t="s">
        <v>1440</v>
      </c>
      <c r="I715" s="103"/>
      <c r="J715" s="635" t="s">
        <v>3245</v>
      </c>
      <c r="K715" s="27">
        <v>55500</v>
      </c>
      <c r="L715" s="103"/>
      <c r="M715" s="103"/>
      <c r="N715" s="111" t="str">
        <f t="shared" si="10"/>
        <v/>
      </c>
    </row>
    <row r="716" spans="1:14">
      <c r="A716" s="103">
        <v>708</v>
      </c>
      <c r="B716" s="129" t="s">
        <v>97</v>
      </c>
      <c r="C716" s="635"/>
      <c r="D716" s="635"/>
      <c r="E716" s="635"/>
      <c r="F716" s="635">
        <v>550703</v>
      </c>
      <c r="G716" s="103"/>
      <c r="H716" s="103" t="s">
        <v>1441</v>
      </c>
      <c r="I716" s="103"/>
      <c r="J716" s="635" t="s">
        <v>3245</v>
      </c>
      <c r="K716" s="27">
        <v>55500</v>
      </c>
      <c r="L716" s="103"/>
      <c r="M716" s="103"/>
      <c r="N716" s="111" t="str">
        <f t="shared" si="10"/>
        <v/>
      </c>
    </row>
    <row r="717" spans="1:14">
      <c r="A717" s="103">
        <v>709</v>
      </c>
      <c r="B717" s="129" t="s">
        <v>97</v>
      </c>
      <c r="C717" s="635"/>
      <c r="D717" s="635"/>
      <c r="E717" s="635"/>
      <c r="F717" s="635">
        <v>550704</v>
      </c>
      <c r="G717" s="103"/>
      <c r="H717" s="103" t="s">
        <v>1442</v>
      </c>
      <c r="I717" s="103"/>
      <c r="J717" s="635" t="s">
        <v>3245</v>
      </c>
      <c r="K717" s="27">
        <v>55500</v>
      </c>
      <c r="L717" s="103"/>
      <c r="M717" s="103"/>
      <c r="N717" s="111" t="str">
        <f t="shared" si="10"/>
        <v/>
      </c>
    </row>
    <row r="718" spans="1:14">
      <c r="A718" s="103">
        <v>710</v>
      </c>
      <c r="B718" s="129" t="s">
        <v>97</v>
      </c>
      <c r="C718" s="635"/>
      <c r="D718" s="635"/>
      <c r="E718" s="635"/>
      <c r="F718" s="635">
        <v>550705</v>
      </c>
      <c r="G718" s="103"/>
      <c r="H718" s="103" t="s">
        <v>1443</v>
      </c>
      <c r="I718" s="103"/>
      <c r="J718" s="635" t="s">
        <v>3245</v>
      </c>
      <c r="K718" s="27">
        <v>55500</v>
      </c>
      <c r="L718" s="103"/>
      <c r="M718" s="103"/>
      <c r="N718" s="111" t="str">
        <f t="shared" si="10"/>
        <v/>
      </c>
    </row>
    <row r="719" spans="1:14">
      <c r="A719" s="103">
        <v>711</v>
      </c>
      <c r="B719" s="129" t="s">
        <v>97</v>
      </c>
      <c r="C719" s="635"/>
      <c r="D719" s="635"/>
      <c r="E719" s="635"/>
      <c r="F719" s="635">
        <v>550706</v>
      </c>
      <c r="G719" s="103"/>
      <c r="H719" s="103" t="s">
        <v>1444</v>
      </c>
      <c r="I719" s="103"/>
      <c r="J719" s="635" t="s">
        <v>3245</v>
      </c>
      <c r="K719" s="27">
        <v>55500</v>
      </c>
      <c r="L719" s="103"/>
      <c r="M719" s="103"/>
      <c r="N719" s="111" t="str">
        <f t="shared" si="10"/>
        <v/>
      </c>
    </row>
    <row r="720" spans="1:14">
      <c r="A720" s="103">
        <v>712</v>
      </c>
      <c r="B720" s="129" t="s">
        <v>97</v>
      </c>
      <c r="C720" s="635"/>
      <c r="D720" s="635"/>
      <c r="E720" s="635"/>
      <c r="F720" s="635">
        <v>550707</v>
      </c>
      <c r="G720" s="103"/>
      <c r="H720" s="103" t="s">
        <v>1445</v>
      </c>
      <c r="I720" s="103"/>
      <c r="J720" s="635" t="s">
        <v>3245</v>
      </c>
      <c r="K720" s="27">
        <v>55500</v>
      </c>
      <c r="L720" s="103"/>
      <c r="M720" s="103"/>
      <c r="N720" s="111" t="str">
        <f t="shared" si="10"/>
        <v/>
      </c>
    </row>
    <row r="721" spans="1:14">
      <c r="A721" s="103">
        <v>713</v>
      </c>
      <c r="B721" s="129" t="s">
        <v>97</v>
      </c>
      <c r="C721" s="635"/>
      <c r="D721" s="635"/>
      <c r="E721" s="635"/>
      <c r="F721" s="635">
        <v>550708</v>
      </c>
      <c r="G721" s="103"/>
      <c r="H721" s="103" t="s">
        <v>1446</v>
      </c>
      <c r="I721" s="103"/>
      <c r="J721" s="635" t="s">
        <v>3245</v>
      </c>
      <c r="K721" s="27">
        <v>55500</v>
      </c>
      <c r="L721" s="103"/>
      <c r="M721" s="103"/>
      <c r="N721" s="111" t="str">
        <f t="shared" si="10"/>
        <v/>
      </c>
    </row>
    <row r="722" spans="1:14">
      <c r="A722" s="103">
        <v>714</v>
      </c>
      <c r="B722" s="129" t="s">
        <v>97</v>
      </c>
      <c r="C722" s="635"/>
      <c r="D722" s="635"/>
      <c r="E722" s="635"/>
      <c r="F722" s="635">
        <v>550709</v>
      </c>
      <c r="G722" s="103"/>
      <c r="H722" s="103" t="s">
        <v>1447</v>
      </c>
      <c r="I722" s="103"/>
      <c r="J722" s="635" t="s">
        <v>3245</v>
      </c>
      <c r="K722" s="27">
        <v>55500</v>
      </c>
      <c r="L722" s="103"/>
      <c r="M722" s="103"/>
      <c r="N722" s="111" t="str">
        <f t="shared" ref="N722:N788" si="11">LEFT(M722,3)</f>
        <v/>
      </c>
    </row>
    <row r="723" spans="1:14">
      <c r="A723" s="103">
        <v>715</v>
      </c>
      <c r="B723" s="129" t="s">
        <v>97</v>
      </c>
      <c r="C723" s="635"/>
      <c r="D723" s="635"/>
      <c r="E723" s="635"/>
      <c r="F723" s="635">
        <v>550710</v>
      </c>
      <c r="G723" s="103"/>
      <c r="H723" s="103" t="s">
        <v>1448</v>
      </c>
      <c r="I723" s="103"/>
      <c r="J723" s="635" t="s">
        <v>3245</v>
      </c>
      <c r="K723" s="27">
        <v>55500</v>
      </c>
      <c r="L723" s="103"/>
      <c r="M723" s="103"/>
      <c r="N723" s="111" t="str">
        <f t="shared" si="11"/>
        <v/>
      </c>
    </row>
    <row r="724" spans="1:14">
      <c r="A724" s="103">
        <v>716</v>
      </c>
      <c r="B724" s="129" t="s">
        <v>97</v>
      </c>
      <c r="C724" s="635"/>
      <c r="D724" s="635"/>
      <c r="E724" s="635"/>
      <c r="F724" s="635">
        <v>550711</v>
      </c>
      <c r="G724" s="103"/>
      <c r="H724" s="103" t="s">
        <v>1449</v>
      </c>
      <c r="I724" s="103"/>
      <c r="J724" s="635" t="s">
        <v>3245</v>
      </c>
      <c r="K724" s="27">
        <v>55500</v>
      </c>
      <c r="L724" s="103"/>
      <c r="M724" s="103"/>
      <c r="N724" s="111" t="str">
        <f t="shared" si="11"/>
        <v/>
      </c>
    </row>
    <row r="725" spans="1:14">
      <c r="A725" s="103">
        <v>717</v>
      </c>
      <c r="B725" s="129" t="s">
        <v>97</v>
      </c>
      <c r="C725" s="635"/>
      <c r="D725" s="635"/>
      <c r="E725" s="635"/>
      <c r="F725" s="635">
        <v>550712</v>
      </c>
      <c r="G725" s="103"/>
      <c r="H725" s="103" t="s">
        <v>1450</v>
      </c>
      <c r="I725" s="103"/>
      <c r="J725" s="635" t="s">
        <v>3245</v>
      </c>
      <c r="K725" s="27">
        <v>55500</v>
      </c>
      <c r="L725" s="103"/>
      <c r="M725" s="103"/>
      <c r="N725" s="111" t="str">
        <f t="shared" si="11"/>
        <v/>
      </c>
    </row>
    <row r="726" spans="1:14">
      <c r="A726" s="103">
        <v>718</v>
      </c>
      <c r="B726" s="129" t="s">
        <v>97</v>
      </c>
      <c r="C726" s="635"/>
      <c r="D726" s="635"/>
      <c r="E726" s="635"/>
      <c r="F726" s="635">
        <v>550713</v>
      </c>
      <c r="G726" s="103"/>
      <c r="H726" s="103" t="s">
        <v>1451</v>
      </c>
      <c r="I726" s="103"/>
      <c r="J726" s="635" t="s">
        <v>3245</v>
      </c>
      <c r="K726" s="27">
        <v>55500</v>
      </c>
      <c r="L726" s="103"/>
      <c r="M726" s="103"/>
      <c r="N726" s="111" t="str">
        <f t="shared" si="11"/>
        <v/>
      </c>
    </row>
    <row r="727" spans="1:14">
      <c r="A727" s="103">
        <v>719</v>
      </c>
      <c r="B727" s="129" t="s">
        <v>97</v>
      </c>
      <c r="C727" s="635"/>
      <c r="D727" s="635"/>
      <c r="E727" s="635"/>
      <c r="F727" s="635">
        <v>550714</v>
      </c>
      <c r="G727" s="103"/>
      <c r="H727" s="103" t="s">
        <v>3431</v>
      </c>
      <c r="I727" s="103"/>
      <c r="J727" s="635" t="s">
        <v>3245</v>
      </c>
      <c r="K727" s="27">
        <v>55500</v>
      </c>
      <c r="L727" s="103"/>
      <c r="M727" s="103"/>
      <c r="N727" s="111" t="str">
        <f t="shared" si="11"/>
        <v/>
      </c>
    </row>
    <row r="728" spans="1:14">
      <c r="A728" s="103">
        <v>720</v>
      </c>
      <c r="B728" s="129" t="s">
        <v>97</v>
      </c>
      <c r="C728" s="635"/>
      <c r="D728" s="635"/>
      <c r="E728" s="635"/>
      <c r="F728" s="635">
        <v>550715</v>
      </c>
      <c r="G728" s="103"/>
      <c r="H728" s="103" t="s">
        <v>3432</v>
      </c>
      <c r="I728" s="103"/>
      <c r="J728" s="635" t="s">
        <v>3245</v>
      </c>
      <c r="K728" s="27">
        <v>55500</v>
      </c>
      <c r="L728" s="103"/>
      <c r="M728" s="103"/>
      <c r="N728" s="111" t="str">
        <f t="shared" si="11"/>
        <v/>
      </c>
    </row>
    <row r="729" spans="1:14">
      <c r="A729" s="103">
        <v>721</v>
      </c>
      <c r="B729" s="129" t="s">
        <v>97</v>
      </c>
      <c r="C729" s="635"/>
      <c r="D729" s="635"/>
      <c r="E729" s="635"/>
      <c r="F729" s="635">
        <v>550716</v>
      </c>
      <c r="G729" s="103"/>
      <c r="H729" s="103" t="s">
        <v>3433</v>
      </c>
      <c r="I729" s="103"/>
      <c r="J729" s="635" t="s">
        <v>3245</v>
      </c>
      <c r="K729" s="27">
        <v>55500</v>
      </c>
      <c r="L729" s="103"/>
      <c r="M729" s="103"/>
      <c r="N729" s="111" t="str">
        <f t="shared" si="11"/>
        <v/>
      </c>
    </row>
    <row r="730" spans="1:14">
      <c r="A730" s="103">
        <v>722</v>
      </c>
      <c r="B730" s="129" t="s">
        <v>97</v>
      </c>
      <c r="C730" s="635"/>
      <c r="D730" s="635"/>
      <c r="E730" s="635"/>
      <c r="F730" s="635">
        <v>550717</v>
      </c>
      <c r="G730" s="103"/>
      <c r="H730" s="103" t="s">
        <v>1321</v>
      </c>
      <c r="I730" s="103"/>
      <c r="J730" s="635" t="s">
        <v>3245</v>
      </c>
      <c r="K730" s="27">
        <v>55500</v>
      </c>
      <c r="L730" s="103"/>
      <c r="M730" s="103"/>
      <c r="N730" s="111" t="str">
        <f t="shared" si="11"/>
        <v/>
      </c>
    </row>
    <row r="731" spans="1:14">
      <c r="A731" s="103">
        <v>723</v>
      </c>
      <c r="B731" s="129" t="s">
        <v>97</v>
      </c>
      <c r="C731" s="635"/>
      <c r="D731" s="635"/>
      <c r="E731" s="635"/>
      <c r="F731" s="635">
        <v>550718</v>
      </c>
      <c r="G731" s="103"/>
      <c r="H731" s="103" t="s">
        <v>1322</v>
      </c>
      <c r="I731" s="103"/>
      <c r="J731" s="635" t="s">
        <v>3245</v>
      </c>
      <c r="K731" s="27">
        <v>55500</v>
      </c>
      <c r="L731" s="103"/>
      <c r="M731" s="103"/>
      <c r="N731" s="111" t="str">
        <f t="shared" si="11"/>
        <v/>
      </c>
    </row>
    <row r="732" spans="1:14">
      <c r="A732" s="103">
        <v>724</v>
      </c>
      <c r="B732" s="129" t="s">
        <v>97</v>
      </c>
      <c r="C732" s="635"/>
      <c r="D732" s="635"/>
      <c r="E732" s="635"/>
      <c r="F732" s="635">
        <v>550719</v>
      </c>
      <c r="G732" s="103"/>
      <c r="H732" s="103" t="s">
        <v>1323</v>
      </c>
      <c r="I732" s="103"/>
      <c r="J732" s="635" t="s">
        <v>3245</v>
      </c>
      <c r="K732" s="27">
        <v>55500</v>
      </c>
      <c r="L732" s="103"/>
      <c r="M732" s="103"/>
      <c r="N732" s="111" t="str">
        <f t="shared" si="11"/>
        <v/>
      </c>
    </row>
    <row r="733" spans="1:14">
      <c r="A733" s="103">
        <v>725</v>
      </c>
      <c r="B733" s="129" t="s">
        <v>97</v>
      </c>
      <c r="C733" s="635"/>
      <c r="D733" s="635"/>
      <c r="E733" s="635"/>
      <c r="F733" s="635">
        <v>550720</v>
      </c>
      <c r="G733" s="103"/>
      <c r="H733" s="103" t="s">
        <v>1324</v>
      </c>
      <c r="I733" s="103"/>
      <c r="J733" s="635" t="s">
        <v>3245</v>
      </c>
      <c r="K733" s="27">
        <v>55500</v>
      </c>
      <c r="L733" s="103"/>
      <c r="M733" s="103"/>
      <c r="N733" s="111" t="str">
        <f t="shared" si="11"/>
        <v/>
      </c>
    </row>
    <row r="734" spans="1:14">
      <c r="A734" s="103">
        <v>726</v>
      </c>
      <c r="B734" s="129" t="s">
        <v>97</v>
      </c>
      <c r="C734" s="635"/>
      <c r="D734" s="635"/>
      <c r="E734" s="635"/>
      <c r="F734" s="635">
        <v>550721</v>
      </c>
      <c r="G734" s="103"/>
      <c r="H734" s="103" t="s">
        <v>1325</v>
      </c>
      <c r="I734" s="103"/>
      <c r="J734" s="635" t="s">
        <v>3245</v>
      </c>
      <c r="K734" s="27">
        <v>55500</v>
      </c>
      <c r="L734" s="103"/>
      <c r="M734" s="103"/>
      <c r="N734" s="111" t="str">
        <f t="shared" si="11"/>
        <v/>
      </c>
    </row>
    <row r="735" spans="1:14">
      <c r="A735" s="103">
        <v>727</v>
      </c>
      <c r="B735" s="129" t="s">
        <v>97</v>
      </c>
      <c r="C735" s="635"/>
      <c r="D735" s="635"/>
      <c r="E735" s="635"/>
      <c r="F735" s="635">
        <v>550722</v>
      </c>
      <c r="G735" s="103"/>
      <c r="H735" s="103" t="s">
        <v>1326</v>
      </c>
      <c r="I735" s="103"/>
      <c r="J735" s="635" t="s">
        <v>3245</v>
      </c>
      <c r="K735" s="27">
        <v>55500</v>
      </c>
      <c r="L735" s="103"/>
      <c r="M735" s="103"/>
      <c r="N735" s="111" t="str">
        <f t="shared" si="11"/>
        <v/>
      </c>
    </row>
    <row r="736" spans="1:14">
      <c r="A736" s="103">
        <v>728</v>
      </c>
      <c r="B736" s="129" t="s">
        <v>97</v>
      </c>
      <c r="C736" s="635"/>
      <c r="D736" s="635"/>
      <c r="E736" s="635"/>
      <c r="F736" s="635">
        <v>550723</v>
      </c>
      <c r="G736" s="103"/>
      <c r="H736" s="103" t="s">
        <v>1327</v>
      </c>
      <c r="I736" s="103"/>
      <c r="J736" s="635" t="s">
        <v>3245</v>
      </c>
      <c r="K736" s="27">
        <v>55500</v>
      </c>
      <c r="L736" s="103"/>
      <c r="M736" s="103"/>
      <c r="N736" s="111" t="str">
        <f t="shared" si="11"/>
        <v/>
      </c>
    </row>
    <row r="737" spans="1:14">
      <c r="A737" s="103">
        <v>729</v>
      </c>
      <c r="B737" s="129" t="s">
        <v>97</v>
      </c>
      <c r="C737" s="635"/>
      <c r="D737" s="635"/>
      <c r="E737" s="635"/>
      <c r="F737" s="635">
        <v>550724</v>
      </c>
      <c r="G737" s="103"/>
      <c r="H737" s="103" t="s">
        <v>1328</v>
      </c>
      <c r="I737" s="103"/>
      <c r="J737" s="635" t="s">
        <v>3245</v>
      </c>
      <c r="K737" s="27">
        <v>55500</v>
      </c>
      <c r="L737" s="103"/>
      <c r="M737" s="103"/>
      <c r="N737" s="111" t="str">
        <f t="shared" si="11"/>
        <v/>
      </c>
    </row>
    <row r="738" spans="1:14">
      <c r="A738" s="103">
        <v>730</v>
      </c>
      <c r="B738" s="129" t="s">
        <v>97</v>
      </c>
      <c r="C738" s="635"/>
      <c r="D738" s="635"/>
      <c r="E738" s="635"/>
      <c r="F738" s="635">
        <v>550725</v>
      </c>
      <c r="G738" s="103"/>
      <c r="H738" s="103" t="s">
        <v>1329</v>
      </c>
      <c r="I738" s="103"/>
      <c r="J738" s="635" t="s">
        <v>3245</v>
      </c>
      <c r="K738" s="27">
        <v>55500</v>
      </c>
      <c r="L738" s="103"/>
      <c r="M738" s="103"/>
      <c r="N738" s="111" t="str">
        <f t="shared" si="11"/>
        <v/>
      </c>
    </row>
    <row r="739" spans="1:14">
      <c r="A739" s="103">
        <v>731</v>
      </c>
      <c r="B739" s="129" t="s">
        <v>97</v>
      </c>
      <c r="C739" s="635"/>
      <c r="D739" s="635"/>
      <c r="E739" s="635"/>
      <c r="F739" s="635">
        <v>550726</v>
      </c>
      <c r="G739" s="103"/>
      <c r="H739" s="103" t="s">
        <v>344</v>
      </c>
      <c r="I739" s="103"/>
      <c r="J739" s="635" t="s">
        <v>3245</v>
      </c>
      <c r="K739" s="27">
        <v>55500</v>
      </c>
      <c r="L739" s="103"/>
      <c r="M739" s="103"/>
      <c r="N739" s="111" t="str">
        <f t="shared" si="11"/>
        <v/>
      </c>
    </row>
    <row r="740" spans="1:14">
      <c r="A740" s="103">
        <v>732</v>
      </c>
      <c r="B740" s="129" t="s">
        <v>97</v>
      </c>
      <c r="C740" s="635"/>
      <c r="D740" s="635"/>
      <c r="E740" s="635"/>
      <c r="F740" s="635">
        <v>550727</v>
      </c>
      <c r="G740" s="103"/>
      <c r="H740" s="103" t="s">
        <v>1330</v>
      </c>
      <c r="I740" s="103"/>
      <c r="J740" s="635" t="s">
        <v>3245</v>
      </c>
      <c r="K740" s="27">
        <v>55500</v>
      </c>
      <c r="L740" s="103"/>
      <c r="M740" s="103"/>
      <c r="N740" s="111" t="str">
        <f t="shared" si="11"/>
        <v/>
      </c>
    </row>
    <row r="741" spans="1:14">
      <c r="A741" s="103">
        <v>733</v>
      </c>
      <c r="B741" s="129" t="s">
        <v>97</v>
      </c>
      <c r="C741" s="635"/>
      <c r="D741" s="635"/>
      <c r="E741" s="635"/>
      <c r="F741" s="635">
        <v>550728</v>
      </c>
      <c r="G741" s="103"/>
      <c r="H741" s="103" t="s">
        <v>5196</v>
      </c>
      <c r="I741" s="103"/>
      <c r="J741" s="635" t="s">
        <v>3245</v>
      </c>
      <c r="K741" s="27">
        <v>55500</v>
      </c>
      <c r="L741" s="103"/>
      <c r="M741" s="103"/>
      <c r="N741" s="111" t="str">
        <f t="shared" si="11"/>
        <v/>
      </c>
    </row>
    <row r="742" spans="1:14">
      <c r="A742" s="103">
        <v>734</v>
      </c>
      <c r="B742" s="129" t="s">
        <v>97</v>
      </c>
      <c r="C742" s="635"/>
      <c r="D742" s="635"/>
      <c r="E742" s="635"/>
      <c r="F742" s="635">
        <v>550729</v>
      </c>
      <c r="G742" s="103"/>
      <c r="H742" s="103" t="s">
        <v>1331</v>
      </c>
      <c r="I742" s="103"/>
      <c r="J742" s="635" t="s">
        <v>3245</v>
      </c>
      <c r="K742" s="27">
        <v>55500</v>
      </c>
      <c r="L742" s="103"/>
      <c r="M742" s="103"/>
      <c r="N742" s="111" t="str">
        <f t="shared" si="11"/>
        <v/>
      </c>
    </row>
    <row r="743" spans="1:14">
      <c r="A743" s="103">
        <v>735</v>
      </c>
      <c r="B743" s="129" t="s">
        <v>97</v>
      </c>
      <c r="C743" s="635"/>
      <c r="D743" s="635"/>
      <c r="E743" s="635"/>
      <c r="F743" s="635">
        <v>550730</v>
      </c>
      <c r="G743" s="103"/>
      <c r="H743" s="103" t="s">
        <v>1332</v>
      </c>
      <c r="I743" s="103"/>
      <c r="J743" s="635" t="s">
        <v>3245</v>
      </c>
      <c r="K743" s="27">
        <v>55500</v>
      </c>
      <c r="L743" s="103"/>
      <c r="M743" s="103"/>
      <c r="N743" s="111" t="str">
        <f t="shared" si="11"/>
        <v/>
      </c>
    </row>
    <row r="744" spans="1:14">
      <c r="A744" s="103">
        <v>736</v>
      </c>
      <c r="B744" s="129" t="s">
        <v>97</v>
      </c>
      <c r="C744" s="635"/>
      <c r="D744" s="635"/>
      <c r="E744" s="635"/>
      <c r="F744" s="635">
        <v>550731</v>
      </c>
      <c r="G744" s="103"/>
      <c r="H744" s="103" t="s">
        <v>1333</v>
      </c>
      <c r="I744" s="103"/>
      <c r="J744" s="635" t="s">
        <v>3245</v>
      </c>
      <c r="K744" s="27">
        <v>55500</v>
      </c>
      <c r="L744" s="103"/>
      <c r="M744" s="103"/>
      <c r="N744" s="111" t="str">
        <f t="shared" si="11"/>
        <v/>
      </c>
    </row>
    <row r="745" spans="1:14">
      <c r="A745" s="103">
        <v>737</v>
      </c>
      <c r="B745" s="129" t="s">
        <v>97</v>
      </c>
      <c r="C745" s="635"/>
      <c r="D745" s="635"/>
      <c r="E745" s="635"/>
      <c r="F745" s="635">
        <v>550732</v>
      </c>
      <c r="G745" s="103"/>
      <c r="H745" s="103" t="s">
        <v>1334</v>
      </c>
      <c r="I745" s="103"/>
      <c r="J745" s="635" t="s">
        <v>3245</v>
      </c>
      <c r="K745" s="27">
        <v>55500</v>
      </c>
      <c r="L745" s="103"/>
      <c r="M745" s="103"/>
      <c r="N745" s="111" t="str">
        <f t="shared" si="11"/>
        <v/>
      </c>
    </row>
    <row r="746" spans="1:14">
      <c r="A746" s="103">
        <v>738</v>
      </c>
      <c r="B746" s="129" t="s">
        <v>97</v>
      </c>
      <c r="C746" s="635"/>
      <c r="D746" s="635"/>
      <c r="E746" s="635"/>
      <c r="F746" s="635">
        <v>550733</v>
      </c>
      <c r="G746" s="103"/>
      <c r="H746" s="103" t="s">
        <v>1335</v>
      </c>
      <c r="I746" s="103"/>
      <c r="J746" s="635" t="s">
        <v>3245</v>
      </c>
      <c r="K746" s="27">
        <v>55500</v>
      </c>
      <c r="L746" s="103"/>
      <c r="M746" s="103"/>
      <c r="N746" s="111" t="str">
        <f t="shared" si="11"/>
        <v/>
      </c>
    </row>
    <row r="747" spans="1:14">
      <c r="A747" s="103">
        <v>739</v>
      </c>
      <c r="B747" s="129" t="s">
        <v>97</v>
      </c>
      <c r="C747" s="635"/>
      <c r="D747" s="635"/>
      <c r="E747" s="635"/>
      <c r="F747" s="635">
        <v>550734</v>
      </c>
      <c r="G747" s="103"/>
      <c r="H747" s="103" t="s">
        <v>1336</v>
      </c>
      <c r="I747" s="103"/>
      <c r="J747" s="635" t="s">
        <v>3245</v>
      </c>
      <c r="K747" s="27">
        <v>55500</v>
      </c>
      <c r="L747" s="103"/>
      <c r="M747" s="103"/>
      <c r="N747" s="111" t="str">
        <f t="shared" si="11"/>
        <v/>
      </c>
    </row>
    <row r="748" spans="1:14">
      <c r="A748" s="103">
        <v>740</v>
      </c>
      <c r="B748" s="129" t="s">
        <v>97</v>
      </c>
      <c r="C748" s="635"/>
      <c r="D748" s="635"/>
      <c r="E748" s="635"/>
      <c r="F748" s="635">
        <v>550735</v>
      </c>
      <c r="G748" s="103"/>
      <c r="H748" s="103" t="s">
        <v>298</v>
      </c>
      <c r="I748" s="103"/>
      <c r="J748" s="635" t="s">
        <v>3245</v>
      </c>
      <c r="K748" s="27">
        <v>55500</v>
      </c>
      <c r="L748" s="103"/>
      <c r="M748" s="103"/>
      <c r="N748" s="111" t="str">
        <f t="shared" si="11"/>
        <v/>
      </c>
    </row>
    <row r="749" spans="1:14">
      <c r="A749" s="103">
        <v>741</v>
      </c>
      <c r="B749" s="129" t="s">
        <v>97</v>
      </c>
      <c r="C749" s="635"/>
      <c r="D749" s="635"/>
      <c r="E749" s="635"/>
      <c r="F749" s="635">
        <v>550736</v>
      </c>
      <c r="G749" s="103"/>
      <c r="H749" s="103" t="s">
        <v>299</v>
      </c>
      <c r="I749" s="103"/>
      <c r="J749" s="635" t="s">
        <v>3245</v>
      </c>
      <c r="K749" s="27">
        <v>55500</v>
      </c>
      <c r="L749" s="103"/>
      <c r="M749" s="103"/>
      <c r="N749" s="111" t="str">
        <f t="shared" si="11"/>
        <v/>
      </c>
    </row>
    <row r="750" spans="1:14">
      <c r="A750" s="103">
        <v>742</v>
      </c>
      <c r="B750" s="129" t="s">
        <v>97</v>
      </c>
      <c r="C750" s="635"/>
      <c r="D750" s="635"/>
      <c r="E750" s="635"/>
      <c r="F750" s="635">
        <v>550737</v>
      </c>
      <c r="G750" s="103"/>
      <c r="H750" s="103" t="s">
        <v>300</v>
      </c>
      <c r="I750" s="103"/>
      <c r="J750" s="635" t="s">
        <v>3245</v>
      </c>
      <c r="K750" s="27">
        <v>55500</v>
      </c>
      <c r="L750" s="103"/>
      <c r="M750" s="103"/>
      <c r="N750" s="111" t="str">
        <f t="shared" si="11"/>
        <v/>
      </c>
    </row>
    <row r="751" spans="1:14">
      <c r="A751" s="103">
        <v>743</v>
      </c>
      <c r="B751" s="129" t="s">
        <v>97</v>
      </c>
      <c r="C751" s="635"/>
      <c r="D751" s="635"/>
      <c r="E751" s="635"/>
      <c r="F751" s="635">
        <v>550738</v>
      </c>
      <c r="G751" s="103"/>
      <c r="H751" s="103" t="s">
        <v>301</v>
      </c>
      <c r="I751" s="103"/>
      <c r="J751" s="635" t="s">
        <v>3245</v>
      </c>
      <c r="K751" s="27">
        <v>55500</v>
      </c>
      <c r="L751" s="103"/>
      <c r="M751" s="103"/>
      <c r="N751" s="111" t="str">
        <f t="shared" si="11"/>
        <v/>
      </c>
    </row>
    <row r="752" spans="1:14">
      <c r="A752" s="103">
        <v>744</v>
      </c>
      <c r="B752" s="129" t="s">
        <v>97</v>
      </c>
      <c r="C752" s="635"/>
      <c r="D752" s="635"/>
      <c r="E752" s="635"/>
      <c r="F752" s="635">
        <v>550739</v>
      </c>
      <c r="G752" s="103"/>
      <c r="H752" s="103" t="s">
        <v>302</v>
      </c>
      <c r="I752" s="103"/>
      <c r="J752" s="635" t="s">
        <v>3245</v>
      </c>
      <c r="K752" s="27">
        <v>55500</v>
      </c>
      <c r="L752" s="103"/>
      <c r="M752" s="103"/>
      <c r="N752" s="111" t="str">
        <f t="shared" si="11"/>
        <v/>
      </c>
    </row>
    <row r="753" spans="1:14">
      <c r="A753" s="103">
        <v>745</v>
      </c>
      <c r="B753" s="129" t="s">
        <v>97</v>
      </c>
      <c r="C753" s="635"/>
      <c r="D753" s="635"/>
      <c r="E753" s="635"/>
      <c r="F753" s="635">
        <v>550740</v>
      </c>
      <c r="G753" s="103"/>
      <c r="H753" s="103" t="s">
        <v>433</v>
      </c>
      <c r="I753" s="103"/>
      <c r="J753" s="635" t="s">
        <v>3245</v>
      </c>
      <c r="K753" s="27">
        <v>55500</v>
      </c>
      <c r="L753" s="103"/>
      <c r="M753" s="103"/>
      <c r="N753" s="111" t="str">
        <f t="shared" si="11"/>
        <v/>
      </c>
    </row>
    <row r="754" spans="1:14">
      <c r="A754" s="103">
        <v>746</v>
      </c>
      <c r="B754" s="129" t="s">
        <v>97</v>
      </c>
      <c r="C754" s="635"/>
      <c r="D754" s="635"/>
      <c r="E754" s="635"/>
      <c r="F754" s="635">
        <v>550741</v>
      </c>
      <c r="G754" s="103"/>
      <c r="H754" s="103" t="s">
        <v>303</v>
      </c>
      <c r="I754" s="103"/>
      <c r="J754" s="635" t="s">
        <v>3245</v>
      </c>
      <c r="K754" s="27">
        <v>55500</v>
      </c>
      <c r="L754" s="103"/>
      <c r="M754" s="103"/>
      <c r="N754" s="111" t="str">
        <f t="shared" si="11"/>
        <v/>
      </c>
    </row>
    <row r="755" spans="1:14">
      <c r="A755" s="103">
        <v>747</v>
      </c>
      <c r="B755" s="129" t="s">
        <v>97</v>
      </c>
      <c r="C755" s="635"/>
      <c r="D755" s="635"/>
      <c r="E755" s="635"/>
      <c r="F755" s="635">
        <v>550742</v>
      </c>
      <c r="G755" s="103"/>
      <c r="H755" s="103" t="s">
        <v>304</v>
      </c>
      <c r="I755" s="103"/>
      <c r="J755" s="635" t="s">
        <v>3245</v>
      </c>
      <c r="K755" s="27">
        <v>55500</v>
      </c>
      <c r="L755" s="103"/>
      <c r="M755" s="103"/>
      <c r="N755" s="111" t="str">
        <f t="shared" si="11"/>
        <v/>
      </c>
    </row>
    <row r="756" spans="1:14">
      <c r="A756" s="103">
        <v>748</v>
      </c>
      <c r="B756" s="129" t="s">
        <v>97</v>
      </c>
      <c r="C756" s="635"/>
      <c r="D756" s="635"/>
      <c r="E756" s="635"/>
      <c r="F756" s="635">
        <v>550743</v>
      </c>
      <c r="G756" s="103"/>
      <c r="H756" s="103" t="s">
        <v>305</v>
      </c>
      <c r="I756" s="103"/>
      <c r="J756" s="635" t="s">
        <v>3245</v>
      </c>
      <c r="K756" s="27">
        <v>55500</v>
      </c>
      <c r="L756" s="103"/>
      <c r="M756" s="103"/>
      <c r="N756" s="111" t="str">
        <f t="shared" si="11"/>
        <v/>
      </c>
    </row>
    <row r="757" spans="1:14">
      <c r="A757" s="103">
        <v>749</v>
      </c>
      <c r="B757" s="129" t="s">
        <v>97</v>
      </c>
      <c r="C757" s="635"/>
      <c r="D757" s="635"/>
      <c r="E757" s="635"/>
      <c r="F757" s="635">
        <v>550744</v>
      </c>
      <c r="G757" s="103"/>
      <c r="H757" s="103" t="s">
        <v>306</v>
      </c>
      <c r="I757" s="103"/>
      <c r="J757" s="635" t="s">
        <v>3245</v>
      </c>
      <c r="K757" s="27">
        <v>55500</v>
      </c>
      <c r="L757" s="103"/>
      <c r="M757" s="103"/>
      <c r="N757" s="111" t="str">
        <f t="shared" si="11"/>
        <v/>
      </c>
    </row>
    <row r="758" spans="1:14">
      <c r="A758" s="103">
        <v>750</v>
      </c>
      <c r="B758" s="129" t="s">
        <v>97</v>
      </c>
      <c r="C758" s="635"/>
      <c r="D758" s="635"/>
      <c r="E758" s="635"/>
      <c r="F758" s="635">
        <v>550745</v>
      </c>
      <c r="G758" s="103"/>
      <c r="H758" s="103" t="s">
        <v>1900</v>
      </c>
      <c r="I758" s="103"/>
      <c r="J758" s="635" t="s">
        <v>3245</v>
      </c>
      <c r="K758" s="27">
        <v>55500</v>
      </c>
      <c r="L758" s="103"/>
      <c r="M758" s="103"/>
      <c r="N758" s="111" t="str">
        <f t="shared" si="11"/>
        <v/>
      </c>
    </row>
    <row r="759" spans="1:14">
      <c r="A759" s="103">
        <v>751</v>
      </c>
      <c r="B759" s="129" t="s">
        <v>97</v>
      </c>
      <c r="C759" s="635"/>
      <c r="D759" s="635"/>
      <c r="E759" s="635"/>
      <c r="F759" s="635">
        <v>550746</v>
      </c>
      <c r="G759" s="103"/>
      <c r="H759" s="103" t="s">
        <v>2512</v>
      </c>
      <c r="I759" s="103"/>
      <c r="J759" s="635" t="s">
        <v>3245</v>
      </c>
      <c r="K759" s="27">
        <v>55500</v>
      </c>
      <c r="L759" s="103"/>
      <c r="M759" s="103"/>
      <c r="N759" s="111" t="str">
        <f t="shared" si="11"/>
        <v/>
      </c>
    </row>
    <row r="760" spans="1:14">
      <c r="A760" s="103">
        <v>752</v>
      </c>
      <c r="B760" s="129" t="s">
        <v>97</v>
      </c>
      <c r="C760" s="635"/>
      <c r="D760" s="635"/>
      <c r="E760" s="635"/>
      <c r="F760" s="635">
        <v>550747</v>
      </c>
      <c r="G760" s="103"/>
      <c r="H760" s="103" t="s">
        <v>2513</v>
      </c>
      <c r="I760" s="103"/>
      <c r="J760" s="635" t="s">
        <v>3245</v>
      </c>
      <c r="K760" s="27">
        <v>55500</v>
      </c>
      <c r="L760" s="103"/>
      <c r="M760" s="103"/>
      <c r="N760" s="111" t="str">
        <f t="shared" si="11"/>
        <v/>
      </c>
    </row>
    <row r="761" spans="1:14">
      <c r="A761" s="103">
        <v>753</v>
      </c>
      <c r="B761" s="129" t="s">
        <v>97</v>
      </c>
      <c r="C761" s="635"/>
      <c r="D761" s="635"/>
      <c r="E761" s="635"/>
      <c r="F761" s="635">
        <v>550749</v>
      </c>
      <c r="G761" s="103"/>
      <c r="H761" s="103" t="s">
        <v>2514</v>
      </c>
      <c r="I761" s="103"/>
      <c r="J761" s="635" t="s">
        <v>3245</v>
      </c>
      <c r="K761" s="27">
        <v>55500</v>
      </c>
      <c r="L761" s="103"/>
      <c r="M761" s="103"/>
      <c r="N761" s="111" t="str">
        <f t="shared" si="11"/>
        <v/>
      </c>
    </row>
    <row r="762" spans="1:14">
      <c r="A762" s="103">
        <v>754</v>
      </c>
      <c r="B762" s="129" t="s">
        <v>97</v>
      </c>
      <c r="C762" s="635"/>
      <c r="D762" s="635"/>
      <c r="E762" s="635"/>
      <c r="F762" s="635">
        <v>550750</v>
      </c>
      <c r="G762" s="103"/>
      <c r="H762" s="103" t="s">
        <v>407</v>
      </c>
      <c r="I762" s="103"/>
      <c r="J762" s="635" t="s">
        <v>3245</v>
      </c>
      <c r="K762" s="27">
        <v>55500</v>
      </c>
      <c r="L762" s="103"/>
      <c r="M762" s="103"/>
      <c r="N762" s="111" t="str">
        <f t="shared" si="11"/>
        <v/>
      </c>
    </row>
    <row r="763" spans="1:14">
      <c r="A763" s="103">
        <v>755</v>
      </c>
      <c r="B763" s="129" t="s">
        <v>97</v>
      </c>
      <c r="C763" s="635"/>
      <c r="D763" s="635"/>
      <c r="E763" s="635"/>
      <c r="F763" s="635">
        <v>550751</v>
      </c>
      <c r="G763" s="103"/>
      <c r="H763" s="103" t="s">
        <v>408</v>
      </c>
      <c r="I763" s="103"/>
      <c r="J763" s="635" t="s">
        <v>3245</v>
      </c>
      <c r="K763" s="27">
        <v>55500</v>
      </c>
      <c r="L763" s="103"/>
      <c r="M763" s="103"/>
      <c r="N763" s="111" t="str">
        <f t="shared" si="11"/>
        <v/>
      </c>
    </row>
    <row r="764" spans="1:14">
      <c r="A764" s="103">
        <v>756</v>
      </c>
      <c r="B764" s="129" t="s">
        <v>97</v>
      </c>
      <c r="C764" s="635"/>
      <c r="D764" s="635"/>
      <c r="E764" s="635"/>
      <c r="F764" s="635">
        <v>550752</v>
      </c>
      <c r="G764" s="103"/>
      <c r="H764" s="103" t="s">
        <v>409</v>
      </c>
      <c r="I764" s="103"/>
      <c r="J764" s="635" t="s">
        <v>3245</v>
      </c>
      <c r="K764" s="27">
        <v>55500</v>
      </c>
      <c r="L764" s="103"/>
      <c r="M764" s="103"/>
      <c r="N764" s="111" t="str">
        <f t="shared" si="11"/>
        <v/>
      </c>
    </row>
    <row r="765" spans="1:14">
      <c r="A765" s="103">
        <v>757</v>
      </c>
      <c r="B765" s="129" t="s">
        <v>97</v>
      </c>
      <c r="C765" s="635"/>
      <c r="D765" s="635"/>
      <c r="E765" s="635"/>
      <c r="F765" s="635">
        <v>550753</v>
      </c>
      <c r="G765" s="103"/>
      <c r="H765" s="103" t="s">
        <v>410</v>
      </c>
      <c r="I765" s="103"/>
      <c r="J765" s="635" t="s">
        <v>3245</v>
      </c>
      <c r="K765" s="27">
        <v>55500</v>
      </c>
      <c r="L765" s="103"/>
      <c r="M765" s="103"/>
      <c r="N765" s="111" t="str">
        <f t="shared" si="11"/>
        <v/>
      </c>
    </row>
    <row r="766" spans="1:14">
      <c r="A766" s="103">
        <v>758</v>
      </c>
      <c r="B766" s="129" t="s">
        <v>97</v>
      </c>
      <c r="C766" s="635"/>
      <c r="D766" s="635"/>
      <c r="E766" s="635"/>
      <c r="F766" s="635">
        <v>550754</v>
      </c>
      <c r="G766" s="103"/>
      <c r="H766" s="103" t="s">
        <v>411</v>
      </c>
      <c r="I766" s="103"/>
      <c r="J766" s="635" t="s">
        <v>3245</v>
      </c>
      <c r="K766" s="27">
        <v>55500</v>
      </c>
      <c r="L766" s="103"/>
      <c r="M766" s="103"/>
      <c r="N766" s="111" t="str">
        <f t="shared" si="11"/>
        <v/>
      </c>
    </row>
    <row r="767" spans="1:14">
      <c r="A767" s="103">
        <v>759</v>
      </c>
      <c r="B767" s="129" t="s">
        <v>97</v>
      </c>
      <c r="C767" s="635"/>
      <c r="D767" s="635"/>
      <c r="E767" s="635"/>
      <c r="F767" s="635">
        <v>550755</v>
      </c>
      <c r="G767" s="103"/>
      <c r="H767" s="103" t="s">
        <v>412</v>
      </c>
      <c r="I767" s="103"/>
      <c r="J767" s="635" t="s">
        <v>3245</v>
      </c>
      <c r="K767" s="27">
        <v>55500</v>
      </c>
      <c r="L767" s="103"/>
      <c r="M767" s="103"/>
      <c r="N767" s="111" t="str">
        <f t="shared" si="11"/>
        <v/>
      </c>
    </row>
    <row r="768" spans="1:14">
      <c r="A768" s="103">
        <v>760</v>
      </c>
      <c r="B768" s="129" t="s">
        <v>97</v>
      </c>
      <c r="C768" s="635"/>
      <c r="D768" s="635"/>
      <c r="E768" s="635"/>
      <c r="F768" s="635">
        <v>550756</v>
      </c>
      <c r="G768" s="103"/>
      <c r="H768" s="103" t="s">
        <v>413</v>
      </c>
      <c r="I768" s="103"/>
      <c r="J768" s="635" t="s">
        <v>3245</v>
      </c>
      <c r="K768" s="27">
        <v>55500</v>
      </c>
      <c r="L768" s="103"/>
      <c r="M768" s="103"/>
      <c r="N768" s="111" t="str">
        <f t="shared" si="11"/>
        <v/>
      </c>
    </row>
    <row r="769" spans="1:14">
      <c r="A769" s="103">
        <v>761</v>
      </c>
      <c r="B769" s="129" t="s">
        <v>97</v>
      </c>
      <c r="C769" s="635"/>
      <c r="D769" s="635"/>
      <c r="E769" s="635"/>
      <c r="F769" s="635">
        <v>550757</v>
      </c>
      <c r="G769" s="103"/>
      <c r="H769" s="103" t="s">
        <v>414</v>
      </c>
      <c r="I769" s="103"/>
      <c r="J769" s="635" t="s">
        <v>3245</v>
      </c>
      <c r="K769" s="27">
        <v>55500</v>
      </c>
      <c r="L769" s="103"/>
      <c r="M769" s="103"/>
      <c r="N769" s="111" t="str">
        <f t="shared" si="11"/>
        <v/>
      </c>
    </row>
    <row r="770" spans="1:14">
      <c r="A770" s="103">
        <v>762</v>
      </c>
      <c r="B770" s="129" t="s">
        <v>97</v>
      </c>
      <c r="C770" s="635"/>
      <c r="D770" s="635"/>
      <c r="E770" s="635"/>
      <c r="F770" s="635">
        <v>550758</v>
      </c>
      <c r="G770" s="103"/>
      <c r="H770" s="103" t="s">
        <v>415</v>
      </c>
      <c r="I770" s="103"/>
      <c r="J770" s="635" t="s">
        <v>3245</v>
      </c>
      <c r="K770" s="27">
        <v>55500</v>
      </c>
      <c r="L770" s="103"/>
      <c r="M770" s="103"/>
      <c r="N770" s="111" t="str">
        <f t="shared" si="11"/>
        <v/>
      </c>
    </row>
    <row r="771" spans="1:14">
      <c r="A771" s="103">
        <v>763</v>
      </c>
      <c r="B771" s="129" t="s">
        <v>97</v>
      </c>
      <c r="C771" s="635"/>
      <c r="D771" s="635"/>
      <c r="E771" s="635"/>
      <c r="F771" s="635">
        <v>550759</v>
      </c>
      <c r="G771" s="103"/>
      <c r="H771" s="103" t="s">
        <v>416</v>
      </c>
      <c r="I771" s="103"/>
      <c r="J771" s="635" t="s">
        <v>3245</v>
      </c>
      <c r="K771" s="27">
        <v>55500</v>
      </c>
      <c r="L771" s="103"/>
      <c r="M771" s="103"/>
      <c r="N771" s="111" t="str">
        <f t="shared" si="11"/>
        <v/>
      </c>
    </row>
    <row r="772" spans="1:14">
      <c r="A772" s="103">
        <v>764</v>
      </c>
      <c r="B772" s="129" t="s">
        <v>97</v>
      </c>
      <c r="C772" s="635"/>
      <c r="D772" s="635"/>
      <c r="E772" s="635"/>
      <c r="F772" s="635">
        <v>550760</v>
      </c>
      <c r="G772" s="103"/>
      <c r="H772" s="103" t="s">
        <v>7021</v>
      </c>
      <c r="I772" s="103"/>
      <c r="J772" s="635" t="s">
        <v>3245</v>
      </c>
      <c r="K772" s="27">
        <v>55500</v>
      </c>
      <c r="L772" s="103"/>
      <c r="M772" s="103"/>
      <c r="N772" s="111" t="str">
        <f t="shared" si="11"/>
        <v/>
      </c>
    </row>
    <row r="773" spans="1:14">
      <c r="A773" s="103">
        <v>765</v>
      </c>
      <c r="B773" s="129" t="s">
        <v>97</v>
      </c>
      <c r="C773" s="635"/>
      <c r="D773" s="635"/>
      <c r="E773" s="635"/>
      <c r="F773" s="635">
        <v>550761</v>
      </c>
      <c r="G773" s="103"/>
      <c r="H773" s="103" t="s">
        <v>417</v>
      </c>
      <c r="I773" s="103"/>
      <c r="J773" s="635" t="s">
        <v>3245</v>
      </c>
      <c r="K773" s="27">
        <v>55500</v>
      </c>
      <c r="L773" s="103"/>
      <c r="M773" s="103"/>
      <c r="N773" s="111" t="str">
        <f t="shared" si="11"/>
        <v/>
      </c>
    </row>
    <row r="774" spans="1:14">
      <c r="A774" s="103">
        <v>766</v>
      </c>
      <c r="B774" s="129" t="s">
        <v>97</v>
      </c>
      <c r="C774" s="635"/>
      <c r="D774" s="635"/>
      <c r="E774" s="635"/>
      <c r="F774" s="635">
        <v>550762</v>
      </c>
      <c r="G774" s="103"/>
      <c r="H774" s="103" t="s">
        <v>418</v>
      </c>
      <c r="I774" s="103"/>
      <c r="J774" s="635" t="s">
        <v>3245</v>
      </c>
      <c r="K774" s="27">
        <v>55500</v>
      </c>
      <c r="L774" s="103"/>
      <c r="M774" s="103"/>
      <c r="N774" s="111" t="str">
        <f t="shared" si="11"/>
        <v/>
      </c>
    </row>
    <row r="775" spans="1:14">
      <c r="A775" s="103">
        <v>767</v>
      </c>
      <c r="B775" s="129" t="s">
        <v>97</v>
      </c>
      <c r="C775" s="635"/>
      <c r="D775" s="635"/>
      <c r="E775" s="635"/>
      <c r="F775" s="635">
        <v>550763</v>
      </c>
      <c r="G775" s="103"/>
      <c r="H775" s="103" t="s">
        <v>419</v>
      </c>
      <c r="I775" s="103"/>
      <c r="J775" s="635" t="s">
        <v>3245</v>
      </c>
      <c r="K775" s="27">
        <v>55500</v>
      </c>
      <c r="L775" s="103"/>
      <c r="M775" s="103"/>
      <c r="N775" s="111" t="str">
        <f t="shared" si="11"/>
        <v/>
      </c>
    </row>
    <row r="776" spans="1:14">
      <c r="A776" s="103">
        <v>768</v>
      </c>
      <c r="B776" s="129" t="s">
        <v>97</v>
      </c>
      <c r="C776" s="635"/>
      <c r="D776" s="635"/>
      <c r="E776" s="635"/>
      <c r="F776" s="635">
        <v>550765</v>
      </c>
      <c r="G776" s="103"/>
      <c r="H776" s="103" t="s">
        <v>420</v>
      </c>
      <c r="I776" s="103"/>
      <c r="J776" s="635" t="s">
        <v>3245</v>
      </c>
      <c r="K776" s="27">
        <v>55500</v>
      </c>
      <c r="L776" s="103"/>
      <c r="M776" s="103"/>
      <c r="N776" s="111" t="str">
        <f t="shared" si="11"/>
        <v/>
      </c>
    </row>
    <row r="777" spans="1:14">
      <c r="A777" s="103">
        <v>769</v>
      </c>
      <c r="B777" s="129" t="s">
        <v>97</v>
      </c>
      <c r="C777" s="635"/>
      <c r="D777" s="635"/>
      <c r="E777" s="635"/>
      <c r="F777" s="635">
        <v>550768</v>
      </c>
      <c r="G777" s="103"/>
      <c r="H777" s="103" t="s">
        <v>7029</v>
      </c>
      <c r="I777" s="103"/>
      <c r="J777" s="635" t="s">
        <v>3245</v>
      </c>
      <c r="K777" s="27">
        <v>55500</v>
      </c>
      <c r="L777" s="103"/>
      <c r="M777" s="103"/>
      <c r="N777" s="111" t="str">
        <f t="shared" si="11"/>
        <v/>
      </c>
    </row>
    <row r="778" spans="1:14" ht="14.5">
      <c r="A778" s="103">
        <v>770</v>
      </c>
      <c r="B778" s="129" t="s">
        <v>97</v>
      </c>
      <c r="C778" s="635"/>
      <c r="D778" s="635"/>
      <c r="E778" s="635"/>
      <c r="F778" s="635">
        <v>550769</v>
      </c>
      <c r="G778" s="103"/>
      <c r="H778" s="340" t="s">
        <v>8505</v>
      </c>
      <c r="I778" s="103"/>
      <c r="J778" s="635" t="s">
        <v>3245</v>
      </c>
      <c r="K778" s="27">
        <v>55500</v>
      </c>
      <c r="L778" s="103"/>
      <c r="M778" s="103"/>
    </row>
    <row r="779" spans="1:14">
      <c r="A779" s="103">
        <v>771</v>
      </c>
      <c r="B779" s="129" t="s">
        <v>97</v>
      </c>
      <c r="C779" s="635"/>
      <c r="D779" s="635"/>
      <c r="E779" s="635"/>
      <c r="F779" s="635">
        <v>550780</v>
      </c>
      <c r="G779" s="103"/>
      <c r="H779" s="103" t="s">
        <v>421</v>
      </c>
      <c r="I779" s="103"/>
      <c r="J779" s="635" t="s">
        <v>3245</v>
      </c>
      <c r="K779" s="27">
        <v>55500</v>
      </c>
      <c r="L779" s="103"/>
      <c r="M779" s="103"/>
      <c r="N779" s="111" t="str">
        <f t="shared" si="11"/>
        <v/>
      </c>
    </row>
    <row r="780" spans="1:14">
      <c r="A780" s="103">
        <v>772</v>
      </c>
      <c r="B780" s="129" t="s">
        <v>97</v>
      </c>
      <c r="C780" s="635"/>
      <c r="D780" s="635"/>
      <c r="E780" s="635"/>
      <c r="F780" s="635">
        <v>550781</v>
      </c>
      <c r="G780" s="103"/>
      <c r="H780" s="103" t="s">
        <v>422</v>
      </c>
      <c r="I780" s="103"/>
      <c r="J780" s="635" t="s">
        <v>3245</v>
      </c>
      <c r="K780" s="27">
        <v>55500</v>
      </c>
      <c r="L780" s="103"/>
      <c r="M780" s="103"/>
      <c r="N780" s="111" t="str">
        <f t="shared" si="11"/>
        <v/>
      </c>
    </row>
    <row r="781" spans="1:14">
      <c r="A781" s="103">
        <v>773</v>
      </c>
      <c r="B781" s="129" t="s">
        <v>97</v>
      </c>
      <c r="C781" s="635"/>
      <c r="D781" s="635"/>
      <c r="E781" s="635"/>
      <c r="F781" s="635">
        <v>550782</v>
      </c>
      <c r="G781" s="103"/>
      <c r="H781" s="103" t="s">
        <v>423</v>
      </c>
      <c r="I781" s="103"/>
      <c r="J781" s="635" t="s">
        <v>3245</v>
      </c>
      <c r="K781" s="27">
        <v>55500</v>
      </c>
      <c r="L781" s="103"/>
      <c r="M781" s="103"/>
      <c r="N781" s="111" t="str">
        <f t="shared" si="11"/>
        <v/>
      </c>
    </row>
    <row r="782" spans="1:14">
      <c r="A782" s="103">
        <v>774</v>
      </c>
      <c r="B782" s="129" t="s">
        <v>97</v>
      </c>
      <c r="C782" s="635"/>
      <c r="D782" s="635"/>
      <c r="E782" s="635"/>
      <c r="F782" s="635">
        <v>550783</v>
      </c>
      <c r="G782" s="103"/>
      <c r="H782" s="103" t="s">
        <v>5657</v>
      </c>
      <c r="I782" s="103"/>
      <c r="J782" s="635" t="s">
        <v>3245</v>
      </c>
      <c r="K782" s="27">
        <v>55500</v>
      </c>
      <c r="L782" s="103"/>
      <c r="M782" s="103"/>
      <c r="N782" s="111" t="str">
        <f t="shared" si="11"/>
        <v/>
      </c>
    </row>
    <row r="783" spans="1:14">
      <c r="A783" s="103">
        <v>775</v>
      </c>
      <c r="B783" s="129" t="s">
        <v>97</v>
      </c>
      <c r="C783" s="635"/>
      <c r="D783" s="635"/>
      <c r="E783" s="635"/>
      <c r="F783" s="635">
        <v>550784</v>
      </c>
      <c r="G783" s="103"/>
      <c r="H783" s="103" t="s">
        <v>7020</v>
      </c>
      <c r="I783" s="103"/>
      <c r="J783" s="635" t="s">
        <v>3245</v>
      </c>
      <c r="K783" s="27">
        <v>55500</v>
      </c>
      <c r="L783" s="103"/>
      <c r="M783" s="103"/>
      <c r="N783" s="111" t="str">
        <f t="shared" si="11"/>
        <v/>
      </c>
    </row>
    <row r="784" spans="1:14">
      <c r="A784" s="103">
        <v>776</v>
      </c>
      <c r="B784" s="129" t="s">
        <v>97</v>
      </c>
      <c r="C784" s="986"/>
      <c r="D784" s="986"/>
      <c r="E784" s="986"/>
      <c r="F784" s="986">
        <v>550820</v>
      </c>
      <c r="G784" s="103"/>
      <c r="H784" s="103" t="s">
        <v>9348</v>
      </c>
      <c r="I784" s="103"/>
      <c r="J784" s="986" t="s">
        <v>3245</v>
      </c>
      <c r="K784" s="27">
        <v>55500</v>
      </c>
      <c r="L784" s="103"/>
      <c r="M784" s="103"/>
    </row>
    <row r="785" spans="1:14">
      <c r="A785" s="103">
        <v>777</v>
      </c>
      <c r="B785" s="129" t="s">
        <v>97</v>
      </c>
      <c r="C785" s="1243"/>
      <c r="D785" s="1243"/>
      <c r="E785" s="1243"/>
      <c r="F785" s="1243">
        <v>550882</v>
      </c>
      <c r="G785" s="103"/>
      <c r="H785" s="103" t="s">
        <v>9597</v>
      </c>
      <c r="I785" s="103"/>
      <c r="J785" s="1243" t="s">
        <v>3245</v>
      </c>
      <c r="K785" s="27">
        <v>55500</v>
      </c>
      <c r="L785" s="103"/>
      <c r="M785" s="103"/>
    </row>
    <row r="786" spans="1:14">
      <c r="A786" s="103">
        <v>778</v>
      </c>
      <c r="B786" s="129" t="s">
        <v>97</v>
      </c>
      <c r="C786" s="635"/>
      <c r="D786" s="635"/>
      <c r="E786" s="635"/>
      <c r="F786" s="105">
        <v>550920</v>
      </c>
      <c r="G786" s="103"/>
      <c r="H786" s="103" t="s">
        <v>424</v>
      </c>
      <c r="I786" s="103"/>
      <c r="J786" s="635" t="s">
        <v>3245</v>
      </c>
      <c r="K786" s="27">
        <v>55500</v>
      </c>
      <c r="L786" s="103"/>
      <c r="M786" s="103"/>
      <c r="N786" s="111" t="str">
        <f t="shared" si="11"/>
        <v/>
      </c>
    </row>
    <row r="787" spans="1:14">
      <c r="A787" s="103">
        <v>779</v>
      </c>
      <c r="B787" s="129" t="s">
        <v>97</v>
      </c>
      <c r="C787" s="635"/>
      <c r="D787" s="635"/>
      <c r="E787" s="635"/>
      <c r="F787" s="105">
        <v>551001</v>
      </c>
      <c r="G787" s="103"/>
      <c r="H787" s="103" t="s">
        <v>4303</v>
      </c>
      <c r="I787" s="103"/>
      <c r="J787" s="635" t="s">
        <v>3245</v>
      </c>
      <c r="K787" s="27">
        <v>55500</v>
      </c>
      <c r="L787" s="103"/>
      <c r="M787" s="103"/>
      <c r="N787" s="111" t="str">
        <f t="shared" si="11"/>
        <v/>
      </c>
    </row>
    <row r="788" spans="1:14">
      <c r="A788" s="103">
        <v>780</v>
      </c>
      <c r="B788" s="129" t="s">
        <v>97</v>
      </c>
      <c r="C788" s="635"/>
      <c r="D788" s="635"/>
      <c r="E788" s="635"/>
      <c r="F788" s="105">
        <v>551002</v>
      </c>
      <c r="G788" s="103"/>
      <c r="H788" s="103" t="s">
        <v>7018</v>
      </c>
      <c r="I788" s="103"/>
      <c r="J788" s="635" t="s">
        <v>3245</v>
      </c>
      <c r="K788" s="27">
        <v>55500</v>
      </c>
      <c r="L788" s="103"/>
      <c r="M788" s="103"/>
      <c r="N788" s="111" t="str">
        <f t="shared" si="11"/>
        <v/>
      </c>
    </row>
    <row r="789" spans="1:14">
      <c r="A789" s="103">
        <v>781</v>
      </c>
      <c r="B789" s="129" t="s">
        <v>97</v>
      </c>
      <c r="C789" s="635"/>
      <c r="D789" s="635"/>
      <c r="E789" s="635"/>
      <c r="F789" s="105">
        <v>551003</v>
      </c>
      <c r="G789" s="103"/>
      <c r="H789" s="103" t="s">
        <v>7017</v>
      </c>
      <c r="I789" s="103"/>
      <c r="J789" s="635" t="s">
        <v>3245</v>
      </c>
      <c r="K789" s="27">
        <v>55500</v>
      </c>
      <c r="L789" s="103"/>
      <c r="M789" s="103"/>
      <c r="N789" s="111" t="str">
        <f t="shared" ref="N789:N852" si="12">LEFT(M789,3)</f>
        <v/>
      </c>
    </row>
    <row r="790" spans="1:14">
      <c r="A790" s="103">
        <v>782</v>
      </c>
      <c r="B790" s="129" t="s">
        <v>97</v>
      </c>
      <c r="C790" s="635"/>
      <c r="D790" s="635"/>
      <c r="E790" s="635"/>
      <c r="F790" s="105">
        <v>551006</v>
      </c>
      <c r="G790" s="103"/>
      <c r="H790" s="103" t="s">
        <v>5658</v>
      </c>
      <c r="I790" s="103"/>
      <c r="J790" s="635" t="s">
        <v>3245</v>
      </c>
      <c r="K790" s="27">
        <v>55500</v>
      </c>
      <c r="L790" s="103"/>
      <c r="M790" s="103"/>
      <c r="N790" s="111" t="str">
        <f t="shared" si="12"/>
        <v/>
      </c>
    </row>
    <row r="791" spans="1:14">
      <c r="A791" s="103">
        <v>783</v>
      </c>
      <c r="B791" s="129" t="s">
        <v>97</v>
      </c>
      <c r="C791" s="635"/>
      <c r="D791" s="635"/>
      <c r="E791" s="635"/>
      <c r="F791" s="105">
        <v>551011</v>
      </c>
      <c r="G791" s="103"/>
      <c r="H791" s="103" t="s">
        <v>425</v>
      </c>
      <c r="I791" s="103"/>
      <c r="J791" s="635" t="s">
        <v>3245</v>
      </c>
      <c r="K791" s="27">
        <v>55500</v>
      </c>
      <c r="L791" s="103"/>
      <c r="M791" s="103"/>
      <c r="N791" s="111" t="str">
        <f t="shared" si="12"/>
        <v/>
      </c>
    </row>
    <row r="792" spans="1:14">
      <c r="A792" s="103">
        <v>784</v>
      </c>
      <c r="B792" s="129" t="s">
        <v>97</v>
      </c>
      <c r="C792" s="635"/>
      <c r="D792" s="635"/>
      <c r="E792" s="635"/>
      <c r="F792" s="105">
        <v>551014</v>
      </c>
      <c r="G792" s="103"/>
      <c r="H792" s="103" t="s">
        <v>426</v>
      </c>
      <c r="I792" s="103"/>
      <c r="J792" s="635" t="s">
        <v>3245</v>
      </c>
      <c r="K792" s="27">
        <v>55500</v>
      </c>
      <c r="L792" s="103"/>
      <c r="M792" s="103"/>
      <c r="N792" s="111" t="str">
        <f t="shared" si="12"/>
        <v/>
      </c>
    </row>
    <row r="793" spans="1:14">
      <c r="A793" s="103">
        <v>785</v>
      </c>
      <c r="B793" s="129" t="s">
        <v>97</v>
      </c>
      <c r="C793" s="635"/>
      <c r="D793" s="635"/>
      <c r="E793" s="635"/>
      <c r="F793" s="105">
        <v>551015</v>
      </c>
      <c r="G793" s="103"/>
      <c r="H793" s="103" t="s">
        <v>7419</v>
      </c>
      <c r="I793" s="103"/>
      <c r="J793" s="635" t="s">
        <v>3245</v>
      </c>
      <c r="K793" s="27">
        <v>55500</v>
      </c>
      <c r="L793" s="103"/>
      <c r="M793" s="103"/>
      <c r="N793" s="111" t="str">
        <f t="shared" si="12"/>
        <v/>
      </c>
    </row>
    <row r="794" spans="1:14">
      <c r="A794" s="103">
        <v>786</v>
      </c>
      <c r="B794" s="129" t="s">
        <v>97</v>
      </c>
      <c r="C794" s="635"/>
      <c r="D794" s="635"/>
      <c r="E794" s="635"/>
      <c r="F794" s="105">
        <v>551017</v>
      </c>
      <c r="G794" s="103"/>
      <c r="H794" s="103" t="s">
        <v>7025</v>
      </c>
      <c r="I794" s="103"/>
      <c r="J794" s="635" t="s">
        <v>3245</v>
      </c>
      <c r="K794" s="27">
        <v>55500</v>
      </c>
      <c r="L794" s="103"/>
      <c r="M794" s="103"/>
      <c r="N794" s="111" t="str">
        <f t="shared" si="12"/>
        <v/>
      </c>
    </row>
    <row r="795" spans="1:14">
      <c r="A795" s="103">
        <v>787</v>
      </c>
      <c r="B795" s="129" t="s">
        <v>97</v>
      </c>
      <c r="C795" s="635"/>
      <c r="D795" s="635"/>
      <c r="E795" s="635"/>
      <c r="F795" s="105">
        <v>551020</v>
      </c>
      <c r="G795" s="103"/>
      <c r="H795" s="103" t="s">
        <v>6170</v>
      </c>
      <c r="I795" s="103"/>
      <c r="J795" s="635" t="s">
        <v>3245</v>
      </c>
      <c r="K795" s="27">
        <v>55500</v>
      </c>
      <c r="L795" s="103"/>
      <c r="M795" s="103"/>
      <c r="N795" s="111" t="str">
        <f t="shared" si="12"/>
        <v/>
      </c>
    </row>
    <row r="796" spans="1:14">
      <c r="A796" s="103">
        <v>788</v>
      </c>
      <c r="B796" s="129" t="s">
        <v>97</v>
      </c>
      <c r="C796" s="635"/>
      <c r="D796" s="635"/>
      <c r="E796" s="635"/>
      <c r="F796" s="105">
        <v>551021</v>
      </c>
      <c r="G796" s="103"/>
      <c r="H796" s="103" t="s">
        <v>7022</v>
      </c>
      <c r="I796" s="103"/>
      <c r="J796" s="635" t="s">
        <v>3245</v>
      </c>
      <c r="K796" s="27">
        <v>55500</v>
      </c>
      <c r="L796" s="103"/>
      <c r="M796" s="103"/>
      <c r="N796" s="111" t="str">
        <f t="shared" si="12"/>
        <v/>
      </c>
    </row>
    <row r="797" spans="1:14">
      <c r="A797" s="103">
        <v>789</v>
      </c>
      <c r="B797" s="129" t="s">
        <v>97</v>
      </c>
      <c r="C797" s="635"/>
      <c r="D797" s="635"/>
      <c r="E797" s="635"/>
      <c r="F797" s="105">
        <v>551022</v>
      </c>
      <c r="G797" s="103"/>
      <c r="H797" s="103" t="s">
        <v>4304</v>
      </c>
      <c r="I797" s="103"/>
      <c r="J797" s="635" t="s">
        <v>3245</v>
      </c>
      <c r="K797" s="27">
        <v>55500</v>
      </c>
      <c r="L797" s="103"/>
      <c r="M797" s="103"/>
      <c r="N797" s="111" t="str">
        <f t="shared" si="12"/>
        <v/>
      </c>
    </row>
    <row r="798" spans="1:14">
      <c r="A798" s="103">
        <v>790</v>
      </c>
      <c r="B798" s="129" t="s">
        <v>97</v>
      </c>
      <c r="C798" s="635"/>
      <c r="D798" s="635"/>
      <c r="E798" s="635"/>
      <c r="F798" s="105">
        <v>551025</v>
      </c>
      <c r="G798" s="103"/>
      <c r="H798" s="103" t="s">
        <v>7027</v>
      </c>
      <c r="I798" s="103"/>
      <c r="J798" s="635" t="s">
        <v>3245</v>
      </c>
      <c r="K798" s="27">
        <v>55500</v>
      </c>
      <c r="L798" s="103"/>
      <c r="M798" s="103"/>
      <c r="N798" s="111" t="str">
        <f t="shared" si="12"/>
        <v/>
      </c>
    </row>
    <row r="799" spans="1:14">
      <c r="A799" s="103">
        <v>791</v>
      </c>
      <c r="B799" s="129" t="s">
        <v>97</v>
      </c>
      <c r="C799" s="635"/>
      <c r="D799" s="635"/>
      <c r="E799" s="635"/>
      <c r="F799" s="105">
        <v>551026</v>
      </c>
      <c r="G799" s="103"/>
      <c r="H799" s="103" t="s">
        <v>7026</v>
      </c>
      <c r="I799" s="103"/>
      <c r="J799" s="635" t="s">
        <v>3245</v>
      </c>
      <c r="K799" s="27">
        <v>55500</v>
      </c>
      <c r="L799" s="103"/>
      <c r="M799" s="103"/>
      <c r="N799" s="111" t="str">
        <f t="shared" si="12"/>
        <v/>
      </c>
    </row>
    <row r="800" spans="1:14">
      <c r="A800" s="103">
        <v>792</v>
      </c>
      <c r="B800" s="129" t="s">
        <v>97</v>
      </c>
      <c r="C800" s="635"/>
      <c r="D800" s="635"/>
      <c r="E800" s="635"/>
      <c r="F800" s="105">
        <v>551029</v>
      </c>
      <c r="G800" s="103"/>
      <c r="H800" s="103" t="s">
        <v>5480</v>
      </c>
      <c r="I800" s="103"/>
      <c r="J800" s="635" t="s">
        <v>3245</v>
      </c>
      <c r="K800" s="27">
        <v>55500</v>
      </c>
      <c r="L800" s="103"/>
      <c r="M800" s="103"/>
      <c r="N800" s="111" t="str">
        <f t="shared" si="12"/>
        <v/>
      </c>
    </row>
    <row r="801" spans="1:14">
      <c r="A801" s="103">
        <v>793</v>
      </c>
      <c r="B801" s="129" t="s">
        <v>97</v>
      </c>
      <c r="C801" s="635"/>
      <c r="D801" s="635"/>
      <c r="E801" s="635"/>
      <c r="F801" s="105">
        <v>551031</v>
      </c>
      <c r="G801" s="103"/>
      <c r="H801" s="103" t="s">
        <v>427</v>
      </c>
      <c r="I801" s="103"/>
      <c r="J801" s="635" t="s">
        <v>3245</v>
      </c>
      <c r="K801" s="27">
        <v>55500</v>
      </c>
      <c r="L801" s="103"/>
      <c r="M801" s="103"/>
      <c r="N801" s="111" t="str">
        <f t="shared" si="12"/>
        <v/>
      </c>
    </row>
    <row r="802" spans="1:14">
      <c r="A802" s="103">
        <v>794</v>
      </c>
      <c r="B802" s="129" t="s">
        <v>97</v>
      </c>
      <c r="C802" s="635"/>
      <c r="D802" s="635"/>
      <c r="E802" s="635"/>
      <c r="F802" s="105">
        <v>551046</v>
      </c>
      <c r="G802" s="103"/>
      <c r="H802" s="103" t="s">
        <v>5207</v>
      </c>
      <c r="I802" s="103"/>
      <c r="J802" s="635" t="s">
        <v>3245</v>
      </c>
      <c r="K802" s="27">
        <v>55500</v>
      </c>
      <c r="L802" s="103"/>
      <c r="M802" s="103"/>
      <c r="N802" s="111" t="str">
        <f t="shared" si="12"/>
        <v/>
      </c>
    </row>
    <row r="803" spans="1:14">
      <c r="A803" s="103">
        <v>795</v>
      </c>
      <c r="B803" s="129" t="s">
        <v>97</v>
      </c>
      <c r="C803" s="635"/>
      <c r="D803" s="635"/>
      <c r="E803" s="635"/>
      <c r="F803" s="105">
        <v>551052</v>
      </c>
      <c r="G803" s="103"/>
      <c r="H803" s="103" t="s">
        <v>157</v>
      </c>
      <c r="I803" s="103"/>
      <c r="J803" s="635" t="s">
        <v>3245</v>
      </c>
      <c r="K803" s="27">
        <v>55500</v>
      </c>
      <c r="L803" s="103"/>
      <c r="M803" s="103"/>
      <c r="N803" s="111" t="str">
        <f t="shared" si="12"/>
        <v/>
      </c>
    </row>
    <row r="804" spans="1:14">
      <c r="A804" s="103">
        <v>796</v>
      </c>
      <c r="B804" s="129" t="s">
        <v>97</v>
      </c>
      <c r="C804" s="635"/>
      <c r="D804" s="635"/>
      <c r="E804" s="635"/>
      <c r="F804" s="105">
        <v>551054</v>
      </c>
      <c r="G804" s="103"/>
      <c r="H804" s="103" t="s">
        <v>428</v>
      </c>
      <c r="I804" s="103"/>
      <c r="J804" s="635" t="s">
        <v>3245</v>
      </c>
      <c r="K804" s="27">
        <v>55500</v>
      </c>
      <c r="L804" s="103"/>
      <c r="M804" s="103"/>
      <c r="N804" s="111" t="str">
        <f t="shared" si="12"/>
        <v/>
      </c>
    </row>
    <row r="805" spans="1:14">
      <c r="A805" s="103">
        <v>797</v>
      </c>
      <c r="B805" s="129" t="s">
        <v>97</v>
      </c>
      <c r="C805" s="635"/>
      <c r="D805" s="635"/>
      <c r="E805" s="635"/>
      <c r="F805" s="105">
        <v>551055</v>
      </c>
      <c r="G805" s="103"/>
      <c r="H805" s="103" t="s">
        <v>4846</v>
      </c>
      <c r="I805" s="103"/>
      <c r="J805" s="635" t="s">
        <v>3245</v>
      </c>
      <c r="K805" s="27">
        <v>55500</v>
      </c>
      <c r="L805" s="103"/>
      <c r="M805" s="103"/>
      <c r="N805" s="111" t="str">
        <f t="shared" si="12"/>
        <v/>
      </c>
    </row>
    <row r="806" spans="1:14">
      <c r="A806" s="103">
        <v>798</v>
      </c>
      <c r="B806" s="129" t="s">
        <v>97</v>
      </c>
      <c r="C806" s="635"/>
      <c r="D806" s="635"/>
      <c r="E806" s="635"/>
      <c r="F806" s="105">
        <v>551056</v>
      </c>
      <c r="G806" s="103"/>
      <c r="H806" s="103" t="s">
        <v>3395</v>
      </c>
      <c r="I806" s="103"/>
      <c r="J806" s="635" t="s">
        <v>3245</v>
      </c>
      <c r="K806" s="27">
        <v>55500</v>
      </c>
      <c r="L806" s="103"/>
      <c r="M806" s="103"/>
      <c r="N806" s="111" t="str">
        <f t="shared" si="12"/>
        <v/>
      </c>
    </row>
    <row r="807" spans="1:14">
      <c r="A807" s="103">
        <v>799</v>
      </c>
      <c r="B807" s="129" t="s">
        <v>97</v>
      </c>
      <c r="C807" s="635"/>
      <c r="D807" s="635"/>
      <c r="E807" s="635"/>
      <c r="F807" s="105">
        <v>551060</v>
      </c>
      <c r="G807" s="103"/>
      <c r="H807" s="103" t="s">
        <v>5647</v>
      </c>
      <c r="I807" s="103"/>
      <c r="J807" s="635" t="s">
        <v>3245</v>
      </c>
      <c r="K807" s="27">
        <v>55500</v>
      </c>
      <c r="L807" s="103"/>
      <c r="M807" s="103"/>
      <c r="N807" s="111" t="str">
        <f t="shared" si="12"/>
        <v/>
      </c>
    </row>
    <row r="808" spans="1:14">
      <c r="A808" s="103">
        <v>800</v>
      </c>
      <c r="B808" s="129" t="s">
        <v>97</v>
      </c>
      <c r="C808" s="635"/>
      <c r="D808" s="635"/>
      <c r="E808" s="635"/>
      <c r="F808" s="105">
        <v>551065</v>
      </c>
      <c r="G808" s="103"/>
      <c r="H808" s="103" t="s">
        <v>2806</v>
      </c>
      <c r="I808" s="103"/>
      <c r="J808" s="635" t="s">
        <v>3245</v>
      </c>
      <c r="K808" s="27">
        <v>55500</v>
      </c>
      <c r="L808" s="103"/>
      <c r="M808" s="103"/>
      <c r="N808" s="111" t="str">
        <f t="shared" si="12"/>
        <v/>
      </c>
    </row>
    <row r="809" spans="1:14">
      <c r="A809" s="103">
        <v>801</v>
      </c>
      <c r="B809" s="129" t="s">
        <v>97</v>
      </c>
      <c r="C809" s="635"/>
      <c r="D809" s="635"/>
      <c r="E809" s="635"/>
      <c r="F809" s="105">
        <v>551066</v>
      </c>
      <c r="G809" s="103"/>
      <c r="H809" s="103" t="s">
        <v>2807</v>
      </c>
      <c r="I809" s="103"/>
      <c r="J809" s="635" t="s">
        <v>3245</v>
      </c>
      <c r="K809" s="27">
        <v>55500</v>
      </c>
      <c r="L809" s="103"/>
      <c r="M809" s="103"/>
      <c r="N809" s="111" t="str">
        <f t="shared" si="12"/>
        <v/>
      </c>
    </row>
    <row r="810" spans="1:14">
      <c r="A810" s="103">
        <v>802</v>
      </c>
      <c r="B810" s="129" t="s">
        <v>97</v>
      </c>
      <c r="C810" s="635"/>
      <c r="D810" s="635"/>
      <c r="E810" s="635"/>
      <c r="F810" s="105">
        <v>551073</v>
      </c>
      <c r="G810" s="103"/>
      <c r="H810" s="103" t="s">
        <v>4911</v>
      </c>
      <c r="I810" s="103"/>
      <c r="J810" s="635" t="s">
        <v>3245</v>
      </c>
      <c r="K810" s="27">
        <v>55500</v>
      </c>
      <c r="L810" s="103"/>
      <c r="M810" s="103"/>
      <c r="N810" s="111" t="str">
        <f t="shared" si="12"/>
        <v/>
      </c>
    </row>
    <row r="811" spans="1:14">
      <c r="A811" s="103">
        <v>803</v>
      </c>
      <c r="B811" s="129" t="s">
        <v>97</v>
      </c>
      <c r="C811" s="635"/>
      <c r="D811" s="635"/>
      <c r="E811" s="635"/>
      <c r="F811" s="105">
        <v>551074</v>
      </c>
      <c r="G811" s="103"/>
      <c r="H811" s="103" t="s">
        <v>4173</v>
      </c>
      <c r="I811" s="103"/>
      <c r="J811" s="635" t="s">
        <v>3245</v>
      </c>
      <c r="K811" s="27">
        <v>55500</v>
      </c>
      <c r="L811" s="103"/>
      <c r="M811" s="103"/>
      <c r="N811" s="111" t="str">
        <f t="shared" si="12"/>
        <v/>
      </c>
    </row>
    <row r="812" spans="1:14">
      <c r="A812" s="103">
        <v>804</v>
      </c>
      <c r="B812" s="129" t="s">
        <v>97</v>
      </c>
      <c r="C812" s="635"/>
      <c r="D812" s="635"/>
      <c r="E812" s="635"/>
      <c r="F812" s="105">
        <v>551075</v>
      </c>
      <c r="G812" s="103"/>
      <c r="H812" s="103" t="s">
        <v>5609</v>
      </c>
      <c r="I812" s="103"/>
      <c r="J812" s="635" t="s">
        <v>3245</v>
      </c>
      <c r="K812" s="27">
        <v>55500</v>
      </c>
      <c r="L812" s="103"/>
      <c r="M812" s="103"/>
      <c r="N812" s="111" t="str">
        <f t="shared" si="12"/>
        <v/>
      </c>
    </row>
    <row r="813" spans="1:14">
      <c r="A813" s="103">
        <v>805</v>
      </c>
      <c r="B813" s="129" t="s">
        <v>97</v>
      </c>
      <c r="C813" s="635"/>
      <c r="D813" s="635"/>
      <c r="E813" s="635"/>
      <c r="F813" s="105">
        <v>551076</v>
      </c>
      <c r="G813" s="103"/>
      <c r="H813" s="103" t="s">
        <v>6104</v>
      </c>
      <c r="I813" s="103"/>
      <c r="J813" s="635" t="s">
        <v>3245</v>
      </c>
      <c r="K813" s="27">
        <v>55500</v>
      </c>
      <c r="L813" s="103"/>
      <c r="M813" s="103"/>
      <c r="N813" s="111" t="str">
        <f t="shared" si="12"/>
        <v/>
      </c>
    </row>
    <row r="814" spans="1:14">
      <c r="A814" s="103">
        <v>806</v>
      </c>
      <c r="B814" s="129" t="s">
        <v>97</v>
      </c>
      <c r="C814" s="635"/>
      <c r="D814" s="635"/>
      <c r="E814" s="635"/>
      <c r="F814" s="105">
        <v>551077</v>
      </c>
      <c r="G814" s="103"/>
      <c r="H814" s="103" t="s">
        <v>4880</v>
      </c>
      <c r="I814" s="103"/>
      <c r="J814" s="635" t="s">
        <v>3245</v>
      </c>
      <c r="K814" s="27">
        <v>55500</v>
      </c>
      <c r="L814" s="103"/>
      <c r="M814" s="103"/>
      <c r="N814" s="111" t="str">
        <f t="shared" si="12"/>
        <v/>
      </c>
    </row>
    <row r="815" spans="1:14">
      <c r="A815" s="103">
        <v>807</v>
      </c>
      <c r="B815" s="129" t="s">
        <v>97</v>
      </c>
      <c r="C815" s="635"/>
      <c r="D815" s="635"/>
      <c r="E815" s="635"/>
      <c r="F815" s="105">
        <v>551078</v>
      </c>
      <c r="G815" s="103"/>
      <c r="H815" s="103" t="s">
        <v>4881</v>
      </c>
      <c r="I815" s="103"/>
      <c r="J815" s="635" t="s">
        <v>3245</v>
      </c>
      <c r="K815" s="27">
        <v>55500</v>
      </c>
      <c r="L815" s="103"/>
      <c r="M815" s="103"/>
      <c r="N815" s="111" t="str">
        <f t="shared" si="12"/>
        <v/>
      </c>
    </row>
    <row r="816" spans="1:14">
      <c r="A816" s="103">
        <v>808</v>
      </c>
      <c r="B816" s="129" t="s">
        <v>97</v>
      </c>
      <c r="C816" s="635"/>
      <c r="D816" s="635"/>
      <c r="E816" s="635"/>
      <c r="F816" s="105">
        <v>551079</v>
      </c>
      <c r="G816" s="103"/>
      <c r="H816" s="103" t="s">
        <v>5659</v>
      </c>
      <c r="I816" s="103"/>
      <c r="J816" s="635" t="s">
        <v>3245</v>
      </c>
      <c r="K816" s="27">
        <v>55500</v>
      </c>
      <c r="L816" s="103"/>
      <c r="M816" s="103"/>
      <c r="N816" s="111" t="str">
        <f t="shared" si="12"/>
        <v/>
      </c>
    </row>
    <row r="817" spans="1:14">
      <c r="A817" s="103">
        <v>809</v>
      </c>
      <c r="B817" s="129" t="s">
        <v>97</v>
      </c>
      <c r="C817" s="635"/>
      <c r="D817" s="635"/>
      <c r="E817" s="635"/>
      <c r="F817" s="105">
        <v>551080</v>
      </c>
      <c r="G817" s="103"/>
      <c r="H817" s="103" t="s">
        <v>3374</v>
      </c>
      <c r="I817" s="103"/>
      <c r="J817" s="635" t="s">
        <v>3245</v>
      </c>
      <c r="K817" s="27">
        <v>55500</v>
      </c>
      <c r="L817" s="103"/>
      <c r="M817" s="103"/>
      <c r="N817" s="111" t="str">
        <f t="shared" si="12"/>
        <v/>
      </c>
    </row>
    <row r="818" spans="1:14">
      <c r="A818" s="103">
        <v>810</v>
      </c>
      <c r="B818" s="129" t="s">
        <v>97</v>
      </c>
      <c r="C818" s="635"/>
      <c r="D818" s="635"/>
      <c r="E818" s="635"/>
      <c r="F818" s="105">
        <v>551090</v>
      </c>
      <c r="G818" s="103"/>
      <c r="H818" s="103" t="s">
        <v>2808</v>
      </c>
      <c r="I818" s="103"/>
      <c r="J818" s="635" t="s">
        <v>3245</v>
      </c>
      <c r="K818" s="27">
        <v>55500</v>
      </c>
      <c r="L818" s="103"/>
      <c r="M818" s="103"/>
      <c r="N818" s="111" t="str">
        <f t="shared" si="12"/>
        <v/>
      </c>
    </row>
    <row r="819" spans="1:14">
      <c r="A819" s="103">
        <v>811</v>
      </c>
      <c r="B819" s="129" t="s">
        <v>97</v>
      </c>
      <c r="C819" s="635"/>
      <c r="D819" s="635"/>
      <c r="E819" s="635"/>
      <c r="F819" s="105">
        <v>551091</v>
      </c>
      <c r="G819" s="103"/>
      <c r="H819" s="103" t="s">
        <v>2809</v>
      </c>
      <c r="I819" s="103"/>
      <c r="J819" s="635" t="s">
        <v>3245</v>
      </c>
      <c r="K819" s="27">
        <v>55500</v>
      </c>
      <c r="L819" s="103"/>
      <c r="M819" s="103"/>
      <c r="N819" s="111" t="str">
        <f t="shared" si="12"/>
        <v/>
      </c>
    </row>
    <row r="820" spans="1:14">
      <c r="A820" s="103">
        <v>812</v>
      </c>
      <c r="B820" s="129" t="s">
        <v>97</v>
      </c>
      <c r="C820" s="635"/>
      <c r="D820" s="635"/>
      <c r="E820" s="635"/>
      <c r="F820" s="105">
        <v>551092</v>
      </c>
      <c r="G820" s="103"/>
      <c r="H820" s="103" t="s">
        <v>5576</v>
      </c>
      <c r="I820" s="103"/>
      <c r="J820" s="635" t="s">
        <v>3245</v>
      </c>
      <c r="K820" s="27">
        <v>55500</v>
      </c>
      <c r="L820" s="103"/>
      <c r="M820" s="103"/>
      <c r="N820" s="111" t="str">
        <f t="shared" si="12"/>
        <v/>
      </c>
    </row>
    <row r="821" spans="1:14">
      <c r="A821" s="103">
        <v>813</v>
      </c>
      <c r="B821" s="129" t="s">
        <v>97</v>
      </c>
      <c r="C821" s="635"/>
      <c r="D821" s="635"/>
      <c r="E821" s="635"/>
      <c r="F821" s="105">
        <v>551094</v>
      </c>
      <c r="G821" s="103"/>
      <c r="H821" s="103" t="s">
        <v>4302</v>
      </c>
      <c r="I821" s="103"/>
      <c r="J821" s="635" t="s">
        <v>3245</v>
      </c>
      <c r="K821" s="27">
        <v>55500</v>
      </c>
      <c r="L821" s="103"/>
      <c r="M821" s="103"/>
      <c r="N821" s="111" t="str">
        <f t="shared" si="12"/>
        <v/>
      </c>
    </row>
    <row r="822" spans="1:14">
      <c r="A822" s="103">
        <v>814</v>
      </c>
      <c r="B822" s="129" t="s">
        <v>97</v>
      </c>
      <c r="C822" s="635"/>
      <c r="D822" s="635"/>
      <c r="E822" s="635"/>
      <c r="F822" s="105">
        <v>551095</v>
      </c>
      <c r="G822" s="103"/>
      <c r="H822" s="103" t="s">
        <v>2810</v>
      </c>
      <c r="I822" s="103"/>
      <c r="J822" s="635" t="s">
        <v>3245</v>
      </c>
      <c r="K822" s="27">
        <v>55500</v>
      </c>
      <c r="L822" s="103"/>
      <c r="M822" s="103"/>
      <c r="N822" s="111" t="str">
        <f t="shared" si="12"/>
        <v/>
      </c>
    </row>
    <row r="823" spans="1:14">
      <c r="A823" s="103">
        <v>815</v>
      </c>
      <c r="B823" s="129" t="s">
        <v>97</v>
      </c>
      <c r="C823" s="635"/>
      <c r="D823" s="635"/>
      <c r="E823" s="635"/>
      <c r="F823" s="105">
        <v>551096</v>
      </c>
      <c r="G823" s="103"/>
      <c r="H823" s="103" t="s">
        <v>2811</v>
      </c>
      <c r="I823" s="103"/>
      <c r="J823" s="635" t="s">
        <v>3245</v>
      </c>
      <c r="K823" s="27">
        <v>55500</v>
      </c>
      <c r="L823" s="103"/>
      <c r="M823" s="103"/>
      <c r="N823" s="111" t="str">
        <f t="shared" si="12"/>
        <v/>
      </c>
    </row>
    <row r="824" spans="1:14">
      <c r="A824" s="103">
        <v>816</v>
      </c>
      <c r="B824" s="129" t="s">
        <v>97</v>
      </c>
      <c r="C824" s="635"/>
      <c r="D824" s="635"/>
      <c r="E824" s="635"/>
      <c r="F824" s="105">
        <v>551097</v>
      </c>
      <c r="G824" s="103"/>
      <c r="H824" s="103" t="s">
        <v>2812</v>
      </c>
      <c r="I824" s="103"/>
      <c r="J824" s="635" t="s">
        <v>3245</v>
      </c>
      <c r="K824" s="27">
        <v>55500</v>
      </c>
      <c r="L824" s="103"/>
      <c r="M824" s="103"/>
      <c r="N824" s="111" t="str">
        <f t="shared" si="12"/>
        <v/>
      </c>
    </row>
    <row r="825" spans="1:14">
      <c r="A825" s="103">
        <v>817</v>
      </c>
      <c r="B825" s="129" t="s">
        <v>97</v>
      </c>
      <c r="C825" s="635"/>
      <c r="D825" s="635"/>
      <c r="E825" s="635"/>
      <c r="F825" s="105">
        <v>551101</v>
      </c>
      <c r="G825" s="103"/>
      <c r="H825" s="103" t="s">
        <v>2813</v>
      </c>
      <c r="I825" s="103"/>
      <c r="J825" s="635" t="s">
        <v>3245</v>
      </c>
      <c r="K825" s="27">
        <v>55500</v>
      </c>
      <c r="L825" s="103"/>
      <c r="M825" s="103"/>
      <c r="N825" s="111" t="str">
        <f t="shared" si="12"/>
        <v/>
      </c>
    </row>
    <row r="826" spans="1:14">
      <c r="A826" s="103">
        <v>818</v>
      </c>
      <c r="B826" s="129" t="s">
        <v>97</v>
      </c>
      <c r="C826" s="635"/>
      <c r="D826" s="635"/>
      <c r="E826" s="635"/>
      <c r="F826" s="105">
        <v>551102</v>
      </c>
      <c r="G826" s="103"/>
      <c r="H826" s="103" t="s">
        <v>2306</v>
      </c>
      <c r="I826" s="103"/>
      <c r="J826" s="635" t="s">
        <v>3245</v>
      </c>
      <c r="K826" s="27">
        <v>55500</v>
      </c>
      <c r="L826" s="103"/>
      <c r="M826" s="103"/>
      <c r="N826" s="111" t="str">
        <f t="shared" si="12"/>
        <v/>
      </c>
    </row>
    <row r="827" spans="1:14">
      <c r="A827" s="103">
        <v>819</v>
      </c>
      <c r="B827" s="129" t="s">
        <v>97</v>
      </c>
      <c r="C827" s="635"/>
      <c r="D827" s="635"/>
      <c r="E827" s="635"/>
      <c r="F827" s="105">
        <v>551104</v>
      </c>
      <c r="G827" s="103"/>
      <c r="H827" s="103" t="s">
        <v>7833</v>
      </c>
      <c r="I827" s="103"/>
      <c r="J827" s="635" t="s">
        <v>3245</v>
      </c>
      <c r="K827" s="27">
        <v>55500</v>
      </c>
      <c r="L827" s="103"/>
      <c r="M827" s="103"/>
      <c r="N827" s="111" t="str">
        <f t="shared" si="12"/>
        <v/>
      </c>
    </row>
    <row r="828" spans="1:14">
      <c r="A828" s="103">
        <v>820</v>
      </c>
      <c r="B828" s="129" t="s">
        <v>97</v>
      </c>
      <c r="C828" s="635"/>
      <c r="D828" s="635"/>
      <c r="E828" s="635"/>
      <c r="F828" s="105">
        <v>551105</v>
      </c>
      <c r="G828" s="103"/>
      <c r="H828" s="103" t="s">
        <v>2814</v>
      </c>
      <c r="I828" s="103"/>
      <c r="J828" s="635" t="s">
        <v>3245</v>
      </c>
      <c r="K828" s="27">
        <v>55500</v>
      </c>
      <c r="L828" s="103"/>
      <c r="M828" s="103"/>
      <c r="N828" s="111" t="str">
        <f t="shared" si="12"/>
        <v/>
      </c>
    </row>
    <row r="829" spans="1:14">
      <c r="A829" s="103">
        <v>821</v>
      </c>
      <c r="B829" s="129" t="s">
        <v>97</v>
      </c>
      <c r="C829" s="635"/>
      <c r="D829" s="635"/>
      <c r="E829" s="635"/>
      <c r="F829" s="105">
        <v>551106</v>
      </c>
      <c r="G829" s="103"/>
      <c r="H829" s="103" t="s">
        <v>2815</v>
      </c>
      <c r="I829" s="103"/>
      <c r="J829" s="635" t="s">
        <v>3245</v>
      </c>
      <c r="K829" s="27">
        <v>55500</v>
      </c>
      <c r="L829" s="103"/>
      <c r="M829" s="103"/>
      <c r="N829" s="111" t="str">
        <f t="shared" si="12"/>
        <v/>
      </c>
    </row>
    <row r="830" spans="1:14">
      <c r="A830" s="103">
        <v>822</v>
      </c>
      <c r="B830" s="129" t="s">
        <v>97</v>
      </c>
      <c r="C830" s="635"/>
      <c r="D830" s="635"/>
      <c r="E830" s="635"/>
      <c r="F830" s="105">
        <v>551107</v>
      </c>
      <c r="G830" s="103"/>
      <c r="H830" s="103" t="s">
        <v>2816</v>
      </c>
      <c r="I830" s="103"/>
      <c r="J830" s="635" t="s">
        <v>3245</v>
      </c>
      <c r="K830" s="27">
        <v>55500</v>
      </c>
      <c r="L830" s="103"/>
      <c r="M830" s="103"/>
      <c r="N830" s="111" t="str">
        <f t="shared" si="12"/>
        <v/>
      </c>
    </row>
    <row r="831" spans="1:14">
      <c r="A831" s="103">
        <v>823</v>
      </c>
      <c r="B831" s="129" t="s">
        <v>97</v>
      </c>
      <c r="C831" s="635"/>
      <c r="D831" s="635"/>
      <c r="E831" s="635"/>
      <c r="F831" s="105">
        <v>551108</v>
      </c>
      <c r="G831" s="103"/>
      <c r="H831" s="103" t="s">
        <v>2817</v>
      </c>
      <c r="I831" s="103"/>
      <c r="J831" s="635" t="s">
        <v>3245</v>
      </c>
      <c r="K831" s="27">
        <v>55500</v>
      </c>
      <c r="L831" s="103"/>
      <c r="M831" s="103"/>
      <c r="N831" s="111" t="str">
        <f t="shared" si="12"/>
        <v/>
      </c>
    </row>
    <row r="832" spans="1:14">
      <c r="A832" s="103">
        <v>824</v>
      </c>
      <c r="B832" s="129" t="s">
        <v>97</v>
      </c>
      <c r="C832" s="635"/>
      <c r="D832" s="635"/>
      <c r="E832" s="635"/>
      <c r="F832" s="105">
        <v>551109</v>
      </c>
      <c r="G832" s="103"/>
      <c r="H832" s="103" t="s">
        <v>2818</v>
      </c>
      <c r="I832" s="103"/>
      <c r="J832" s="635" t="s">
        <v>3245</v>
      </c>
      <c r="K832" s="27">
        <v>55500</v>
      </c>
      <c r="L832" s="103"/>
      <c r="M832" s="103"/>
      <c r="N832" s="111" t="str">
        <f t="shared" si="12"/>
        <v/>
      </c>
    </row>
    <row r="833" spans="1:14">
      <c r="A833" s="103">
        <v>825</v>
      </c>
      <c r="B833" s="129" t="s">
        <v>97</v>
      </c>
      <c r="C833" s="635"/>
      <c r="D833" s="635"/>
      <c r="E833" s="635"/>
      <c r="F833" s="105">
        <v>551110</v>
      </c>
      <c r="G833" s="103"/>
      <c r="H833" s="103" t="s">
        <v>2819</v>
      </c>
      <c r="I833" s="103"/>
      <c r="J833" s="635" t="s">
        <v>3245</v>
      </c>
      <c r="K833" s="27">
        <v>55500</v>
      </c>
      <c r="L833" s="103"/>
      <c r="M833" s="103"/>
      <c r="N833" s="111" t="str">
        <f t="shared" si="12"/>
        <v/>
      </c>
    </row>
    <row r="834" spans="1:14">
      <c r="A834" s="103">
        <v>826</v>
      </c>
      <c r="B834" s="129" t="s">
        <v>97</v>
      </c>
      <c r="C834" s="635"/>
      <c r="D834" s="635"/>
      <c r="E834" s="635"/>
      <c r="F834" s="105">
        <v>551111</v>
      </c>
      <c r="G834" s="103"/>
      <c r="H834" s="103" t="s">
        <v>2820</v>
      </c>
      <c r="I834" s="103"/>
      <c r="J834" s="635" t="s">
        <v>3245</v>
      </c>
      <c r="K834" s="27">
        <v>55500</v>
      </c>
      <c r="L834" s="103"/>
      <c r="M834" s="103"/>
      <c r="N834" s="111" t="str">
        <f t="shared" si="12"/>
        <v/>
      </c>
    </row>
    <row r="835" spans="1:14">
      <c r="A835" s="103">
        <v>827</v>
      </c>
      <c r="B835" s="129" t="s">
        <v>97</v>
      </c>
      <c r="C835" s="635"/>
      <c r="D835" s="635"/>
      <c r="E835" s="635"/>
      <c r="F835" s="105">
        <v>551112</v>
      </c>
      <c r="G835" s="103"/>
      <c r="H835" s="103" t="s">
        <v>2821</v>
      </c>
      <c r="I835" s="103"/>
      <c r="J835" s="635" t="s">
        <v>3245</v>
      </c>
      <c r="K835" s="27">
        <v>55500</v>
      </c>
      <c r="L835" s="103"/>
      <c r="M835" s="103"/>
      <c r="N835" s="111" t="str">
        <f t="shared" si="12"/>
        <v/>
      </c>
    </row>
    <row r="836" spans="1:14">
      <c r="A836" s="103">
        <v>828</v>
      </c>
      <c r="B836" s="129" t="s">
        <v>97</v>
      </c>
      <c r="C836" s="635"/>
      <c r="D836" s="635"/>
      <c r="E836" s="635"/>
      <c r="F836" s="105">
        <v>551113</v>
      </c>
      <c r="G836" s="103"/>
      <c r="H836" s="103" t="s">
        <v>2822</v>
      </c>
      <c r="I836" s="103"/>
      <c r="J836" s="635" t="s">
        <v>3245</v>
      </c>
      <c r="K836" s="27">
        <v>55500</v>
      </c>
      <c r="L836" s="103"/>
      <c r="M836" s="103"/>
      <c r="N836" s="111" t="str">
        <f t="shared" si="12"/>
        <v/>
      </c>
    </row>
    <row r="837" spans="1:14">
      <c r="A837" s="103">
        <v>829</v>
      </c>
      <c r="B837" s="129" t="s">
        <v>97</v>
      </c>
      <c r="C837" s="635"/>
      <c r="D837" s="635"/>
      <c r="E837" s="635"/>
      <c r="F837" s="105">
        <v>551114</v>
      </c>
      <c r="G837" s="103"/>
      <c r="H837" s="103" t="s">
        <v>5660</v>
      </c>
      <c r="I837" s="103"/>
      <c r="J837" s="635" t="s">
        <v>3245</v>
      </c>
      <c r="K837" s="27">
        <v>55500</v>
      </c>
      <c r="L837" s="103"/>
      <c r="M837" s="103"/>
      <c r="N837" s="111" t="str">
        <f t="shared" si="12"/>
        <v/>
      </c>
    </row>
    <row r="838" spans="1:14">
      <c r="A838" s="103">
        <v>830</v>
      </c>
      <c r="B838" s="129" t="s">
        <v>97</v>
      </c>
      <c r="C838" s="635"/>
      <c r="D838" s="635"/>
      <c r="E838" s="635"/>
      <c r="F838" s="105">
        <v>551116</v>
      </c>
      <c r="G838" s="103"/>
      <c r="H838" s="111" t="s">
        <v>5869</v>
      </c>
      <c r="I838" s="103"/>
      <c r="J838" s="635" t="s">
        <v>3245</v>
      </c>
      <c r="K838" s="27">
        <v>55500</v>
      </c>
      <c r="L838" s="103"/>
      <c r="M838" s="103"/>
      <c r="N838" s="111" t="str">
        <f t="shared" si="12"/>
        <v/>
      </c>
    </row>
    <row r="839" spans="1:14">
      <c r="A839" s="103">
        <v>831</v>
      </c>
      <c r="B839" s="129" t="s">
        <v>97</v>
      </c>
      <c r="C839" s="635"/>
      <c r="D839" s="635"/>
      <c r="E839" s="635"/>
      <c r="F839" s="105">
        <v>551118</v>
      </c>
      <c r="G839" s="103"/>
      <c r="H839" s="103" t="s">
        <v>3778</v>
      </c>
      <c r="I839" s="103"/>
      <c r="J839" s="635" t="s">
        <v>3245</v>
      </c>
      <c r="K839" s="27">
        <v>55500</v>
      </c>
      <c r="L839" s="103"/>
      <c r="M839" s="103"/>
      <c r="N839" s="111" t="str">
        <f t="shared" si="12"/>
        <v/>
      </c>
    </row>
    <row r="840" spans="1:14">
      <c r="A840" s="103">
        <v>832</v>
      </c>
      <c r="B840" s="129" t="s">
        <v>97</v>
      </c>
      <c r="C840" s="635"/>
      <c r="D840" s="635"/>
      <c r="E840" s="635"/>
      <c r="F840" s="105">
        <v>551119</v>
      </c>
      <c r="G840" s="103"/>
      <c r="H840" s="103" t="s">
        <v>3779</v>
      </c>
      <c r="I840" s="103"/>
      <c r="J840" s="635" t="s">
        <v>3245</v>
      </c>
      <c r="K840" s="27">
        <v>55500</v>
      </c>
      <c r="L840" s="103"/>
      <c r="M840" s="103"/>
      <c r="N840" s="111" t="str">
        <f t="shared" si="12"/>
        <v/>
      </c>
    </row>
    <row r="841" spans="1:14">
      <c r="A841" s="103">
        <v>833</v>
      </c>
      <c r="B841" s="129" t="s">
        <v>97</v>
      </c>
      <c r="C841" s="635"/>
      <c r="D841" s="635"/>
      <c r="E841" s="635"/>
      <c r="F841" s="105">
        <v>551121</v>
      </c>
      <c r="G841" s="103"/>
      <c r="H841" s="103" t="s">
        <v>3780</v>
      </c>
      <c r="I841" s="103"/>
      <c r="J841" s="635" t="s">
        <v>3245</v>
      </c>
      <c r="K841" s="27">
        <v>55500</v>
      </c>
      <c r="L841" s="103"/>
      <c r="M841" s="103"/>
      <c r="N841" s="111" t="str">
        <f t="shared" si="12"/>
        <v/>
      </c>
    </row>
    <row r="842" spans="1:14">
      <c r="A842" s="103">
        <v>834</v>
      </c>
      <c r="B842" s="129" t="s">
        <v>97</v>
      </c>
      <c r="C842" s="635"/>
      <c r="D842" s="635"/>
      <c r="E842" s="635"/>
      <c r="F842" s="105">
        <v>551123</v>
      </c>
      <c r="G842" s="103"/>
      <c r="H842" s="103" t="s">
        <v>1244</v>
      </c>
      <c r="I842" s="103"/>
      <c r="J842" s="635" t="s">
        <v>3245</v>
      </c>
      <c r="K842" s="27">
        <v>55500</v>
      </c>
      <c r="L842" s="103"/>
      <c r="M842" s="103"/>
      <c r="N842" s="111" t="str">
        <f t="shared" si="12"/>
        <v/>
      </c>
    </row>
    <row r="843" spans="1:14">
      <c r="A843" s="103">
        <v>835</v>
      </c>
      <c r="B843" s="129" t="s">
        <v>97</v>
      </c>
      <c r="C843" s="635"/>
      <c r="D843" s="635"/>
      <c r="E843" s="635"/>
      <c r="F843" s="105">
        <v>551126</v>
      </c>
      <c r="G843" s="103"/>
      <c r="H843" s="103" t="s">
        <v>5661</v>
      </c>
      <c r="I843" s="103"/>
      <c r="J843" s="635" t="s">
        <v>3245</v>
      </c>
      <c r="K843" s="27">
        <v>55500</v>
      </c>
      <c r="L843" s="103"/>
      <c r="M843" s="103"/>
      <c r="N843" s="111" t="str">
        <f t="shared" si="12"/>
        <v/>
      </c>
    </row>
    <row r="844" spans="1:14">
      <c r="A844" s="103">
        <v>836</v>
      </c>
      <c r="B844" s="129" t="s">
        <v>97</v>
      </c>
      <c r="C844" s="635"/>
      <c r="D844" s="635"/>
      <c r="E844" s="635"/>
      <c r="F844" s="105">
        <v>551127</v>
      </c>
      <c r="G844" s="103"/>
      <c r="H844" s="103" t="s">
        <v>1245</v>
      </c>
      <c r="I844" s="103"/>
      <c r="J844" s="635" t="s">
        <v>3245</v>
      </c>
      <c r="K844" s="27">
        <v>55500</v>
      </c>
      <c r="L844" s="103"/>
      <c r="M844" s="103"/>
      <c r="N844" s="111" t="str">
        <f t="shared" si="12"/>
        <v/>
      </c>
    </row>
    <row r="845" spans="1:14">
      <c r="A845" s="103">
        <v>837</v>
      </c>
      <c r="B845" s="129" t="s">
        <v>97</v>
      </c>
      <c r="C845" s="635"/>
      <c r="D845" s="635"/>
      <c r="E845" s="635"/>
      <c r="F845" s="105">
        <v>551128</v>
      </c>
      <c r="G845" s="103"/>
      <c r="H845" s="103" t="s">
        <v>1246</v>
      </c>
      <c r="I845" s="103"/>
      <c r="J845" s="635" t="s">
        <v>3245</v>
      </c>
      <c r="K845" s="27">
        <v>55500</v>
      </c>
      <c r="L845" s="103"/>
      <c r="M845" s="103"/>
      <c r="N845" s="111" t="str">
        <f t="shared" si="12"/>
        <v/>
      </c>
    </row>
    <row r="846" spans="1:14">
      <c r="A846" s="103">
        <v>838</v>
      </c>
      <c r="B846" s="129" t="s">
        <v>97</v>
      </c>
      <c r="C846" s="635"/>
      <c r="D846" s="635"/>
      <c r="E846" s="635"/>
      <c r="F846" s="105">
        <v>551129</v>
      </c>
      <c r="G846" s="103"/>
      <c r="H846" s="103" t="s">
        <v>3397</v>
      </c>
      <c r="I846" s="103"/>
      <c r="J846" s="635" t="s">
        <v>3245</v>
      </c>
      <c r="K846" s="27">
        <v>55500</v>
      </c>
      <c r="L846" s="103"/>
      <c r="M846" s="103"/>
      <c r="N846" s="111" t="str">
        <f t="shared" si="12"/>
        <v/>
      </c>
    </row>
    <row r="847" spans="1:14">
      <c r="A847" s="103">
        <v>839</v>
      </c>
      <c r="B847" s="129" t="s">
        <v>97</v>
      </c>
      <c r="C847" s="635"/>
      <c r="D847" s="635"/>
      <c r="E847" s="635"/>
      <c r="F847" s="105">
        <v>551130</v>
      </c>
      <c r="G847" s="103"/>
      <c r="H847" s="103" t="s">
        <v>3398</v>
      </c>
      <c r="I847" s="103"/>
      <c r="J847" s="635" t="s">
        <v>3245</v>
      </c>
      <c r="K847" s="27">
        <v>55500</v>
      </c>
      <c r="L847" s="103"/>
      <c r="M847" s="103"/>
      <c r="N847" s="111" t="str">
        <f t="shared" si="12"/>
        <v/>
      </c>
    </row>
    <row r="848" spans="1:14">
      <c r="A848" s="103">
        <v>840</v>
      </c>
      <c r="B848" s="129" t="s">
        <v>97</v>
      </c>
      <c r="C848" s="635"/>
      <c r="D848" s="635"/>
      <c r="E848" s="635"/>
      <c r="F848" s="105">
        <v>551131</v>
      </c>
      <c r="G848" s="103"/>
      <c r="H848" s="103" t="s">
        <v>7024</v>
      </c>
      <c r="I848" s="103"/>
      <c r="J848" s="635" t="s">
        <v>3245</v>
      </c>
      <c r="K848" s="27">
        <v>55500</v>
      </c>
      <c r="L848" s="103"/>
      <c r="M848" s="103"/>
      <c r="N848" s="111" t="str">
        <f t="shared" si="12"/>
        <v/>
      </c>
    </row>
    <row r="849" spans="1:14">
      <c r="A849" s="103">
        <v>841</v>
      </c>
      <c r="B849" s="129" t="s">
        <v>97</v>
      </c>
      <c r="C849" s="635"/>
      <c r="D849" s="635"/>
      <c r="E849" s="635"/>
      <c r="F849" s="105">
        <v>551132</v>
      </c>
      <c r="G849" s="103"/>
      <c r="H849" s="103" t="s">
        <v>3399</v>
      </c>
      <c r="I849" s="103"/>
      <c r="J849" s="635" t="s">
        <v>3245</v>
      </c>
      <c r="K849" s="27">
        <v>55500</v>
      </c>
      <c r="L849" s="103"/>
      <c r="M849" s="103"/>
      <c r="N849" s="111" t="str">
        <f t="shared" si="12"/>
        <v/>
      </c>
    </row>
    <row r="850" spans="1:14">
      <c r="A850" s="103">
        <v>842</v>
      </c>
      <c r="B850" s="129" t="s">
        <v>97</v>
      </c>
      <c r="C850" s="635"/>
      <c r="D850" s="635"/>
      <c r="E850" s="635"/>
      <c r="F850" s="105">
        <v>551133</v>
      </c>
      <c r="G850" s="103"/>
      <c r="H850" s="103" t="s">
        <v>3400</v>
      </c>
      <c r="I850" s="103"/>
      <c r="J850" s="635" t="s">
        <v>3245</v>
      </c>
      <c r="K850" s="27">
        <v>55500</v>
      </c>
      <c r="L850" s="103"/>
      <c r="M850" s="103"/>
      <c r="N850" s="111" t="str">
        <f t="shared" si="12"/>
        <v/>
      </c>
    </row>
    <row r="851" spans="1:14">
      <c r="A851" s="103">
        <v>843</v>
      </c>
      <c r="B851" s="129" t="s">
        <v>97</v>
      </c>
      <c r="C851" s="635"/>
      <c r="D851" s="635"/>
      <c r="E851" s="635"/>
      <c r="F851" s="105">
        <v>551134</v>
      </c>
      <c r="G851" s="103"/>
      <c r="H851" s="103" t="s">
        <v>3401</v>
      </c>
      <c r="I851" s="103"/>
      <c r="J851" s="635" t="s">
        <v>3245</v>
      </c>
      <c r="K851" s="27">
        <v>55500</v>
      </c>
      <c r="L851" s="103"/>
      <c r="M851" s="103"/>
      <c r="N851" s="111" t="str">
        <f t="shared" si="12"/>
        <v/>
      </c>
    </row>
    <row r="852" spans="1:14">
      <c r="A852" s="103">
        <v>844</v>
      </c>
      <c r="B852" s="129" t="s">
        <v>97</v>
      </c>
      <c r="C852" s="635"/>
      <c r="D852" s="635"/>
      <c r="E852" s="635"/>
      <c r="F852" s="105">
        <v>551136</v>
      </c>
      <c r="G852" s="103"/>
      <c r="H852" s="103" t="s">
        <v>3402</v>
      </c>
      <c r="I852" s="103"/>
      <c r="J852" s="635" t="s">
        <v>3245</v>
      </c>
      <c r="K852" s="27">
        <v>55500</v>
      </c>
      <c r="L852" s="103"/>
      <c r="M852" s="103"/>
      <c r="N852" s="111" t="str">
        <f t="shared" si="12"/>
        <v/>
      </c>
    </row>
    <row r="853" spans="1:14">
      <c r="A853" s="103">
        <v>845</v>
      </c>
      <c r="B853" s="129" t="s">
        <v>97</v>
      </c>
      <c r="C853" s="635"/>
      <c r="D853" s="635"/>
      <c r="E853" s="635"/>
      <c r="F853" s="105">
        <v>551137</v>
      </c>
      <c r="G853" s="103"/>
      <c r="H853" s="103" t="s">
        <v>3403</v>
      </c>
      <c r="I853" s="103"/>
      <c r="J853" s="635" t="s">
        <v>3245</v>
      </c>
      <c r="K853" s="27">
        <v>55500</v>
      </c>
      <c r="L853" s="103"/>
      <c r="M853" s="103"/>
      <c r="N853" s="111" t="str">
        <f t="shared" ref="N853:N916" si="13">LEFT(M853,3)</f>
        <v/>
      </c>
    </row>
    <row r="854" spans="1:14">
      <c r="A854" s="103">
        <v>846</v>
      </c>
      <c r="B854" s="129" t="s">
        <v>97</v>
      </c>
      <c r="C854" s="635"/>
      <c r="D854" s="635"/>
      <c r="E854" s="635"/>
      <c r="F854" s="105">
        <v>551138</v>
      </c>
      <c r="G854" s="103"/>
      <c r="H854" s="103" t="s">
        <v>3404</v>
      </c>
      <c r="I854" s="103"/>
      <c r="J854" s="635" t="s">
        <v>3245</v>
      </c>
      <c r="K854" s="27">
        <v>55500</v>
      </c>
      <c r="L854" s="103"/>
      <c r="M854" s="103"/>
      <c r="N854" s="111" t="str">
        <f t="shared" si="13"/>
        <v/>
      </c>
    </row>
    <row r="855" spans="1:14">
      <c r="A855" s="103">
        <v>847</v>
      </c>
      <c r="B855" s="129" t="s">
        <v>97</v>
      </c>
      <c r="C855" s="635"/>
      <c r="D855" s="635"/>
      <c r="E855" s="635"/>
      <c r="F855" s="105">
        <v>551139</v>
      </c>
      <c r="G855" s="103"/>
      <c r="H855" s="103" t="s">
        <v>3405</v>
      </c>
      <c r="I855" s="103"/>
      <c r="J855" s="635" t="s">
        <v>3245</v>
      </c>
      <c r="K855" s="27">
        <v>55500</v>
      </c>
      <c r="L855" s="103"/>
      <c r="M855" s="103"/>
      <c r="N855" s="111" t="str">
        <f t="shared" si="13"/>
        <v/>
      </c>
    </row>
    <row r="856" spans="1:14">
      <c r="A856" s="103">
        <v>848</v>
      </c>
      <c r="B856" s="129" t="s">
        <v>97</v>
      </c>
      <c r="C856" s="635"/>
      <c r="D856" s="635"/>
      <c r="E856" s="635"/>
      <c r="F856" s="105">
        <v>551140</v>
      </c>
      <c r="G856" s="103"/>
      <c r="H856" s="103" t="s">
        <v>3406</v>
      </c>
      <c r="I856" s="103"/>
      <c r="J856" s="635" t="s">
        <v>3245</v>
      </c>
      <c r="K856" s="27">
        <v>55500</v>
      </c>
      <c r="L856" s="103"/>
      <c r="M856" s="103"/>
      <c r="N856" s="111" t="str">
        <f t="shared" si="13"/>
        <v/>
      </c>
    </row>
    <row r="857" spans="1:14">
      <c r="A857" s="103">
        <v>849</v>
      </c>
      <c r="B857" s="129" t="s">
        <v>97</v>
      </c>
      <c r="C857" s="635"/>
      <c r="D857" s="635"/>
      <c r="E857" s="635"/>
      <c r="F857" s="105">
        <v>551142</v>
      </c>
      <c r="G857" s="103"/>
      <c r="H857" s="103" t="s">
        <v>5206</v>
      </c>
      <c r="I857" s="103"/>
      <c r="J857" s="635" t="s">
        <v>3245</v>
      </c>
      <c r="K857" s="27">
        <v>55500</v>
      </c>
      <c r="L857" s="103"/>
      <c r="M857" s="103"/>
      <c r="N857" s="111" t="str">
        <f t="shared" si="13"/>
        <v/>
      </c>
    </row>
    <row r="858" spans="1:14">
      <c r="A858" s="103">
        <v>850</v>
      </c>
      <c r="B858" s="129" t="s">
        <v>97</v>
      </c>
      <c r="C858" s="635"/>
      <c r="D858" s="635"/>
      <c r="E858" s="635"/>
      <c r="F858" s="105">
        <v>551143</v>
      </c>
      <c r="G858" s="103"/>
      <c r="H858" s="103" t="s">
        <v>3407</v>
      </c>
      <c r="I858" s="103"/>
      <c r="J858" s="635" t="s">
        <v>3245</v>
      </c>
      <c r="K858" s="27">
        <v>55500</v>
      </c>
      <c r="L858" s="103"/>
      <c r="M858" s="103"/>
      <c r="N858" s="111" t="str">
        <f t="shared" si="13"/>
        <v/>
      </c>
    </row>
    <row r="859" spans="1:14">
      <c r="A859" s="103">
        <v>851</v>
      </c>
      <c r="B859" s="129" t="s">
        <v>97</v>
      </c>
      <c r="C859" s="635"/>
      <c r="D859" s="635"/>
      <c r="E859" s="635"/>
      <c r="F859" s="105">
        <v>551144</v>
      </c>
      <c r="G859" s="103"/>
      <c r="H859" s="103" t="s">
        <v>3408</v>
      </c>
      <c r="I859" s="103"/>
      <c r="J859" s="635" t="s">
        <v>3245</v>
      </c>
      <c r="K859" s="27">
        <v>55500</v>
      </c>
      <c r="L859" s="103"/>
      <c r="M859" s="103"/>
      <c r="N859" s="111" t="str">
        <f t="shared" si="13"/>
        <v/>
      </c>
    </row>
    <row r="860" spans="1:14">
      <c r="A860" s="103">
        <v>852</v>
      </c>
      <c r="B860" s="129" t="s">
        <v>97</v>
      </c>
      <c r="C860" s="635"/>
      <c r="D860" s="635"/>
      <c r="E860" s="635"/>
      <c r="F860" s="105">
        <v>551145</v>
      </c>
      <c r="G860" s="103"/>
      <c r="H860" s="103" t="s">
        <v>3409</v>
      </c>
      <c r="I860" s="103"/>
      <c r="J860" s="635" t="s">
        <v>3245</v>
      </c>
      <c r="K860" s="27">
        <v>55500</v>
      </c>
      <c r="L860" s="103"/>
      <c r="M860" s="103"/>
      <c r="N860" s="111" t="str">
        <f t="shared" si="13"/>
        <v/>
      </c>
    </row>
    <row r="861" spans="1:14">
      <c r="A861" s="103">
        <v>853</v>
      </c>
      <c r="B861" s="129" t="s">
        <v>97</v>
      </c>
      <c r="C861" s="635"/>
      <c r="D861" s="635"/>
      <c r="E861" s="635"/>
      <c r="F861" s="105">
        <v>551148</v>
      </c>
      <c r="G861" s="103"/>
      <c r="H861" s="103" t="s">
        <v>3410</v>
      </c>
      <c r="I861" s="103"/>
      <c r="J861" s="635" t="s">
        <v>3245</v>
      </c>
      <c r="K861" s="27">
        <v>55500</v>
      </c>
      <c r="L861" s="103"/>
      <c r="M861" s="103"/>
      <c r="N861" s="111" t="str">
        <f t="shared" si="13"/>
        <v/>
      </c>
    </row>
    <row r="862" spans="1:14">
      <c r="A862" s="103">
        <v>854</v>
      </c>
      <c r="B862" s="129" t="s">
        <v>97</v>
      </c>
      <c r="C862" s="635"/>
      <c r="D862" s="635"/>
      <c r="E862" s="635"/>
      <c r="F862" s="105">
        <v>551149</v>
      </c>
      <c r="G862" s="103"/>
      <c r="H862" s="103" t="s">
        <v>3411</v>
      </c>
      <c r="I862" s="103"/>
      <c r="J862" s="635" t="s">
        <v>3245</v>
      </c>
      <c r="K862" s="27">
        <v>55500</v>
      </c>
      <c r="L862" s="103"/>
      <c r="M862" s="103"/>
      <c r="N862" s="111" t="str">
        <f t="shared" si="13"/>
        <v/>
      </c>
    </row>
    <row r="863" spans="1:14">
      <c r="A863" s="103">
        <v>855</v>
      </c>
      <c r="B863" s="129" t="s">
        <v>97</v>
      </c>
      <c r="C863" s="635"/>
      <c r="D863" s="635"/>
      <c r="E863" s="635"/>
      <c r="F863" s="105">
        <v>551150</v>
      </c>
      <c r="G863" s="103"/>
      <c r="H863" s="103" t="s">
        <v>2121</v>
      </c>
      <c r="I863" s="103"/>
      <c r="J863" s="635" t="s">
        <v>3245</v>
      </c>
      <c r="K863" s="27">
        <v>55500</v>
      </c>
      <c r="L863" s="103"/>
      <c r="M863" s="103"/>
      <c r="N863" s="111" t="str">
        <f t="shared" si="13"/>
        <v/>
      </c>
    </row>
    <row r="864" spans="1:14">
      <c r="A864" s="103">
        <v>856</v>
      </c>
      <c r="B864" s="129" t="s">
        <v>97</v>
      </c>
      <c r="C864" s="635"/>
      <c r="D864" s="635"/>
      <c r="E864" s="635"/>
      <c r="F864" s="105">
        <v>551152</v>
      </c>
      <c r="G864" s="103"/>
      <c r="H864" s="103" t="s">
        <v>7046</v>
      </c>
      <c r="I864" s="103"/>
      <c r="J864" s="635" t="s">
        <v>3245</v>
      </c>
      <c r="K864" s="27">
        <v>55500</v>
      </c>
      <c r="L864" s="103"/>
      <c r="M864" s="103"/>
      <c r="N864" s="111" t="str">
        <f t="shared" si="13"/>
        <v/>
      </c>
    </row>
    <row r="865" spans="1:14">
      <c r="A865" s="103">
        <v>857</v>
      </c>
      <c r="B865" s="129" t="s">
        <v>97</v>
      </c>
      <c r="C865" s="635"/>
      <c r="D865" s="635"/>
      <c r="E865" s="635"/>
      <c r="F865" s="105">
        <v>551153</v>
      </c>
      <c r="G865" s="103"/>
      <c r="H865" s="103" t="s">
        <v>3412</v>
      </c>
      <c r="I865" s="103"/>
      <c r="J865" s="635" t="s">
        <v>3245</v>
      </c>
      <c r="K865" s="27">
        <v>55500</v>
      </c>
      <c r="L865" s="103"/>
      <c r="M865" s="103"/>
      <c r="N865" s="111" t="str">
        <f t="shared" si="13"/>
        <v/>
      </c>
    </row>
    <row r="866" spans="1:14">
      <c r="A866" s="103">
        <v>858</v>
      </c>
      <c r="B866" s="129" t="s">
        <v>97</v>
      </c>
      <c r="C866" s="635"/>
      <c r="D866" s="635"/>
      <c r="E866" s="635"/>
      <c r="F866" s="105">
        <v>551154</v>
      </c>
      <c r="G866" s="103"/>
      <c r="H866" s="103" t="s">
        <v>2895</v>
      </c>
      <c r="I866" s="103"/>
      <c r="J866" s="635" t="s">
        <v>3245</v>
      </c>
      <c r="K866" s="27">
        <v>55500</v>
      </c>
      <c r="L866" s="103"/>
      <c r="M866" s="103"/>
      <c r="N866" s="111" t="str">
        <f t="shared" si="13"/>
        <v/>
      </c>
    </row>
    <row r="867" spans="1:14">
      <c r="A867" s="103">
        <v>859</v>
      </c>
      <c r="B867" s="129" t="s">
        <v>97</v>
      </c>
      <c r="C867" s="635"/>
      <c r="D867" s="635"/>
      <c r="E867" s="635"/>
      <c r="F867" s="105">
        <v>551156</v>
      </c>
      <c r="G867" s="103"/>
      <c r="H867" s="103" t="s">
        <v>7019</v>
      </c>
      <c r="I867" s="103"/>
      <c r="J867" s="635" t="s">
        <v>3245</v>
      </c>
      <c r="K867" s="27">
        <v>55500</v>
      </c>
      <c r="L867" s="103"/>
      <c r="M867" s="103"/>
      <c r="N867" s="111" t="str">
        <f t="shared" si="13"/>
        <v/>
      </c>
    </row>
    <row r="868" spans="1:14">
      <c r="A868" s="103">
        <v>860</v>
      </c>
      <c r="B868" s="129" t="s">
        <v>97</v>
      </c>
      <c r="C868" s="635"/>
      <c r="D868" s="635"/>
      <c r="E868" s="635"/>
      <c r="F868" s="105">
        <v>551157</v>
      </c>
      <c r="G868" s="103"/>
      <c r="H868" s="103" t="s">
        <v>1609</v>
      </c>
      <c r="I868" s="103"/>
      <c r="J868" s="635" t="s">
        <v>3245</v>
      </c>
      <c r="K868" s="27">
        <v>55500</v>
      </c>
      <c r="L868" s="103"/>
      <c r="M868" s="103"/>
      <c r="N868" s="111" t="str">
        <f t="shared" si="13"/>
        <v/>
      </c>
    </row>
    <row r="869" spans="1:14">
      <c r="A869" s="103">
        <v>861</v>
      </c>
      <c r="B869" s="129" t="s">
        <v>97</v>
      </c>
      <c r="C869" s="635"/>
      <c r="D869" s="635"/>
      <c r="E869" s="635"/>
      <c r="F869" s="105">
        <v>551158</v>
      </c>
      <c r="G869" s="103"/>
      <c r="H869" s="103" t="s">
        <v>2896</v>
      </c>
      <c r="I869" s="103"/>
      <c r="J869" s="635" t="s">
        <v>3245</v>
      </c>
      <c r="K869" s="27">
        <v>55500</v>
      </c>
      <c r="L869" s="103"/>
      <c r="M869" s="103"/>
      <c r="N869" s="111" t="str">
        <f t="shared" si="13"/>
        <v/>
      </c>
    </row>
    <row r="870" spans="1:14">
      <c r="A870" s="103">
        <v>862</v>
      </c>
      <c r="B870" s="129" t="s">
        <v>97</v>
      </c>
      <c r="C870" s="635"/>
      <c r="D870" s="635"/>
      <c r="E870" s="635"/>
      <c r="F870" s="105">
        <v>551159</v>
      </c>
      <c r="G870" s="103"/>
      <c r="H870" s="103" t="s">
        <v>2897</v>
      </c>
      <c r="I870" s="103"/>
      <c r="J870" s="635" t="s">
        <v>3245</v>
      </c>
      <c r="K870" s="27">
        <v>55500</v>
      </c>
      <c r="L870" s="103"/>
      <c r="M870" s="103"/>
      <c r="N870" s="111" t="str">
        <f t="shared" si="13"/>
        <v/>
      </c>
    </row>
    <row r="871" spans="1:14">
      <c r="A871" s="103">
        <v>863</v>
      </c>
      <c r="B871" s="129" t="s">
        <v>97</v>
      </c>
      <c r="C871" s="635"/>
      <c r="D871" s="635"/>
      <c r="E871" s="635"/>
      <c r="F871" s="105">
        <v>551160</v>
      </c>
      <c r="G871" s="103"/>
      <c r="H871" s="103" t="s">
        <v>4841</v>
      </c>
      <c r="I871" s="103"/>
      <c r="J871" s="635" t="s">
        <v>3245</v>
      </c>
      <c r="K871" s="27">
        <v>55500</v>
      </c>
      <c r="L871" s="103"/>
      <c r="M871" s="103"/>
      <c r="N871" s="111" t="str">
        <f t="shared" si="13"/>
        <v/>
      </c>
    </row>
    <row r="872" spans="1:14">
      <c r="A872" s="103">
        <v>864</v>
      </c>
      <c r="B872" s="129" t="s">
        <v>97</v>
      </c>
      <c r="C872" s="635"/>
      <c r="D872" s="635"/>
      <c r="E872" s="635"/>
      <c r="F872" s="105">
        <v>551161</v>
      </c>
      <c r="G872" s="103"/>
      <c r="H872" s="103" t="s">
        <v>6152</v>
      </c>
      <c r="I872" s="103"/>
      <c r="J872" s="635" t="s">
        <v>3245</v>
      </c>
      <c r="K872" s="27">
        <v>55500</v>
      </c>
      <c r="L872" s="103"/>
      <c r="M872" s="103"/>
      <c r="N872" s="111" t="str">
        <f t="shared" si="13"/>
        <v/>
      </c>
    </row>
    <row r="873" spans="1:14">
      <c r="A873" s="103">
        <v>865</v>
      </c>
      <c r="B873" s="129" t="s">
        <v>97</v>
      </c>
      <c r="C873" s="635"/>
      <c r="D873" s="635"/>
      <c r="E873" s="635"/>
      <c r="F873" s="105">
        <v>551163</v>
      </c>
      <c r="G873" s="103"/>
      <c r="H873" s="103" t="s">
        <v>5990</v>
      </c>
      <c r="I873" s="103"/>
      <c r="J873" s="635" t="s">
        <v>3245</v>
      </c>
      <c r="K873" s="27">
        <v>55500</v>
      </c>
      <c r="L873" s="103"/>
      <c r="M873" s="103"/>
      <c r="N873" s="111" t="str">
        <f t="shared" si="13"/>
        <v/>
      </c>
    </row>
    <row r="874" spans="1:14">
      <c r="A874" s="103">
        <v>866</v>
      </c>
      <c r="B874" s="129" t="s">
        <v>97</v>
      </c>
      <c r="C874" s="635"/>
      <c r="D874" s="635"/>
      <c r="E874" s="635"/>
      <c r="F874" s="105">
        <v>551164</v>
      </c>
      <c r="G874" s="103"/>
      <c r="H874" s="103" t="s">
        <v>4882</v>
      </c>
      <c r="I874" s="103"/>
      <c r="J874" s="635" t="s">
        <v>3245</v>
      </c>
      <c r="K874" s="27">
        <v>55500</v>
      </c>
      <c r="L874" s="103"/>
      <c r="M874" s="103"/>
      <c r="N874" s="111" t="str">
        <f t="shared" si="13"/>
        <v/>
      </c>
    </row>
    <row r="875" spans="1:14">
      <c r="A875" s="103">
        <v>867</v>
      </c>
      <c r="B875" s="129" t="s">
        <v>97</v>
      </c>
      <c r="C875" s="635"/>
      <c r="D875" s="635"/>
      <c r="E875" s="635"/>
      <c r="F875" s="105">
        <v>551167</v>
      </c>
      <c r="G875" s="103"/>
      <c r="H875" s="103" t="s">
        <v>2898</v>
      </c>
      <c r="I875" s="103"/>
      <c r="J875" s="635" t="s">
        <v>3245</v>
      </c>
      <c r="K875" s="27">
        <v>55500</v>
      </c>
      <c r="L875" s="103"/>
      <c r="M875" s="103"/>
      <c r="N875" s="111" t="str">
        <f t="shared" si="13"/>
        <v/>
      </c>
    </row>
    <row r="876" spans="1:14">
      <c r="A876" s="103">
        <v>868</v>
      </c>
      <c r="B876" s="129" t="s">
        <v>97</v>
      </c>
      <c r="C876" s="635"/>
      <c r="D876" s="635"/>
      <c r="E876" s="635"/>
      <c r="F876" s="105">
        <v>551168</v>
      </c>
      <c r="G876" s="103"/>
      <c r="H876" s="103" t="s">
        <v>4883</v>
      </c>
      <c r="I876" s="103"/>
      <c r="J876" s="635" t="s">
        <v>3245</v>
      </c>
      <c r="K876" s="27">
        <v>55500</v>
      </c>
      <c r="L876" s="103"/>
      <c r="M876" s="103"/>
      <c r="N876" s="111" t="str">
        <f t="shared" si="13"/>
        <v/>
      </c>
    </row>
    <row r="877" spans="1:14">
      <c r="A877" s="103">
        <v>869</v>
      </c>
      <c r="B877" s="129" t="s">
        <v>97</v>
      </c>
      <c r="C877" s="635"/>
      <c r="D877" s="635"/>
      <c r="E877" s="635"/>
      <c r="F877" s="105">
        <v>551169</v>
      </c>
      <c r="G877" s="103"/>
      <c r="H877" s="103" t="s">
        <v>3944</v>
      </c>
      <c r="I877" s="103"/>
      <c r="J877" s="635" t="s">
        <v>3245</v>
      </c>
      <c r="K877" s="27">
        <v>55500</v>
      </c>
      <c r="L877" s="103"/>
      <c r="M877" s="103"/>
      <c r="N877" s="111" t="str">
        <f t="shared" si="13"/>
        <v/>
      </c>
    </row>
    <row r="878" spans="1:14">
      <c r="A878" s="103">
        <v>870</v>
      </c>
      <c r="B878" s="129" t="s">
        <v>97</v>
      </c>
      <c r="C878" s="635"/>
      <c r="D878" s="635"/>
      <c r="E878" s="635"/>
      <c r="F878" s="105">
        <v>551170</v>
      </c>
      <c r="G878" s="103"/>
      <c r="H878" s="103" t="s">
        <v>5569</v>
      </c>
      <c r="I878" s="103"/>
      <c r="J878" s="635" t="s">
        <v>3245</v>
      </c>
      <c r="K878" s="27">
        <v>55500</v>
      </c>
      <c r="L878" s="103"/>
      <c r="M878" s="103"/>
      <c r="N878" s="111" t="str">
        <f t="shared" si="13"/>
        <v/>
      </c>
    </row>
    <row r="879" spans="1:14">
      <c r="A879" s="103">
        <v>871</v>
      </c>
      <c r="B879" s="129" t="s">
        <v>97</v>
      </c>
      <c r="C879" s="635"/>
      <c r="D879" s="635"/>
      <c r="E879" s="635"/>
      <c r="F879" s="105">
        <v>551172</v>
      </c>
      <c r="G879" s="103"/>
      <c r="H879" s="103" t="s">
        <v>2899</v>
      </c>
      <c r="I879" s="103"/>
      <c r="J879" s="635" t="s">
        <v>3245</v>
      </c>
      <c r="K879" s="27">
        <v>55500</v>
      </c>
      <c r="L879" s="103"/>
      <c r="M879" s="103"/>
      <c r="N879" s="111" t="str">
        <f t="shared" si="13"/>
        <v/>
      </c>
    </row>
    <row r="880" spans="1:14">
      <c r="A880" s="103">
        <v>872</v>
      </c>
      <c r="B880" s="129" t="s">
        <v>97</v>
      </c>
      <c r="C880" s="635"/>
      <c r="D880" s="635"/>
      <c r="E880" s="635"/>
      <c r="F880" s="105">
        <v>551173</v>
      </c>
      <c r="G880" s="103"/>
      <c r="H880" s="103" t="s">
        <v>4994</v>
      </c>
      <c r="I880" s="103"/>
      <c r="J880" s="635" t="s">
        <v>3245</v>
      </c>
      <c r="K880" s="27">
        <v>55500</v>
      </c>
      <c r="L880" s="103"/>
      <c r="M880" s="103"/>
      <c r="N880" s="111" t="str">
        <f t="shared" si="13"/>
        <v/>
      </c>
    </row>
    <row r="881" spans="1:14">
      <c r="A881" s="103">
        <v>873</v>
      </c>
      <c r="B881" s="129" t="s">
        <v>97</v>
      </c>
      <c r="C881" s="635"/>
      <c r="D881" s="635"/>
      <c r="E881" s="635"/>
      <c r="F881" s="105">
        <v>551175</v>
      </c>
      <c r="G881" s="103"/>
      <c r="H881" s="103" t="s">
        <v>2900</v>
      </c>
      <c r="I881" s="103"/>
      <c r="J881" s="635" t="s">
        <v>3245</v>
      </c>
      <c r="K881" s="27">
        <v>55500</v>
      </c>
      <c r="L881" s="103"/>
      <c r="M881" s="103"/>
      <c r="N881" s="111" t="str">
        <f t="shared" si="13"/>
        <v/>
      </c>
    </row>
    <row r="882" spans="1:14">
      <c r="A882" s="103">
        <v>874</v>
      </c>
      <c r="B882" s="129" t="s">
        <v>97</v>
      </c>
      <c r="C882" s="635"/>
      <c r="D882" s="635"/>
      <c r="E882" s="635"/>
      <c r="F882" s="105">
        <v>551176</v>
      </c>
      <c r="G882" s="103"/>
      <c r="H882" s="103" t="s">
        <v>2901</v>
      </c>
      <c r="I882" s="103"/>
      <c r="J882" s="635" t="s">
        <v>3245</v>
      </c>
      <c r="K882" s="27">
        <v>55500</v>
      </c>
      <c r="L882" s="103"/>
      <c r="M882" s="103"/>
      <c r="N882" s="111" t="str">
        <f t="shared" si="13"/>
        <v/>
      </c>
    </row>
    <row r="883" spans="1:14">
      <c r="A883" s="103">
        <v>875</v>
      </c>
      <c r="B883" s="129" t="s">
        <v>97</v>
      </c>
      <c r="C883" s="635"/>
      <c r="D883" s="635"/>
      <c r="E883" s="635"/>
      <c r="F883" s="105">
        <v>551177</v>
      </c>
      <c r="G883" s="103"/>
      <c r="H883" s="103" t="s">
        <v>2902</v>
      </c>
      <c r="I883" s="103"/>
      <c r="J883" s="635" t="s">
        <v>3245</v>
      </c>
      <c r="K883" s="27">
        <v>55500</v>
      </c>
      <c r="L883" s="103"/>
      <c r="M883" s="103"/>
      <c r="N883" s="111" t="str">
        <f t="shared" si="13"/>
        <v/>
      </c>
    </row>
    <row r="884" spans="1:14">
      <c r="A884" s="103">
        <v>876</v>
      </c>
      <c r="B884" s="129" t="s">
        <v>97</v>
      </c>
      <c r="C884" s="635"/>
      <c r="D884" s="635"/>
      <c r="E884" s="635"/>
      <c r="F884" s="105">
        <v>551178</v>
      </c>
      <c r="G884" s="103"/>
      <c r="H884" s="103" t="s">
        <v>704</v>
      </c>
      <c r="I884" s="103"/>
      <c r="J884" s="635" t="s">
        <v>3245</v>
      </c>
      <c r="K884" s="27">
        <v>55500</v>
      </c>
      <c r="L884" s="103"/>
      <c r="M884" s="103"/>
      <c r="N884" s="111" t="str">
        <f t="shared" si="13"/>
        <v/>
      </c>
    </row>
    <row r="885" spans="1:14">
      <c r="A885" s="103">
        <v>877</v>
      </c>
      <c r="B885" s="129" t="s">
        <v>97</v>
      </c>
      <c r="C885" s="635"/>
      <c r="D885" s="635"/>
      <c r="E885" s="635"/>
      <c r="F885" s="105">
        <v>551179</v>
      </c>
      <c r="G885" s="103"/>
      <c r="H885" s="103" t="s">
        <v>2903</v>
      </c>
      <c r="I885" s="103"/>
      <c r="J885" s="635" t="s">
        <v>3245</v>
      </c>
      <c r="K885" s="27">
        <v>55500</v>
      </c>
      <c r="L885" s="103"/>
      <c r="M885" s="103"/>
      <c r="N885" s="111" t="str">
        <f t="shared" si="13"/>
        <v/>
      </c>
    </row>
    <row r="886" spans="1:14">
      <c r="A886" s="103">
        <v>878</v>
      </c>
      <c r="B886" s="129" t="s">
        <v>97</v>
      </c>
      <c r="C886" s="635"/>
      <c r="D886" s="635"/>
      <c r="E886" s="635"/>
      <c r="F886" s="105">
        <v>551181</v>
      </c>
      <c r="G886" s="103"/>
      <c r="H886" s="58" t="s">
        <v>5570</v>
      </c>
      <c r="I886" s="103"/>
      <c r="J886" s="635" t="s">
        <v>3245</v>
      </c>
      <c r="K886" s="27">
        <v>55500</v>
      </c>
      <c r="L886" s="103"/>
      <c r="M886" s="103"/>
      <c r="N886" s="111" t="str">
        <f t="shared" si="13"/>
        <v/>
      </c>
    </row>
    <row r="887" spans="1:14">
      <c r="A887" s="103">
        <v>879</v>
      </c>
      <c r="B887" s="129" t="s">
        <v>97</v>
      </c>
      <c r="C887" s="635"/>
      <c r="D887" s="635"/>
      <c r="E887" s="635"/>
      <c r="F887" s="105">
        <v>551183</v>
      </c>
      <c r="G887" s="103"/>
      <c r="H887" s="103" t="s">
        <v>4174</v>
      </c>
      <c r="I887" s="103"/>
      <c r="J887" s="635" t="s">
        <v>3245</v>
      </c>
      <c r="K887" s="27">
        <v>55500</v>
      </c>
      <c r="L887" s="103"/>
      <c r="M887" s="103"/>
      <c r="N887" s="111" t="str">
        <f t="shared" si="13"/>
        <v/>
      </c>
    </row>
    <row r="888" spans="1:14">
      <c r="A888" s="103">
        <v>880</v>
      </c>
      <c r="B888" s="129" t="s">
        <v>97</v>
      </c>
      <c r="C888" s="635"/>
      <c r="D888" s="635"/>
      <c r="E888" s="635"/>
      <c r="F888" s="105">
        <v>551185</v>
      </c>
      <c r="G888" s="103"/>
      <c r="H888" s="103" t="s">
        <v>2904</v>
      </c>
      <c r="I888" s="103"/>
      <c r="J888" s="635" t="s">
        <v>3245</v>
      </c>
      <c r="K888" s="27">
        <v>55500</v>
      </c>
      <c r="L888" s="103"/>
      <c r="M888" s="103"/>
      <c r="N888" s="111" t="str">
        <f t="shared" si="13"/>
        <v/>
      </c>
    </row>
    <row r="889" spans="1:14" ht="13">
      <c r="A889" s="103">
        <v>881</v>
      </c>
      <c r="B889" s="129" t="s">
        <v>97</v>
      </c>
      <c r="C889" s="635"/>
      <c r="D889" s="635"/>
      <c r="E889" s="635"/>
      <c r="F889" s="105">
        <v>551186</v>
      </c>
      <c r="G889" s="103"/>
      <c r="H889" s="103" t="s">
        <v>2905</v>
      </c>
      <c r="I889" s="103"/>
      <c r="J889" s="635" t="s">
        <v>3245</v>
      </c>
      <c r="K889" s="27">
        <v>55500</v>
      </c>
      <c r="L889" s="21"/>
      <c r="M889" s="103"/>
      <c r="N889" s="111" t="str">
        <f t="shared" si="13"/>
        <v/>
      </c>
    </row>
    <row r="890" spans="1:14" ht="13">
      <c r="A890" s="103">
        <v>882</v>
      </c>
      <c r="B890" s="129" t="s">
        <v>97</v>
      </c>
      <c r="C890" s="635"/>
      <c r="D890" s="635"/>
      <c r="E890" s="635"/>
      <c r="F890" s="105">
        <v>551188</v>
      </c>
      <c r="G890" s="103"/>
      <c r="H890" s="103" t="s">
        <v>4356</v>
      </c>
      <c r="I890" s="103"/>
      <c r="J890" s="635" t="s">
        <v>3245</v>
      </c>
      <c r="K890" s="27">
        <v>55500</v>
      </c>
      <c r="L890" s="21"/>
      <c r="M890" s="103"/>
      <c r="N890" s="111" t="str">
        <f t="shared" si="13"/>
        <v/>
      </c>
    </row>
    <row r="891" spans="1:14" ht="13">
      <c r="A891" s="103">
        <v>883</v>
      </c>
      <c r="B891" s="129" t="s">
        <v>97</v>
      </c>
      <c r="C891" s="635"/>
      <c r="D891" s="635"/>
      <c r="E891" s="635"/>
      <c r="F891" s="105">
        <v>551191</v>
      </c>
      <c r="G891" s="103"/>
      <c r="H891" s="103" t="s">
        <v>4120</v>
      </c>
      <c r="I891" s="103"/>
      <c r="J891" s="635" t="s">
        <v>3245</v>
      </c>
      <c r="K891" s="27">
        <v>55500</v>
      </c>
      <c r="L891" s="21"/>
      <c r="M891" s="103"/>
      <c r="N891" s="111" t="str">
        <f t="shared" si="13"/>
        <v/>
      </c>
    </row>
    <row r="892" spans="1:14" ht="13">
      <c r="A892" s="103">
        <v>884</v>
      </c>
      <c r="B892" s="129" t="s">
        <v>97</v>
      </c>
      <c r="C892" s="635"/>
      <c r="D892" s="635"/>
      <c r="E892" s="635"/>
      <c r="F892" s="105">
        <v>551192</v>
      </c>
      <c r="G892" s="103"/>
      <c r="H892" s="103" t="s">
        <v>2906</v>
      </c>
      <c r="I892" s="103"/>
      <c r="J892" s="635" t="s">
        <v>3245</v>
      </c>
      <c r="K892" s="27">
        <v>55500</v>
      </c>
      <c r="L892" s="21"/>
      <c r="M892" s="103"/>
      <c r="N892" s="111" t="str">
        <f t="shared" si="13"/>
        <v/>
      </c>
    </row>
    <row r="893" spans="1:14" ht="13">
      <c r="A893" s="103">
        <v>885</v>
      </c>
      <c r="B893" s="129" t="s">
        <v>97</v>
      </c>
      <c r="C893" s="635"/>
      <c r="D893" s="635"/>
      <c r="E893" s="635"/>
      <c r="F893" s="105">
        <v>551196</v>
      </c>
      <c r="G893" s="103"/>
      <c r="H893" s="103" t="s">
        <v>3630</v>
      </c>
      <c r="I893" s="103"/>
      <c r="J893" s="635" t="s">
        <v>3245</v>
      </c>
      <c r="K893" s="27">
        <v>55500</v>
      </c>
      <c r="L893" s="21"/>
      <c r="M893" s="103"/>
      <c r="N893" s="111" t="str">
        <f t="shared" si="13"/>
        <v/>
      </c>
    </row>
    <row r="894" spans="1:14" ht="13">
      <c r="A894" s="103">
        <v>886</v>
      </c>
      <c r="B894" s="129" t="s">
        <v>97</v>
      </c>
      <c r="C894" s="635"/>
      <c r="D894" s="635"/>
      <c r="E894" s="635"/>
      <c r="F894" s="105">
        <v>551197</v>
      </c>
      <c r="G894" s="103"/>
      <c r="H894" s="103" t="s">
        <v>3631</v>
      </c>
      <c r="I894" s="103"/>
      <c r="J894" s="635" t="s">
        <v>3245</v>
      </c>
      <c r="K894" s="27">
        <v>55500</v>
      </c>
      <c r="L894" s="21"/>
      <c r="M894" s="103"/>
      <c r="N894" s="111" t="str">
        <f t="shared" si="13"/>
        <v/>
      </c>
    </row>
    <row r="895" spans="1:14" ht="13">
      <c r="A895" s="103">
        <v>887</v>
      </c>
      <c r="B895" s="129" t="s">
        <v>97</v>
      </c>
      <c r="C895" s="635"/>
      <c r="D895" s="635"/>
      <c r="E895" s="635"/>
      <c r="F895" s="105">
        <v>551198</v>
      </c>
      <c r="G895" s="103"/>
      <c r="H895" s="58" t="s">
        <v>939</v>
      </c>
      <c r="I895" s="103"/>
      <c r="J895" s="635" t="s">
        <v>3245</v>
      </c>
      <c r="K895" s="27">
        <v>55500</v>
      </c>
      <c r="L895" s="21"/>
      <c r="M895" s="103"/>
      <c r="N895" s="111" t="str">
        <f t="shared" si="13"/>
        <v/>
      </c>
    </row>
    <row r="896" spans="1:14" ht="13">
      <c r="A896" s="103">
        <v>888</v>
      </c>
      <c r="B896" s="129" t="s">
        <v>97</v>
      </c>
      <c r="C896" s="635"/>
      <c r="D896" s="635"/>
      <c r="E896" s="635"/>
      <c r="F896" s="105">
        <v>551199</v>
      </c>
      <c r="G896" s="103"/>
      <c r="H896" s="38" t="s">
        <v>4913</v>
      </c>
      <c r="I896" s="103"/>
      <c r="J896" s="635" t="s">
        <v>3245</v>
      </c>
      <c r="K896" s="27">
        <v>55500</v>
      </c>
      <c r="L896" s="21"/>
      <c r="M896" s="103"/>
      <c r="N896" s="111" t="str">
        <f t="shared" si="13"/>
        <v/>
      </c>
    </row>
    <row r="897" spans="1:14" ht="13">
      <c r="A897" s="103">
        <v>889</v>
      </c>
      <c r="B897" s="129" t="s">
        <v>97</v>
      </c>
      <c r="C897" s="635"/>
      <c r="D897" s="635"/>
      <c r="E897" s="635"/>
      <c r="F897" s="105">
        <v>551200</v>
      </c>
      <c r="G897" s="103"/>
      <c r="H897" s="103" t="s">
        <v>312</v>
      </c>
      <c r="I897" s="103"/>
      <c r="J897" s="635" t="s">
        <v>3245</v>
      </c>
      <c r="K897" s="27">
        <v>55500</v>
      </c>
      <c r="L897" s="21"/>
      <c r="M897" s="103"/>
      <c r="N897" s="111" t="str">
        <f t="shared" si="13"/>
        <v/>
      </c>
    </row>
    <row r="898" spans="1:14" ht="13">
      <c r="A898" s="103">
        <v>890</v>
      </c>
      <c r="B898" s="129" t="s">
        <v>97</v>
      </c>
      <c r="C898" s="635"/>
      <c r="D898" s="635"/>
      <c r="E898" s="635"/>
      <c r="F898" s="105">
        <v>551201</v>
      </c>
      <c r="G898" s="103"/>
      <c r="H898" s="103" t="s">
        <v>2715</v>
      </c>
      <c r="I898" s="103"/>
      <c r="J898" s="635" t="s">
        <v>3245</v>
      </c>
      <c r="K898" s="27">
        <v>55500</v>
      </c>
      <c r="L898" s="21"/>
      <c r="M898" s="103"/>
      <c r="N898" s="111" t="str">
        <f t="shared" si="13"/>
        <v/>
      </c>
    </row>
    <row r="899" spans="1:14" ht="13">
      <c r="A899" s="103">
        <v>891</v>
      </c>
      <c r="B899" s="129" t="s">
        <v>97</v>
      </c>
      <c r="C899" s="635"/>
      <c r="D899" s="635"/>
      <c r="E899" s="635"/>
      <c r="F899" s="105">
        <v>551202</v>
      </c>
      <c r="G899" s="103"/>
      <c r="H899" s="58" t="s">
        <v>942</v>
      </c>
      <c r="I899" s="103"/>
      <c r="J899" s="635" t="s">
        <v>3245</v>
      </c>
      <c r="K899" s="27">
        <v>55500</v>
      </c>
      <c r="L899" s="21"/>
      <c r="M899" s="103"/>
      <c r="N899" s="111" t="str">
        <f t="shared" si="13"/>
        <v/>
      </c>
    </row>
    <row r="900" spans="1:14" ht="13">
      <c r="A900" s="103">
        <v>892</v>
      </c>
      <c r="B900" s="129" t="s">
        <v>97</v>
      </c>
      <c r="C900" s="635"/>
      <c r="D900" s="635"/>
      <c r="E900" s="635"/>
      <c r="F900" s="105">
        <v>551203</v>
      </c>
      <c r="G900" s="103"/>
      <c r="H900" s="58" t="s">
        <v>3741</v>
      </c>
      <c r="I900" s="103"/>
      <c r="J900" s="635" t="s">
        <v>3245</v>
      </c>
      <c r="K900" s="27">
        <v>55500</v>
      </c>
      <c r="L900" s="21"/>
      <c r="M900" s="103"/>
      <c r="N900" s="111" t="str">
        <f t="shared" si="13"/>
        <v/>
      </c>
    </row>
    <row r="901" spans="1:14" ht="13">
      <c r="A901" s="103">
        <v>893</v>
      </c>
      <c r="B901" s="129" t="s">
        <v>97</v>
      </c>
      <c r="C901" s="635"/>
      <c r="D901" s="635"/>
      <c r="E901" s="635"/>
      <c r="F901" s="105">
        <v>551204</v>
      </c>
      <c r="G901" s="103"/>
      <c r="H901" s="58" t="s">
        <v>941</v>
      </c>
      <c r="I901" s="103"/>
      <c r="J901" s="635" t="s">
        <v>3245</v>
      </c>
      <c r="K901" s="27">
        <v>55500</v>
      </c>
      <c r="L901" s="21"/>
      <c r="M901" s="103"/>
      <c r="N901" s="111" t="str">
        <f t="shared" si="13"/>
        <v/>
      </c>
    </row>
    <row r="902" spans="1:14" ht="13">
      <c r="A902" s="103">
        <v>894</v>
      </c>
      <c r="B902" s="129" t="s">
        <v>97</v>
      </c>
      <c r="C902" s="635"/>
      <c r="D902" s="635"/>
      <c r="E902" s="635"/>
      <c r="F902" s="105">
        <v>551205</v>
      </c>
      <c r="G902" s="103"/>
      <c r="H902" s="58" t="s">
        <v>5982</v>
      </c>
      <c r="I902" s="103"/>
      <c r="J902" s="635" t="s">
        <v>3245</v>
      </c>
      <c r="K902" s="27">
        <v>55500</v>
      </c>
      <c r="L902" s="21"/>
      <c r="M902" s="103"/>
      <c r="N902" s="111" t="str">
        <f t="shared" si="13"/>
        <v/>
      </c>
    </row>
    <row r="903" spans="1:14" ht="13">
      <c r="A903" s="103">
        <v>895</v>
      </c>
      <c r="B903" s="129" t="s">
        <v>97</v>
      </c>
      <c r="C903" s="635"/>
      <c r="D903" s="635"/>
      <c r="E903" s="635"/>
      <c r="F903" s="105">
        <v>551206</v>
      </c>
      <c r="G903" s="103"/>
      <c r="H903" s="58" t="s">
        <v>5372</v>
      </c>
      <c r="I903" s="103"/>
      <c r="J903" s="635" t="s">
        <v>3245</v>
      </c>
      <c r="K903" s="27">
        <v>55500</v>
      </c>
      <c r="L903" s="21"/>
      <c r="M903" s="103"/>
      <c r="N903" s="111" t="str">
        <f t="shared" si="13"/>
        <v/>
      </c>
    </row>
    <row r="904" spans="1:14" ht="13">
      <c r="A904" s="103">
        <v>896</v>
      </c>
      <c r="B904" s="129" t="s">
        <v>97</v>
      </c>
      <c r="C904" s="635"/>
      <c r="D904" s="635"/>
      <c r="E904" s="635"/>
      <c r="F904" s="105">
        <v>551208</v>
      </c>
      <c r="G904" s="103"/>
      <c r="H904" s="58" t="s">
        <v>2620</v>
      </c>
      <c r="I904" s="103"/>
      <c r="J904" s="635" t="s">
        <v>3245</v>
      </c>
      <c r="K904" s="27">
        <v>55500</v>
      </c>
      <c r="L904" s="21"/>
      <c r="M904" s="103"/>
      <c r="N904" s="111" t="str">
        <f t="shared" si="13"/>
        <v/>
      </c>
    </row>
    <row r="905" spans="1:14" ht="13">
      <c r="A905" s="103">
        <v>897</v>
      </c>
      <c r="B905" s="129" t="s">
        <v>97</v>
      </c>
      <c r="C905" s="635"/>
      <c r="D905" s="635"/>
      <c r="E905" s="635"/>
      <c r="F905" s="105">
        <v>551209</v>
      </c>
      <c r="G905" s="103"/>
      <c r="H905" s="58" t="s">
        <v>4853</v>
      </c>
      <c r="I905" s="103"/>
      <c r="J905" s="635" t="s">
        <v>3245</v>
      </c>
      <c r="K905" s="27">
        <v>55500</v>
      </c>
      <c r="L905" s="21"/>
      <c r="M905" s="103"/>
      <c r="N905" s="111" t="str">
        <f t="shared" si="13"/>
        <v/>
      </c>
    </row>
    <row r="906" spans="1:14" ht="13">
      <c r="A906" s="103">
        <v>898</v>
      </c>
      <c r="B906" s="129" t="s">
        <v>97</v>
      </c>
      <c r="C906" s="635"/>
      <c r="D906" s="635"/>
      <c r="E906" s="635"/>
      <c r="F906" s="105">
        <v>551210</v>
      </c>
      <c r="G906" s="103"/>
      <c r="H906" s="58" t="s">
        <v>4856</v>
      </c>
      <c r="I906" s="103"/>
      <c r="J906" s="635" t="s">
        <v>3245</v>
      </c>
      <c r="K906" s="27">
        <v>55500</v>
      </c>
      <c r="L906" s="21"/>
      <c r="M906" s="103"/>
      <c r="N906" s="111" t="str">
        <f t="shared" si="13"/>
        <v/>
      </c>
    </row>
    <row r="907" spans="1:14" ht="13">
      <c r="A907" s="103">
        <v>899</v>
      </c>
      <c r="B907" s="129" t="s">
        <v>97</v>
      </c>
      <c r="C907" s="635"/>
      <c r="D907" s="635"/>
      <c r="E907" s="635"/>
      <c r="F907" s="105">
        <v>551211</v>
      </c>
      <c r="G907" s="103"/>
      <c r="H907" s="58" t="s">
        <v>564</v>
      </c>
      <c r="I907" s="103"/>
      <c r="J907" s="635" t="s">
        <v>3245</v>
      </c>
      <c r="K907" s="27">
        <v>55500</v>
      </c>
      <c r="L907" s="21"/>
      <c r="M907" s="103"/>
      <c r="N907" s="111" t="str">
        <f t="shared" si="13"/>
        <v/>
      </c>
    </row>
    <row r="908" spans="1:14" ht="13">
      <c r="A908" s="103">
        <v>900</v>
      </c>
      <c r="B908" s="129" t="s">
        <v>97</v>
      </c>
      <c r="C908" s="635"/>
      <c r="D908" s="635"/>
      <c r="E908" s="635"/>
      <c r="F908" s="105">
        <v>551212</v>
      </c>
      <c r="G908" s="103"/>
      <c r="H908" s="58" t="s">
        <v>6508</v>
      </c>
      <c r="I908" s="103"/>
      <c r="J908" s="635" t="s">
        <v>3245</v>
      </c>
      <c r="K908" s="27">
        <v>55500</v>
      </c>
      <c r="L908" s="21"/>
      <c r="M908" s="103"/>
      <c r="N908" s="111" t="str">
        <f t="shared" si="13"/>
        <v/>
      </c>
    </row>
    <row r="909" spans="1:14" ht="13">
      <c r="A909" s="103">
        <v>901</v>
      </c>
      <c r="B909" s="129" t="s">
        <v>97</v>
      </c>
      <c r="C909" s="635"/>
      <c r="D909" s="635"/>
      <c r="E909" s="635"/>
      <c r="F909" s="105">
        <v>551214</v>
      </c>
      <c r="G909" s="103"/>
      <c r="H909" s="58" t="s">
        <v>4016</v>
      </c>
      <c r="I909" s="103"/>
      <c r="J909" s="635" t="s">
        <v>3245</v>
      </c>
      <c r="K909" s="27">
        <v>55500</v>
      </c>
      <c r="L909" s="21"/>
      <c r="M909" s="103"/>
      <c r="N909" s="111" t="str">
        <f t="shared" si="13"/>
        <v/>
      </c>
    </row>
    <row r="910" spans="1:14" ht="13">
      <c r="A910" s="103">
        <v>902</v>
      </c>
      <c r="B910" s="129" t="s">
        <v>97</v>
      </c>
      <c r="C910" s="635"/>
      <c r="D910" s="635"/>
      <c r="E910" s="635"/>
      <c r="F910" s="105">
        <v>551216</v>
      </c>
      <c r="G910" s="103"/>
      <c r="H910" s="58" t="s">
        <v>4022</v>
      </c>
      <c r="I910" s="103"/>
      <c r="J910" s="635" t="s">
        <v>3245</v>
      </c>
      <c r="K910" s="27">
        <v>55500</v>
      </c>
      <c r="L910" s="21"/>
      <c r="M910" s="103"/>
      <c r="N910" s="111" t="str">
        <f t="shared" si="13"/>
        <v/>
      </c>
    </row>
    <row r="911" spans="1:14" ht="13">
      <c r="A911" s="103">
        <v>903</v>
      </c>
      <c r="B911" s="129" t="s">
        <v>97</v>
      </c>
      <c r="C911" s="635"/>
      <c r="D911" s="635"/>
      <c r="E911" s="635"/>
      <c r="F911" s="105">
        <v>551217</v>
      </c>
      <c r="G911" s="103"/>
      <c r="H911" s="58" t="s">
        <v>3844</v>
      </c>
      <c r="I911" s="103"/>
      <c r="J911" s="635" t="s">
        <v>3245</v>
      </c>
      <c r="K911" s="27">
        <v>55500</v>
      </c>
      <c r="L911" s="21"/>
      <c r="M911" s="103"/>
      <c r="N911" s="111" t="str">
        <f t="shared" si="13"/>
        <v/>
      </c>
    </row>
    <row r="912" spans="1:14" ht="13">
      <c r="A912" s="103">
        <v>904</v>
      </c>
      <c r="B912" s="129" t="s">
        <v>97</v>
      </c>
      <c r="C912" s="635"/>
      <c r="D912" s="635"/>
      <c r="E912" s="635"/>
      <c r="F912" s="105">
        <v>551218</v>
      </c>
      <c r="G912" s="103"/>
      <c r="H912" s="58" t="s">
        <v>3843</v>
      </c>
      <c r="I912" s="103"/>
      <c r="J912" s="635" t="s">
        <v>3245</v>
      </c>
      <c r="K912" s="27">
        <v>55500</v>
      </c>
      <c r="L912" s="21"/>
      <c r="M912" s="103"/>
      <c r="N912" s="111" t="str">
        <f t="shared" si="13"/>
        <v/>
      </c>
    </row>
    <row r="913" spans="1:14" ht="13">
      <c r="A913" s="103">
        <v>905</v>
      </c>
      <c r="B913" s="129" t="s">
        <v>97</v>
      </c>
      <c r="C913" s="635"/>
      <c r="D913" s="635"/>
      <c r="E913" s="635"/>
      <c r="F913" s="105">
        <v>551221</v>
      </c>
      <c r="G913" s="103"/>
      <c r="H913" s="58" t="s">
        <v>5693</v>
      </c>
      <c r="I913" s="103"/>
      <c r="J913" s="635" t="s">
        <v>3245</v>
      </c>
      <c r="K913" s="27">
        <v>55500</v>
      </c>
      <c r="L913" s="21"/>
      <c r="M913" s="103"/>
      <c r="N913" s="111" t="str">
        <f t="shared" si="13"/>
        <v/>
      </c>
    </row>
    <row r="914" spans="1:14" ht="13">
      <c r="A914" s="103">
        <v>906</v>
      </c>
      <c r="B914" s="129" t="s">
        <v>97</v>
      </c>
      <c r="C914" s="635"/>
      <c r="D914" s="635"/>
      <c r="E914" s="635"/>
      <c r="F914" s="105">
        <v>551222</v>
      </c>
      <c r="G914" s="103"/>
      <c r="H914" s="58" t="s">
        <v>5662</v>
      </c>
      <c r="I914" s="103"/>
      <c r="J914" s="635" t="s">
        <v>3245</v>
      </c>
      <c r="K914" s="27">
        <v>55500</v>
      </c>
      <c r="L914" s="21"/>
      <c r="M914" s="103"/>
      <c r="N914" s="111" t="str">
        <f t="shared" si="13"/>
        <v/>
      </c>
    </row>
    <row r="915" spans="1:14" ht="13">
      <c r="A915" s="103">
        <v>907</v>
      </c>
      <c r="B915" s="129" t="s">
        <v>97</v>
      </c>
      <c r="C915" s="635"/>
      <c r="D915" s="635"/>
      <c r="E915" s="635"/>
      <c r="F915" s="105">
        <v>551223</v>
      </c>
      <c r="G915" s="103"/>
      <c r="H915" s="58" t="s">
        <v>4271</v>
      </c>
      <c r="I915" s="103"/>
      <c r="J915" s="635" t="s">
        <v>3245</v>
      </c>
      <c r="K915" s="27">
        <v>55500</v>
      </c>
      <c r="L915" s="21"/>
      <c r="M915" s="103"/>
      <c r="N915" s="111" t="str">
        <f t="shared" si="13"/>
        <v/>
      </c>
    </row>
    <row r="916" spans="1:14" ht="13">
      <c r="A916" s="103">
        <v>908</v>
      </c>
      <c r="B916" s="129" t="s">
        <v>97</v>
      </c>
      <c r="C916" s="635"/>
      <c r="D916" s="635"/>
      <c r="E916" s="635"/>
      <c r="F916" s="105">
        <v>551224</v>
      </c>
      <c r="G916" s="103"/>
      <c r="H916" s="58" t="s">
        <v>4854</v>
      </c>
      <c r="I916" s="103"/>
      <c r="J916" s="635" t="s">
        <v>3245</v>
      </c>
      <c r="K916" s="27">
        <v>55500</v>
      </c>
      <c r="L916" s="21"/>
      <c r="M916" s="103"/>
      <c r="N916" s="111" t="str">
        <f t="shared" si="13"/>
        <v/>
      </c>
    </row>
    <row r="917" spans="1:14" ht="13">
      <c r="A917" s="103">
        <v>909</v>
      </c>
      <c r="B917" s="129" t="s">
        <v>97</v>
      </c>
      <c r="C917" s="635"/>
      <c r="D917" s="635"/>
      <c r="E917" s="635"/>
      <c r="F917" s="105">
        <v>551226</v>
      </c>
      <c r="G917" s="103"/>
      <c r="H917" s="58" t="s">
        <v>4857</v>
      </c>
      <c r="I917" s="103"/>
      <c r="J917" s="635" t="s">
        <v>3245</v>
      </c>
      <c r="K917" s="27">
        <v>55500</v>
      </c>
      <c r="L917" s="21"/>
      <c r="M917" s="103"/>
      <c r="N917" s="111" t="str">
        <f t="shared" ref="N917:N958" si="14">LEFT(M917,3)</f>
        <v/>
      </c>
    </row>
    <row r="918" spans="1:14" ht="13">
      <c r="A918" s="103">
        <v>910</v>
      </c>
      <c r="B918" s="129" t="s">
        <v>97</v>
      </c>
      <c r="C918" s="635"/>
      <c r="D918" s="635"/>
      <c r="E918" s="635"/>
      <c r="F918" s="105">
        <v>551227</v>
      </c>
      <c r="G918" s="103"/>
      <c r="H918" s="58" t="s">
        <v>4855</v>
      </c>
      <c r="I918" s="103"/>
      <c r="J918" s="635" t="s">
        <v>3245</v>
      </c>
      <c r="K918" s="27">
        <v>55500</v>
      </c>
      <c r="L918" s="21"/>
      <c r="M918" s="103"/>
      <c r="N918" s="111" t="str">
        <f t="shared" si="14"/>
        <v/>
      </c>
    </row>
    <row r="919" spans="1:14" ht="13">
      <c r="A919" s="103">
        <v>911</v>
      </c>
      <c r="B919" s="129" t="s">
        <v>97</v>
      </c>
      <c r="C919" s="635"/>
      <c r="D919" s="635"/>
      <c r="E919" s="635"/>
      <c r="F919" s="105">
        <v>551228</v>
      </c>
      <c r="G919" s="103"/>
      <c r="H919" s="58" t="s">
        <v>6119</v>
      </c>
      <c r="I919" s="103"/>
      <c r="J919" s="635" t="s">
        <v>3245</v>
      </c>
      <c r="K919" s="27">
        <v>55500</v>
      </c>
      <c r="L919" s="21"/>
      <c r="M919" s="103"/>
      <c r="N919" s="111" t="str">
        <f t="shared" si="14"/>
        <v/>
      </c>
    </row>
    <row r="920" spans="1:14" ht="13">
      <c r="A920" s="103">
        <v>912</v>
      </c>
      <c r="B920" s="129" t="s">
        <v>97</v>
      </c>
      <c r="C920" s="635"/>
      <c r="D920" s="635"/>
      <c r="E920" s="635"/>
      <c r="F920" s="105">
        <v>551229</v>
      </c>
      <c r="G920" s="103"/>
      <c r="H920" s="58" t="s">
        <v>4206</v>
      </c>
      <c r="I920" s="103"/>
      <c r="J920" s="635" t="s">
        <v>3245</v>
      </c>
      <c r="K920" s="27">
        <v>55500</v>
      </c>
      <c r="L920" s="21"/>
      <c r="M920" s="103"/>
      <c r="N920" s="111" t="str">
        <f t="shared" si="14"/>
        <v/>
      </c>
    </row>
    <row r="921" spans="1:14" ht="13">
      <c r="A921" s="103">
        <v>913</v>
      </c>
      <c r="B921" s="129" t="s">
        <v>97</v>
      </c>
      <c r="C921" s="635"/>
      <c r="D921" s="635"/>
      <c r="E921" s="635"/>
      <c r="F921" s="105">
        <v>551231</v>
      </c>
      <c r="G921" s="103"/>
      <c r="H921" s="58" t="s">
        <v>5035</v>
      </c>
      <c r="I921" s="103"/>
      <c r="J921" s="635" t="s">
        <v>3245</v>
      </c>
      <c r="K921" s="27">
        <v>55500</v>
      </c>
      <c r="L921" s="21"/>
      <c r="M921" s="103"/>
      <c r="N921" s="111" t="str">
        <f t="shared" si="14"/>
        <v/>
      </c>
    </row>
    <row r="922" spans="1:14" ht="13">
      <c r="A922" s="103">
        <v>914</v>
      </c>
      <c r="B922" s="129" t="s">
        <v>97</v>
      </c>
      <c r="C922" s="635"/>
      <c r="D922" s="635"/>
      <c r="E922" s="635"/>
      <c r="F922" s="105">
        <v>551232</v>
      </c>
      <c r="G922" s="103"/>
      <c r="H922" s="58" t="s">
        <v>4927</v>
      </c>
      <c r="I922" s="103"/>
      <c r="J922" s="635" t="s">
        <v>3245</v>
      </c>
      <c r="K922" s="27">
        <v>55500</v>
      </c>
      <c r="L922" s="21"/>
      <c r="M922" s="103"/>
      <c r="N922" s="111" t="str">
        <f t="shared" si="14"/>
        <v/>
      </c>
    </row>
    <row r="923" spans="1:14" ht="13">
      <c r="A923" s="103">
        <v>915</v>
      </c>
      <c r="B923" s="129" t="s">
        <v>97</v>
      </c>
      <c r="C923" s="635"/>
      <c r="D923" s="635"/>
      <c r="E923" s="635"/>
      <c r="F923" s="105">
        <v>551234</v>
      </c>
      <c r="G923" s="103"/>
      <c r="H923" s="58" t="s">
        <v>6969</v>
      </c>
      <c r="I923" s="103"/>
      <c r="J923" s="635" t="s">
        <v>3245</v>
      </c>
      <c r="K923" s="27">
        <v>55500</v>
      </c>
      <c r="L923" s="21"/>
      <c r="M923" s="103"/>
      <c r="N923" s="111" t="str">
        <f t="shared" si="14"/>
        <v/>
      </c>
    </row>
    <row r="924" spans="1:14" ht="13">
      <c r="A924" s="103">
        <v>916</v>
      </c>
      <c r="B924" s="129" t="s">
        <v>97</v>
      </c>
      <c r="C924" s="635"/>
      <c r="D924" s="635"/>
      <c r="E924" s="635"/>
      <c r="F924" s="105">
        <v>551235</v>
      </c>
      <c r="G924" s="103"/>
      <c r="H924" s="58" t="s">
        <v>5058</v>
      </c>
      <c r="I924" s="103"/>
      <c r="J924" s="635" t="s">
        <v>3245</v>
      </c>
      <c r="K924" s="27">
        <v>55500</v>
      </c>
      <c r="L924" s="21"/>
      <c r="M924" s="103"/>
      <c r="N924" s="111" t="str">
        <f t="shared" si="14"/>
        <v/>
      </c>
    </row>
    <row r="925" spans="1:14" ht="13">
      <c r="A925" s="103">
        <v>917</v>
      </c>
      <c r="B925" s="129" t="s">
        <v>97</v>
      </c>
      <c r="C925" s="635"/>
      <c r="D925" s="635"/>
      <c r="E925" s="635"/>
      <c r="F925" s="105">
        <v>551237</v>
      </c>
      <c r="G925" s="103"/>
      <c r="H925" s="58" t="s">
        <v>5588</v>
      </c>
      <c r="I925" s="103"/>
      <c r="J925" s="635" t="s">
        <v>3245</v>
      </c>
      <c r="K925" s="27">
        <v>55500</v>
      </c>
      <c r="L925" s="21"/>
      <c r="M925" s="103"/>
      <c r="N925" s="111" t="str">
        <f t="shared" si="14"/>
        <v/>
      </c>
    </row>
    <row r="926" spans="1:14" ht="13">
      <c r="A926" s="103">
        <v>918</v>
      </c>
      <c r="B926" s="129" t="s">
        <v>97</v>
      </c>
      <c r="C926" s="635"/>
      <c r="D926" s="635"/>
      <c r="E926" s="635"/>
      <c r="F926" s="105">
        <v>551238</v>
      </c>
      <c r="G926" s="103"/>
      <c r="H926" s="58" t="s">
        <v>5588</v>
      </c>
      <c r="I926" s="103"/>
      <c r="J926" s="635" t="s">
        <v>3245</v>
      </c>
      <c r="K926" s="27">
        <v>55500</v>
      </c>
      <c r="L926" s="21"/>
      <c r="M926" s="103"/>
      <c r="N926" s="111" t="str">
        <f t="shared" si="14"/>
        <v/>
      </c>
    </row>
    <row r="927" spans="1:14" ht="13">
      <c r="A927" s="103">
        <v>919</v>
      </c>
      <c r="B927" s="129" t="s">
        <v>97</v>
      </c>
      <c r="C927" s="635"/>
      <c r="D927" s="635"/>
      <c r="E927" s="635"/>
      <c r="F927" s="105">
        <v>551239</v>
      </c>
      <c r="G927" s="103"/>
      <c r="H927" s="58" t="s">
        <v>5059</v>
      </c>
      <c r="I927" s="103"/>
      <c r="J927" s="635" t="s">
        <v>3245</v>
      </c>
      <c r="K927" s="27">
        <v>55500</v>
      </c>
      <c r="L927" s="21"/>
      <c r="M927" s="103"/>
      <c r="N927" s="111" t="str">
        <f t="shared" si="14"/>
        <v/>
      </c>
    </row>
    <row r="928" spans="1:14" ht="13">
      <c r="A928" s="103">
        <v>920</v>
      </c>
      <c r="B928" s="129" t="s">
        <v>97</v>
      </c>
      <c r="C928" s="635"/>
      <c r="D928" s="635"/>
      <c r="E928" s="635"/>
      <c r="F928" s="105">
        <v>551241</v>
      </c>
      <c r="G928" s="103"/>
      <c r="H928" s="58" t="s">
        <v>5248</v>
      </c>
      <c r="I928" s="103"/>
      <c r="J928" s="635" t="s">
        <v>3245</v>
      </c>
      <c r="K928" s="27">
        <v>55500</v>
      </c>
      <c r="L928" s="21"/>
      <c r="M928" s="103"/>
      <c r="N928" s="111" t="str">
        <f t="shared" si="14"/>
        <v/>
      </c>
    </row>
    <row r="929" spans="1:14" ht="13">
      <c r="A929" s="103">
        <v>921</v>
      </c>
      <c r="B929" s="129" t="s">
        <v>97</v>
      </c>
      <c r="C929" s="635"/>
      <c r="D929" s="635"/>
      <c r="E929" s="635"/>
      <c r="F929" s="105">
        <v>551242</v>
      </c>
      <c r="G929" s="103"/>
      <c r="H929" s="58" t="s">
        <v>8582</v>
      </c>
      <c r="I929" s="103"/>
      <c r="J929" s="635" t="s">
        <v>3245</v>
      </c>
      <c r="K929" s="27">
        <v>55500</v>
      </c>
      <c r="L929" s="21"/>
      <c r="M929" s="103"/>
    </row>
    <row r="930" spans="1:14" ht="13">
      <c r="A930" s="103">
        <v>922</v>
      </c>
      <c r="B930" s="129" t="s">
        <v>97</v>
      </c>
      <c r="C930" s="635"/>
      <c r="D930" s="635"/>
      <c r="E930" s="635"/>
      <c r="F930" s="105">
        <v>551243</v>
      </c>
      <c r="G930" s="103"/>
      <c r="H930" s="58" t="s">
        <v>5475</v>
      </c>
      <c r="I930" s="103"/>
      <c r="J930" s="635" t="s">
        <v>3245</v>
      </c>
      <c r="K930" s="27">
        <v>55500</v>
      </c>
      <c r="L930" s="21"/>
      <c r="M930" s="103"/>
      <c r="N930" s="111" t="str">
        <f t="shared" si="14"/>
        <v/>
      </c>
    </row>
    <row r="931" spans="1:14" ht="13">
      <c r="A931" s="103">
        <v>923</v>
      </c>
      <c r="B931" s="129" t="s">
        <v>97</v>
      </c>
      <c r="C931" s="635"/>
      <c r="D931" s="635"/>
      <c r="E931" s="635"/>
      <c r="F931" s="105">
        <v>551244</v>
      </c>
      <c r="G931" s="103"/>
      <c r="H931" s="58" t="s">
        <v>5432</v>
      </c>
      <c r="I931" s="103"/>
      <c r="J931" s="635" t="s">
        <v>3245</v>
      </c>
      <c r="K931" s="27">
        <v>55500</v>
      </c>
      <c r="L931" s="21"/>
      <c r="M931" s="103"/>
      <c r="N931" s="111" t="str">
        <f t="shared" si="14"/>
        <v/>
      </c>
    </row>
    <row r="932" spans="1:14" ht="13">
      <c r="A932" s="103">
        <v>924</v>
      </c>
      <c r="B932" s="129" t="s">
        <v>97</v>
      </c>
      <c r="C932" s="635"/>
      <c r="D932" s="635"/>
      <c r="E932" s="635"/>
      <c r="F932" s="105">
        <v>551246</v>
      </c>
      <c r="G932" s="103"/>
      <c r="H932" s="58" t="s">
        <v>5505</v>
      </c>
      <c r="I932" s="103"/>
      <c r="J932" s="635" t="s">
        <v>3245</v>
      </c>
      <c r="K932" s="27">
        <v>55500</v>
      </c>
      <c r="L932" s="21"/>
      <c r="M932" s="103"/>
      <c r="N932" s="111" t="str">
        <f t="shared" si="14"/>
        <v/>
      </c>
    </row>
    <row r="933" spans="1:14" ht="13">
      <c r="A933" s="103">
        <v>925</v>
      </c>
      <c r="B933" s="129" t="s">
        <v>97</v>
      </c>
      <c r="C933" s="635"/>
      <c r="D933" s="635"/>
      <c r="E933" s="635"/>
      <c r="F933" s="105">
        <v>551248</v>
      </c>
      <c r="G933" s="103"/>
      <c r="H933" s="58" t="s">
        <v>5858</v>
      </c>
      <c r="I933" s="103"/>
      <c r="J933" s="635" t="s">
        <v>3245</v>
      </c>
      <c r="K933" s="27">
        <v>55500</v>
      </c>
      <c r="L933" s="21"/>
      <c r="M933" s="103"/>
      <c r="N933" s="111" t="str">
        <f t="shared" si="14"/>
        <v/>
      </c>
    </row>
    <row r="934" spans="1:14" ht="13">
      <c r="A934" s="103">
        <v>926</v>
      </c>
      <c r="B934" s="129" t="s">
        <v>97</v>
      </c>
      <c r="C934" s="635"/>
      <c r="D934" s="635"/>
      <c r="E934" s="635"/>
      <c r="F934" s="105">
        <v>551249</v>
      </c>
      <c r="G934" s="103"/>
      <c r="H934" s="58" t="s">
        <v>7023</v>
      </c>
      <c r="I934" s="103"/>
      <c r="J934" s="635" t="s">
        <v>3245</v>
      </c>
      <c r="K934" s="27">
        <v>55500</v>
      </c>
      <c r="L934" s="21"/>
      <c r="M934" s="103"/>
      <c r="N934" s="111" t="str">
        <f t="shared" si="14"/>
        <v/>
      </c>
    </row>
    <row r="935" spans="1:14" ht="13">
      <c r="A935" s="103">
        <v>927</v>
      </c>
      <c r="B935" s="129" t="s">
        <v>97</v>
      </c>
      <c r="C935" s="635"/>
      <c r="D935" s="635"/>
      <c r="E935" s="635"/>
      <c r="F935" s="105">
        <v>551251</v>
      </c>
      <c r="G935" s="103"/>
      <c r="H935" s="58" t="s">
        <v>7687</v>
      </c>
      <c r="I935" s="103"/>
      <c r="J935" s="635" t="s">
        <v>3245</v>
      </c>
      <c r="K935" s="27">
        <v>55500</v>
      </c>
      <c r="L935" s="21"/>
      <c r="M935" s="103"/>
      <c r="N935" s="111" t="str">
        <f t="shared" si="14"/>
        <v/>
      </c>
    </row>
    <row r="936" spans="1:14" ht="13">
      <c r="A936" s="103">
        <v>928</v>
      </c>
      <c r="B936" s="129" t="s">
        <v>97</v>
      </c>
      <c r="C936" s="635"/>
      <c r="D936" s="635"/>
      <c r="E936" s="635"/>
      <c r="F936" s="105">
        <v>551253</v>
      </c>
      <c r="G936" s="103"/>
      <c r="H936" s="58" t="s">
        <v>5802</v>
      </c>
      <c r="I936" s="103"/>
      <c r="J936" s="635" t="s">
        <v>3245</v>
      </c>
      <c r="K936" s="27">
        <v>55500</v>
      </c>
      <c r="L936" s="21"/>
      <c r="M936" s="103"/>
      <c r="N936" s="111" t="str">
        <f t="shared" si="14"/>
        <v/>
      </c>
    </row>
    <row r="937" spans="1:14" ht="13">
      <c r="A937" s="103">
        <v>929</v>
      </c>
      <c r="B937" s="129" t="s">
        <v>97</v>
      </c>
      <c r="C937" s="635"/>
      <c r="D937" s="635"/>
      <c r="E937" s="635"/>
      <c r="F937" s="105">
        <v>551254</v>
      </c>
      <c r="G937" s="103"/>
      <c r="H937" s="58" t="s">
        <v>5870</v>
      </c>
      <c r="I937" s="103"/>
      <c r="J937" s="635" t="s">
        <v>3245</v>
      </c>
      <c r="K937" s="27">
        <v>55500</v>
      </c>
      <c r="L937" s="21"/>
      <c r="M937" s="103"/>
      <c r="N937" s="111" t="str">
        <f t="shared" si="14"/>
        <v/>
      </c>
    </row>
    <row r="938" spans="1:14" ht="13">
      <c r="A938" s="103">
        <v>930</v>
      </c>
      <c r="B938" s="129" t="s">
        <v>97</v>
      </c>
      <c r="C938" s="635"/>
      <c r="D938" s="635"/>
      <c r="E938" s="635"/>
      <c r="F938" s="105">
        <v>551257</v>
      </c>
      <c r="G938" s="103"/>
      <c r="H938" s="58" t="s">
        <v>6202</v>
      </c>
      <c r="I938" s="103"/>
      <c r="J938" s="635" t="s">
        <v>3245</v>
      </c>
      <c r="K938" s="27">
        <v>55500</v>
      </c>
      <c r="L938" s="21"/>
      <c r="M938" s="103"/>
      <c r="N938" s="111" t="str">
        <f t="shared" si="14"/>
        <v/>
      </c>
    </row>
    <row r="939" spans="1:14" ht="13">
      <c r="A939" s="103">
        <v>931</v>
      </c>
      <c r="B939" s="129" t="s">
        <v>97</v>
      </c>
      <c r="C939" s="635"/>
      <c r="D939" s="635"/>
      <c r="E939" s="635"/>
      <c r="F939" s="105">
        <v>551259</v>
      </c>
      <c r="G939" s="103"/>
      <c r="H939" s="58" t="s">
        <v>6309</v>
      </c>
      <c r="I939" s="103"/>
      <c r="J939" s="635" t="s">
        <v>3245</v>
      </c>
      <c r="K939" s="27">
        <v>55500</v>
      </c>
      <c r="L939" s="21"/>
      <c r="M939" s="103"/>
      <c r="N939" s="111" t="str">
        <f t="shared" si="14"/>
        <v/>
      </c>
    </row>
    <row r="940" spans="1:14" ht="13">
      <c r="A940" s="103">
        <v>932</v>
      </c>
      <c r="B940" s="129" t="s">
        <v>97</v>
      </c>
      <c r="C940" s="635"/>
      <c r="D940" s="635"/>
      <c r="E940" s="635"/>
      <c r="F940" s="105">
        <v>551261</v>
      </c>
      <c r="G940" s="103"/>
      <c r="H940" s="58" t="s">
        <v>6484</v>
      </c>
      <c r="I940" s="103"/>
      <c r="J940" s="635" t="s">
        <v>3245</v>
      </c>
      <c r="K940" s="27">
        <v>55500</v>
      </c>
      <c r="L940" s="21"/>
      <c r="M940" s="103"/>
      <c r="N940" s="111" t="str">
        <f t="shared" si="14"/>
        <v/>
      </c>
    </row>
    <row r="941" spans="1:14" ht="13">
      <c r="A941" s="103">
        <v>933</v>
      </c>
      <c r="B941" s="129" t="s">
        <v>97</v>
      </c>
      <c r="C941" s="635"/>
      <c r="D941" s="635"/>
      <c r="E941" s="635"/>
      <c r="F941" s="112">
        <v>551263</v>
      </c>
      <c r="G941" s="103"/>
      <c r="H941" s="111" t="s">
        <v>6497</v>
      </c>
      <c r="J941" s="635" t="s">
        <v>3245</v>
      </c>
      <c r="K941" s="27">
        <v>55500</v>
      </c>
      <c r="L941" s="21"/>
      <c r="M941" s="103"/>
      <c r="N941" s="111" t="str">
        <f t="shared" si="14"/>
        <v/>
      </c>
    </row>
    <row r="942" spans="1:14">
      <c r="A942" s="103">
        <v>934</v>
      </c>
      <c r="B942" s="129" t="s">
        <v>97</v>
      </c>
      <c r="F942" s="112">
        <v>551264</v>
      </c>
      <c r="G942" s="103"/>
      <c r="H942" s="111" t="s">
        <v>6686</v>
      </c>
      <c r="J942" s="635" t="s">
        <v>3245</v>
      </c>
      <c r="K942" s="27">
        <v>55500</v>
      </c>
      <c r="L942" s="103"/>
      <c r="M942" s="103"/>
      <c r="N942" s="111" t="str">
        <f t="shared" si="14"/>
        <v/>
      </c>
    </row>
    <row r="943" spans="1:14">
      <c r="A943" s="103">
        <v>935</v>
      </c>
      <c r="B943" s="129" t="s">
        <v>97</v>
      </c>
      <c r="F943" s="105">
        <v>551268</v>
      </c>
      <c r="G943" s="103"/>
      <c r="H943" s="58" t="s">
        <v>6840</v>
      </c>
      <c r="I943" s="103"/>
      <c r="J943" s="635" t="s">
        <v>3245</v>
      </c>
      <c r="K943" s="27">
        <v>55500</v>
      </c>
      <c r="L943" s="103"/>
      <c r="M943" s="103"/>
      <c r="N943" s="111" t="str">
        <f t="shared" si="14"/>
        <v/>
      </c>
    </row>
    <row r="944" spans="1:14">
      <c r="A944" s="103">
        <v>936</v>
      </c>
      <c r="B944" s="129" t="s">
        <v>97</v>
      </c>
      <c r="F944" s="105">
        <v>551269</v>
      </c>
      <c r="G944" s="103"/>
      <c r="H944" s="58" t="s">
        <v>6170</v>
      </c>
      <c r="I944" s="103"/>
      <c r="J944" s="635" t="s">
        <v>3245</v>
      </c>
      <c r="K944" s="27">
        <v>55500</v>
      </c>
      <c r="L944" s="103"/>
      <c r="M944" s="103"/>
      <c r="N944" s="111" t="str">
        <f t="shared" si="14"/>
        <v/>
      </c>
    </row>
    <row r="945" spans="1:14">
      <c r="A945" s="103">
        <v>937</v>
      </c>
      <c r="B945" s="129" t="s">
        <v>97</v>
      </c>
      <c r="F945" s="112">
        <v>551272</v>
      </c>
      <c r="G945" s="103"/>
      <c r="H945" s="111" t="s">
        <v>6841</v>
      </c>
      <c r="I945" s="103"/>
      <c r="J945" s="635" t="s">
        <v>3245</v>
      </c>
      <c r="K945" s="27">
        <v>55500</v>
      </c>
      <c r="L945" s="103"/>
      <c r="M945" s="103"/>
      <c r="N945" s="111" t="str">
        <f t="shared" si="14"/>
        <v/>
      </c>
    </row>
    <row r="946" spans="1:14">
      <c r="A946" s="103">
        <v>938</v>
      </c>
      <c r="B946" s="129" t="s">
        <v>97</v>
      </c>
      <c r="F946" s="112">
        <v>551278</v>
      </c>
      <c r="G946" s="103"/>
      <c r="H946" s="111" t="s">
        <v>6788</v>
      </c>
      <c r="J946" s="635" t="s">
        <v>3245</v>
      </c>
      <c r="K946" s="27">
        <v>55500</v>
      </c>
      <c r="L946" s="103"/>
      <c r="M946" s="103"/>
      <c r="N946" s="111" t="str">
        <f t="shared" si="14"/>
        <v/>
      </c>
    </row>
    <row r="947" spans="1:14">
      <c r="A947" s="103">
        <v>939</v>
      </c>
      <c r="B947" s="129" t="s">
        <v>97</v>
      </c>
      <c r="F947" s="112">
        <v>551279</v>
      </c>
      <c r="G947" s="103"/>
      <c r="H947" s="111" t="s">
        <v>6807</v>
      </c>
      <c r="J947" s="635" t="s">
        <v>3245</v>
      </c>
      <c r="K947" s="27">
        <v>55500</v>
      </c>
      <c r="L947" s="103"/>
      <c r="M947" s="103"/>
      <c r="N947" s="111" t="str">
        <f t="shared" si="14"/>
        <v/>
      </c>
    </row>
    <row r="948" spans="1:14">
      <c r="A948" s="103">
        <v>940</v>
      </c>
      <c r="B948" s="129" t="s">
        <v>97</v>
      </c>
      <c r="F948" s="112">
        <v>551281</v>
      </c>
      <c r="G948" s="103"/>
      <c r="H948" s="111" t="s">
        <v>8329</v>
      </c>
      <c r="J948" s="635" t="s">
        <v>3245</v>
      </c>
      <c r="K948" s="27">
        <v>55500</v>
      </c>
      <c r="L948" s="103"/>
      <c r="M948" s="103"/>
    </row>
    <row r="949" spans="1:14">
      <c r="A949" s="103">
        <v>941</v>
      </c>
      <c r="B949" s="129" t="s">
        <v>97</v>
      </c>
      <c r="F949" s="112">
        <v>551283</v>
      </c>
      <c r="G949" s="103"/>
      <c r="H949" s="111" t="s">
        <v>9002</v>
      </c>
      <c r="J949" s="742" t="s">
        <v>3245</v>
      </c>
      <c r="K949" s="27">
        <v>55500</v>
      </c>
      <c r="L949" s="103"/>
      <c r="M949" s="103"/>
    </row>
    <row r="950" spans="1:14">
      <c r="A950" s="103">
        <v>942</v>
      </c>
      <c r="B950" s="129" t="s">
        <v>97</v>
      </c>
      <c r="F950" s="112">
        <v>551285</v>
      </c>
      <c r="G950" s="103"/>
      <c r="H950" s="111" t="s">
        <v>7397</v>
      </c>
      <c r="J950" s="635" t="s">
        <v>3245</v>
      </c>
      <c r="K950" s="27">
        <v>55500</v>
      </c>
      <c r="L950" s="103"/>
      <c r="M950" s="103"/>
      <c r="N950" s="111" t="str">
        <f t="shared" si="14"/>
        <v/>
      </c>
    </row>
    <row r="951" spans="1:14">
      <c r="A951" s="103">
        <v>943</v>
      </c>
      <c r="B951" s="129" t="s">
        <v>97</v>
      </c>
      <c r="F951" s="112">
        <v>551286</v>
      </c>
      <c r="G951" s="103"/>
      <c r="H951" s="111" t="s">
        <v>7047</v>
      </c>
      <c r="J951" s="635" t="s">
        <v>3245</v>
      </c>
      <c r="K951" s="27">
        <v>55500</v>
      </c>
      <c r="L951" s="103"/>
      <c r="M951" s="103"/>
      <c r="N951" s="111" t="str">
        <f t="shared" si="14"/>
        <v/>
      </c>
    </row>
    <row r="952" spans="1:14">
      <c r="A952" s="103">
        <v>944</v>
      </c>
      <c r="B952" s="129" t="s">
        <v>97</v>
      </c>
      <c r="F952" s="112">
        <v>551287</v>
      </c>
      <c r="G952" s="103"/>
      <c r="H952" s="111" t="s">
        <v>7049</v>
      </c>
      <c r="J952" s="635" t="s">
        <v>3245</v>
      </c>
      <c r="K952" s="27">
        <v>55500</v>
      </c>
      <c r="L952" s="103"/>
      <c r="M952" s="103"/>
      <c r="N952" s="111" t="str">
        <f t="shared" si="14"/>
        <v/>
      </c>
    </row>
    <row r="953" spans="1:14">
      <c r="A953" s="103">
        <v>945</v>
      </c>
      <c r="B953" s="129" t="s">
        <v>97</v>
      </c>
      <c r="F953" s="112">
        <v>551288</v>
      </c>
      <c r="G953" s="103"/>
      <c r="H953" s="111" t="s">
        <v>7434</v>
      </c>
      <c r="J953" s="635" t="s">
        <v>3245</v>
      </c>
      <c r="K953" s="27">
        <v>55500</v>
      </c>
      <c r="L953" s="103"/>
      <c r="M953" s="103"/>
      <c r="N953" s="111" t="str">
        <f t="shared" si="14"/>
        <v/>
      </c>
    </row>
    <row r="954" spans="1:14">
      <c r="A954" s="103">
        <v>946</v>
      </c>
      <c r="B954" s="129" t="s">
        <v>97</v>
      </c>
      <c r="F954" s="112">
        <v>551290</v>
      </c>
      <c r="G954" s="103"/>
      <c r="H954" s="111" t="s">
        <v>8510</v>
      </c>
      <c r="J954" s="635" t="s">
        <v>3245</v>
      </c>
      <c r="K954" s="27">
        <v>55500</v>
      </c>
      <c r="L954" s="103"/>
      <c r="M954" s="103"/>
    </row>
    <row r="955" spans="1:14">
      <c r="A955" s="103">
        <v>947</v>
      </c>
      <c r="B955" s="129" t="s">
        <v>97</v>
      </c>
      <c r="F955" s="112">
        <v>551291</v>
      </c>
      <c r="G955" s="103"/>
      <c r="H955" s="111" t="s">
        <v>7439</v>
      </c>
      <c r="J955" s="635" t="s">
        <v>3245</v>
      </c>
      <c r="K955" s="27">
        <v>55500</v>
      </c>
      <c r="L955" s="103"/>
      <c r="M955" s="103"/>
      <c r="N955" s="111" t="str">
        <f t="shared" si="14"/>
        <v/>
      </c>
    </row>
    <row r="956" spans="1:14">
      <c r="A956" s="103">
        <v>948</v>
      </c>
      <c r="B956" s="129" t="s">
        <v>97</v>
      </c>
      <c r="F956" s="112">
        <v>551294</v>
      </c>
      <c r="G956" s="103"/>
      <c r="H956" s="111" t="s">
        <v>7769</v>
      </c>
      <c r="J956" s="635" t="s">
        <v>3245</v>
      </c>
      <c r="K956" s="27">
        <v>55500</v>
      </c>
      <c r="L956" s="103"/>
      <c r="M956" s="103"/>
      <c r="N956" s="111" t="str">
        <f t="shared" si="14"/>
        <v/>
      </c>
    </row>
    <row r="957" spans="1:14">
      <c r="A957" s="103">
        <v>949</v>
      </c>
      <c r="B957" s="129" t="s">
        <v>97</v>
      </c>
      <c r="F957" s="112">
        <v>551295</v>
      </c>
      <c r="G957" s="103"/>
      <c r="H957" s="111" t="s">
        <v>8616</v>
      </c>
      <c r="J957" s="635" t="s">
        <v>3245</v>
      </c>
      <c r="K957" s="27">
        <v>55500</v>
      </c>
      <c r="L957" s="103"/>
      <c r="M957" s="103"/>
    </row>
    <row r="958" spans="1:14">
      <c r="A958" s="103">
        <v>950</v>
      </c>
      <c r="B958" s="129" t="s">
        <v>97</v>
      </c>
      <c r="F958" s="112">
        <v>551305</v>
      </c>
      <c r="G958" s="103"/>
      <c r="H958" s="111" t="s">
        <v>7770</v>
      </c>
      <c r="J958" s="635" t="s">
        <v>3245</v>
      </c>
      <c r="K958" s="27">
        <v>55500</v>
      </c>
      <c r="L958" s="103"/>
      <c r="M958" s="103"/>
      <c r="N958" s="111" t="str">
        <f t="shared" si="14"/>
        <v/>
      </c>
    </row>
    <row r="959" spans="1:14">
      <c r="A959" s="103">
        <v>951</v>
      </c>
      <c r="B959" s="129" t="s">
        <v>97</v>
      </c>
      <c r="F959" s="112">
        <v>551311</v>
      </c>
      <c r="G959" s="103"/>
      <c r="H959" s="111" t="s">
        <v>8630</v>
      </c>
      <c r="J959" s="641" t="s">
        <v>3245</v>
      </c>
      <c r="K959" s="27">
        <v>55500</v>
      </c>
      <c r="L959" s="103"/>
      <c r="M959" s="103"/>
    </row>
    <row r="960" spans="1:14">
      <c r="A960" s="103">
        <v>952</v>
      </c>
      <c r="B960" s="129" t="s">
        <v>97</v>
      </c>
      <c r="F960" s="112">
        <v>551312</v>
      </c>
      <c r="G960" s="103"/>
      <c r="H960" s="111" t="s">
        <v>8230</v>
      </c>
      <c r="J960" s="635" t="s">
        <v>3245</v>
      </c>
      <c r="K960" s="27">
        <v>55500</v>
      </c>
      <c r="L960" s="103"/>
      <c r="M960" s="103"/>
      <c r="N960" s="111" t="str">
        <f>LEFT(M960,3)</f>
        <v/>
      </c>
    </row>
    <row r="961" spans="1:13">
      <c r="A961" s="103">
        <v>953</v>
      </c>
      <c r="B961" s="129" t="s">
        <v>97</v>
      </c>
      <c r="F961" s="112">
        <v>551314</v>
      </c>
      <c r="G961" s="103"/>
      <c r="H961" s="111" t="s">
        <v>8410</v>
      </c>
      <c r="J961" s="635" t="s">
        <v>3245</v>
      </c>
      <c r="K961" s="27">
        <v>55500</v>
      </c>
      <c r="L961" s="103"/>
      <c r="M961" s="103"/>
    </row>
    <row r="962" spans="1:13">
      <c r="A962" s="103">
        <v>954</v>
      </c>
      <c r="B962" s="129" t="s">
        <v>97</v>
      </c>
      <c r="F962" s="112">
        <v>551315</v>
      </c>
      <c r="G962" s="103"/>
      <c r="H962" s="111" t="s">
        <v>9081</v>
      </c>
      <c r="J962" s="784" t="s">
        <v>3245</v>
      </c>
      <c r="K962" s="27">
        <v>55500</v>
      </c>
      <c r="L962" s="103"/>
      <c r="M962" s="103"/>
    </row>
    <row r="963" spans="1:13">
      <c r="A963" s="103">
        <v>955</v>
      </c>
      <c r="B963" s="129" t="s">
        <v>97</v>
      </c>
      <c r="F963" s="112">
        <v>551316</v>
      </c>
      <c r="G963" s="103"/>
      <c r="H963" s="111" t="s">
        <v>9248</v>
      </c>
      <c r="J963" s="887" t="s">
        <v>3245</v>
      </c>
      <c r="K963" s="27">
        <v>55500</v>
      </c>
      <c r="L963" s="103"/>
      <c r="M963" s="103"/>
    </row>
    <row r="964" spans="1:13">
      <c r="A964" s="103">
        <v>956</v>
      </c>
      <c r="B964" s="129" t="s">
        <v>97</v>
      </c>
      <c r="F964" s="112">
        <v>551317</v>
      </c>
      <c r="G964" s="103"/>
      <c r="H964" s="111" t="s">
        <v>8447</v>
      </c>
      <c r="J964" s="635" t="s">
        <v>3245</v>
      </c>
      <c r="K964" s="27">
        <v>55500</v>
      </c>
      <c r="L964" s="103"/>
      <c r="M964" s="103"/>
    </row>
    <row r="965" spans="1:13">
      <c r="A965" s="103">
        <v>957</v>
      </c>
      <c r="B965" s="129" t="s">
        <v>97</v>
      </c>
      <c r="F965" s="112">
        <v>551322</v>
      </c>
      <c r="G965" s="103"/>
      <c r="H965" s="111" t="s">
        <v>8615</v>
      </c>
      <c r="J965" s="635" t="s">
        <v>3245</v>
      </c>
      <c r="K965" s="27">
        <v>55500</v>
      </c>
      <c r="L965" s="103"/>
      <c r="M965" s="103"/>
    </row>
    <row r="966" spans="1:13">
      <c r="A966" s="103">
        <v>958</v>
      </c>
      <c r="B966" s="129" t="s">
        <v>97</v>
      </c>
      <c r="F966" s="112">
        <v>551323</v>
      </c>
      <c r="G966" s="103"/>
      <c r="H966" s="111" t="s">
        <v>9249</v>
      </c>
      <c r="J966" s="888" t="s">
        <v>3245</v>
      </c>
      <c r="K966" s="27">
        <v>55500</v>
      </c>
      <c r="L966" s="103"/>
      <c r="M966" s="103"/>
    </row>
    <row r="967" spans="1:13">
      <c r="A967" s="103">
        <v>959</v>
      </c>
      <c r="B967" s="129" t="s">
        <v>97</v>
      </c>
      <c r="F967" s="112">
        <v>551327</v>
      </c>
      <c r="G967" s="103"/>
      <c r="H967" s="111" t="s">
        <v>9032</v>
      </c>
      <c r="J967" s="763" t="s">
        <v>3245</v>
      </c>
      <c r="K967" s="27">
        <v>55500</v>
      </c>
      <c r="L967" s="103"/>
      <c r="M967" s="103"/>
    </row>
    <row r="968" spans="1:13">
      <c r="A968" s="103">
        <v>960</v>
      </c>
      <c r="B968" s="129" t="s">
        <v>97</v>
      </c>
      <c r="F968" s="112">
        <v>551333</v>
      </c>
      <c r="G968" s="103"/>
      <c r="H968" s="111" t="s">
        <v>8969</v>
      </c>
      <c r="J968" s="701" t="s">
        <v>3245</v>
      </c>
      <c r="K968" s="27">
        <v>55500</v>
      </c>
      <c r="L968" s="103"/>
      <c r="M968" s="103"/>
    </row>
    <row r="969" spans="1:13">
      <c r="A969" s="103">
        <v>961</v>
      </c>
      <c r="B969" s="129" t="s">
        <v>97</v>
      </c>
      <c r="F969" s="112">
        <v>551335</v>
      </c>
      <c r="G969" s="103"/>
      <c r="H969" s="111" t="s">
        <v>8977</v>
      </c>
      <c r="J969" s="706" t="s">
        <v>3245</v>
      </c>
      <c r="K969" s="27">
        <v>55500</v>
      </c>
      <c r="L969" s="103"/>
      <c r="M969" s="103"/>
    </row>
    <row r="970" spans="1:13">
      <c r="A970" s="103">
        <v>962</v>
      </c>
      <c r="B970" s="129" t="s">
        <v>97</v>
      </c>
      <c r="F970" s="112">
        <v>551356</v>
      </c>
      <c r="G970" s="103"/>
      <c r="H970" s="111" t="s">
        <v>9504</v>
      </c>
      <c r="J970" s="1155" t="s">
        <v>3245</v>
      </c>
      <c r="K970" s="27">
        <v>55500</v>
      </c>
      <c r="L970" s="103"/>
      <c r="M970" s="103"/>
    </row>
    <row r="971" spans="1:13">
      <c r="A971" s="103">
        <v>963</v>
      </c>
      <c r="B971" s="129" t="s">
        <v>97</v>
      </c>
      <c r="F971" s="112">
        <v>551336</v>
      </c>
      <c r="G971" s="103"/>
      <c r="H971" s="111" t="s">
        <v>8989</v>
      </c>
      <c r="J971" s="718" t="s">
        <v>3245</v>
      </c>
      <c r="K971" s="27">
        <v>55500</v>
      </c>
      <c r="L971" s="103"/>
      <c r="M971" s="103"/>
    </row>
    <row r="972" spans="1:13">
      <c r="A972" s="103">
        <v>964</v>
      </c>
      <c r="B972" s="129" t="s">
        <v>97</v>
      </c>
      <c r="F972" s="112">
        <v>551339</v>
      </c>
      <c r="G972" s="103"/>
      <c r="H972" s="111" t="s">
        <v>9030</v>
      </c>
      <c r="J972" s="757" t="s">
        <v>3245</v>
      </c>
      <c r="K972" s="27">
        <v>55500</v>
      </c>
      <c r="L972" s="103"/>
      <c r="M972" s="103"/>
    </row>
    <row r="973" spans="1:13">
      <c r="A973" s="103">
        <v>965</v>
      </c>
      <c r="B973" s="129" t="s">
        <v>97</v>
      </c>
      <c r="F973" s="112">
        <v>551340</v>
      </c>
      <c r="G973" s="103"/>
      <c r="H973" s="111" t="s">
        <v>9044</v>
      </c>
      <c r="J973" s="777" t="s">
        <v>3245</v>
      </c>
      <c r="K973" s="27">
        <v>55500</v>
      </c>
      <c r="L973" s="103"/>
      <c r="M973" s="103"/>
    </row>
    <row r="974" spans="1:13">
      <c r="A974" s="103">
        <v>966</v>
      </c>
      <c r="B974" s="129" t="s">
        <v>97</v>
      </c>
      <c r="F974" s="112">
        <v>551344</v>
      </c>
      <c r="G974" s="103"/>
      <c r="H974" s="111" t="s">
        <v>9211</v>
      </c>
      <c r="J974" s="848" t="s">
        <v>3245</v>
      </c>
      <c r="K974" s="27">
        <v>55500</v>
      </c>
      <c r="L974" s="103"/>
      <c r="M974" s="103"/>
    </row>
    <row r="975" spans="1:13">
      <c r="A975" s="103">
        <v>967</v>
      </c>
      <c r="B975" s="129" t="s">
        <v>97</v>
      </c>
      <c r="F975" s="112">
        <v>551352</v>
      </c>
      <c r="G975" s="103"/>
      <c r="H975" s="111" t="s">
        <v>9368</v>
      </c>
      <c r="J975" s="1015" t="s">
        <v>3245</v>
      </c>
      <c r="K975" s="27">
        <v>55500</v>
      </c>
      <c r="L975" s="103"/>
      <c r="M975" s="103"/>
    </row>
    <row r="976" spans="1:13">
      <c r="A976" s="103">
        <v>968</v>
      </c>
      <c r="B976" s="129" t="s">
        <v>97</v>
      </c>
      <c r="F976" s="112">
        <v>551354</v>
      </c>
      <c r="G976" s="103"/>
      <c r="H976" s="111" t="s">
        <v>9487</v>
      </c>
      <c r="J976" s="1141" t="s">
        <v>3245</v>
      </c>
      <c r="K976" s="27">
        <v>55500</v>
      </c>
      <c r="L976" s="103"/>
      <c r="M976" s="103"/>
    </row>
    <row r="977" spans="1:14">
      <c r="A977" s="103">
        <v>969</v>
      </c>
      <c r="B977" s="129" t="s">
        <v>97</v>
      </c>
      <c r="F977" s="112">
        <v>551357</v>
      </c>
      <c r="G977" s="103"/>
      <c r="H977" s="111" t="s">
        <v>9456</v>
      </c>
      <c r="J977" s="1110" t="s">
        <v>3245</v>
      </c>
      <c r="K977" s="27">
        <v>55500</v>
      </c>
      <c r="L977" s="103"/>
      <c r="M977" s="103"/>
    </row>
    <row r="978" spans="1:14">
      <c r="A978" s="103">
        <v>970</v>
      </c>
      <c r="B978" s="129" t="s">
        <v>97</v>
      </c>
      <c r="F978" s="112">
        <v>551358</v>
      </c>
      <c r="G978" s="103"/>
      <c r="H978" s="111" t="s">
        <v>9455</v>
      </c>
      <c r="J978" s="1110" t="s">
        <v>3245</v>
      </c>
      <c r="K978" s="27">
        <v>55500</v>
      </c>
      <c r="L978" s="103"/>
      <c r="M978" s="103"/>
    </row>
    <row r="979" spans="1:14">
      <c r="A979" s="103">
        <v>971</v>
      </c>
      <c r="B979" s="129" t="s">
        <v>97</v>
      </c>
      <c r="F979" s="112">
        <v>551364</v>
      </c>
      <c r="G979" s="103"/>
      <c r="H979" s="111" t="s">
        <v>9832</v>
      </c>
      <c r="J979" s="1418" t="s">
        <v>3245</v>
      </c>
      <c r="K979" s="27">
        <v>55500</v>
      </c>
      <c r="L979" s="103"/>
      <c r="M979" s="103"/>
    </row>
    <row r="980" spans="1:14">
      <c r="A980" s="103">
        <v>972</v>
      </c>
      <c r="B980" s="129" t="s">
        <v>97</v>
      </c>
      <c r="C980" s="635"/>
      <c r="D980" s="635"/>
      <c r="E980" s="635"/>
      <c r="F980" s="105">
        <v>551450</v>
      </c>
      <c r="G980" s="103"/>
      <c r="H980" s="103" t="s">
        <v>3409</v>
      </c>
      <c r="I980" s="103"/>
      <c r="J980" s="635" t="s">
        <v>3245</v>
      </c>
      <c r="K980" s="27">
        <v>55500</v>
      </c>
      <c r="L980" s="103"/>
      <c r="M980" s="103"/>
      <c r="N980" s="111" t="str">
        <f>LEFT(M980,3)</f>
        <v/>
      </c>
    </row>
    <row r="981" spans="1:14">
      <c r="A981" s="103">
        <v>973</v>
      </c>
      <c r="B981" s="129" t="s">
        <v>97</v>
      </c>
      <c r="C981" s="635"/>
      <c r="D981" s="635">
        <v>560</v>
      </c>
      <c r="E981" s="635"/>
      <c r="F981" s="635"/>
      <c r="G981" s="103"/>
      <c r="H981" s="103" t="s">
        <v>3632</v>
      </c>
      <c r="I981" s="103"/>
      <c r="J981" s="635" t="s">
        <v>3240</v>
      </c>
      <c r="K981" s="27">
        <v>50</v>
      </c>
      <c r="L981" s="103"/>
      <c r="M981" s="103"/>
      <c r="N981" s="111" t="str">
        <f>LEFT(M981,3)</f>
        <v/>
      </c>
    </row>
    <row r="982" spans="1:14">
      <c r="A982" s="103">
        <v>974</v>
      </c>
      <c r="B982" s="129" t="s">
        <v>97</v>
      </c>
      <c r="C982" s="635"/>
      <c r="D982" s="635"/>
      <c r="E982" s="635">
        <v>56000</v>
      </c>
      <c r="F982" s="635"/>
      <c r="G982" s="103"/>
      <c r="H982" s="103" t="s">
        <v>3632</v>
      </c>
      <c r="I982" s="103"/>
      <c r="J982" s="635" t="s">
        <v>3240</v>
      </c>
      <c r="K982" s="27">
        <v>560</v>
      </c>
      <c r="L982" s="103"/>
      <c r="M982" s="103"/>
      <c r="N982" s="111" t="str">
        <f t="shared" ref="N982:N1034" si="15">LEFT(M982,3)</f>
        <v/>
      </c>
    </row>
    <row r="983" spans="1:14">
      <c r="A983" s="103">
        <v>975</v>
      </c>
      <c r="B983" s="129" t="s">
        <v>97</v>
      </c>
      <c r="C983" s="635"/>
      <c r="D983" s="635"/>
      <c r="E983" s="635"/>
      <c r="F983" s="635">
        <v>560100</v>
      </c>
      <c r="G983" s="103"/>
      <c r="H983" s="103" t="s">
        <v>2416</v>
      </c>
      <c r="I983" s="103"/>
      <c r="J983" s="635" t="s">
        <v>3245</v>
      </c>
      <c r="K983" s="27">
        <v>56000</v>
      </c>
      <c r="L983" s="103"/>
      <c r="M983" s="103"/>
      <c r="N983" s="111" t="str">
        <f t="shared" si="15"/>
        <v/>
      </c>
    </row>
    <row r="984" spans="1:14">
      <c r="A984" s="103">
        <v>976</v>
      </c>
      <c r="B984" s="129" t="s">
        <v>97</v>
      </c>
      <c r="C984" s="635"/>
      <c r="D984" s="635"/>
      <c r="E984" s="635"/>
      <c r="F984" s="635">
        <v>560600</v>
      </c>
      <c r="G984" s="103"/>
      <c r="H984" s="103" t="s">
        <v>5621</v>
      </c>
      <c r="I984" s="103"/>
      <c r="J984" s="635" t="s">
        <v>3245</v>
      </c>
      <c r="K984" s="27">
        <v>56000</v>
      </c>
      <c r="L984" s="103"/>
      <c r="M984" s="103"/>
      <c r="N984" s="111" t="str">
        <f t="shared" si="15"/>
        <v/>
      </c>
    </row>
    <row r="985" spans="1:14">
      <c r="A985" s="103">
        <v>977</v>
      </c>
      <c r="B985" s="129" t="s">
        <v>97</v>
      </c>
      <c r="C985" s="635"/>
      <c r="D985" s="635">
        <v>580</v>
      </c>
      <c r="E985" s="635"/>
      <c r="F985" s="635"/>
      <c r="G985" s="103"/>
      <c r="H985" s="103" t="s">
        <v>2390</v>
      </c>
      <c r="I985" s="103"/>
      <c r="J985" s="635" t="s">
        <v>3240</v>
      </c>
      <c r="K985" s="27">
        <v>50</v>
      </c>
      <c r="L985" s="103"/>
      <c r="M985" s="103"/>
      <c r="N985" s="111" t="str">
        <f t="shared" si="15"/>
        <v/>
      </c>
    </row>
    <row r="986" spans="1:14">
      <c r="A986" s="103">
        <v>978</v>
      </c>
      <c r="B986" s="129" t="s">
        <v>97</v>
      </c>
      <c r="C986" s="635"/>
      <c r="D986" s="635"/>
      <c r="E986" s="635">
        <v>58000</v>
      </c>
      <c r="F986" s="635"/>
      <c r="G986" s="103"/>
      <c r="H986" s="103" t="s">
        <v>3633</v>
      </c>
      <c r="I986" s="103"/>
      <c r="J986" s="635" t="s">
        <v>3240</v>
      </c>
      <c r="K986" s="27">
        <v>580</v>
      </c>
      <c r="L986" s="103"/>
      <c r="M986" s="103"/>
      <c r="N986" s="111" t="str">
        <f t="shared" si="15"/>
        <v/>
      </c>
    </row>
    <row r="987" spans="1:14">
      <c r="A987" s="103">
        <v>979</v>
      </c>
      <c r="B987" s="129" t="s">
        <v>97</v>
      </c>
      <c r="C987" s="635"/>
      <c r="D987" s="635"/>
      <c r="E987" s="635"/>
      <c r="F987" s="635">
        <v>580000</v>
      </c>
      <c r="G987" s="103"/>
      <c r="H987" s="103" t="s">
        <v>3634</v>
      </c>
      <c r="I987" s="103"/>
      <c r="J987" s="635" t="s">
        <v>3245</v>
      </c>
      <c r="K987" s="27">
        <v>58000</v>
      </c>
      <c r="L987" s="103"/>
      <c r="M987" s="103"/>
      <c r="N987" s="111" t="str">
        <f t="shared" si="15"/>
        <v/>
      </c>
    </row>
    <row r="988" spans="1:14">
      <c r="A988" s="103">
        <v>980</v>
      </c>
      <c r="B988" s="129" t="s">
        <v>97</v>
      </c>
      <c r="C988" s="635"/>
      <c r="D988" s="635"/>
      <c r="E988" s="635"/>
      <c r="F988" s="635">
        <v>582000</v>
      </c>
      <c r="G988" s="103"/>
      <c r="H988" s="103" t="s">
        <v>5741</v>
      </c>
      <c r="I988" s="103"/>
      <c r="J988" s="635" t="s">
        <v>3245</v>
      </c>
      <c r="K988" s="27">
        <v>58000</v>
      </c>
      <c r="L988" s="103"/>
      <c r="M988" s="103"/>
      <c r="N988" s="111" t="str">
        <f t="shared" si="15"/>
        <v/>
      </c>
    </row>
    <row r="989" spans="1:14">
      <c r="A989" s="103">
        <v>981</v>
      </c>
      <c r="B989" s="129" t="s">
        <v>97</v>
      </c>
      <c r="C989" s="635"/>
      <c r="D989" s="635">
        <v>590</v>
      </c>
      <c r="E989" s="635"/>
      <c r="F989" s="635"/>
      <c r="G989" s="103"/>
      <c r="H989" s="103" t="s">
        <v>3635</v>
      </c>
      <c r="I989" s="103"/>
      <c r="J989" s="635" t="s">
        <v>3240</v>
      </c>
      <c r="K989" s="27">
        <v>50</v>
      </c>
      <c r="L989" s="103"/>
      <c r="M989" s="103"/>
      <c r="N989" s="111" t="str">
        <f t="shared" si="15"/>
        <v/>
      </c>
    </row>
    <row r="990" spans="1:14">
      <c r="A990" s="103">
        <v>982</v>
      </c>
      <c r="B990" s="129" t="s">
        <v>97</v>
      </c>
      <c r="C990" s="635"/>
      <c r="D990" s="635"/>
      <c r="E990" s="635">
        <v>59000</v>
      </c>
      <c r="F990" s="635"/>
      <c r="G990" s="103"/>
      <c r="H990" s="103" t="s">
        <v>3635</v>
      </c>
      <c r="I990" s="103"/>
      <c r="J990" s="635" t="s">
        <v>3240</v>
      </c>
      <c r="K990" s="27">
        <v>590</v>
      </c>
      <c r="L990" s="103"/>
      <c r="M990" s="103"/>
      <c r="N990" s="111" t="str">
        <f t="shared" si="15"/>
        <v/>
      </c>
    </row>
    <row r="991" spans="1:14">
      <c r="A991" s="103">
        <v>983</v>
      </c>
      <c r="B991" s="129" t="s">
        <v>97</v>
      </c>
      <c r="C991" s="635"/>
      <c r="D991" s="635"/>
      <c r="E991" s="635"/>
      <c r="F991" s="635">
        <v>590000</v>
      </c>
      <c r="G991" s="103"/>
      <c r="H991" s="103" t="s">
        <v>3635</v>
      </c>
      <c r="I991" s="103"/>
      <c r="J991" s="635" t="s">
        <v>3245</v>
      </c>
      <c r="K991" s="27">
        <v>59000</v>
      </c>
      <c r="L991" s="103"/>
      <c r="M991" s="103"/>
      <c r="N991" s="111" t="str">
        <f t="shared" si="15"/>
        <v/>
      </c>
    </row>
    <row r="992" spans="1:14">
      <c r="A992" s="103">
        <v>984</v>
      </c>
      <c r="B992" s="129" t="s">
        <v>97</v>
      </c>
      <c r="C992" s="635">
        <v>60</v>
      </c>
      <c r="D992" s="635"/>
      <c r="E992" s="635"/>
      <c r="F992" s="635"/>
      <c r="G992" s="103"/>
      <c r="H992" s="103" t="s">
        <v>3636</v>
      </c>
      <c r="I992" s="103"/>
      <c r="J992" s="635" t="s">
        <v>3240</v>
      </c>
      <c r="K992" s="103"/>
      <c r="L992" s="103"/>
      <c r="M992" s="103"/>
      <c r="N992" s="111" t="str">
        <f t="shared" si="15"/>
        <v/>
      </c>
    </row>
    <row r="993" spans="1:14">
      <c r="A993" s="103">
        <v>985</v>
      </c>
      <c r="B993" s="129" t="s">
        <v>97</v>
      </c>
      <c r="C993" s="635"/>
      <c r="D993" s="635">
        <v>610</v>
      </c>
      <c r="E993" s="635"/>
      <c r="F993" s="635"/>
      <c r="G993" s="103"/>
      <c r="H993" s="103" t="s">
        <v>3637</v>
      </c>
      <c r="I993" s="103"/>
      <c r="J993" s="635" t="s">
        <v>3240</v>
      </c>
      <c r="K993" s="27">
        <v>60</v>
      </c>
      <c r="L993" s="103"/>
      <c r="M993" s="103"/>
      <c r="N993" s="111" t="str">
        <f t="shared" si="15"/>
        <v/>
      </c>
    </row>
    <row r="994" spans="1:14">
      <c r="A994" s="103">
        <v>986</v>
      </c>
      <c r="B994" s="129" t="s">
        <v>97</v>
      </c>
      <c r="C994" s="635"/>
      <c r="D994" s="635"/>
      <c r="E994" s="635">
        <v>61100</v>
      </c>
      <c r="F994" s="635"/>
      <c r="G994" s="103"/>
      <c r="H994" s="103" t="s">
        <v>3638</v>
      </c>
      <c r="I994" s="103"/>
      <c r="J994" s="635" t="s">
        <v>3240</v>
      </c>
      <c r="K994" s="27">
        <v>610</v>
      </c>
      <c r="L994" s="103"/>
      <c r="M994" s="103"/>
      <c r="N994" s="111" t="str">
        <f t="shared" si="15"/>
        <v/>
      </c>
    </row>
    <row r="995" spans="1:14">
      <c r="A995" s="103">
        <v>987</v>
      </c>
      <c r="B995" s="129" t="s">
        <v>97</v>
      </c>
      <c r="C995" s="635"/>
      <c r="D995" s="635"/>
      <c r="E995" s="635"/>
      <c r="F995" s="635">
        <v>611100</v>
      </c>
      <c r="G995" s="103"/>
      <c r="H995" s="103" t="s">
        <v>99</v>
      </c>
      <c r="I995" s="103"/>
      <c r="J995" s="635" t="s">
        <v>3245</v>
      </c>
      <c r="K995" s="27">
        <v>61100</v>
      </c>
      <c r="L995" s="103"/>
      <c r="M995" s="103"/>
      <c r="N995" s="111" t="str">
        <f t="shared" si="15"/>
        <v/>
      </c>
    </row>
    <row r="996" spans="1:14">
      <c r="A996" s="103">
        <v>988</v>
      </c>
      <c r="B996" s="129" t="s">
        <v>97</v>
      </c>
      <c r="C996" s="635"/>
      <c r="D996" s="635"/>
      <c r="E996" s="635"/>
      <c r="F996" s="635">
        <v>611200</v>
      </c>
      <c r="G996" s="103"/>
      <c r="H996" s="103" t="s">
        <v>101</v>
      </c>
      <c r="I996" s="103"/>
      <c r="J996" s="635" t="s">
        <v>3245</v>
      </c>
      <c r="K996" s="27">
        <v>61100</v>
      </c>
      <c r="L996" s="103"/>
      <c r="M996" s="103"/>
      <c r="N996" s="111" t="str">
        <f t="shared" si="15"/>
        <v/>
      </c>
    </row>
    <row r="997" spans="1:14">
      <c r="A997" s="103">
        <v>989</v>
      </c>
      <c r="B997" s="129" t="s">
        <v>97</v>
      </c>
      <c r="C997" s="635"/>
      <c r="D997" s="635"/>
      <c r="E997" s="635"/>
      <c r="F997" s="635">
        <v>611300</v>
      </c>
      <c r="G997" s="103"/>
      <c r="H997" s="103" t="s">
        <v>3639</v>
      </c>
      <c r="I997" s="103"/>
      <c r="J997" s="635" t="s">
        <v>3245</v>
      </c>
      <c r="K997" s="27">
        <v>61100</v>
      </c>
      <c r="L997" s="103"/>
      <c r="M997" s="103"/>
      <c r="N997" s="111" t="str">
        <f t="shared" si="15"/>
        <v/>
      </c>
    </row>
    <row r="998" spans="1:14">
      <c r="A998" s="103">
        <v>990</v>
      </c>
      <c r="B998" s="129" t="s">
        <v>97</v>
      </c>
      <c r="C998" s="635"/>
      <c r="D998" s="635"/>
      <c r="E998" s="635"/>
      <c r="F998" s="635">
        <v>611400</v>
      </c>
      <c r="G998" s="103"/>
      <c r="H998" s="103" t="s">
        <v>289</v>
      </c>
      <c r="I998" s="103"/>
      <c r="J998" s="635" t="s">
        <v>3245</v>
      </c>
      <c r="K998" s="27">
        <v>61100</v>
      </c>
      <c r="L998" s="103"/>
      <c r="M998" s="103"/>
      <c r="N998" s="111" t="str">
        <f t="shared" si="15"/>
        <v/>
      </c>
    </row>
    <row r="999" spans="1:14">
      <c r="A999" s="103">
        <v>991</v>
      </c>
      <c r="B999" s="129" t="s">
        <v>97</v>
      </c>
      <c r="C999" s="635"/>
      <c r="D999" s="635"/>
      <c r="E999" s="635"/>
      <c r="F999" s="635">
        <v>611401</v>
      </c>
      <c r="G999" s="103"/>
      <c r="H999" s="103" t="s">
        <v>3795</v>
      </c>
      <c r="I999" s="103"/>
      <c r="J999" s="635" t="s">
        <v>3245</v>
      </c>
      <c r="K999" s="27">
        <v>61100</v>
      </c>
      <c r="L999" s="103"/>
      <c r="M999" s="103"/>
      <c r="N999" s="111" t="str">
        <f t="shared" si="15"/>
        <v/>
      </c>
    </row>
    <row r="1000" spans="1:14">
      <c r="A1000" s="103">
        <v>992</v>
      </c>
      <c r="B1000" s="129" t="s">
        <v>97</v>
      </c>
      <c r="C1000" s="635"/>
      <c r="D1000" s="635"/>
      <c r="E1000" s="635"/>
      <c r="F1000" s="635">
        <v>611500</v>
      </c>
      <c r="G1000" s="103"/>
      <c r="H1000" s="103" t="s">
        <v>4740</v>
      </c>
      <c r="I1000" s="103"/>
      <c r="J1000" s="635" t="s">
        <v>3245</v>
      </c>
      <c r="K1000" s="27">
        <v>61100</v>
      </c>
      <c r="L1000" s="103"/>
      <c r="M1000" s="103"/>
      <c r="N1000" s="111" t="str">
        <f t="shared" si="15"/>
        <v/>
      </c>
    </row>
    <row r="1001" spans="1:14">
      <c r="A1001" s="103">
        <v>993</v>
      </c>
      <c r="B1001" s="129" t="s">
        <v>97</v>
      </c>
      <c r="C1001" s="635"/>
      <c r="D1001" s="635"/>
      <c r="E1001" s="635"/>
      <c r="F1001" s="635">
        <v>611600</v>
      </c>
      <c r="G1001" s="103"/>
      <c r="H1001" s="103" t="s">
        <v>3640</v>
      </c>
      <c r="I1001" s="103"/>
      <c r="J1001" s="635" t="s">
        <v>3245</v>
      </c>
      <c r="K1001" s="27">
        <v>61100</v>
      </c>
      <c r="L1001" s="103"/>
      <c r="M1001" s="103"/>
      <c r="N1001" s="111" t="str">
        <f t="shared" si="15"/>
        <v/>
      </c>
    </row>
    <row r="1002" spans="1:14">
      <c r="A1002" s="103">
        <v>994</v>
      </c>
      <c r="B1002" s="129" t="s">
        <v>97</v>
      </c>
      <c r="C1002" s="635"/>
      <c r="D1002" s="635"/>
      <c r="E1002" s="635"/>
      <c r="F1002" s="635">
        <v>611700</v>
      </c>
      <c r="G1002" s="103"/>
      <c r="H1002" s="103" t="s">
        <v>106</v>
      </c>
      <c r="I1002" s="103"/>
      <c r="J1002" s="635" t="s">
        <v>3245</v>
      </c>
      <c r="K1002" s="27">
        <v>61100</v>
      </c>
      <c r="L1002" s="103"/>
      <c r="M1002" s="103"/>
      <c r="N1002" s="111" t="str">
        <f t="shared" si="15"/>
        <v/>
      </c>
    </row>
    <row r="1003" spans="1:14">
      <c r="A1003" s="103">
        <v>995</v>
      </c>
      <c r="B1003" s="129" t="s">
        <v>97</v>
      </c>
      <c r="C1003" s="635"/>
      <c r="D1003" s="635"/>
      <c r="E1003" s="635">
        <v>61200</v>
      </c>
      <c r="F1003" s="635"/>
      <c r="G1003" s="103"/>
      <c r="H1003" s="103" t="s">
        <v>3641</v>
      </c>
      <c r="I1003" s="103"/>
      <c r="J1003" s="635" t="s">
        <v>3240</v>
      </c>
      <c r="K1003" s="27">
        <v>610</v>
      </c>
      <c r="L1003" s="103"/>
      <c r="M1003" s="103"/>
      <c r="N1003" s="111" t="str">
        <f t="shared" si="15"/>
        <v/>
      </c>
    </row>
    <row r="1004" spans="1:14">
      <c r="A1004" s="103">
        <v>996</v>
      </c>
      <c r="B1004" s="129" t="s">
        <v>97</v>
      </c>
      <c r="C1004" s="635"/>
      <c r="D1004" s="635"/>
      <c r="E1004" s="635"/>
      <c r="F1004" s="635">
        <v>612000</v>
      </c>
      <c r="G1004" s="103"/>
      <c r="H1004" s="103" t="s">
        <v>290</v>
      </c>
      <c r="I1004" s="103"/>
      <c r="J1004" s="635" t="s">
        <v>3245</v>
      </c>
      <c r="K1004" s="27">
        <v>61200</v>
      </c>
      <c r="L1004" s="103"/>
      <c r="M1004" s="103"/>
      <c r="N1004" s="111" t="str">
        <f t="shared" si="15"/>
        <v/>
      </c>
    </row>
    <row r="1005" spans="1:14">
      <c r="A1005" s="103">
        <v>997</v>
      </c>
      <c r="B1005" s="129" t="s">
        <v>97</v>
      </c>
      <c r="C1005" s="635"/>
      <c r="D1005" s="635"/>
      <c r="E1005" s="635"/>
      <c r="F1005" s="635">
        <v>612100</v>
      </c>
      <c r="G1005" s="103"/>
      <c r="H1005" s="103" t="s">
        <v>3735</v>
      </c>
      <c r="I1005" s="103"/>
      <c r="J1005" s="635" t="s">
        <v>3245</v>
      </c>
      <c r="K1005" s="27">
        <v>61200</v>
      </c>
      <c r="L1005" s="103"/>
      <c r="M1005" s="103"/>
      <c r="N1005" s="111" t="str">
        <f t="shared" si="15"/>
        <v/>
      </c>
    </row>
    <row r="1006" spans="1:14">
      <c r="A1006" s="103">
        <v>998</v>
      </c>
      <c r="B1006" s="129" t="s">
        <v>97</v>
      </c>
      <c r="C1006" s="635"/>
      <c r="D1006" s="635"/>
      <c r="E1006" s="635"/>
      <c r="F1006" s="635">
        <v>612200</v>
      </c>
      <c r="G1006" s="103"/>
      <c r="H1006" s="103" t="s">
        <v>6907</v>
      </c>
      <c r="I1006" s="103"/>
      <c r="J1006" s="635" t="s">
        <v>3245</v>
      </c>
      <c r="K1006" s="27">
        <v>61200</v>
      </c>
      <c r="L1006" s="103"/>
      <c r="M1006" s="103"/>
      <c r="N1006" s="111" t="str">
        <f t="shared" si="15"/>
        <v/>
      </c>
    </row>
    <row r="1007" spans="1:14">
      <c r="A1007" s="103">
        <v>999</v>
      </c>
      <c r="B1007" s="129" t="s">
        <v>97</v>
      </c>
      <c r="C1007" s="635"/>
      <c r="D1007" s="635"/>
      <c r="E1007" s="635"/>
      <c r="F1007" s="635">
        <v>612300</v>
      </c>
      <c r="G1007" s="103"/>
      <c r="H1007" s="103" t="s">
        <v>7691</v>
      </c>
      <c r="I1007" s="103"/>
      <c r="J1007" s="635" t="s">
        <v>3245</v>
      </c>
      <c r="K1007" s="27">
        <v>61200</v>
      </c>
      <c r="L1007" s="103"/>
      <c r="M1007" s="103"/>
      <c r="N1007" s="111" t="str">
        <f t="shared" si="15"/>
        <v/>
      </c>
    </row>
    <row r="1008" spans="1:14">
      <c r="A1008" s="103">
        <v>1000</v>
      </c>
      <c r="B1008" s="129" t="s">
        <v>97</v>
      </c>
      <c r="C1008" s="635"/>
      <c r="D1008" s="635"/>
      <c r="E1008" s="635">
        <v>61300</v>
      </c>
      <c r="F1008" s="635"/>
      <c r="G1008" s="103"/>
      <c r="H1008" s="103" t="s">
        <v>3792</v>
      </c>
      <c r="I1008" s="103"/>
      <c r="J1008" s="635" t="s">
        <v>3240</v>
      </c>
      <c r="K1008" s="27">
        <v>610</v>
      </c>
      <c r="L1008" s="103"/>
      <c r="M1008" s="103"/>
      <c r="N1008" s="111" t="str">
        <f t="shared" si="15"/>
        <v/>
      </c>
    </row>
    <row r="1009" spans="1:14">
      <c r="A1009" s="103">
        <v>1001</v>
      </c>
      <c r="B1009" s="129" t="s">
        <v>97</v>
      </c>
      <c r="C1009" s="635"/>
      <c r="D1009" s="635"/>
      <c r="E1009" s="635"/>
      <c r="F1009" s="635">
        <v>613000</v>
      </c>
      <c r="G1009" s="103"/>
      <c r="H1009" s="103" t="s">
        <v>3792</v>
      </c>
      <c r="I1009" s="103"/>
      <c r="J1009" s="635" t="s">
        <v>3245</v>
      </c>
      <c r="K1009" s="27">
        <v>61300</v>
      </c>
      <c r="L1009" s="103"/>
      <c r="M1009" s="103"/>
      <c r="N1009" s="111" t="str">
        <f t="shared" si="15"/>
        <v/>
      </c>
    </row>
    <row r="1010" spans="1:14">
      <c r="A1010" s="103">
        <v>1002</v>
      </c>
      <c r="B1010" s="129" t="s">
        <v>97</v>
      </c>
      <c r="C1010" s="635"/>
      <c r="D1010" s="635"/>
      <c r="E1010" s="635">
        <v>61400</v>
      </c>
      <c r="F1010" s="635"/>
      <c r="G1010" s="103"/>
      <c r="H1010" s="103" t="s">
        <v>3642</v>
      </c>
      <c r="I1010" s="103"/>
      <c r="J1010" s="635" t="s">
        <v>3240</v>
      </c>
      <c r="K1010" s="27">
        <v>610</v>
      </c>
      <c r="L1010" s="103"/>
      <c r="M1010" s="103"/>
      <c r="N1010" s="111" t="str">
        <f t="shared" si="15"/>
        <v/>
      </c>
    </row>
    <row r="1011" spans="1:14">
      <c r="A1011" s="103">
        <v>1003</v>
      </c>
      <c r="B1011" s="129" t="s">
        <v>97</v>
      </c>
      <c r="C1011" s="635"/>
      <c r="D1011" s="635"/>
      <c r="E1011" s="635"/>
      <c r="F1011" s="635">
        <v>614000</v>
      </c>
      <c r="G1011" s="103"/>
      <c r="H1011" s="103" t="s">
        <v>6073</v>
      </c>
      <c r="I1011" s="103"/>
      <c r="J1011" s="635" t="s">
        <v>3245</v>
      </c>
      <c r="K1011" s="27">
        <v>61400</v>
      </c>
      <c r="L1011" s="103"/>
      <c r="M1011" s="103"/>
      <c r="N1011" s="111" t="str">
        <f t="shared" si="15"/>
        <v/>
      </c>
    </row>
    <row r="1012" spans="1:14">
      <c r="A1012" s="103">
        <v>1004</v>
      </c>
      <c r="B1012" s="129" t="s">
        <v>97</v>
      </c>
      <c r="C1012" s="635"/>
      <c r="D1012" s="635"/>
      <c r="E1012" s="635"/>
      <c r="F1012" s="635">
        <v>614100</v>
      </c>
      <c r="G1012" s="103"/>
      <c r="H1012" s="103" t="s">
        <v>3643</v>
      </c>
      <c r="I1012" s="103"/>
      <c r="J1012" s="635" t="s">
        <v>3245</v>
      </c>
      <c r="K1012" s="27">
        <v>61400</v>
      </c>
      <c r="L1012" s="103"/>
      <c r="M1012" s="103"/>
      <c r="N1012" s="111" t="str">
        <f t="shared" si="15"/>
        <v/>
      </c>
    </row>
    <row r="1013" spans="1:14">
      <c r="A1013" s="103">
        <v>1005</v>
      </c>
      <c r="B1013" s="129" t="s">
        <v>97</v>
      </c>
      <c r="C1013" s="635"/>
      <c r="D1013" s="635"/>
      <c r="E1013" s="635"/>
      <c r="F1013" s="635">
        <v>614200</v>
      </c>
      <c r="G1013" s="103"/>
      <c r="H1013" s="103" t="s">
        <v>3644</v>
      </c>
      <c r="I1013" s="103"/>
      <c r="J1013" s="635" t="s">
        <v>3245</v>
      </c>
      <c r="K1013" s="27">
        <v>61400</v>
      </c>
      <c r="L1013" s="103"/>
      <c r="M1013" s="103"/>
      <c r="N1013" s="111" t="str">
        <f t="shared" si="15"/>
        <v/>
      </c>
    </row>
    <row r="1014" spans="1:14">
      <c r="A1014" s="103">
        <v>1006</v>
      </c>
      <c r="B1014" s="129" t="s">
        <v>97</v>
      </c>
      <c r="C1014" s="635"/>
      <c r="D1014" s="635">
        <v>620</v>
      </c>
      <c r="E1014" s="635"/>
      <c r="F1014" s="635"/>
      <c r="G1014" s="103"/>
      <c r="H1014" s="103" t="s">
        <v>3645</v>
      </c>
      <c r="I1014" s="103"/>
      <c r="J1014" s="635" t="s">
        <v>3240</v>
      </c>
      <c r="K1014" s="27">
        <v>60</v>
      </c>
      <c r="L1014" s="103"/>
      <c r="M1014" s="103"/>
      <c r="N1014" s="111" t="str">
        <f t="shared" si="15"/>
        <v/>
      </c>
    </row>
    <row r="1015" spans="1:14">
      <c r="A1015" s="103">
        <v>1007</v>
      </c>
      <c r="B1015" s="129" t="s">
        <v>97</v>
      </c>
      <c r="C1015" s="635"/>
      <c r="D1015" s="635"/>
      <c r="E1015" s="635">
        <v>62100</v>
      </c>
      <c r="F1015" s="635"/>
      <c r="G1015" s="103"/>
      <c r="H1015" s="103" t="s">
        <v>3646</v>
      </c>
      <c r="I1015" s="103"/>
      <c r="J1015" s="635" t="s">
        <v>3240</v>
      </c>
      <c r="K1015" s="27">
        <v>620</v>
      </c>
      <c r="L1015" s="103"/>
      <c r="M1015" s="103"/>
      <c r="N1015" s="111" t="str">
        <f t="shared" si="15"/>
        <v/>
      </c>
    </row>
    <row r="1016" spans="1:14">
      <c r="A1016" s="103">
        <v>1008</v>
      </c>
      <c r="B1016" s="129" t="s">
        <v>97</v>
      </c>
      <c r="C1016" s="635"/>
      <c r="D1016" s="635"/>
      <c r="E1016" s="635"/>
      <c r="F1016" s="635">
        <v>621200</v>
      </c>
      <c r="G1016" s="103"/>
      <c r="H1016" s="103" t="s">
        <v>3647</v>
      </c>
      <c r="I1016" s="103"/>
      <c r="J1016" s="635" t="s">
        <v>3245</v>
      </c>
      <c r="K1016" s="27">
        <v>62100</v>
      </c>
      <c r="L1016" s="103"/>
      <c r="M1016" s="103"/>
      <c r="N1016" s="111" t="str">
        <f t="shared" si="15"/>
        <v/>
      </c>
    </row>
    <row r="1017" spans="1:14">
      <c r="A1017" s="103">
        <v>1009</v>
      </c>
      <c r="B1017" s="129" t="s">
        <v>97</v>
      </c>
      <c r="C1017" s="635"/>
      <c r="D1017" s="635"/>
      <c r="E1017" s="635"/>
      <c r="F1017" s="635">
        <v>621300</v>
      </c>
      <c r="G1017" s="103"/>
      <c r="H1017" s="103" t="s">
        <v>3648</v>
      </c>
      <c r="I1017" s="103"/>
      <c r="J1017" s="635" t="s">
        <v>3245</v>
      </c>
      <c r="K1017" s="27">
        <v>62100</v>
      </c>
      <c r="L1017" s="103"/>
      <c r="M1017" s="103"/>
      <c r="N1017" s="111" t="str">
        <f t="shared" si="15"/>
        <v/>
      </c>
    </row>
    <row r="1018" spans="1:14">
      <c r="A1018" s="103">
        <v>1010</v>
      </c>
      <c r="B1018" s="129" t="s">
        <v>97</v>
      </c>
      <c r="C1018" s="635"/>
      <c r="D1018" s="635"/>
      <c r="E1018" s="635">
        <v>62200</v>
      </c>
      <c r="F1018" s="635"/>
      <c r="G1018" s="103"/>
      <c r="H1018" s="103" t="s">
        <v>3649</v>
      </c>
      <c r="I1018" s="103"/>
      <c r="J1018" s="635" t="s">
        <v>3240</v>
      </c>
      <c r="K1018" s="27">
        <v>620</v>
      </c>
      <c r="L1018" s="103"/>
      <c r="M1018" s="103"/>
      <c r="N1018" s="111" t="str">
        <f t="shared" si="15"/>
        <v/>
      </c>
    </row>
    <row r="1019" spans="1:14">
      <c r="A1019" s="103">
        <v>1011</v>
      </c>
      <c r="B1019" s="129" t="s">
        <v>97</v>
      </c>
      <c r="C1019" s="635"/>
      <c r="D1019" s="635"/>
      <c r="E1019" s="635"/>
      <c r="F1019" s="635">
        <v>622100</v>
      </c>
      <c r="G1019" s="103"/>
      <c r="H1019" s="103" t="s">
        <v>3650</v>
      </c>
      <c r="I1019" s="103"/>
      <c r="J1019" s="635" t="s">
        <v>3245</v>
      </c>
      <c r="K1019" s="27">
        <v>62200</v>
      </c>
      <c r="L1019" s="103"/>
      <c r="M1019" s="103"/>
      <c r="N1019" s="111" t="str">
        <f t="shared" si="15"/>
        <v/>
      </c>
    </row>
    <row r="1020" spans="1:14">
      <c r="A1020" s="103">
        <v>1012</v>
      </c>
      <c r="B1020" s="129" t="s">
        <v>97</v>
      </c>
      <c r="C1020" s="635"/>
      <c r="D1020" s="635"/>
      <c r="E1020" s="635"/>
      <c r="F1020" s="635">
        <v>622120</v>
      </c>
      <c r="G1020" s="103"/>
      <c r="H1020" s="103" t="s">
        <v>3651</v>
      </c>
      <c r="I1020" s="103"/>
      <c r="J1020" s="635" t="s">
        <v>3245</v>
      </c>
      <c r="K1020" s="27">
        <v>62200</v>
      </c>
      <c r="L1020" s="103"/>
      <c r="M1020" s="103"/>
      <c r="N1020" s="111" t="str">
        <f t="shared" si="15"/>
        <v/>
      </c>
    </row>
    <row r="1021" spans="1:14">
      <c r="A1021" s="103">
        <v>1013</v>
      </c>
      <c r="B1021" s="129" t="s">
        <v>97</v>
      </c>
      <c r="C1021" s="635"/>
      <c r="D1021" s="635"/>
      <c r="E1021" s="635"/>
      <c r="F1021" s="635">
        <v>622130</v>
      </c>
      <c r="G1021" s="103"/>
      <c r="H1021" s="103" t="s">
        <v>3652</v>
      </c>
      <c r="I1021" s="103"/>
      <c r="J1021" s="635" t="s">
        <v>3245</v>
      </c>
      <c r="K1021" s="27">
        <v>62200</v>
      </c>
      <c r="L1021" s="103"/>
      <c r="M1021" s="103"/>
      <c r="N1021" s="111" t="str">
        <f t="shared" si="15"/>
        <v/>
      </c>
    </row>
    <row r="1022" spans="1:14">
      <c r="A1022" s="103">
        <v>1014</v>
      </c>
      <c r="B1022" s="129" t="s">
        <v>97</v>
      </c>
      <c r="C1022" s="635"/>
      <c r="D1022" s="635"/>
      <c r="E1022" s="635">
        <v>62300</v>
      </c>
      <c r="F1022" s="635"/>
      <c r="G1022" s="103"/>
      <c r="H1022" s="103" t="s">
        <v>3653</v>
      </c>
      <c r="I1022" s="103"/>
      <c r="J1022" s="635" t="s">
        <v>3240</v>
      </c>
      <c r="K1022" s="27">
        <v>620</v>
      </c>
      <c r="L1022" s="103"/>
      <c r="M1022" s="103"/>
      <c r="N1022" s="111" t="str">
        <f t="shared" si="15"/>
        <v/>
      </c>
    </row>
    <row r="1023" spans="1:14">
      <c r="A1023" s="103">
        <v>1015</v>
      </c>
      <c r="B1023" s="129" t="s">
        <v>97</v>
      </c>
      <c r="C1023" s="635"/>
      <c r="D1023" s="635"/>
      <c r="E1023" s="635"/>
      <c r="F1023" s="635">
        <v>623100</v>
      </c>
      <c r="G1023" s="103"/>
      <c r="H1023" s="103" t="s">
        <v>654</v>
      </c>
      <c r="I1023" s="103"/>
      <c r="J1023" s="635" t="s">
        <v>3245</v>
      </c>
      <c r="K1023" s="27">
        <v>62300</v>
      </c>
      <c r="L1023" s="103"/>
      <c r="M1023" s="103"/>
      <c r="N1023" s="111" t="str">
        <f t="shared" si="15"/>
        <v/>
      </c>
    </row>
    <row r="1024" spans="1:14">
      <c r="A1024" s="103">
        <v>1016</v>
      </c>
      <c r="B1024" s="129" t="s">
        <v>97</v>
      </c>
      <c r="C1024" s="635"/>
      <c r="D1024" s="635"/>
      <c r="E1024" s="635"/>
      <c r="F1024" s="635">
        <v>623200</v>
      </c>
      <c r="G1024" s="103"/>
      <c r="H1024" s="103" t="s">
        <v>3654</v>
      </c>
      <c r="I1024" s="103"/>
      <c r="J1024" s="635" t="s">
        <v>3245</v>
      </c>
      <c r="K1024" s="27">
        <v>62300</v>
      </c>
      <c r="L1024" s="103"/>
      <c r="M1024" s="103"/>
      <c r="N1024" s="111" t="str">
        <f t="shared" si="15"/>
        <v/>
      </c>
    </row>
    <row r="1025" spans="1:14">
      <c r="A1025" s="103">
        <v>1017</v>
      </c>
      <c r="B1025" s="129" t="s">
        <v>97</v>
      </c>
      <c r="C1025" s="635"/>
      <c r="D1025" s="635"/>
      <c r="E1025" s="635">
        <v>62400</v>
      </c>
      <c r="F1025" s="635"/>
      <c r="G1025" s="103"/>
      <c r="H1025" s="103" t="s">
        <v>3655</v>
      </c>
      <c r="I1025" s="103"/>
      <c r="J1025" s="635" t="s">
        <v>3240</v>
      </c>
      <c r="K1025" s="27">
        <v>620</v>
      </c>
      <c r="L1025" s="103"/>
      <c r="M1025" s="103"/>
      <c r="N1025" s="111" t="str">
        <f t="shared" si="15"/>
        <v/>
      </c>
    </row>
    <row r="1026" spans="1:14">
      <c r="A1026" s="103">
        <v>1018</v>
      </c>
      <c r="B1026" s="129" t="s">
        <v>97</v>
      </c>
      <c r="C1026" s="635"/>
      <c r="D1026" s="635"/>
      <c r="E1026" s="635"/>
      <c r="F1026" s="635">
        <v>624100</v>
      </c>
      <c r="G1026" s="103"/>
      <c r="H1026" s="103" t="s">
        <v>3656</v>
      </c>
      <c r="I1026" s="103"/>
      <c r="J1026" s="635" t="s">
        <v>3245</v>
      </c>
      <c r="K1026" s="27">
        <v>62400</v>
      </c>
      <c r="L1026" s="103"/>
      <c r="M1026" s="103"/>
      <c r="N1026" s="111" t="str">
        <f t="shared" si="15"/>
        <v/>
      </c>
    </row>
    <row r="1027" spans="1:14">
      <c r="A1027" s="103">
        <v>1019</v>
      </c>
      <c r="B1027" s="129" t="s">
        <v>97</v>
      </c>
      <c r="C1027" s="635"/>
      <c r="D1027" s="635"/>
      <c r="E1027" s="635"/>
      <c r="F1027" s="635">
        <v>624200</v>
      </c>
      <c r="G1027" s="103"/>
      <c r="H1027" s="103" t="s">
        <v>3657</v>
      </c>
      <c r="I1027" s="103"/>
      <c r="J1027" s="635" t="s">
        <v>3245</v>
      </c>
      <c r="K1027" s="27">
        <v>62400</v>
      </c>
      <c r="L1027" s="103"/>
      <c r="M1027" s="103"/>
      <c r="N1027" s="111" t="str">
        <f t="shared" si="15"/>
        <v/>
      </c>
    </row>
    <row r="1028" spans="1:14">
      <c r="A1028" s="103">
        <v>1020</v>
      </c>
      <c r="B1028" s="129" t="s">
        <v>97</v>
      </c>
      <c r="C1028" s="635"/>
      <c r="D1028" s="635"/>
      <c r="E1028" s="635"/>
      <c r="F1028" s="635">
        <v>624300</v>
      </c>
      <c r="G1028" s="103"/>
      <c r="H1028" s="103" t="s">
        <v>3658</v>
      </c>
      <c r="I1028" s="103"/>
      <c r="J1028" s="635" t="s">
        <v>3245</v>
      </c>
      <c r="K1028" s="27">
        <v>62400</v>
      </c>
      <c r="L1028" s="103"/>
      <c r="M1028" s="103"/>
      <c r="N1028" s="111" t="str">
        <f t="shared" si="15"/>
        <v/>
      </c>
    </row>
    <row r="1029" spans="1:14">
      <c r="A1029" s="103">
        <v>1021</v>
      </c>
      <c r="B1029" s="129" t="s">
        <v>97</v>
      </c>
      <c r="C1029" s="635"/>
      <c r="D1029" s="635">
        <v>631</v>
      </c>
      <c r="E1029" s="635"/>
      <c r="F1029" s="635"/>
      <c r="G1029" s="103"/>
      <c r="H1029" s="103" t="s">
        <v>3659</v>
      </c>
      <c r="I1029" s="103"/>
      <c r="J1029" s="635" t="s">
        <v>3240</v>
      </c>
      <c r="K1029" s="27">
        <v>60</v>
      </c>
      <c r="L1029" s="103"/>
      <c r="M1029" s="103"/>
      <c r="N1029" s="111" t="str">
        <f t="shared" si="15"/>
        <v/>
      </c>
    </row>
    <row r="1030" spans="1:14">
      <c r="A1030" s="103">
        <v>1022</v>
      </c>
      <c r="B1030" s="129" t="s">
        <v>97</v>
      </c>
      <c r="C1030" s="635"/>
      <c r="D1030" s="635"/>
      <c r="E1030" s="635">
        <v>63100</v>
      </c>
      <c r="F1030" s="635"/>
      <c r="G1030" s="103"/>
      <c r="H1030" s="103" t="s">
        <v>3659</v>
      </c>
      <c r="I1030" s="103"/>
      <c r="J1030" s="635" t="s">
        <v>3240</v>
      </c>
      <c r="K1030" s="27">
        <v>631</v>
      </c>
      <c r="L1030" s="103"/>
      <c r="M1030" s="103"/>
      <c r="N1030" s="111" t="str">
        <f t="shared" si="15"/>
        <v/>
      </c>
    </row>
    <row r="1031" spans="1:14">
      <c r="A1031" s="103">
        <v>1023</v>
      </c>
      <c r="B1031" s="129" t="s">
        <v>97</v>
      </c>
      <c r="C1031" s="635"/>
      <c r="D1031" s="635"/>
      <c r="E1031" s="635"/>
      <c r="F1031" s="635">
        <v>631010</v>
      </c>
      <c r="G1031" s="103"/>
      <c r="H1031" s="103" t="s">
        <v>3660</v>
      </c>
      <c r="I1031" s="103"/>
      <c r="J1031" s="635" t="s">
        <v>3245</v>
      </c>
      <c r="K1031" s="27">
        <v>63100</v>
      </c>
      <c r="L1031" s="103"/>
      <c r="M1031" s="103"/>
      <c r="N1031" s="111" t="str">
        <f t="shared" si="15"/>
        <v/>
      </c>
    </row>
    <row r="1032" spans="1:14">
      <c r="A1032" s="103">
        <v>1024</v>
      </c>
      <c r="B1032" s="129" t="s">
        <v>97</v>
      </c>
      <c r="C1032" s="635"/>
      <c r="D1032" s="635"/>
      <c r="E1032" s="635"/>
      <c r="F1032" s="635">
        <v>631011</v>
      </c>
      <c r="G1032" s="103"/>
      <c r="H1032" s="103" t="s">
        <v>3661</v>
      </c>
      <c r="I1032" s="103"/>
      <c r="J1032" s="635" t="s">
        <v>3245</v>
      </c>
      <c r="K1032" s="27">
        <v>63100</v>
      </c>
      <c r="L1032" s="103"/>
      <c r="M1032" s="103"/>
      <c r="N1032" s="111" t="str">
        <f t="shared" si="15"/>
        <v/>
      </c>
    </row>
    <row r="1033" spans="1:14">
      <c r="A1033" s="103">
        <v>1025</v>
      </c>
      <c r="B1033" s="129" t="s">
        <v>97</v>
      </c>
      <c r="C1033" s="635"/>
      <c r="D1033" s="635"/>
      <c r="E1033" s="635"/>
      <c r="F1033" s="635">
        <v>631012</v>
      </c>
      <c r="G1033" s="103"/>
      <c r="H1033" s="103" t="s">
        <v>2039</v>
      </c>
      <c r="I1033" s="103"/>
      <c r="J1033" s="635" t="s">
        <v>3245</v>
      </c>
      <c r="K1033" s="27">
        <v>63100</v>
      </c>
      <c r="L1033" s="103"/>
      <c r="M1033" s="103"/>
      <c r="N1033" s="111" t="str">
        <f t="shared" si="15"/>
        <v/>
      </c>
    </row>
    <row r="1034" spans="1:14">
      <c r="A1034" s="103">
        <v>1026</v>
      </c>
      <c r="B1034" s="129" t="s">
        <v>97</v>
      </c>
      <c r="C1034" s="635"/>
      <c r="D1034" s="635"/>
      <c r="E1034" s="635"/>
      <c r="F1034" s="635">
        <v>631013</v>
      </c>
      <c r="G1034" s="103"/>
      <c r="H1034" s="103" t="s">
        <v>3662</v>
      </c>
      <c r="I1034" s="103"/>
      <c r="J1034" s="635" t="s">
        <v>3245</v>
      </c>
      <c r="K1034" s="27">
        <v>63100</v>
      </c>
      <c r="L1034" s="103"/>
      <c r="M1034" s="103"/>
      <c r="N1034" s="111" t="str">
        <f t="shared" si="15"/>
        <v/>
      </c>
    </row>
    <row r="1035" spans="1:14">
      <c r="A1035" s="103">
        <v>1027</v>
      </c>
      <c r="B1035" s="129" t="s">
        <v>97</v>
      </c>
      <c r="C1035" s="635"/>
      <c r="D1035" s="635"/>
      <c r="E1035" s="635"/>
      <c r="F1035" s="635">
        <v>631020</v>
      </c>
      <c r="G1035" s="103"/>
      <c r="H1035" s="103" t="s">
        <v>3663</v>
      </c>
      <c r="I1035" s="103"/>
      <c r="J1035" s="635" t="s">
        <v>3245</v>
      </c>
      <c r="K1035" s="27">
        <v>63100</v>
      </c>
      <c r="L1035" s="103"/>
      <c r="M1035" s="103"/>
      <c r="N1035" s="111" t="str">
        <f>LEFT(M1035,3)</f>
        <v/>
      </c>
    </row>
    <row r="1036" spans="1:14">
      <c r="A1036" s="103">
        <v>1028</v>
      </c>
      <c r="B1036" s="129" t="s">
        <v>97</v>
      </c>
      <c r="C1036" s="635"/>
      <c r="D1036" s="635">
        <v>632</v>
      </c>
      <c r="E1036" s="635"/>
      <c r="F1036" s="635"/>
      <c r="G1036" s="103"/>
      <c r="H1036" s="103" t="s">
        <v>3664</v>
      </c>
      <c r="I1036" s="103"/>
      <c r="J1036" s="635" t="s">
        <v>3240</v>
      </c>
      <c r="K1036" s="27">
        <v>60</v>
      </c>
      <c r="L1036" s="103"/>
      <c r="M1036" s="103"/>
      <c r="N1036" s="111" t="str">
        <f t="shared" ref="N1036:N1100" si="16">LEFT(M1036,3)</f>
        <v/>
      </c>
    </row>
    <row r="1037" spans="1:14">
      <c r="A1037" s="103">
        <v>1029</v>
      </c>
      <c r="B1037" s="129" t="s">
        <v>97</v>
      </c>
      <c r="C1037" s="635"/>
      <c r="D1037" s="635"/>
      <c r="E1037" s="635">
        <v>63200</v>
      </c>
      <c r="F1037" s="635"/>
      <c r="G1037" s="103"/>
      <c r="H1037" s="103" t="s">
        <v>3664</v>
      </c>
      <c r="I1037" s="103"/>
      <c r="J1037" s="635" t="s">
        <v>3240</v>
      </c>
      <c r="K1037" s="27">
        <v>632</v>
      </c>
      <c r="L1037" s="103"/>
      <c r="M1037" s="103"/>
      <c r="N1037" s="111" t="str">
        <f t="shared" si="16"/>
        <v/>
      </c>
    </row>
    <row r="1038" spans="1:14">
      <c r="A1038" s="103">
        <v>1030</v>
      </c>
      <c r="B1038" s="129" t="s">
        <v>97</v>
      </c>
      <c r="C1038" s="635"/>
      <c r="D1038" s="635"/>
      <c r="E1038" s="635"/>
      <c r="F1038" s="635">
        <v>632000</v>
      </c>
      <c r="G1038" s="103"/>
      <c r="H1038" s="103" t="s">
        <v>3664</v>
      </c>
      <c r="I1038" s="103"/>
      <c r="J1038" s="635" t="s">
        <v>3245</v>
      </c>
      <c r="K1038" s="27">
        <v>63200</v>
      </c>
      <c r="L1038" s="103"/>
      <c r="M1038" s="103"/>
      <c r="N1038" s="111" t="str">
        <f t="shared" si="16"/>
        <v/>
      </c>
    </row>
    <row r="1039" spans="1:14">
      <c r="A1039" s="103">
        <v>1031</v>
      </c>
      <c r="B1039" s="129" t="s">
        <v>97</v>
      </c>
      <c r="C1039" s="635"/>
      <c r="D1039" s="635">
        <v>633</v>
      </c>
      <c r="E1039" s="635"/>
      <c r="F1039" s="635"/>
      <c r="G1039" s="103"/>
      <c r="H1039" s="103" t="s">
        <v>3665</v>
      </c>
      <c r="I1039" s="103"/>
      <c r="J1039" s="635" t="s">
        <v>3240</v>
      </c>
      <c r="K1039" s="27">
        <v>60</v>
      </c>
      <c r="L1039" s="103"/>
      <c r="M1039" s="103"/>
      <c r="N1039" s="111" t="str">
        <f t="shared" si="16"/>
        <v/>
      </c>
    </row>
    <row r="1040" spans="1:14">
      <c r="A1040" s="103">
        <v>1032</v>
      </c>
      <c r="B1040" s="129" t="s">
        <v>97</v>
      </c>
      <c r="C1040" s="635"/>
      <c r="D1040" s="635"/>
      <c r="E1040" s="635">
        <v>63300</v>
      </c>
      <c r="F1040" s="635"/>
      <c r="G1040" s="103"/>
      <c r="H1040" s="103" t="s">
        <v>3665</v>
      </c>
      <c r="I1040" s="103"/>
      <c r="J1040" s="635" t="s">
        <v>3240</v>
      </c>
      <c r="K1040" s="27">
        <v>633</v>
      </c>
      <c r="L1040" s="103"/>
      <c r="M1040" s="103"/>
      <c r="N1040" s="111" t="str">
        <f t="shared" si="16"/>
        <v/>
      </c>
    </row>
    <row r="1041" spans="1:14">
      <c r="A1041" s="103">
        <v>1033</v>
      </c>
      <c r="B1041" s="129" t="s">
        <v>97</v>
      </c>
      <c r="C1041" s="635"/>
      <c r="D1041" s="635"/>
      <c r="E1041" s="635"/>
      <c r="F1041" s="635">
        <v>633010</v>
      </c>
      <c r="G1041" s="103"/>
      <c r="H1041" s="103" t="s">
        <v>572</v>
      </c>
      <c r="I1041" s="103"/>
      <c r="J1041" s="635" t="s">
        <v>3245</v>
      </c>
      <c r="K1041" s="27">
        <v>63300</v>
      </c>
      <c r="L1041" s="103"/>
      <c r="M1041" s="103"/>
      <c r="N1041" s="111" t="str">
        <f t="shared" si="16"/>
        <v/>
      </c>
    </row>
    <row r="1042" spans="1:14">
      <c r="A1042" s="103">
        <v>1034</v>
      </c>
      <c r="B1042" s="129" t="s">
        <v>97</v>
      </c>
      <c r="C1042" s="635"/>
      <c r="D1042" s="635"/>
      <c r="E1042" s="635"/>
      <c r="F1042" s="635">
        <v>633020</v>
      </c>
      <c r="G1042" s="103"/>
      <c r="H1042" s="103" t="s">
        <v>573</v>
      </c>
      <c r="I1042" s="103"/>
      <c r="J1042" s="635" t="s">
        <v>3245</v>
      </c>
      <c r="K1042" s="27">
        <v>63300</v>
      </c>
      <c r="L1042" s="103"/>
      <c r="M1042" s="103"/>
      <c r="N1042" s="111" t="str">
        <f t="shared" si="16"/>
        <v/>
      </c>
    </row>
    <row r="1043" spans="1:14">
      <c r="A1043" s="103">
        <v>1035</v>
      </c>
      <c r="B1043" s="129" t="s">
        <v>97</v>
      </c>
      <c r="C1043" s="635"/>
      <c r="D1043" s="635"/>
      <c r="E1043" s="635"/>
      <c r="F1043" s="635">
        <v>633050</v>
      </c>
      <c r="G1043" s="103"/>
      <c r="H1043" s="103" t="s">
        <v>666</v>
      </c>
      <c r="I1043" s="103"/>
      <c r="J1043" s="635" t="s">
        <v>3245</v>
      </c>
      <c r="K1043" s="27">
        <v>63300</v>
      </c>
      <c r="L1043" s="103"/>
      <c r="M1043" s="103"/>
      <c r="N1043" s="111" t="str">
        <f t="shared" si="16"/>
        <v/>
      </c>
    </row>
    <row r="1044" spans="1:14">
      <c r="A1044" s="103">
        <v>1036</v>
      </c>
      <c r="B1044" s="129" t="s">
        <v>97</v>
      </c>
      <c r="C1044" s="635"/>
      <c r="D1044" s="635"/>
      <c r="E1044" s="635"/>
      <c r="F1044" s="635">
        <v>633060</v>
      </c>
      <c r="G1044" s="103"/>
      <c r="H1044" s="103" t="s">
        <v>574</v>
      </c>
      <c r="I1044" s="103"/>
      <c r="J1044" s="635" t="s">
        <v>3245</v>
      </c>
      <c r="K1044" s="27">
        <v>63300</v>
      </c>
      <c r="L1044" s="103"/>
      <c r="M1044" s="103"/>
      <c r="N1044" s="111" t="str">
        <f t="shared" si="16"/>
        <v/>
      </c>
    </row>
    <row r="1045" spans="1:14">
      <c r="A1045" s="103">
        <v>1037</v>
      </c>
      <c r="B1045" s="129" t="s">
        <v>97</v>
      </c>
      <c r="C1045" s="635"/>
      <c r="D1045" s="635"/>
      <c r="E1045" s="635"/>
      <c r="F1045" s="635">
        <v>633070</v>
      </c>
      <c r="G1045" s="103"/>
      <c r="H1045" s="103" t="s">
        <v>3666</v>
      </c>
      <c r="I1045" s="103"/>
      <c r="J1045" s="635" t="s">
        <v>3245</v>
      </c>
      <c r="K1045" s="27">
        <v>63300</v>
      </c>
      <c r="L1045" s="103"/>
      <c r="M1045" s="103"/>
      <c r="N1045" s="111" t="str">
        <f t="shared" si="16"/>
        <v/>
      </c>
    </row>
    <row r="1046" spans="1:14">
      <c r="A1046" s="103">
        <v>1038</v>
      </c>
      <c r="B1046" s="129" t="s">
        <v>97</v>
      </c>
      <c r="C1046" s="635"/>
      <c r="D1046" s="635"/>
      <c r="E1046" s="635"/>
      <c r="F1046" s="635">
        <v>633080</v>
      </c>
      <c r="G1046" s="103"/>
      <c r="H1046" s="103" t="s">
        <v>3667</v>
      </c>
      <c r="I1046" s="103"/>
      <c r="J1046" s="635" t="s">
        <v>3245</v>
      </c>
      <c r="K1046" s="27">
        <v>63300</v>
      </c>
      <c r="L1046" s="103"/>
      <c r="M1046" s="103"/>
      <c r="N1046" s="111" t="str">
        <f t="shared" si="16"/>
        <v/>
      </c>
    </row>
    <row r="1047" spans="1:14">
      <c r="A1047" s="103">
        <v>1039</v>
      </c>
      <c r="B1047" s="129" t="s">
        <v>97</v>
      </c>
      <c r="C1047" s="635"/>
      <c r="D1047" s="635"/>
      <c r="E1047" s="635"/>
      <c r="F1047" s="635">
        <v>633090</v>
      </c>
      <c r="G1047" s="103"/>
      <c r="H1047" s="103" t="s">
        <v>7867</v>
      </c>
      <c r="I1047" s="103"/>
      <c r="J1047" s="635" t="s">
        <v>3245</v>
      </c>
      <c r="K1047" s="27">
        <v>63300</v>
      </c>
      <c r="L1047" s="103"/>
      <c r="M1047" s="103"/>
      <c r="N1047" s="111" t="str">
        <f t="shared" si="16"/>
        <v/>
      </c>
    </row>
    <row r="1048" spans="1:14">
      <c r="A1048" s="103">
        <v>1040</v>
      </c>
      <c r="B1048" s="129" t="s">
        <v>97</v>
      </c>
      <c r="C1048" s="635"/>
      <c r="D1048" s="635"/>
      <c r="E1048" s="635"/>
      <c r="F1048" s="635">
        <v>633100</v>
      </c>
      <c r="G1048" s="103"/>
      <c r="H1048" s="103" t="s">
        <v>2032</v>
      </c>
      <c r="I1048" s="103"/>
      <c r="J1048" s="635" t="s">
        <v>3245</v>
      </c>
      <c r="K1048" s="27">
        <v>63300</v>
      </c>
      <c r="L1048" s="103"/>
      <c r="M1048" s="103"/>
      <c r="N1048" s="111" t="str">
        <f t="shared" si="16"/>
        <v/>
      </c>
    </row>
    <row r="1049" spans="1:14">
      <c r="A1049" s="103">
        <v>1041</v>
      </c>
      <c r="B1049" s="129" t="s">
        <v>97</v>
      </c>
      <c r="C1049" s="635"/>
      <c r="D1049" s="635">
        <v>634</v>
      </c>
      <c r="E1049" s="635"/>
      <c r="F1049" s="635"/>
      <c r="G1049" s="103"/>
      <c r="H1049" s="103" t="s">
        <v>2625</v>
      </c>
      <c r="I1049" s="103"/>
      <c r="J1049" s="635" t="s">
        <v>3240</v>
      </c>
      <c r="K1049" s="27">
        <v>60</v>
      </c>
      <c r="L1049" s="103"/>
      <c r="M1049" s="103"/>
      <c r="N1049" s="111" t="str">
        <f t="shared" si="16"/>
        <v/>
      </c>
    </row>
    <row r="1050" spans="1:14">
      <c r="A1050" s="103">
        <v>1042</v>
      </c>
      <c r="B1050" s="129" t="s">
        <v>97</v>
      </c>
      <c r="C1050" s="635"/>
      <c r="D1050" s="635"/>
      <c r="E1050" s="635">
        <v>63400</v>
      </c>
      <c r="F1050" s="635"/>
      <c r="G1050" s="103"/>
      <c r="H1050" s="103" t="s">
        <v>2625</v>
      </c>
      <c r="I1050" s="103"/>
      <c r="J1050" s="635" t="s">
        <v>3240</v>
      </c>
      <c r="K1050" s="27">
        <v>634</v>
      </c>
      <c r="L1050" s="103"/>
      <c r="M1050" s="103"/>
      <c r="N1050" s="111" t="str">
        <f t="shared" si="16"/>
        <v/>
      </c>
    </row>
    <row r="1051" spans="1:14">
      <c r="A1051" s="103">
        <v>1043</v>
      </c>
      <c r="B1051" s="129" t="s">
        <v>97</v>
      </c>
      <c r="C1051" s="635"/>
      <c r="D1051" s="635"/>
      <c r="E1051" s="635"/>
      <c r="F1051" s="635">
        <v>634000</v>
      </c>
      <c r="G1051" s="103"/>
      <c r="H1051" s="103" t="s">
        <v>3668</v>
      </c>
      <c r="I1051" s="103"/>
      <c r="J1051" s="635" t="s">
        <v>3245</v>
      </c>
      <c r="K1051" s="27">
        <v>63400</v>
      </c>
      <c r="L1051" s="103"/>
      <c r="M1051" s="103"/>
      <c r="N1051" s="111" t="str">
        <f t="shared" si="16"/>
        <v/>
      </c>
    </row>
    <row r="1052" spans="1:14">
      <c r="A1052" s="103">
        <v>1044</v>
      </c>
      <c r="B1052" s="129" t="s">
        <v>97</v>
      </c>
      <c r="C1052" s="635"/>
      <c r="D1052" s="635"/>
      <c r="E1052" s="635"/>
      <c r="F1052" s="635">
        <v>634001</v>
      </c>
      <c r="G1052" s="103"/>
      <c r="H1052" s="103" t="s">
        <v>576</v>
      </c>
      <c r="I1052" s="103"/>
      <c r="J1052" s="635" t="s">
        <v>3245</v>
      </c>
      <c r="K1052" s="27">
        <v>63400</v>
      </c>
      <c r="L1052" s="103"/>
      <c r="M1052" s="103"/>
      <c r="N1052" s="111" t="str">
        <f t="shared" si="16"/>
        <v/>
      </c>
    </row>
    <row r="1053" spans="1:14">
      <c r="A1053" s="103">
        <v>1045</v>
      </c>
      <c r="B1053" s="129" t="s">
        <v>97</v>
      </c>
      <c r="C1053" s="635"/>
      <c r="D1053" s="635"/>
      <c r="E1053" s="635"/>
      <c r="F1053" s="635">
        <v>634100</v>
      </c>
      <c r="G1053" s="103"/>
      <c r="H1053" s="103" t="s">
        <v>3669</v>
      </c>
      <c r="I1053" s="103"/>
      <c r="J1053" s="635" t="s">
        <v>3245</v>
      </c>
      <c r="K1053" s="27">
        <v>63400</v>
      </c>
      <c r="L1053" s="103"/>
      <c r="M1053" s="103"/>
      <c r="N1053" s="111" t="str">
        <f t="shared" si="16"/>
        <v/>
      </c>
    </row>
    <row r="1054" spans="1:14">
      <c r="A1054" s="103">
        <v>1046</v>
      </c>
      <c r="B1054" s="129" t="s">
        <v>97</v>
      </c>
      <c r="C1054" s="635"/>
      <c r="D1054" s="635"/>
      <c r="E1054" s="635"/>
      <c r="F1054" s="635">
        <v>634200</v>
      </c>
      <c r="G1054" s="103"/>
      <c r="H1054" s="103" t="s">
        <v>2626</v>
      </c>
      <c r="I1054" s="103"/>
      <c r="J1054" s="635" t="s">
        <v>3245</v>
      </c>
      <c r="K1054" s="27">
        <v>63400</v>
      </c>
      <c r="L1054" s="103"/>
      <c r="M1054" s="103"/>
      <c r="N1054" s="111" t="str">
        <f t="shared" si="16"/>
        <v/>
      </c>
    </row>
    <row r="1055" spans="1:14">
      <c r="A1055" s="103">
        <v>1047</v>
      </c>
      <c r="B1055" s="129" t="s">
        <v>97</v>
      </c>
      <c r="C1055" s="635"/>
      <c r="D1055" s="635"/>
      <c r="E1055" s="635"/>
      <c r="F1055" s="635">
        <v>634300</v>
      </c>
      <c r="G1055" s="103"/>
      <c r="H1055" s="103" t="s">
        <v>3670</v>
      </c>
      <c r="I1055" s="103"/>
      <c r="J1055" s="635" t="s">
        <v>3245</v>
      </c>
      <c r="K1055" s="27">
        <v>63400</v>
      </c>
      <c r="L1055" s="103"/>
      <c r="M1055" s="103"/>
      <c r="N1055" s="111" t="str">
        <f t="shared" si="16"/>
        <v/>
      </c>
    </row>
    <row r="1056" spans="1:14">
      <c r="A1056" s="103">
        <v>1048</v>
      </c>
      <c r="B1056" s="129" t="s">
        <v>97</v>
      </c>
      <c r="C1056" s="635"/>
      <c r="D1056" s="635"/>
      <c r="E1056" s="635"/>
      <c r="F1056" s="635">
        <v>634301</v>
      </c>
      <c r="G1056" s="103"/>
      <c r="H1056" s="103" t="s">
        <v>3671</v>
      </c>
      <c r="I1056" s="103"/>
      <c r="J1056" s="635" t="s">
        <v>3245</v>
      </c>
      <c r="K1056" s="27">
        <v>63400</v>
      </c>
      <c r="L1056" s="103"/>
      <c r="M1056" s="103"/>
      <c r="N1056" s="111" t="str">
        <f t="shared" si="16"/>
        <v/>
      </c>
    </row>
    <row r="1057" spans="1:14">
      <c r="A1057" s="103">
        <v>1049</v>
      </c>
      <c r="B1057" s="129" t="s">
        <v>97</v>
      </c>
      <c r="C1057" s="635"/>
      <c r="D1057" s="635"/>
      <c r="E1057" s="635"/>
      <c r="F1057" s="635">
        <v>634400</v>
      </c>
      <c r="G1057" s="103"/>
      <c r="H1057" s="103" t="s">
        <v>3672</v>
      </c>
      <c r="I1057" s="103"/>
      <c r="J1057" s="635" t="s">
        <v>3245</v>
      </c>
      <c r="K1057" s="27">
        <v>63400</v>
      </c>
      <c r="L1057" s="103"/>
      <c r="M1057" s="103"/>
      <c r="N1057" s="111" t="str">
        <f t="shared" si="16"/>
        <v/>
      </c>
    </row>
    <row r="1058" spans="1:14">
      <c r="A1058" s="103">
        <v>1050</v>
      </c>
      <c r="B1058" s="129" t="s">
        <v>97</v>
      </c>
      <c r="C1058" s="635"/>
      <c r="D1058" s="635"/>
      <c r="E1058" s="635"/>
      <c r="F1058" s="635">
        <v>634401</v>
      </c>
      <c r="G1058" s="103"/>
      <c r="H1058" s="103" t="s">
        <v>2415</v>
      </c>
      <c r="I1058" s="103"/>
      <c r="J1058" s="635" t="s">
        <v>3245</v>
      </c>
      <c r="K1058" s="27">
        <v>63400</v>
      </c>
      <c r="L1058" s="103"/>
      <c r="M1058" s="103"/>
      <c r="N1058" s="111" t="str">
        <f t="shared" si="16"/>
        <v/>
      </c>
    </row>
    <row r="1059" spans="1:14">
      <c r="A1059" s="103">
        <v>1051</v>
      </c>
      <c r="B1059" s="129" t="s">
        <v>97</v>
      </c>
      <c r="C1059" s="635"/>
      <c r="D1059" s="635">
        <v>660</v>
      </c>
      <c r="E1059" s="635"/>
      <c r="F1059" s="635"/>
      <c r="G1059" s="103"/>
      <c r="H1059" s="103" t="s">
        <v>3673</v>
      </c>
      <c r="I1059" s="77" t="s">
        <v>3696</v>
      </c>
      <c r="J1059" s="635" t="s">
        <v>3240</v>
      </c>
      <c r="K1059" s="27">
        <v>60</v>
      </c>
      <c r="L1059" s="103"/>
      <c r="M1059" s="103"/>
      <c r="N1059" s="111" t="str">
        <f t="shared" si="16"/>
        <v/>
      </c>
    </row>
    <row r="1060" spans="1:14">
      <c r="A1060" s="103">
        <v>1052</v>
      </c>
      <c r="B1060" s="129" t="s">
        <v>97</v>
      </c>
      <c r="C1060" s="635"/>
      <c r="D1060" s="635"/>
      <c r="E1060" s="635">
        <v>66000</v>
      </c>
      <c r="F1060" s="635"/>
      <c r="G1060" s="103"/>
      <c r="H1060" s="103" t="s">
        <v>3673</v>
      </c>
      <c r="I1060" s="103"/>
      <c r="J1060" s="635" t="s">
        <v>3240</v>
      </c>
      <c r="K1060" s="27">
        <v>660</v>
      </c>
      <c r="L1060" s="103"/>
      <c r="M1060" s="103"/>
      <c r="N1060" s="111" t="str">
        <f t="shared" si="16"/>
        <v/>
      </c>
    </row>
    <row r="1061" spans="1:14">
      <c r="A1061" s="103">
        <v>1053</v>
      </c>
      <c r="B1061" s="129" t="s">
        <v>97</v>
      </c>
      <c r="C1061" s="635"/>
      <c r="D1061" s="635"/>
      <c r="E1061" s="635"/>
      <c r="F1061" s="635">
        <v>661000</v>
      </c>
      <c r="G1061" s="103"/>
      <c r="H1061" s="103" t="s">
        <v>3674</v>
      </c>
      <c r="I1061" s="103"/>
      <c r="J1061" s="635" t="s">
        <v>3245</v>
      </c>
      <c r="K1061" s="27">
        <v>66000</v>
      </c>
      <c r="L1061" s="103"/>
      <c r="M1061" s="103"/>
      <c r="N1061" s="111" t="str">
        <f t="shared" si="16"/>
        <v/>
      </c>
    </row>
    <row r="1062" spans="1:14">
      <c r="A1062" s="103">
        <v>1054</v>
      </c>
      <c r="B1062" s="129" t="s">
        <v>97</v>
      </c>
      <c r="C1062" s="635"/>
      <c r="D1062" s="635"/>
      <c r="E1062" s="635"/>
      <c r="F1062" s="635">
        <v>663000</v>
      </c>
      <c r="G1062" s="103"/>
      <c r="H1062" s="103" t="s">
        <v>3675</v>
      </c>
      <c r="I1062" s="103"/>
      <c r="J1062" s="635" t="s">
        <v>3245</v>
      </c>
      <c r="K1062" s="27">
        <v>66000</v>
      </c>
      <c r="L1062" s="103"/>
      <c r="M1062" s="103"/>
      <c r="N1062" s="111" t="str">
        <f t="shared" si="16"/>
        <v/>
      </c>
    </row>
    <row r="1063" spans="1:14">
      <c r="A1063" s="103">
        <v>1055</v>
      </c>
      <c r="B1063" s="129" t="s">
        <v>97</v>
      </c>
      <c r="C1063" s="846"/>
      <c r="D1063" s="846"/>
      <c r="E1063" s="846"/>
      <c r="F1063" s="846">
        <v>664000</v>
      </c>
      <c r="G1063" s="103"/>
      <c r="H1063" s="103" t="s">
        <v>9200</v>
      </c>
      <c r="I1063" s="103"/>
      <c r="J1063" s="846" t="s">
        <v>3245</v>
      </c>
      <c r="K1063" s="27">
        <v>66000</v>
      </c>
      <c r="L1063" s="103"/>
      <c r="M1063" s="103"/>
    </row>
    <row r="1064" spans="1:14">
      <c r="A1064" s="103">
        <v>1056</v>
      </c>
      <c r="B1064" s="129" t="s">
        <v>97</v>
      </c>
      <c r="C1064" s="635"/>
      <c r="D1064" s="635">
        <v>670</v>
      </c>
      <c r="E1064" s="635"/>
      <c r="F1064" s="635"/>
      <c r="G1064" s="103"/>
      <c r="H1064" s="103" t="s">
        <v>3676</v>
      </c>
      <c r="I1064" s="103"/>
      <c r="J1064" s="635" t="s">
        <v>3240</v>
      </c>
      <c r="K1064" s="27">
        <v>60</v>
      </c>
      <c r="L1064" s="103"/>
      <c r="M1064" s="103"/>
      <c r="N1064" s="111" t="str">
        <f t="shared" si="16"/>
        <v/>
      </c>
    </row>
    <row r="1065" spans="1:14">
      <c r="A1065" s="103">
        <v>1057</v>
      </c>
      <c r="B1065" s="129" t="s">
        <v>97</v>
      </c>
      <c r="C1065" s="635"/>
      <c r="D1065" s="635"/>
      <c r="E1065" s="635">
        <v>67000</v>
      </c>
      <c r="F1065" s="635"/>
      <c r="G1065" s="103"/>
      <c r="H1065" s="103" t="s">
        <v>3676</v>
      </c>
      <c r="I1065" s="103"/>
      <c r="J1065" s="635" t="s">
        <v>3240</v>
      </c>
      <c r="K1065" s="27">
        <v>670</v>
      </c>
      <c r="L1065" s="103"/>
      <c r="M1065" s="103"/>
      <c r="N1065" s="111" t="str">
        <f t="shared" si="16"/>
        <v/>
      </c>
    </row>
    <row r="1066" spans="1:14">
      <c r="A1066" s="103">
        <v>1058</v>
      </c>
      <c r="B1066" s="129" t="s">
        <v>97</v>
      </c>
      <c r="C1066" s="635"/>
      <c r="D1066" s="635"/>
      <c r="E1066" s="635"/>
      <c r="F1066" s="635">
        <v>671000</v>
      </c>
      <c r="G1066" s="103"/>
      <c r="H1066" s="103" t="s">
        <v>2224</v>
      </c>
      <c r="I1066" s="103"/>
      <c r="J1066" s="635" t="s">
        <v>3245</v>
      </c>
      <c r="K1066" s="27">
        <v>67000</v>
      </c>
      <c r="L1066" s="103"/>
      <c r="M1066" s="103"/>
      <c r="N1066" s="111" t="str">
        <f t="shared" si="16"/>
        <v/>
      </c>
    </row>
    <row r="1067" spans="1:14">
      <c r="A1067" s="103">
        <v>1059</v>
      </c>
      <c r="B1067" s="129" t="s">
        <v>97</v>
      </c>
      <c r="C1067" s="635"/>
      <c r="D1067" s="635"/>
      <c r="E1067" s="635"/>
      <c r="F1067" s="635">
        <v>672000</v>
      </c>
      <c r="G1067" s="103"/>
      <c r="H1067" s="103" t="s">
        <v>2226</v>
      </c>
      <c r="I1067" s="103"/>
      <c r="J1067" s="635" t="s">
        <v>3245</v>
      </c>
      <c r="K1067" s="27">
        <v>67000</v>
      </c>
      <c r="L1067" s="103"/>
      <c r="M1067" s="103"/>
      <c r="N1067" s="111" t="str">
        <f t="shared" si="16"/>
        <v/>
      </c>
    </row>
    <row r="1068" spans="1:14">
      <c r="A1068" s="103">
        <v>1060</v>
      </c>
      <c r="B1068" s="129" t="s">
        <v>97</v>
      </c>
      <c r="C1068" s="635"/>
      <c r="D1068" s="635"/>
      <c r="E1068" s="635"/>
      <c r="F1068" s="635">
        <v>672001</v>
      </c>
      <c r="G1068" s="103"/>
      <c r="H1068" s="103" t="s">
        <v>2223</v>
      </c>
      <c r="I1068" s="103"/>
      <c r="J1068" s="635" t="s">
        <v>3245</v>
      </c>
      <c r="K1068" s="27">
        <v>67000</v>
      </c>
      <c r="L1068" s="103"/>
      <c r="M1068" s="103"/>
      <c r="N1068" s="111" t="str">
        <f t="shared" si="16"/>
        <v/>
      </c>
    </row>
    <row r="1069" spans="1:14">
      <c r="A1069" s="103">
        <v>1061</v>
      </c>
      <c r="B1069" s="129" t="s">
        <v>97</v>
      </c>
      <c r="C1069" s="635"/>
      <c r="D1069" s="635"/>
      <c r="E1069" s="635"/>
      <c r="F1069" s="635">
        <v>672002</v>
      </c>
      <c r="G1069" s="103"/>
      <c r="H1069" s="103" t="s">
        <v>3677</v>
      </c>
      <c r="I1069" s="103"/>
      <c r="J1069" s="635" t="s">
        <v>3245</v>
      </c>
      <c r="K1069" s="27">
        <v>67000</v>
      </c>
      <c r="L1069" s="103"/>
      <c r="M1069" s="103"/>
      <c r="N1069" s="111" t="str">
        <f t="shared" si="16"/>
        <v/>
      </c>
    </row>
    <row r="1070" spans="1:14">
      <c r="A1070" s="103">
        <v>1062</v>
      </c>
      <c r="B1070" s="129" t="s">
        <v>97</v>
      </c>
      <c r="C1070" s="635"/>
      <c r="D1070" s="635"/>
      <c r="E1070" s="635"/>
      <c r="F1070" s="635">
        <v>672003</v>
      </c>
      <c r="G1070" s="103"/>
      <c r="H1070" s="103" t="s">
        <v>3764</v>
      </c>
      <c r="I1070" s="103"/>
      <c r="J1070" s="635" t="s">
        <v>3245</v>
      </c>
      <c r="K1070" s="27">
        <v>67000</v>
      </c>
      <c r="L1070" s="103"/>
      <c r="M1070" s="103"/>
      <c r="N1070" s="111" t="str">
        <f t="shared" si="16"/>
        <v/>
      </c>
    </row>
    <row r="1071" spans="1:14">
      <c r="A1071" s="103">
        <v>1063</v>
      </c>
      <c r="B1071" s="129" t="s">
        <v>97</v>
      </c>
      <c r="C1071" s="635"/>
      <c r="D1071" s="635"/>
      <c r="E1071" s="635"/>
      <c r="F1071" s="635">
        <v>672004</v>
      </c>
      <c r="G1071" s="103"/>
      <c r="H1071" s="38" t="s">
        <v>4833</v>
      </c>
      <c r="I1071" s="103"/>
      <c r="J1071" s="635" t="s">
        <v>3245</v>
      </c>
      <c r="K1071" s="27">
        <v>67000</v>
      </c>
      <c r="L1071" s="103"/>
      <c r="M1071" s="103"/>
      <c r="N1071" s="111" t="str">
        <f t="shared" si="16"/>
        <v/>
      </c>
    </row>
    <row r="1072" spans="1:14">
      <c r="A1072" s="103">
        <v>1064</v>
      </c>
      <c r="B1072" s="129" t="s">
        <v>97</v>
      </c>
      <c r="C1072" s="635"/>
      <c r="D1072" s="635"/>
      <c r="E1072" s="635"/>
      <c r="F1072" s="635">
        <v>672005</v>
      </c>
      <c r="G1072" s="103"/>
      <c r="H1072" s="103" t="s">
        <v>3678</v>
      </c>
      <c r="I1072" s="103"/>
      <c r="J1072" s="635" t="s">
        <v>3245</v>
      </c>
      <c r="K1072" s="27">
        <v>67000</v>
      </c>
      <c r="L1072" s="103"/>
      <c r="M1072" s="103"/>
      <c r="N1072" s="111" t="str">
        <f t="shared" si="16"/>
        <v/>
      </c>
    </row>
    <row r="1073" spans="1:14">
      <c r="A1073" s="103">
        <v>1065</v>
      </c>
      <c r="B1073" s="129" t="s">
        <v>97</v>
      </c>
      <c r="C1073" s="635"/>
      <c r="D1073" s="635"/>
      <c r="E1073" s="635"/>
      <c r="F1073" s="635">
        <v>672006</v>
      </c>
      <c r="G1073" s="103"/>
      <c r="H1073" s="103" t="s">
        <v>2438</v>
      </c>
      <c r="I1073" s="103"/>
      <c r="J1073" s="635" t="s">
        <v>3245</v>
      </c>
      <c r="K1073" s="27">
        <v>67000</v>
      </c>
      <c r="L1073" s="103"/>
      <c r="M1073" s="103"/>
      <c r="N1073" s="111" t="str">
        <f t="shared" si="16"/>
        <v/>
      </c>
    </row>
    <row r="1074" spans="1:14">
      <c r="A1074" s="103">
        <v>1066</v>
      </c>
      <c r="B1074" s="129" t="s">
        <v>97</v>
      </c>
      <c r="C1074" s="635"/>
      <c r="D1074" s="635"/>
      <c r="E1074" s="635"/>
      <c r="F1074" s="635">
        <v>673000</v>
      </c>
      <c r="G1074" s="103"/>
      <c r="H1074" s="103" t="s">
        <v>6963</v>
      </c>
      <c r="I1074" s="103"/>
      <c r="J1074" s="635" t="s">
        <v>3245</v>
      </c>
      <c r="K1074" s="27">
        <v>67000</v>
      </c>
      <c r="L1074" s="103"/>
      <c r="M1074" s="103"/>
      <c r="N1074" s="111" t="str">
        <f t="shared" si="16"/>
        <v/>
      </c>
    </row>
    <row r="1075" spans="1:14">
      <c r="A1075" s="103">
        <v>1067</v>
      </c>
      <c r="B1075" s="129" t="s">
        <v>97</v>
      </c>
      <c r="C1075" s="635">
        <v>70</v>
      </c>
      <c r="D1075" s="635"/>
      <c r="E1075" s="635"/>
      <c r="F1075" s="635"/>
      <c r="G1075" s="103"/>
      <c r="H1075" s="103" t="s">
        <v>2048</v>
      </c>
      <c r="I1075" s="103"/>
      <c r="J1075" s="635" t="s">
        <v>3240</v>
      </c>
      <c r="K1075" s="103"/>
      <c r="L1075" s="103"/>
      <c r="M1075" s="103"/>
      <c r="N1075" s="111" t="str">
        <f t="shared" si="16"/>
        <v/>
      </c>
    </row>
    <row r="1076" spans="1:14">
      <c r="A1076" s="103">
        <v>1068</v>
      </c>
      <c r="B1076" s="129" t="s">
        <v>97</v>
      </c>
      <c r="C1076" s="635"/>
      <c r="D1076" s="635">
        <v>700</v>
      </c>
      <c r="E1076" s="635"/>
      <c r="F1076" s="635"/>
      <c r="G1076" s="103"/>
      <c r="H1076" s="103" t="s">
        <v>2048</v>
      </c>
      <c r="I1076" s="103"/>
      <c r="J1076" s="635" t="s">
        <v>3240</v>
      </c>
      <c r="K1076" s="27">
        <v>70</v>
      </c>
      <c r="L1076" s="103"/>
      <c r="M1076" s="103"/>
      <c r="N1076" s="111" t="str">
        <f t="shared" si="16"/>
        <v/>
      </c>
    </row>
    <row r="1077" spans="1:14">
      <c r="A1077" s="103">
        <v>1069</v>
      </c>
      <c r="B1077" s="129" t="s">
        <v>97</v>
      </c>
      <c r="C1077" s="635"/>
      <c r="D1077" s="635"/>
      <c r="E1077" s="635">
        <v>71000</v>
      </c>
      <c r="F1077" s="635"/>
      <c r="G1077" s="103"/>
      <c r="H1077" s="103" t="s">
        <v>3679</v>
      </c>
      <c r="I1077" s="103"/>
      <c r="J1077" s="635" t="s">
        <v>3240</v>
      </c>
      <c r="K1077" s="27">
        <v>700</v>
      </c>
      <c r="L1077" s="103"/>
      <c r="M1077" s="103"/>
      <c r="N1077" s="111" t="str">
        <f t="shared" si="16"/>
        <v/>
      </c>
    </row>
    <row r="1078" spans="1:14">
      <c r="A1078" s="103">
        <v>1070</v>
      </c>
      <c r="B1078" s="129" t="s">
        <v>97</v>
      </c>
      <c r="C1078" s="635"/>
      <c r="D1078" s="635"/>
      <c r="E1078" s="635"/>
      <c r="F1078" s="635">
        <v>704000</v>
      </c>
      <c r="G1078" s="103"/>
      <c r="H1078" s="103" t="s">
        <v>3679</v>
      </c>
      <c r="I1078" s="103"/>
      <c r="J1078" s="635" t="s">
        <v>3245</v>
      </c>
      <c r="K1078" s="103">
        <v>71000</v>
      </c>
      <c r="L1078" s="103"/>
      <c r="M1078" s="103"/>
      <c r="N1078" s="111" t="str">
        <f t="shared" si="16"/>
        <v/>
      </c>
    </row>
    <row r="1079" spans="1:14">
      <c r="A1079" s="103">
        <v>1071</v>
      </c>
      <c r="B1079" s="129" t="s">
        <v>97</v>
      </c>
      <c r="C1079" s="635"/>
      <c r="D1079" s="635"/>
      <c r="E1079" s="635">
        <v>72000</v>
      </c>
      <c r="F1079" s="635"/>
      <c r="G1079" s="103"/>
      <c r="H1079" s="103" t="s">
        <v>2380</v>
      </c>
      <c r="I1079" s="103"/>
      <c r="J1079" s="635" t="s">
        <v>3240</v>
      </c>
      <c r="K1079" s="27">
        <v>700</v>
      </c>
      <c r="L1079" s="103"/>
      <c r="M1079" s="103"/>
      <c r="N1079" s="111" t="str">
        <f t="shared" si="16"/>
        <v/>
      </c>
    </row>
    <row r="1080" spans="1:14">
      <c r="A1080" s="103">
        <v>1072</v>
      </c>
      <c r="B1080" s="129" t="s">
        <v>97</v>
      </c>
      <c r="C1080" s="635"/>
      <c r="D1080" s="635"/>
      <c r="E1080" s="635"/>
      <c r="F1080" s="635">
        <v>720000</v>
      </c>
      <c r="G1080" s="103"/>
      <c r="H1080" s="103" t="s">
        <v>2380</v>
      </c>
      <c r="I1080" s="103"/>
      <c r="J1080" s="635" t="s">
        <v>3245</v>
      </c>
      <c r="K1080" s="27">
        <v>72000</v>
      </c>
      <c r="L1080" s="103"/>
      <c r="M1080" s="103"/>
      <c r="N1080" s="111" t="str">
        <f t="shared" si="16"/>
        <v/>
      </c>
    </row>
    <row r="1081" spans="1:14">
      <c r="A1081" s="103">
        <v>1073</v>
      </c>
      <c r="B1081" s="129" t="s">
        <v>97</v>
      </c>
      <c r="C1081" s="635"/>
      <c r="D1081" s="635"/>
      <c r="E1081" s="635">
        <v>73000</v>
      </c>
      <c r="F1081" s="635"/>
      <c r="G1081" s="103"/>
      <c r="H1081" s="103" t="s">
        <v>3680</v>
      </c>
      <c r="I1081" s="103"/>
      <c r="J1081" s="635" t="s">
        <v>3240</v>
      </c>
      <c r="K1081" s="27">
        <v>700</v>
      </c>
      <c r="L1081" s="103"/>
      <c r="M1081" s="103"/>
      <c r="N1081" s="111" t="str">
        <f t="shared" si="16"/>
        <v/>
      </c>
    </row>
    <row r="1082" spans="1:14">
      <c r="A1082" s="103">
        <v>1074</v>
      </c>
      <c r="B1082" s="129" t="s">
        <v>97</v>
      </c>
      <c r="C1082" s="635"/>
      <c r="D1082" s="635"/>
      <c r="E1082" s="635"/>
      <c r="F1082" s="635">
        <v>702000</v>
      </c>
      <c r="G1082" s="103"/>
      <c r="H1082" s="103" t="s">
        <v>3681</v>
      </c>
      <c r="I1082" s="103"/>
      <c r="J1082" s="635" t="s">
        <v>3245</v>
      </c>
      <c r="K1082" s="27">
        <v>73000</v>
      </c>
      <c r="L1082" s="103"/>
      <c r="M1082" s="103"/>
      <c r="N1082" s="111" t="str">
        <f t="shared" si="16"/>
        <v/>
      </c>
    </row>
    <row r="1083" spans="1:14">
      <c r="A1083" s="103">
        <v>1075</v>
      </c>
      <c r="B1083" s="129" t="s">
        <v>97</v>
      </c>
      <c r="C1083" s="635"/>
      <c r="D1083" s="635"/>
      <c r="E1083" s="635">
        <v>74000</v>
      </c>
      <c r="F1083" s="635"/>
      <c r="G1083" s="103"/>
      <c r="H1083" s="103" t="s">
        <v>3682</v>
      </c>
      <c r="I1083" s="103"/>
      <c r="J1083" s="635" t="s">
        <v>3240</v>
      </c>
      <c r="K1083" s="27">
        <v>700</v>
      </c>
      <c r="L1083" s="103"/>
      <c r="M1083" s="103"/>
      <c r="N1083" s="111" t="str">
        <f t="shared" si="16"/>
        <v/>
      </c>
    </row>
    <row r="1084" spans="1:14">
      <c r="A1084" s="103">
        <v>1076</v>
      </c>
      <c r="B1084" s="129" t="s">
        <v>97</v>
      </c>
      <c r="C1084" s="635"/>
      <c r="D1084" s="635"/>
      <c r="E1084" s="635"/>
      <c r="F1084" s="635">
        <v>703000</v>
      </c>
      <c r="G1084" s="103"/>
      <c r="H1084" s="103" t="s">
        <v>3683</v>
      </c>
      <c r="I1084" s="103"/>
      <c r="J1084" s="635" t="s">
        <v>3245</v>
      </c>
      <c r="K1084" s="27">
        <v>74000</v>
      </c>
      <c r="L1084" s="103"/>
      <c r="M1084" s="103"/>
      <c r="N1084" s="111" t="str">
        <f t="shared" si="16"/>
        <v/>
      </c>
    </row>
    <row r="1085" spans="1:14">
      <c r="A1085" s="103">
        <v>1077</v>
      </c>
      <c r="B1085" s="129" t="s">
        <v>97</v>
      </c>
      <c r="C1085" s="635"/>
      <c r="D1085" s="635"/>
      <c r="E1085" s="635">
        <v>75000</v>
      </c>
      <c r="F1085" s="635"/>
      <c r="G1085" s="103"/>
      <c r="H1085" s="103" t="s">
        <v>3684</v>
      </c>
      <c r="I1085" s="103"/>
      <c r="J1085" s="635" t="s">
        <v>3240</v>
      </c>
      <c r="K1085" s="27">
        <v>700</v>
      </c>
      <c r="L1085" s="103"/>
      <c r="M1085" s="103"/>
      <c r="N1085" s="111" t="str">
        <f t="shared" si="16"/>
        <v/>
      </c>
    </row>
    <row r="1086" spans="1:14">
      <c r="A1086" s="103">
        <v>1078</v>
      </c>
      <c r="B1086" s="129" t="s">
        <v>97</v>
      </c>
      <c r="C1086" s="635"/>
      <c r="D1086" s="635"/>
      <c r="E1086" s="635"/>
      <c r="F1086" s="635">
        <v>701000</v>
      </c>
      <c r="G1086" s="103"/>
      <c r="H1086" s="103" t="s">
        <v>3685</v>
      </c>
      <c r="I1086" s="103"/>
      <c r="J1086" s="635" t="s">
        <v>3245</v>
      </c>
      <c r="K1086" s="27">
        <v>75000</v>
      </c>
      <c r="L1086" s="103"/>
      <c r="M1086" s="103"/>
      <c r="N1086" s="111" t="str">
        <f t="shared" si="16"/>
        <v/>
      </c>
    </row>
    <row r="1087" spans="1:14">
      <c r="A1087" s="103">
        <v>1079</v>
      </c>
      <c r="B1087" s="129" t="s">
        <v>97</v>
      </c>
      <c r="C1087" s="635"/>
      <c r="D1087" s="635"/>
      <c r="E1087" s="635">
        <v>79000</v>
      </c>
      <c r="F1087" s="635"/>
      <c r="G1087" s="103"/>
      <c r="H1087" s="103" t="s">
        <v>3686</v>
      </c>
      <c r="I1087" s="103"/>
      <c r="J1087" s="635" t="s">
        <v>3240</v>
      </c>
      <c r="K1087" s="27">
        <v>700</v>
      </c>
      <c r="L1087" s="103"/>
      <c r="M1087" s="103"/>
      <c r="N1087" s="111" t="str">
        <f t="shared" si="16"/>
        <v/>
      </c>
    </row>
    <row r="1088" spans="1:14">
      <c r="A1088" s="103">
        <v>1080</v>
      </c>
      <c r="B1088" s="129" t="s">
        <v>97</v>
      </c>
      <c r="C1088" s="635"/>
      <c r="D1088" s="635"/>
      <c r="E1088" s="635"/>
      <c r="F1088" s="635">
        <v>700000</v>
      </c>
      <c r="G1088" s="103"/>
      <c r="H1088" s="103" t="s">
        <v>3687</v>
      </c>
      <c r="I1088" s="103"/>
      <c r="J1088" s="635" t="s">
        <v>3245</v>
      </c>
      <c r="K1088" s="27">
        <v>79000</v>
      </c>
      <c r="L1088" s="103"/>
      <c r="M1088" s="103"/>
      <c r="N1088" s="111" t="str">
        <f t="shared" si="16"/>
        <v/>
      </c>
    </row>
    <row r="1089" spans="1:14">
      <c r="A1089" s="103">
        <v>1081</v>
      </c>
      <c r="B1089" s="129" t="s">
        <v>97</v>
      </c>
      <c r="C1089" s="635"/>
      <c r="D1089" s="635"/>
      <c r="E1089" s="635"/>
      <c r="F1089" s="635">
        <v>705000</v>
      </c>
      <c r="G1089" s="103"/>
      <c r="H1089" s="103" t="s">
        <v>2050</v>
      </c>
      <c r="I1089" s="103"/>
      <c r="J1089" s="635" t="s">
        <v>3245</v>
      </c>
      <c r="K1089" s="27">
        <v>79000</v>
      </c>
      <c r="L1089" s="103"/>
      <c r="M1089" s="103"/>
      <c r="N1089" s="111" t="str">
        <f t="shared" si="16"/>
        <v/>
      </c>
    </row>
    <row r="1090" spans="1:14">
      <c r="A1090" s="103">
        <v>1082</v>
      </c>
      <c r="B1090" s="129" t="s">
        <v>97</v>
      </c>
      <c r="C1090" s="635"/>
      <c r="D1090" s="635"/>
      <c r="E1090" s="635"/>
      <c r="F1090" s="635">
        <v>705001</v>
      </c>
      <c r="G1090" s="103"/>
      <c r="H1090" s="103" t="s">
        <v>3688</v>
      </c>
      <c r="I1090" s="103"/>
      <c r="J1090" s="635" t="s">
        <v>3245</v>
      </c>
      <c r="K1090" s="27">
        <v>79000</v>
      </c>
      <c r="L1090" s="103"/>
      <c r="M1090" s="103"/>
      <c r="N1090" s="111" t="str">
        <f t="shared" si="16"/>
        <v/>
      </c>
    </row>
    <row r="1091" spans="1:14">
      <c r="A1091" s="103">
        <v>1083</v>
      </c>
      <c r="B1091" s="129" t="s">
        <v>97</v>
      </c>
      <c r="C1091" s="635"/>
      <c r="D1091" s="635"/>
      <c r="E1091" s="635"/>
      <c r="F1091" s="635">
        <v>708000</v>
      </c>
      <c r="G1091" s="103"/>
      <c r="H1091" s="103" t="s">
        <v>5682</v>
      </c>
      <c r="I1091" s="103"/>
      <c r="J1091" s="635" t="s">
        <v>3245</v>
      </c>
      <c r="K1091" s="27">
        <v>79000</v>
      </c>
      <c r="L1091" s="103"/>
      <c r="M1091" s="103"/>
      <c r="N1091" s="111" t="str">
        <f t="shared" si="16"/>
        <v/>
      </c>
    </row>
    <row r="1092" spans="1:14">
      <c r="A1092" s="103">
        <v>1084</v>
      </c>
      <c r="B1092" s="129" t="s">
        <v>97</v>
      </c>
      <c r="C1092" s="635"/>
      <c r="D1092" s="635"/>
      <c r="E1092" s="635"/>
      <c r="F1092" s="635">
        <v>708001</v>
      </c>
      <c r="G1092" s="103"/>
      <c r="H1092" s="103" t="s">
        <v>3689</v>
      </c>
      <c r="I1092" s="103"/>
      <c r="J1092" s="635" t="s">
        <v>3245</v>
      </c>
      <c r="K1092" s="27">
        <v>79000</v>
      </c>
      <c r="L1092" s="103"/>
      <c r="M1092" s="103"/>
      <c r="N1092" s="111" t="str">
        <f t="shared" si="16"/>
        <v/>
      </c>
    </row>
    <row r="1093" spans="1:14">
      <c r="A1093" s="103">
        <v>1085</v>
      </c>
      <c r="B1093" s="129" t="s">
        <v>97</v>
      </c>
      <c r="C1093" s="635"/>
      <c r="D1093" s="635"/>
      <c r="E1093" s="635"/>
      <c r="F1093" s="635">
        <v>708002</v>
      </c>
      <c r="G1093" s="103"/>
      <c r="H1093" s="103" t="s">
        <v>82</v>
      </c>
      <c r="I1093" s="103"/>
      <c r="J1093" s="635" t="s">
        <v>3245</v>
      </c>
      <c r="K1093" s="27">
        <v>79000</v>
      </c>
      <c r="L1093" s="103"/>
      <c r="M1093" s="103"/>
      <c r="N1093" s="111" t="str">
        <f t="shared" si="16"/>
        <v/>
      </c>
    </row>
    <row r="1094" spans="1:14">
      <c r="A1094" s="103">
        <v>1086</v>
      </c>
      <c r="B1094" s="129" t="s">
        <v>97</v>
      </c>
      <c r="C1094" s="635">
        <v>77</v>
      </c>
      <c r="D1094" s="635"/>
      <c r="E1094" s="635"/>
      <c r="F1094" s="635"/>
      <c r="G1094" s="103"/>
      <c r="H1094" s="103" t="s">
        <v>3690</v>
      </c>
      <c r="I1094" s="103"/>
      <c r="J1094" s="635" t="s">
        <v>3240</v>
      </c>
      <c r="K1094" s="27"/>
      <c r="L1094" s="103"/>
      <c r="M1094" s="103"/>
      <c r="N1094" s="111" t="str">
        <f t="shared" si="16"/>
        <v/>
      </c>
    </row>
    <row r="1095" spans="1:14">
      <c r="A1095" s="103">
        <v>1087</v>
      </c>
      <c r="B1095" s="129" t="s">
        <v>97</v>
      </c>
      <c r="C1095" s="635"/>
      <c r="D1095" s="635">
        <v>770</v>
      </c>
      <c r="E1095" s="635"/>
      <c r="F1095" s="635"/>
      <c r="G1095" s="103"/>
      <c r="H1095" s="103" t="s">
        <v>3690</v>
      </c>
      <c r="I1095" s="103"/>
      <c r="J1095" s="635" t="s">
        <v>3240</v>
      </c>
      <c r="K1095" s="27">
        <v>77</v>
      </c>
      <c r="L1095" s="103"/>
      <c r="M1095" s="103"/>
      <c r="N1095" s="111" t="str">
        <f t="shared" si="16"/>
        <v/>
      </c>
    </row>
    <row r="1096" spans="1:14">
      <c r="A1096" s="103">
        <v>1088</v>
      </c>
      <c r="B1096" s="129" t="s">
        <v>97</v>
      </c>
      <c r="C1096" s="635"/>
      <c r="D1096" s="635"/>
      <c r="E1096" s="635">
        <v>77000</v>
      </c>
      <c r="F1096" s="635"/>
      <c r="G1096" s="103"/>
      <c r="H1096" s="103" t="s">
        <v>3691</v>
      </c>
      <c r="I1096" s="103"/>
      <c r="J1096" s="635" t="s">
        <v>3240</v>
      </c>
      <c r="K1096" s="27">
        <v>770</v>
      </c>
      <c r="L1096" s="103"/>
      <c r="M1096" s="103"/>
      <c r="N1096" s="111" t="str">
        <f t="shared" si="16"/>
        <v/>
      </c>
    </row>
    <row r="1097" spans="1:14">
      <c r="A1097" s="103">
        <v>1089</v>
      </c>
      <c r="B1097" s="129" t="s">
        <v>97</v>
      </c>
      <c r="C1097" s="635"/>
      <c r="D1097" s="635"/>
      <c r="E1097" s="635"/>
      <c r="F1097" s="635">
        <v>770000</v>
      </c>
      <c r="G1097" s="103"/>
      <c r="H1097" s="103" t="s">
        <v>5053</v>
      </c>
      <c r="I1097" s="103"/>
      <c r="J1097" s="635" t="s">
        <v>3245</v>
      </c>
      <c r="K1097" s="27">
        <v>77000</v>
      </c>
      <c r="L1097" s="103"/>
      <c r="M1097" s="103"/>
      <c r="N1097" s="111" t="str">
        <f t="shared" si="16"/>
        <v/>
      </c>
    </row>
    <row r="1098" spans="1:14">
      <c r="A1098" s="103">
        <v>1090</v>
      </c>
      <c r="B1098" s="129" t="s">
        <v>97</v>
      </c>
      <c r="C1098" s="635"/>
      <c r="D1098" s="635"/>
      <c r="E1098" s="635"/>
      <c r="F1098" s="635">
        <v>770010</v>
      </c>
      <c r="G1098" s="103"/>
      <c r="H1098" s="103" t="s">
        <v>3692</v>
      </c>
      <c r="I1098" s="103"/>
      <c r="J1098" s="635" t="s">
        <v>3245</v>
      </c>
      <c r="K1098" s="27">
        <v>77000</v>
      </c>
      <c r="L1098" s="103"/>
      <c r="M1098" s="103"/>
      <c r="N1098" s="111" t="str">
        <f t="shared" si="16"/>
        <v/>
      </c>
    </row>
    <row r="1099" spans="1:14">
      <c r="A1099" s="103">
        <v>1091</v>
      </c>
      <c r="B1099" s="129" t="s">
        <v>97</v>
      </c>
      <c r="C1099" s="635"/>
      <c r="D1099" s="635"/>
      <c r="E1099" s="635"/>
      <c r="F1099" s="635">
        <v>770020</v>
      </c>
      <c r="G1099" s="103"/>
      <c r="H1099" s="103" t="s">
        <v>2063</v>
      </c>
      <c r="I1099" s="103"/>
      <c r="J1099" s="635" t="s">
        <v>3245</v>
      </c>
      <c r="K1099" s="27">
        <v>77000</v>
      </c>
      <c r="L1099" s="103"/>
      <c r="M1099" s="103"/>
      <c r="N1099" s="111" t="str">
        <f t="shared" si="16"/>
        <v/>
      </c>
    </row>
    <row r="1100" spans="1:14">
      <c r="A1100" s="103">
        <v>1092</v>
      </c>
      <c r="B1100" s="129" t="s">
        <v>97</v>
      </c>
      <c r="C1100" s="635"/>
      <c r="D1100" s="635"/>
      <c r="E1100" s="635"/>
      <c r="F1100" s="635">
        <v>770030</v>
      </c>
      <c r="G1100" s="103"/>
      <c r="H1100" s="103" t="s">
        <v>3693</v>
      </c>
      <c r="I1100" s="103"/>
      <c r="J1100" s="635" t="s">
        <v>3245</v>
      </c>
      <c r="K1100" s="27">
        <v>77000</v>
      </c>
      <c r="L1100" s="103"/>
      <c r="M1100" s="103"/>
      <c r="N1100" s="111" t="str">
        <f t="shared" si="16"/>
        <v/>
      </c>
    </row>
    <row r="1101" spans="1:14">
      <c r="A1101" s="103">
        <v>1093</v>
      </c>
      <c r="B1101" s="129" t="s">
        <v>97</v>
      </c>
      <c r="C1101" s="635"/>
      <c r="D1101" s="635"/>
      <c r="E1101" s="635"/>
      <c r="F1101" s="635">
        <v>770039</v>
      </c>
      <c r="G1101" s="103"/>
      <c r="H1101" s="103" t="s">
        <v>3694</v>
      </c>
      <c r="I1101" s="103"/>
      <c r="J1101" s="635" t="s">
        <v>3245</v>
      </c>
      <c r="K1101" s="27">
        <v>77000</v>
      </c>
      <c r="L1101" s="103"/>
      <c r="M1101" s="103"/>
      <c r="N1101" s="111" t="str">
        <f t="shared" ref="N1101:N1164" si="17">LEFT(M1101,3)</f>
        <v/>
      </c>
    </row>
    <row r="1102" spans="1:14">
      <c r="A1102" s="103">
        <v>1094</v>
      </c>
      <c r="B1102" s="129" t="s">
        <v>97</v>
      </c>
      <c r="C1102" s="635"/>
      <c r="D1102" s="635"/>
      <c r="E1102" s="635"/>
      <c r="F1102" s="635">
        <v>770040</v>
      </c>
      <c r="G1102" s="103"/>
      <c r="H1102" s="103" t="s">
        <v>4990</v>
      </c>
      <c r="I1102" s="103"/>
      <c r="J1102" s="635" t="s">
        <v>3245</v>
      </c>
      <c r="K1102" s="27">
        <v>77000</v>
      </c>
      <c r="L1102" s="103"/>
      <c r="M1102" s="103"/>
      <c r="N1102" s="111" t="str">
        <f t="shared" si="17"/>
        <v/>
      </c>
    </row>
    <row r="1103" spans="1:14">
      <c r="A1103" s="103">
        <v>1095</v>
      </c>
      <c r="B1103" s="129" t="s">
        <v>97</v>
      </c>
      <c r="C1103" s="635"/>
      <c r="D1103" s="635"/>
      <c r="E1103" s="635"/>
      <c r="F1103" s="635">
        <v>770050</v>
      </c>
      <c r="G1103" s="103"/>
      <c r="H1103" s="103" t="s">
        <v>5052</v>
      </c>
      <c r="I1103" s="103"/>
      <c r="J1103" s="635" t="s">
        <v>3245</v>
      </c>
      <c r="K1103" s="27">
        <v>77000</v>
      </c>
      <c r="L1103" s="103"/>
      <c r="M1103" s="103"/>
      <c r="N1103" s="111" t="str">
        <f t="shared" si="17"/>
        <v/>
      </c>
    </row>
    <row r="1104" spans="1:14">
      <c r="A1104" s="103">
        <v>1096</v>
      </c>
      <c r="B1104" s="129" t="s">
        <v>97</v>
      </c>
      <c r="C1104" s="635"/>
      <c r="D1104" s="635">
        <v>771</v>
      </c>
      <c r="E1104" s="635"/>
      <c r="F1104" s="635"/>
      <c r="G1104" s="103"/>
      <c r="H1104" s="103" t="s">
        <v>330</v>
      </c>
      <c r="I1104" s="103"/>
      <c r="J1104" s="635" t="s">
        <v>3240</v>
      </c>
      <c r="K1104" s="27">
        <v>77</v>
      </c>
      <c r="L1104" s="103"/>
      <c r="M1104" s="103"/>
      <c r="N1104" s="111" t="str">
        <f t="shared" si="17"/>
        <v/>
      </c>
    </row>
    <row r="1105" spans="1:14">
      <c r="A1105" s="103">
        <v>1097</v>
      </c>
      <c r="B1105" s="129" t="s">
        <v>97</v>
      </c>
      <c r="C1105" s="635"/>
      <c r="D1105" s="635"/>
      <c r="E1105" s="635">
        <v>77100</v>
      </c>
      <c r="F1105" s="635"/>
      <c r="G1105" s="103"/>
      <c r="H1105" s="103" t="s">
        <v>330</v>
      </c>
      <c r="I1105" s="103"/>
      <c r="J1105" s="635" t="s">
        <v>3240</v>
      </c>
      <c r="K1105" s="27">
        <v>770</v>
      </c>
      <c r="L1105" s="103"/>
      <c r="M1105" s="103"/>
      <c r="N1105" s="111" t="str">
        <f t="shared" si="17"/>
        <v/>
      </c>
    </row>
    <row r="1106" spans="1:14" s="103" customFormat="1">
      <c r="A1106" s="103">
        <v>1098</v>
      </c>
      <c r="B1106" s="129" t="s">
        <v>97</v>
      </c>
      <c r="C1106" s="635"/>
      <c r="D1106" s="635"/>
      <c r="E1106" s="635"/>
      <c r="F1106" s="635">
        <v>771000</v>
      </c>
      <c r="H1106" s="103" t="s">
        <v>6844</v>
      </c>
      <c r="J1106" s="635" t="s">
        <v>3245</v>
      </c>
      <c r="K1106" s="27">
        <v>77100</v>
      </c>
      <c r="N1106" s="103" t="str">
        <f t="shared" si="17"/>
        <v/>
      </c>
    </row>
    <row r="1107" spans="1:14" s="637" customFormat="1">
      <c r="A1107" s="103">
        <v>1099</v>
      </c>
      <c r="B1107" s="129" t="s">
        <v>97</v>
      </c>
      <c r="C1107" s="105"/>
      <c r="D1107" s="105"/>
      <c r="E1107" s="105"/>
      <c r="F1107" s="105">
        <v>771010</v>
      </c>
      <c r="H1107" s="637" t="s">
        <v>2053</v>
      </c>
      <c r="J1107" s="635" t="s">
        <v>3245</v>
      </c>
      <c r="K1107" s="636">
        <v>77100</v>
      </c>
      <c r="M1107" s="637" t="s">
        <v>6846</v>
      </c>
      <c r="N1107" s="637" t="str">
        <f t="shared" si="17"/>
        <v>End</v>
      </c>
    </row>
    <row r="1108" spans="1:14" s="637" customFormat="1">
      <c r="A1108" s="103">
        <v>1100</v>
      </c>
      <c r="B1108" s="129" t="s">
        <v>97</v>
      </c>
      <c r="C1108" s="105"/>
      <c r="D1108" s="105"/>
      <c r="E1108" s="105"/>
      <c r="F1108" s="105">
        <v>771010</v>
      </c>
      <c r="H1108" s="637" t="s">
        <v>3695</v>
      </c>
      <c r="J1108" s="635" t="s">
        <v>3245</v>
      </c>
      <c r="K1108" s="636">
        <v>77100</v>
      </c>
      <c r="M1108" s="637" t="s">
        <v>6846</v>
      </c>
      <c r="N1108" s="637" t="str">
        <f t="shared" si="17"/>
        <v>End</v>
      </c>
    </row>
    <row r="1109" spans="1:14" s="103" customFormat="1">
      <c r="A1109" s="103">
        <v>1101</v>
      </c>
      <c r="B1109" s="129" t="s">
        <v>97</v>
      </c>
      <c r="C1109" s="635"/>
      <c r="D1109" s="635"/>
      <c r="E1109" s="635"/>
      <c r="F1109" s="635">
        <v>771030</v>
      </c>
      <c r="H1109" s="103" t="s">
        <v>2055</v>
      </c>
      <c r="J1109" s="635" t="s">
        <v>3245</v>
      </c>
      <c r="K1109" s="27">
        <v>77100</v>
      </c>
      <c r="L1109" s="103" t="s">
        <v>6847</v>
      </c>
      <c r="N1109" s="103" t="str">
        <f t="shared" si="17"/>
        <v/>
      </c>
    </row>
    <row r="1110" spans="1:14" s="103" customFormat="1">
      <c r="A1110" s="103">
        <v>1102</v>
      </c>
      <c r="B1110" s="129" t="s">
        <v>97</v>
      </c>
      <c r="C1110" s="635"/>
      <c r="D1110" s="635"/>
      <c r="E1110" s="635"/>
      <c r="F1110" s="635">
        <v>771040</v>
      </c>
      <c r="H1110" s="103" t="s">
        <v>996</v>
      </c>
      <c r="J1110" s="635" t="s">
        <v>3245</v>
      </c>
      <c r="K1110" s="27">
        <v>77100</v>
      </c>
      <c r="N1110" s="103" t="str">
        <f t="shared" si="17"/>
        <v/>
      </c>
    </row>
    <row r="1111" spans="1:14" s="77" customFormat="1">
      <c r="A1111" s="103">
        <v>1103</v>
      </c>
      <c r="B1111" s="129" t="s">
        <v>97</v>
      </c>
      <c r="C1111" s="105"/>
      <c r="D1111" s="105"/>
      <c r="E1111" s="105"/>
      <c r="F1111" s="105">
        <v>771050</v>
      </c>
      <c r="H1111" s="77" t="s">
        <v>3696</v>
      </c>
      <c r="J1111" s="105" t="s">
        <v>3245</v>
      </c>
      <c r="K1111" s="636">
        <v>77100</v>
      </c>
      <c r="M1111" s="77" t="s">
        <v>6846</v>
      </c>
      <c r="N1111" s="77" t="str">
        <f t="shared" si="17"/>
        <v>End</v>
      </c>
    </row>
    <row r="1112" spans="1:14" s="77" customFormat="1">
      <c r="A1112" s="103">
        <v>1104</v>
      </c>
      <c r="B1112" s="129" t="s">
        <v>97</v>
      </c>
      <c r="C1112" s="105"/>
      <c r="D1112" s="105"/>
      <c r="E1112" s="105"/>
      <c r="F1112" s="105">
        <v>771060</v>
      </c>
      <c r="H1112" s="77" t="s">
        <v>3697</v>
      </c>
      <c r="J1112" s="105" t="s">
        <v>3245</v>
      </c>
      <c r="K1112" s="636">
        <v>77100</v>
      </c>
      <c r="M1112" s="77" t="s">
        <v>6846</v>
      </c>
      <c r="N1112" s="77" t="str">
        <f t="shared" si="17"/>
        <v>End</v>
      </c>
    </row>
    <row r="1113" spans="1:14" s="103" customFormat="1">
      <c r="A1113" s="103">
        <v>1105</v>
      </c>
      <c r="B1113" s="129" t="s">
        <v>97</v>
      </c>
      <c r="C1113" s="635"/>
      <c r="D1113" s="635"/>
      <c r="E1113" s="635"/>
      <c r="F1113" s="635">
        <v>771070</v>
      </c>
      <c r="H1113" s="103" t="s">
        <v>3698</v>
      </c>
      <c r="J1113" s="635" t="s">
        <v>3245</v>
      </c>
      <c r="K1113" s="27">
        <v>77100</v>
      </c>
      <c r="N1113" s="103" t="str">
        <f t="shared" si="17"/>
        <v/>
      </c>
    </row>
    <row r="1114" spans="1:14" s="103" customFormat="1">
      <c r="A1114" s="103">
        <v>1106</v>
      </c>
      <c r="B1114" s="129" t="s">
        <v>97</v>
      </c>
      <c r="C1114" s="635"/>
      <c r="D1114" s="635"/>
      <c r="E1114" s="635"/>
      <c r="F1114" s="635">
        <v>771080</v>
      </c>
      <c r="H1114" s="103" t="s">
        <v>6845</v>
      </c>
      <c r="J1114" s="635" t="s">
        <v>3245</v>
      </c>
      <c r="K1114" s="27">
        <v>77100</v>
      </c>
      <c r="N1114" s="103" t="str">
        <f t="shared" si="17"/>
        <v/>
      </c>
    </row>
    <row r="1115" spans="1:14" s="103" customFormat="1">
      <c r="A1115" s="103">
        <v>1107</v>
      </c>
      <c r="B1115" s="129" t="s">
        <v>97</v>
      </c>
      <c r="C1115" s="635"/>
      <c r="D1115" s="635"/>
      <c r="E1115" s="635"/>
      <c r="F1115" s="635">
        <v>771090</v>
      </c>
      <c r="H1115" s="103" t="s">
        <v>5848</v>
      </c>
      <c r="J1115" s="635" t="s">
        <v>3245</v>
      </c>
      <c r="K1115" s="27">
        <v>77100</v>
      </c>
      <c r="L1115" s="103" t="s">
        <v>6848</v>
      </c>
      <c r="N1115" s="103" t="str">
        <f t="shared" si="17"/>
        <v/>
      </c>
    </row>
    <row r="1116" spans="1:14" s="103" customFormat="1">
      <c r="A1116" s="103">
        <v>1108</v>
      </c>
      <c r="B1116" s="129" t="s">
        <v>97</v>
      </c>
      <c r="C1116" s="635"/>
      <c r="D1116" s="635"/>
      <c r="E1116" s="635"/>
      <c r="F1116" s="635">
        <v>771100</v>
      </c>
      <c r="H1116" s="103" t="s">
        <v>6066</v>
      </c>
      <c r="J1116" s="635" t="s">
        <v>3245</v>
      </c>
      <c r="K1116" s="27">
        <v>77100</v>
      </c>
      <c r="N1116" s="103" t="str">
        <f t="shared" si="17"/>
        <v/>
      </c>
    </row>
    <row r="1117" spans="1:14">
      <c r="A1117" s="103">
        <v>1109</v>
      </c>
      <c r="B1117" s="129" t="s">
        <v>97</v>
      </c>
      <c r="C1117" s="635"/>
      <c r="D1117" s="635"/>
      <c r="E1117" s="635"/>
      <c r="F1117" s="635">
        <v>771110</v>
      </c>
      <c r="G1117" s="103"/>
      <c r="H1117" s="103" t="s">
        <v>9789</v>
      </c>
      <c r="I1117" s="103"/>
      <c r="J1117" s="635" t="s">
        <v>3245</v>
      </c>
      <c r="K1117" s="27">
        <v>77100</v>
      </c>
      <c r="L1117" s="103" t="s">
        <v>6849</v>
      </c>
      <c r="M1117" s="103"/>
      <c r="N1117" s="111" t="str">
        <f t="shared" si="17"/>
        <v/>
      </c>
    </row>
    <row r="1118" spans="1:14">
      <c r="A1118" s="103">
        <v>1110</v>
      </c>
      <c r="B1118" s="129" t="s">
        <v>97</v>
      </c>
      <c r="C1118" s="635"/>
      <c r="D1118" s="635"/>
      <c r="E1118" s="635"/>
      <c r="F1118" s="635">
        <v>771120</v>
      </c>
      <c r="G1118" s="103"/>
      <c r="H1118" s="103" t="s">
        <v>7725</v>
      </c>
      <c r="I1118" s="103"/>
      <c r="J1118" s="635" t="s">
        <v>3245</v>
      </c>
      <c r="K1118" s="27">
        <v>77100</v>
      </c>
      <c r="L1118" s="103"/>
      <c r="M1118" s="103"/>
      <c r="N1118" s="111" t="str">
        <f t="shared" si="17"/>
        <v/>
      </c>
    </row>
    <row r="1119" spans="1:14">
      <c r="A1119" s="103">
        <v>1111</v>
      </c>
      <c r="B1119" s="129" t="s">
        <v>97</v>
      </c>
      <c r="C1119" s="635"/>
      <c r="D1119" s="635"/>
      <c r="E1119" s="635"/>
      <c r="F1119" s="635">
        <v>771900</v>
      </c>
      <c r="G1119" s="103"/>
      <c r="H1119" s="103" t="s">
        <v>2444</v>
      </c>
      <c r="I1119" s="103"/>
      <c r="J1119" s="635" t="s">
        <v>3245</v>
      </c>
      <c r="K1119" s="27">
        <v>77100</v>
      </c>
      <c r="L1119" s="103"/>
      <c r="M1119" s="103"/>
      <c r="N1119" s="111" t="str">
        <f t="shared" si="17"/>
        <v/>
      </c>
    </row>
    <row r="1120" spans="1:14">
      <c r="A1120" s="103">
        <v>1112</v>
      </c>
      <c r="B1120" s="129" t="s">
        <v>97</v>
      </c>
      <c r="C1120" s="635"/>
      <c r="D1120" s="635"/>
      <c r="E1120" s="635"/>
      <c r="F1120" s="635">
        <v>771999</v>
      </c>
      <c r="G1120" s="103"/>
      <c r="H1120" s="103" t="s">
        <v>3699</v>
      </c>
      <c r="I1120" s="103"/>
      <c r="J1120" s="635" t="s">
        <v>3245</v>
      </c>
      <c r="K1120" s="27">
        <v>77100</v>
      </c>
      <c r="L1120" s="103"/>
      <c r="M1120" s="103"/>
      <c r="N1120" s="111" t="str">
        <f t="shared" si="17"/>
        <v/>
      </c>
    </row>
    <row r="1121" spans="1:14">
      <c r="A1121" s="103">
        <v>1113</v>
      </c>
      <c r="B1121" s="129" t="s">
        <v>97</v>
      </c>
      <c r="C1121" s="635"/>
      <c r="D1121" s="635">
        <v>774</v>
      </c>
      <c r="E1121" s="635"/>
      <c r="F1121" s="635"/>
      <c r="G1121" s="103"/>
      <c r="H1121" s="103" t="s">
        <v>3700</v>
      </c>
      <c r="I1121" s="103"/>
      <c r="J1121" s="635" t="s">
        <v>3240</v>
      </c>
      <c r="K1121" s="27">
        <v>70</v>
      </c>
      <c r="L1121" s="103"/>
      <c r="M1121" s="103"/>
      <c r="N1121" s="111" t="str">
        <f t="shared" si="17"/>
        <v/>
      </c>
    </row>
    <row r="1122" spans="1:14">
      <c r="A1122" s="103">
        <v>1114</v>
      </c>
      <c r="B1122" s="129" t="s">
        <v>97</v>
      </c>
      <c r="C1122" s="635"/>
      <c r="D1122" s="635"/>
      <c r="E1122" s="635">
        <v>77400</v>
      </c>
      <c r="F1122" s="635"/>
      <c r="G1122" s="103"/>
      <c r="H1122" s="103" t="s">
        <v>3700</v>
      </c>
      <c r="I1122" s="103"/>
      <c r="J1122" s="635" t="s">
        <v>3240</v>
      </c>
      <c r="K1122" s="27">
        <v>774</v>
      </c>
      <c r="L1122" s="103"/>
      <c r="M1122" s="103"/>
      <c r="N1122" s="111" t="str">
        <f t="shared" si="17"/>
        <v/>
      </c>
    </row>
    <row r="1123" spans="1:14">
      <c r="A1123" s="103">
        <v>1115</v>
      </c>
      <c r="B1123" s="129" t="s">
        <v>97</v>
      </c>
      <c r="C1123" s="635"/>
      <c r="D1123" s="635"/>
      <c r="E1123" s="635"/>
      <c r="F1123" s="635">
        <v>774100</v>
      </c>
      <c r="G1123" s="103"/>
      <c r="H1123" s="103" t="s">
        <v>2035</v>
      </c>
      <c r="I1123" s="103"/>
      <c r="J1123" s="635" t="s">
        <v>3245</v>
      </c>
      <c r="K1123" s="27">
        <v>77400</v>
      </c>
      <c r="L1123" s="103"/>
      <c r="M1123" s="103"/>
      <c r="N1123" s="111" t="str">
        <f t="shared" si="17"/>
        <v/>
      </c>
    </row>
    <row r="1124" spans="1:14">
      <c r="A1124" s="103">
        <v>1116</v>
      </c>
      <c r="B1124" s="129" t="s">
        <v>97</v>
      </c>
      <c r="C1124" s="635"/>
      <c r="D1124" s="635"/>
      <c r="E1124" s="635"/>
      <c r="F1124" s="635">
        <v>774110</v>
      </c>
      <c r="G1124" s="103"/>
      <c r="H1124" s="103" t="s">
        <v>3701</v>
      </c>
      <c r="I1124" s="103"/>
      <c r="J1124" s="635" t="s">
        <v>3245</v>
      </c>
      <c r="K1124" s="27">
        <v>77400</v>
      </c>
      <c r="L1124" s="103"/>
      <c r="M1124" s="103"/>
      <c r="N1124" s="111" t="str">
        <f t="shared" si="17"/>
        <v/>
      </c>
    </row>
    <row r="1125" spans="1:14">
      <c r="A1125" s="103">
        <v>1117</v>
      </c>
      <c r="B1125" s="129" t="s">
        <v>97</v>
      </c>
      <c r="C1125" s="635"/>
      <c r="D1125" s="635"/>
      <c r="E1125" s="635"/>
      <c r="F1125" s="635">
        <v>774200</v>
      </c>
      <c r="G1125" s="103"/>
      <c r="H1125" s="103" t="s">
        <v>3702</v>
      </c>
      <c r="I1125" s="103"/>
      <c r="J1125" s="635" t="s">
        <v>3245</v>
      </c>
      <c r="K1125" s="27">
        <v>77400</v>
      </c>
      <c r="L1125" s="103"/>
      <c r="M1125" s="103"/>
      <c r="N1125" s="111" t="str">
        <f t="shared" si="17"/>
        <v/>
      </c>
    </row>
    <row r="1126" spans="1:14">
      <c r="A1126" s="103">
        <v>1118</v>
      </c>
      <c r="B1126" s="129" t="s">
        <v>97</v>
      </c>
      <c r="C1126" s="635"/>
      <c r="D1126" s="635"/>
      <c r="E1126" s="635"/>
      <c r="F1126" s="635">
        <v>774250</v>
      </c>
      <c r="G1126" s="103"/>
      <c r="H1126" s="103" t="s">
        <v>3703</v>
      </c>
      <c r="I1126" s="103"/>
      <c r="J1126" s="635" t="s">
        <v>3245</v>
      </c>
      <c r="K1126" s="27">
        <v>77400</v>
      </c>
      <c r="L1126" s="103"/>
      <c r="M1126" s="103"/>
      <c r="N1126" s="111" t="str">
        <f t="shared" si="17"/>
        <v/>
      </c>
    </row>
    <row r="1127" spans="1:14">
      <c r="A1127" s="103">
        <v>1119</v>
      </c>
      <c r="B1127" s="129" t="s">
        <v>97</v>
      </c>
      <c r="C1127" s="635"/>
      <c r="D1127" s="635"/>
      <c r="E1127" s="635"/>
      <c r="F1127" s="635">
        <v>774300</v>
      </c>
      <c r="G1127" s="103"/>
      <c r="H1127" s="103" t="s">
        <v>3704</v>
      </c>
      <c r="I1127" s="103"/>
      <c r="J1127" s="635" t="s">
        <v>3245</v>
      </c>
      <c r="K1127" s="27">
        <v>77400</v>
      </c>
      <c r="L1127" s="103"/>
      <c r="M1127" s="103"/>
      <c r="N1127" s="111" t="str">
        <f t="shared" si="17"/>
        <v/>
      </c>
    </row>
    <row r="1128" spans="1:14">
      <c r="A1128" s="103">
        <v>1120</v>
      </c>
      <c r="B1128" s="129" t="s">
        <v>97</v>
      </c>
      <c r="C1128" s="635"/>
      <c r="D1128" s="635"/>
      <c r="E1128" s="635"/>
      <c r="F1128" s="635">
        <v>774310</v>
      </c>
      <c r="G1128" s="103"/>
      <c r="H1128" s="103" t="s">
        <v>3705</v>
      </c>
      <c r="I1128" s="103"/>
      <c r="J1128" s="635" t="s">
        <v>3245</v>
      </c>
      <c r="K1128" s="27">
        <v>77400</v>
      </c>
      <c r="L1128" s="103"/>
      <c r="M1128" s="103"/>
      <c r="N1128" s="111" t="str">
        <f t="shared" si="17"/>
        <v/>
      </c>
    </row>
    <row r="1129" spans="1:14">
      <c r="A1129" s="103">
        <v>1121</v>
      </c>
      <c r="B1129" s="129" t="s">
        <v>97</v>
      </c>
      <c r="C1129" s="635"/>
      <c r="D1129" s="635"/>
      <c r="E1129" s="635"/>
      <c r="F1129" s="635">
        <v>774400</v>
      </c>
      <c r="G1129" s="103"/>
      <c r="H1129" s="103" t="s">
        <v>3706</v>
      </c>
      <c r="I1129" s="103"/>
      <c r="J1129" s="635" t="s">
        <v>3245</v>
      </c>
      <c r="K1129" s="27">
        <v>77400</v>
      </c>
      <c r="L1129" s="103"/>
      <c r="M1129" s="103"/>
      <c r="N1129" s="111" t="str">
        <f t="shared" si="17"/>
        <v/>
      </c>
    </row>
    <row r="1130" spans="1:14">
      <c r="A1130" s="103">
        <v>1122</v>
      </c>
      <c r="B1130" s="129" t="s">
        <v>97</v>
      </c>
      <c r="C1130" s="635"/>
      <c r="D1130" s="635"/>
      <c r="E1130" s="635"/>
      <c r="F1130" s="635">
        <v>774999</v>
      </c>
      <c r="G1130" s="103"/>
      <c r="H1130" s="103" t="s">
        <v>3707</v>
      </c>
      <c r="I1130" s="103"/>
      <c r="J1130" s="635" t="s">
        <v>3245</v>
      </c>
      <c r="K1130" s="27">
        <v>77400</v>
      </c>
      <c r="L1130" s="103"/>
      <c r="M1130" s="103"/>
      <c r="N1130" s="111" t="str">
        <f t="shared" si="17"/>
        <v/>
      </c>
    </row>
    <row r="1131" spans="1:14">
      <c r="A1131" s="103">
        <v>1123</v>
      </c>
      <c r="B1131" s="129" t="s">
        <v>97</v>
      </c>
      <c r="C1131" s="635"/>
      <c r="D1131" s="635">
        <v>776</v>
      </c>
      <c r="E1131" s="635"/>
      <c r="F1131" s="635"/>
      <c r="G1131" s="103"/>
      <c r="H1131" s="103" t="s">
        <v>3708</v>
      </c>
      <c r="I1131" s="103"/>
      <c r="J1131" s="635" t="s">
        <v>3240</v>
      </c>
      <c r="K1131" s="27">
        <v>77</v>
      </c>
      <c r="L1131" s="103"/>
      <c r="M1131" s="103"/>
      <c r="N1131" s="111" t="str">
        <f t="shared" si="17"/>
        <v/>
      </c>
    </row>
    <row r="1132" spans="1:14">
      <c r="A1132" s="103">
        <v>1124</v>
      </c>
      <c r="B1132" s="129" t="s">
        <v>97</v>
      </c>
      <c r="C1132" s="635"/>
      <c r="D1132" s="635"/>
      <c r="E1132" s="635">
        <v>77600</v>
      </c>
      <c r="F1132" s="635"/>
      <c r="G1132" s="103"/>
      <c r="H1132" s="103" t="s">
        <v>3708</v>
      </c>
      <c r="I1132" s="103"/>
      <c r="J1132" s="635" t="s">
        <v>3240</v>
      </c>
      <c r="K1132" s="27">
        <v>776</v>
      </c>
      <c r="L1132" s="103"/>
      <c r="M1132" s="103"/>
      <c r="N1132" s="111" t="str">
        <f t="shared" si="17"/>
        <v/>
      </c>
    </row>
    <row r="1133" spans="1:14">
      <c r="A1133" s="103">
        <v>1125</v>
      </c>
      <c r="B1133" s="129" t="s">
        <v>97</v>
      </c>
      <c r="C1133" s="635"/>
      <c r="D1133" s="635"/>
      <c r="E1133" s="635"/>
      <c r="F1133" s="635">
        <v>776000</v>
      </c>
      <c r="G1133" s="103"/>
      <c r="H1133" s="103" t="s">
        <v>6576</v>
      </c>
      <c r="I1133" s="103"/>
      <c r="J1133" s="635" t="s">
        <v>3245</v>
      </c>
      <c r="K1133" s="27">
        <v>77600</v>
      </c>
      <c r="L1133" s="103"/>
      <c r="M1133" s="103"/>
      <c r="N1133" s="111" t="str">
        <f t="shared" si="17"/>
        <v/>
      </c>
    </row>
    <row r="1134" spans="1:14">
      <c r="A1134" s="103">
        <v>1126</v>
      </c>
      <c r="B1134" s="129" t="s">
        <v>97</v>
      </c>
      <c r="C1134" s="635"/>
      <c r="D1134" s="635"/>
      <c r="E1134" s="635"/>
      <c r="F1134" s="635">
        <v>776010</v>
      </c>
      <c r="G1134" s="103"/>
      <c r="H1134" s="103" t="s">
        <v>3709</v>
      </c>
      <c r="I1134" s="103"/>
      <c r="J1134" s="635" t="s">
        <v>3245</v>
      </c>
      <c r="K1134" s="27">
        <v>77600</v>
      </c>
      <c r="L1134" s="103"/>
      <c r="M1134" s="103"/>
      <c r="N1134" s="111" t="str">
        <f t="shared" si="17"/>
        <v/>
      </c>
    </row>
    <row r="1135" spans="1:14">
      <c r="A1135" s="103">
        <v>1127</v>
      </c>
      <c r="B1135" s="129" t="s">
        <v>97</v>
      </c>
      <c r="C1135" s="635"/>
      <c r="D1135" s="635"/>
      <c r="E1135" s="635"/>
      <c r="F1135" s="635">
        <v>776020</v>
      </c>
      <c r="G1135" s="103"/>
      <c r="H1135" s="103" t="s">
        <v>3710</v>
      </c>
      <c r="I1135" s="103"/>
      <c r="J1135" s="635" t="s">
        <v>3245</v>
      </c>
      <c r="K1135" s="27">
        <v>77600</v>
      </c>
      <c r="L1135" s="103"/>
      <c r="M1135" s="103"/>
      <c r="N1135" s="111" t="str">
        <f t="shared" si="17"/>
        <v/>
      </c>
    </row>
    <row r="1136" spans="1:14">
      <c r="A1136" s="103">
        <v>1128</v>
      </c>
      <c r="B1136" s="129" t="s">
        <v>97</v>
      </c>
      <c r="C1136" s="635"/>
      <c r="D1136" s="635"/>
      <c r="E1136" s="635"/>
      <c r="F1136" s="635">
        <v>776030</v>
      </c>
      <c r="G1136" s="103"/>
      <c r="H1136" s="103" t="s">
        <v>3711</v>
      </c>
      <c r="I1136" s="103"/>
      <c r="J1136" s="635" t="s">
        <v>3245</v>
      </c>
      <c r="K1136" s="27">
        <v>77600</v>
      </c>
      <c r="L1136" s="103"/>
      <c r="M1136" s="103"/>
      <c r="N1136" s="111" t="str">
        <f t="shared" si="17"/>
        <v/>
      </c>
    </row>
    <row r="1137" spans="1:14">
      <c r="A1137" s="103">
        <v>1129</v>
      </c>
      <c r="B1137" s="129" t="s">
        <v>97</v>
      </c>
      <c r="C1137" s="635"/>
      <c r="D1137" s="635"/>
      <c r="E1137" s="635"/>
      <c r="F1137" s="635">
        <v>776040</v>
      </c>
      <c r="G1137" s="103"/>
      <c r="H1137" s="103" t="s">
        <v>3712</v>
      </c>
      <c r="I1137" s="103"/>
      <c r="J1137" s="635" t="s">
        <v>3245</v>
      </c>
      <c r="K1137" s="27">
        <v>77600</v>
      </c>
      <c r="L1137" s="103"/>
      <c r="M1137" s="103"/>
      <c r="N1137" s="111" t="str">
        <f t="shared" si="17"/>
        <v/>
      </c>
    </row>
    <row r="1138" spans="1:14">
      <c r="A1138" s="103">
        <v>1130</v>
      </c>
      <c r="B1138" s="129" t="s">
        <v>97</v>
      </c>
      <c r="C1138" s="635"/>
      <c r="D1138" s="635"/>
      <c r="E1138" s="635"/>
      <c r="F1138" s="635">
        <v>776200</v>
      </c>
      <c r="G1138" s="103"/>
      <c r="H1138" s="103" t="s">
        <v>3713</v>
      </c>
      <c r="I1138" s="103"/>
      <c r="J1138" s="635" t="s">
        <v>3245</v>
      </c>
      <c r="K1138" s="27">
        <v>77600</v>
      </c>
      <c r="L1138" s="103"/>
      <c r="M1138" s="103"/>
      <c r="N1138" s="111" t="str">
        <f t="shared" si="17"/>
        <v/>
      </c>
    </row>
    <row r="1139" spans="1:14">
      <c r="A1139" s="103">
        <v>1131</v>
      </c>
      <c r="B1139" s="129" t="s">
        <v>97</v>
      </c>
      <c r="C1139" s="635"/>
      <c r="D1139" s="635"/>
      <c r="E1139" s="635"/>
      <c r="F1139" s="635">
        <v>776300</v>
      </c>
      <c r="G1139" s="103"/>
      <c r="H1139" s="103" t="s">
        <v>6455</v>
      </c>
      <c r="I1139" s="103"/>
      <c r="J1139" s="635" t="s">
        <v>3245</v>
      </c>
      <c r="K1139" s="27">
        <v>77600</v>
      </c>
      <c r="L1139" s="103"/>
      <c r="M1139" s="103"/>
      <c r="N1139" s="111" t="str">
        <f t="shared" si="17"/>
        <v/>
      </c>
    </row>
    <row r="1140" spans="1:14">
      <c r="A1140" s="103">
        <v>1132</v>
      </c>
      <c r="B1140" s="129" t="s">
        <v>97</v>
      </c>
      <c r="C1140" s="635"/>
      <c r="D1140" s="635"/>
      <c r="E1140" s="635"/>
      <c r="F1140" s="635">
        <v>776310</v>
      </c>
      <c r="G1140" s="103"/>
      <c r="H1140" s="103" t="s">
        <v>3714</v>
      </c>
      <c r="I1140" s="103"/>
      <c r="J1140" s="635" t="s">
        <v>3245</v>
      </c>
      <c r="K1140" s="27">
        <v>77600</v>
      </c>
      <c r="L1140" s="103"/>
      <c r="M1140" s="103"/>
      <c r="N1140" s="111" t="str">
        <f t="shared" si="17"/>
        <v/>
      </c>
    </row>
    <row r="1141" spans="1:14">
      <c r="A1141" s="103">
        <v>1133</v>
      </c>
      <c r="B1141" s="129" t="s">
        <v>97</v>
      </c>
      <c r="C1141" s="635"/>
      <c r="D1141" s="635"/>
      <c r="E1141" s="635"/>
      <c r="F1141" s="635">
        <v>776400</v>
      </c>
      <c r="G1141" s="103"/>
      <c r="H1141" s="103" t="s">
        <v>6906</v>
      </c>
      <c r="I1141" s="103"/>
      <c r="J1141" s="635" t="s">
        <v>3245</v>
      </c>
      <c r="K1141" s="27">
        <v>77600</v>
      </c>
      <c r="L1141" s="103"/>
      <c r="M1141" s="103"/>
      <c r="N1141" s="111" t="str">
        <f t="shared" si="17"/>
        <v/>
      </c>
    </row>
    <row r="1142" spans="1:14">
      <c r="A1142" s="103">
        <v>1134</v>
      </c>
      <c r="B1142" s="129" t="s">
        <v>97</v>
      </c>
      <c r="C1142" s="635"/>
      <c r="D1142" s="635"/>
      <c r="E1142" s="635"/>
      <c r="F1142" s="635">
        <v>776999</v>
      </c>
      <c r="G1142" s="103"/>
      <c r="H1142" s="103" t="s">
        <v>3715</v>
      </c>
      <c r="I1142" s="103"/>
      <c r="J1142" s="635" t="s">
        <v>3245</v>
      </c>
      <c r="K1142" s="27">
        <v>77600</v>
      </c>
      <c r="L1142" s="103"/>
      <c r="M1142" s="103"/>
      <c r="N1142" s="111" t="str">
        <f t="shared" si="17"/>
        <v/>
      </c>
    </row>
    <row r="1143" spans="1:14">
      <c r="A1143" s="103">
        <v>1135</v>
      </c>
      <c r="B1143" s="129" t="s">
        <v>97</v>
      </c>
      <c r="C1143" s="635"/>
      <c r="D1143" s="635">
        <v>779</v>
      </c>
      <c r="E1143" s="635"/>
      <c r="F1143" s="635"/>
      <c r="G1143" s="103"/>
      <c r="H1143" s="103" t="s">
        <v>3716</v>
      </c>
      <c r="I1143" s="103"/>
      <c r="J1143" s="635" t="s">
        <v>3240</v>
      </c>
      <c r="K1143" s="27">
        <v>70</v>
      </c>
      <c r="L1143" s="103"/>
      <c r="M1143" s="103"/>
      <c r="N1143" s="111" t="str">
        <f t="shared" si="17"/>
        <v/>
      </c>
    </row>
    <row r="1144" spans="1:14">
      <c r="A1144" s="103">
        <v>1136</v>
      </c>
      <c r="B1144" s="129" t="s">
        <v>97</v>
      </c>
      <c r="C1144" s="635"/>
      <c r="D1144" s="635"/>
      <c r="E1144" s="635">
        <v>77900</v>
      </c>
      <c r="F1144" s="635"/>
      <c r="G1144" s="103"/>
      <c r="H1144" s="103" t="s">
        <v>3716</v>
      </c>
      <c r="I1144" s="103"/>
      <c r="J1144" s="635" t="s">
        <v>3240</v>
      </c>
      <c r="K1144" s="27">
        <v>779</v>
      </c>
      <c r="L1144" s="103"/>
      <c r="M1144" s="103"/>
      <c r="N1144" s="111" t="str">
        <f t="shared" si="17"/>
        <v/>
      </c>
    </row>
    <row r="1145" spans="1:14">
      <c r="A1145" s="103">
        <v>1137</v>
      </c>
      <c r="B1145" s="129" t="s">
        <v>97</v>
      </c>
      <c r="C1145" s="635"/>
      <c r="D1145" s="635"/>
      <c r="E1145" s="635"/>
      <c r="F1145" s="635">
        <v>779000</v>
      </c>
      <c r="G1145" s="103"/>
      <c r="H1145" s="103" t="s">
        <v>2200</v>
      </c>
      <c r="I1145" s="103"/>
      <c r="J1145" s="635" t="s">
        <v>3245</v>
      </c>
      <c r="K1145" s="27">
        <v>77900</v>
      </c>
      <c r="L1145" s="103"/>
      <c r="M1145" s="103"/>
      <c r="N1145" s="111" t="str">
        <f t="shared" si="17"/>
        <v/>
      </c>
    </row>
    <row r="1146" spans="1:14">
      <c r="A1146" s="103">
        <v>1138</v>
      </c>
      <c r="B1146" s="129" t="s">
        <v>97</v>
      </c>
      <c r="C1146" s="635"/>
      <c r="D1146" s="635"/>
      <c r="E1146" s="635"/>
      <c r="F1146" s="635">
        <v>779010</v>
      </c>
      <c r="G1146" s="103"/>
      <c r="H1146" s="103" t="s">
        <v>3551</v>
      </c>
      <c r="I1146" s="103"/>
      <c r="J1146" s="635" t="s">
        <v>3245</v>
      </c>
      <c r="K1146" s="27">
        <v>77900</v>
      </c>
      <c r="L1146" s="103"/>
      <c r="M1146" s="103"/>
      <c r="N1146" s="111" t="str">
        <f t="shared" si="17"/>
        <v/>
      </c>
    </row>
    <row r="1147" spans="1:14">
      <c r="A1147" s="103">
        <v>1139</v>
      </c>
      <c r="B1147" s="129" t="s">
        <v>97</v>
      </c>
      <c r="C1147" s="635"/>
      <c r="D1147" s="635"/>
      <c r="E1147" s="635"/>
      <c r="F1147" s="635">
        <v>779999</v>
      </c>
      <c r="G1147" s="103"/>
      <c r="H1147" s="103" t="s">
        <v>2201</v>
      </c>
      <c r="I1147" s="103"/>
      <c r="J1147" s="635" t="s">
        <v>3245</v>
      </c>
      <c r="K1147" s="27">
        <v>77900</v>
      </c>
      <c r="L1147" s="103"/>
      <c r="M1147" s="103"/>
      <c r="N1147" s="111" t="str">
        <f t="shared" si="17"/>
        <v/>
      </c>
    </row>
    <row r="1148" spans="1:14">
      <c r="A1148" s="103">
        <v>1140</v>
      </c>
      <c r="B1148" s="129" t="s">
        <v>97</v>
      </c>
      <c r="C1148" s="635">
        <v>80</v>
      </c>
      <c r="D1148" s="635"/>
      <c r="E1148" s="635"/>
      <c r="F1148" s="635"/>
      <c r="G1148" s="103"/>
      <c r="H1148" s="103" t="s">
        <v>2202</v>
      </c>
      <c r="I1148" s="103"/>
      <c r="J1148" s="635" t="s">
        <v>3240</v>
      </c>
      <c r="K1148" s="103"/>
      <c r="L1148" s="103"/>
      <c r="M1148" s="103"/>
      <c r="N1148" s="111" t="str">
        <f t="shared" si="17"/>
        <v/>
      </c>
    </row>
    <row r="1149" spans="1:14">
      <c r="A1149" s="103">
        <v>1141</v>
      </c>
      <c r="B1149" s="129" t="s">
        <v>97</v>
      </c>
      <c r="C1149" s="635"/>
      <c r="D1149" s="635">
        <v>810</v>
      </c>
      <c r="E1149" s="635"/>
      <c r="F1149" s="635"/>
      <c r="G1149" s="103"/>
      <c r="H1149" s="103" t="s">
        <v>2203</v>
      </c>
      <c r="I1149" s="103"/>
      <c r="J1149" s="635" t="s">
        <v>3240</v>
      </c>
      <c r="K1149" s="27">
        <v>80</v>
      </c>
      <c r="L1149" s="103"/>
      <c r="M1149" s="103"/>
      <c r="N1149" s="111" t="str">
        <f t="shared" si="17"/>
        <v/>
      </c>
    </row>
    <row r="1150" spans="1:14">
      <c r="A1150" s="103">
        <v>1142</v>
      </c>
      <c r="B1150" s="129" t="s">
        <v>97</v>
      </c>
      <c r="C1150" s="635"/>
      <c r="D1150" s="635"/>
      <c r="E1150" s="635">
        <v>81200</v>
      </c>
      <c r="F1150" s="635"/>
      <c r="G1150" s="103"/>
      <c r="H1150" s="103" t="s">
        <v>2204</v>
      </c>
      <c r="I1150" s="103"/>
      <c r="J1150" s="635" t="s">
        <v>3240</v>
      </c>
      <c r="K1150" s="27">
        <v>810</v>
      </c>
      <c r="L1150" s="103"/>
      <c r="M1150" s="103"/>
      <c r="N1150" s="111" t="str">
        <f t="shared" si="17"/>
        <v/>
      </c>
    </row>
    <row r="1151" spans="1:14">
      <c r="A1151" s="103">
        <v>1143</v>
      </c>
      <c r="B1151" s="129" t="s">
        <v>97</v>
      </c>
      <c r="C1151" s="635"/>
      <c r="D1151" s="635"/>
      <c r="E1151" s="635"/>
      <c r="F1151" s="635">
        <v>812000</v>
      </c>
      <c r="G1151" s="103"/>
      <c r="H1151" s="103" t="s">
        <v>1793</v>
      </c>
      <c r="I1151" s="103"/>
      <c r="J1151" s="635" t="s">
        <v>3245</v>
      </c>
      <c r="K1151" s="27">
        <v>81200</v>
      </c>
      <c r="L1151" s="103"/>
      <c r="M1151" s="103"/>
      <c r="N1151" s="111" t="str">
        <f t="shared" si="17"/>
        <v/>
      </c>
    </row>
    <row r="1152" spans="1:14">
      <c r="A1152" s="103">
        <v>1144</v>
      </c>
      <c r="B1152" s="129" t="s">
        <v>97</v>
      </c>
      <c r="C1152" s="635"/>
      <c r="D1152" s="635"/>
      <c r="E1152" s="635"/>
      <c r="F1152" s="635">
        <v>812010</v>
      </c>
      <c r="G1152" s="103"/>
      <c r="H1152" s="103" t="s">
        <v>2205</v>
      </c>
      <c r="I1152" s="103"/>
      <c r="J1152" s="635" t="s">
        <v>3245</v>
      </c>
      <c r="K1152" s="27">
        <v>81200</v>
      </c>
      <c r="L1152" s="103"/>
      <c r="M1152" s="103"/>
      <c r="N1152" s="111" t="str">
        <f t="shared" si="17"/>
        <v/>
      </c>
    </row>
    <row r="1153" spans="1:14">
      <c r="A1153" s="103">
        <v>1145</v>
      </c>
      <c r="B1153" s="129" t="s">
        <v>97</v>
      </c>
      <c r="C1153" s="635"/>
      <c r="D1153" s="635"/>
      <c r="E1153" s="635">
        <v>81300</v>
      </c>
      <c r="F1153" s="635"/>
      <c r="G1153" s="103"/>
      <c r="H1153" s="103" t="s">
        <v>2206</v>
      </c>
      <c r="I1153" s="103"/>
      <c r="J1153" s="635" t="s">
        <v>3240</v>
      </c>
      <c r="K1153" s="27">
        <v>810</v>
      </c>
      <c r="L1153" s="103"/>
      <c r="M1153" s="103"/>
      <c r="N1153" s="111" t="str">
        <f t="shared" si="17"/>
        <v/>
      </c>
    </row>
    <row r="1154" spans="1:14">
      <c r="A1154" s="103">
        <v>1146</v>
      </c>
      <c r="B1154" s="129" t="s">
        <v>97</v>
      </c>
      <c r="C1154" s="635"/>
      <c r="D1154" s="635"/>
      <c r="E1154" s="635"/>
      <c r="F1154" s="635">
        <v>813000</v>
      </c>
      <c r="G1154" s="103"/>
      <c r="H1154" s="103" t="s">
        <v>2207</v>
      </c>
      <c r="I1154" s="103"/>
      <c r="J1154" s="635" t="s">
        <v>3245</v>
      </c>
      <c r="K1154" s="27">
        <v>81300</v>
      </c>
      <c r="L1154" s="103"/>
      <c r="M1154" s="103"/>
      <c r="N1154" s="111" t="str">
        <f t="shared" si="17"/>
        <v/>
      </c>
    </row>
    <row r="1155" spans="1:14">
      <c r="A1155" s="103">
        <v>1147</v>
      </c>
      <c r="B1155" s="129" t="s">
        <v>97</v>
      </c>
      <c r="C1155" s="635">
        <v>90</v>
      </c>
      <c r="D1155" s="635"/>
      <c r="E1155" s="635"/>
      <c r="F1155" s="635"/>
      <c r="G1155" s="103"/>
      <c r="H1155" s="103" t="s">
        <v>2208</v>
      </c>
      <c r="I1155" s="103"/>
      <c r="J1155" s="635" t="s">
        <v>3240</v>
      </c>
      <c r="K1155" s="103"/>
      <c r="L1155" s="103"/>
      <c r="M1155" s="103"/>
      <c r="N1155" s="111" t="str">
        <f t="shared" si="17"/>
        <v/>
      </c>
    </row>
    <row r="1156" spans="1:14">
      <c r="A1156" s="103">
        <v>1148</v>
      </c>
      <c r="B1156" s="129" t="s">
        <v>97</v>
      </c>
      <c r="C1156" s="635"/>
      <c r="D1156" s="635">
        <v>900</v>
      </c>
      <c r="E1156" s="635"/>
      <c r="F1156" s="635"/>
      <c r="G1156" s="103"/>
      <c r="H1156" s="103" t="s">
        <v>2208</v>
      </c>
      <c r="I1156" s="103"/>
      <c r="J1156" s="635" t="s">
        <v>3240</v>
      </c>
      <c r="K1156" s="27">
        <v>90</v>
      </c>
      <c r="L1156" s="103"/>
      <c r="M1156" s="103"/>
      <c r="N1156" s="111" t="str">
        <f t="shared" si="17"/>
        <v/>
      </c>
    </row>
    <row r="1157" spans="1:14">
      <c r="A1157" s="103">
        <v>1149</v>
      </c>
      <c r="B1157" s="129" t="s">
        <v>97</v>
      </c>
      <c r="C1157" s="635"/>
      <c r="D1157" s="635"/>
      <c r="E1157" s="635">
        <v>90100</v>
      </c>
      <c r="F1157" s="635"/>
      <c r="G1157" s="103"/>
      <c r="H1157" s="103" t="s">
        <v>2209</v>
      </c>
      <c r="I1157" s="103"/>
      <c r="J1157" s="635" t="s">
        <v>3240</v>
      </c>
      <c r="K1157" s="27">
        <v>900</v>
      </c>
      <c r="L1157" s="103"/>
      <c r="M1157" s="103"/>
      <c r="N1157" s="111" t="str">
        <f t="shared" si="17"/>
        <v/>
      </c>
    </row>
    <row r="1158" spans="1:14">
      <c r="A1158" s="103">
        <v>1150</v>
      </c>
      <c r="B1158" s="129" t="s">
        <v>97</v>
      </c>
      <c r="C1158" s="635"/>
      <c r="D1158" s="635"/>
      <c r="E1158" s="635"/>
      <c r="F1158" s="635">
        <v>901000</v>
      </c>
      <c r="G1158" s="103"/>
      <c r="H1158" s="103" t="s">
        <v>2209</v>
      </c>
      <c r="I1158" s="103"/>
      <c r="J1158" s="635" t="s">
        <v>3245</v>
      </c>
      <c r="K1158" s="27">
        <v>90100</v>
      </c>
      <c r="L1158" s="103"/>
      <c r="M1158" s="103"/>
      <c r="N1158" s="111" t="str">
        <f t="shared" si="17"/>
        <v/>
      </c>
    </row>
    <row r="1159" spans="1:14">
      <c r="A1159" s="103">
        <v>1151</v>
      </c>
      <c r="B1159" s="129" t="s">
        <v>97</v>
      </c>
      <c r="C1159" s="635"/>
      <c r="D1159" s="635"/>
      <c r="E1159" s="635"/>
      <c r="F1159" s="635">
        <v>901010</v>
      </c>
      <c r="G1159" s="103"/>
      <c r="H1159" s="103" t="s">
        <v>2210</v>
      </c>
      <c r="I1159" s="103"/>
      <c r="J1159" s="635" t="s">
        <v>3245</v>
      </c>
      <c r="K1159" s="27">
        <v>90100</v>
      </c>
      <c r="L1159" s="103"/>
      <c r="M1159" s="103"/>
      <c r="N1159" s="111" t="str">
        <f t="shared" si="17"/>
        <v/>
      </c>
    </row>
    <row r="1160" spans="1:14">
      <c r="A1160" s="103">
        <v>1152</v>
      </c>
      <c r="B1160" s="129" t="s">
        <v>97</v>
      </c>
      <c r="C1160" s="635"/>
      <c r="D1160" s="635"/>
      <c r="E1160" s="635"/>
      <c r="F1160" s="635">
        <v>901020</v>
      </c>
      <c r="G1160" s="103"/>
      <c r="H1160" s="103" t="s">
        <v>2211</v>
      </c>
      <c r="I1160" s="103"/>
      <c r="J1160" s="635" t="s">
        <v>3245</v>
      </c>
      <c r="K1160" s="27">
        <v>90100</v>
      </c>
      <c r="L1160" s="103"/>
      <c r="M1160" s="103"/>
      <c r="N1160" s="111" t="str">
        <f t="shared" si="17"/>
        <v/>
      </c>
    </row>
    <row r="1161" spans="1:14">
      <c r="A1161" s="103">
        <v>1153</v>
      </c>
      <c r="B1161" s="129" t="s">
        <v>97</v>
      </c>
      <c r="C1161" s="635"/>
      <c r="D1161" s="635"/>
      <c r="E1161" s="635">
        <v>90200</v>
      </c>
      <c r="F1161" s="635"/>
      <c r="G1161" s="103"/>
      <c r="H1161" s="103" t="s">
        <v>2212</v>
      </c>
      <c r="I1161" s="103"/>
      <c r="J1161" s="635" t="s">
        <v>3240</v>
      </c>
      <c r="K1161" s="27">
        <v>900</v>
      </c>
      <c r="L1161" s="103"/>
      <c r="M1161" s="103"/>
      <c r="N1161" s="111" t="str">
        <f t="shared" si="17"/>
        <v/>
      </c>
    </row>
    <row r="1162" spans="1:14">
      <c r="A1162" s="103">
        <v>1154</v>
      </c>
      <c r="B1162" s="129" t="s">
        <v>97</v>
      </c>
      <c r="C1162" s="635"/>
      <c r="D1162" s="635"/>
      <c r="E1162" s="635"/>
      <c r="F1162" s="635">
        <v>902000</v>
      </c>
      <c r="G1162" s="103"/>
      <c r="H1162" s="103" t="s">
        <v>2212</v>
      </c>
      <c r="I1162" s="103"/>
      <c r="J1162" s="635" t="s">
        <v>3245</v>
      </c>
      <c r="K1162" s="27">
        <v>90200</v>
      </c>
      <c r="L1162" s="103"/>
      <c r="M1162" s="103"/>
      <c r="N1162" s="111" t="str">
        <f t="shared" si="17"/>
        <v/>
      </c>
    </row>
    <row r="1163" spans="1:14">
      <c r="A1163" s="103">
        <v>1155</v>
      </c>
      <c r="B1163" s="129" t="s">
        <v>97</v>
      </c>
      <c r="C1163" s="635"/>
      <c r="D1163" s="635"/>
      <c r="E1163" s="635">
        <v>99999</v>
      </c>
      <c r="F1163" s="635"/>
      <c r="G1163" s="103"/>
      <c r="H1163" s="103" t="s">
        <v>2213</v>
      </c>
      <c r="I1163" s="103"/>
      <c r="J1163" s="635" t="s">
        <v>3240</v>
      </c>
      <c r="K1163" s="27">
        <v>900</v>
      </c>
      <c r="L1163" s="103"/>
      <c r="M1163" s="103"/>
      <c r="N1163" s="111" t="str">
        <f t="shared" si="17"/>
        <v/>
      </c>
    </row>
    <row r="1164" spans="1:14">
      <c r="A1164" s="103">
        <v>1156</v>
      </c>
      <c r="B1164" s="129" t="s">
        <v>97</v>
      </c>
      <c r="C1164" s="635"/>
      <c r="D1164" s="635"/>
      <c r="E1164" s="635"/>
      <c r="F1164" s="635">
        <v>600000</v>
      </c>
      <c r="G1164" s="103"/>
      <c r="H1164" s="103" t="s">
        <v>2214</v>
      </c>
      <c r="I1164" s="103"/>
      <c r="J1164" s="635" t="s">
        <v>3245</v>
      </c>
      <c r="K1164" s="27">
        <v>99999</v>
      </c>
      <c r="L1164" s="103"/>
      <c r="M1164" s="103"/>
      <c r="N1164" s="111" t="str">
        <f t="shared" si="17"/>
        <v/>
      </c>
    </row>
    <row r="1165" spans="1:14">
      <c r="A1165" s="103">
        <v>1157</v>
      </c>
      <c r="B1165" s="129" t="s">
        <v>97</v>
      </c>
      <c r="C1165" s="635"/>
      <c r="D1165" s="635"/>
      <c r="E1165" s="635"/>
      <c r="F1165" s="635">
        <v>799999</v>
      </c>
      <c r="G1165" s="103"/>
      <c r="H1165" s="103" t="s">
        <v>1975</v>
      </c>
      <c r="I1165" s="103"/>
      <c r="J1165" s="635" t="s">
        <v>3245</v>
      </c>
      <c r="K1165" s="103">
        <v>99999</v>
      </c>
      <c r="L1165" s="103"/>
      <c r="M1165" s="103"/>
      <c r="N1165" s="111" t="str">
        <f t="shared" ref="N1165:N1170" si="18">LEFT(M1165,3)</f>
        <v/>
      </c>
    </row>
    <row r="1166" spans="1:14">
      <c r="A1166" s="103">
        <v>1158</v>
      </c>
      <c r="B1166" s="129" t="s">
        <v>97</v>
      </c>
      <c r="C1166" s="635"/>
      <c r="D1166" s="635"/>
      <c r="E1166" s="635"/>
      <c r="F1166" s="635">
        <v>970000</v>
      </c>
      <c r="G1166" s="103"/>
      <c r="H1166" s="103" t="s">
        <v>909</v>
      </c>
      <c r="I1166" s="103"/>
      <c r="J1166" s="635" t="s">
        <v>3245</v>
      </c>
      <c r="K1166" s="103">
        <v>99999</v>
      </c>
      <c r="L1166" s="103"/>
      <c r="M1166" s="103"/>
      <c r="N1166" s="111" t="str">
        <f t="shared" si="18"/>
        <v/>
      </c>
    </row>
    <row r="1167" spans="1:14">
      <c r="A1167" s="103">
        <v>1159</v>
      </c>
      <c r="B1167" s="129" t="s">
        <v>97</v>
      </c>
      <c r="C1167" s="635"/>
      <c r="D1167" s="635"/>
      <c r="E1167" s="635"/>
      <c r="F1167" s="635">
        <v>900000</v>
      </c>
      <c r="G1167" s="103"/>
      <c r="H1167" s="103" t="s">
        <v>2215</v>
      </c>
      <c r="I1167" s="103"/>
      <c r="J1167" s="635" t="s">
        <v>3245</v>
      </c>
      <c r="K1167" s="27">
        <v>99999</v>
      </c>
      <c r="L1167" s="103"/>
      <c r="M1167" s="103"/>
      <c r="N1167" s="111" t="str">
        <f t="shared" si="18"/>
        <v/>
      </c>
    </row>
    <row r="1168" spans="1:14">
      <c r="A1168" s="103">
        <v>1160</v>
      </c>
      <c r="B1168" s="129" t="s">
        <v>97</v>
      </c>
      <c r="C1168" s="635"/>
      <c r="D1168" s="635"/>
      <c r="E1168" s="635"/>
      <c r="F1168" s="635">
        <v>910000</v>
      </c>
      <c r="G1168" s="103"/>
      <c r="H1168" s="103" t="s">
        <v>2216</v>
      </c>
      <c r="I1168" s="103"/>
      <c r="J1168" s="635" t="s">
        <v>3245</v>
      </c>
      <c r="K1168" s="27">
        <v>99999</v>
      </c>
      <c r="L1168" s="103"/>
      <c r="M1168" s="103"/>
      <c r="N1168" s="111" t="str">
        <f t="shared" si="18"/>
        <v/>
      </c>
    </row>
    <row r="1169" spans="1:14">
      <c r="A1169" s="103">
        <v>1161</v>
      </c>
      <c r="B1169" s="129" t="s">
        <v>97</v>
      </c>
      <c r="C1169" s="635"/>
      <c r="D1169" s="635"/>
      <c r="E1169" s="635"/>
      <c r="F1169" s="635">
        <v>960000</v>
      </c>
      <c r="G1169" s="103"/>
      <c r="H1169" s="103" t="s">
        <v>2217</v>
      </c>
      <c r="I1169" s="103"/>
      <c r="J1169" s="635" t="s">
        <v>3245</v>
      </c>
      <c r="K1169" s="27">
        <v>99999</v>
      </c>
      <c r="L1169" s="103"/>
      <c r="M1169" s="103"/>
      <c r="N1169" s="111" t="str">
        <f t="shared" si="18"/>
        <v/>
      </c>
    </row>
    <row r="1170" spans="1:14">
      <c r="A1170" s="103">
        <v>1162</v>
      </c>
      <c r="B1170" s="129" t="s">
        <v>97</v>
      </c>
      <c r="C1170" s="635"/>
      <c r="D1170" s="635"/>
      <c r="E1170" s="635"/>
      <c r="F1170" s="635">
        <v>999999</v>
      </c>
      <c r="G1170" s="103"/>
      <c r="H1170" s="103" t="s">
        <v>2218</v>
      </c>
      <c r="I1170" s="103"/>
      <c r="J1170" s="635" t="s">
        <v>3245</v>
      </c>
      <c r="K1170" s="27">
        <v>99999</v>
      </c>
      <c r="L1170" s="103"/>
      <c r="M1170" s="103"/>
      <c r="N1170" s="111" t="str">
        <f t="shared" si="18"/>
        <v/>
      </c>
    </row>
    <row r="1171" spans="1:14">
      <c r="A1171" s="103"/>
      <c r="B1171" s="103"/>
      <c r="C1171" s="635"/>
      <c r="D1171" s="635"/>
      <c r="E1171" s="635"/>
      <c r="F1171" s="635"/>
      <c r="G1171" s="103"/>
      <c r="H1171" s="103"/>
      <c r="I1171" s="103"/>
      <c r="J1171" s="635"/>
      <c r="K1171" s="103"/>
      <c r="L1171" s="103"/>
      <c r="M1171" s="103"/>
    </row>
    <row r="1172" spans="1:14" ht="13">
      <c r="A1172" s="103"/>
      <c r="B1172" s="425" t="s">
        <v>3443</v>
      </c>
      <c r="C1172" s="635"/>
      <c r="D1172" s="635"/>
      <c r="E1172" s="635"/>
      <c r="F1172" s="635"/>
      <c r="G1172" s="103"/>
      <c r="H1172" s="103"/>
      <c r="I1172" s="103"/>
      <c r="J1172" s="635"/>
      <c r="K1172" s="103"/>
      <c r="L1172" s="103"/>
      <c r="M1172" s="103"/>
    </row>
    <row r="1173" spans="1:14">
      <c r="A1173" s="103"/>
      <c r="B1173" s="103" t="s">
        <v>3327</v>
      </c>
      <c r="C1173" s="635"/>
      <c r="D1173" s="635"/>
      <c r="E1173" s="635"/>
      <c r="F1173" s="635"/>
      <c r="G1173" s="103"/>
      <c r="H1173" s="103"/>
      <c r="I1173" s="103"/>
      <c r="J1173" s="635"/>
      <c r="K1173" s="103"/>
      <c r="L1173" s="103"/>
      <c r="M1173" s="103"/>
    </row>
    <row r="1174" spans="1:14">
      <c r="A1174" s="103"/>
      <c r="B1174" s="103" t="s">
        <v>3328</v>
      </c>
      <c r="C1174" s="635"/>
      <c r="D1174" s="635"/>
      <c r="E1174" s="635"/>
      <c r="F1174" s="635"/>
      <c r="G1174" s="103"/>
      <c r="H1174" s="103"/>
      <c r="I1174" s="103"/>
      <c r="J1174" s="635"/>
      <c r="K1174" s="103"/>
      <c r="L1174" s="103"/>
      <c r="M1174" s="103"/>
    </row>
    <row r="1175" spans="1:14">
      <c r="A1175" s="103"/>
      <c r="B1175" s="103" t="s">
        <v>3329</v>
      </c>
      <c r="C1175" s="635"/>
      <c r="D1175" s="635"/>
      <c r="E1175" s="635"/>
      <c r="F1175" s="635"/>
      <c r="G1175" s="103"/>
      <c r="H1175" s="103"/>
      <c r="I1175" s="103"/>
      <c r="J1175" s="635"/>
      <c r="K1175" s="103"/>
      <c r="L1175" s="103"/>
      <c r="M1175" s="103"/>
    </row>
    <row r="1176" spans="1:14">
      <c r="A1176" s="103"/>
      <c r="B1176" s="103"/>
      <c r="C1176" s="635"/>
      <c r="D1176" s="635"/>
      <c r="E1176" s="635"/>
      <c r="F1176" s="635"/>
      <c r="G1176" s="103"/>
      <c r="H1176" s="103"/>
      <c r="I1176" s="103"/>
      <c r="J1176" s="635"/>
      <c r="K1176" s="103"/>
      <c r="L1176" s="103"/>
      <c r="M1176" s="103"/>
    </row>
    <row r="1177" spans="1:14">
      <c r="A1177" s="103"/>
      <c r="B1177" s="103"/>
      <c r="C1177" s="635"/>
      <c r="D1177" s="635"/>
      <c r="E1177" s="635"/>
      <c r="F1177" s="635"/>
      <c r="G1177" s="103"/>
      <c r="H1177" s="103"/>
      <c r="I1177" s="103"/>
      <c r="J1177" s="635"/>
      <c r="K1177" s="103"/>
      <c r="L1177" s="103"/>
      <c r="M1177" s="103"/>
    </row>
    <row r="1178" spans="1:14">
      <c r="A1178" s="103"/>
      <c r="B1178" s="103"/>
      <c r="C1178" s="635"/>
      <c r="D1178" s="635"/>
      <c r="E1178" s="635"/>
      <c r="F1178" s="635"/>
      <c r="G1178" s="103"/>
      <c r="H1178" s="103"/>
      <c r="I1178" s="103"/>
      <c r="J1178" s="635"/>
      <c r="K1178" s="103"/>
      <c r="L1178" s="103"/>
      <c r="M1178" s="103"/>
    </row>
    <row r="1179" spans="1:14">
      <c r="A1179" s="103"/>
      <c r="B1179" s="103"/>
      <c r="C1179" s="635"/>
      <c r="D1179" s="635"/>
      <c r="E1179" s="635"/>
      <c r="F1179" s="635"/>
      <c r="G1179" s="103"/>
      <c r="H1179" s="103"/>
      <c r="I1179" s="103"/>
      <c r="J1179" s="635"/>
      <c r="K1179" s="103"/>
      <c r="L1179" s="103"/>
      <c r="M1179" s="103"/>
    </row>
    <row r="1180" spans="1:14">
      <c r="A1180" s="103"/>
      <c r="B1180" s="103"/>
      <c r="C1180" s="635"/>
      <c r="D1180" s="635"/>
      <c r="E1180" s="635"/>
      <c r="F1180" s="635"/>
      <c r="G1180" s="103"/>
      <c r="H1180" s="103"/>
      <c r="I1180" s="103"/>
      <c r="J1180" s="635"/>
      <c r="K1180" s="103"/>
      <c r="L1180" s="103"/>
      <c r="M1180" s="103"/>
    </row>
    <row r="1181" spans="1:14">
      <c r="A1181" s="103"/>
      <c r="B1181" s="103"/>
      <c r="C1181" s="635"/>
      <c r="D1181" s="635"/>
      <c r="E1181" s="635"/>
      <c r="F1181" s="635"/>
      <c r="G1181" s="103"/>
      <c r="H1181" s="103"/>
      <c r="I1181" s="103"/>
      <c r="J1181" s="635"/>
      <c r="K1181" s="103"/>
      <c r="L1181" s="103"/>
      <c r="M1181" s="103"/>
    </row>
    <row r="1182" spans="1:14">
      <c r="A1182" s="103"/>
      <c r="B1182" s="103"/>
      <c r="C1182" s="635"/>
      <c r="D1182" s="635"/>
      <c r="E1182" s="635"/>
      <c r="F1182" s="635"/>
      <c r="G1182" s="103"/>
      <c r="H1182" s="103"/>
      <c r="I1182" s="103"/>
      <c r="J1182" s="635"/>
      <c r="K1182" s="103"/>
      <c r="L1182" s="103"/>
      <c r="M1182" s="103"/>
    </row>
    <row r="1183" spans="1:14">
      <c r="A1183" s="103"/>
      <c r="B1183" s="103"/>
      <c r="C1183" s="635"/>
      <c r="D1183" s="635"/>
      <c r="E1183" s="635"/>
      <c r="F1183" s="635"/>
      <c r="G1183" s="103"/>
      <c r="H1183" s="103"/>
      <c r="I1183" s="103"/>
      <c r="J1183" s="635"/>
      <c r="K1183" s="103"/>
      <c r="L1183" s="103"/>
      <c r="M1183" s="103"/>
    </row>
    <row r="1184" spans="1:14">
      <c r="A1184" s="103"/>
      <c r="B1184" s="103"/>
      <c r="C1184" s="635"/>
      <c r="D1184" s="635"/>
      <c r="E1184" s="635"/>
      <c r="F1184" s="635"/>
      <c r="G1184" s="103"/>
      <c r="H1184" s="103"/>
      <c r="I1184" s="103"/>
      <c r="J1184" s="635"/>
      <c r="K1184" s="103"/>
      <c r="L1184" s="103"/>
      <c r="M1184" s="103"/>
    </row>
    <row r="1185" spans="1:13">
      <c r="A1185" s="103"/>
      <c r="B1185" s="103"/>
      <c r="C1185" s="635"/>
      <c r="D1185" s="635"/>
      <c r="E1185" s="635"/>
      <c r="F1185" s="635"/>
      <c r="G1185" s="103"/>
      <c r="H1185" s="103"/>
      <c r="I1185" s="103"/>
      <c r="J1185" s="635"/>
      <c r="K1185" s="103"/>
      <c r="L1185" s="103"/>
      <c r="M1185" s="103"/>
    </row>
    <row r="1186" spans="1:13">
      <c r="A1186" s="103"/>
      <c r="B1186" s="103"/>
      <c r="C1186" s="635"/>
      <c r="D1186" s="635"/>
      <c r="E1186" s="635"/>
      <c r="F1186" s="635"/>
      <c r="G1186" s="103"/>
      <c r="H1186" s="103"/>
      <c r="I1186" s="103"/>
      <c r="J1186" s="635"/>
      <c r="K1186" s="103"/>
      <c r="L1186" s="103"/>
      <c r="M1186" s="103"/>
    </row>
    <row r="1187" spans="1:13">
      <c r="A1187" s="103"/>
      <c r="B1187" s="103"/>
      <c r="C1187" s="635"/>
      <c r="D1187" s="635"/>
      <c r="E1187" s="635"/>
      <c r="F1187" s="635"/>
      <c r="G1187" s="103"/>
      <c r="H1187" s="103"/>
      <c r="I1187" s="103"/>
      <c r="J1187" s="635"/>
      <c r="K1187" s="103"/>
      <c r="L1187" s="103"/>
      <c r="M1187" s="103"/>
    </row>
    <row r="1188" spans="1:13">
      <c r="A1188" s="103"/>
      <c r="B1188" s="103"/>
      <c r="C1188" s="635"/>
      <c r="D1188" s="635"/>
      <c r="E1188" s="635"/>
      <c r="F1188" s="635"/>
      <c r="G1188" s="103"/>
      <c r="H1188" s="103"/>
      <c r="I1188" s="103"/>
      <c r="J1188" s="635"/>
      <c r="K1188" s="103"/>
      <c r="L1188" s="103"/>
      <c r="M1188" s="103"/>
    </row>
    <row r="1189" spans="1:13">
      <c r="A1189" s="103"/>
      <c r="B1189" s="103"/>
      <c r="C1189" s="635"/>
      <c r="D1189" s="635"/>
      <c r="E1189" s="635"/>
      <c r="F1189" s="635"/>
      <c r="G1189" s="103"/>
      <c r="H1189" s="103"/>
      <c r="I1189" s="103"/>
      <c r="J1189" s="635"/>
      <c r="K1189" s="103"/>
      <c r="L1189" s="103"/>
      <c r="M1189" s="103"/>
    </row>
    <row r="1190" spans="1:13">
      <c r="A1190" s="103"/>
      <c r="B1190" s="103"/>
      <c r="C1190" s="635"/>
      <c r="D1190" s="635"/>
      <c r="E1190" s="635"/>
      <c r="F1190" s="635"/>
      <c r="G1190" s="103"/>
      <c r="H1190" s="103"/>
      <c r="I1190" s="103"/>
      <c r="J1190" s="635"/>
      <c r="K1190" s="103"/>
      <c r="L1190" s="103"/>
      <c r="M1190" s="103"/>
    </row>
    <row r="1191" spans="1:13">
      <c r="A1191" s="103"/>
      <c r="B1191" s="103"/>
      <c r="C1191" s="635"/>
      <c r="D1191" s="635"/>
      <c r="E1191" s="635"/>
      <c r="F1191" s="635"/>
      <c r="G1191" s="103"/>
      <c r="H1191" s="103"/>
      <c r="I1191" s="103"/>
      <c r="J1191" s="635"/>
      <c r="K1191" s="103"/>
      <c r="L1191" s="103"/>
      <c r="M1191" s="103"/>
    </row>
    <row r="1192" spans="1:13">
      <c r="A1192" s="103"/>
      <c r="B1192" s="103"/>
      <c r="C1192" s="635"/>
      <c r="D1192" s="635"/>
      <c r="E1192" s="635"/>
      <c r="F1192" s="635"/>
      <c r="G1192" s="103"/>
      <c r="H1192" s="103"/>
      <c r="I1192" s="103"/>
      <c r="J1192" s="635"/>
      <c r="K1192" s="103"/>
      <c r="L1192" s="103"/>
      <c r="M1192" s="103"/>
    </row>
    <row r="1193" spans="1:13">
      <c r="A1193" s="103"/>
      <c r="B1193" s="103"/>
      <c r="C1193" s="635"/>
      <c r="D1193" s="635"/>
      <c r="E1193" s="635"/>
      <c r="F1193" s="635"/>
      <c r="G1193" s="103"/>
      <c r="H1193" s="103"/>
      <c r="I1193" s="103"/>
      <c r="J1193" s="635"/>
      <c r="K1193" s="103"/>
      <c r="L1193" s="103"/>
      <c r="M1193" s="103"/>
    </row>
    <row r="1194" spans="1:13">
      <c r="A1194" s="103"/>
      <c r="B1194" s="103"/>
      <c r="C1194" s="635"/>
      <c r="D1194" s="635"/>
      <c r="E1194" s="635"/>
      <c r="F1194" s="635"/>
      <c r="G1194" s="103"/>
      <c r="H1194" s="103"/>
      <c r="I1194" s="103"/>
      <c r="J1194" s="635"/>
      <c r="K1194" s="103"/>
      <c r="L1194" s="103"/>
      <c r="M1194" s="103"/>
    </row>
    <row r="1195" spans="1:13">
      <c r="A1195" s="103"/>
      <c r="B1195" s="103"/>
      <c r="C1195" s="635"/>
      <c r="D1195" s="635"/>
      <c r="E1195" s="635"/>
      <c r="F1195" s="635"/>
      <c r="G1195" s="103"/>
      <c r="H1195" s="103"/>
      <c r="I1195" s="103"/>
      <c r="J1195" s="635"/>
      <c r="K1195" s="103"/>
      <c r="L1195" s="103"/>
      <c r="M1195" s="103"/>
    </row>
    <row r="1196" spans="1:13">
      <c r="A1196" s="103"/>
      <c r="B1196" s="103"/>
      <c r="C1196" s="635"/>
      <c r="D1196" s="635"/>
      <c r="E1196" s="635"/>
      <c r="F1196" s="635"/>
      <c r="G1196" s="103"/>
      <c r="H1196" s="103"/>
      <c r="I1196" s="103"/>
      <c r="J1196" s="635"/>
      <c r="K1196" s="103"/>
      <c r="L1196" s="103"/>
      <c r="M1196" s="103"/>
    </row>
    <row r="1197" spans="1:13">
      <c r="A1197" s="103"/>
      <c r="B1197" s="103"/>
      <c r="C1197" s="635"/>
      <c r="D1197" s="635"/>
      <c r="E1197" s="635"/>
      <c r="F1197" s="635"/>
      <c r="G1197" s="103"/>
      <c r="H1197" s="103"/>
      <c r="I1197" s="103"/>
      <c r="J1197" s="635"/>
      <c r="K1197" s="103"/>
      <c r="L1197" s="103"/>
      <c r="M1197" s="103"/>
    </row>
    <row r="1198" spans="1:13">
      <c r="A1198" s="103"/>
      <c r="B1198" s="103"/>
      <c r="C1198" s="635"/>
      <c r="D1198" s="635"/>
      <c r="E1198" s="635"/>
      <c r="F1198" s="635"/>
      <c r="G1198" s="103"/>
      <c r="H1198" s="103"/>
      <c r="I1198" s="103"/>
      <c r="J1198" s="635"/>
      <c r="K1198" s="103"/>
      <c r="L1198" s="103"/>
      <c r="M1198" s="103"/>
    </row>
    <row r="1199" spans="1:13">
      <c r="A1199" s="103"/>
      <c r="B1199" s="103"/>
      <c r="C1199" s="635"/>
      <c r="D1199" s="635"/>
      <c r="E1199" s="635"/>
      <c r="F1199" s="635"/>
      <c r="G1199" s="103"/>
      <c r="H1199" s="103"/>
      <c r="I1199" s="103"/>
      <c r="J1199" s="635"/>
      <c r="K1199" s="103"/>
      <c r="L1199" s="103"/>
      <c r="M1199" s="103"/>
    </row>
    <row r="1200" spans="1:13">
      <c r="A1200" s="103"/>
      <c r="B1200" s="103"/>
      <c r="C1200" s="635"/>
      <c r="D1200" s="635"/>
      <c r="E1200" s="635"/>
      <c r="F1200" s="635"/>
      <c r="G1200" s="103"/>
      <c r="H1200" s="103"/>
      <c r="I1200" s="103"/>
      <c r="J1200" s="635"/>
      <c r="K1200" s="103"/>
      <c r="L1200" s="103"/>
      <c r="M1200" s="103"/>
    </row>
    <row r="1201" spans="1:13">
      <c r="A1201" s="103"/>
      <c r="B1201" s="103"/>
      <c r="C1201" s="635"/>
      <c r="D1201" s="635"/>
      <c r="E1201" s="635"/>
      <c r="F1201" s="635"/>
      <c r="G1201" s="103"/>
      <c r="H1201" s="103"/>
      <c r="I1201" s="103"/>
      <c r="J1201" s="635"/>
      <c r="K1201" s="103"/>
      <c r="L1201" s="103"/>
      <c r="M1201" s="103"/>
    </row>
    <row r="1202" spans="1:13">
      <c r="A1202" s="103"/>
      <c r="B1202" s="103"/>
      <c r="C1202" s="635"/>
      <c r="D1202" s="635"/>
      <c r="E1202" s="635"/>
      <c r="F1202" s="635"/>
      <c r="G1202" s="103"/>
      <c r="H1202" s="103"/>
      <c r="I1202" s="103"/>
      <c r="J1202" s="635"/>
      <c r="K1202" s="103"/>
      <c r="L1202" s="103"/>
      <c r="M1202" s="103"/>
    </row>
    <row r="1203" spans="1:13">
      <c r="A1203" s="103"/>
      <c r="B1203" s="103"/>
      <c r="C1203" s="635"/>
      <c r="D1203" s="635"/>
      <c r="E1203" s="635"/>
      <c r="F1203" s="635"/>
      <c r="G1203" s="103"/>
      <c r="H1203" s="103"/>
      <c r="I1203" s="103"/>
      <c r="J1203" s="635"/>
      <c r="K1203" s="103"/>
      <c r="L1203" s="103"/>
      <c r="M1203" s="103"/>
    </row>
    <row r="1204" spans="1:13">
      <c r="A1204" s="103"/>
      <c r="B1204" s="103"/>
      <c r="C1204" s="635"/>
      <c r="D1204" s="635"/>
      <c r="E1204" s="635"/>
      <c r="F1204" s="635"/>
      <c r="G1204" s="103"/>
      <c r="H1204" s="103"/>
      <c r="I1204" s="103"/>
      <c r="J1204" s="635"/>
      <c r="K1204" s="103"/>
      <c r="L1204" s="103"/>
      <c r="M1204" s="103"/>
    </row>
    <row r="1205" spans="1:13">
      <c r="A1205" s="103"/>
      <c r="B1205" s="103"/>
      <c r="C1205" s="635"/>
      <c r="D1205" s="635"/>
      <c r="E1205" s="635"/>
      <c r="F1205" s="635"/>
      <c r="G1205" s="103"/>
      <c r="H1205" s="103"/>
      <c r="I1205" s="103"/>
      <c r="J1205" s="635"/>
      <c r="K1205" s="103"/>
      <c r="L1205" s="103"/>
      <c r="M1205" s="103"/>
    </row>
    <row r="1206" spans="1:13">
      <c r="A1206" s="103"/>
      <c r="B1206" s="103"/>
      <c r="C1206" s="635"/>
      <c r="D1206" s="635"/>
      <c r="E1206" s="635"/>
      <c r="F1206" s="635"/>
      <c r="G1206" s="103"/>
      <c r="H1206" s="103"/>
      <c r="I1206" s="103"/>
      <c r="J1206" s="635"/>
      <c r="K1206" s="103"/>
      <c r="L1206" s="103"/>
      <c r="M1206" s="103"/>
    </row>
    <row r="1207" spans="1:13">
      <c r="A1207" s="103"/>
      <c r="B1207" s="103"/>
      <c r="C1207" s="635"/>
      <c r="D1207" s="635"/>
      <c r="E1207" s="635"/>
      <c r="F1207" s="635"/>
      <c r="G1207" s="103"/>
      <c r="H1207" s="103"/>
      <c r="I1207" s="103"/>
      <c r="J1207" s="635"/>
      <c r="K1207" s="103"/>
      <c r="L1207" s="103"/>
      <c r="M1207" s="103"/>
    </row>
    <row r="1208" spans="1:13">
      <c r="A1208" s="103"/>
      <c r="B1208" s="103"/>
      <c r="C1208" s="635"/>
      <c r="D1208" s="635"/>
      <c r="E1208" s="635"/>
      <c r="F1208" s="635"/>
      <c r="G1208" s="103"/>
      <c r="H1208" s="103"/>
      <c r="I1208" s="103"/>
      <c r="J1208" s="635"/>
      <c r="K1208" s="103"/>
      <c r="L1208" s="103"/>
      <c r="M1208" s="103"/>
    </row>
    <row r="1209" spans="1:13">
      <c r="A1209" s="103"/>
      <c r="B1209" s="103"/>
      <c r="C1209" s="635"/>
      <c r="D1209" s="635"/>
      <c r="E1209" s="635"/>
      <c r="F1209" s="635"/>
      <c r="G1209" s="103"/>
      <c r="H1209" s="103"/>
      <c r="I1209" s="103"/>
      <c r="J1209" s="635"/>
      <c r="K1209" s="103"/>
      <c r="L1209" s="103"/>
      <c r="M1209" s="103"/>
    </row>
    <row r="1210" spans="1:13">
      <c r="A1210" s="103"/>
      <c r="B1210" s="103"/>
      <c r="C1210" s="635"/>
      <c r="D1210" s="635"/>
      <c r="E1210" s="635"/>
      <c r="F1210" s="635"/>
      <c r="G1210" s="103"/>
      <c r="H1210" s="103"/>
      <c r="I1210" s="103"/>
      <c r="J1210" s="635"/>
      <c r="K1210" s="103"/>
      <c r="L1210" s="103"/>
      <c r="M1210" s="103"/>
    </row>
    <row r="1211" spans="1:13">
      <c r="A1211" s="103"/>
      <c r="B1211" s="103"/>
      <c r="C1211" s="635"/>
      <c r="D1211" s="635"/>
      <c r="E1211" s="635"/>
      <c r="F1211" s="635"/>
      <c r="G1211" s="103"/>
      <c r="H1211" s="103"/>
      <c r="I1211" s="103"/>
      <c r="J1211" s="635"/>
      <c r="K1211" s="103"/>
      <c r="L1211" s="103"/>
      <c r="M1211" s="103"/>
    </row>
    <row r="1212" spans="1:13">
      <c r="A1212" s="103"/>
      <c r="B1212" s="103"/>
      <c r="C1212" s="635"/>
      <c r="D1212" s="635"/>
      <c r="E1212" s="635"/>
      <c r="F1212" s="635"/>
      <c r="G1212" s="103"/>
      <c r="H1212" s="103"/>
      <c r="I1212" s="103"/>
      <c r="J1212" s="635"/>
      <c r="K1212" s="103"/>
      <c r="L1212" s="103"/>
      <c r="M1212" s="103"/>
    </row>
    <row r="1213" spans="1:13">
      <c r="A1213" s="103"/>
      <c r="B1213" s="103"/>
      <c r="C1213" s="635"/>
      <c r="D1213" s="635"/>
      <c r="E1213" s="635"/>
      <c r="F1213" s="635"/>
      <c r="G1213" s="103"/>
      <c r="H1213" s="103"/>
      <c r="I1213" s="103"/>
      <c r="J1213" s="635"/>
      <c r="K1213" s="103"/>
      <c r="L1213" s="103"/>
      <c r="M1213" s="103"/>
    </row>
    <row r="1214" spans="1:13">
      <c r="A1214" s="103"/>
      <c r="B1214" s="103"/>
      <c r="C1214" s="635"/>
      <c r="D1214" s="635"/>
      <c r="E1214" s="635"/>
      <c r="F1214" s="635"/>
      <c r="G1214" s="103"/>
      <c r="H1214" s="103"/>
      <c r="I1214" s="103"/>
      <c r="J1214" s="635"/>
      <c r="K1214" s="103"/>
      <c r="L1214" s="103"/>
      <c r="M1214" s="103"/>
    </row>
    <row r="1215" spans="1:13">
      <c r="A1215" s="103"/>
      <c r="B1215" s="103"/>
      <c r="C1215" s="635"/>
      <c r="D1215" s="635"/>
      <c r="E1215" s="635"/>
      <c r="F1215" s="635"/>
      <c r="G1215" s="103"/>
      <c r="H1215" s="103"/>
      <c r="I1215" s="103"/>
      <c r="J1215" s="635"/>
      <c r="K1215" s="103"/>
      <c r="L1215" s="103"/>
      <c r="M1215" s="103"/>
    </row>
    <row r="1216" spans="1:13">
      <c r="A1216" s="103"/>
      <c r="B1216" s="103"/>
      <c r="C1216" s="635"/>
      <c r="D1216" s="635"/>
      <c r="E1216" s="635"/>
      <c r="F1216" s="635"/>
      <c r="G1216" s="103"/>
      <c r="H1216" s="103"/>
      <c r="I1216" s="103"/>
      <c r="J1216" s="635"/>
      <c r="K1216" s="103"/>
      <c r="L1216" s="103"/>
      <c r="M1216" s="103"/>
    </row>
    <row r="1217" spans="1:13">
      <c r="A1217" s="103"/>
      <c r="B1217" s="103"/>
      <c r="C1217" s="635"/>
      <c r="D1217" s="635"/>
      <c r="E1217" s="635"/>
      <c r="F1217" s="635"/>
      <c r="G1217" s="103"/>
      <c r="H1217" s="103"/>
      <c r="I1217" s="103"/>
      <c r="J1217" s="635"/>
      <c r="K1217" s="103"/>
      <c r="L1217" s="103"/>
      <c r="M1217" s="103"/>
    </row>
    <row r="1218" spans="1:13">
      <c r="A1218" s="103"/>
      <c r="B1218" s="103"/>
      <c r="C1218" s="635"/>
      <c r="D1218" s="635"/>
      <c r="E1218" s="635"/>
      <c r="F1218" s="635"/>
      <c r="G1218" s="103"/>
      <c r="H1218" s="103"/>
      <c r="I1218" s="103"/>
      <c r="J1218" s="635"/>
      <c r="K1218" s="103"/>
      <c r="L1218" s="103"/>
      <c r="M1218" s="103"/>
    </row>
    <row r="1219" spans="1:13">
      <c r="A1219" s="103"/>
      <c r="B1219" s="103"/>
      <c r="C1219" s="635"/>
      <c r="D1219" s="635"/>
      <c r="E1219" s="635"/>
      <c r="F1219" s="635"/>
      <c r="G1219" s="103"/>
      <c r="H1219" s="103"/>
      <c r="I1219" s="103"/>
      <c r="J1219" s="635"/>
      <c r="K1219" s="103"/>
      <c r="L1219" s="103"/>
      <c r="M1219" s="103"/>
    </row>
    <row r="1220" spans="1:13">
      <c r="A1220" s="103"/>
      <c r="B1220" s="103"/>
      <c r="C1220" s="635"/>
      <c r="D1220" s="635"/>
      <c r="E1220" s="635"/>
      <c r="F1220" s="635"/>
      <c r="G1220" s="103"/>
      <c r="H1220" s="103"/>
      <c r="I1220" s="103"/>
      <c r="J1220" s="635"/>
      <c r="K1220" s="103"/>
      <c r="L1220" s="103"/>
      <c r="M1220" s="103"/>
    </row>
    <row r="1221" spans="1:13">
      <c r="A1221" s="103"/>
      <c r="B1221" s="103"/>
      <c r="C1221" s="635"/>
      <c r="D1221" s="635"/>
      <c r="E1221" s="635"/>
      <c r="F1221" s="635"/>
      <c r="G1221" s="103"/>
      <c r="H1221" s="103"/>
      <c r="I1221" s="103"/>
      <c r="J1221" s="635"/>
      <c r="K1221" s="103"/>
      <c r="L1221" s="103"/>
      <c r="M1221" s="103"/>
    </row>
    <row r="1222" spans="1:13">
      <c r="A1222" s="103"/>
      <c r="B1222" s="103"/>
      <c r="C1222" s="635"/>
      <c r="D1222" s="635"/>
      <c r="E1222" s="635"/>
      <c r="F1222" s="635"/>
      <c r="G1222" s="103"/>
      <c r="H1222" s="103"/>
      <c r="I1222" s="103"/>
      <c r="J1222" s="635"/>
      <c r="K1222" s="103"/>
      <c r="L1222" s="103"/>
      <c r="M1222" s="103"/>
    </row>
    <row r="1223" spans="1:13">
      <c r="A1223" s="103"/>
      <c r="B1223" s="103"/>
      <c r="C1223" s="635"/>
      <c r="D1223" s="635"/>
      <c r="E1223" s="635"/>
      <c r="F1223" s="635"/>
      <c r="G1223" s="103"/>
      <c r="H1223" s="103"/>
      <c r="I1223" s="103"/>
      <c r="J1223" s="635"/>
      <c r="K1223" s="103"/>
      <c r="L1223" s="103"/>
      <c r="M1223" s="103"/>
    </row>
    <row r="1224" spans="1:13">
      <c r="A1224" s="103"/>
      <c r="B1224" s="103"/>
      <c r="C1224" s="635"/>
      <c r="D1224" s="635"/>
      <c r="E1224" s="635"/>
      <c r="F1224" s="635"/>
      <c r="G1224" s="103"/>
      <c r="H1224" s="103"/>
      <c r="I1224" s="103"/>
      <c r="J1224" s="635"/>
      <c r="K1224" s="103"/>
      <c r="L1224" s="103"/>
      <c r="M1224" s="103"/>
    </row>
    <row r="1225" spans="1:13">
      <c r="A1225" s="103"/>
      <c r="B1225" s="103"/>
      <c r="C1225" s="635"/>
      <c r="D1225" s="635"/>
      <c r="E1225" s="635"/>
      <c r="F1225" s="635"/>
      <c r="G1225" s="103"/>
      <c r="H1225" s="103"/>
      <c r="I1225" s="103"/>
      <c r="J1225" s="635"/>
      <c r="K1225" s="103"/>
      <c r="L1225" s="103"/>
      <c r="M1225" s="103"/>
    </row>
    <row r="1226" spans="1:13">
      <c r="A1226" s="103"/>
      <c r="B1226" s="103"/>
      <c r="C1226" s="635"/>
      <c r="D1226" s="635"/>
      <c r="E1226" s="635"/>
      <c r="F1226" s="635"/>
      <c r="G1226" s="103"/>
      <c r="H1226" s="103"/>
      <c r="I1226" s="103"/>
      <c r="J1226" s="635"/>
      <c r="K1226" s="103"/>
      <c r="L1226" s="103"/>
      <c r="M1226" s="103"/>
    </row>
    <row r="1227" spans="1:13">
      <c r="A1227" s="103"/>
      <c r="B1227" s="103"/>
      <c r="C1227" s="635"/>
      <c r="D1227" s="635"/>
      <c r="E1227" s="635"/>
      <c r="F1227" s="635"/>
      <c r="G1227" s="103"/>
      <c r="H1227" s="103"/>
      <c r="I1227" s="103"/>
      <c r="J1227" s="635"/>
      <c r="K1227" s="103"/>
      <c r="L1227" s="103"/>
      <c r="M1227" s="103"/>
    </row>
    <row r="1228" spans="1:13">
      <c r="A1228" s="103"/>
      <c r="B1228" s="103"/>
      <c r="C1228" s="635"/>
      <c r="D1228" s="635"/>
      <c r="E1228" s="635"/>
      <c r="F1228" s="635"/>
      <c r="G1228" s="103"/>
      <c r="H1228" s="103"/>
      <c r="I1228" s="103"/>
      <c r="J1228" s="635"/>
      <c r="K1228" s="103"/>
      <c r="L1228" s="103"/>
      <c r="M1228" s="103"/>
    </row>
    <row r="1229" spans="1:13">
      <c r="A1229" s="103"/>
      <c r="B1229" s="103"/>
      <c r="C1229" s="635"/>
      <c r="D1229" s="635"/>
      <c r="E1229" s="635"/>
      <c r="F1229" s="635"/>
      <c r="G1229" s="103"/>
      <c r="H1229" s="103"/>
      <c r="I1229" s="103"/>
      <c r="J1229" s="635"/>
      <c r="K1229" s="103"/>
      <c r="L1229" s="103"/>
      <c r="M1229" s="103"/>
    </row>
    <row r="1230" spans="1:13">
      <c r="A1230" s="103"/>
      <c r="B1230" s="103"/>
      <c r="C1230" s="635"/>
      <c r="D1230" s="635"/>
      <c r="E1230" s="635"/>
      <c r="F1230" s="635"/>
      <c r="G1230" s="103"/>
      <c r="H1230" s="103"/>
      <c r="I1230" s="103"/>
      <c r="J1230" s="635"/>
      <c r="K1230" s="103"/>
      <c r="L1230" s="103"/>
      <c r="M1230" s="103"/>
    </row>
    <row r="1231" spans="1:13">
      <c r="A1231" s="103"/>
      <c r="B1231" s="103"/>
      <c r="C1231" s="635"/>
      <c r="D1231" s="635"/>
      <c r="E1231" s="635"/>
      <c r="F1231" s="635"/>
      <c r="G1231" s="103"/>
      <c r="H1231" s="103"/>
      <c r="I1231" s="103"/>
      <c r="J1231" s="635"/>
      <c r="K1231" s="103"/>
      <c r="L1231" s="103"/>
      <c r="M1231" s="103"/>
    </row>
    <row r="1232" spans="1:13">
      <c r="A1232" s="103"/>
      <c r="B1232" s="103"/>
      <c r="C1232" s="635"/>
      <c r="D1232" s="635"/>
      <c r="E1232" s="635"/>
      <c r="F1232" s="635"/>
      <c r="G1232" s="103"/>
      <c r="H1232" s="103"/>
      <c r="I1232" s="103"/>
      <c r="J1232" s="635"/>
      <c r="K1232" s="103"/>
      <c r="L1232" s="103"/>
      <c r="M1232" s="103"/>
    </row>
    <row r="1233" spans="1:13">
      <c r="A1233" s="103"/>
      <c r="B1233" s="103"/>
      <c r="C1233" s="635"/>
      <c r="D1233" s="635"/>
      <c r="E1233" s="635"/>
      <c r="F1233" s="635"/>
      <c r="G1233" s="103"/>
      <c r="H1233" s="103"/>
      <c r="I1233" s="103"/>
      <c r="J1233" s="635"/>
      <c r="K1233" s="103"/>
      <c r="L1233" s="103"/>
      <c r="M1233" s="103"/>
    </row>
    <row r="1234" spans="1:13">
      <c r="A1234" s="103"/>
      <c r="B1234" s="103"/>
      <c r="C1234" s="635"/>
      <c r="D1234" s="635"/>
      <c r="E1234" s="635"/>
      <c r="F1234" s="635"/>
      <c r="G1234" s="103"/>
      <c r="H1234" s="103"/>
      <c r="I1234" s="103"/>
      <c r="J1234" s="635"/>
      <c r="K1234" s="103"/>
      <c r="L1234" s="103"/>
      <c r="M1234" s="103"/>
    </row>
    <row r="1235" spans="1:13">
      <c r="A1235" s="103"/>
      <c r="B1235" s="103"/>
      <c r="C1235" s="635"/>
      <c r="D1235" s="635"/>
      <c r="E1235" s="635"/>
      <c r="F1235" s="635"/>
      <c r="G1235" s="103"/>
      <c r="H1235" s="103"/>
      <c r="I1235" s="103"/>
      <c r="J1235" s="635"/>
      <c r="K1235" s="103"/>
      <c r="L1235" s="103"/>
      <c r="M1235" s="103"/>
    </row>
    <row r="1236" spans="1:13">
      <c r="A1236" s="103"/>
      <c r="B1236" s="103"/>
      <c r="C1236" s="635"/>
      <c r="D1236" s="635"/>
      <c r="E1236" s="635"/>
      <c r="F1236" s="635"/>
      <c r="G1236" s="103"/>
      <c r="H1236" s="103"/>
      <c r="I1236" s="103"/>
      <c r="J1236" s="635"/>
      <c r="K1236" s="103"/>
      <c r="L1236" s="103"/>
      <c r="M1236" s="103"/>
    </row>
    <row r="1237" spans="1:13">
      <c r="A1237" s="103"/>
      <c r="B1237" s="103"/>
      <c r="C1237" s="635"/>
      <c r="D1237" s="635"/>
      <c r="E1237" s="635"/>
      <c r="F1237" s="635"/>
      <c r="G1237" s="103"/>
      <c r="H1237" s="103"/>
      <c r="I1237" s="103"/>
      <c r="J1237" s="635"/>
      <c r="K1237" s="103"/>
      <c r="L1237" s="103"/>
      <c r="M1237" s="103"/>
    </row>
    <row r="1238" spans="1:13">
      <c r="A1238" s="103"/>
      <c r="B1238" s="103"/>
      <c r="C1238" s="635"/>
      <c r="D1238" s="635"/>
      <c r="E1238" s="635"/>
      <c r="F1238" s="635"/>
      <c r="G1238" s="103"/>
      <c r="H1238" s="103"/>
      <c r="I1238" s="103"/>
      <c r="J1238" s="635"/>
      <c r="K1238" s="103"/>
      <c r="L1238" s="103"/>
      <c r="M1238" s="103"/>
    </row>
    <row r="1239" spans="1:13">
      <c r="A1239" s="103"/>
      <c r="B1239" s="103"/>
      <c r="C1239" s="635"/>
      <c r="D1239" s="635"/>
      <c r="E1239" s="635"/>
      <c r="F1239" s="635"/>
      <c r="G1239" s="103"/>
      <c r="H1239" s="103"/>
      <c r="I1239" s="103"/>
      <c r="J1239" s="635"/>
      <c r="K1239" s="103"/>
      <c r="L1239" s="103"/>
      <c r="M1239" s="103"/>
    </row>
    <row r="1240" spans="1:13">
      <c r="A1240" s="103"/>
      <c r="B1240" s="103"/>
      <c r="C1240" s="635"/>
      <c r="D1240" s="635"/>
      <c r="E1240" s="635"/>
      <c r="F1240" s="635"/>
      <c r="G1240" s="103"/>
      <c r="H1240" s="103"/>
      <c r="I1240" s="103"/>
      <c r="J1240" s="635"/>
      <c r="K1240" s="103"/>
      <c r="L1240" s="103"/>
      <c r="M1240" s="103"/>
    </row>
    <row r="1241" spans="1:13">
      <c r="A1241" s="103"/>
      <c r="B1241" s="103"/>
      <c r="C1241" s="635"/>
      <c r="D1241" s="635"/>
      <c r="E1241" s="635"/>
      <c r="F1241" s="635"/>
      <c r="G1241" s="103"/>
      <c r="H1241" s="103"/>
      <c r="I1241" s="103"/>
      <c r="J1241" s="635"/>
      <c r="K1241" s="103"/>
      <c r="L1241" s="103"/>
      <c r="M1241" s="103"/>
    </row>
    <row r="1242" spans="1:13">
      <c r="A1242" s="103"/>
      <c r="B1242" s="103"/>
      <c r="C1242" s="635"/>
      <c r="D1242" s="635"/>
      <c r="E1242" s="635"/>
      <c r="F1242" s="635"/>
      <c r="G1242" s="103"/>
      <c r="H1242" s="103"/>
      <c r="I1242" s="103"/>
      <c r="J1242" s="635"/>
      <c r="K1242" s="103"/>
      <c r="L1242" s="103"/>
      <c r="M1242" s="103"/>
    </row>
    <row r="1243" spans="1:13">
      <c r="A1243" s="103"/>
      <c r="B1243" s="103"/>
      <c r="C1243" s="635"/>
      <c r="D1243" s="635"/>
      <c r="E1243" s="635"/>
      <c r="F1243" s="635"/>
      <c r="G1243" s="103"/>
      <c r="H1243" s="103"/>
      <c r="I1243" s="103"/>
      <c r="J1243" s="635"/>
      <c r="K1243" s="103"/>
      <c r="L1243" s="103"/>
      <c r="M1243" s="103"/>
    </row>
    <row r="1244" spans="1:13">
      <c r="A1244" s="103"/>
      <c r="B1244" s="103"/>
      <c r="C1244" s="635"/>
      <c r="D1244" s="635"/>
      <c r="E1244" s="635"/>
      <c r="F1244" s="635"/>
      <c r="G1244" s="103"/>
      <c r="H1244" s="103"/>
      <c r="I1244" s="103"/>
      <c r="J1244" s="635"/>
      <c r="K1244" s="103"/>
      <c r="L1244" s="103"/>
      <c r="M1244" s="103"/>
    </row>
    <row r="1245" spans="1:13">
      <c r="A1245" s="103"/>
      <c r="B1245" s="103"/>
      <c r="C1245" s="635"/>
      <c r="D1245" s="635"/>
      <c r="E1245" s="635"/>
      <c r="F1245" s="635"/>
      <c r="G1245" s="103"/>
      <c r="H1245" s="103"/>
      <c r="I1245" s="103"/>
      <c r="J1245" s="635"/>
      <c r="K1245" s="103"/>
      <c r="L1245" s="103"/>
      <c r="M1245" s="103"/>
    </row>
    <row r="1246" spans="1:13">
      <c r="A1246" s="103"/>
      <c r="B1246" s="103"/>
      <c r="C1246" s="635"/>
      <c r="D1246" s="635"/>
      <c r="E1246" s="635"/>
      <c r="F1246" s="635"/>
      <c r="G1246" s="103"/>
      <c r="H1246" s="103"/>
      <c r="I1246" s="103"/>
      <c r="J1246" s="635"/>
      <c r="K1246" s="103"/>
      <c r="L1246" s="103"/>
      <c r="M1246" s="103"/>
    </row>
    <row r="1247" spans="1:13">
      <c r="A1247" s="103"/>
      <c r="B1247" s="103"/>
      <c r="C1247" s="635"/>
      <c r="D1247" s="635"/>
      <c r="E1247" s="635"/>
      <c r="F1247" s="635"/>
      <c r="G1247" s="103"/>
      <c r="H1247" s="103"/>
      <c r="I1247" s="103"/>
      <c r="J1247" s="635"/>
      <c r="K1247" s="103"/>
      <c r="L1247" s="103"/>
      <c r="M1247" s="103"/>
    </row>
    <row r="1248" spans="1:13">
      <c r="A1248" s="103"/>
      <c r="B1248" s="103"/>
      <c r="C1248" s="635"/>
      <c r="D1248" s="635"/>
      <c r="E1248" s="635"/>
      <c r="F1248" s="635"/>
      <c r="G1248" s="103"/>
      <c r="H1248" s="103"/>
      <c r="I1248" s="103"/>
      <c r="J1248" s="635"/>
      <c r="K1248" s="103"/>
      <c r="L1248" s="103"/>
      <c r="M1248" s="103"/>
    </row>
    <row r="1249" spans="1:13">
      <c r="A1249" s="103"/>
      <c r="B1249" s="103"/>
      <c r="C1249" s="635"/>
      <c r="D1249" s="635"/>
      <c r="E1249" s="635"/>
      <c r="F1249" s="635"/>
      <c r="G1249" s="103"/>
      <c r="H1249" s="103"/>
      <c r="I1249" s="103"/>
      <c r="J1249" s="635"/>
      <c r="K1249" s="103"/>
      <c r="L1249" s="103"/>
      <c r="M1249" s="103"/>
    </row>
    <row r="1250" spans="1:13">
      <c r="A1250" s="103"/>
      <c r="B1250" s="103"/>
      <c r="C1250" s="635"/>
      <c r="D1250" s="635"/>
      <c r="E1250" s="635"/>
      <c r="F1250" s="635"/>
      <c r="G1250" s="103"/>
      <c r="H1250" s="103"/>
      <c r="I1250" s="103"/>
      <c r="J1250" s="635"/>
      <c r="K1250" s="103"/>
      <c r="L1250" s="103"/>
      <c r="M1250" s="103"/>
    </row>
    <row r="1251" spans="1:13">
      <c r="A1251" s="103"/>
      <c r="B1251" s="103"/>
      <c r="C1251" s="635"/>
      <c r="D1251" s="635"/>
      <c r="E1251" s="635"/>
      <c r="F1251" s="635"/>
      <c r="G1251" s="103"/>
      <c r="H1251" s="103"/>
      <c r="I1251" s="103"/>
      <c r="J1251" s="635"/>
      <c r="K1251" s="103"/>
      <c r="L1251" s="103"/>
      <c r="M1251" s="103"/>
    </row>
    <row r="1252" spans="1:13">
      <c r="A1252" s="103"/>
      <c r="B1252" s="103"/>
      <c r="C1252" s="635"/>
      <c r="D1252" s="635"/>
      <c r="E1252" s="635"/>
      <c r="F1252" s="635"/>
      <c r="G1252" s="103"/>
      <c r="H1252" s="103"/>
      <c r="I1252" s="103"/>
      <c r="J1252" s="635"/>
      <c r="K1252" s="103"/>
      <c r="L1252" s="103"/>
      <c r="M1252" s="103"/>
    </row>
    <row r="1253" spans="1:13">
      <c r="A1253" s="103"/>
      <c r="B1253" s="103"/>
      <c r="C1253" s="635"/>
      <c r="D1253" s="635"/>
      <c r="E1253" s="635"/>
      <c r="F1253" s="635"/>
      <c r="G1253" s="103"/>
      <c r="H1253" s="103"/>
      <c r="I1253" s="103"/>
      <c r="J1253" s="635"/>
      <c r="K1253" s="103"/>
      <c r="L1253" s="103"/>
      <c r="M1253" s="103"/>
    </row>
    <row r="1254" spans="1:13">
      <c r="A1254" s="103"/>
      <c r="B1254" s="103"/>
      <c r="C1254" s="635"/>
      <c r="D1254" s="635"/>
      <c r="E1254" s="635"/>
      <c r="F1254" s="635"/>
      <c r="G1254" s="103"/>
      <c r="H1254" s="103"/>
      <c r="I1254" s="103"/>
      <c r="J1254" s="635"/>
      <c r="K1254" s="103"/>
      <c r="L1254" s="103"/>
      <c r="M1254" s="103"/>
    </row>
    <row r="1255" spans="1:13">
      <c r="A1255" s="103"/>
      <c r="B1255" s="103"/>
      <c r="C1255" s="635"/>
      <c r="D1255" s="635"/>
      <c r="E1255" s="635"/>
      <c r="F1255" s="635"/>
      <c r="G1255" s="103"/>
      <c r="H1255" s="103"/>
      <c r="I1255" s="103"/>
      <c r="J1255" s="635"/>
      <c r="K1255" s="103"/>
      <c r="L1255" s="103"/>
      <c r="M1255" s="103"/>
    </row>
    <row r="1256" spans="1:13">
      <c r="A1256" s="103"/>
      <c r="B1256" s="103"/>
      <c r="C1256" s="635"/>
      <c r="D1256" s="635"/>
      <c r="E1256" s="635"/>
      <c r="F1256" s="635"/>
      <c r="G1256" s="103"/>
      <c r="H1256" s="103"/>
      <c r="I1256" s="103"/>
      <c r="J1256" s="635"/>
      <c r="K1256" s="103"/>
      <c r="L1256" s="103"/>
      <c r="M1256" s="103"/>
    </row>
    <row r="1257" spans="1:13">
      <c r="A1257" s="103"/>
      <c r="B1257" s="103"/>
      <c r="C1257" s="635"/>
      <c r="D1257" s="635"/>
      <c r="E1257" s="635"/>
      <c r="F1257" s="635"/>
      <c r="G1257" s="103"/>
      <c r="H1257" s="103"/>
      <c r="I1257" s="103"/>
      <c r="J1257" s="635"/>
      <c r="K1257" s="103"/>
      <c r="L1257" s="103"/>
      <c r="M1257" s="103"/>
    </row>
    <row r="1258" spans="1:13">
      <c r="A1258" s="103"/>
      <c r="B1258" s="103"/>
      <c r="C1258" s="635"/>
      <c r="D1258" s="635"/>
      <c r="E1258" s="635"/>
      <c r="F1258" s="635"/>
      <c r="G1258" s="103"/>
      <c r="H1258" s="103"/>
      <c r="I1258" s="103"/>
      <c r="J1258" s="635"/>
      <c r="K1258" s="103"/>
      <c r="L1258" s="103"/>
      <c r="M1258" s="103"/>
    </row>
    <row r="1259" spans="1:13">
      <c r="A1259" s="103"/>
      <c r="B1259" s="103"/>
      <c r="C1259" s="635"/>
      <c r="D1259" s="635"/>
      <c r="E1259" s="635"/>
      <c r="F1259" s="635"/>
      <c r="G1259" s="103"/>
      <c r="H1259" s="103"/>
      <c r="I1259" s="103"/>
      <c r="J1259" s="635"/>
      <c r="K1259" s="103"/>
      <c r="L1259" s="103"/>
      <c r="M1259" s="103"/>
    </row>
    <row r="1260" spans="1:13">
      <c r="A1260" s="103"/>
      <c r="B1260" s="103"/>
      <c r="C1260" s="635"/>
      <c r="D1260" s="635"/>
      <c r="E1260" s="635"/>
      <c r="F1260" s="635"/>
      <c r="G1260" s="103"/>
      <c r="H1260" s="103"/>
      <c r="I1260" s="103"/>
      <c r="J1260" s="635"/>
      <c r="K1260" s="103"/>
      <c r="L1260" s="103"/>
      <c r="M1260" s="103"/>
    </row>
    <row r="1261" spans="1:13">
      <c r="A1261" s="103"/>
      <c r="B1261" s="103"/>
      <c r="C1261" s="635"/>
      <c r="D1261" s="635"/>
      <c r="E1261" s="635"/>
      <c r="F1261" s="635"/>
      <c r="G1261" s="103"/>
      <c r="H1261" s="103"/>
      <c r="I1261" s="103"/>
      <c r="J1261" s="635"/>
      <c r="K1261" s="103"/>
      <c r="L1261" s="103"/>
      <c r="M1261" s="103"/>
    </row>
    <row r="1262" spans="1:13">
      <c r="A1262" s="103"/>
      <c r="B1262" s="103"/>
      <c r="C1262" s="635"/>
      <c r="D1262" s="635"/>
      <c r="E1262" s="635"/>
      <c r="F1262" s="635"/>
      <c r="G1262" s="103"/>
      <c r="H1262" s="103"/>
      <c r="I1262" s="103"/>
      <c r="J1262" s="635"/>
      <c r="K1262" s="103"/>
      <c r="L1262" s="103"/>
      <c r="M1262" s="103"/>
    </row>
    <row r="1263" spans="1:13">
      <c r="A1263" s="103"/>
      <c r="B1263" s="103"/>
      <c r="C1263" s="635"/>
      <c r="D1263" s="635"/>
      <c r="E1263" s="635"/>
      <c r="F1263" s="635"/>
      <c r="G1263" s="103"/>
      <c r="H1263" s="103"/>
      <c r="I1263" s="103"/>
      <c r="J1263" s="635"/>
      <c r="K1263" s="103"/>
      <c r="L1263" s="103"/>
      <c r="M1263" s="103"/>
    </row>
    <row r="1264" spans="1:13">
      <c r="A1264" s="103"/>
      <c r="B1264" s="103"/>
      <c r="C1264" s="635"/>
      <c r="D1264" s="635"/>
      <c r="E1264" s="635"/>
      <c r="F1264" s="635"/>
      <c r="G1264" s="103"/>
      <c r="H1264" s="103"/>
      <c r="I1264" s="103"/>
      <c r="J1264" s="635"/>
      <c r="K1264" s="103"/>
      <c r="L1264" s="103"/>
      <c r="M1264" s="103"/>
    </row>
    <row r="1265" spans="1:13">
      <c r="A1265" s="103"/>
      <c r="B1265" s="103"/>
      <c r="C1265" s="635"/>
      <c r="D1265" s="635"/>
      <c r="E1265" s="635"/>
      <c r="F1265" s="635"/>
      <c r="G1265" s="103"/>
      <c r="H1265" s="103"/>
      <c r="I1265" s="103"/>
      <c r="J1265" s="635"/>
      <c r="K1265" s="103"/>
      <c r="L1265" s="103"/>
      <c r="M1265" s="103"/>
    </row>
    <row r="1266" spans="1:13">
      <c r="A1266" s="103"/>
      <c r="B1266" s="103"/>
      <c r="C1266" s="635"/>
      <c r="D1266" s="635"/>
      <c r="E1266" s="635"/>
      <c r="F1266" s="635"/>
      <c r="G1266" s="103"/>
      <c r="H1266" s="103"/>
      <c r="I1266" s="103"/>
      <c r="J1266" s="635"/>
      <c r="K1266" s="103"/>
      <c r="L1266" s="103"/>
      <c r="M1266" s="103"/>
    </row>
    <row r="1267" spans="1:13">
      <c r="A1267" s="103"/>
      <c r="B1267" s="103"/>
      <c r="C1267" s="635"/>
      <c r="D1267" s="635"/>
      <c r="E1267" s="635"/>
      <c r="F1267" s="635"/>
      <c r="G1267" s="103"/>
      <c r="H1267" s="103"/>
      <c r="I1267" s="103"/>
      <c r="J1267" s="635"/>
      <c r="K1267" s="103"/>
      <c r="L1267" s="103"/>
      <c r="M1267" s="103"/>
    </row>
    <row r="1268" spans="1:13">
      <c r="A1268" s="103"/>
      <c r="B1268" s="103"/>
      <c r="C1268" s="635"/>
      <c r="D1268" s="635"/>
      <c r="E1268" s="635"/>
      <c r="F1268" s="635"/>
      <c r="G1268" s="103"/>
      <c r="H1268" s="103"/>
      <c r="I1268" s="103"/>
      <c r="J1268" s="635"/>
      <c r="K1268" s="103"/>
      <c r="L1268" s="103"/>
      <c r="M1268" s="103"/>
    </row>
    <row r="1269" spans="1:13">
      <c r="A1269" s="103"/>
      <c r="B1269" s="103"/>
      <c r="C1269" s="635"/>
      <c r="D1269" s="635"/>
      <c r="E1269" s="635"/>
      <c r="F1269" s="635"/>
      <c r="G1269" s="103"/>
      <c r="H1269" s="103"/>
      <c r="I1269" s="103"/>
      <c r="J1269" s="635"/>
      <c r="K1269" s="103"/>
      <c r="L1269" s="103"/>
      <c r="M1269" s="103"/>
    </row>
    <row r="1270" spans="1:13">
      <c r="A1270" s="103"/>
      <c r="B1270" s="103"/>
      <c r="C1270" s="635"/>
      <c r="D1270" s="635"/>
      <c r="E1270" s="635"/>
      <c r="F1270" s="635"/>
      <c r="G1270" s="103"/>
      <c r="H1270" s="103"/>
      <c r="I1270" s="103"/>
      <c r="J1270" s="635"/>
      <c r="K1270" s="103"/>
      <c r="L1270" s="103"/>
      <c r="M1270" s="103"/>
    </row>
    <row r="1271" spans="1:13">
      <c r="A1271" s="103"/>
      <c r="B1271" s="103"/>
      <c r="C1271" s="635"/>
      <c r="D1271" s="635"/>
      <c r="E1271" s="635"/>
      <c r="F1271" s="635"/>
      <c r="G1271" s="103"/>
      <c r="H1271" s="103"/>
      <c r="I1271" s="103"/>
      <c r="J1271" s="635"/>
      <c r="K1271" s="103"/>
      <c r="L1271" s="103"/>
      <c r="M1271" s="103"/>
    </row>
    <row r="1272" spans="1:13">
      <c r="A1272" s="103"/>
      <c r="B1272" s="103"/>
      <c r="C1272" s="635"/>
      <c r="D1272" s="635"/>
      <c r="E1272" s="635"/>
      <c r="F1272" s="635"/>
      <c r="G1272" s="103"/>
      <c r="H1272" s="103"/>
      <c r="I1272" s="103"/>
      <c r="J1272" s="635"/>
      <c r="K1272" s="103"/>
      <c r="L1272" s="103"/>
      <c r="M1272" s="103"/>
    </row>
    <row r="1273" spans="1:13">
      <c r="A1273" s="103"/>
      <c r="B1273" s="103"/>
      <c r="C1273" s="635"/>
      <c r="D1273" s="635"/>
      <c r="E1273" s="635"/>
      <c r="F1273" s="635"/>
      <c r="G1273" s="103"/>
      <c r="H1273" s="103"/>
      <c r="I1273" s="103"/>
      <c r="J1273" s="635"/>
      <c r="K1273" s="103"/>
      <c r="L1273" s="103"/>
      <c r="M1273" s="103"/>
    </row>
    <row r="1274" spans="1:13">
      <c r="A1274" s="103"/>
      <c r="B1274" s="103"/>
      <c r="C1274" s="635"/>
      <c r="D1274" s="635"/>
      <c r="E1274" s="635"/>
      <c r="F1274" s="635"/>
      <c r="G1274" s="103"/>
      <c r="H1274" s="103"/>
      <c r="I1274" s="103"/>
      <c r="J1274" s="635"/>
      <c r="K1274" s="103"/>
      <c r="L1274" s="103"/>
      <c r="M1274" s="103"/>
    </row>
    <row r="1275" spans="1:13">
      <c r="A1275" s="103"/>
      <c r="B1275" s="103"/>
      <c r="C1275" s="635"/>
      <c r="D1275" s="635"/>
      <c r="E1275" s="635"/>
      <c r="F1275" s="635"/>
      <c r="G1275" s="103"/>
      <c r="H1275" s="103"/>
      <c r="I1275" s="103"/>
      <c r="J1275" s="635"/>
      <c r="K1275" s="103"/>
      <c r="L1275" s="103"/>
      <c r="M1275" s="103"/>
    </row>
    <row r="1276" spans="1:13">
      <c r="A1276" s="103"/>
      <c r="B1276" s="103"/>
      <c r="C1276" s="635"/>
      <c r="D1276" s="635"/>
      <c r="E1276" s="635"/>
      <c r="F1276" s="635"/>
      <c r="G1276" s="103"/>
      <c r="H1276" s="103"/>
      <c r="I1276" s="103"/>
      <c r="J1276" s="635"/>
      <c r="K1276" s="103"/>
      <c r="L1276" s="103"/>
      <c r="M1276" s="103"/>
    </row>
    <row r="1277" spans="1:13">
      <c r="A1277" s="103"/>
      <c r="B1277" s="103"/>
      <c r="C1277" s="635"/>
      <c r="D1277" s="635"/>
      <c r="E1277" s="635"/>
      <c r="F1277" s="635"/>
      <c r="G1277" s="103"/>
      <c r="H1277" s="103"/>
      <c r="I1277" s="103"/>
      <c r="J1277" s="635"/>
      <c r="K1277" s="103"/>
      <c r="L1277" s="103"/>
      <c r="M1277" s="103"/>
    </row>
    <row r="1278" spans="1:13">
      <c r="A1278" s="103"/>
      <c r="B1278" s="103"/>
      <c r="C1278" s="635"/>
      <c r="D1278" s="635"/>
      <c r="E1278" s="635"/>
      <c r="F1278" s="635"/>
      <c r="G1278" s="103"/>
      <c r="H1278" s="103"/>
      <c r="I1278" s="103"/>
      <c r="J1278" s="635"/>
      <c r="K1278" s="103"/>
      <c r="L1278" s="103"/>
      <c r="M1278" s="103"/>
    </row>
    <row r="1279" spans="1:13">
      <c r="A1279" s="103"/>
      <c r="B1279" s="103"/>
      <c r="C1279" s="635"/>
      <c r="D1279" s="635"/>
      <c r="E1279" s="635"/>
      <c r="F1279" s="635"/>
      <c r="G1279" s="103"/>
      <c r="H1279" s="103"/>
      <c r="I1279" s="103"/>
      <c r="J1279" s="635"/>
      <c r="K1279" s="103"/>
      <c r="L1279" s="103"/>
      <c r="M1279" s="103"/>
    </row>
    <row r="1280" spans="1:13">
      <c r="A1280" s="103"/>
      <c r="B1280" s="103"/>
      <c r="C1280" s="635"/>
      <c r="D1280" s="635"/>
      <c r="E1280" s="635"/>
      <c r="F1280" s="635"/>
      <c r="G1280" s="103"/>
      <c r="H1280" s="103"/>
      <c r="I1280" s="103"/>
      <c r="J1280" s="635"/>
      <c r="K1280" s="103"/>
      <c r="L1280" s="103"/>
      <c r="M1280" s="103"/>
    </row>
    <row r="1281" spans="1:13">
      <c r="A1281" s="103"/>
      <c r="B1281" s="103"/>
      <c r="C1281" s="635"/>
      <c r="D1281" s="635"/>
      <c r="E1281" s="635"/>
      <c r="F1281" s="635"/>
      <c r="G1281" s="103"/>
      <c r="H1281" s="103"/>
      <c r="I1281" s="103"/>
      <c r="J1281" s="635"/>
      <c r="K1281" s="103"/>
      <c r="L1281" s="103"/>
      <c r="M1281" s="103"/>
    </row>
    <row r="1282" spans="1:13">
      <c r="A1282" s="103"/>
      <c r="B1282" s="103"/>
      <c r="C1282" s="635"/>
      <c r="D1282" s="635"/>
      <c r="E1282" s="635"/>
      <c r="F1282" s="635"/>
      <c r="G1282" s="103"/>
      <c r="H1282" s="103"/>
      <c r="I1282" s="103"/>
      <c r="J1282" s="635"/>
      <c r="K1282" s="103"/>
      <c r="L1282" s="103"/>
      <c r="M1282" s="103"/>
    </row>
    <row r="1283" spans="1:13">
      <c r="A1283" s="103"/>
      <c r="B1283" s="103"/>
      <c r="C1283" s="635"/>
      <c r="D1283" s="635"/>
      <c r="E1283" s="635"/>
      <c r="F1283" s="635"/>
      <c r="G1283" s="103"/>
      <c r="H1283" s="103"/>
      <c r="I1283" s="103"/>
      <c r="J1283" s="635"/>
      <c r="K1283" s="103"/>
      <c r="L1283" s="103"/>
      <c r="M1283" s="103"/>
    </row>
    <row r="1284" spans="1:13">
      <c r="A1284" s="103"/>
      <c r="B1284" s="103"/>
      <c r="C1284" s="635"/>
      <c r="D1284" s="635"/>
      <c r="E1284" s="635"/>
      <c r="F1284" s="635"/>
      <c r="G1284" s="103"/>
      <c r="H1284" s="103"/>
      <c r="I1284" s="103"/>
      <c r="J1284" s="635"/>
      <c r="K1284" s="103"/>
      <c r="L1284" s="103"/>
      <c r="M1284" s="103"/>
    </row>
    <row r="1285" spans="1:13">
      <c r="A1285" s="103"/>
      <c r="B1285" s="103"/>
      <c r="C1285" s="635"/>
      <c r="D1285" s="635"/>
      <c r="E1285" s="635"/>
      <c r="F1285" s="635"/>
      <c r="G1285" s="103"/>
      <c r="H1285" s="103"/>
      <c r="I1285" s="103"/>
      <c r="J1285" s="635"/>
      <c r="K1285" s="103"/>
      <c r="L1285" s="103"/>
      <c r="M1285" s="103"/>
    </row>
    <row r="1286" spans="1:13">
      <c r="A1286" s="103"/>
      <c r="B1286" s="103"/>
      <c r="C1286" s="635"/>
      <c r="D1286" s="635"/>
      <c r="E1286" s="635"/>
      <c r="F1286" s="635"/>
      <c r="G1286" s="103"/>
      <c r="H1286" s="103"/>
      <c r="I1286" s="103"/>
      <c r="J1286" s="635"/>
      <c r="K1286" s="103"/>
      <c r="L1286" s="103"/>
      <c r="M1286" s="103"/>
    </row>
    <row r="1287" spans="1:13">
      <c r="A1287" s="103"/>
      <c r="B1287" s="103"/>
      <c r="C1287" s="635"/>
      <c r="D1287" s="635"/>
      <c r="E1287" s="635"/>
      <c r="F1287" s="635"/>
      <c r="G1287" s="103"/>
      <c r="H1287" s="103"/>
      <c r="I1287" s="103"/>
      <c r="J1287" s="635"/>
      <c r="K1287" s="103"/>
      <c r="L1287" s="103"/>
      <c r="M1287" s="103"/>
    </row>
    <row r="1288" spans="1:13">
      <c r="A1288" s="103"/>
      <c r="B1288" s="103"/>
      <c r="C1288" s="635"/>
      <c r="D1288" s="635"/>
      <c r="E1288" s="635"/>
      <c r="F1288" s="635"/>
      <c r="G1288" s="103"/>
      <c r="H1288" s="103"/>
      <c r="I1288" s="103"/>
      <c r="J1288" s="635"/>
      <c r="K1288" s="103"/>
      <c r="L1288" s="103"/>
      <c r="M1288" s="103"/>
    </row>
    <row r="1289" spans="1:13">
      <c r="A1289" s="103"/>
      <c r="B1289" s="103"/>
      <c r="C1289" s="635"/>
      <c r="D1289" s="635"/>
      <c r="E1289" s="635"/>
      <c r="F1289" s="635"/>
      <c r="G1289" s="103"/>
      <c r="H1289" s="103"/>
      <c r="I1289" s="103"/>
      <c r="J1289" s="635"/>
      <c r="K1289" s="103"/>
      <c r="L1289" s="103"/>
      <c r="M1289" s="103"/>
    </row>
    <row r="1290" spans="1:13">
      <c r="A1290" s="103"/>
      <c r="B1290" s="103"/>
      <c r="C1290" s="635"/>
      <c r="D1290" s="635"/>
      <c r="E1290" s="635"/>
      <c r="F1290" s="635"/>
      <c r="G1290" s="103"/>
      <c r="H1290" s="103"/>
      <c r="I1290" s="103"/>
      <c r="J1290" s="635"/>
      <c r="K1290" s="103"/>
      <c r="L1290" s="103"/>
      <c r="M1290" s="103"/>
    </row>
    <row r="1291" spans="1:13">
      <c r="A1291" s="103"/>
      <c r="B1291" s="103"/>
      <c r="C1291" s="635"/>
      <c r="D1291" s="635"/>
      <c r="E1291" s="635"/>
      <c r="F1291" s="635"/>
      <c r="G1291" s="103"/>
      <c r="H1291" s="103"/>
      <c r="I1291" s="103"/>
      <c r="J1291" s="635"/>
      <c r="K1291" s="103"/>
      <c r="L1291" s="103"/>
      <c r="M1291" s="103"/>
    </row>
    <row r="1292" spans="1:13">
      <c r="A1292" s="103"/>
      <c r="B1292" s="103"/>
      <c r="C1292" s="635"/>
      <c r="D1292" s="635"/>
      <c r="E1292" s="635"/>
      <c r="F1292" s="635"/>
      <c r="G1292" s="103"/>
      <c r="H1292" s="103"/>
      <c r="I1292" s="103"/>
      <c r="J1292" s="635"/>
      <c r="K1292" s="103"/>
      <c r="L1292" s="103"/>
      <c r="M1292" s="103"/>
    </row>
    <row r="1293" spans="1:13">
      <c r="A1293" s="103"/>
      <c r="B1293" s="103"/>
      <c r="C1293" s="635"/>
      <c r="D1293" s="635"/>
      <c r="E1293" s="635"/>
      <c r="F1293" s="635"/>
      <c r="G1293" s="103"/>
      <c r="H1293" s="103"/>
      <c r="I1293" s="103"/>
      <c r="J1293" s="635"/>
      <c r="K1293" s="103"/>
      <c r="L1293" s="103"/>
      <c r="M1293" s="103"/>
    </row>
    <row r="1294" spans="1:13">
      <c r="A1294" s="103"/>
      <c r="B1294" s="103"/>
      <c r="C1294" s="635"/>
      <c r="D1294" s="635"/>
      <c r="E1294" s="635"/>
      <c r="F1294" s="635"/>
      <c r="G1294" s="103"/>
      <c r="H1294" s="103"/>
      <c r="I1294" s="103"/>
      <c r="J1294" s="635"/>
      <c r="K1294" s="103"/>
      <c r="L1294" s="103"/>
      <c r="M1294" s="103"/>
    </row>
    <row r="1295" spans="1:13">
      <c r="A1295" s="103"/>
      <c r="B1295" s="103"/>
      <c r="C1295" s="635"/>
      <c r="D1295" s="635"/>
      <c r="E1295" s="635"/>
      <c r="F1295" s="635"/>
      <c r="G1295" s="103"/>
      <c r="H1295" s="103"/>
      <c r="I1295" s="103"/>
      <c r="J1295" s="635"/>
      <c r="K1295" s="103"/>
      <c r="L1295" s="103"/>
      <c r="M1295" s="103"/>
    </row>
    <row r="1296" spans="1:13">
      <c r="A1296" s="103"/>
      <c r="B1296" s="103"/>
      <c r="C1296" s="635"/>
      <c r="D1296" s="635"/>
      <c r="E1296" s="635"/>
      <c r="F1296" s="635"/>
      <c r="G1296" s="103"/>
      <c r="H1296" s="103"/>
      <c r="I1296" s="103"/>
      <c r="J1296" s="635"/>
      <c r="K1296" s="103"/>
      <c r="L1296" s="103"/>
      <c r="M1296" s="103"/>
    </row>
    <row r="1297" spans="1:13">
      <c r="A1297" s="103"/>
      <c r="B1297" s="103"/>
      <c r="C1297" s="635"/>
      <c r="D1297" s="635"/>
      <c r="E1297" s="635"/>
      <c r="F1297" s="635"/>
      <c r="G1297" s="103"/>
      <c r="H1297" s="103"/>
      <c r="I1297" s="103"/>
      <c r="J1297" s="635"/>
      <c r="K1297" s="103"/>
      <c r="L1297" s="103"/>
      <c r="M1297" s="103"/>
    </row>
    <row r="1298" spans="1:13">
      <c r="A1298" s="103"/>
      <c r="B1298" s="103"/>
      <c r="C1298" s="635"/>
      <c r="D1298" s="635"/>
      <c r="E1298" s="635"/>
      <c r="F1298" s="635"/>
      <c r="G1298" s="103"/>
      <c r="H1298" s="103"/>
      <c r="I1298" s="103"/>
      <c r="J1298" s="635"/>
      <c r="K1298" s="103"/>
      <c r="L1298" s="103"/>
      <c r="M1298" s="103"/>
    </row>
    <row r="1299" spans="1:13">
      <c r="A1299" s="103"/>
      <c r="B1299" s="103"/>
      <c r="C1299" s="635"/>
      <c r="D1299" s="635"/>
      <c r="E1299" s="635"/>
      <c r="F1299" s="635"/>
      <c r="G1299" s="103"/>
      <c r="H1299" s="103"/>
      <c r="I1299" s="103"/>
      <c r="J1299" s="635"/>
      <c r="K1299" s="103"/>
      <c r="L1299" s="103"/>
      <c r="M1299" s="103"/>
    </row>
    <row r="1300" spans="1:13">
      <c r="A1300" s="103"/>
      <c r="B1300" s="103"/>
      <c r="C1300" s="635"/>
      <c r="D1300" s="635"/>
      <c r="E1300" s="635"/>
      <c r="F1300" s="635"/>
      <c r="G1300" s="103"/>
      <c r="H1300" s="103"/>
      <c r="I1300" s="103"/>
      <c r="J1300" s="635"/>
      <c r="K1300" s="103"/>
      <c r="L1300" s="103"/>
      <c r="M1300" s="103"/>
    </row>
    <row r="1301" spans="1:13">
      <c r="A1301" s="103"/>
      <c r="B1301" s="103"/>
      <c r="C1301" s="635"/>
      <c r="D1301" s="635"/>
      <c r="E1301" s="635"/>
      <c r="F1301" s="635"/>
      <c r="G1301" s="103"/>
      <c r="H1301" s="103"/>
      <c r="I1301" s="103"/>
      <c r="J1301" s="635"/>
      <c r="K1301" s="103"/>
      <c r="L1301" s="103"/>
      <c r="M1301" s="103"/>
    </row>
    <row r="1302" spans="1:13">
      <c r="A1302" s="103"/>
      <c r="B1302" s="103"/>
      <c r="C1302" s="635"/>
      <c r="D1302" s="635"/>
      <c r="E1302" s="635"/>
      <c r="F1302" s="635"/>
      <c r="G1302" s="103"/>
      <c r="H1302" s="103"/>
      <c r="I1302" s="103"/>
      <c r="J1302" s="635"/>
      <c r="K1302" s="103"/>
      <c r="L1302" s="103"/>
      <c r="M1302" s="103"/>
    </row>
    <row r="1303" spans="1:13">
      <c r="A1303" s="103"/>
      <c r="B1303" s="103"/>
      <c r="C1303" s="635"/>
      <c r="D1303" s="635"/>
      <c r="E1303" s="635"/>
      <c r="F1303" s="635"/>
      <c r="G1303" s="103"/>
      <c r="H1303" s="103"/>
      <c r="I1303" s="103"/>
      <c r="J1303" s="635"/>
      <c r="K1303" s="103"/>
      <c r="L1303" s="103"/>
      <c r="M1303" s="103"/>
    </row>
    <row r="1304" spans="1:13">
      <c r="A1304" s="103"/>
      <c r="B1304" s="103"/>
      <c r="C1304" s="635"/>
      <c r="D1304" s="635"/>
      <c r="E1304" s="635"/>
      <c r="F1304" s="635"/>
      <c r="G1304" s="103"/>
      <c r="H1304" s="103"/>
      <c r="I1304" s="103"/>
      <c r="J1304" s="635"/>
      <c r="K1304" s="103"/>
      <c r="L1304" s="103"/>
      <c r="M1304" s="103"/>
    </row>
    <row r="1305" spans="1:13">
      <c r="A1305" s="103"/>
      <c r="B1305" s="103"/>
      <c r="C1305" s="635"/>
      <c r="D1305" s="635"/>
      <c r="E1305" s="635"/>
      <c r="F1305" s="635"/>
      <c r="G1305" s="103"/>
      <c r="H1305" s="103"/>
      <c r="I1305" s="103"/>
      <c r="J1305" s="635"/>
      <c r="K1305" s="103"/>
      <c r="L1305" s="103"/>
      <c r="M1305" s="103"/>
    </row>
    <row r="1306" spans="1:13">
      <c r="A1306" s="103"/>
      <c r="B1306" s="103"/>
      <c r="C1306" s="635"/>
      <c r="D1306" s="635"/>
      <c r="E1306" s="635"/>
      <c r="F1306" s="635"/>
      <c r="G1306" s="103"/>
      <c r="H1306" s="103"/>
      <c r="I1306" s="103"/>
      <c r="J1306" s="635"/>
      <c r="K1306" s="103"/>
      <c r="L1306" s="103"/>
      <c r="M1306" s="103"/>
    </row>
    <row r="1307" spans="1:13">
      <c r="A1307" s="103"/>
      <c r="B1307" s="103"/>
      <c r="C1307" s="635"/>
      <c r="D1307" s="635"/>
      <c r="E1307" s="635"/>
      <c r="F1307" s="635"/>
      <c r="G1307" s="103"/>
      <c r="H1307" s="103"/>
      <c r="I1307" s="103"/>
      <c r="J1307" s="635"/>
      <c r="K1307" s="103"/>
      <c r="L1307" s="103"/>
      <c r="M1307" s="103"/>
    </row>
    <row r="1308" spans="1:13">
      <c r="A1308" s="103"/>
      <c r="B1308" s="103"/>
      <c r="C1308" s="635"/>
      <c r="D1308" s="635"/>
      <c r="E1308" s="635"/>
      <c r="F1308" s="635"/>
      <c r="G1308" s="103"/>
      <c r="H1308" s="103"/>
      <c r="I1308" s="103"/>
      <c r="J1308" s="635"/>
      <c r="K1308" s="103"/>
      <c r="L1308" s="103"/>
      <c r="M1308" s="103"/>
    </row>
    <row r="1309" spans="1:13">
      <c r="A1309" s="103"/>
      <c r="B1309" s="103"/>
      <c r="C1309" s="635"/>
      <c r="D1309" s="635"/>
      <c r="E1309" s="635"/>
      <c r="F1309" s="635"/>
      <c r="G1309" s="103"/>
      <c r="H1309" s="103"/>
      <c r="I1309" s="103"/>
      <c r="J1309" s="635"/>
      <c r="K1309" s="103"/>
      <c r="L1309" s="103"/>
      <c r="M1309" s="103"/>
    </row>
    <row r="1310" spans="1:13">
      <c r="A1310" s="103"/>
      <c r="B1310" s="103"/>
      <c r="C1310" s="635"/>
      <c r="D1310" s="635"/>
      <c r="E1310" s="635"/>
      <c r="F1310" s="635"/>
      <c r="G1310" s="103"/>
      <c r="H1310" s="103"/>
      <c r="I1310" s="103"/>
      <c r="J1310" s="635"/>
      <c r="K1310" s="103"/>
      <c r="L1310" s="103"/>
      <c r="M1310" s="103"/>
    </row>
    <row r="1311" spans="1:13">
      <c r="A1311" s="103"/>
      <c r="B1311" s="103"/>
      <c r="C1311" s="635"/>
      <c r="D1311" s="635"/>
      <c r="E1311" s="635"/>
      <c r="F1311" s="635"/>
      <c r="G1311" s="103"/>
      <c r="H1311" s="103"/>
      <c r="I1311" s="103"/>
      <c r="J1311" s="635"/>
      <c r="K1311" s="103"/>
      <c r="L1311" s="103"/>
      <c r="M1311" s="103"/>
    </row>
    <row r="1312" spans="1:13">
      <c r="A1312" s="103"/>
      <c r="B1312" s="103"/>
      <c r="C1312" s="635"/>
      <c r="D1312" s="635"/>
      <c r="E1312" s="635"/>
      <c r="F1312" s="635"/>
      <c r="G1312" s="103"/>
      <c r="H1312" s="103"/>
      <c r="I1312" s="103"/>
      <c r="J1312" s="635"/>
      <c r="K1312" s="103"/>
      <c r="L1312" s="103"/>
      <c r="M1312" s="103"/>
    </row>
    <row r="1313" spans="1:13">
      <c r="A1313" s="103"/>
      <c r="B1313" s="103"/>
      <c r="C1313" s="635"/>
      <c r="D1313" s="635"/>
      <c r="E1313" s="635"/>
      <c r="F1313" s="635"/>
      <c r="G1313" s="103"/>
      <c r="H1313" s="103"/>
      <c r="I1313" s="103"/>
      <c r="J1313" s="635"/>
      <c r="K1313" s="103"/>
      <c r="L1313" s="103"/>
      <c r="M1313" s="103"/>
    </row>
    <row r="1314" spans="1:13">
      <c r="A1314" s="103"/>
      <c r="B1314" s="103"/>
      <c r="C1314" s="635"/>
      <c r="D1314" s="635"/>
      <c r="E1314" s="635"/>
      <c r="F1314" s="635"/>
      <c r="G1314" s="103"/>
      <c r="H1314" s="103"/>
      <c r="I1314" s="103"/>
      <c r="J1314" s="635"/>
      <c r="K1314" s="103"/>
      <c r="L1314" s="103"/>
      <c r="M1314" s="103"/>
    </row>
    <row r="1315" spans="1:13">
      <c r="A1315" s="103"/>
      <c r="B1315" s="103"/>
      <c r="C1315" s="635"/>
      <c r="D1315" s="635"/>
      <c r="E1315" s="635"/>
      <c r="F1315" s="635"/>
      <c r="G1315" s="103"/>
      <c r="H1315" s="103"/>
      <c r="I1315" s="103"/>
      <c r="J1315" s="635"/>
      <c r="K1315" s="103"/>
      <c r="L1315" s="103"/>
      <c r="M1315" s="103"/>
    </row>
    <row r="1316" spans="1:13">
      <c r="A1316" s="103"/>
      <c r="B1316" s="103"/>
      <c r="C1316" s="635"/>
      <c r="D1316" s="635"/>
      <c r="E1316" s="635"/>
      <c r="F1316" s="635"/>
      <c r="G1316" s="103"/>
      <c r="H1316" s="103"/>
      <c r="I1316" s="103"/>
      <c r="J1316" s="635"/>
      <c r="K1316" s="103"/>
      <c r="L1316" s="103"/>
      <c r="M1316" s="103"/>
    </row>
    <row r="1317" spans="1:13">
      <c r="A1317" s="103"/>
      <c r="B1317" s="103"/>
      <c r="C1317" s="635"/>
      <c r="D1317" s="635"/>
      <c r="E1317" s="635"/>
      <c r="F1317" s="635"/>
      <c r="G1317" s="103"/>
      <c r="H1317" s="103"/>
      <c r="I1317" s="103"/>
      <c r="J1317" s="635"/>
      <c r="K1317" s="103"/>
      <c r="L1317" s="103"/>
      <c r="M1317" s="103"/>
    </row>
    <row r="1318" spans="1:13">
      <c r="A1318" s="103"/>
      <c r="B1318" s="103"/>
      <c r="C1318" s="635"/>
      <c r="D1318" s="635"/>
      <c r="E1318" s="635"/>
      <c r="F1318" s="635"/>
      <c r="G1318" s="103"/>
      <c r="H1318" s="103"/>
      <c r="I1318" s="103"/>
      <c r="J1318" s="635"/>
      <c r="K1318" s="103"/>
      <c r="L1318" s="103"/>
      <c r="M1318" s="103"/>
    </row>
    <row r="1319" spans="1:13">
      <c r="A1319" s="103"/>
      <c r="B1319" s="103"/>
      <c r="C1319" s="635"/>
      <c r="D1319" s="635"/>
      <c r="E1319" s="635"/>
      <c r="F1319" s="635"/>
      <c r="G1319" s="103"/>
      <c r="H1319" s="103"/>
      <c r="I1319" s="103"/>
      <c r="J1319" s="635"/>
      <c r="K1319" s="103"/>
      <c r="L1319" s="103"/>
      <c r="M1319" s="103"/>
    </row>
    <row r="1320" spans="1:13">
      <c r="A1320" s="103"/>
      <c r="B1320" s="103"/>
      <c r="C1320" s="635"/>
      <c r="D1320" s="635"/>
      <c r="E1320" s="635"/>
      <c r="F1320" s="635"/>
      <c r="G1320" s="103"/>
      <c r="H1320" s="103"/>
      <c r="I1320" s="103"/>
      <c r="J1320" s="635"/>
      <c r="K1320" s="103"/>
      <c r="L1320" s="103"/>
      <c r="M1320" s="103"/>
    </row>
    <row r="1321" spans="1:13">
      <c r="A1321" s="103"/>
      <c r="B1321" s="103"/>
      <c r="C1321" s="635"/>
      <c r="D1321" s="635"/>
      <c r="E1321" s="635"/>
      <c r="F1321" s="635"/>
      <c r="G1321" s="103"/>
      <c r="H1321" s="103"/>
      <c r="I1321" s="103"/>
      <c r="J1321" s="635"/>
      <c r="K1321" s="103"/>
      <c r="L1321" s="103"/>
      <c r="M1321" s="103"/>
    </row>
    <row r="1322" spans="1:13">
      <c r="A1322" s="103"/>
      <c r="B1322" s="103"/>
      <c r="C1322" s="635"/>
      <c r="D1322" s="635"/>
      <c r="E1322" s="635"/>
      <c r="F1322" s="635"/>
      <c r="G1322" s="103"/>
      <c r="H1322" s="103"/>
      <c r="I1322" s="103"/>
      <c r="J1322" s="635"/>
      <c r="K1322" s="103"/>
      <c r="L1322" s="103"/>
      <c r="M1322" s="103"/>
    </row>
    <row r="1323" spans="1:13">
      <c r="A1323" s="103"/>
      <c r="B1323" s="103"/>
      <c r="C1323" s="635"/>
      <c r="D1323" s="635"/>
      <c r="E1323" s="635"/>
      <c r="F1323" s="635"/>
      <c r="G1323" s="103"/>
      <c r="H1323" s="103"/>
      <c r="I1323" s="103"/>
      <c r="J1323" s="635"/>
      <c r="K1323" s="103"/>
      <c r="L1323" s="103"/>
      <c r="M1323" s="103"/>
    </row>
    <row r="1324" spans="1:13">
      <c r="A1324" s="103"/>
      <c r="B1324" s="103"/>
      <c r="C1324" s="635"/>
      <c r="D1324" s="635"/>
      <c r="E1324" s="635"/>
      <c r="F1324" s="635"/>
      <c r="G1324" s="103"/>
      <c r="H1324" s="103"/>
      <c r="I1324" s="103"/>
      <c r="J1324" s="635"/>
      <c r="K1324" s="103"/>
      <c r="L1324" s="103"/>
      <c r="M1324" s="103"/>
    </row>
    <row r="1325" spans="1:13">
      <c r="A1325" s="103"/>
      <c r="B1325" s="103"/>
      <c r="C1325" s="635"/>
      <c r="D1325" s="635"/>
      <c r="E1325" s="635"/>
      <c r="F1325" s="635"/>
      <c r="G1325" s="103"/>
      <c r="H1325" s="103"/>
      <c r="I1325" s="103"/>
      <c r="J1325" s="635"/>
      <c r="K1325" s="103"/>
      <c r="L1325" s="103"/>
      <c r="M1325" s="103"/>
    </row>
    <row r="1326" spans="1:13">
      <c r="A1326" s="103"/>
      <c r="B1326" s="103"/>
      <c r="C1326" s="635"/>
      <c r="D1326" s="635"/>
      <c r="E1326" s="635"/>
      <c r="F1326" s="635"/>
      <c r="G1326" s="103"/>
      <c r="H1326" s="103"/>
      <c r="I1326" s="103"/>
      <c r="J1326" s="635"/>
      <c r="K1326" s="103"/>
      <c r="L1326" s="103"/>
      <c r="M1326" s="103"/>
    </row>
    <row r="1327" spans="1:13">
      <c r="A1327" s="103"/>
      <c r="B1327" s="103"/>
      <c r="C1327" s="635"/>
      <c r="D1327" s="635"/>
      <c r="E1327" s="635"/>
      <c r="F1327" s="635"/>
      <c r="G1327" s="103"/>
      <c r="H1327" s="103"/>
      <c r="I1327" s="103"/>
      <c r="J1327" s="635"/>
      <c r="K1327" s="103"/>
      <c r="L1327" s="103"/>
      <c r="M1327" s="103"/>
    </row>
    <row r="1328" spans="1:13">
      <c r="A1328" s="103"/>
      <c r="B1328" s="103"/>
      <c r="C1328" s="635"/>
      <c r="D1328" s="635"/>
      <c r="E1328" s="635"/>
      <c r="F1328" s="635"/>
      <c r="G1328" s="103"/>
      <c r="H1328" s="103"/>
      <c r="I1328" s="103"/>
      <c r="J1328" s="635"/>
      <c r="K1328" s="103"/>
      <c r="L1328" s="103"/>
      <c r="M1328" s="103"/>
    </row>
    <row r="1329" spans="1:13">
      <c r="A1329" s="103"/>
      <c r="B1329" s="103"/>
      <c r="C1329" s="635"/>
      <c r="D1329" s="635"/>
      <c r="E1329" s="635"/>
      <c r="F1329" s="635"/>
      <c r="G1329" s="103"/>
      <c r="H1329" s="103"/>
      <c r="I1329" s="103"/>
      <c r="J1329" s="635"/>
      <c r="K1329" s="103"/>
      <c r="L1329" s="103"/>
      <c r="M1329" s="103"/>
    </row>
    <row r="1330" spans="1:13">
      <c r="A1330" s="103"/>
      <c r="B1330" s="103"/>
      <c r="C1330" s="635"/>
      <c r="D1330" s="635"/>
      <c r="E1330" s="635"/>
      <c r="F1330" s="635"/>
      <c r="G1330" s="103"/>
      <c r="H1330" s="103"/>
      <c r="I1330" s="103"/>
      <c r="J1330" s="635"/>
      <c r="K1330" s="103"/>
      <c r="L1330" s="103"/>
      <c r="M1330" s="103"/>
    </row>
    <row r="1331" spans="1:13">
      <c r="A1331" s="103"/>
      <c r="B1331" s="103"/>
      <c r="C1331" s="635"/>
      <c r="D1331" s="635"/>
      <c r="E1331" s="635"/>
      <c r="F1331" s="635"/>
      <c r="G1331" s="103"/>
      <c r="H1331" s="103"/>
      <c r="I1331" s="103"/>
      <c r="J1331" s="635"/>
      <c r="K1331" s="103"/>
      <c r="L1331" s="103"/>
      <c r="M1331" s="103"/>
    </row>
    <row r="1332" spans="1:13">
      <c r="A1332" s="103"/>
      <c r="B1332" s="103"/>
      <c r="C1332" s="635"/>
      <c r="D1332" s="635"/>
      <c r="E1332" s="635"/>
      <c r="F1332" s="635"/>
      <c r="G1332" s="103"/>
      <c r="H1332" s="103"/>
      <c r="I1332" s="103"/>
      <c r="J1332" s="635"/>
      <c r="K1332" s="103"/>
      <c r="L1332" s="103"/>
      <c r="M1332" s="103"/>
    </row>
    <row r="1333" spans="1:13">
      <c r="A1333" s="103"/>
      <c r="B1333" s="103"/>
      <c r="C1333" s="635"/>
      <c r="D1333" s="635"/>
      <c r="E1333" s="635"/>
      <c r="F1333" s="635"/>
      <c r="G1333" s="103"/>
      <c r="H1333" s="103"/>
      <c r="I1333" s="103"/>
      <c r="J1333" s="635"/>
      <c r="K1333" s="103"/>
      <c r="L1333" s="103"/>
      <c r="M1333" s="103"/>
    </row>
    <row r="1334" spans="1:13">
      <c r="A1334" s="103"/>
      <c r="B1334" s="103"/>
      <c r="C1334" s="635"/>
      <c r="D1334" s="635"/>
      <c r="E1334" s="635"/>
      <c r="F1334" s="635"/>
      <c r="G1334" s="103"/>
      <c r="H1334" s="103"/>
      <c r="I1334" s="103"/>
      <c r="J1334" s="635"/>
      <c r="K1334" s="103"/>
      <c r="L1334" s="103"/>
      <c r="M1334" s="103"/>
    </row>
    <row r="1335" spans="1:13">
      <c r="A1335" s="103"/>
      <c r="B1335" s="103"/>
      <c r="C1335" s="635"/>
      <c r="D1335" s="635"/>
      <c r="E1335" s="635"/>
      <c r="F1335" s="635"/>
      <c r="G1335" s="103"/>
      <c r="H1335" s="103"/>
      <c r="I1335" s="103"/>
      <c r="J1335" s="635"/>
      <c r="K1335" s="103"/>
      <c r="L1335" s="103"/>
      <c r="M1335" s="103"/>
    </row>
    <row r="1336" spans="1:13">
      <c r="A1336" s="103"/>
      <c r="B1336" s="103"/>
      <c r="C1336" s="635"/>
      <c r="D1336" s="635"/>
      <c r="E1336" s="635"/>
      <c r="F1336" s="635"/>
      <c r="G1336" s="103"/>
      <c r="H1336" s="103"/>
      <c r="I1336" s="103"/>
      <c r="J1336" s="635"/>
      <c r="K1336" s="103"/>
      <c r="L1336" s="103"/>
      <c r="M1336" s="103"/>
    </row>
    <row r="1337" spans="1:13">
      <c r="A1337" s="103"/>
      <c r="B1337" s="103"/>
      <c r="C1337" s="635"/>
      <c r="D1337" s="635"/>
      <c r="E1337" s="635"/>
      <c r="F1337" s="635"/>
      <c r="G1337" s="103"/>
      <c r="H1337" s="103"/>
      <c r="I1337" s="103"/>
      <c r="J1337" s="635"/>
      <c r="K1337" s="103"/>
      <c r="L1337" s="103"/>
      <c r="M1337" s="103"/>
    </row>
    <row r="1338" spans="1:13">
      <c r="A1338" s="103"/>
      <c r="B1338" s="103"/>
      <c r="C1338" s="635"/>
      <c r="D1338" s="635"/>
      <c r="E1338" s="635"/>
      <c r="F1338" s="635"/>
      <c r="G1338" s="103"/>
      <c r="H1338" s="103"/>
      <c r="I1338" s="103"/>
      <c r="J1338" s="635"/>
      <c r="K1338" s="103"/>
      <c r="L1338" s="103"/>
      <c r="M1338" s="103"/>
    </row>
    <row r="1339" spans="1:13">
      <c r="A1339" s="103"/>
      <c r="B1339" s="103"/>
      <c r="C1339" s="635"/>
      <c r="D1339" s="635"/>
      <c r="E1339" s="635"/>
      <c r="F1339" s="635"/>
      <c r="G1339" s="103"/>
      <c r="H1339" s="103"/>
      <c r="I1339" s="103"/>
      <c r="J1339" s="635"/>
      <c r="K1339" s="103"/>
      <c r="L1339" s="103"/>
      <c r="M1339" s="103"/>
    </row>
    <row r="1340" spans="1:13">
      <c r="A1340" s="103"/>
      <c r="B1340" s="103"/>
      <c r="C1340" s="635"/>
      <c r="D1340" s="635"/>
      <c r="E1340" s="635"/>
      <c r="F1340" s="635"/>
      <c r="G1340" s="103"/>
      <c r="H1340" s="103"/>
      <c r="I1340" s="103"/>
      <c r="J1340" s="635"/>
      <c r="K1340" s="103"/>
      <c r="L1340" s="103"/>
      <c r="M1340" s="103"/>
    </row>
    <row r="1341" spans="1:13">
      <c r="A1341" s="103"/>
      <c r="B1341" s="103"/>
      <c r="C1341" s="635"/>
      <c r="D1341" s="635"/>
      <c r="E1341" s="635"/>
      <c r="F1341" s="635"/>
      <c r="G1341" s="103"/>
      <c r="H1341" s="103"/>
      <c r="I1341" s="103"/>
      <c r="J1341" s="635"/>
      <c r="K1341" s="103"/>
      <c r="L1341" s="103"/>
      <c r="M1341" s="103"/>
    </row>
    <row r="1342" spans="1:13">
      <c r="A1342" s="103"/>
      <c r="B1342" s="103"/>
      <c r="C1342" s="635"/>
      <c r="D1342" s="635"/>
      <c r="E1342" s="635"/>
      <c r="F1342" s="635"/>
      <c r="G1342" s="103"/>
      <c r="H1342" s="103"/>
      <c r="I1342" s="103"/>
      <c r="J1342" s="635"/>
      <c r="K1342" s="103"/>
      <c r="L1342" s="103"/>
      <c r="M1342" s="103"/>
    </row>
    <row r="1343" spans="1:13">
      <c r="A1343" s="103"/>
      <c r="B1343" s="103"/>
      <c r="C1343" s="635"/>
      <c r="D1343" s="635"/>
      <c r="E1343" s="635"/>
      <c r="F1343" s="635"/>
      <c r="G1343" s="103"/>
      <c r="H1343" s="103"/>
      <c r="I1343" s="103"/>
      <c r="J1343" s="635"/>
      <c r="K1343" s="103"/>
      <c r="L1343" s="103"/>
      <c r="M1343" s="103"/>
    </row>
    <row r="1344" spans="1:13">
      <c r="A1344" s="103"/>
      <c r="B1344" s="103"/>
      <c r="C1344" s="635"/>
      <c r="D1344" s="635"/>
      <c r="E1344" s="635"/>
      <c r="F1344" s="635"/>
      <c r="G1344" s="103"/>
      <c r="H1344" s="103"/>
      <c r="I1344" s="103"/>
      <c r="J1344" s="635"/>
      <c r="K1344" s="103"/>
      <c r="L1344" s="103"/>
      <c r="M1344" s="103"/>
    </row>
    <row r="1345" spans="1:13">
      <c r="A1345" s="103"/>
      <c r="B1345" s="103"/>
      <c r="C1345" s="635"/>
      <c r="D1345" s="635"/>
      <c r="E1345" s="635"/>
      <c r="F1345" s="635"/>
      <c r="G1345" s="103"/>
      <c r="H1345" s="103"/>
      <c r="I1345" s="103"/>
      <c r="J1345" s="635"/>
      <c r="K1345" s="103"/>
      <c r="L1345" s="103"/>
      <c r="M1345" s="103"/>
    </row>
    <row r="1346" spans="1:13">
      <c r="A1346" s="103"/>
      <c r="B1346" s="103"/>
      <c r="C1346" s="635"/>
      <c r="D1346" s="635"/>
      <c r="E1346" s="635"/>
      <c r="F1346" s="635"/>
      <c r="G1346" s="103"/>
      <c r="H1346" s="103"/>
      <c r="I1346" s="103"/>
      <c r="J1346" s="635"/>
      <c r="K1346" s="103"/>
      <c r="L1346" s="103"/>
      <c r="M1346" s="103"/>
    </row>
    <row r="1347" spans="1:13">
      <c r="A1347" s="103"/>
      <c r="B1347" s="103"/>
      <c r="C1347" s="635"/>
      <c r="D1347" s="635"/>
      <c r="E1347" s="635"/>
      <c r="F1347" s="635"/>
      <c r="G1347" s="103"/>
      <c r="H1347" s="103"/>
      <c r="I1347" s="103"/>
      <c r="J1347" s="635"/>
      <c r="K1347" s="103"/>
      <c r="L1347" s="103"/>
      <c r="M1347" s="103"/>
    </row>
    <row r="1348" spans="1:13">
      <c r="A1348" s="103"/>
      <c r="B1348" s="103"/>
      <c r="C1348" s="635"/>
      <c r="D1348" s="635"/>
      <c r="E1348" s="635"/>
      <c r="F1348" s="635"/>
      <c r="G1348" s="103"/>
      <c r="H1348" s="103"/>
      <c r="I1348" s="103"/>
      <c r="J1348" s="635"/>
      <c r="K1348" s="103"/>
      <c r="L1348" s="103"/>
      <c r="M1348" s="103"/>
    </row>
    <row r="1349" spans="1:13">
      <c r="A1349" s="103"/>
      <c r="B1349" s="103"/>
      <c r="C1349" s="635"/>
      <c r="D1349" s="635"/>
      <c r="E1349" s="635"/>
      <c r="F1349" s="635"/>
      <c r="G1349" s="103"/>
      <c r="H1349" s="103"/>
      <c r="I1349" s="103"/>
      <c r="J1349" s="635"/>
      <c r="K1349" s="103"/>
      <c r="L1349" s="103"/>
      <c r="M1349" s="103"/>
    </row>
    <row r="1350" spans="1:13">
      <c r="A1350" s="103"/>
      <c r="B1350" s="103"/>
      <c r="C1350" s="635"/>
      <c r="D1350" s="635"/>
      <c r="E1350" s="635"/>
      <c r="F1350" s="635"/>
      <c r="G1350" s="103"/>
      <c r="H1350" s="103"/>
      <c r="I1350" s="103"/>
      <c r="J1350" s="635"/>
      <c r="K1350" s="103"/>
      <c r="L1350" s="103"/>
      <c r="M1350" s="103"/>
    </row>
    <row r="1351" spans="1:13">
      <c r="A1351" s="103"/>
      <c r="B1351" s="103"/>
      <c r="C1351" s="635"/>
      <c r="D1351" s="635"/>
      <c r="E1351" s="635"/>
      <c r="F1351" s="635"/>
      <c r="G1351" s="103"/>
      <c r="H1351" s="103"/>
      <c r="I1351" s="103"/>
      <c r="J1351" s="635"/>
      <c r="K1351" s="103"/>
      <c r="L1351" s="103"/>
      <c r="M1351" s="103"/>
    </row>
    <row r="1352" spans="1:13">
      <c r="A1352" s="103"/>
      <c r="B1352" s="103"/>
      <c r="C1352" s="635"/>
      <c r="D1352" s="635"/>
      <c r="E1352" s="635"/>
      <c r="F1352" s="635"/>
      <c r="G1352" s="103"/>
      <c r="H1352" s="103"/>
      <c r="I1352" s="103"/>
      <c r="J1352" s="635"/>
      <c r="K1352" s="103"/>
      <c r="L1352" s="103"/>
      <c r="M1352" s="103"/>
    </row>
    <row r="1353" spans="1:13">
      <c r="A1353" s="103"/>
      <c r="B1353" s="103"/>
      <c r="C1353" s="635"/>
      <c r="D1353" s="635"/>
      <c r="E1353" s="635"/>
      <c r="F1353" s="635"/>
      <c r="G1353" s="103"/>
      <c r="H1353" s="103"/>
      <c r="I1353" s="103"/>
      <c r="J1353" s="635"/>
      <c r="K1353" s="103"/>
      <c r="L1353" s="103"/>
      <c r="M1353" s="103"/>
    </row>
    <row r="1354" spans="1:13">
      <c r="A1354" s="103"/>
      <c r="B1354" s="103"/>
      <c r="C1354" s="635"/>
      <c r="D1354" s="635"/>
      <c r="E1354" s="635"/>
      <c r="F1354" s="635"/>
      <c r="G1354" s="103"/>
      <c r="H1354" s="103"/>
      <c r="I1354" s="103"/>
      <c r="J1354" s="635"/>
      <c r="K1354" s="103"/>
      <c r="L1354" s="103"/>
      <c r="M1354" s="103"/>
    </row>
    <row r="1355" spans="1:13">
      <c r="A1355" s="103"/>
      <c r="B1355" s="103"/>
      <c r="C1355" s="635"/>
      <c r="D1355" s="635"/>
      <c r="E1355" s="635"/>
      <c r="F1355" s="635"/>
      <c r="G1355" s="103"/>
      <c r="H1355" s="103"/>
      <c r="I1355" s="103"/>
      <c r="J1355" s="635"/>
      <c r="K1355" s="103"/>
      <c r="L1355" s="103"/>
      <c r="M1355" s="103"/>
    </row>
    <row r="1356" spans="1:13">
      <c r="A1356" s="103"/>
      <c r="B1356" s="103"/>
      <c r="C1356" s="635"/>
      <c r="D1356" s="635"/>
      <c r="E1356" s="635"/>
      <c r="F1356" s="635"/>
      <c r="G1356" s="103"/>
      <c r="H1356" s="103"/>
      <c r="I1356" s="103"/>
      <c r="J1356" s="635"/>
      <c r="K1356" s="103"/>
      <c r="L1356" s="103"/>
      <c r="M1356" s="103"/>
    </row>
    <row r="1357" spans="1:13">
      <c r="A1357" s="103"/>
      <c r="B1357" s="103"/>
      <c r="C1357" s="635"/>
      <c r="D1357" s="635"/>
      <c r="E1357" s="635"/>
      <c r="F1357" s="635"/>
      <c r="G1357" s="103"/>
      <c r="H1357" s="103"/>
      <c r="I1357" s="103"/>
      <c r="J1357" s="635"/>
      <c r="K1357" s="103"/>
      <c r="L1357" s="103"/>
      <c r="M1357" s="103"/>
    </row>
    <row r="1358" spans="1:13">
      <c r="A1358" s="103"/>
      <c r="B1358" s="103"/>
      <c r="C1358" s="635"/>
      <c r="D1358" s="635"/>
      <c r="E1358" s="635"/>
      <c r="F1358" s="635"/>
      <c r="G1358" s="103"/>
      <c r="H1358" s="103"/>
      <c r="I1358" s="103"/>
      <c r="J1358" s="635"/>
      <c r="K1358" s="103"/>
      <c r="L1358" s="103"/>
      <c r="M1358" s="103"/>
    </row>
    <row r="1359" spans="1:13">
      <c r="A1359" s="103"/>
      <c r="B1359" s="103"/>
      <c r="C1359" s="635"/>
      <c r="D1359" s="635"/>
      <c r="E1359" s="635"/>
      <c r="F1359" s="635"/>
      <c r="G1359" s="103"/>
      <c r="H1359" s="103"/>
      <c r="I1359" s="103"/>
      <c r="J1359" s="635"/>
      <c r="K1359" s="103"/>
      <c r="L1359" s="103"/>
      <c r="M1359" s="103"/>
    </row>
    <row r="1360" spans="1:13">
      <c r="A1360" s="103"/>
      <c r="B1360" s="103"/>
      <c r="C1360" s="635"/>
      <c r="D1360" s="635"/>
      <c r="E1360" s="635"/>
      <c r="F1360" s="635"/>
      <c r="G1360" s="103"/>
      <c r="H1360" s="103"/>
      <c r="I1360" s="103"/>
      <c r="J1360" s="635"/>
      <c r="K1360" s="103"/>
      <c r="L1360" s="103"/>
      <c r="M1360" s="103"/>
    </row>
    <row r="1361" spans="1:13">
      <c r="A1361" s="103"/>
      <c r="B1361" s="103"/>
      <c r="C1361" s="635"/>
      <c r="D1361" s="635"/>
      <c r="E1361" s="635"/>
      <c r="F1361" s="635"/>
      <c r="G1361" s="103"/>
      <c r="H1361" s="103"/>
      <c r="I1361" s="103"/>
      <c r="J1361" s="635"/>
      <c r="K1361" s="103"/>
      <c r="L1361" s="103"/>
      <c r="M1361" s="103"/>
    </row>
    <row r="1362" spans="1:13">
      <c r="A1362" s="103"/>
      <c r="B1362" s="103"/>
      <c r="C1362" s="635"/>
      <c r="D1362" s="635"/>
      <c r="E1362" s="635"/>
      <c r="F1362" s="635"/>
      <c r="G1362" s="103"/>
      <c r="H1362" s="103"/>
      <c r="I1362" s="103"/>
      <c r="J1362" s="635"/>
      <c r="K1362" s="103"/>
      <c r="L1362" s="103"/>
      <c r="M1362" s="103"/>
    </row>
    <row r="1363" spans="1:13">
      <c r="A1363" s="103"/>
      <c r="B1363" s="103"/>
      <c r="C1363" s="635"/>
      <c r="D1363" s="635"/>
      <c r="E1363" s="635"/>
      <c r="F1363" s="635"/>
      <c r="G1363" s="103"/>
      <c r="H1363" s="103"/>
      <c r="I1363" s="103"/>
      <c r="J1363" s="635"/>
      <c r="K1363" s="103"/>
      <c r="L1363" s="103"/>
      <c r="M1363" s="103"/>
    </row>
    <row r="1364" spans="1:13">
      <c r="A1364" s="103"/>
      <c r="B1364" s="103"/>
      <c r="C1364" s="635"/>
      <c r="D1364" s="635"/>
      <c r="E1364" s="635"/>
      <c r="F1364" s="635"/>
      <c r="G1364" s="103"/>
      <c r="H1364" s="103"/>
      <c r="I1364" s="103"/>
      <c r="J1364" s="635"/>
      <c r="K1364" s="103"/>
      <c r="L1364" s="103"/>
      <c r="M1364" s="103"/>
    </row>
    <row r="1365" spans="1:13">
      <c r="A1365" s="103"/>
      <c r="B1365" s="103"/>
      <c r="C1365" s="635"/>
      <c r="D1365" s="635"/>
      <c r="E1365" s="635"/>
      <c r="F1365" s="635"/>
      <c r="G1365" s="103"/>
      <c r="H1365" s="103"/>
      <c r="I1365" s="103"/>
      <c r="J1365" s="635"/>
      <c r="K1365" s="103"/>
      <c r="L1365" s="103"/>
      <c r="M1365" s="103"/>
    </row>
    <row r="1366" spans="1:13">
      <c r="A1366" s="103"/>
      <c r="B1366" s="103"/>
      <c r="C1366" s="635"/>
      <c r="D1366" s="635"/>
      <c r="E1366" s="635"/>
      <c r="F1366" s="635"/>
      <c r="G1366" s="103"/>
      <c r="H1366" s="103"/>
      <c r="I1366" s="103"/>
      <c r="J1366" s="635"/>
      <c r="K1366" s="103"/>
      <c r="L1366" s="103"/>
      <c r="M1366" s="103"/>
    </row>
    <row r="1367" spans="1:13">
      <c r="A1367" s="103"/>
      <c r="B1367" s="103"/>
      <c r="C1367" s="635"/>
      <c r="D1367" s="635"/>
      <c r="E1367" s="635"/>
      <c r="F1367" s="635"/>
      <c r="G1367" s="103"/>
      <c r="H1367" s="103"/>
      <c r="I1367" s="103"/>
      <c r="J1367" s="635"/>
      <c r="K1367" s="103"/>
      <c r="L1367" s="103"/>
      <c r="M1367" s="103"/>
    </row>
    <row r="1368" spans="1:13">
      <c r="A1368" s="103"/>
      <c r="B1368" s="103"/>
      <c r="C1368" s="635"/>
      <c r="D1368" s="635"/>
      <c r="E1368" s="635"/>
      <c r="F1368" s="635"/>
      <c r="G1368" s="103"/>
      <c r="H1368" s="103"/>
      <c r="I1368" s="103"/>
      <c r="J1368" s="635"/>
      <c r="K1368" s="103"/>
      <c r="L1368" s="103"/>
      <c r="M1368" s="103"/>
    </row>
    <row r="1369" spans="1:13">
      <c r="A1369" s="103"/>
      <c r="B1369" s="103"/>
      <c r="C1369" s="635"/>
      <c r="D1369" s="635"/>
      <c r="E1369" s="635"/>
      <c r="F1369" s="635"/>
      <c r="G1369" s="103"/>
      <c r="H1369" s="103"/>
      <c r="I1369" s="103"/>
      <c r="J1369" s="635"/>
      <c r="K1369" s="103"/>
      <c r="L1369" s="103"/>
      <c r="M1369" s="103"/>
    </row>
    <row r="1370" spans="1:13">
      <c r="A1370" s="103"/>
      <c r="B1370" s="103"/>
      <c r="C1370" s="635"/>
      <c r="D1370" s="635"/>
      <c r="E1370" s="635"/>
      <c r="F1370" s="635"/>
      <c r="G1370" s="103"/>
      <c r="H1370" s="103"/>
      <c r="I1370" s="103"/>
      <c r="J1370" s="635"/>
      <c r="K1370" s="103"/>
      <c r="L1370" s="103"/>
      <c r="M1370" s="103"/>
    </row>
  </sheetData>
  <sortState xmlns:xlrd2="http://schemas.microsoft.com/office/spreadsheetml/2017/richdata2" ref="F371:K883">
    <sortCondition ref="F371"/>
  </sortState>
  <customSheetViews>
    <customSheetView guid="{FEBB693D-7F9F-4A38-A0AE-CBF9ACA7B7B6}" fitToPage="1" topLeftCell="A3">
      <selection activeCell="H25" sqref="H25"/>
      <pageMargins left="0.7" right="0.7" top="0.75" bottom="0.75" header="0.3" footer="0.3"/>
      <pageSetup scale="78" fitToHeight="0" orientation="landscape" r:id="rId1"/>
    </customSheetView>
    <customSheetView guid="{49B49C4E-6744-4E61-994B-BB3D6C43F131}" showPageBreaks="1" fitToPage="1" printArea="1" topLeftCell="A641">
      <selection activeCell="H666" sqref="H666"/>
      <pageMargins left="0.7" right="0.7" top="0.75" bottom="0.75" header="0.3" footer="0.3"/>
      <pageSetup fitToHeight="0" orientation="landscape" r:id="rId2"/>
    </customSheetView>
  </customSheetViews>
  <mergeCells count="1">
    <mergeCell ref="B1:M1"/>
  </mergeCells>
  <phoneticPr fontId="10" type="noConversion"/>
  <conditionalFormatting sqref="B11:N406 C407:N407 L408:N408 B409:N1170">
    <cfRule type="expression" dxfId="24" priority="4">
      <formula>$N11="End"</formula>
    </cfRule>
  </conditionalFormatting>
  <conditionalFormatting sqref="B407">
    <cfRule type="expression" dxfId="23" priority="3">
      <formula>$N407="End"</formula>
    </cfRule>
  </conditionalFormatting>
  <conditionalFormatting sqref="C408:K408">
    <cfRule type="expression" dxfId="22" priority="2">
      <formula>$N408="End"</formula>
    </cfRule>
  </conditionalFormatting>
  <conditionalFormatting sqref="B408">
    <cfRule type="expression" dxfId="21" priority="1">
      <formula>$N408="End"</formula>
    </cfRule>
  </conditionalFormatting>
  <pageMargins left="0.7" right="0.7" top="0.75" bottom="0.75" header="0.3" footer="0.3"/>
  <pageSetup scale="55" fitToHeight="0" orientation="landscape" blackAndWhite="1"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FB4775"/>
  <sheetViews>
    <sheetView zoomScaleNormal="100" workbookViewId="0"/>
  </sheetViews>
  <sheetFormatPr defaultColWidth="9.1796875" defaultRowHeight="12.75" customHeight="1"/>
  <cols>
    <col min="1" max="1" width="16.453125" style="201" customWidth="1"/>
    <col min="2" max="2" width="39.453125" style="29" customWidth="1"/>
    <col min="3" max="6" width="12.54296875" style="230" customWidth="1"/>
    <col min="7" max="7" width="12.54296875" style="29" customWidth="1"/>
    <col min="8" max="8" width="12" style="29" customWidth="1"/>
    <col min="9" max="9" width="11.1796875" style="1" customWidth="1"/>
    <col min="10" max="10" width="11" style="1" customWidth="1"/>
    <col min="11" max="12" width="9.1796875" style="1"/>
    <col min="13" max="13" width="27.81640625" style="1" bestFit="1" customWidth="1"/>
    <col min="14" max="14" width="2.1796875" style="1" bestFit="1" customWidth="1"/>
    <col min="15" max="15" width="4.81640625" style="1" bestFit="1" customWidth="1"/>
    <col min="16" max="16" width="9.1796875" style="1"/>
    <col min="17" max="17" width="12.1796875" style="1" customWidth="1"/>
    <col min="18" max="16384" width="9.1796875" style="1"/>
  </cols>
  <sheetData>
    <row r="1" spans="1:17" ht="12.75" customHeight="1">
      <c r="B1" s="55" t="s">
        <v>3518</v>
      </c>
      <c r="C1" s="229"/>
      <c r="D1" s="229"/>
      <c r="E1" s="229"/>
      <c r="F1" s="229"/>
      <c r="G1" s="55"/>
    </row>
    <row r="2" spans="1:17" ht="12.75" customHeight="1">
      <c r="A2" s="333" t="s">
        <v>3519</v>
      </c>
      <c r="B2" s="55"/>
      <c r="C2" s="229"/>
      <c r="D2" s="229"/>
      <c r="E2" s="229"/>
      <c r="F2" s="229"/>
      <c r="G2" s="55"/>
    </row>
    <row r="3" spans="1:17" ht="12.75" customHeight="1">
      <c r="A3" s="337">
        <f>+Fund!D3</f>
        <v>45303</v>
      </c>
      <c r="B3" s="56"/>
      <c r="C3" s="229"/>
      <c r="D3" s="229"/>
      <c r="E3" s="229"/>
      <c r="F3" s="229"/>
      <c r="G3" s="55"/>
    </row>
    <row r="4" spans="1:17" ht="12.75" customHeight="1" thickBot="1">
      <c r="A4" s="1057"/>
      <c r="B4" s="1058"/>
      <c r="C4" s="1059" t="s">
        <v>3520</v>
      </c>
      <c r="D4" s="1059"/>
      <c r="E4" s="1059"/>
      <c r="F4" s="1059"/>
      <c r="G4" s="1062"/>
      <c r="H4" s="1060"/>
      <c r="I4" s="1061"/>
      <c r="J4" s="1061"/>
    </row>
    <row r="5" spans="1:17" ht="12.75" customHeight="1">
      <c r="A5" s="1063" t="s">
        <v>1610</v>
      </c>
      <c r="B5" s="1064" t="s">
        <v>3224</v>
      </c>
      <c r="C5" s="1065" t="s">
        <v>3207</v>
      </c>
      <c r="D5" s="1065" t="s">
        <v>3233</v>
      </c>
      <c r="E5" s="1065" t="s">
        <v>3230</v>
      </c>
      <c r="F5" s="1065" t="s">
        <v>3234</v>
      </c>
      <c r="G5" s="1066" t="s">
        <v>8237</v>
      </c>
      <c r="H5" s="1066" t="s">
        <v>8238</v>
      </c>
      <c r="I5" s="1067" t="s">
        <v>8239</v>
      </c>
      <c r="J5" s="1067" t="s">
        <v>8240</v>
      </c>
      <c r="K5" s="103"/>
      <c r="Q5" s="1068" t="s">
        <v>9427</v>
      </c>
    </row>
    <row r="6" spans="1:17" ht="12.75" customHeight="1">
      <c r="A6" s="332">
        <v>100000</v>
      </c>
      <c r="B6" s="58" t="s">
        <v>2623</v>
      </c>
      <c r="C6" s="57">
        <v>11000</v>
      </c>
      <c r="D6" s="57">
        <v>100000</v>
      </c>
      <c r="E6" s="57"/>
      <c r="F6" s="57">
        <v>999999</v>
      </c>
      <c r="G6" s="58"/>
      <c r="H6" s="52"/>
      <c r="I6" s="93" t="str">
        <f t="shared" ref="I6:I69" si="0">LEFT(H6,3)</f>
        <v/>
      </c>
      <c r="K6" s="103"/>
      <c r="Q6" s="93" t="str">
        <f>TEXT($A6,0)</f>
        <v>100000</v>
      </c>
    </row>
    <row r="7" spans="1:17" s="93" customFormat="1" ht="12.75" customHeight="1">
      <c r="A7" s="57">
        <v>101000</v>
      </c>
      <c r="B7" s="58" t="s">
        <v>672</v>
      </c>
      <c r="C7" s="57">
        <v>11000</v>
      </c>
      <c r="D7" s="57">
        <v>101000</v>
      </c>
      <c r="E7" s="57"/>
      <c r="F7" s="57">
        <v>999999</v>
      </c>
      <c r="G7" s="58"/>
      <c r="H7" s="38"/>
      <c r="I7" s="93" t="str">
        <f t="shared" si="0"/>
        <v/>
      </c>
      <c r="J7" s="1"/>
      <c r="Q7" s="93" t="str">
        <f t="shared" ref="Q7:Q70" si="1">TEXT($A7,0)</f>
        <v>101000</v>
      </c>
    </row>
    <row r="8" spans="1:17" ht="12.75" customHeight="1">
      <c r="A8" s="57">
        <v>102000</v>
      </c>
      <c r="B8" s="58" t="s">
        <v>673</v>
      </c>
      <c r="C8" s="57">
        <v>11000</v>
      </c>
      <c r="D8" s="57">
        <v>102000</v>
      </c>
      <c r="E8" s="57"/>
      <c r="F8" s="57">
        <v>999999</v>
      </c>
      <c r="G8" s="58"/>
      <c r="H8" s="38"/>
      <c r="I8" s="93" t="str">
        <f t="shared" si="0"/>
        <v/>
      </c>
      <c r="M8" s="93"/>
      <c r="N8" s="92">
        <v>1</v>
      </c>
      <c r="O8" s="93">
        <f>COUNTIFS($I:$I,"End",$Q:$Q,"1*")</f>
        <v>164</v>
      </c>
      <c r="Q8" s="93" t="str">
        <f t="shared" si="1"/>
        <v>102000</v>
      </c>
    </row>
    <row r="9" spans="1:17" ht="12.75" customHeight="1">
      <c r="A9" s="57">
        <v>103000</v>
      </c>
      <c r="B9" s="58" t="s">
        <v>2622</v>
      </c>
      <c r="C9" s="57">
        <v>11000</v>
      </c>
      <c r="D9" s="57">
        <v>103000</v>
      </c>
      <c r="E9" s="57"/>
      <c r="F9" s="57">
        <v>999999</v>
      </c>
      <c r="G9" s="58"/>
      <c r="H9" s="38"/>
      <c r="I9" s="93" t="str">
        <f t="shared" si="0"/>
        <v/>
      </c>
      <c r="M9" s="29"/>
      <c r="N9" s="92">
        <v>2</v>
      </c>
      <c r="O9" s="88">
        <f>COUNTIFS($I:$I,"End",$Q:$Q,"2*")</f>
        <v>556</v>
      </c>
      <c r="Q9" s="93" t="str">
        <f t="shared" si="1"/>
        <v>103000</v>
      </c>
    </row>
    <row r="10" spans="1:17" ht="12.75" customHeight="1">
      <c r="A10" s="57">
        <v>107000</v>
      </c>
      <c r="B10" s="58" t="s">
        <v>3934</v>
      </c>
      <c r="C10" s="57">
        <v>11003</v>
      </c>
      <c r="D10" s="57">
        <v>107000</v>
      </c>
      <c r="E10" s="57"/>
      <c r="F10" s="57">
        <v>774999</v>
      </c>
      <c r="G10" s="58"/>
      <c r="H10" s="38"/>
      <c r="I10" s="93" t="str">
        <f t="shared" si="0"/>
        <v/>
      </c>
      <c r="M10" s="29"/>
      <c r="N10" s="29">
        <v>3</v>
      </c>
      <c r="O10" s="103">
        <f>COUNTIFS($I:$I,"End",$Q:$Q,"3*")</f>
        <v>125</v>
      </c>
      <c r="Q10" s="93" t="str">
        <f t="shared" si="1"/>
        <v>107000</v>
      </c>
    </row>
    <row r="11" spans="1:17" ht="12.75" customHeight="1">
      <c r="A11" s="57">
        <v>110000</v>
      </c>
      <c r="B11" s="58" t="s">
        <v>2033</v>
      </c>
      <c r="C11" s="57">
        <v>11000</v>
      </c>
      <c r="D11" s="57">
        <v>110000</v>
      </c>
      <c r="E11" s="57"/>
      <c r="F11" s="57">
        <v>117220</v>
      </c>
      <c r="G11" s="58"/>
      <c r="H11" s="38" t="s">
        <v>5192</v>
      </c>
      <c r="I11" s="93" t="str">
        <f t="shared" si="0"/>
        <v>End</v>
      </c>
      <c r="M11" s="29"/>
      <c r="N11" s="29">
        <v>4</v>
      </c>
      <c r="O11" s="103">
        <f>COUNTIFS($I:$I,"End",$Q:$Q,"4*")</f>
        <v>51</v>
      </c>
      <c r="Q11" s="93" t="str">
        <f t="shared" si="1"/>
        <v>110000</v>
      </c>
    </row>
    <row r="12" spans="1:17" ht="12.75" customHeight="1">
      <c r="A12" s="105">
        <v>110002</v>
      </c>
      <c r="B12" s="103" t="s">
        <v>6730</v>
      </c>
      <c r="C12" s="1050">
        <v>11000</v>
      </c>
      <c r="D12" s="1050">
        <v>110002</v>
      </c>
      <c r="E12" s="1050"/>
      <c r="F12" s="1050">
        <v>122010</v>
      </c>
      <c r="G12" s="102"/>
      <c r="H12" s="38"/>
      <c r="I12" s="93" t="str">
        <f t="shared" si="0"/>
        <v/>
      </c>
      <c r="M12" s="29"/>
      <c r="N12" s="29">
        <v>5</v>
      </c>
      <c r="O12" s="103">
        <f>COUNTIFS($I:$I,"End",$Q:$Q,"5*")</f>
        <v>72</v>
      </c>
      <c r="Q12" s="93" t="str">
        <f t="shared" si="1"/>
        <v>110002</v>
      </c>
    </row>
    <row r="13" spans="1:17" ht="12.75" customHeight="1">
      <c r="A13" s="57">
        <v>110003</v>
      </c>
      <c r="B13" s="58" t="s">
        <v>920</v>
      </c>
      <c r="C13" s="57">
        <v>11000</v>
      </c>
      <c r="D13" s="57">
        <v>110003</v>
      </c>
      <c r="E13" s="57"/>
      <c r="F13" s="57">
        <v>127020</v>
      </c>
      <c r="G13" s="58"/>
      <c r="H13" s="38" t="s">
        <v>6319</v>
      </c>
      <c r="I13" s="93" t="str">
        <f t="shared" si="0"/>
        <v>End</v>
      </c>
      <c r="M13" s="29"/>
      <c r="N13" s="29">
        <v>6</v>
      </c>
      <c r="O13" s="103">
        <f>COUNTIFS($I:$I,"End",$Q:$Q,"6*")</f>
        <v>405</v>
      </c>
      <c r="Q13" s="93" t="str">
        <f t="shared" si="1"/>
        <v>110003</v>
      </c>
    </row>
    <row r="14" spans="1:17" ht="12.75" customHeight="1">
      <c r="A14" s="57">
        <v>110004</v>
      </c>
      <c r="B14" s="58" t="s">
        <v>3268</v>
      </c>
      <c r="C14" s="57">
        <v>11000</v>
      </c>
      <c r="D14" s="57">
        <v>110004</v>
      </c>
      <c r="E14" s="57"/>
      <c r="F14" s="57">
        <v>112102</v>
      </c>
      <c r="G14" s="58"/>
      <c r="H14" s="38"/>
      <c r="I14" s="93" t="str">
        <f t="shared" si="0"/>
        <v/>
      </c>
      <c r="M14" s="29"/>
      <c r="N14" s="38">
        <v>7</v>
      </c>
      <c r="O14" s="1">
        <f>COUNTIFS($I:$I,"End",$Q:$Q,"7*")</f>
        <v>185</v>
      </c>
      <c r="Q14" s="93" t="str">
        <f t="shared" si="1"/>
        <v>110004</v>
      </c>
    </row>
    <row r="15" spans="1:17" ht="12.75" customHeight="1">
      <c r="A15" s="57">
        <v>110005</v>
      </c>
      <c r="B15" s="58" t="s">
        <v>3067</v>
      </c>
      <c r="C15" s="57">
        <v>11000</v>
      </c>
      <c r="D15" s="57">
        <v>110005</v>
      </c>
      <c r="E15" s="57"/>
      <c r="F15" s="57">
        <v>114081</v>
      </c>
      <c r="G15" s="58"/>
      <c r="H15" s="38"/>
      <c r="I15" s="93" t="str">
        <f t="shared" si="0"/>
        <v/>
      </c>
      <c r="M15" s="38"/>
      <c r="N15" s="29">
        <v>8</v>
      </c>
      <c r="O15" s="1">
        <f>COUNTIFS($I:$I,"End",$Q:$Q,"8*")</f>
        <v>0</v>
      </c>
      <c r="Q15" s="93" t="str">
        <f t="shared" si="1"/>
        <v>110005</v>
      </c>
    </row>
    <row r="16" spans="1:17" s="103" customFormat="1" ht="12.75" customHeight="1">
      <c r="A16" s="57">
        <v>110007</v>
      </c>
      <c r="B16" s="58" t="s">
        <v>2252</v>
      </c>
      <c r="C16" s="57">
        <v>11000</v>
      </c>
      <c r="D16" s="57">
        <v>110007</v>
      </c>
      <c r="E16" s="57"/>
      <c r="F16" s="57">
        <v>111041</v>
      </c>
      <c r="G16" s="58"/>
      <c r="H16" s="38"/>
      <c r="I16" s="93" t="str">
        <f t="shared" si="0"/>
        <v/>
      </c>
      <c r="J16" s="1"/>
      <c r="K16" s="1"/>
      <c r="L16" s="1"/>
      <c r="M16" s="29"/>
      <c r="N16" s="29">
        <v>9</v>
      </c>
      <c r="O16" s="1">
        <f>COUNTIFS($I:$I,"End",$Q:$Q,"9*")</f>
        <v>0</v>
      </c>
      <c r="Q16" s="93" t="str">
        <f t="shared" si="1"/>
        <v>110007</v>
      </c>
    </row>
    <row r="17" spans="1:17" ht="12.75" customHeight="1">
      <c r="A17" s="105">
        <v>110010</v>
      </c>
      <c r="B17" s="38" t="s">
        <v>4385</v>
      </c>
      <c r="C17" s="1055">
        <v>11000</v>
      </c>
      <c r="D17" s="1055">
        <v>110010</v>
      </c>
      <c r="E17" s="1055"/>
      <c r="F17" s="1055">
        <v>111195</v>
      </c>
      <c r="G17" s="38"/>
      <c r="H17" s="38"/>
      <c r="I17" s="93" t="str">
        <f t="shared" si="0"/>
        <v/>
      </c>
      <c r="M17" s="29"/>
      <c r="N17" s="29" t="s">
        <v>7039</v>
      </c>
      <c r="O17" s="1">
        <f>COUNTIFS($I:$I,"End",$Q:$Q,"A*")</f>
        <v>1</v>
      </c>
      <c r="Q17" s="93" t="str">
        <f t="shared" si="1"/>
        <v>110010</v>
      </c>
    </row>
    <row r="18" spans="1:17" ht="12.75" customHeight="1">
      <c r="A18" s="105">
        <v>110011</v>
      </c>
      <c r="B18" s="58" t="s">
        <v>5955</v>
      </c>
      <c r="C18" s="1055">
        <v>11000</v>
      </c>
      <c r="D18" s="1055">
        <v>110011</v>
      </c>
      <c r="E18" s="1055"/>
      <c r="F18" s="1055">
        <v>127020</v>
      </c>
      <c r="G18" s="38"/>
      <c r="H18" s="38"/>
      <c r="I18" s="93" t="str">
        <f t="shared" si="0"/>
        <v/>
      </c>
      <c r="M18" s="29"/>
      <c r="N18" s="29" t="s">
        <v>1130</v>
      </c>
      <c r="O18" s="1">
        <f>COUNTIFS($I:$I,"End",$Q:$Q,"B*")</f>
        <v>5</v>
      </c>
      <c r="Q18" s="93" t="str">
        <f t="shared" si="1"/>
        <v>110011</v>
      </c>
    </row>
    <row r="19" spans="1:17" ht="12.75" customHeight="1">
      <c r="A19" s="105">
        <v>110013</v>
      </c>
      <c r="B19" s="38" t="s">
        <v>7708</v>
      </c>
      <c r="C19" s="1055">
        <v>11000</v>
      </c>
      <c r="D19" s="1055">
        <v>110013</v>
      </c>
      <c r="E19" s="1055"/>
      <c r="F19" s="1055">
        <v>113151</v>
      </c>
      <c r="G19" s="38"/>
      <c r="H19" s="38"/>
      <c r="I19" s="93" t="str">
        <f t="shared" si="0"/>
        <v/>
      </c>
      <c r="M19" s="29"/>
      <c r="N19" s="29" t="s">
        <v>1580</v>
      </c>
      <c r="O19" s="1">
        <f>COUNTIFS($I:$I,"End",$Q:$Q,"D*")</f>
        <v>0</v>
      </c>
      <c r="Q19" s="93" t="str">
        <f t="shared" si="1"/>
        <v>110013</v>
      </c>
    </row>
    <row r="20" spans="1:17" ht="12.75" customHeight="1">
      <c r="A20" s="57">
        <v>110100</v>
      </c>
      <c r="B20" s="58" t="s">
        <v>2243</v>
      </c>
      <c r="C20" s="57">
        <v>11000</v>
      </c>
      <c r="D20" s="57">
        <v>110100</v>
      </c>
      <c r="E20" s="57"/>
      <c r="F20" s="57">
        <v>118490</v>
      </c>
      <c r="G20" s="58"/>
      <c r="H20" s="38"/>
      <c r="I20" s="93" t="str">
        <f t="shared" si="0"/>
        <v/>
      </c>
      <c r="M20" s="29"/>
      <c r="N20" s="29" t="s">
        <v>1203</v>
      </c>
      <c r="O20" s="1">
        <f>COUNTIFS($I:$I,"End",$Q:$Q,"E*")</f>
        <v>0</v>
      </c>
      <c r="Q20" s="93" t="str">
        <f t="shared" si="1"/>
        <v>110100</v>
      </c>
    </row>
    <row r="21" spans="1:17" ht="12.75" customHeight="1">
      <c r="A21" s="105">
        <v>110102</v>
      </c>
      <c r="B21" s="38" t="s">
        <v>6731</v>
      </c>
      <c r="C21" s="1055">
        <v>11000</v>
      </c>
      <c r="D21" s="1055">
        <v>110102</v>
      </c>
      <c r="E21" s="1055"/>
      <c r="F21" s="1055">
        <v>118161</v>
      </c>
      <c r="G21" s="38"/>
      <c r="H21" s="38"/>
      <c r="I21" s="93" t="str">
        <f t="shared" si="0"/>
        <v/>
      </c>
      <c r="M21" s="29"/>
      <c r="N21" s="29" t="s">
        <v>7040</v>
      </c>
      <c r="O21" s="1">
        <f>COUNTIFS($I:$I,"End",$Q:$Q,"L*")</f>
        <v>16</v>
      </c>
      <c r="Q21" s="93" t="str">
        <f t="shared" si="1"/>
        <v>110102</v>
      </c>
    </row>
    <row r="22" spans="1:17" ht="12.75" customHeight="1">
      <c r="A22" s="57">
        <v>110104</v>
      </c>
      <c r="B22" s="58" t="s">
        <v>3269</v>
      </c>
      <c r="C22" s="57">
        <v>11000</v>
      </c>
      <c r="D22" s="57">
        <v>110104</v>
      </c>
      <c r="E22" s="57"/>
      <c r="F22" s="57">
        <v>113111</v>
      </c>
      <c r="G22" s="58"/>
      <c r="H22" s="38"/>
      <c r="I22" s="93" t="str">
        <f t="shared" si="0"/>
        <v/>
      </c>
      <c r="M22" s="29"/>
      <c r="N22" s="29" t="s">
        <v>2338</v>
      </c>
      <c r="O22" s="1">
        <f>COUNTIFS($I:$I,"End",$Q:$Q,"P*")</f>
        <v>0</v>
      </c>
      <c r="Q22" s="93" t="str">
        <f t="shared" si="1"/>
        <v>110104</v>
      </c>
    </row>
    <row r="23" spans="1:17" ht="12.75" customHeight="1">
      <c r="A23" s="57">
        <v>110105</v>
      </c>
      <c r="B23" s="58" t="s">
        <v>3068</v>
      </c>
      <c r="C23" s="57">
        <v>11000</v>
      </c>
      <c r="D23" s="57">
        <v>110105</v>
      </c>
      <c r="E23" s="57"/>
      <c r="F23" s="57">
        <v>117224</v>
      </c>
      <c r="G23" s="58"/>
      <c r="H23" s="38"/>
      <c r="I23" s="93" t="str">
        <f t="shared" si="0"/>
        <v/>
      </c>
      <c r="M23" s="29"/>
      <c r="N23" s="29" t="s">
        <v>7041</v>
      </c>
      <c r="O23" s="1">
        <f>COUNTIFS($I:$I,"End",$Q:$Q,"T*")</f>
        <v>11</v>
      </c>
      <c r="Q23" s="93" t="str">
        <f t="shared" si="1"/>
        <v>110105</v>
      </c>
    </row>
    <row r="24" spans="1:17" ht="12.75" customHeight="1">
      <c r="A24" s="57">
        <v>110107</v>
      </c>
      <c r="B24" s="58" t="s">
        <v>2253</v>
      </c>
      <c r="C24" s="57">
        <v>11000</v>
      </c>
      <c r="D24" s="57">
        <v>110107</v>
      </c>
      <c r="E24" s="57"/>
      <c r="F24" s="57">
        <v>111197</v>
      </c>
      <c r="G24" s="58"/>
      <c r="H24" s="38"/>
      <c r="I24" s="93" t="str">
        <f t="shared" si="0"/>
        <v/>
      </c>
      <c r="M24" s="29"/>
      <c r="Q24" s="93" t="str">
        <f t="shared" si="1"/>
        <v>110107</v>
      </c>
    </row>
    <row r="25" spans="1:17" ht="12.75" customHeight="1">
      <c r="A25" s="105">
        <v>110110</v>
      </c>
      <c r="B25" s="38" t="s">
        <v>4386</v>
      </c>
      <c r="C25" s="1055">
        <v>11000</v>
      </c>
      <c r="D25" s="1055">
        <v>110110</v>
      </c>
      <c r="E25" s="1055"/>
      <c r="F25" s="1055">
        <v>116171</v>
      </c>
      <c r="G25" s="38"/>
      <c r="H25" s="38"/>
      <c r="I25" s="93" t="str">
        <f t="shared" si="0"/>
        <v/>
      </c>
      <c r="M25" s="29"/>
      <c r="O25" s="1">
        <f>SUM(O8:O24)</f>
        <v>1591</v>
      </c>
      <c r="Q25" s="93" t="str">
        <f t="shared" si="1"/>
        <v>110110</v>
      </c>
    </row>
    <row r="26" spans="1:17" ht="12.75" customHeight="1">
      <c r="A26" s="767">
        <v>110111</v>
      </c>
      <c r="B26" s="768" t="s">
        <v>9033</v>
      </c>
      <c r="C26" s="769">
        <v>11000</v>
      </c>
      <c r="D26" s="769">
        <v>110111</v>
      </c>
      <c r="E26" s="769"/>
      <c r="F26" s="769">
        <v>127038</v>
      </c>
      <c r="G26" s="768"/>
      <c r="H26" s="768"/>
      <c r="I26" s="770" t="str">
        <f t="shared" si="0"/>
        <v/>
      </c>
      <c r="J26" s="771"/>
      <c r="Q26" s="93" t="str">
        <f t="shared" si="1"/>
        <v>110111</v>
      </c>
    </row>
    <row r="27" spans="1:17" ht="12.75" customHeight="1">
      <c r="A27" s="105">
        <v>110113</v>
      </c>
      <c r="B27" s="38" t="s">
        <v>7709</v>
      </c>
      <c r="C27" s="1055">
        <v>11000</v>
      </c>
      <c r="D27" s="1055">
        <v>110113</v>
      </c>
      <c r="E27" s="1055"/>
      <c r="F27" s="1055">
        <v>113156</v>
      </c>
      <c r="G27" s="38"/>
      <c r="H27" s="38"/>
      <c r="I27" s="93" t="str">
        <f t="shared" si="0"/>
        <v/>
      </c>
      <c r="Q27" s="93" t="str">
        <f t="shared" si="1"/>
        <v>110113</v>
      </c>
    </row>
    <row r="28" spans="1:17" ht="12.75" customHeight="1">
      <c r="A28" s="57">
        <v>110200</v>
      </c>
      <c r="B28" s="58" t="s">
        <v>2826</v>
      </c>
      <c r="C28" s="57">
        <v>11000</v>
      </c>
      <c r="D28" s="57">
        <v>110200</v>
      </c>
      <c r="E28" s="57"/>
      <c r="F28" s="57">
        <v>151408</v>
      </c>
      <c r="G28" s="58"/>
      <c r="H28" s="38"/>
      <c r="I28" s="93" t="str">
        <f t="shared" si="0"/>
        <v/>
      </c>
      <c r="Q28" s="93" t="str">
        <f t="shared" si="1"/>
        <v>110200</v>
      </c>
    </row>
    <row r="29" spans="1:17" ht="12.75" customHeight="1">
      <c r="A29" s="105">
        <v>110202</v>
      </c>
      <c r="B29" s="38" t="s">
        <v>6733</v>
      </c>
      <c r="C29" s="1055">
        <v>11000</v>
      </c>
      <c r="D29" s="1055">
        <v>110202</v>
      </c>
      <c r="E29" s="1055"/>
      <c r="F29" s="1055">
        <v>110202</v>
      </c>
      <c r="G29" s="38"/>
      <c r="H29" s="38"/>
      <c r="I29" s="93" t="str">
        <f t="shared" si="0"/>
        <v/>
      </c>
      <c r="Q29" s="93" t="str">
        <f t="shared" si="1"/>
        <v>110202</v>
      </c>
    </row>
    <row r="30" spans="1:17" ht="12.75" customHeight="1">
      <c r="A30" s="57">
        <v>110204</v>
      </c>
      <c r="B30" s="58" t="s">
        <v>3270</v>
      </c>
      <c r="C30" s="57">
        <v>11000</v>
      </c>
      <c r="D30" s="57">
        <v>110204</v>
      </c>
      <c r="E30" s="57"/>
      <c r="F30" s="57">
        <v>118491</v>
      </c>
      <c r="G30" s="58"/>
      <c r="H30" s="38" t="s">
        <v>9495</v>
      </c>
      <c r="I30" s="93" t="str">
        <f t="shared" si="0"/>
        <v>End</v>
      </c>
      <c r="Q30" s="93" t="str">
        <f t="shared" si="1"/>
        <v>110204</v>
      </c>
    </row>
    <row r="31" spans="1:17" ht="12.75" customHeight="1">
      <c r="A31" s="57">
        <v>110205</v>
      </c>
      <c r="B31" s="58" t="s">
        <v>3069</v>
      </c>
      <c r="C31" s="57">
        <v>11000</v>
      </c>
      <c r="D31" s="57">
        <v>110205</v>
      </c>
      <c r="E31" s="57"/>
      <c r="F31" s="57">
        <v>123017</v>
      </c>
      <c r="G31" s="58"/>
      <c r="H31" s="38"/>
      <c r="I31" s="93" t="str">
        <f t="shared" si="0"/>
        <v/>
      </c>
      <c r="Q31" s="93" t="str">
        <f t="shared" si="1"/>
        <v>110205</v>
      </c>
    </row>
    <row r="32" spans="1:17" ht="12.75" customHeight="1">
      <c r="A32" s="57">
        <v>110207</v>
      </c>
      <c r="B32" s="58" t="s">
        <v>2254</v>
      </c>
      <c r="C32" s="57">
        <v>11000</v>
      </c>
      <c r="D32" s="57">
        <v>110207</v>
      </c>
      <c r="E32" s="57"/>
      <c r="F32" s="57">
        <v>112102</v>
      </c>
      <c r="G32" s="58"/>
      <c r="H32" s="38"/>
      <c r="I32" s="93" t="str">
        <f t="shared" si="0"/>
        <v/>
      </c>
      <c r="Q32" s="93" t="str">
        <f t="shared" si="1"/>
        <v>110207</v>
      </c>
    </row>
    <row r="33" spans="1:17" ht="12.75" customHeight="1">
      <c r="A33" s="105">
        <v>110210</v>
      </c>
      <c r="B33" s="38" t="s">
        <v>4397</v>
      </c>
      <c r="C33" s="1055">
        <v>11000</v>
      </c>
      <c r="D33" s="1055">
        <v>110210</v>
      </c>
      <c r="E33" s="1055"/>
      <c r="F33" s="1055">
        <v>117201</v>
      </c>
      <c r="G33" s="38"/>
      <c r="H33" s="38"/>
      <c r="I33" s="93" t="str">
        <f t="shared" si="0"/>
        <v/>
      </c>
      <c r="Q33" s="93" t="str">
        <f t="shared" si="1"/>
        <v>110210</v>
      </c>
    </row>
    <row r="34" spans="1:17" ht="12.75" customHeight="1">
      <c r="A34" s="105">
        <v>110213</v>
      </c>
      <c r="B34" s="38" t="s">
        <v>7710</v>
      </c>
      <c r="C34" s="1055">
        <v>11000</v>
      </c>
      <c r="D34" s="1055">
        <v>110213</v>
      </c>
      <c r="E34" s="1055"/>
      <c r="F34" s="1055">
        <v>116171</v>
      </c>
      <c r="G34" s="38"/>
      <c r="H34" s="38"/>
      <c r="I34" s="93" t="str">
        <f t="shared" si="0"/>
        <v/>
      </c>
      <c r="Q34" s="93" t="str">
        <f t="shared" si="1"/>
        <v>110213</v>
      </c>
    </row>
    <row r="35" spans="1:17" ht="12.75" customHeight="1">
      <c r="A35" s="105">
        <v>110300</v>
      </c>
      <c r="B35" s="38" t="s">
        <v>3976</v>
      </c>
      <c r="C35" s="1055">
        <v>11000</v>
      </c>
      <c r="D35" s="1055">
        <v>110300</v>
      </c>
      <c r="E35" s="1055"/>
      <c r="F35" s="1055">
        <v>582000</v>
      </c>
      <c r="G35" s="38"/>
      <c r="H35" s="38" t="s">
        <v>6475</v>
      </c>
      <c r="I35" s="93" t="str">
        <f t="shared" si="0"/>
        <v>End</v>
      </c>
      <c r="Q35" s="93" t="str">
        <f t="shared" si="1"/>
        <v>110300</v>
      </c>
    </row>
    <row r="36" spans="1:17" ht="12.75" customHeight="1">
      <c r="A36" s="105">
        <v>110302</v>
      </c>
      <c r="B36" s="38" t="s">
        <v>6740</v>
      </c>
      <c r="C36" s="1055">
        <v>11000</v>
      </c>
      <c r="D36" s="1055">
        <v>110302</v>
      </c>
      <c r="E36" s="1055"/>
      <c r="F36" s="1055">
        <v>111195</v>
      </c>
      <c r="G36" s="38"/>
      <c r="H36" s="38"/>
      <c r="I36" s="93" t="str">
        <f t="shared" si="0"/>
        <v/>
      </c>
      <c r="Q36" s="93" t="str">
        <f t="shared" si="1"/>
        <v>110302</v>
      </c>
    </row>
    <row r="37" spans="1:17" ht="12.75" customHeight="1">
      <c r="A37" s="57">
        <v>110303</v>
      </c>
      <c r="B37" s="58" t="s">
        <v>2275</v>
      </c>
      <c r="C37" s="57">
        <v>11000</v>
      </c>
      <c r="D37" s="57">
        <v>110303</v>
      </c>
      <c r="E37" s="57"/>
      <c r="F37" s="57">
        <v>125011</v>
      </c>
      <c r="G37" s="58"/>
      <c r="H37" s="38"/>
      <c r="I37" s="93" t="str">
        <f t="shared" si="0"/>
        <v/>
      </c>
      <c r="Q37" s="93" t="str">
        <f t="shared" si="1"/>
        <v>110303</v>
      </c>
    </row>
    <row r="38" spans="1:17" ht="12.75" customHeight="1">
      <c r="A38" s="57">
        <v>110304</v>
      </c>
      <c r="B38" s="58" t="s">
        <v>3271</v>
      </c>
      <c r="C38" s="57">
        <v>11000</v>
      </c>
      <c r="D38" s="57">
        <v>110304</v>
      </c>
      <c r="E38" s="57"/>
      <c r="F38" s="57">
        <v>122010</v>
      </c>
      <c r="G38" s="58"/>
      <c r="H38" s="38" t="s">
        <v>8659</v>
      </c>
      <c r="I38" s="93" t="str">
        <f t="shared" si="0"/>
        <v>End</v>
      </c>
      <c r="Q38" s="93" t="str">
        <f t="shared" si="1"/>
        <v>110304</v>
      </c>
    </row>
    <row r="39" spans="1:17" ht="12.75" customHeight="1">
      <c r="A39" s="57">
        <v>110305</v>
      </c>
      <c r="B39" s="58" t="s">
        <v>3070</v>
      </c>
      <c r="C39" s="57">
        <v>11000</v>
      </c>
      <c r="D39" s="57">
        <v>110305</v>
      </c>
      <c r="E39" s="57"/>
      <c r="F39" s="57">
        <v>125011</v>
      </c>
      <c r="G39" s="58"/>
      <c r="H39" s="38"/>
      <c r="I39" s="93" t="str">
        <f t="shared" si="0"/>
        <v/>
      </c>
      <c r="Q39" s="93" t="str">
        <f t="shared" si="1"/>
        <v>110305</v>
      </c>
    </row>
    <row r="40" spans="1:17" ht="12.75" customHeight="1">
      <c r="A40" s="57">
        <v>110307</v>
      </c>
      <c r="B40" s="58" t="s">
        <v>2255</v>
      </c>
      <c r="C40" s="57">
        <v>11000</v>
      </c>
      <c r="D40" s="57">
        <v>110307</v>
      </c>
      <c r="E40" s="57"/>
      <c r="F40" s="57">
        <v>113151</v>
      </c>
      <c r="G40" s="58"/>
      <c r="H40" s="38"/>
      <c r="I40" s="93" t="str">
        <f t="shared" si="0"/>
        <v/>
      </c>
      <c r="Q40" s="93" t="str">
        <f t="shared" si="1"/>
        <v>110307</v>
      </c>
    </row>
    <row r="41" spans="1:17" ht="12.75" customHeight="1">
      <c r="A41" s="105">
        <v>110310</v>
      </c>
      <c r="B41" s="38" t="s">
        <v>4388</v>
      </c>
      <c r="C41" s="1050">
        <v>11000</v>
      </c>
      <c r="D41" s="1050">
        <v>110310</v>
      </c>
      <c r="E41" s="1050"/>
      <c r="F41" s="1050">
        <v>111041</v>
      </c>
      <c r="G41" s="38"/>
      <c r="H41" s="38"/>
      <c r="I41" s="93" t="str">
        <f t="shared" si="0"/>
        <v/>
      </c>
      <c r="Q41" s="93" t="str">
        <f t="shared" si="1"/>
        <v>110310</v>
      </c>
    </row>
    <row r="42" spans="1:17" ht="12.75" customHeight="1">
      <c r="A42" s="105">
        <v>110313</v>
      </c>
      <c r="B42" s="38" t="s">
        <v>7711</v>
      </c>
      <c r="C42" s="1050">
        <v>11000</v>
      </c>
      <c r="D42" s="1050">
        <v>110313</v>
      </c>
      <c r="E42" s="1050"/>
      <c r="F42" s="1050">
        <v>111195</v>
      </c>
      <c r="G42" s="38"/>
      <c r="H42" s="38"/>
      <c r="I42" s="93" t="str">
        <f t="shared" si="0"/>
        <v/>
      </c>
      <c r="Q42" s="93" t="str">
        <f t="shared" si="1"/>
        <v>110313</v>
      </c>
    </row>
    <row r="43" spans="1:17" ht="12.75" customHeight="1">
      <c r="A43" s="57">
        <v>110400</v>
      </c>
      <c r="B43" s="58" t="s">
        <v>6435</v>
      </c>
      <c r="C43" s="57">
        <v>11000</v>
      </c>
      <c r="D43" s="57">
        <v>110400</v>
      </c>
      <c r="E43" s="57"/>
      <c r="F43" s="57">
        <v>774999</v>
      </c>
      <c r="G43" s="58"/>
      <c r="H43" s="38"/>
      <c r="I43" s="93" t="str">
        <f t="shared" si="0"/>
        <v/>
      </c>
      <c r="Q43" s="93" t="str">
        <f t="shared" si="1"/>
        <v>110400</v>
      </c>
    </row>
    <row r="44" spans="1:17" ht="12.75" customHeight="1">
      <c r="A44" s="105">
        <v>110402</v>
      </c>
      <c r="B44" s="38" t="s">
        <v>6752</v>
      </c>
      <c r="C44" s="410">
        <v>11000</v>
      </c>
      <c r="D44" s="410">
        <v>110402</v>
      </c>
      <c r="E44" s="410"/>
      <c r="F44" s="410">
        <v>117201</v>
      </c>
      <c r="G44" s="38"/>
      <c r="H44" s="38"/>
      <c r="I44" s="93" t="str">
        <f t="shared" si="0"/>
        <v/>
      </c>
      <c r="Q44" s="93" t="str">
        <f t="shared" si="1"/>
        <v>110402</v>
      </c>
    </row>
    <row r="45" spans="1:17" ht="12.75" customHeight="1">
      <c r="A45" s="57">
        <v>110403</v>
      </c>
      <c r="B45" s="58" t="s">
        <v>2276</v>
      </c>
      <c r="C45" s="57">
        <v>11000</v>
      </c>
      <c r="D45" s="57">
        <v>110403</v>
      </c>
      <c r="E45" s="57"/>
      <c r="F45" s="57">
        <v>126016</v>
      </c>
      <c r="G45" s="58"/>
      <c r="H45" s="38"/>
      <c r="I45" s="93" t="str">
        <f t="shared" si="0"/>
        <v/>
      </c>
      <c r="Q45" s="93" t="str">
        <f t="shared" si="1"/>
        <v>110403</v>
      </c>
    </row>
    <row r="46" spans="1:17" ht="12.75" customHeight="1">
      <c r="A46" s="57">
        <v>110404</v>
      </c>
      <c r="B46" s="58" t="s">
        <v>2448</v>
      </c>
      <c r="C46" s="57">
        <v>11000</v>
      </c>
      <c r="D46" s="57">
        <v>110404</v>
      </c>
      <c r="E46" s="57"/>
      <c r="F46" s="57">
        <v>122011</v>
      </c>
      <c r="G46" s="58"/>
      <c r="H46" s="38" t="s">
        <v>8499</v>
      </c>
      <c r="I46" s="93" t="str">
        <f t="shared" si="0"/>
        <v>End</v>
      </c>
      <c r="Q46" s="93" t="str">
        <f t="shared" si="1"/>
        <v>110404</v>
      </c>
    </row>
    <row r="47" spans="1:17" ht="12.75" customHeight="1">
      <c r="A47" s="57">
        <v>110407</v>
      </c>
      <c r="B47" s="58" t="s">
        <v>2256</v>
      </c>
      <c r="C47" s="57">
        <v>11000</v>
      </c>
      <c r="D47" s="57">
        <v>110407</v>
      </c>
      <c r="E47" s="57"/>
      <c r="F47" s="57">
        <v>114081</v>
      </c>
      <c r="G47" s="58"/>
      <c r="H47" s="38"/>
      <c r="I47" s="93" t="str">
        <f t="shared" si="0"/>
        <v/>
      </c>
      <c r="Q47" s="93" t="str">
        <f t="shared" si="1"/>
        <v>110407</v>
      </c>
    </row>
    <row r="48" spans="1:17" ht="12.75" customHeight="1">
      <c r="A48" s="57">
        <v>110410</v>
      </c>
      <c r="B48" s="58" t="s">
        <v>4389</v>
      </c>
      <c r="C48" s="57">
        <v>11000</v>
      </c>
      <c r="D48" s="57">
        <v>110410</v>
      </c>
      <c r="E48" s="57"/>
      <c r="F48" s="57">
        <v>113151</v>
      </c>
      <c r="G48" s="58"/>
      <c r="H48" s="38"/>
      <c r="I48" s="93" t="str">
        <f t="shared" si="0"/>
        <v/>
      </c>
      <c r="Q48" s="93" t="str">
        <f t="shared" si="1"/>
        <v>110410</v>
      </c>
    </row>
    <row r="49" spans="1:17" ht="12.75" customHeight="1">
      <c r="A49" s="105">
        <v>110413</v>
      </c>
      <c r="B49" s="111" t="s">
        <v>7712</v>
      </c>
      <c r="C49" s="1050">
        <v>11000</v>
      </c>
      <c r="D49" s="1050">
        <v>110413</v>
      </c>
      <c r="E49" s="1050"/>
      <c r="F49" s="1050">
        <v>111041</v>
      </c>
      <c r="G49" s="38"/>
      <c r="H49" s="38"/>
      <c r="I49" s="93" t="str">
        <f t="shared" si="0"/>
        <v/>
      </c>
      <c r="Q49" s="93" t="str">
        <f t="shared" si="1"/>
        <v>110413</v>
      </c>
    </row>
    <row r="50" spans="1:17" ht="12.75" customHeight="1">
      <c r="A50" s="57">
        <v>110500</v>
      </c>
      <c r="B50" s="58" t="s">
        <v>6702</v>
      </c>
      <c r="C50" s="57">
        <v>11000</v>
      </c>
      <c r="D50" s="57">
        <v>110500</v>
      </c>
      <c r="E50" s="57"/>
      <c r="F50" s="57">
        <v>480109</v>
      </c>
      <c r="G50" s="58"/>
      <c r="H50" s="38"/>
      <c r="I50" s="93" t="str">
        <f t="shared" si="0"/>
        <v/>
      </c>
      <c r="Q50" s="93" t="str">
        <f t="shared" si="1"/>
        <v>110500</v>
      </c>
    </row>
    <row r="51" spans="1:17" ht="12.75" customHeight="1">
      <c r="A51" s="105">
        <v>110502</v>
      </c>
      <c r="B51" s="38" t="s">
        <v>6753</v>
      </c>
      <c r="C51" s="410">
        <v>11000</v>
      </c>
      <c r="D51" s="410">
        <v>110502</v>
      </c>
      <c r="E51" s="410"/>
      <c r="F51" s="410">
        <v>113156</v>
      </c>
      <c r="G51" s="38"/>
      <c r="H51" s="38"/>
      <c r="I51" s="93" t="str">
        <f t="shared" si="0"/>
        <v/>
      </c>
      <c r="Q51" s="93" t="str">
        <f t="shared" si="1"/>
        <v>110502</v>
      </c>
    </row>
    <row r="52" spans="1:17" ht="12.75" customHeight="1">
      <c r="A52" s="57">
        <v>110503</v>
      </c>
      <c r="B52" s="58" t="s">
        <v>746</v>
      </c>
      <c r="C52" s="57">
        <v>11000</v>
      </c>
      <c r="D52" s="57">
        <v>110503</v>
      </c>
      <c r="E52" s="57"/>
      <c r="F52" s="57">
        <v>127011</v>
      </c>
      <c r="G52" s="58"/>
      <c r="H52" s="38"/>
      <c r="I52" s="93" t="str">
        <f t="shared" si="0"/>
        <v/>
      </c>
      <c r="Q52" s="93" t="str">
        <f t="shared" si="1"/>
        <v>110503</v>
      </c>
    </row>
    <row r="53" spans="1:17" ht="12.75" customHeight="1">
      <c r="A53" s="57">
        <v>110505</v>
      </c>
      <c r="B53" s="58" t="s">
        <v>3073</v>
      </c>
      <c r="C53" s="57">
        <v>11000</v>
      </c>
      <c r="D53" s="57">
        <v>110505</v>
      </c>
      <c r="E53" s="57"/>
      <c r="F53" s="57">
        <v>127011</v>
      </c>
      <c r="G53" s="58"/>
      <c r="H53" s="38"/>
      <c r="I53" s="93" t="str">
        <f t="shared" si="0"/>
        <v/>
      </c>
      <c r="Q53" s="93" t="str">
        <f t="shared" si="1"/>
        <v>110505</v>
      </c>
    </row>
    <row r="54" spans="1:17" ht="12.75" customHeight="1">
      <c r="A54" s="57">
        <v>110507</v>
      </c>
      <c r="B54" s="58" t="s">
        <v>2257</v>
      </c>
      <c r="C54" s="57">
        <v>11000</v>
      </c>
      <c r="D54" s="57">
        <v>110507</v>
      </c>
      <c r="E54" s="57"/>
      <c r="F54" s="57">
        <v>116171</v>
      </c>
      <c r="G54" s="58"/>
      <c r="H54" s="38"/>
      <c r="I54" s="93" t="str">
        <f t="shared" si="0"/>
        <v/>
      </c>
      <c r="L54" s="103"/>
      <c r="Q54" s="93" t="str">
        <f t="shared" si="1"/>
        <v>110507</v>
      </c>
    </row>
    <row r="55" spans="1:17" ht="12.75" customHeight="1">
      <c r="A55" s="57">
        <v>110510</v>
      </c>
      <c r="B55" s="58" t="s">
        <v>4390</v>
      </c>
      <c r="C55" s="57">
        <v>11000</v>
      </c>
      <c r="D55" s="57">
        <v>110510</v>
      </c>
      <c r="E55" s="57"/>
      <c r="F55" s="57">
        <v>113156</v>
      </c>
      <c r="G55" s="58"/>
      <c r="H55" s="38"/>
      <c r="I55" s="93" t="str">
        <f t="shared" si="0"/>
        <v/>
      </c>
      <c r="Q55" s="93" t="str">
        <f t="shared" si="1"/>
        <v>110510</v>
      </c>
    </row>
    <row r="56" spans="1:17" ht="12.75" customHeight="1">
      <c r="A56" s="105">
        <v>110513</v>
      </c>
      <c r="B56" s="111" t="s">
        <v>7713</v>
      </c>
      <c r="C56" s="1055">
        <v>11000</v>
      </c>
      <c r="D56" s="1055">
        <v>110513</v>
      </c>
      <c r="E56" s="1055"/>
      <c r="F56" s="1055">
        <v>117201</v>
      </c>
      <c r="G56" s="38"/>
      <c r="H56" s="38"/>
      <c r="I56" s="93" t="str">
        <f t="shared" si="0"/>
        <v/>
      </c>
      <c r="Q56" s="93" t="str">
        <f t="shared" si="1"/>
        <v>110513</v>
      </c>
    </row>
    <row r="57" spans="1:17" ht="12.75" customHeight="1">
      <c r="A57" s="57">
        <v>110600</v>
      </c>
      <c r="B57" s="58" t="s">
        <v>6785</v>
      </c>
      <c r="C57" s="57">
        <v>11000</v>
      </c>
      <c r="D57" s="57">
        <v>110600</v>
      </c>
      <c r="E57" s="57"/>
      <c r="F57" s="57">
        <v>118493</v>
      </c>
      <c r="G57" s="58"/>
      <c r="H57" s="38" t="s">
        <v>9741</v>
      </c>
      <c r="I57" s="93" t="str">
        <f t="shared" si="0"/>
        <v>End</v>
      </c>
      <c r="Q57" s="93" t="str">
        <f t="shared" si="1"/>
        <v>110600</v>
      </c>
    </row>
    <row r="58" spans="1:17" ht="12.75" customHeight="1">
      <c r="A58" s="105">
        <v>110602</v>
      </c>
      <c r="B58" s="38" t="s">
        <v>6754</v>
      </c>
      <c r="C58" s="1055">
        <v>11000</v>
      </c>
      <c r="D58" s="1055">
        <v>110602</v>
      </c>
      <c r="E58" s="1055"/>
      <c r="F58" s="1055">
        <v>116171</v>
      </c>
      <c r="G58" s="38"/>
      <c r="H58" s="38"/>
      <c r="I58" s="93" t="str">
        <f t="shared" si="0"/>
        <v/>
      </c>
      <c r="Q58" s="93" t="str">
        <f t="shared" si="1"/>
        <v>110602</v>
      </c>
    </row>
    <row r="59" spans="1:17" ht="12.75" customHeight="1">
      <c r="A59" s="57">
        <v>110603</v>
      </c>
      <c r="B59" s="58" t="s">
        <v>750</v>
      </c>
      <c r="C59" s="57">
        <v>11000</v>
      </c>
      <c r="D59" s="57">
        <v>110603</v>
      </c>
      <c r="E59" s="57"/>
      <c r="F59" s="57">
        <v>113151</v>
      </c>
      <c r="G59" s="58"/>
      <c r="H59" s="38"/>
      <c r="I59" s="93" t="str">
        <f t="shared" si="0"/>
        <v/>
      </c>
      <c r="K59" s="103"/>
      <c r="Q59" s="93" t="str">
        <f t="shared" si="1"/>
        <v>110603</v>
      </c>
    </row>
    <row r="60" spans="1:17" ht="12.75" customHeight="1">
      <c r="A60" s="57">
        <v>110604</v>
      </c>
      <c r="B60" s="58" t="s">
        <v>2454</v>
      </c>
      <c r="C60" s="57">
        <v>11000</v>
      </c>
      <c r="D60" s="57">
        <v>110604</v>
      </c>
      <c r="E60" s="57"/>
      <c r="F60" s="57">
        <v>114081</v>
      </c>
      <c r="G60" s="58"/>
      <c r="H60" s="38"/>
      <c r="I60" s="93" t="str">
        <f t="shared" si="0"/>
        <v/>
      </c>
      <c r="Q60" s="93" t="str">
        <f t="shared" si="1"/>
        <v>110604</v>
      </c>
    </row>
    <row r="61" spans="1:17" ht="12.75" customHeight="1">
      <c r="A61" s="57">
        <v>110605</v>
      </c>
      <c r="B61" s="58" t="s">
        <v>753</v>
      </c>
      <c r="C61" s="57">
        <v>11000</v>
      </c>
      <c r="D61" s="57">
        <v>110605</v>
      </c>
      <c r="E61" s="57"/>
      <c r="F61" s="57">
        <v>112102</v>
      </c>
      <c r="G61" s="58"/>
      <c r="H61" s="38"/>
      <c r="I61" s="93" t="str">
        <f t="shared" si="0"/>
        <v/>
      </c>
      <c r="Q61" s="93" t="str">
        <f t="shared" si="1"/>
        <v>110605</v>
      </c>
    </row>
    <row r="62" spans="1:17" ht="12.75" customHeight="1">
      <c r="A62" s="57">
        <v>110607</v>
      </c>
      <c r="B62" s="58" t="s">
        <v>2258</v>
      </c>
      <c r="C62" s="57">
        <v>11000</v>
      </c>
      <c r="D62" s="57">
        <v>110607</v>
      </c>
      <c r="E62" s="57"/>
      <c r="F62" s="57">
        <v>117201</v>
      </c>
      <c r="G62" s="58"/>
      <c r="H62" s="38"/>
      <c r="I62" s="93" t="str">
        <f t="shared" si="0"/>
        <v/>
      </c>
      <c r="Q62" s="93" t="str">
        <f t="shared" si="1"/>
        <v>110607</v>
      </c>
    </row>
    <row r="63" spans="1:17" ht="12.75" customHeight="1">
      <c r="A63" s="57">
        <v>110610</v>
      </c>
      <c r="B63" s="58" t="s">
        <v>4391</v>
      </c>
      <c r="C63" s="57">
        <v>11000</v>
      </c>
      <c r="D63" s="57">
        <v>110610</v>
      </c>
      <c r="E63" s="57"/>
      <c r="F63" s="57">
        <v>118493</v>
      </c>
      <c r="G63" s="58"/>
      <c r="H63" s="38"/>
      <c r="I63" s="93" t="str">
        <f t="shared" si="0"/>
        <v/>
      </c>
      <c r="Q63" s="93" t="str">
        <f t="shared" si="1"/>
        <v>110610</v>
      </c>
    </row>
    <row r="64" spans="1:17" ht="12.75" customHeight="1">
      <c r="A64" s="105">
        <v>110613</v>
      </c>
      <c r="B64" s="111" t="s">
        <v>7714</v>
      </c>
      <c r="C64" s="1055">
        <v>11000</v>
      </c>
      <c r="D64" s="1055">
        <v>110613</v>
      </c>
      <c r="E64" s="1055"/>
      <c r="F64" s="1055">
        <v>126018</v>
      </c>
      <c r="G64" s="38"/>
      <c r="H64" s="38"/>
      <c r="I64" s="93" t="str">
        <f t="shared" si="0"/>
        <v/>
      </c>
      <c r="Q64" s="93" t="str">
        <f t="shared" si="1"/>
        <v>110613</v>
      </c>
    </row>
    <row r="65" spans="1:17" ht="12.75" customHeight="1">
      <c r="A65" s="105">
        <v>110702</v>
      </c>
      <c r="B65" s="38" t="s">
        <v>6755</v>
      </c>
      <c r="C65" s="1055">
        <v>11000</v>
      </c>
      <c r="D65" s="1055">
        <v>110702</v>
      </c>
      <c r="E65" s="1055"/>
      <c r="F65" s="1055">
        <v>118493</v>
      </c>
      <c r="G65" s="38"/>
      <c r="H65" s="38"/>
      <c r="I65" s="93" t="str">
        <f t="shared" si="0"/>
        <v/>
      </c>
      <c r="Q65" s="93" t="str">
        <f t="shared" si="1"/>
        <v>110702</v>
      </c>
    </row>
    <row r="66" spans="1:17" ht="12.75" customHeight="1">
      <c r="A66" s="57">
        <v>110703</v>
      </c>
      <c r="B66" s="58" t="s">
        <v>751</v>
      </c>
      <c r="C66" s="57">
        <v>11000</v>
      </c>
      <c r="D66" s="57">
        <v>110703</v>
      </c>
      <c r="E66" s="57"/>
      <c r="F66" s="57">
        <v>118066</v>
      </c>
      <c r="G66" s="58"/>
      <c r="H66" s="38"/>
      <c r="I66" s="93" t="str">
        <f t="shared" si="0"/>
        <v/>
      </c>
      <c r="Q66" s="93" t="str">
        <f t="shared" si="1"/>
        <v>110703</v>
      </c>
    </row>
    <row r="67" spans="1:17" ht="12.75" customHeight="1">
      <c r="A67" s="57">
        <v>110704</v>
      </c>
      <c r="B67" s="58" t="s">
        <v>2455</v>
      </c>
      <c r="C67" s="57">
        <v>11000</v>
      </c>
      <c r="D67" s="57">
        <v>110704</v>
      </c>
      <c r="E67" s="57"/>
      <c r="F67" s="57">
        <v>117201</v>
      </c>
      <c r="G67" s="58"/>
      <c r="H67" s="38"/>
      <c r="I67" s="93" t="str">
        <f t="shared" si="0"/>
        <v/>
      </c>
      <c r="Q67" s="93" t="str">
        <f t="shared" si="1"/>
        <v>110704</v>
      </c>
    </row>
    <row r="68" spans="1:17" ht="12.75" customHeight="1">
      <c r="A68" s="57">
        <v>110705</v>
      </c>
      <c r="B68" s="58" t="s">
        <v>754</v>
      </c>
      <c r="C68" s="57">
        <v>11000</v>
      </c>
      <c r="D68" s="57">
        <v>110705</v>
      </c>
      <c r="E68" s="57"/>
      <c r="F68" s="57">
        <v>113111</v>
      </c>
      <c r="G68" s="58"/>
      <c r="H68" s="38"/>
      <c r="I68" s="93" t="str">
        <f t="shared" si="0"/>
        <v/>
      </c>
      <c r="Q68" s="93" t="str">
        <f t="shared" si="1"/>
        <v>110705</v>
      </c>
    </row>
    <row r="69" spans="1:17" ht="12.75" customHeight="1">
      <c r="A69" s="57">
        <v>110707</v>
      </c>
      <c r="B69" s="58" t="s">
        <v>2259</v>
      </c>
      <c r="C69" s="57">
        <v>11000</v>
      </c>
      <c r="D69" s="57">
        <v>110707</v>
      </c>
      <c r="E69" s="57"/>
      <c r="F69" s="57">
        <v>117224</v>
      </c>
      <c r="G69" s="58"/>
      <c r="H69" s="38"/>
      <c r="I69" s="93" t="str">
        <f t="shared" si="0"/>
        <v/>
      </c>
      <c r="Q69" s="93" t="str">
        <f t="shared" si="1"/>
        <v>110707</v>
      </c>
    </row>
    <row r="70" spans="1:17" ht="12.75" customHeight="1">
      <c r="A70" s="57">
        <v>110710</v>
      </c>
      <c r="B70" s="58" t="s">
        <v>4392</v>
      </c>
      <c r="C70" s="57">
        <v>11000</v>
      </c>
      <c r="D70" s="57">
        <v>110710</v>
      </c>
      <c r="E70" s="57"/>
      <c r="F70" s="57">
        <v>117228</v>
      </c>
      <c r="G70" s="58"/>
      <c r="H70" s="38"/>
      <c r="I70" s="93" t="str">
        <f t="shared" ref="I70:I133" si="2">LEFT(H70,3)</f>
        <v/>
      </c>
      <c r="Q70" s="93" t="str">
        <f t="shared" si="1"/>
        <v>110710</v>
      </c>
    </row>
    <row r="71" spans="1:17" ht="12.75" customHeight="1">
      <c r="A71" s="105">
        <v>110713</v>
      </c>
      <c r="B71" s="38" t="s">
        <v>7715</v>
      </c>
      <c r="C71" s="1055">
        <v>11000</v>
      </c>
      <c r="D71" s="1055">
        <v>110713</v>
      </c>
      <c r="E71" s="1050"/>
      <c r="F71" s="1050">
        <v>118493</v>
      </c>
      <c r="G71" s="38"/>
      <c r="H71" s="38"/>
      <c r="I71" s="93" t="str">
        <f t="shared" si="2"/>
        <v/>
      </c>
      <c r="Q71" s="93" t="str">
        <f t="shared" ref="Q71:Q134" si="3">TEXT($A71,0)</f>
        <v>110713</v>
      </c>
    </row>
    <row r="72" spans="1:17" ht="12.75" customHeight="1">
      <c r="A72" s="105">
        <v>110802</v>
      </c>
      <c r="B72" s="38" t="s">
        <v>6756</v>
      </c>
      <c r="C72" s="1055">
        <v>11000</v>
      </c>
      <c r="D72" s="1055">
        <v>110802</v>
      </c>
      <c r="E72" s="1050"/>
      <c r="F72" s="1050">
        <v>113151</v>
      </c>
      <c r="G72" s="38"/>
      <c r="H72" s="38"/>
      <c r="I72" s="93" t="str">
        <f t="shared" si="2"/>
        <v/>
      </c>
      <c r="Q72" s="93" t="str">
        <f t="shared" si="3"/>
        <v>110802</v>
      </c>
    </row>
    <row r="73" spans="1:17" ht="12.75" customHeight="1">
      <c r="A73" s="57">
        <v>110803</v>
      </c>
      <c r="B73" s="58" t="s">
        <v>752</v>
      </c>
      <c r="C73" s="57">
        <v>11000</v>
      </c>
      <c r="D73" s="57">
        <v>110803</v>
      </c>
      <c r="E73" s="57"/>
      <c r="F73" s="57">
        <v>131015</v>
      </c>
      <c r="G73" s="58"/>
      <c r="H73" s="38" t="s">
        <v>6159</v>
      </c>
      <c r="I73" s="93" t="str">
        <f t="shared" si="2"/>
        <v>End</v>
      </c>
      <c r="Q73" s="93" t="str">
        <f t="shared" si="3"/>
        <v>110803</v>
      </c>
    </row>
    <row r="74" spans="1:17" ht="12.75" customHeight="1">
      <c r="A74" s="57">
        <v>110804</v>
      </c>
      <c r="B74" s="58" t="s">
        <v>2823</v>
      </c>
      <c r="C74" s="57">
        <v>11000</v>
      </c>
      <c r="D74" s="57">
        <v>110804</v>
      </c>
      <c r="E74" s="57"/>
      <c r="F74" s="57">
        <v>117224</v>
      </c>
      <c r="G74" s="58"/>
      <c r="H74" s="38"/>
      <c r="I74" s="93" t="str">
        <f t="shared" si="2"/>
        <v/>
      </c>
      <c r="Q74" s="93" t="str">
        <f t="shared" si="3"/>
        <v>110804</v>
      </c>
    </row>
    <row r="75" spans="1:17" ht="12.75" customHeight="1">
      <c r="A75" s="57">
        <v>110805</v>
      </c>
      <c r="B75" s="58" t="s">
        <v>755</v>
      </c>
      <c r="C75" s="57">
        <v>11000</v>
      </c>
      <c r="D75" s="57">
        <v>110805</v>
      </c>
      <c r="E75" s="57"/>
      <c r="F75" s="57">
        <v>113151</v>
      </c>
      <c r="G75" s="58"/>
      <c r="H75" s="38"/>
      <c r="I75" s="93" t="str">
        <f t="shared" si="2"/>
        <v/>
      </c>
      <c r="Q75" s="93" t="str">
        <f t="shared" si="3"/>
        <v>110805</v>
      </c>
    </row>
    <row r="76" spans="1:17" ht="12.75" customHeight="1">
      <c r="A76" s="57">
        <v>110807</v>
      </c>
      <c r="B76" s="58" t="s">
        <v>2260</v>
      </c>
      <c r="C76" s="57">
        <v>11000</v>
      </c>
      <c r="D76" s="57">
        <v>110807</v>
      </c>
      <c r="E76" s="57"/>
      <c r="F76" s="57">
        <v>118493</v>
      </c>
      <c r="G76" s="58"/>
      <c r="H76" s="38"/>
      <c r="I76" s="93" t="str">
        <f t="shared" si="2"/>
        <v/>
      </c>
      <c r="Q76" s="93" t="str">
        <f t="shared" si="3"/>
        <v>110807</v>
      </c>
    </row>
    <row r="77" spans="1:17" ht="12.75" customHeight="1">
      <c r="A77" s="57">
        <v>110810</v>
      </c>
      <c r="B77" s="58" t="s">
        <v>4393</v>
      </c>
      <c r="C77" s="57">
        <v>11000</v>
      </c>
      <c r="D77" s="57">
        <v>110810</v>
      </c>
      <c r="E77" s="57"/>
      <c r="F77" s="57">
        <v>117224</v>
      </c>
      <c r="G77" s="58"/>
      <c r="H77" s="38"/>
      <c r="I77" s="93" t="str">
        <f t="shared" si="2"/>
        <v/>
      </c>
      <c r="Q77" s="93" t="str">
        <f t="shared" si="3"/>
        <v>110810</v>
      </c>
    </row>
    <row r="78" spans="1:17" ht="12.75" customHeight="1">
      <c r="A78" s="105">
        <v>110813</v>
      </c>
      <c r="B78" s="38" t="s">
        <v>7716</v>
      </c>
      <c r="C78" s="1055">
        <v>11000</v>
      </c>
      <c r="D78" s="1055">
        <v>110813</v>
      </c>
      <c r="E78" s="1050"/>
      <c r="F78" s="1050">
        <v>114086</v>
      </c>
      <c r="G78" s="38"/>
      <c r="H78" s="38"/>
      <c r="I78" s="93" t="str">
        <f t="shared" si="2"/>
        <v/>
      </c>
      <c r="Q78" s="93" t="str">
        <f t="shared" si="3"/>
        <v>110813</v>
      </c>
    </row>
    <row r="79" spans="1:17" ht="12.75" customHeight="1">
      <c r="A79" s="105">
        <v>110902</v>
      </c>
      <c r="B79" s="38" t="s">
        <v>6793</v>
      </c>
      <c r="C79" s="1055">
        <v>11000</v>
      </c>
      <c r="D79" s="1055">
        <v>110902</v>
      </c>
      <c r="E79" s="1050"/>
      <c r="F79" s="1050">
        <v>125011</v>
      </c>
      <c r="G79" s="38"/>
      <c r="H79" s="38"/>
      <c r="I79" s="93" t="str">
        <f t="shared" si="2"/>
        <v/>
      </c>
      <c r="Q79" s="93" t="str">
        <f t="shared" si="3"/>
        <v>110902</v>
      </c>
    </row>
    <row r="80" spans="1:17" ht="12.75" customHeight="1">
      <c r="A80" s="57">
        <v>110903</v>
      </c>
      <c r="B80" s="58" t="s">
        <v>500</v>
      </c>
      <c r="C80" s="57">
        <v>11000</v>
      </c>
      <c r="D80" s="57">
        <v>110903</v>
      </c>
      <c r="E80" s="57"/>
      <c r="F80" s="57">
        <v>112103</v>
      </c>
      <c r="G80" s="58"/>
      <c r="H80" s="38"/>
      <c r="I80" s="93" t="str">
        <f t="shared" si="2"/>
        <v/>
      </c>
      <c r="Q80" s="93" t="str">
        <f t="shared" si="3"/>
        <v>110903</v>
      </c>
    </row>
    <row r="81" spans="1:17" ht="12.75" customHeight="1">
      <c r="A81" s="57">
        <v>110904</v>
      </c>
      <c r="B81" s="58" t="s">
        <v>2824</v>
      </c>
      <c r="C81" s="57">
        <v>11000</v>
      </c>
      <c r="D81" s="57">
        <v>110904</v>
      </c>
      <c r="E81" s="57"/>
      <c r="F81" s="57">
        <v>125011</v>
      </c>
      <c r="G81" s="58"/>
      <c r="H81" s="38"/>
      <c r="I81" s="93" t="str">
        <f t="shared" si="2"/>
        <v/>
      </c>
      <c r="Q81" s="93" t="str">
        <f t="shared" si="3"/>
        <v>110904</v>
      </c>
    </row>
    <row r="82" spans="1:17" ht="12.75" customHeight="1">
      <c r="A82" s="57">
        <v>110905</v>
      </c>
      <c r="B82" s="58" t="s">
        <v>756</v>
      </c>
      <c r="C82" s="57">
        <v>11000</v>
      </c>
      <c r="D82" s="57">
        <v>110905</v>
      </c>
      <c r="E82" s="57"/>
      <c r="F82" s="57">
        <v>118066</v>
      </c>
      <c r="G82" s="58"/>
      <c r="H82" s="38"/>
      <c r="I82" s="93" t="str">
        <f t="shared" si="2"/>
        <v/>
      </c>
      <c r="Q82" s="93" t="str">
        <f t="shared" si="3"/>
        <v>110905</v>
      </c>
    </row>
    <row r="83" spans="1:17" ht="12.75" customHeight="1">
      <c r="A83" s="57">
        <v>110907</v>
      </c>
      <c r="B83" s="58" t="s">
        <v>2261</v>
      </c>
      <c r="C83" s="57">
        <v>11000</v>
      </c>
      <c r="D83" s="57">
        <v>110907</v>
      </c>
      <c r="E83" s="57"/>
      <c r="F83" s="57">
        <v>125011</v>
      </c>
      <c r="G83" s="58"/>
      <c r="H83" s="38"/>
      <c r="I83" s="93" t="str">
        <f t="shared" si="2"/>
        <v/>
      </c>
      <c r="Q83" s="93" t="str">
        <f t="shared" si="3"/>
        <v>110907</v>
      </c>
    </row>
    <row r="84" spans="1:17" ht="12.75" customHeight="1">
      <c r="A84" s="57">
        <v>110910</v>
      </c>
      <c r="B84" s="58" t="s">
        <v>4394</v>
      </c>
      <c r="C84" s="57">
        <v>11000</v>
      </c>
      <c r="D84" s="57">
        <v>110910</v>
      </c>
      <c r="E84" s="57"/>
      <c r="F84" s="57">
        <v>117227</v>
      </c>
      <c r="G84" s="58"/>
      <c r="H84" s="38"/>
      <c r="I84" s="93" t="str">
        <f t="shared" si="2"/>
        <v/>
      </c>
      <c r="Q84" s="93" t="str">
        <f t="shared" si="3"/>
        <v>110910</v>
      </c>
    </row>
    <row r="85" spans="1:17" ht="12.75" customHeight="1">
      <c r="A85" s="105">
        <v>110913</v>
      </c>
      <c r="B85" s="38" t="s">
        <v>7717</v>
      </c>
      <c r="C85" s="1050">
        <v>11000</v>
      </c>
      <c r="D85" s="1055">
        <v>110913</v>
      </c>
      <c r="E85" s="1050"/>
      <c r="F85" s="1050">
        <v>118161</v>
      </c>
      <c r="G85" s="38"/>
      <c r="H85" s="38"/>
      <c r="I85" s="93" t="str">
        <f t="shared" si="2"/>
        <v/>
      </c>
      <c r="Q85" s="93" t="str">
        <f t="shared" si="3"/>
        <v>110913</v>
      </c>
    </row>
    <row r="86" spans="1:17" ht="12.75" customHeight="1">
      <c r="A86" s="105">
        <v>111002</v>
      </c>
      <c r="B86" s="38" t="s">
        <v>6794</v>
      </c>
      <c r="C86" s="1050">
        <v>11000</v>
      </c>
      <c r="D86" s="1055">
        <v>111002</v>
      </c>
      <c r="E86" s="1050"/>
      <c r="F86" s="1050">
        <v>125011</v>
      </c>
      <c r="G86" s="38"/>
      <c r="H86" s="38"/>
      <c r="I86" s="93" t="str">
        <f t="shared" si="2"/>
        <v/>
      </c>
      <c r="Q86" s="93" t="str">
        <f t="shared" si="3"/>
        <v>111002</v>
      </c>
    </row>
    <row r="87" spans="1:17" ht="12.75" customHeight="1">
      <c r="A87" s="57">
        <v>111003</v>
      </c>
      <c r="B87" s="58" t="s">
        <v>2651</v>
      </c>
      <c r="C87" s="57">
        <v>11000</v>
      </c>
      <c r="D87" s="57">
        <v>111003</v>
      </c>
      <c r="E87" s="57"/>
      <c r="F87" s="57">
        <v>113111</v>
      </c>
      <c r="G87" s="58"/>
      <c r="H87" s="38"/>
      <c r="I87" s="93" t="str">
        <f t="shared" si="2"/>
        <v/>
      </c>
      <c r="Q87" s="93" t="str">
        <f t="shared" si="3"/>
        <v>111003</v>
      </c>
    </row>
    <row r="88" spans="1:17" ht="12.75" customHeight="1">
      <c r="A88" s="57">
        <v>111004</v>
      </c>
      <c r="B88" s="58" t="s">
        <v>2825</v>
      </c>
      <c r="C88" s="57">
        <v>11000</v>
      </c>
      <c r="D88" s="57">
        <v>111004</v>
      </c>
      <c r="E88" s="57"/>
      <c r="F88" s="57">
        <v>127011</v>
      </c>
      <c r="G88" s="58"/>
      <c r="H88" s="38"/>
      <c r="I88" s="93" t="str">
        <f t="shared" si="2"/>
        <v/>
      </c>
      <c r="Q88" s="93" t="str">
        <f t="shared" si="3"/>
        <v>111004</v>
      </c>
    </row>
    <row r="89" spans="1:17" ht="12.75" customHeight="1">
      <c r="A89" s="57">
        <v>111005</v>
      </c>
      <c r="B89" s="58" t="s">
        <v>757</v>
      </c>
      <c r="C89" s="57">
        <v>11000</v>
      </c>
      <c r="D89" s="57">
        <v>111005</v>
      </c>
      <c r="E89" s="57"/>
      <c r="F89" s="57">
        <v>118493</v>
      </c>
      <c r="G89" s="58"/>
      <c r="H89" s="38"/>
      <c r="I89" s="93" t="str">
        <f t="shared" si="2"/>
        <v/>
      </c>
      <c r="Q89" s="93" t="str">
        <f t="shared" si="3"/>
        <v>111005</v>
      </c>
    </row>
    <row r="90" spans="1:17" ht="12.75" customHeight="1">
      <c r="A90" s="57">
        <v>111007</v>
      </c>
      <c r="B90" s="58" t="s">
        <v>2264</v>
      </c>
      <c r="C90" s="57">
        <v>11000</v>
      </c>
      <c r="D90" s="57">
        <v>111007</v>
      </c>
      <c r="E90" s="57"/>
      <c r="F90" s="57">
        <v>131010</v>
      </c>
      <c r="G90" s="58"/>
      <c r="H90" s="38"/>
      <c r="I90" s="93" t="str">
        <f t="shared" si="2"/>
        <v/>
      </c>
      <c r="Q90" s="93" t="str">
        <f t="shared" si="3"/>
        <v>111007</v>
      </c>
    </row>
    <row r="91" spans="1:17" ht="12.75" customHeight="1">
      <c r="A91" s="105">
        <v>111013</v>
      </c>
      <c r="B91" s="38" t="s">
        <v>7718</v>
      </c>
      <c r="C91" s="1050">
        <v>11000</v>
      </c>
      <c r="D91" s="1055">
        <v>111013</v>
      </c>
      <c r="E91" s="1050"/>
      <c r="F91" s="1050">
        <v>122010</v>
      </c>
      <c r="G91" s="38"/>
      <c r="H91" s="38"/>
      <c r="I91" s="93" t="str">
        <f t="shared" si="2"/>
        <v/>
      </c>
      <c r="Q91" s="93" t="str">
        <f t="shared" si="3"/>
        <v>111013</v>
      </c>
    </row>
    <row r="92" spans="1:17" ht="12.75" customHeight="1">
      <c r="A92" s="105">
        <v>111102</v>
      </c>
      <c r="B92" s="38" t="s">
        <v>6795</v>
      </c>
      <c r="C92" s="1050">
        <v>11000</v>
      </c>
      <c r="D92" s="1055">
        <v>111102</v>
      </c>
      <c r="E92" s="1050"/>
      <c r="F92" s="1050">
        <v>127011</v>
      </c>
      <c r="G92" s="38"/>
      <c r="H92" s="38"/>
      <c r="I92" s="93" t="str">
        <f t="shared" si="2"/>
        <v/>
      </c>
      <c r="Q92" s="93" t="str">
        <f t="shared" si="3"/>
        <v>111102</v>
      </c>
    </row>
    <row r="93" spans="1:17" ht="12.75" customHeight="1">
      <c r="A93" s="57">
        <v>111103</v>
      </c>
      <c r="B93" s="58" t="s">
        <v>2652</v>
      </c>
      <c r="C93" s="57">
        <v>11000</v>
      </c>
      <c r="D93" s="57">
        <v>111103</v>
      </c>
      <c r="E93" s="57"/>
      <c r="F93" s="57">
        <v>118493</v>
      </c>
      <c r="G93" s="58"/>
      <c r="H93" s="38"/>
      <c r="I93" s="93" t="str">
        <f t="shared" si="2"/>
        <v/>
      </c>
      <c r="Q93" s="93" t="str">
        <f t="shared" si="3"/>
        <v>111103</v>
      </c>
    </row>
    <row r="94" spans="1:17" ht="12.75" customHeight="1">
      <c r="A94" s="57">
        <v>111104</v>
      </c>
      <c r="B94" s="58" t="s">
        <v>2833</v>
      </c>
      <c r="C94" s="57">
        <v>11000</v>
      </c>
      <c r="D94" s="57">
        <v>111104</v>
      </c>
      <c r="E94" s="57"/>
      <c r="F94" s="57">
        <v>113151</v>
      </c>
      <c r="G94" s="58"/>
      <c r="H94" s="38"/>
      <c r="I94" s="93" t="str">
        <f t="shared" si="2"/>
        <v/>
      </c>
      <c r="Q94" s="93" t="str">
        <f t="shared" si="3"/>
        <v>111104</v>
      </c>
    </row>
    <row r="95" spans="1:17" ht="12.75" customHeight="1">
      <c r="A95" s="57">
        <v>111105</v>
      </c>
      <c r="B95" s="58" t="s">
        <v>758</v>
      </c>
      <c r="C95" s="57">
        <v>11000</v>
      </c>
      <c r="D95" s="57">
        <v>111105</v>
      </c>
      <c r="E95" s="57"/>
      <c r="F95" s="57">
        <v>131010</v>
      </c>
      <c r="G95" s="58"/>
      <c r="H95" s="38"/>
      <c r="I95" s="93" t="str">
        <f t="shared" si="2"/>
        <v/>
      </c>
      <c r="Q95" s="93" t="str">
        <f t="shared" si="3"/>
        <v>111105</v>
      </c>
    </row>
    <row r="96" spans="1:17" ht="12.75" customHeight="1">
      <c r="A96" s="57">
        <v>111107</v>
      </c>
      <c r="B96" s="58" t="s">
        <v>6008</v>
      </c>
      <c r="C96" s="57">
        <v>11000</v>
      </c>
      <c r="D96" s="57">
        <v>111107</v>
      </c>
      <c r="E96" s="57"/>
      <c r="F96" s="57">
        <v>114086</v>
      </c>
      <c r="G96" s="58"/>
      <c r="H96" s="38"/>
      <c r="I96" s="93" t="str">
        <f t="shared" si="2"/>
        <v/>
      </c>
      <c r="Q96" s="93" t="str">
        <f t="shared" si="3"/>
        <v>111107</v>
      </c>
    </row>
    <row r="97" spans="1:17" ht="12.75" customHeight="1">
      <c r="A97" s="57">
        <v>111110</v>
      </c>
      <c r="B97" s="58" t="s">
        <v>6011</v>
      </c>
      <c r="C97" s="57">
        <v>11000</v>
      </c>
      <c r="D97" s="57">
        <v>111110</v>
      </c>
      <c r="E97" s="57"/>
      <c r="F97" s="57">
        <v>114086</v>
      </c>
      <c r="G97" s="58"/>
      <c r="H97" s="38"/>
      <c r="I97" s="93" t="str">
        <f t="shared" si="2"/>
        <v/>
      </c>
      <c r="Q97" s="93" t="str">
        <f t="shared" si="3"/>
        <v>111110</v>
      </c>
    </row>
    <row r="98" spans="1:17" ht="12.75" customHeight="1">
      <c r="A98" s="57">
        <v>111113</v>
      </c>
      <c r="B98" s="58" t="s">
        <v>7776</v>
      </c>
      <c r="C98" s="57">
        <v>11000</v>
      </c>
      <c r="D98" s="57">
        <v>111113</v>
      </c>
      <c r="E98" s="57"/>
      <c r="F98" s="57">
        <v>123020</v>
      </c>
      <c r="G98" s="58"/>
      <c r="H98" s="38"/>
      <c r="I98" s="93" t="str">
        <f t="shared" si="2"/>
        <v/>
      </c>
      <c r="Q98" s="93" t="str">
        <f t="shared" si="3"/>
        <v>111113</v>
      </c>
    </row>
    <row r="99" spans="1:17" ht="12.75" customHeight="1">
      <c r="A99" s="105">
        <v>111202</v>
      </c>
      <c r="B99" s="38" t="s">
        <v>6796</v>
      </c>
      <c r="C99" s="1050">
        <v>11000</v>
      </c>
      <c r="D99" s="1055">
        <v>111202</v>
      </c>
      <c r="E99" s="1050"/>
      <c r="F99" s="1050">
        <v>131035</v>
      </c>
      <c r="G99" s="38"/>
      <c r="H99" s="38"/>
      <c r="I99" s="93" t="str">
        <f t="shared" si="2"/>
        <v/>
      </c>
      <c r="Q99" s="93" t="str">
        <f t="shared" si="3"/>
        <v>111202</v>
      </c>
    </row>
    <row r="100" spans="1:17" ht="12.75" customHeight="1">
      <c r="A100" s="57">
        <v>111203</v>
      </c>
      <c r="B100" s="58" t="s">
        <v>2653</v>
      </c>
      <c r="C100" s="57">
        <v>11000</v>
      </c>
      <c r="D100" s="57">
        <v>111203</v>
      </c>
      <c r="E100" s="57"/>
      <c r="F100" s="57">
        <v>126018</v>
      </c>
      <c r="G100" s="58"/>
      <c r="H100" s="38"/>
      <c r="I100" s="93" t="str">
        <f t="shared" si="2"/>
        <v/>
      </c>
      <c r="Q100" s="93" t="str">
        <f t="shared" si="3"/>
        <v>111203</v>
      </c>
    </row>
    <row r="101" spans="1:17" ht="12.75" customHeight="1">
      <c r="A101" s="57">
        <v>111204</v>
      </c>
      <c r="B101" s="58" t="s">
        <v>3828</v>
      </c>
      <c r="C101" s="57">
        <v>11000</v>
      </c>
      <c r="D101" s="57">
        <v>111204</v>
      </c>
      <c r="E101" s="57"/>
      <c r="F101" s="57">
        <v>118066</v>
      </c>
      <c r="G101" s="58"/>
      <c r="H101" s="38"/>
      <c r="I101" s="93" t="str">
        <f t="shared" si="2"/>
        <v/>
      </c>
      <c r="Q101" s="93" t="str">
        <f t="shared" si="3"/>
        <v>111204</v>
      </c>
    </row>
    <row r="102" spans="1:17" ht="12.75" customHeight="1">
      <c r="A102" s="57">
        <v>111205</v>
      </c>
      <c r="B102" s="58" t="s">
        <v>764</v>
      </c>
      <c r="C102" s="57">
        <v>11000</v>
      </c>
      <c r="D102" s="57">
        <v>111205</v>
      </c>
      <c r="E102" s="57"/>
      <c r="F102" s="57">
        <v>111041</v>
      </c>
      <c r="G102" s="58"/>
      <c r="H102" s="38"/>
      <c r="I102" s="93" t="str">
        <f t="shared" si="2"/>
        <v/>
      </c>
      <c r="Q102" s="93" t="str">
        <f t="shared" si="3"/>
        <v>111205</v>
      </c>
    </row>
    <row r="103" spans="1:17" ht="12.75" customHeight="1">
      <c r="A103" s="105">
        <v>111210</v>
      </c>
      <c r="B103" s="38" t="s">
        <v>4396</v>
      </c>
      <c r="C103" s="57">
        <v>11000</v>
      </c>
      <c r="D103" s="57">
        <v>111210</v>
      </c>
      <c r="E103" s="57"/>
      <c r="F103" s="57">
        <v>125011</v>
      </c>
      <c r="G103" s="58"/>
      <c r="H103" s="38"/>
      <c r="I103" s="93" t="str">
        <f t="shared" si="2"/>
        <v/>
      </c>
      <c r="Q103" s="93" t="str">
        <f t="shared" si="3"/>
        <v>111210</v>
      </c>
    </row>
    <row r="104" spans="1:17" ht="12.75" customHeight="1">
      <c r="A104" s="105">
        <v>111213</v>
      </c>
      <c r="B104" s="38" t="s">
        <v>7788</v>
      </c>
      <c r="C104" s="57">
        <v>11000</v>
      </c>
      <c r="D104" s="57">
        <v>111213</v>
      </c>
      <c r="E104" s="57"/>
      <c r="F104" s="57">
        <v>118066</v>
      </c>
      <c r="G104" s="58"/>
      <c r="H104" s="38"/>
      <c r="I104" s="93" t="str">
        <f t="shared" si="2"/>
        <v/>
      </c>
      <c r="Q104" s="93" t="str">
        <f t="shared" si="3"/>
        <v>111213</v>
      </c>
    </row>
    <row r="105" spans="1:17" ht="12.75" customHeight="1">
      <c r="A105" s="105">
        <v>111302</v>
      </c>
      <c r="B105" s="38" t="s">
        <v>6797</v>
      </c>
      <c r="C105" s="1050">
        <v>11000</v>
      </c>
      <c r="D105" s="1055">
        <v>111302</v>
      </c>
      <c r="E105" s="1050"/>
      <c r="F105" s="1050">
        <v>117224</v>
      </c>
      <c r="G105" s="38"/>
      <c r="H105" s="38"/>
      <c r="I105" s="93" t="str">
        <f t="shared" si="2"/>
        <v/>
      </c>
      <c r="Q105" s="93" t="str">
        <f t="shared" si="3"/>
        <v>111302</v>
      </c>
    </row>
    <row r="106" spans="1:17" ht="12.75" customHeight="1">
      <c r="A106" s="57">
        <v>111303</v>
      </c>
      <c r="B106" s="58" t="s">
        <v>2655</v>
      </c>
      <c r="C106" s="57">
        <v>11000</v>
      </c>
      <c r="D106" s="57">
        <v>111303</v>
      </c>
      <c r="E106" s="57"/>
      <c r="F106" s="57">
        <v>127012</v>
      </c>
      <c r="G106" s="58"/>
      <c r="H106" s="38"/>
      <c r="I106" s="93" t="str">
        <f t="shared" si="2"/>
        <v/>
      </c>
      <c r="Q106" s="93" t="str">
        <f t="shared" si="3"/>
        <v>111303</v>
      </c>
    </row>
    <row r="107" spans="1:17" ht="12.75" customHeight="1">
      <c r="A107" s="57">
        <v>111305</v>
      </c>
      <c r="B107" s="58" t="s">
        <v>3253</v>
      </c>
      <c r="C107" s="57">
        <v>11000</v>
      </c>
      <c r="D107" s="57">
        <v>111305</v>
      </c>
      <c r="E107" s="57"/>
      <c r="F107" s="57">
        <v>111191</v>
      </c>
      <c r="G107" s="58"/>
      <c r="H107" s="38"/>
      <c r="I107" s="93" t="str">
        <f t="shared" si="2"/>
        <v/>
      </c>
      <c r="Q107" s="93" t="str">
        <f t="shared" si="3"/>
        <v>111305</v>
      </c>
    </row>
    <row r="108" spans="1:17" ht="12.75" customHeight="1">
      <c r="A108" s="57">
        <v>111307</v>
      </c>
      <c r="B108" s="58" t="s">
        <v>2262</v>
      </c>
      <c r="C108" s="57">
        <v>11000</v>
      </c>
      <c r="D108" s="57">
        <v>111307</v>
      </c>
      <c r="E108" s="57"/>
      <c r="F108" s="57">
        <v>125012</v>
      </c>
      <c r="G108" s="58"/>
      <c r="H108" s="38"/>
      <c r="I108" s="93" t="str">
        <f t="shared" si="2"/>
        <v/>
      </c>
      <c r="Q108" s="93" t="str">
        <f t="shared" si="3"/>
        <v>111307</v>
      </c>
    </row>
    <row r="109" spans="1:17" ht="12.75" customHeight="1">
      <c r="A109" s="105">
        <v>111310</v>
      </c>
      <c r="B109" s="38" t="s">
        <v>4878</v>
      </c>
      <c r="C109" s="1050">
        <v>11000</v>
      </c>
      <c r="D109" s="1055">
        <v>111310</v>
      </c>
      <c r="E109" s="1050"/>
      <c r="F109" s="1050">
        <v>124017</v>
      </c>
      <c r="G109" s="38"/>
      <c r="H109" s="38"/>
      <c r="I109" s="93" t="str">
        <f t="shared" si="2"/>
        <v/>
      </c>
      <c r="Q109" s="93" t="str">
        <f t="shared" si="3"/>
        <v>111310</v>
      </c>
    </row>
    <row r="110" spans="1:17" ht="12.75" customHeight="1">
      <c r="A110" s="451">
        <v>111313</v>
      </c>
      <c r="B110" s="58" t="s">
        <v>8201</v>
      </c>
      <c r="C110" s="450">
        <v>11000</v>
      </c>
      <c r="D110" s="450">
        <v>111313</v>
      </c>
      <c r="E110" s="450"/>
      <c r="F110" s="450">
        <v>122011</v>
      </c>
      <c r="G110" s="452"/>
      <c r="H110" s="452"/>
      <c r="I110" s="93" t="str">
        <f t="shared" si="2"/>
        <v/>
      </c>
      <c r="Q110" s="93" t="str">
        <f t="shared" si="3"/>
        <v>111313</v>
      </c>
    </row>
    <row r="111" spans="1:17" ht="12.75" customHeight="1">
      <c r="A111" s="105">
        <v>111402</v>
      </c>
      <c r="B111" s="38" t="s">
        <v>6798</v>
      </c>
      <c r="C111" s="444">
        <v>11000</v>
      </c>
      <c r="D111" s="1055">
        <v>111402</v>
      </c>
      <c r="E111" s="444"/>
      <c r="F111" s="444">
        <v>123010</v>
      </c>
      <c r="G111" s="38"/>
      <c r="H111" s="38"/>
      <c r="I111" s="93" t="str">
        <f t="shared" si="2"/>
        <v/>
      </c>
      <c r="Q111" s="93" t="str">
        <f t="shared" si="3"/>
        <v>111402</v>
      </c>
    </row>
    <row r="112" spans="1:17" ht="12.75" customHeight="1">
      <c r="A112" s="57">
        <v>111403</v>
      </c>
      <c r="B112" s="58" t="s">
        <v>2675</v>
      </c>
      <c r="C112" s="57">
        <v>11000</v>
      </c>
      <c r="D112" s="57">
        <v>111403</v>
      </c>
      <c r="E112" s="57"/>
      <c r="F112" s="57">
        <v>116171</v>
      </c>
      <c r="G112" s="58"/>
      <c r="H112" s="38"/>
      <c r="I112" s="93" t="str">
        <f t="shared" si="2"/>
        <v/>
      </c>
      <c r="Q112" s="93" t="str">
        <f t="shared" si="3"/>
        <v>111403</v>
      </c>
    </row>
    <row r="113" spans="1:17" ht="12.75" customHeight="1">
      <c r="A113" s="57">
        <v>111404</v>
      </c>
      <c r="B113" s="58" t="s">
        <v>2838</v>
      </c>
      <c r="C113" s="57">
        <v>11000</v>
      </c>
      <c r="D113" s="57">
        <v>111404</v>
      </c>
      <c r="E113" s="57"/>
      <c r="F113" s="57">
        <v>114085</v>
      </c>
      <c r="G113" s="58"/>
      <c r="H113" s="38"/>
      <c r="I113" s="93" t="str">
        <f t="shared" si="2"/>
        <v/>
      </c>
      <c r="Q113" s="93" t="str">
        <f t="shared" si="3"/>
        <v>111404</v>
      </c>
    </row>
    <row r="114" spans="1:17" ht="12.75" customHeight="1">
      <c r="A114" s="57">
        <v>111405</v>
      </c>
      <c r="B114" s="58" t="s">
        <v>3254</v>
      </c>
      <c r="C114" s="57">
        <v>11000</v>
      </c>
      <c r="D114" s="57">
        <v>111405</v>
      </c>
      <c r="E114" s="57"/>
      <c r="F114" s="57">
        <v>116171</v>
      </c>
      <c r="G114" s="58"/>
      <c r="H114" s="38"/>
      <c r="I114" s="93" t="str">
        <f t="shared" si="2"/>
        <v/>
      </c>
      <c r="Q114" s="93" t="str">
        <f t="shared" si="3"/>
        <v>111405</v>
      </c>
    </row>
    <row r="115" spans="1:17" ht="12.75" customHeight="1">
      <c r="A115" s="57">
        <v>111407</v>
      </c>
      <c r="B115" s="58" t="s">
        <v>2263</v>
      </c>
      <c r="C115" s="57">
        <v>11000</v>
      </c>
      <c r="D115" s="57">
        <v>111407</v>
      </c>
      <c r="E115" s="57"/>
      <c r="F115" s="57">
        <v>125017</v>
      </c>
      <c r="G115" s="58"/>
      <c r="H115" s="38"/>
      <c r="I115" s="93" t="str">
        <f t="shared" si="2"/>
        <v/>
      </c>
      <c r="Q115" s="93" t="str">
        <f t="shared" si="3"/>
        <v>111407</v>
      </c>
    </row>
    <row r="116" spans="1:17" ht="12.75" customHeight="1">
      <c r="A116" s="105">
        <v>111410</v>
      </c>
      <c r="B116" s="39" t="s">
        <v>5013</v>
      </c>
      <c r="C116" s="1050">
        <v>11000</v>
      </c>
      <c r="D116" s="1050">
        <v>111410</v>
      </c>
      <c r="E116" s="1050"/>
      <c r="F116" s="1050">
        <v>125011</v>
      </c>
      <c r="G116" s="38"/>
      <c r="H116" s="38"/>
      <c r="I116" s="93" t="str">
        <f t="shared" si="2"/>
        <v/>
      </c>
      <c r="Q116" s="93" t="str">
        <f t="shared" si="3"/>
        <v>111410</v>
      </c>
    </row>
    <row r="117" spans="1:17" ht="12.75" customHeight="1">
      <c r="A117" s="105">
        <v>111413</v>
      </c>
      <c r="B117" s="38" t="s">
        <v>8205</v>
      </c>
      <c r="C117" s="57">
        <v>11000</v>
      </c>
      <c r="D117" s="105">
        <v>111413</v>
      </c>
      <c r="E117" s="57"/>
      <c r="F117" s="57">
        <v>125011</v>
      </c>
      <c r="G117" s="58"/>
      <c r="H117" s="38"/>
      <c r="I117" s="93" t="str">
        <f t="shared" si="2"/>
        <v/>
      </c>
      <c r="Q117" s="93" t="str">
        <f t="shared" si="3"/>
        <v>111413</v>
      </c>
    </row>
    <row r="118" spans="1:17" ht="12.75" customHeight="1">
      <c r="A118" s="105">
        <v>111502</v>
      </c>
      <c r="B118" s="39" t="s">
        <v>6800</v>
      </c>
      <c r="C118" s="410">
        <v>11000</v>
      </c>
      <c r="D118" s="410">
        <v>111502</v>
      </c>
      <c r="E118" s="410"/>
      <c r="F118" s="410">
        <v>122011</v>
      </c>
      <c r="G118" s="38"/>
      <c r="H118" s="38"/>
      <c r="I118" s="93" t="str">
        <f t="shared" si="2"/>
        <v/>
      </c>
      <c r="Q118" s="93" t="str">
        <f t="shared" si="3"/>
        <v>111502</v>
      </c>
    </row>
    <row r="119" spans="1:17" ht="12.75" customHeight="1">
      <c r="A119" s="57">
        <v>111503</v>
      </c>
      <c r="B119" s="58" t="s">
        <v>2679</v>
      </c>
      <c r="C119" s="57">
        <v>11000</v>
      </c>
      <c r="D119" s="57">
        <v>111503</v>
      </c>
      <c r="E119" s="57"/>
      <c r="F119" s="57">
        <v>111041</v>
      </c>
      <c r="G119" s="58"/>
      <c r="H119" s="38"/>
      <c r="I119" s="93" t="str">
        <f t="shared" si="2"/>
        <v/>
      </c>
      <c r="Q119" s="93" t="str">
        <f t="shared" si="3"/>
        <v>111503</v>
      </c>
    </row>
    <row r="120" spans="1:17" ht="12.75" customHeight="1">
      <c r="A120" s="57">
        <v>111504</v>
      </c>
      <c r="B120" s="58" t="s">
        <v>2839</v>
      </c>
      <c r="C120" s="57">
        <v>11000</v>
      </c>
      <c r="D120" s="57">
        <v>111504</v>
      </c>
      <c r="E120" s="57"/>
      <c r="F120" s="57">
        <v>116171</v>
      </c>
      <c r="G120" s="58"/>
      <c r="H120" s="38"/>
      <c r="I120" s="93" t="str">
        <f t="shared" si="2"/>
        <v/>
      </c>
      <c r="Q120" s="93" t="str">
        <f t="shared" si="3"/>
        <v>111504</v>
      </c>
    </row>
    <row r="121" spans="1:17" ht="12.75" customHeight="1">
      <c r="A121" s="57">
        <v>111505</v>
      </c>
      <c r="B121" s="58" t="s">
        <v>3255</v>
      </c>
      <c r="C121" s="57">
        <v>11000</v>
      </c>
      <c r="D121" s="57">
        <v>111505</v>
      </c>
      <c r="E121" s="57"/>
      <c r="F121" s="57">
        <v>117201</v>
      </c>
      <c r="G121" s="58"/>
      <c r="H121" s="38"/>
      <c r="I121" s="93" t="str">
        <f t="shared" si="2"/>
        <v/>
      </c>
      <c r="Q121" s="93" t="str">
        <f t="shared" si="3"/>
        <v>111505</v>
      </c>
    </row>
    <row r="122" spans="1:17" ht="12.75" customHeight="1">
      <c r="A122" s="57">
        <v>111507</v>
      </c>
      <c r="B122" s="58" t="s">
        <v>2266</v>
      </c>
      <c r="C122" s="57">
        <v>11000</v>
      </c>
      <c r="D122" s="57">
        <v>111507</v>
      </c>
      <c r="E122" s="57"/>
      <c r="F122" s="57">
        <v>112107</v>
      </c>
      <c r="G122" s="58"/>
      <c r="H122" s="38"/>
      <c r="I122" s="93" t="str">
        <f t="shared" si="2"/>
        <v/>
      </c>
      <c r="Q122" s="93" t="str">
        <f t="shared" si="3"/>
        <v>111507</v>
      </c>
    </row>
    <row r="123" spans="1:17" ht="12.75" customHeight="1">
      <c r="A123" s="105">
        <v>111510</v>
      </c>
      <c r="B123" s="39" t="s">
        <v>5012</v>
      </c>
      <c r="C123" s="1050">
        <v>11000</v>
      </c>
      <c r="D123" s="1050">
        <v>111510</v>
      </c>
      <c r="E123" s="1050"/>
      <c r="F123" s="1050">
        <v>112102</v>
      </c>
      <c r="G123" s="38"/>
      <c r="H123" s="38"/>
      <c r="I123" s="93" t="str">
        <f t="shared" si="2"/>
        <v/>
      </c>
      <c r="Q123" s="93" t="str">
        <f t="shared" si="3"/>
        <v>111510</v>
      </c>
    </row>
    <row r="124" spans="1:17" ht="12.75" customHeight="1">
      <c r="A124" s="105">
        <v>111513</v>
      </c>
      <c r="B124" s="38" t="s">
        <v>8210</v>
      </c>
      <c r="C124" s="57">
        <v>11000</v>
      </c>
      <c r="D124" s="105">
        <v>111513</v>
      </c>
      <c r="E124" s="57"/>
      <c r="F124" s="57">
        <v>125012</v>
      </c>
      <c r="G124" s="58"/>
      <c r="H124" s="38"/>
      <c r="I124" s="93" t="str">
        <f t="shared" si="2"/>
        <v/>
      </c>
      <c r="Q124" s="93" t="str">
        <f t="shared" si="3"/>
        <v>111513</v>
      </c>
    </row>
    <row r="125" spans="1:17" ht="12.75" customHeight="1">
      <c r="A125" s="105">
        <v>111602</v>
      </c>
      <c r="B125" s="38" t="s">
        <v>6799</v>
      </c>
      <c r="C125" s="410">
        <v>11000</v>
      </c>
      <c r="D125" s="410">
        <v>111602</v>
      </c>
      <c r="E125" s="410"/>
      <c r="F125" s="410">
        <v>126016</v>
      </c>
      <c r="G125" s="38"/>
      <c r="H125" s="38"/>
      <c r="I125" s="93" t="str">
        <f t="shared" si="2"/>
        <v/>
      </c>
      <c r="Q125" s="93" t="str">
        <f t="shared" si="3"/>
        <v>111602</v>
      </c>
    </row>
    <row r="126" spans="1:17" ht="12.75" customHeight="1">
      <c r="A126" s="57">
        <v>111603</v>
      </c>
      <c r="B126" s="58" t="s">
        <v>2680</v>
      </c>
      <c r="C126" s="57">
        <v>11000</v>
      </c>
      <c r="D126" s="57">
        <v>111603</v>
      </c>
      <c r="E126" s="57"/>
      <c r="F126" s="57">
        <v>111191</v>
      </c>
      <c r="G126" s="58"/>
      <c r="H126" s="38"/>
      <c r="I126" s="93" t="str">
        <f t="shared" si="2"/>
        <v/>
      </c>
      <c r="Q126" s="93" t="str">
        <f t="shared" si="3"/>
        <v>111603</v>
      </c>
    </row>
    <row r="127" spans="1:17" ht="12.75" customHeight="1">
      <c r="A127" s="57">
        <v>111605</v>
      </c>
      <c r="B127" s="58" t="s">
        <v>6010</v>
      </c>
      <c r="C127" s="57">
        <v>11000</v>
      </c>
      <c r="D127" s="57">
        <v>111605</v>
      </c>
      <c r="E127" s="57"/>
      <c r="F127" s="57">
        <v>114086</v>
      </c>
      <c r="G127" s="58"/>
      <c r="H127" s="38"/>
      <c r="I127" s="93" t="str">
        <f t="shared" si="2"/>
        <v/>
      </c>
      <c r="Q127" s="93" t="str">
        <f t="shared" si="3"/>
        <v>111605</v>
      </c>
    </row>
    <row r="128" spans="1:17" ht="12.75" customHeight="1">
      <c r="A128" s="57">
        <v>111607</v>
      </c>
      <c r="B128" s="58" t="s">
        <v>2267</v>
      </c>
      <c r="C128" s="57">
        <v>11000</v>
      </c>
      <c r="D128" s="57">
        <v>111607</v>
      </c>
      <c r="E128" s="57"/>
      <c r="F128" s="57">
        <v>113150</v>
      </c>
      <c r="G128" s="58"/>
      <c r="H128" s="38"/>
      <c r="I128" s="93" t="str">
        <f t="shared" si="2"/>
        <v/>
      </c>
      <c r="Q128" s="93" t="str">
        <f t="shared" si="3"/>
        <v>111607</v>
      </c>
    </row>
    <row r="129" spans="1:17" ht="12.75" customHeight="1">
      <c r="A129" s="105">
        <v>111610</v>
      </c>
      <c r="B129" s="39" t="s">
        <v>5014</v>
      </c>
      <c r="C129" s="1050">
        <v>11000</v>
      </c>
      <c r="D129" s="1050">
        <v>111610</v>
      </c>
      <c r="E129" s="1050"/>
      <c r="F129" s="1050">
        <v>117222</v>
      </c>
      <c r="G129" s="38"/>
      <c r="H129" s="38"/>
      <c r="I129" s="93" t="str">
        <f t="shared" si="2"/>
        <v/>
      </c>
      <c r="Q129" s="93" t="str">
        <f t="shared" si="3"/>
        <v>111610</v>
      </c>
    </row>
    <row r="130" spans="1:17" ht="12.75" customHeight="1">
      <c r="A130" s="105">
        <v>111613</v>
      </c>
      <c r="B130" s="38" t="s">
        <v>8206</v>
      </c>
      <c r="C130" s="57">
        <v>11000</v>
      </c>
      <c r="D130" s="105">
        <v>111613</v>
      </c>
      <c r="E130" s="57"/>
      <c r="F130" s="57">
        <v>117224</v>
      </c>
      <c r="G130" s="58"/>
      <c r="H130" s="38"/>
      <c r="I130" s="93" t="str">
        <f t="shared" si="2"/>
        <v/>
      </c>
      <c r="Q130" s="93" t="str">
        <f t="shared" si="3"/>
        <v>111613</v>
      </c>
    </row>
    <row r="131" spans="1:17" ht="12.75" customHeight="1">
      <c r="A131" s="105">
        <v>111702</v>
      </c>
      <c r="B131" s="38" t="s">
        <v>6801</v>
      </c>
      <c r="C131" s="410">
        <v>11000</v>
      </c>
      <c r="D131" s="410">
        <v>111702</v>
      </c>
      <c r="E131" s="410"/>
      <c r="F131" s="410">
        <v>114086</v>
      </c>
      <c r="G131" s="38"/>
      <c r="H131" s="38"/>
      <c r="I131" s="93" t="str">
        <f t="shared" si="2"/>
        <v/>
      </c>
      <c r="Q131" s="93" t="str">
        <f t="shared" si="3"/>
        <v>111702</v>
      </c>
    </row>
    <row r="132" spans="1:17" ht="12.75" customHeight="1">
      <c r="A132" s="57">
        <v>111703</v>
      </c>
      <c r="B132" s="58" t="s">
        <v>3453</v>
      </c>
      <c r="C132" s="57">
        <v>11000</v>
      </c>
      <c r="D132" s="57">
        <v>111703</v>
      </c>
      <c r="E132" s="57"/>
      <c r="F132" s="57">
        <v>114081</v>
      </c>
      <c r="G132" s="58"/>
      <c r="H132" s="38"/>
      <c r="I132" s="93" t="str">
        <f t="shared" si="2"/>
        <v/>
      </c>
      <c r="Q132" s="93" t="str">
        <f t="shared" si="3"/>
        <v>111703</v>
      </c>
    </row>
    <row r="133" spans="1:17" ht="12.75" customHeight="1">
      <c r="A133" s="57">
        <v>111704</v>
      </c>
      <c r="B133" s="58" t="s">
        <v>978</v>
      </c>
      <c r="C133" s="57">
        <v>11000</v>
      </c>
      <c r="D133" s="57">
        <v>111704</v>
      </c>
      <c r="E133" s="57"/>
      <c r="F133" s="57">
        <v>114087</v>
      </c>
      <c r="G133" s="58"/>
      <c r="H133" s="38"/>
      <c r="I133" s="93" t="str">
        <f t="shared" si="2"/>
        <v/>
      </c>
      <c r="Q133" s="93" t="str">
        <f t="shared" si="3"/>
        <v>111704</v>
      </c>
    </row>
    <row r="134" spans="1:17" ht="12.75" customHeight="1">
      <c r="A134" s="57">
        <v>111705</v>
      </c>
      <c r="B134" s="58" t="s">
        <v>759</v>
      </c>
      <c r="C134" s="57">
        <v>11000</v>
      </c>
      <c r="D134" s="57">
        <v>111705</v>
      </c>
      <c r="E134" s="57"/>
      <c r="F134" s="57">
        <v>131015</v>
      </c>
      <c r="G134" s="58"/>
      <c r="H134" s="38" t="s">
        <v>8266</v>
      </c>
      <c r="I134" s="93" t="str">
        <f t="shared" ref="I134:I198" si="4">LEFT(H134,3)</f>
        <v>End</v>
      </c>
      <c r="Q134" s="93" t="str">
        <f t="shared" si="3"/>
        <v>111705</v>
      </c>
    </row>
    <row r="135" spans="1:17" ht="12.75" customHeight="1">
      <c r="A135" s="57">
        <v>111707</v>
      </c>
      <c r="B135" s="58" t="s">
        <v>2268</v>
      </c>
      <c r="C135" s="57">
        <v>11000</v>
      </c>
      <c r="D135" s="57">
        <v>111707</v>
      </c>
      <c r="E135" s="57"/>
      <c r="F135" s="57">
        <v>113156</v>
      </c>
      <c r="G135" s="58"/>
      <c r="H135" s="38"/>
      <c r="I135" s="93" t="str">
        <f t="shared" si="4"/>
        <v/>
      </c>
      <c r="Q135" s="93" t="str">
        <f t="shared" ref="Q135:Q199" si="5">TEXT($A135,0)</f>
        <v>111707</v>
      </c>
    </row>
    <row r="136" spans="1:17" ht="12.75" customHeight="1">
      <c r="A136" s="105">
        <v>111710</v>
      </c>
      <c r="B136" s="39" t="s">
        <v>5015</v>
      </c>
      <c r="C136" s="1050">
        <v>11000</v>
      </c>
      <c r="D136" s="1050">
        <v>111710</v>
      </c>
      <c r="E136" s="1050"/>
      <c r="F136" s="1050">
        <v>111197</v>
      </c>
      <c r="G136" s="38"/>
      <c r="H136" s="38"/>
      <c r="I136" s="93" t="str">
        <f t="shared" si="4"/>
        <v/>
      </c>
      <c r="Q136" s="93" t="str">
        <f t="shared" si="5"/>
        <v>111710</v>
      </c>
    </row>
    <row r="137" spans="1:17" ht="12.75" customHeight="1">
      <c r="A137" s="105">
        <v>111713</v>
      </c>
      <c r="B137" s="38" t="s">
        <v>8207</v>
      </c>
      <c r="C137" s="57">
        <v>11000</v>
      </c>
      <c r="D137" s="105">
        <v>111713</v>
      </c>
      <c r="E137" s="57"/>
      <c r="F137" s="57">
        <v>117225</v>
      </c>
      <c r="G137" s="58"/>
      <c r="H137" s="38"/>
      <c r="I137" s="93" t="str">
        <f t="shared" si="4"/>
        <v/>
      </c>
      <c r="Q137" s="93" t="str">
        <f t="shared" si="5"/>
        <v>111713</v>
      </c>
    </row>
    <row r="138" spans="1:17" ht="12.75" customHeight="1">
      <c r="A138" s="105">
        <v>111802</v>
      </c>
      <c r="B138" s="38" t="s">
        <v>6802</v>
      </c>
      <c r="C138" s="410">
        <v>11000</v>
      </c>
      <c r="D138" s="410">
        <v>111802</v>
      </c>
      <c r="E138" s="410"/>
      <c r="F138" s="410">
        <v>124017</v>
      </c>
      <c r="G138" s="38"/>
      <c r="H138" s="38"/>
      <c r="I138" s="93" t="str">
        <f t="shared" si="4"/>
        <v/>
      </c>
      <c r="Q138" s="93" t="str">
        <f t="shared" si="5"/>
        <v>111802</v>
      </c>
    </row>
    <row r="139" spans="1:17" ht="12.75" customHeight="1">
      <c r="A139" s="57">
        <v>111803</v>
      </c>
      <c r="B139" s="58" t="s">
        <v>3454</v>
      </c>
      <c r="C139" s="57">
        <v>11000</v>
      </c>
      <c r="D139" s="57">
        <v>111803</v>
      </c>
      <c r="E139" s="57"/>
      <c r="F139" s="57">
        <v>117201</v>
      </c>
      <c r="G139" s="58"/>
      <c r="H139" s="38"/>
      <c r="I139" s="93" t="str">
        <f t="shared" si="4"/>
        <v/>
      </c>
      <c r="Q139" s="93" t="str">
        <f t="shared" si="5"/>
        <v>111803</v>
      </c>
    </row>
    <row r="140" spans="1:17" ht="12.75" customHeight="1">
      <c r="A140" s="57">
        <v>111804</v>
      </c>
      <c r="B140" s="58" t="s">
        <v>979</v>
      </c>
      <c r="C140" s="57">
        <v>11000</v>
      </c>
      <c r="D140" s="57">
        <v>111804</v>
      </c>
      <c r="E140" s="57"/>
      <c r="F140" s="57">
        <v>123011</v>
      </c>
      <c r="G140" s="58"/>
      <c r="H140" s="38"/>
      <c r="I140" s="93" t="str">
        <f t="shared" si="4"/>
        <v/>
      </c>
      <c r="Q140" s="93" t="str">
        <f t="shared" si="5"/>
        <v>111804</v>
      </c>
    </row>
    <row r="141" spans="1:17" ht="12.75" customHeight="1">
      <c r="A141" s="57">
        <v>111807</v>
      </c>
      <c r="B141" s="58" t="s">
        <v>2269</v>
      </c>
      <c r="C141" s="57">
        <v>11000</v>
      </c>
      <c r="D141" s="57">
        <v>111807</v>
      </c>
      <c r="E141" s="57"/>
      <c r="F141" s="57">
        <v>117225</v>
      </c>
      <c r="G141" s="58"/>
      <c r="H141" s="38"/>
      <c r="I141" s="93" t="str">
        <f t="shared" si="4"/>
        <v/>
      </c>
      <c r="Q141" s="93" t="str">
        <f t="shared" si="5"/>
        <v>111807</v>
      </c>
    </row>
    <row r="142" spans="1:17" ht="12.75" customHeight="1">
      <c r="A142" s="105">
        <v>111810</v>
      </c>
      <c r="B142" s="103" t="s">
        <v>5016</v>
      </c>
      <c r="C142" s="1050">
        <v>11000</v>
      </c>
      <c r="D142" s="1055">
        <v>111810</v>
      </c>
      <c r="E142" s="1055"/>
      <c r="F142" s="1050">
        <v>125012</v>
      </c>
      <c r="G142" s="38"/>
      <c r="H142" s="38"/>
      <c r="I142" s="93" t="str">
        <f t="shared" si="4"/>
        <v/>
      </c>
      <c r="Q142" s="93" t="str">
        <f t="shared" si="5"/>
        <v>111810</v>
      </c>
    </row>
    <row r="143" spans="1:17" ht="12.75" customHeight="1">
      <c r="A143" s="105">
        <v>111813</v>
      </c>
      <c r="B143" s="38" t="s">
        <v>8208</v>
      </c>
      <c r="C143" s="57">
        <v>11000</v>
      </c>
      <c r="D143" s="105">
        <v>111813</v>
      </c>
      <c r="E143" s="57"/>
      <c r="F143" s="57">
        <v>117227</v>
      </c>
      <c r="G143" s="58"/>
      <c r="H143" s="38"/>
      <c r="I143" s="93" t="str">
        <f t="shared" si="4"/>
        <v/>
      </c>
      <c r="Q143" s="93" t="str">
        <f t="shared" si="5"/>
        <v>111813</v>
      </c>
    </row>
    <row r="144" spans="1:17" ht="12.75" customHeight="1">
      <c r="A144" s="105">
        <v>111902</v>
      </c>
      <c r="B144" s="38" t="s">
        <v>6803</v>
      </c>
      <c r="C144" s="410">
        <v>11000</v>
      </c>
      <c r="D144" s="1055">
        <v>111902</v>
      </c>
      <c r="E144" s="1055"/>
      <c r="F144" s="1055">
        <v>125017</v>
      </c>
      <c r="G144" s="38"/>
      <c r="H144" s="38"/>
      <c r="I144" s="93" t="str">
        <f t="shared" si="4"/>
        <v/>
      </c>
      <c r="Q144" s="93" t="str">
        <f t="shared" si="5"/>
        <v>111902</v>
      </c>
    </row>
    <row r="145" spans="1:17" ht="12.75" customHeight="1">
      <c r="A145" s="57">
        <v>111903</v>
      </c>
      <c r="B145" s="58" t="s">
        <v>3455</v>
      </c>
      <c r="C145" s="57">
        <v>11000</v>
      </c>
      <c r="D145" s="57">
        <v>111903</v>
      </c>
      <c r="E145" s="57"/>
      <c r="F145" s="57">
        <v>117224</v>
      </c>
      <c r="G145" s="58"/>
      <c r="H145" s="38"/>
      <c r="I145" s="93" t="str">
        <f t="shared" si="4"/>
        <v/>
      </c>
      <c r="Q145" s="93" t="str">
        <f t="shared" si="5"/>
        <v>111903</v>
      </c>
    </row>
    <row r="146" spans="1:17" ht="12.75" customHeight="1">
      <c r="A146" s="57">
        <v>111904</v>
      </c>
      <c r="B146" s="58" t="s">
        <v>6012</v>
      </c>
      <c r="C146" s="57">
        <v>11000</v>
      </c>
      <c r="D146" s="57">
        <v>111904</v>
      </c>
      <c r="E146" s="57"/>
      <c r="F146" s="57">
        <v>114086</v>
      </c>
      <c r="G146" s="58"/>
      <c r="H146" s="38"/>
      <c r="I146" s="93" t="str">
        <f t="shared" si="4"/>
        <v/>
      </c>
      <c r="Q146" s="93" t="str">
        <f t="shared" si="5"/>
        <v>111904</v>
      </c>
    </row>
    <row r="147" spans="1:17" ht="12.75" customHeight="1">
      <c r="A147" s="57">
        <v>111905</v>
      </c>
      <c r="B147" s="58" t="s">
        <v>3071</v>
      </c>
      <c r="C147" s="57">
        <v>11000</v>
      </c>
      <c r="D147" s="57">
        <v>111905</v>
      </c>
      <c r="E147" s="57"/>
      <c r="F147" s="57">
        <v>125012</v>
      </c>
      <c r="G147" s="58"/>
      <c r="H147" s="38"/>
      <c r="I147" s="93" t="str">
        <f t="shared" si="4"/>
        <v/>
      </c>
      <c r="Q147" s="93" t="str">
        <f t="shared" si="5"/>
        <v>111905</v>
      </c>
    </row>
    <row r="148" spans="1:17" ht="12.75" customHeight="1">
      <c r="A148" s="57">
        <v>111907</v>
      </c>
      <c r="B148" s="58" t="s">
        <v>2270</v>
      </c>
      <c r="C148" s="57">
        <v>11000</v>
      </c>
      <c r="D148" s="57">
        <v>111907</v>
      </c>
      <c r="E148" s="57"/>
      <c r="F148" s="57">
        <v>117227</v>
      </c>
      <c r="G148" s="58"/>
      <c r="H148" s="38"/>
      <c r="I148" s="93" t="str">
        <f t="shared" si="4"/>
        <v/>
      </c>
      <c r="Q148" s="93" t="str">
        <f t="shared" si="5"/>
        <v>111907</v>
      </c>
    </row>
    <row r="149" spans="1:17" ht="12.75" customHeight="1">
      <c r="A149" s="105">
        <v>111910</v>
      </c>
      <c r="B149" s="39" t="s">
        <v>5017</v>
      </c>
      <c r="C149" s="1050">
        <v>11000</v>
      </c>
      <c r="D149" s="1055">
        <v>111910</v>
      </c>
      <c r="E149" s="1055"/>
      <c r="F149" s="1050">
        <v>118161</v>
      </c>
      <c r="G149" s="38"/>
      <c r="H149" s="38"/>
      <c r="I149" s="93" t="str">
        <f t="shared" si="4"/>
        <v/>
      </c>
      <c r="Q149" s="93" t="str">
        <f t="shared" si="5"/>
        <v>111910</v>
      </c>
    </row>
    <row r="150" spans="1:17" ht="12.75" customHeight="1">
      <c r="A150" s="105">
        <v>111913</v>
      </c>
      <c r="B150" s="38" t="s">
        <v>8209</v>
      </c>
      <c r="C150" s="57">
        <v>11000</v>
      </c>
      <c r="D150" s="105">
        <v>111913</v>
      </c>
      <c r="E150" s="57"/>
      <c r="F150" s="57">
        <v>117228</v>
      </c>
      <c r="G150" s="58"/>
      <c r="H150" s="38"/>
      <c r="I150" s="93" t="str">
        <f t="shared" si="4"/>
        <v/>
      </c>
      <c r="Q150" s="93" t="str">
        <f t="shared" si="5"/>
        <v>111913</v>
      </c>
    </row>
    <row r="151" spans="1:17" ht="12.75" customHeight="1">
      <c r="A151" s="105">
        <v>112002</v>
      </c>
      <c r="B151" s="38" t="s">
        <v>6804</v>
      </c>
      <c r="C151" s="410">
        <v>11000</v>
      </c>
      <c r="D151" s="410">
        <v>112002</v>
      </c>
      <c r="E151" s="410"/>
      <c r="F151" s="410">
        <v>117227</v>
      </c>
      <c r="G151" s="38"/>
      <c r="H151" s="38"/>
      <c r="I151" s="93" t="str">
        <f t="shared" si="4"/>
        <v/>
      </c>
      <c r="Q151" s="93" t="str">
        <f t="shared" si="5"/>
        <v>112002</v>
      </c>
    </row>
    <row r="152" spans="1:17" ht="12.75" customHeight="1">
      <c r="A152" s="57">
        <v>112003</v>
      </c>
      <c r="B152" s="58" t="s">
        <v>6009</v>
      </c>
      <c r="C152" s="57">
        <v>11000</v>
      </c>
      <c r="D152" s="57">
        <v>112003</v>
      </c>
      <c r="E152" s="57"/>
      <c r="F152" s="57">
        <v>114086</v>
      </c>
      <c r="G152" s="58"/>
      <c r="H152" s="38"/>
      <c r="I152" s="93" t="str">
        <f t="shared" si="4"/>
        <v/>
      </c>
      <c r="Q152" s="93" t="str">
        <f t="shared" si="5"/>
        <v>112003</v>
      </c>
    </row>
    <row r="153" spans="1:17" ht="12.75" customHeight="1">
      <c r="A153" s="57">
        <v>112004</v>
      </c>
      <c r="B153" s="58" t="s">
        <v>995</v>
      </c>
      <c r="C153" s="57">
        <v>11000</v>
      </c>
      <c r="D153" s="57">
        <v>112004</v>
      </c>
      <c r="E153" s="57"/>
      <c r="F153" s="57">
        <v>111091</v>
      </c>
      <c r="G153" s="58"/>
      <c r="H153" s="38"/>
      <c r="I153" s="93" t="str">
        <f t="shared" si="4"/>
        <v/>
      </c>
      <c r="Q153" s="93" t="str">
        <f t="shared" si="5"/>
        <v>112004</v>
      </c>
    </row>
    <row r="154" spans="1:17" ht="12.75" customHeight="1">
      <c r="A154" s="57">
        <v>112005</v>
      </c>
      <c r="B154" s="58" t="s">
        <v>3072</v>
      </c>
      <c r="C154" s="57">
        <v>11000</v>
      </c>
      <c r="D154" s="57">
        <v>112005</v>
      </c>
      <c r="E154" s="57"/>
      <c r="F154" s="57">
        <v>125017</v>
      </c>
      <c r="G154" s="58"/>
      <c r="H154" s="38"/>
      <c r="I154" s="93" t="str">
        <f t="shared" si="4"/>
        <v/>
      </c>
      <c r="Q154" s="93" t="str">
        <f t="shared" si="5"/>
        <v>112005</v>
      </c>
    </row>
    <row r="155" spans="1:17" ht="12.75" customHeight="1">
      <c r="A155" s="57">
        <v>112007</v>
      </c>
      <c r="B155" s="58" t="s">
        <v>2271</v>
      </c>
      <c r="C155" s="57">
        <v>11000</v>
      </c>
      <c r="D155" s="57">
        <v>112007</v>
      </c>
      <c r="E155" s="57"/>
      <c r="F155" s="57">
        <v>117228</v>
      </c>
      <c r="G155" s="58"/>
      <c r="H155" s="38"/>
      <c r="I155" s="93" t="str">
        <f t="shared" si="4"/>
        <v/>
      </c>
      <c r="Q155" s="93" t="str">
        <f t="shared" si="5"/>
        <v>112007</v>
      </c>
    </row>
    <row r="156" spans="1:17" ht="12.75" customHeight="1">
      <c r="A156" s="105">
        <v>112010</v>
      </c>
      <c r="B156" s="39" t="s">
        <v>5018</v>
      </c>
      <c r="C156" s="1050">
        <v>11000</v>
      </c>
      <c r="D156" s="1050">
        <v>112010</v>
      </c>
      <c r="E156" s="1050"/>
      <c r="F156" s="1050">
        <v>114081</v>
      </c>
      <c r="G156" s="38"/>
      <c r="H156" s="38"/>
      <c r="I156" s="93" t="str">
        <f t="shared" si="4"/>
        <v/>
      </c>
      <c r="Q156" s="93" t="str">
        <f t="shared" si="5"/>
        <v>112010</v>
      </c>
    </row>
    <row r="157" spans="1:17" ht="12.75" customHeight="1">
      <c r="A157" s="105">
        <v>112013</v>
      </c>
      <c r="B157" s="38" t="s">
        <v>8414</v>
      </c>
      <c r="C157" s="1050">
        <v>11000</v>
      </c>
      <c r="D157" s="1050">
        <v>112013</v>
      </c>
      <c r="E157" s="1050"/>
      <c r="F157" s="1050">
        <v>112102</v>
      </c>
      <c r="G157" s="38"/>
      <c r="H157" s="38"/>
      <c r="I157" s="93" t="str">
        <f t="shared" si="4"/>
        <v/>
      </c>
      <c r="Q157" s="93" t="str">
        <f t="shared" si="5"/>
        <v>112013</v>
      </c>
    </row>
    <row r="158" spans="1:17" ht="12.75" customHeight="1">
      <c r="A158" s="105">
        <v>112102</v>
      </c>
      <c r="B158" s="38" t="s">
        <v>6805</v>
      </c>
      <c r="C158" s="464">
        <v>11000</v>
      </c>
      <c r="D158" s="464">
        <v>112102</v>
      </c>
      <c r="E158" s="464"/>
      <c r="F158" s="464">
        <v>113111</v>
      </c>
      <c r="G158" s="38"/>
      <c r="H158" s="38"/>
      <c r="I158" s="93" t="str">
        <f t="shared" si="4"/>
        <v/>
      </c>
      <c r="Q158" s="93" t="str">
        <f t="shared" si="5"/>
        <v>112102</v>
      </c>
    </row>
    <row r="159" spans="1:17" ht="12.75" customHeight="1">
      <c r="A159" s="57">
        <v>112105</v>
      </c>
      <c r="B159" s="58" t="s">
        <v>3074</v>
      </c>
      <c r="C159" s="57">
        <v>11000</v>
      </c>
      <c r="D159" s="57">
        <v>112105</v>
      </c>
      <c r="E159" s="57"/>
      <c r="F159" s="57">
        <v>126012</v>
      </c>
      <c r="G159" s="58"/>
      <c r="H159" s="38"/>
      <c r="I159" s="93" t="str">
        <f t="shared" si="4"/>
        <v/>
      </c>
      <c r="Q159" s="93" t="str">
        <f t="shared" si="5"/>
        <v>112105</v>
      </c>
    </row>
    <row r="160" spans="1:17" ht="12.75" customHeight="1">
      <c r="A160" s="105">
        <v>112110</v>
      </c>
      <c r="B160" s="39" t="s">
        <v>5019</v>
      </c>
      <c r="C160" s="410">
        <v>11000</v>
      </c>
      <c r="D160" s="410">
        <v>112110</v>
      </c>
      <c r="E160" s="410"/>
      <c r="F160" s="410">
        <v>113150</v>
      </c>
      <c r="G160" s="38"/>
      <c r="H160" s="38"/>
      <c r="I160" s="93" t="str">
        <f t="shared" si="4"/>
        <v/>
      </c>
      <c r="Q160" s="93" t="str">
        <f t="shared" si="5"/>
        <v>112110</v>
      </c>
    </row>
    <row r="161" spans="1:17" ht="12.75" customHeight="1">
      <c r="A161" s="105">
        <v>112113</v>
      </c>
      <c r="B161" s="38" t="s">
        <v>8456</v>
      </c>
      <c r="C161" s="1050">
        <v>11000</v>
      </c>
      <c r="D161" s="1050">
        <v>112113</v>
      </c>
      <c r="E161" s="1050"/>
      <c r="F161" s="1050">
        <v>113111</v>
      </c>
      <c r="G161" s="38"/>
      <c r="H161" s="38"/>
      <c r="I161" s="93" t="str">
        <f t="shared" si="4"/>
        <v/>
      </c>
      <c r="Q161" s="93" t="str">
        <f t="shared" si="5"/>
        <v>112113</v>
      </c>
    </row>
    <row r="162" spans="1:17" ht="12.75" customHeight="1">
      <c r="A162" s="105">
        <v>112202</v>
      </c>
      <c r="B162" s="39" t="s">
        <v>7073</v>
      </c>
      <c r="C162" s="1055">
        <v>11000</v>
      </c>
      <c r="D162" s="1055">
        <v>112202</v>
      </c>
      <c r="E162" s="1055"/>
      <c r="F162" s="1055">
        <v>125012</v>
      </c>
      <c r="G162" s="38"/>
      <c r="H162" s="38"/>
      <c r="I162" s="93" t="str">
        <f t="shared" si="4"/>
        <v/>
      </c>
      <c r="Q162" s="93" t="str">
        <f t="shared" si="5"/>
        <v>112202</v>
      </c>
    </row>
    <row r="163" spans="1:17" ht="12.75" customHeight="1">
      <c r="A163" s="57">
        <v>112203</v>
      </c>
      <c r="B163" s="58" t="s">
        <v>3494</v>
      </c>
      <c r="C163" s="57">
        <v>11000</v>
      </c>
      <c r="D163" s="57">
        <v>112203</v>
      </c>
      <c r="E163" s="57"/>
      <c r="F163" s="57">
        <v>118161</v>
      </c>
      <c r="G163" s="58"/>
      <c r="H163" s="38" t="s">
        <v>6487</v>
      </c>
      <c r="I163" s="93" t="str">
        <f t="shared" si="4"/>
        <v>End</v>
      </c>
      <c r="Q163" s="93" t="str">
        <f t="shared" si="5"/>
        <v>112203</v>
      </c>
    </row>
    <row r="164" spans="1:17" ht="12.75" customHeight="1">
      <c r="A164" s="57">
        <v>112204</v>
      </c>
      <c r="B164" s="1" t="s">
        <v>9014</v>
      </c>
      <c r="C164" s="57">
        <v>11000</v>
      </c>
      <c r="D164" s="57">
        <v>112204</v>
      </c>
      <c r="E164" s="57"/>
      <c r="F164" s="57">
        <v>126016</v>
      </c>
      <c r="G164" s="58"/>
      <c r="H164" s="38"/>
      <c r="I164" s="93" t="str">
        <f t="shared" si="4"/>
        <v/>
      </c>
      <c r="Q164" s="93" t="str">
        <f t="shared" si="5"/>
        <v>112204</v>
      </c>
    </row>
    <row r="165" spans="1:17" ht="12.75" customHeight="1">
      <c r="A165" s="57">
        <v>112205</v>
      </c>
      <c r="B165" s="58" t="s">
        <v>4443</v>
      </c>
      <c r="C165" s="57">
        <v>11000</v>
      </c>
      <c r="D165" s="57">
        <v>112205</v>
      </c>
      <c r="E165" s="57"/>
      <c r="F165" s="57">
        <v>127013</v>
      </c>
      <c r="G165" s="58"/>
      <c r="H165" s="38"/>
      <c r="I165" s="93" t="str">
        <f t="shared" si="4"/>
        <v/>
      </c>
      <c r="Q165" s="93" t="str">
        <f t="shared" si="5"/>
        <v>112205</v>
      </c>
    </row>
    <row r="166" spans="1:17" ht="12.75" customHeight="1">
      <c r="A166" s="57">
        <v>112207</v>
      </c>
      <c r="B166" s="58" t="s">
        <v>4026</v>
      </c>
      <c r="C166" s="57">
        <v>11000</v>
      </c>
      <c r="D166" s="57">
        <v>112207</v>
      </c>
      <c r="E166" s="57"/>
      <c r="F166" s="57">
        <v>113111</v>
      </c>
      <c r="G166" s="58"/>
      <c r="H166" s="38"/>
      <c r="I166" s="93" t="str">
        <f t="shared" si="4"/>
        <v/>
      </c>
      <c r="Q166" s="93" t="str">
        <f t="shared" si="5"/>
        <v>112207</v>
      </c>
    </row>
    <row r="167" spans="1:17" ht="12.75" customHeight="1">
      <c r="A167" s="105">
        <v>112210</v>
      </c>
      <c r="B167" s="39" t="s">
        <v>5020</v>
      </c>
      <c r="C167" s="1050">
        <v>11000</v>
      </c>
      <c r="D167" s="1050">
        <v>112210</v>
      </c>
      <c r="E167" s="1050"/>
      <c r="F167" s="1050">
        <v>131035</v>
      </c>
      <c r="G167" s="38"/>
      <c r="H167" s="38"/>
      <c r="I167" s="93" t="str">
        <f t="shared" si="4"/>
        <v/>
      </c>
      <c r="Q167" s="93" t="str">
        <f t="shared" si="5"/>
        <v>112210</v>
      </c>
    </row>
    <row r="168" spans="1:17" ht="12.75" customHeight="1">
      <c r="A168" s="1395">
        <v>112213</v>
      </c>
      <c r="B168" s="1396" t="s">
        <v>9866</v>
      </c>
      <c r="C168" s="1397">
        <v>11000</v>
      </c>
      <c r="D168" s="1397">
        <v>112213</v>
      </c>
      <c r="E168" s="1397"/>
      <c r="F168" s="1397">
        <v>127015</v>
      </c>
      <c r="G168" s="1396"/>
      <c r="H168" s="1396"/>
      <c r="I168" s="1398" t="str">
        <f>LEFT(H168,3)</f>
        <v/>
      </c>
      <c r="J168" s="1399"/>
      <c r="Q168" s="93"/>
    </row>
    <row r="169" spans="1:17" ht="12.75" customHeight="1">
      <c r="A169" s="105">
        <v>112302</v>
      </c>
      <c r="B169" s="39" t="s">
        <v>7396</v>
      </c>
      <c r="C169" s="1050">
        <v>11000</v>
      </c>
      <c r="D169" s="1050">
        <v>112302</v>
      </c>
      <c r="E169" s="1050"/>
      <c r="F169" s="1050">
        <v>117228</v>
      </c>
      <c r="G169" s="38"/>
      <c r="H169" s="38"/>
      <c r="I169" s="93" t="str">
        <f t="shared" si="4"/>
        <v/>
      </c>
      <c r="Q169" s="93" t="str">
        <f t="shared" si="5"/>
        <v>112302</v>
      </c>
    </row>
    <row r="170" spans="1:17" ht="12.75" customHeight="1">
      <c r="A170" s="57">
        <v>112303</v>
      </c>
      <c r="B170" s="58" t="s">
        <v>2274</v>
      </c>
      <c r="C170" s="57">
        <v>11000</v>
      </c>
      <c r="D170" s="57">
        <v>112303</v>
      </c>
      <c r="E170" s="57"/>
      <c r="F170" s="57">
        <v>122012</v>
      </c>
      <c r="G170" s="58"/>
      <c r="H170" s="38"/>
      <c r="I170" s="93" t="str">
        <f t="shared" si="4"/>
        <v/>
      </c>
      <c r="Q170" s="93" t="str">
        <f t="shared" si="5"/>
        <v>112303</v>
      </c>
    </row>
    <row r="171" spans="1:17" ht="12.75" customHeight="1">
      <c r="A171" s="57">
        <v>112304</v>
      </c>
      <c r="B171" s="58" t="s">
        <v>2628</v>
      </c>
      <c r="C171" s="57">
        <v>11000</v>
      </c>
      <c r="D171" s="57">
        <v>112304</v>
      </c>
      <c r="E171" s="57"/>
      <c r="F171" s="57">
        <v>111041</v>
      </c>
      <c r="G171" s="58"/>
      <c r="H171" s="38"/>
      <c r="I171" s="93" t="str">
        <f t="shared" si="4"/>
        <v/>
      </c>
      <c r="Q171" s="93" t="str">
        <f t="shared" si="5"/>
        <v>112304</v>
      </c>
    </row>
    <row r="172" spans="1:17" ht="12.75" customHeight="1">
      <c r="A172" s="57">
        <v>112305</v>
      </c>
      <c r="B172" s="58" t="s">
        <v>3077</v>
      </c>
      <c r="C172" s="57">
        <v>11000</v>
      </c>
      <c r="D172" s="57">
        <v>112305</v>
      </c>
      <c r="E172" s="57"/>
      <c r="F172" s="57">
        <v>117225</v>
      </c>
      <c r="G172" s="58"/>
      <c r="H172" s="38"/>
      <c r="I172" s="93" t="str">
        <f t="shared" si="4"/>
        <v/>
      </c>
      <c r="Q172" s="93" t="str">
        <f t="shared" si="5"/>
        <v>112305</v>
      </c>
    </row>
    <row r="173" spans="1:17" ht="12.75" customHeight="1">
      <c r="A173" s="105">
        <v>112310</v>
      </c>
      <c r="B173" s="39" t="s">
        <v>5021</v>
      </c>
      <c r="C173" s="1050">
        <v>11000</v>
      </c>
      <c r="D173" s="1050">
        <v>112310</v>
      </c>
      <c r="E173" s="1050"/>
      <c r="F173" s="1050">
        <v>126012</v>
      </c>
      <c r="G173" s="38"/>
      <c r="H173" s="38"/>
      <c r="I173" s="93" t="str">
        <f t="shared" si="4"/>
        <v/>
      </c>
      <c r="Q173" s="93" t="str">
        <f t="shared" si="5"/>
        <v>112310</v>
      </c>
    </row>
    <row r="174" spans="1:17" ht="12.75" customHeight="1">
      <c r="A174" s="105">
        <v>112402</v>
      </c>
      <c r="B174" s="39" t="s">
        <v>7695</v>
      </c>
      <c r="C174" s="1050">
        <v>11000</v>
      </c>
      <c r="D174" s="1050">
        <v>112402</v>
      </c>
      <c r="E174" s="1050"/>
      <c r="F174" s="57">
        <v>117225</v>
      </c>
      <c r="G174" s="38"/>
      <c r="H174" s="38"/>
      <c r="I174" s="93" t="str">
        <f t="shared" si="4"/>
        <v/>
      </c>
      <c r="Q174" s="93" t="str">
        <f t="shared" si="5"/>
        <v>112402</v>
      </c>
    </row>
    <row r="175" spans="1:17" ht="12.75" customHeight="1">
      <c r="A175" s="57">
        <v>112403</v>
      </c>
      <c r="B175" s="58" t="s">
        <v>2277</v>
      </c>
      <c r="C175" s="57">
        <v>11000</v>
      </c>
      <c r="D175" s="57">
        <v>112403</v>
      </c>
      <c r="E175" s="57"/>
      <c r="F175" s="57">
        <v>125012</v>
      </c>
      <c r="G175" s="58"/>
      <c r="H175" s="38"/>
      <c r="I175" s="93" t="str">
        <f t="shared" si="4"/>
        <v/>
      </c>
      <c r="Q175" s="93" t="str">
        <f t="shared" si="5"/>
        <v>112403</v>
      </c>
    </row>
    <row r="176" spans="1:17" ht="12.75" customHeight="1">
      <c r="A176" s="57">
        <v>112404</v>
      </c>
      <c r="B176" s="58" t="s">
        <v>2629</v>
      </c>
      <c r="C176" s="57">
        <v>11000</v>
      </c>
      <c r="D176" s="57">
        <v>112404</v>
      </c>
      <c r="E176" s="57"/>
      <c r="F176" s="57">
        <v>111191</v>
      </c>
      <c r="G176" s="58"/>
      <c r="H176" s="38"/>
      <c r="I176" s="93" t="str">
        <f t="shared" si="4"/>
        <v/>
      </c>
      <c r="Q176" s="93" t="str">
        <f t="shared" si="5"/>
        <v>112404</v>
      </c>
    </row>
    <row r="177" spans="1:17" ht="12.75" customHeight="1">
      <c r="A177" s="57">
        <v>112405</v>
      </c>
      <c r="B177" s="58" t="s">
        <v>3078</v>
      </c>
      <c r="C177" s="57">
        <v>11000</v>
      </c>
      <c r="D177" s="57">
        <v>112405</v>
      </c>
      <c r="E177" s="57"/>
      <c r="F177" s="57">
        <v>117227</v>
      </c>
      <c r="G177" s="58"/>
      <c r="H177" s="38"/>
      <c r="I177" s="93" t="str">
        <f t="shared" si="4"/>
        <v/>
      </c>
      <c r="Q177" s="93" t="str">
        <f t="shared" si="5"/>
        <v>112405</v>
      </c>
    </row>
    <row r="178" spans="1:17" ht="12.75" customHeight="1">
      <c r="A178" s="57">
        <v>112407</v>
      </c>
      <c r="B178" s="58" t="s">
        <v>5571</v>
      </c>
      <c r="C178" s="57">
        <v>11000</v>
      </c>
      <c r="D178" s="57">
        <v>112407</v>
      </c>
      <c r="E178" s="57"/>
      <c r="F178" s="57">
        <v>112105</v>
      </c>
      <c r="G178" s="58"/>
      <c r="H178" s="38"/>
      <c r="I178" s="93" t="str">
        <f t="shared" si="4"/>
        <v/>
      </c>
      <c r="Q178" s="93" t="str">
        <f t="shared" si="5"/>
        <v>112407</v>
      </c>
    </row>
    <row r="179" spans="1:17" ht="12.75" customHeight="1">
      <c r="A179" s="105">
        <v>112410</v>
      </c>
      <c r="B179" s="39" t="s">
        <v>5022</v>
      </c>
      <c r="C179" s="1050">
        <v>11000</v>
      </c>
      <c r="D179" s="1050">
        <v>112410</v>
      </c>
      <c r="E179" s="1050"/>
      <c r="F179" s="1050">
        <v>114085</v>
      </c>
      <c r="G179" s="38"/>
      <c r="H179" s="38"/>
      <c r="I179" s="93" t="str">
        <f t="shared" si="4"/>
        <v/>
      </c>
      <c r="Q179" s="93" t="str">
        <f t="shared" si="5"/>
        <v>112410</v>
      </c>
    </row>
    <row r="180" spans="1:17" ht="12.75" customHeight="1">
      <c r="A180" s="481">
        <v>112502</v>
      </c>
      <c r="B180" s="482" t="s">
        <v>8382</v>
      </c>
      <c r="C180" s="480">
        <v>11000</v>
      </c>
      <c r="D180" s="480">
        <v>112502</v>
      </c>
      <c r="E180" s="480"/>
      <c r="F180" s="480">
        <v>111197</v>
      </c>
      <c r="G180" s="482"/>
      <c r="H180" s="482"/>
      <c r="I180" s="93" t="str">
        <f t="shared" si="4"/>
        <v/>
      </c>
      <c r="Q180" s="93" t="str">
        <f t="shared" si="5"/>
        <v>112502</v>
      </c>
    </row>
    <row r="181" spans="1:17" ht="12.75" customHeight="1">
      <c r="A181" s="57">
        <v>112503</v>
      </c>
      <c r="B181" s="58" t="s">
        <v>3791</v>
      </c>
      <c r="C181" s="57">
        <v>11000</v>
      </c>
      <c r="D181" s="57">
        <v>112503</v>
      </c>
      <c r="E181" s="57"/>
      <c r="F181" s="57">
        <v>125017</v>
      </c>
      <c r="G181" s="58"/>
      <c r="H181" s="38"/>
      <c r="I181" s="93" t="str">
        <f t="shared" si="4"/>
        <v/>
      </c>
      <c r="Q181" s="93" t="str">
        <f t="shared" si="5"/>
        <v>112503</v>
      </c>
    </row>
    <row r="182" spans="1:17" ht="12.75" customHeight="1">
      <c r="A182" s="57">
        <v>112504</v>
      </c>
      <c r="B182" s="58" t="s">
        <v>2630</v>
      </c>
      <c r="C182" s="57">
        <v>11000</v>
      </c>
      <c r="D182" s="57">
        <v>112504</v>
      </c>
      <c r="E182" s="57"/>
      <c r="F182" s="57">
        <v>121012</v>
      </c>
      <c r="G182" s="58"/>
      <c r="H182" s="38"/>
      <c r="I182" s="93" t="str">
        <f t="shared" si="4"/>
        <v/>
      </c>
      <c r="Q182" s="93" t="str">
        <f t="shared" si="5"/>
        <v>112504</v>
      </c>
    </row>
    <row r="183" spans="1:17" ht="12.75" customHeight="1">
      <c r="A183" s="57">
        <v>112505</v>
      </c>
      <c r="B183" s="58" t="s">
        <v>3079</v>
      </c>
      <c r="C183" s="57">
        <v>11000</v>
      </c>
      <c r="D183" s="57">
        <v>112505</v>
      </c>
      <c r="E183" s="57"/>
      <c r="F183" s="57">
        <v>117228</v>
      </c>
      <c r="G183" s="58"/>
      <c r="H183" s="38"/>
      <c r="I183" s="93" t="str">
        <f t="shared" si="4"/>
        <v/>
      </c>
      <c r="Q183" s="93" t="str">
        <f t="shared" si="5"/>
        <v>112505</v>
      </c>
    </row>
    <row r="184" spans="1:17" ht="12.75" customHeight="1">
      <c r="A184" s="105">
        <v>112510</v>
      </c>
      <c r="B184" s="39" t="s">
        <v>5023</v>
      </c>
      <c r="C184" s="1050">
        <v>11000</v>
      </c>
      <c r="D184" s="1050">
        <v>112510</v>
      </c>
      <c r="E184" s="1050"/>
      <c r="F184" s="1050">
        <v>123010</v>
      </c>
      <c r="G184" s="38"/>
      <c r="H184" s="38"/>
      <c r="I184" s="93" t="str">
        <f t="shared" si="4"/>
        <v/>
      </c>
      <c r="Q184" s="93" t="str">
        <f t="shared" si="5"/>
        <v>112510</v>
      </c>
    </row>
    <row r="185" spans="1:17" ht="12.75" customHeight="1">
      <c r="A185" s="57">
        <v>112603</v>
      </c>
      <c r="B185" s="58" t="s">
        <v>8618</v>
      </c>
      <c r="C185" s="57">
        <v>11000</v>
      </c>
      <c r="D185" s="57">
        <v>112603</v>
      </c>
      <c r="E185" s="57"/>
      <c r="F185" s="57">
        <v>126019</v>
      </c>
      <c r="G185" s="58"/>
      <c r="H185" s="38"/>
      <c r="I185" s="93" t="str">
        <f t="shared" si="4"/>
        <v/>
      </c>
      <c r="Q185" s="93" t="str">
        <f t="shared" si="5"/>
        <v>112603</v>
      </c>
    </row>
    <row r="186" spans="1:17" ht="12.75" customHeight="1">
      <c r="A186" s="57">
        <v>112604</v>
      </c>
      <c r="B186" s="58" t="s">
        <v>2635</v>
      </c>
      <c r="C186" s="57">
        <v>11000</v>
      </c>
      <c r="D186" s="57">
        <v>112604</v>
      </c>
      <c r="E186" s="57"/>
      <c r="F186" s="57">
        <v>125010</v>
      </c>
      <c r="G186" s="58"/>
      <c r="H186" s="38"/>
      <c r="I186" s="93" t="str">
        <f t="shared" si="4"/>
        <v/>
      </c>
      <c r="Q186" s="93" t="str">
        <f t="shared" si="5"/>
        <v>112604</v>
      </c>
    </row>
    <row r="187" spans="1:17" ht="12.75" customHeight="1">
      <c r="A187" s="57">
        <v>112605</v>
      </c>
      <c r="B187" s="58" t="s">
        <v>760</v>
      </c>
      <c r="C187" s="57">
        <v>11000</v>
      </c>
      <c r="D187" s="57">
        <v>112605</v>
      </c>
      <c r="E187" s="57"/>
      <c r="F187" s="57">
        <v>112107</v>
      </c>
      <c r="G187" s="58"/>
      <c r="H187" s="38"/>
      <c r="I187" s="93" t="str">
        <f t="shared" si="4"/>
        <v/>
      </c>
      <c r="Q187" s="93" t="str">
        <f t="shared" si="5"/>
        <v>112605</v>
      </c>
    </row>
    <row r="188" spans="1:17" ht="12.75" customHeight="1">
      <c r="A188" s="105">
        <v>112610</v>
      </c>
      <c r="B188" s="39" t="s">
        <v>5024</v>
      </c>
      <c r="C188" s="1050">
        <v>11000</v>
      </c>
      <c r="D188" s="1050">
        <v>112610</v>
      </c>
      <c r="E188" s="1050"/>
      <c r="F188" s="1050">
        <v>125011</v>
      </c>
      <c r="G188" s="38"/>
      <c r="H188" s="38" t="s">
        <v>5389</v>
      </c>
      <c r="I188" s="93" t="str">
        <f t="shared" si="4"/>
        <v>End</v>
      </c>
      <c r="Q188" s="93" t="str">
        <f t="shared" si="5"/>
        <v>112610</v>
      </c>
    </row>
    <row r="189" spans="1:17" ht="12.75" customHeight="1">
      <c r="A189" s="57">
        <v>112703</v>
      </c>
      <c r="B189" s="58" t="s">
        <v>2654</v>
      </c>
      <c r="C189" s="57">
        <v>11000</v>
      </c>
      <c r="D189" s="57">
        <v>112703</v>
      </c>
      <c r="E189" s="57"/>
      <c r="F189" s="57">
        <v>126012</v>
      </c>
      <c r="G189" s="58"/>
      <c r="H189" s="38"/>
      <c r="I189" s="93" t="str">
        <f t="shared" si="4"/>
        <v/>
      </c>
      <c r="Q189" s="93" t="str">
        <f t="shared" si="5"/>
        <v>112703</v>
      </c>
    </row>
    <row r="190" spans="1:17" ht="12.75" customHeight="1">
      <c r="A190" s="57">
        <v>112704</v>
      </c>
      <c r="B190" s="58" t="s">
        <v>994</v>
      </c>
      <c r="C190" s="57">
        <v>11000</v>
      </c>
      <c r="D190" s="57">
        <v>112704</v>
      </c>
      <c r="E190" s="57"/>
      <c r="F190" s="57">
        <v>111021</v>
      </c>
      <c r="G190" s="58"/>
      <c r="H190" s="38"/>
      <c r="I190" s="93" t="str">
        <f t="shared" si="4"/>
        <v/>
      </c>
      <c r="Q190" s="93" t="str">
        <f t="shared" si="5"/>
        <v>112704</v>
      </c>
    </row>
    <row r="191" spans="1:17" ht="12.75" customHeight="1">
      <c r="A191" s="57">
        <v>112705</v>
      </c>
      <c r="B191" s="58" t="s">
        <v>761</v>
      </c>
      <c r="C191" s="57">
        <v>11000</v>
      </c>
      <c r="D191" s="57">
        <v>112705</v>
      </c>
      <c r="E191" s="57"/>
      <c r="F191" s="57">
        <v>113150</v>
      </c>
      <c r="G191" s="58"/>
      <c r="H191" s="38"/>
      <c r="I191" s="93" t="str">
        <f t="shared" si="4"/>
        <v/>
      </c>
      <c r="Q191" s="93" t="str">
        <f t="shared" si="5"/>
        <v>112705</v>
      </c>
    </row>
    <row r="192" spans="1:17" ht="12.75" customHeight="1">
      <c r="A192" s="105">
        <v>112710</v>
      </c>
      <c r="B192" s="39" t="s">
        <v>5025</v>
      </c>
      <c r="C192" s="1055">
        <v>11000</v>
      </c>
      <c r="D192" s="1055">
        <v>112710</v>
      </c>
      <c r="E192" s="1050"/>
      <c r="F192" s="1050">
        <v>111191</v>
      </c>
      <c r="G192" s="38"/>
      <c r="H192" s="38"/>
      <c r="I192" s="93" t="str">
        <f t="shared" si="4"/>
        <v/>
      </c>
      <c r="Q192" s="93" t="str">
        <f t="shared" si="5"/>
        <v>112710</v>
      </c>
    </row>
    <row r="193" spans="1:17" ht="12.75" customHeight="1">
      <c r="A193" s="57">
        <v>112803</v>
      </c>
      <c r="B193" s="38" t="s">
        <v>7821</v>
      </c>
      <c r="C193" s="57">
        <v>11000</v>
      </c>
      <c r="D193" s="57">
        <v>112803</v>
      </c>
      <c r="E193" s="57"/>
      <c r="F193" s="57">
        <v>127014</v>
      </c>
      <c r="G193" s="58"/>
      <c r="H193" s="38"/>
      <c r="I193" s="93" t="str">
        <f t="shared" si="4"/>
        <v/>
      </c>
      <c r="Q193" s="93" t="str">
        <f t="shared" si="5"/>
        <v>112803</v>
      </c>
    </row>
    <row r="194" spans="1:17" ht="12.75" customHeight="1">
      <c r="A194" s="57">
        <v>112804</v>
      </c>
      <c r="B194" s="58" t="s">
        <v>2450</v>
      </c>
      <c r="C194" s="57">
        <v>11000</v>
      </c>
      <c r="D194" s="57">
        <v>112804</v>
      </c>
      <c r="E194" s="57"/>
      <c r="F194" s="57">
        <v>118493</v>
      </c>
      <c r="G194" s="58"/>
      <c r="H194" s="38"/>
      <c r="I194" s="93" t="str">
        <f t="shared" si="4"/>
        <v/>
      </c>
      <c r="Q194" s="93" t="str">
        <f t="shared" si="5"/>
        <v>112804</v>
      </c>
    </row>
    <row r="195" spans="1:17" ht="12.75" customHeight="1">
      <c r="A195" s="57">
        <v>112805</v>
      </c>
      <c r="B195" s="58" t="s">
        <v>762</v>
      </c>
      <c r="C195" s="57">
        <v>11000</v>
      </c>
      <c r="D195" s="57">
        <v>112805</v>
      </c>
      <c r="E195" s="57"/>
      <c r="F195" s="57">
        <v>113156</v>
      </c>
      <c r="G195" s="58"/>
      <c r="H195" s="38"/>
      <c r="I195" s="93" t="str">
        <f t="shared" si="4"/>
        <v/>
      </c>
      <c r="Q195" s="93" t="str">
        <f t="shared" si="5"/>
        <v>112805</v>
      </c>
    </row>
    <row r="196" spans="1:17" ht="12.75" customHeight="1">
      <c r="A196" s="105">
        <v>112810</v>
      </c>
      <c r="B196" s="38" t="s">
        <v>5219</v>
      </c>
      <c r="C196" s="1050">
        <v>11000</v>
      </c>
      <c r="D196" s="1050">
        <v>112810</v>
      </c>
      <c r="E196" s="1050"/>
      <c r="F196" s="1050">
        <v>131015</v>
      </c>
      <c r="G196" s="38"/>
      <c r="H196" s="38"/>
      <c r="I196" s="93" t="str">
        <f t="shared" si="4"/>
        <v/>
      </c>
      <c r="Q196" s="93" t="str">
        <f t="shared" si="5"/>
        <v>112810</v>
      </c>
    </row>
    <row r="197" spans="1:17" ht="12.75" customHeight="1">
      <c r="A197" s="57">
        <v>112903</v>
      </c>
      <c r="B197" s="58" t="s">
        <v>2656</v>
      </c>
      <c r="C197" s="57">
        <v>11000</v>
      </c>
      <c r="D197" s="57">
        <v>112903</v>
      </c>
      <c r="E197" s="57"/>
      <c r="F197" s="57">
        <v>127013</v>
      </c>
      <c r="G197" s="58"/>
      <c r="H197" s="38"/>
      <c r="I197" s="93" t="str">
        <f t="shared" si="4"/>
        <v/>
      </c>
      <c r="Q197" s="93" t="str">
        <f t="shared" si="5"/>
        <v>112903</v>
      </c>
    </row>
    <row r="198" spans="1:17" ht="12.75" customHeight="1">
      <c r="A198" s="57">
        <v>112904</v>
      </c>
      <c r="B198" s="58" t="s">
        <v>980</v>
      </c>
      <c r="C198" s="57">
        <v>11000</v>
      </c>
      <c r="D198" s="57">
        <v>112904</v>
      </c>
      <c r="E198" s="57"/>
      <c r="F198" s="57">
        <v>123012</v>
      </c>
      <c r="G198" s="58"/>
      <c r="H198" s="38"/>
      <c r="I198" s="93" t="str">
        <f t="shared" si="4"/>
        <v/>
      </c>
      <c r="Q198" s="93" t="str">
        <f t="shared" si="5"/>
        <v>112904</v>
      </c>
    </row>
    <row r="199" spans="1:17" ht="12.75" customHeight="1">
      <c r="A199" s="57">
        <v>112905</v>
      </c>
      <c r="B199" s="58" t="s">
        <v>3258</v>
      </c>
      <c r="C199" s="57">
        <v>11000</v>
      </c>
      <c r="D199" s="57">
        <v>112905</v>
      </c>
      <c r="E199" s="57"/>
      <c r="F199" s="57">
        <v>111195</v>
      </c>
      <c r="G199" s="58"/>
      <c r="H199" s="38"/>
      <c r="I199" s="93" t="str">
        <f t="shared" ref="I199:I262" si="6">LEFT(H199,3)</f>
        <v/>
      </c>
      <c r="Q199" s="93" t="str">
        <f t="shared" si="5"/>
        <v>112905</v>
      </c>
    </row>
    <row r="200" spans="1:17" ht="12.75" customHeight="1">
      <c r="A200" s="105">
        <v>112910</v>
      </c>
      <c r="B200" s="38" t="s">
        <v>5220</v>
      </c>
      <c r="C200" s="1050">
        <v>11000</v>
      </c>
      <c r="D200" s="1050">
        <v>112910</v>
      </c>
      <c r="E200" s="1050"/>
      <c r="F200" s="1050">
        <v>131010</v>
      </c>
      <c r="G200" s="38"/>
      <c r="H200" s="38"/>
      <c r="I200" s="93" t="str">
        <f t="shared" si="6"/>
        <v/>
      </c>
      <c r="Q200" s="93" t="str">
        <f t="shared" ref="Q200:Q263" si="7">TEXT($A200,0)</f>
        <v>112910</v>
      </c>
    </row>
    <row r="201" spans="1:17" ht="12.75" customHeight="1">
      <c r="A201" s="57">
        <v>113003</v>
      </c>
      <c r="B201" s="58" t="s">
        <v>747</v>
      </c>
      <c r="C201" s="57">
        <v>11000</v>
      </c>
      <c r="D201" s="57">
        <v>113003</v>
      </c>
      <c r="E201" s="57"/>
      <c r="F201" s="57">
        <v>127015</v>
      </c>
      <c r="G201" s="58"/>
      <c r="H201" s="38"/>
      <c r="I201" s="93" t="str">
        <f t="shared" si="6"/>
        <v/>
      </c>
      <c r="Q201" s="93" t="str">
        <f t="shared" si="7"/>
        <v>113003</v>
      </c>
    </row>
    <row r="202" spans="1:17" ht="12.75" customHeight="1">
      <c r="A202" s="57">
        <v>113004</v>
      </c>
      <c r="B202" s="58" t="s">
        <v>981</v>
      </c>
      <c r="C202" s="57">
        <v>11000</v>
      </c>
      <c r="D202" s="57">
        <v>113004</v>
      </c>
      <c r="E202" s="57"/>
      <c r="F202" s="57">
        <v>123015</v>
      </c>
      <c r="G202" s="58"/>
      <c r="H202" s="38"/>
      <c r="I202" s="93" t="str">
        <f t="shared" si="6"/>
        <v/>
      </c>
      <c r="Q202" s="93" t="str">
        <f t="shared" si="7"/>
        <v>113004</v>
      </c>
    </row>
    <row r="203" spans="1:17" ht="12.75" customHeight="1">
      <c r="A203" s="57">
        <v>113005</v>
      </c>
      <c r="B203" s="58" t="s">
        <v>3259</v>
      </c>
      <c r="C203" s="57">
        <v>11000</v>
      </c>
      <c r="D203" s="57">
        <v>113005</v>
      </c>
      <c r="E203" s="57"/>
      <c r="F203" s="57">
        <v>111197</v>
      </c>
      <c r="G203" s="58"/>
      <c r="H203" s="38"/>
      <c r="I203" s="93" t="str">
        <f t="shared" si="6"/>
        <v/>
      </c>
      <c r="Q203" s="93" t="str">
        <f t="shared" si="7"/>
        <v>113005</v>
      </c>
    </row>
    <row r="204" spans="1:17" ht="12.75" customHeight="1">
      <c r="A204" s="57">
        <v>113010</v>
      </c>
      <c r="B204" s="58" t="s">
        <v>5382</v>
      </c>
      <c r="C204" s="57">
        <v>11000</v>
      </c>
      <c r="D204" s="57">
        <v>113010</v>
      </c>
      <c r="E204" s="57"/>
      <c r="F204" s="57">
        <v>125017</v>
      </c>
      <c r="G204" s="58"/>
      <c r="H204" s="38"/>
      <c r="I204" s="93" t="str">
        <f t="shared" si="6"/>
        <v/>
      </c>
      <c r="Q204" s="93" t="str">
        <f t="shared" si="7"/>
        <v>113010</v>
      </c>
    </row>
    <row r="205" spans="1:17" ht="12.75" customHeight="1">
      <c r="A205" s="57">
        <v>113103</v>
      </c>
      <c r="B205" s="58" t="s">
        <v>1120</v>
      </c>
      <c r="C205" s="57">
        <v>11000</v>
      </c>
      <c r="D205" s="57">
        <v>113103</v>
      </c>
      <c r="E205" s="57"/>
      <c r="F205" s="57">
        <v>131010</v>
      </c>
      <c r="G205" s="58"/>
      <c r="H205" s="38" t="s">
        <v>6159</v>
      </c>
      <c r="I205" s="93" t="str">
        <f t="shared" si="6"/>
        <v>End</v>
      </c>
      <c r="Q205" s="93" t="str">
        <f t="shared" si="7"/>
        <v>113103</v>
      </c>
    </row>
    <row r="206" spans="1:17" ht="12.75" customHeight="1">
      <c r="A206" s="57">
        <v>113104</v>
      </c>
      <c r="B206" s="58" t="s">
        <v>982</v>
      </c>
      <c r="C206" s="57">
        <v>11000</v>
      </c>
      <c r="D206" s="57">
        <v>113104</v>
      </c>
      <c r="E206" s="57"/>
      <c r="F206" s="57">
        <v>123016</v>
      </c>
      <c r="G206" s="58"/>
      <c r="H206" s="38"/>
      <c r="I206" s="93" t="str">
        <f t="shared" si="6"/>
        <v/>
      </c>
      <c r="Q206" s="93" t="str">
        <f t="shared" si="7"/>
        <v>113104</v>
      </c>
    </row>
    <row r="207" spans="1:17" ht="12.75" customHeight="1">
      <c r="A207" s="57">
        <v>113105</v>
      </c>
      <c r="B207" s="58" t="s">
        <v>1607</v>
      </c>
      <c r="C207" s="57">
        <v>11000</v>
      </c>
      <c r="D207" s="57">
        <f>+A207</f>
        <v>113105</v>
      </c>
      <c r="E207" s="57"/>
      <c r="F207" s="57">
        <v>114087</v>
      </c>
      <c r="G207" s="58"/>
      <c r="H207" s="38" t="s">
        <v>9880</v>
      </c>
      <c r="I207" s="93" t="str">
        <f t="shared" si="6"/>
        <v>End</v>
      </c>
      <c r="Q207" s="93" t="str">
        <f t="shared" si="7"/>
        <v>113105</v>
      </c>
    </row>
    <row r="208" spans="1:17" ht="12.75" customHeight="1">
      <c r="A208" s="57">
        <v>113110</v>
      </c>
      <c r="B208" s="58" t="s">
        <v>5479</v>
      </c>
      <c r="C208" s="57">
        <v>11000</v>
      </c>
      <c r="D208" s="57">
        <v>113110</v>
      </c>
      <c r="E208" s="57"/>
      <c r="F208" s="57">
        <v>117225</v>
      </c>
      <c r="G208" s="58"/>
      <c r="H208" s="38"/>
      <c r="I208" s="93" t="str">
        <f t="shared" si="6"/>
        <v/>
      </c>
      <c r="Q208" s="93" t="str">
        <f t="shared" si="7"/>
        <v>113110</v>
      </c>
    </row>
    <row r="209" spans="1:17" ht="12.75" customHeight="1">
      <c r="A209" s="57">
        <v>113203</v>
      </c>
      <c r="B209" s="58" t="s">
        <v>2660</v>
      </c>
      <c r="C209" s="57">
        <v>11000</v>
      </c>
      <c r="D209" s="57">
        <v>113203</v>
      </c>
      <c r="E209" s="57"/>
      <c r="F209" s="57">
        <v>112100</v>
      </c>
      <c r="G209" s="58"/>
      <c r="H209" s="38"/>
      <c r="I209" s="93" t="str">
        <f t="shared" si="6"/>
        <v/>
      </c>
      <c r="Q209" s="93" t="str">
        <f t="shared" si="7"/>
        <v>113203</v>
      </c>
    </row>
    <row r="210" spans="1:17" ht="12.75" customHeight="1">
      <c r="A210" s="57">
        <v>113204</v>
      </c>
      <c r="B210" s="58" t="s">
        <v>983</v>
      </c>
      <c r="C210" s="57">
        <v>11000</v>
      </c>
      <c r="D210" s="57">
        <v>113204</v>
      </c>
      <c r="E210" s="57"/>
      <c r="F210" s="57">
        <v>123019</v>
      </c>
      <c r="G210" s="58"/>
      <c r="H210" s="38"/>
      <c r="I210" s="93" t="str">
        <f t="shared" si="6"/>
        <v/>
      </c>
      <c r="Q210" s="93" t="str">
        <f t="shared" si="7"/>
        <v>113204</v>
      </c>
    </row>
    <row r="211" spans="1:17" ht="12.75" customHeight="1">
      <c r="A211" s="57">
        <v>113205</v>
      </c>
      <c r="B211" s="58" t="s">
        <v>3831</v>
      </c>
      <c r="C211" s="57">
        <v>11000</v>
      </c>
      <c r="D211" s="57">
        <v>113205</v>
      </c>
      <c r="E211" s="57"/>
      <c r="F211" s="129">
        <v>124017</v>
      </c>
      <c r="G211" s="52"/>
      <c r="H211" s="38"/>
      <c r="I211" s="93" t="str">
        <f t="shared" si="6"/>
        <v/>
      </c>
      <c r="Q211" s="93" t="str">
        <f t="shared" si="7"/>
        <v>113205</v>
      </c>
    </row>
    <row r="212" spans="1:17" ht="12.75" customHeight="1">
      <c r="A212" s="57">
        <v>113210</v>
      </c>
      <c r="B212" s="58" t="s">
        <v>5897</v>
      </c>
      <c r="C212" s="57">
        <v>11000</v>
      </c>
      <c r="D212" s="57">
        <v>113210</v>
      </c>
      <c r="E212" s="57"/>
      <c r="F212" s="129">
        <v>123021</v>
      </c>
      <c r="G212" s="52"/>
      <c r="H212" s="38"/>
      <c r="I212" s="93" t="str">
        <f t="shared" si="6"/>
        <v/>
      </c>
      <c r="Q212" s="93" t="str">
        <f t="shared" si="7"/>
        <v>113210</v>
      </c>
    </row>
    <row r="213" spans="1:17" ht="12.75" customHeight="1">
      <c r="A213" s="57">
        <v>113303</v>
      </c>
      <c r="B213" s="58" t="s">
        <v>2661</v>
      </c>
      <c r="C213" s="57">
        <v>11000</v>
      </c>
      <c r="D213" s="57">
        <v>113303</v>
      </c>
      <c r="E213" s="57"/>
      <c r="F213" s="57">
        <v>112102</v>
      </c>
      <c r="G213" s="58"/>
      <c r="H213" s="38"/>
      <c r="I213" s="93" t="str">
        <f t="shared" si="6"/>
        <v/>
      </c>
      <c r="Q213" s="93" t="str">
        <f t="shared" si="7"/>
        <v>113303</v>
      </c>
    </row>
    <row r="214" spans="1:17" ht="12.75" customHeight="1">
      <c r="A214" s="57">
        <v>113304</v>
      </c>
      <c r="B214" s="58" t="s">
        <v>984</v>
      </c>
      <c r="C214" s="57">
        <v>11000</v>
      </c>
      <c r="D214" s="57">
        <v>113304</v>
      </c>
      <c r="E214" s="57"/>
      <c r="F214" s="57">
        <v>123017</v>
      </c>
      <c r="G214" s="58"/>
      <c r="H214" s="38"/>
      <c r="I214" s="93" t="str">
        <f t="shared" si="6"/>
        <v/>
      </c>
      <c r="Q214" s="93" t="str">
        <f t="shared" si="7"/>
        <v>113304</v>
      </c>
    </row>
    <row r="215" spans="1:17" ht="12.75" customHeight="1">
      <c r="A215" s="57">
        <v>113305</v>
      </c>
      <c r="B215" s="88" t="s">
        <v>3830</v>
      </c>
      <c r="C215" s="57">
        <v>11000</v>
      </c>
      <c r="D215" s="57">
        <v>113305</v>
      </c>
      <c r="E215" s="57"/>
      <c r="F215" s="57">
        <v>123010</v>
      </c>
      <c r="G215" s="58"/>
      <c r="H215" s="38"/>
      <c r="I215" s="93" t="str">
        <f t="shared" si="6"/>
        <v/>
      </c>
      <c r="Q215" s="93" t="str">
        <f t="shared" si="7"/>
        <v>113305</v>
      </c>
    </row>
    <row r="216" spans="1:17" ht="12.75" customHeight="1">
      <c r="A216" s="1108">
        <v>113310</v>
      </c>
      <c r="B216" s="1109" t="s">
        <v>9454</v>
      </c>
      <c r="C216" s="1108">
        <v>11000</v>
      </c>
      <c r="D216" s="1108">
        <v>1133210</v>
      </c>
      <c r="E216" s="1108"/>
      <c r="F216" s="1111">
        <v>127011</v>
      </c>
      <c r="G216" s="1112"/>
      <c r="H216" s="1098"/>
      <c r="I216" s="1100" t="str">
        <f t="shared" si="6"/>
        <v/>
      </c>
      <c r="J216" s="1101"/>
      <c r="Q216" s="93" t="str">
        <f t="shared" si="7"/>
        <v>113310</v>
      </c>
    </row>
    <row r="217" spans="1:17" ht="12.75" customHeight="1">
      <c r="A217" s="57">
        <v>113403</v>
      </c>
      <c r="B217" s="58" t="s">
        <v>2662</v>
      </c>
      <c r="C217" s="57">
        <v>11000</v>
      </c>
      <c r="D217" s="57">
        <v>113403</v>
      </c>
      <c r="E217" s="57"/>
      <c r="F217" s="57">
        <v>112105</v>
      </c>
      <c r="G217" s="58"/>
      <c r="H217" s="38"/>
      <c r="I217" s="93" t="str">
        <f t="shared" si="6"/>
        <v/>
      </c>
      <c r="Q217" s="93" t="str">
        <f t="shared" si="7"/>
        <v>113403</v>
      </c>
    </row>
    <row r="218" spans="1:17" ht="12.75" customHeight="1">
      <c r="A218" s="57">
        <v>113404</v>
      </c>
      <c r="B218" s="58" t="s">
        <v>985</v>
      </c>
      <c r="C218" s="57">
        <v>11000</v>
      </c>
      <c r="D218" s="57">
        <v>113404</v>
      </c>
      <c r="E218" s="57"/>
      <c r="F218" s="57">
        <v>123014</v>
      </c>
      <c r="G218" s="58"/>
      <c r="H218" s="38"/>
      <c r="I218" s="93" t="str">
        <f t="shared" si="6"/>
        <v/>
      </c>
      <c r="Q218" s="93" t="str">
        <f t="shared" si="7"/>
        <v>113404</v>
      </c>
    </row>
    <row r="219" spans="1:17" ht="12.75" customHeight="1">
      <c r="A219" s="57">
        <v>113405</v>
      </c>
      <c r="B219" s="58" t="s">
        <v>4030</v>
      </c>
      <c r="C219" s="57">
        <v>11000</v>
      </c>
      <c r="D219" s="57">
        <v>113405</v>
      </c>
      <c r="E219" s="57"/>
      <c r="F219" s="57">
        <v>126016</v>
      </c>
      <c r="G219" s="58"/>
      <c r="H219" s="38"/>
      <c r="I219" s="93" t="str">
        <f t="shared" si="6"/>
        <v/>
      </c>
      <c r="Q219" s="93" t="str">
        <f t="shared" si="7"/>
        <v>113405</v>
      </c>
    </row>
    <row r="220" spans="1:17" ht="12.75" customHeight="1">
      <c r="A220" s="57">
        <v>113503</v>
      </c>
      <c r="B220" s="58" t="s">
        <v>2663</v>
      </c>
      <c r="C220" s="57">
        <v>11000</v>
      </c>
      <c r="D220" s="57">
        <v>113503</v>
      </c>
      <c r="E220" s="57"/>
      <c r="F220" s="57">
        <v>112107</v>
      </c>
      <c r="G220" s="58"/>
      <c r="H220" s="38"/>
      <c r="I220" s="93" t="str">
        <f t="shared" si="6"/>
        <v/>
      </c>
      <c r="Q220" s="93" t="str">
        <f t="shared" si="7"/>
        <v>113503</v>
      </c>
    </row>
    <row r="221" spans="1:17" ht="12.75" customHeight="1">
      <c r="A221" s="57">
        <v>113504</v>
      </c>
      <c r="B221" s="58" t="s">
        <v>1807</v>
      </c>
      <c r="C221" s="57">
        <v>11000</v>
      </c>
      <c r="D221" s="57">
        <v>113504</v>
      </c>
      <c r="E221" s="57"/>
      <c r="F221" s="57">
        <v>125012</v>
      </c>
      <c r="G221" s="58"/>
      <c r="H221" s="38"/>
      <c r="I221" s="93" t="str">
        <f t="shared" si="6"/>
        <v/>
      </c>
      <c r="Q221" s="93" t="str">
        <f t="shared" si="7"/>
        <v>113504</v>
      </c>
    </row>
    <row r="222" spans="1:17" ht="12.75" customHeight="1">
      <c r="A222" s="57">
        <v>113505</v>
      </c>
      <c r="B222" s="58" t="s">
        <v>4129</v>
      </c>
      <c r="C222" s="57">
        <v>11000</v>
      </c>
      <c r="D222" s="57">
        <v>113505</v>
      </c>
      <c r="E222" s="57"/>
      <c r="F222" s="57">
        <v>122011</v>
      </c>
      <c r="G222" s="58"/>
      <c r="H222" s="38"/>
      <c r="I222" s="93" t="str">
        <f t="shared" si="6"/>
        <v/>
      </c>
      <c r="Q222" s="93" t="str">
        <f t="shared" si="7"/>
        <v>113505</v>
      </c>
    </row>
    <row r="223" spans="1:17" ht="12.75" customHeight="1">
      <c r="A223" s="57">
        <v>113603</v>
      </c>
      <c r="B223" s="58" t="s">
        <v>2664</v>
      </c>
      <c r="C223" s="57">
        <v>11000</v>
      </c>
      <c r="D223" s="57">
        <v>113603</v>
      </c>
      <c r="E223" s="57"/>
      <c r="F223" s="57">
        <v>112108</v>
      </c>
      <c r="G223" s="58"/>
      <c r="H223" s="38"/>
      <c r="I223" s="93" t="str">
        <f t="shared" si="6"/>
        <v/>
      </c>
      <c r="Q223" s="93" t="str">
        <f t="shared" si="7"/>
        <v>113603</v>
      </c>
    </row>
    <row r="224" spans="1:17" ht="12.75" customHeight="1">
      <c r="A224" s="57">
        <v>113604</v>
      </c>
      <c r="B224" s="58" t="s">
        <v>1808</v>
      </c>
      <c r="C224" s="57">
        <v>11000</v>
      </c>
      <c r="D224" s="57">
        <v>113604</v>
      </c>
      <c r="E224" s="57"/>
      <c r="F224" s="57">
        <v>125017</v>
      </c>
      <c r="G224" s="58"/>
      <c r="H224" s="38"/>
      <c r="I224" s="93" t="str">
        <f t="shared" si="6"/>
        <v/>
      </c>
      <c r="Q224" s="93" t="str">
        <f t="shared" si="7"/>
        <v>113604</v>
      </c>
    </row>
    <row r="225" spans="1:17" ht="12.75" customHeight="1">
      <c r="A225" s="105">
        <v>113605</v>
      </c>
      <c r="B225" s="38" t="s">
        <v>4998</v>
      </c>
      <c r="C225" s="1050">
        <v>11000</v>
      </c>
      <c r="D225" s="1055">
        <v>113605</v>
      </c>
      <c r="E225" s="1055"/>
      <c r="F225" s="1055">
        <v>112105</v>
      </c>
      <c r="G225" s="38"/>
      <c r="H225" s="38"/>
      <c r="I225" s="93" t="str">
        <f t="shared" si="6"/>
        <v/>
      </c>
      <c r="Q225" s="93" t="str">
        <f t="shared" si="7"/>
        <v>113605</v>
      </c>
    </row>
    <row r="226" spans="1:17" ht="12.75" customHeight="1">
      <c r="A226" s="57">
        <v>113703</v>
      </c>
      <c r="B226" s="58" t="s">
        <v>3488</v>
      </c>
      <c r="C226" s="57">
        <v>11000</v>
      </c>
      <c r="D226" s="57">
        <v>113703</v>
      </c>
      <c r="E226" s="57"/>
      <c r="F226" s="57">
        <v>114085</v>
      </c>
      <c r="G226" s="58"/>
      <c r="H226" s="38"/>
      <c r="I226" s="93" t="str">
        <f t="shared" si="6"/>
        <v/>
      </c>
      <c r="Q226" s="93" t="str">
        <f t="shared" si="7"/>
        <v>113703</v>
      </c>
    </row>
    <row r="227" spans="1:17" ht="12.75" customHeight="1">
      <c r="A227" s="57">
        <v>113704</v>
      </c>
      <c r="B227" s="58" t="s">
        <v>996</v>
      </c>
      <c r="C227" s="57">
        <v>11000</v>
      </c>
      <c r="D227" s="57">
        <v>113704</v>
      </c>
      <c r="E227" s="57"/>
      <c r="F227" s="57">
        <v>126011</v>
      </c>
      <c r="G227" s="58"/>
      <c r="H227" s="38"/>
      <c r="I227" s="93" t="str">
        <f t="shared" si="6"/>
        <v/>
      </c>
      <c r="Q227" s="93" t="str">
        <f t="shared" si="7"/>
        <v>113704</v>
      </c>
    </row>
    <row r="228" spans="1:17" ht="12.75" customHeight="1">
      <c r="A228" s="105">
        <v>113705</v>
      </c>
      <c r="B228" s="38" t="s">
        <v>5030</v>
      </c>
      <c r="C228" s="1050">
        <v>11000</v>
      </c>
      <c r="D228" s="1055">
        <v>113705</v>
      </c>
      <c r="E228" s="1055"/>
      <c r="F228" s="1050">
        <v>118493</v>
      </c>
      <c r="G228" s="38"/>
      <c r="H228" s="38" t="s">
        <v>5879</v>
      </c>
      <c r="I228" s="93" t="str">
        <f t="shared" si="6"/>
        <v>End</v>
      </c>
      <c r="Q228" s="93" t="str">
        <f t="shared" si="7"/>
        <v>113705</v>
      </c>
    </row>
    <row r="229" spans="1:17" ht="12.75" customHeight="1">
      <c r="A229" s="57">
        <v>113803</v>
      </c>
      <c r="B229" s="58" t="s">
        <v>3489</v>
      </c>
      <c r="C229" s="57">
        <v>11000</v>
      </c>
      <c r="D229" s="57">
        <v>113803</v>
      </c>
      <c r="E229" s="57"/>
      <c r="F229" s="57">
        <v>117225</v>
      </c>
      <c r="G229" s="58"/>
      <c r="H229" s="38"/>
      <c r="I229" s="93" t="str">
        <f t="shared" si="6"/>
        <v/>
      </c>
      <c r="Q229" s="93" t="str">
        <f t="shared" si="7"/>
        <v>113803</v>
      </c>
    </row>
    <row r="230" spans="1:17" ht="12.75" customHeight="1">
      <c r="A230" s="57">
        <v>113804</v>
      </c>
      <c r="B230" s="58" t="s">
        <v>1806</v>
      </c>
      <c r="C230" s="57">
        <v>11000</v>
      </c>
      <c r="D230" s="57">
        <v>113804</v>
      </c>
      <c r="E230" s="57"/>
      <c r="F230" s="57">
        <v>126014</v>
      </c>
      <c r="G230" s="58"/>
      <c r="H230" s="38"/>
      <c r="I230" s="93" t="str">
        <f t="shared" si="6"/>
        <v/>
      </c>
      <c r="Q230" s="93" t="str">
        <f t="shared" si="7"/>
        <v>113804</v>
      </c>
    </row>
    <row r="231" spans="1:17" ht="12.75" customHeight="1">
      <c r="A231" s="57">
        <v>113805</v>
      </c>
      <c r="B231" s="58" t="s">
        <v>5383</v>
      </c>
      <c r="C231" s="57">
        <v>11000</v>
      </c>
      <c r="D231" s="57">
        <v>113805</v>
      </c>
      <c r="E231" s="57"/>
      <c r="F231" s="57">
        <v>114085</v>
      </c>
      <c r="G231" s="58"/>
      <c r="H231" s="38" t="s">
        <v>6713</v>
      </c>
      <c r="I231" s="93" t="str">
        <f t="shared" si="6"/>
        <v>End</v>
      </c>
      <c r="Q231" s="93" t="str">
        <f t="shared" si="7"/>
        <v>113805</v>
      </c>
    </row>
    <row r="232" spans="1:17" ht="12.75" customHeight="1">
      <c r="A232" s="57">
        <v>113903</v>
      </c>
      <c r="B232" s="58" t="s">
        <v>3490</v>
      </c>
      <c r="C232" s="57">
        <v>11000</v>
      </c>
      <c r="D232" s="57">
        <v>113903</v>
      </c>
      <c r="E232" s="57"/>
      <c r="F232" s="57">
        <v>117227</v>
      </c>
      <c r="G232" s="58"/>
      <c r="H232" s="38"/>
      <c r="I232" s="93" t="str">
        <f t="shared" si="6"/>
        <v/>
      </c>
      <c r="Q232" s="93" t="str">
        <f t="shared" si="7"/>
        <v>113903</v>
      </c>
    </row>
    <row r="233" spans="1:17" ht="12.75" customHeight="1">
      <c r="A233" s="57">
        <v>113904</v>
      </c>
      <c r="B233" s="58" t="s">
        <v>8617</v>
      </c>
      <c r="C233" s="57">
        <v>11000</v>
      </c>
      <c r="D233" s="57">
        <v>113904</v>
      </c>
      <c r="E233" s="57"/>
      <c r="F233" s="57">
        <v>126019</v>
      </c>
      <c r="G233" s="58"/>
      <c r="H233" s="38"/>
      <c r="I233" s="93" t="str">
        <f t="shared" si="6"/>
        <v/>
      </c>
      <c r="Q233" s="93" t="str">
        <f t="shared" si="7"/>
        <v>113904</v>
      </c>
    </row>
    <row r="234" spans="1:17" ht="12.75" customHeight="1">
      <c r="A234" s="57">
        <v>113905</v>
      </c>
      <c r="B234" s="58" t="s">
        <v>5416</v>
      </c>
      <c r="C234" s="57">
        <v>11000</v>
      </c>
      <c r="D234" s="57">
        <v>113905</v>
      </c>
      <c r="E234" s="57"/>
      <c r="F234" s="57">
        <v>118161</v>
      </c>
      <c r="G234" s="58"/>
      <c r="H234" s="38"/>
      <c r="I234" s="93" t="str">
        <f t="shared" si="6"/>
        <v/>
      </c>
      <c r="Q234" s="93" t="str">
        <f t="shared" si="7"/>
        <v>113905</v>
      </c>
    </row>
    <row r="235" spans="1:17" ht="12.75" customHeight="1">
      <c r="A235" s="57">
        <v>114003</v>
      </c>
      <c r="B235" s="58" t="s">
        <v>3491</v>
      </c>
      <c r="C235" s="57">
        <v>11000</v>
      </c>
      <c r="D235" s="57">
        <v>114003</v>
      </c>
      <c r="E235" s="57"/>
      <c r="F235" s="57">
        <v>117228</v>
      </c>
      <c r="G235" s="58"/>
      <c r="H235" s="38"/>
      <c r="I235" s="93" t="str">
        <f t="shared" si="6"/>
        <v/>
      </c>
      <c r="Q235" s="93" t="str">
        <f t="shared" si="7"/>
        <v>114003</v>
      </c>
    </row>
    <row r="236" spans="1:17" ht="12.75" customHeight="1">
      <c r="A236" s="57">
        <v>114004</v>
      </c>
      <c r="B236" s="58" t="s">
        <v>2449</v>
      </c>
      <c r="C236" s="57">
        <v>11000</v>
      </c>
      <c r="D236" s="57">
        <v>114004</v>
      </c>
      <c r="E236" s="57"/>
      <c r="F236" s="57">
        <v>126012</v>
      </c>
      <c r="G236" s="58"/>
      <c r="H236" s="38"/>
      <c r="I236" s="93" t="str">
        <f t="shared" si="6"/>
        <v/>
      </c>
      <c r="Q236" s="93" t="str">
        <f t="shared" si="7"/>
        <v>114004</v>
      </c>
    </row>
    <row r="237" spans="1:17" ht="12.75" customHeight="1">
      <c r="A237" s="57">
        <v>114005</v>
      </c>
      <c r="B237" s="58" t="s">
        <v>6078</v>
      </c>
      <c r="C237" s="57">
        <v>11000</v>
      </c>
      <c r="D237" s="57">
        <v>114005</v>
      </c>
      <c r="E237" s="57"/>
      <c r="F237" s="57">
        <v>117222</v>
      </c>
      <c r="G237" s="58"/>
      <c r="H237" s="38"/>
      <c r="I237" s="93" t="str">
        <f t="shared" si="6"/>
        <v/>
      </c>
      <c r="Q237" s="93" t="str">
        <f t="shared" si="7"/>
        <v>114005</v>
      </c>
    </row>
    <row r="238" spans="1:17" ht="12.75" customHeight="1">
      <c r="A238" s="57">
        <v>114103</v>
      </c>
      <c r="B238" s="58" t="s">
        <v>1121</v>
      </c>
      <c r="C238" s="57">
        <v>11000</v>
      </c>
      <c r="D238" s="57">
        <v>114103</v>
      </c>
      <c r="E238" s="57"/>
      <c r="F238" s="57">
        <v>113150</v>
      </c>
      <c r="G238" s="58"/>
      <c r="H238" s="38"/>
      <c r="I238" s="93" t="str">
        <f t="shared" si="6"/>
        <v/>
      </c>
      <c r="Q238" s="93" t="str">
        <f t="shared" si="7"/>
        <v>114103</v>
      </c>
    </row>
    <row r="239" spans="1:17" ht="12.75" customHeight="1">
      <c r="A239" s="57">
        <v>114104</v>
      </c>
      <c r="B239" s="58" t="s">
        <v>2829</v>
      </c>
      <c r="C239" s="57">
        <v>11000</v>
      </c>
      <c r="D239" s="57">
        <v>114104</v>
      </c>
      <c r="E239" s="57"/>
      <c r="F239" s="57">
        <v>117225</v>
      </c>
      <c r="G239" s="58"/>
      <c r="H239" s="38"/>
      <c r="I239" s="93" t="str">
        <f t="shared" si="6"/>
        <v/>
      </c>
      <c r="Q239" s="93" t="str">
        <f t="shared" si="7"/>
        <v>114104</v>
      </c>
    </row>
    <row r="240" spans="1:17" ht="12.75" customHeight="1">
      <c r="A240" s="105">
        <v>114105</v>
      </c>
      <c r="B240" s="38" t="s">
        <v>5971</v>
      </c>
      <c r="C240" s="1050">
        <v>11000</v>
      </c>
      <c r="D240" s="1050">
        <v>114105</v>
      </c>
      <c r="E240" s="1050"/>
      <c r="F240" s="1050">
        <v>127015</v>
      </c>
      <c r="G240" s="38"/>
      <c r="H240" s="38"/>
      <c r="I240" s="93" t="str">
        <f t="shared" si="6"/>
        <v/>
      </c>
      <c r="Q240" s="93" t="str">
        <f t="shared" si="7"/>
        <v>114105</v>
      </c>
    </row>
    <row r="241" spans="1:17" ht="12.75" customHeight="1">
      <c r="A241" s="57">
        <v>114203</v>
      </c>
      <c r="B241" s="58" t="s">
        <v>1122</v>
      </c>
      <c r="C241" s="57">
        <v>11000</v>
      </c>
      <c r="D241" s="57">
        <v>114203</v>
      </c>
      <c r="E241" s="57"/>
      <c r="F241" s="57">
        <v>113156</v>
      </c>
      <c r="G241" s="58"/>
      <c r="H241" s="38"/>
      <c r="I241" s="93" t="str">
        <f t="shared" si="6"/>
        <v/>
      </c>
      <c r="Q241" s="93" t="str">
        <f t="shared" si="7"/>
        <v>114203</v>
      </c>
    </row>
    <row r="242" spans="1:17" ht="12.75" customHeight="1">
      <c r="A242" s="57">
        <v>114204</v>
      </c>
      <c r="B242" s="58" t="s">
        <v>2830</v>
      </c>
      <c r="C242" s="57">
        <v>11000</v>
      </c>
      <c r="D242" s="57">
        <v>114204</v>
      </c>
      <c r="E242" s="57"/>
      <c r="F242" s="57">
        <v>117227</v>
      </c>
      <c r="G242" s="58"/>
      <c r="H242" s="38"/>
      <c r="I242" s="93" t="str">
        <f t="shared" si="6"/>
        <v/>
      </c>
      <c r="Q242" s="93" t="str">
        <f t="shared" si="7"/>
        <v>114204</v>
      </c>
    </row>
    <row r="243" spans="1:17" ht="12.75" customHeight="1">
      <c r="A243" s="57">
        <v>114205</v>
      </c>
      <c r="B243" s="58" t="s">
        <v>8517</v>
      </c>
      <c r="C243" s="57">
        <v>11000</v>
      </c>
      <c r="D243" s="57">
        <v>114205</v>
      </c>
      <c r="E243" s="57"/>
      <c r="F243" s="57">
        <v>530403</v>
      </c>
      <c r="G243" s="58"/>
      <c r="H243" s="38"/>
      <c r="I243" s="93" t="str">
        <f t="shared" si="6"/>
        <v/>
      </c>
      <c r="Q243" s="93" t="str">
        <f t="shared" si="7"/>
        <v>114205</v>
      </c>
    </row>
    <row r="244" spans="1:17" ht="12.75" customHeight="1">
      <c r="A244" s="57">
        <v>114303</v>
      </c>
      <c r="B244" s="58" t="s">
        <v>2681</v>
      </c>
      <c r="C244" s="57">
        <v>11000</v>
      </c>
      <c r="D244" s="57">
        <v>114303</v>
      </c>
      <c r="E244" s="57"/>
      <c r="F244" s="57">
        <v>111195</v>
      </c>
      <c r="G244" s="58"/>
      <c r="H244" s="38"/>
      <c r="I244" s="93" t="str">
        <f t="shared" si="6"/>
        <v/>
      </c>
      <c r="Q244" s="93" t="str">
        <f t="shared" si="7"/>
        <v>114303</v>
      </c>
    </row>
    <row r="245" spans="1:17" ht="12.75" customHeight="1">
      <c r="A245" s="57">
        <v>114304</v>
      </c>
      <c r="B245" s="58" t="s">
        <v>2831</v>
      </c>
      <c r="C245" s="57">
        <v>11000</v>
      </c>
      <c r="D245" s="57">
        <v>114304</v>
      </c>
      <c r="E245" s="57"/>
      <c r="F245" s="57">
        <v>117228</v>
      </c>
      <c r="G245" s="58"/>
      <c r="H245" s="38"/>
      <c r="I245" s="93" t="str">
        <f t="shared" si="6"/>
        <v/>
      </c>
      <c r="Q245" s="93" t="str">
        <f t="shared" si="7"/>
        <v>114304</v>
      </c>
    </row>
    <row r="246" spans="1:17" ht="12.75" customHeight="1">
      <c r="A246" s="57">
        <v>114305</v>
      </c>
      <c r="B246" s="58" t="s">
        <v>6615</v>
      </c>
      <c r="C246" s="57">
        <v>11000</v>
      </c>
      <c r="D246" s="57">
        <v>114305</v>
      </c>
      <c r="E246" s="57"/>
      <c r="F246" s="57">
        <v>125015</v>
      </c>
      <c r="G246" s="58"/>
      <c r="H246" s="38"/>
      <c r="I246" s="93" t="str">
        <f t="shared" si="6"/>
        <v/>
      </c>
      <c r="Q246" s="93" t="str">
        <f t="shared" si="7"/>
        <v>114305</v>
      </c>
    </row>
    <row r="247" spans="1:17" ht="12.75" customHeight="1">
      <c r="A247" s="57">
        <v>114403</v>
      </c>
      <c r="B247" s="58" t="s">
        <v>2682</v>
      </c>
      <c r="C247" s="57">
        <v>11000</v>
      </c>
      <c r="D247" s="57">
        <v>114403</v>
      </c>
      <c r="E247" s="57"/>
      <c r="F247" s="57">
        <v>111197</v>
      </c>
      <c r="G247" s="58"/>
      <c r="H247" s="38"/>
      <c r="I247" s="93" t="str">
        <f t="shared" si="6"/>
        <v/>
      </c>
      <c r="Q247" s="93" t="str">
        <f t="shared" si="7"/>
        <v>114403</v>
      </c>
    </row>
    <row r="248" spans="1:17" ht="12.75" customHeight="1">
      <c r="A248" s="57">
        <v>114404</v>
      </c>
      <c r="B248" s="58" t="s">
        <v>2835</v>
      </c>
      <c r="C248" s="57">
        <v>11000</v>
      </c>
      <c r="D248" s="57">
        <v>114404</v>
      </c>
      <c r="E248" s="57"/>
      <c r="F248" s="57">
        <v>113150</v>
      </c>
      <c r="G248" s="58"/>
      <c r="H248" s="38"/>
      <c r="I248" s="93" t="str">
        <f t="shared" si="6"/>
        <v/>
      </c>
      <c r="Q248" s="93" t="str">
        <f t="shared" si="7"/>
        <v>114404</v>
      </c>
    </row>
    <row r="249" spans="1:17" ht="12.75" customHeight="1">
      <c r="A249" s="57">
        <v>114405</v>
      </c>
      <c r="B249" s="58" t="s">
        <v>7053</v>
      </c>
      <c r="C249" s="57">
        <v>11000</v>
      </c>
      <c r="D249" s="57">
        <v>114405</v>
      </c>
      <c r="E249" s="57"/>
      <c r="F249" s="57">
        <v>123011</v>
      </c>
      <c r="G249" s="58"/>
      <c r="H249" s="38"/>
      <c r="I249" s="93" t="str">
        <f t="shared" si="6"/>
        <v/>
      </c>
      <c r="Q249" s="93" t="str">
        <f t="shared" si="7"/>
        <v>114405</v>
      </c>
    </row>
    <row r="250" spans="1:17" ht="12.75" customHeight="1">
      <c r="A250" s="57">
        <v>114503</v>
      </c>
      <c r="B250" s="58" t="s">
        <v>3492</v>
      </c>
      <c r="C250" s="57">
        <v>11000</v>
      </c>
      <c r="D250" s="57">
        <v>114503</v>
      </c>
      <c r="E250" s="57"/>
      <c r="F250" s="57">
        <v>114088</v>
      </c>
      <c r="G250" s="58"/>
      <c r="H250" s="38"/>
      <c r="I250" s="93" t="str">
        <f t="shared" si="6"/>
        <v/>
      </c>
      <c r="Q250" s="93" t="str">
        <f t="shared" si="7"/>
        <v>114503</v>
      </c>
    </row>
    <row r="251" spans="1:17" ht="12.75" customHeight="1">
      <c r="A251" s="57">
        <v>114504</v>
      </c>
      <c r="B251" s="58" t="s">
        <v>2836</v>
      </c>
      <c r="C251" s="57">
        <v>11000</v>
      </c>
      <c r="D251" s="57">
        <v>114504</v>
      </c>
      <c r="E251" s="57"/>
      <c r="F251" s="57">
        <v>113156</v>
      </c>
      <c r="G251" s="58"/>
      <c r="H251" s="38"/>
      <c r="I251" s="93" t="str">
        <f t="shared" si="6"/>
        <v/>
      </c>
      <c r="Q251" s="93" t="str">
        <f t="shared" si="7"/>
        <v>114504</v>
      </c>
    </row>
    <row r="252" spans="1:17" ht="12.75" customHeight="1">
      <c r="A252" s="57">
        <v>114505</v>
      </c>
      <c r="B252" s="58" t="s">
        <v>7070</v>
      </c>
      <c r="C252" s="57">
        <v>11000</v>
      </c>
      <c r="D252" s="57">
        <v>114505</v>
      </c>
      <c r="E252" s="57"/>
      <c r="F252" s="57">
        <v>123021</v>
      </c>
      <c r="G252" s="58"/>
      <c r="H252" s="38"/>
      <c r="I252" s="93" t="str">
        <f t="shared" si="6"/>
        <v/>
      </c>
      <c r="Q252" s="93" t="str">
        <f t="shared" si="7"/>
        <v>114505</v>
      </c>
    </row>
    <row r="253" spans="1:17" ht="12.75" customHeight="1">
      <c r="A253" s="57">
        <v>114603</v>
      </c>
      <c r="B253" s="58" t="s">
        <v>3493</v>
      </c>
      <c r="C253" s="57">
        <v>11000</v>
      </c>
      <c r="D253" s="57">
        <v>114603</v>
      </c>
      <c r="E253" s="57"/>
      <c r="F253" s="57">
        <v>117222</v>
      </c>
      <c r="G253" s="58"/>
      <c r="H253" s="38"/>
      <c r="I253" s="93" t="str">
        <f t="shared" si="6"/>
        <v/>
      </c>
      <c r="Q253" s="93" t="str">
        <f t="shared" si="7"/>
        <v>114603</v>
      </c>
    </row>
    <row r="254" spans="1:17" ht="12.75" customHeight="1">
      <c r="A254" s="57">
        <v>114604</v>
      </c>
      <c r="B254" s="58" t="s">
        <v>2631</v>
      </c>
      <c r="C254" s="57">
        <v>11000</v>
      </c>
      <c r="D254" s="57">
        <v>114604</v>
      </c>
      <c r="E254" s="57"/>
      <c r="F254" s="57">
        <v>111195</v>
      </c>
      <c r="G254" s="58"/>
      <c r="H254" s="38"/>
      <c r="I254" s="93" t="str">
        <f t="shared" si="6"/>
        <v/>
      </c>
      <c r="Q254" s="93" t="str">
        <f t="shared" si="7"/>
        <v>114604</v>
      </c>
    </row>
    <row r="255" spans="1:17" ht="12.75" customHeight="1">
      <c r="A255" s="101">
        <v>114703</v>
      </c>
      <c r="B255" s="52" t="s">
        <v>1151</v>
      </c>
      <c r="C255" s="129">
        <v>11000</v>
      </c>
      <c r="D255" s="129">
        <v>114703</v>
      </c>
      <c r="E255" s="129"/>
      <c r="F255" s="129">
        <v>116171</v>
      </c>
      <c r="G255" s="52"/>
      <c r="H255" s="38" t="s">
        <v>6487</v>
      </c>
      <c r="I255" s="93" t="str">
        <f t="shared" si="6"/>
        <v>End</v>
      </c>
      <c r="Q255" s="93" t="str">
        <f t="shared" si="7"/>
        <v>114703</v>
      </c>
    </row>
    <row r="256" spans="1:17" ht="12.75" customHeight="1">
      <c r="A256" s="57">
        <v>114704</v>
      </c>
      <c r="B256" s="58" t="s">
        <v>2632</v>
      </c>
      <c r="C256" s="57">
        <v>11000</v>
      </c>
      <c r="D256" s="57">
        <v>114704</v>
      </c>
      <c r="E256" s="57"/>
      <c r="F256" s="57">
        <v>111197</v>
      </c>
      <c r="G256" s="58"/>
      <c r="H256" s="38"/>
      <c r="I256" s="93" t="str">
        <f t="shared" si="6"/>
        <v/>
      </c>
      <c r="Q256" s="93" t="str">
        <f t="shared" si="7"/>
        <v>114704</v>
      </c>
    </row>
    <row r="257" spans="1:17" ht="12.75" customHeight="1">
      <c r="A257" s="57">
        <v>114804</v>
      </c>
      <c r="B257" s="58" t="s">
        <v>991</v>
      </c>
      <c r="C257" s="57">
        <v>11000</v>
      </c>
      <c r="D257" s="57">
        <v>114804</v>
      </c>
      <c r="E257" s="57"/>
      <c r="F257" s="57">
        <v>123033</v>
      </c>
      <c r="G257" s="58"/>
      <c r="H257" s="38"/>
      <c r="I257" s="93" t="str">
        <f t="shared" si="6"/>
        <v/>
      </c>
      <c r="Q257" s="93" t="str">
        <f t="shared" si="7"/>
        <v>114804</v>
      </c>
    </row>
    <row r="258" spans="1:17" ht="12.75" customHeight="1">
      <c r="A258" s="101">
        <v>114903</v>
      </c>
      <c r="B258" s="52" t="s">
        <v>565</v>
      </c>
      <c r="C258" s="129">
        <v>11000</v>
      </c>
      <c r="D258" s="129">
        <v>114903</v>
      </c>
      <c r="E258" s="129"/>
      <c r="F258" s="129">
        <v>124017</v>
      </c>
      <c r="G258" s="52"/>
      <c r="H258" s="38"/>
      <c r="I258" s="93" t="str">
        <f t="shared" si="6"/>
        <v/>
      </c>
      <c r="Q258" s="93" t="str">
        <f t="shared" si="7"/>
        <v>114903</v>
      </c>
    </row>
    <row r="259" spans="1:17" ht="12.75" customHeight="1">
      <c r="A259" s="57">
        <v>114904</v>
      </c>
      <c r="B259" s="58" t="s">
        <v>3512</v>
      </c>
      <c r="C259" s="57">
        <v>11000</v>
      </c>
      <c r="D259" s="57">
        <v>114904</v>
      </c>
      <c r="E259" s="57"/>
      <c r="F259" s="57">
        <v>124017</v>
      </c>
      <c r="G259" s="58"/>
      <c r="H259" s="38"/>
      <c r="I259" s="93" t="str">
        <f t="shared" si="6"/>
        <v/>
      </c>
      <c r="Q259" s="93" t="str">
        <f t="shared" si="7"/>
        <v>114904</v>
      </c>
    </row>
    <row r="260" spans="1:17" ht="12.75" customHeight="1">
      <c r="A260" s="57">
        <v>115003</v>
      </c>
      <c r="B260" s="58" t="s">
        <v>566</v>
      </c>
      <c r="C260" s="57">
        <v>11000</v>
      </c>
      <c r="D260" s="57">
        <v>115003</v>
      </c>
      <c r="E260" s="57"/>
      <c r="F260" s="57">
        <v>123010</v>
      </c>
      <c r="G260" s="58"/>
      <c r="H260" s="38"/>
      <c r="I260" s="93" t="str">
        <f t="shared" si="6"/>
        <v/>
      </c>
      <c r="Q260" s="93" t="str">
        <f t="shared" si="7"/>
        <v>115003</v>
      </c>
    </row>
    <row r="261" spans="1:17" ht="12.75" customHeight="1">
      <c r="A261" s="57">
        <v>115004</v>
      </c>
      <c r="B261" s="58" t="s">
        <v>3513</v>
      </c>
      <c r="C261" s="57">
        <v>11000</v>
      </c>
      <c r="D261" s="57">
        <v>115004</v>
      </c>
      <c r="E261" s="57"/>
      <c r="F261" s="57">
        <v>123010</v>
      </c>
      <c r="G261" s="58"/>
      <c r="H261" s="38"/>
      <c r="I261" s="93" t="str">
        <f t="shared" si="6"/>
        <v/>
      </c>
      <c r="Q261" s="93" t="str">
        <f t="shared" si="7"/>
        <v>115004</v>
      </c>
    </row>
    <row r="262" spans="1:17" ht="12.75" customHeight="1">
      <c r="A262" s="101">
        <v>115005</v>
      </c>
      <c r="B262" s="52" t="s">
        <v>8427</v>
      </c>
      <c r="C262" s="129">
        <v>11000</v>
      </c>
      <c r="D262" s="129">
        <v>115005</v>
      </c>
      <c r="E262" s="129"/>
      <c r="F262" s="129">
        <v>111094</v>
      </c>
      <c r="G262" s="52"/>
      <c r="H262" s="38"/>
      <c r="I262" s="93" t="str">
        <f t="shared" si="6"/>
        <v/>
      </c>
      <c r="Q262" s="93" t="str">
        <f t="shared" si="7"/>
        <v>115005</v>
      </c>
    </row>
    <row r="263" spans="1:17" ht="12.75" customHeight="1">
      <c r="A263" s="101">
        <v>115104</v>
      </c>
      <c r="B263" s="52" t="s">
        <v>1801</v>
      </c>
      <c r="C263" s="129">
        <v>11000</v>
      </c>
      <c r="D263" s="129">
        <v>115104</v>
      </c>
      <c r="E263" s="129"/>
      <c r="F263" s="129">
        <v>131010</v>
      </c>
      <c r="G263" s="52"/>
      <c r="H263" s="38"/>
      <c r="I263" s="93" t="str">
        <f t="shared" ref="I263:I326" si="8">LEFT(H263,3)</f>
        <v/>
      </c>
      <c r="Q263" s="93" t="str">
        <f t="shared" si="7"/>
        <v>115104</v>
      </c>
    </row>
    <row r="264" spans="1:17" ht="12.75" customHeight="1">
      <c r="A264" s="105">
        <v>115105</v>
      </c>
      <c r="B264" s="38" t="s">
        <v>5097</v>
      </c>
      <c r="C264" s="1050">
        <v>11000</v>
      </c>
      <c r="D264" s="1050">
        <v>115105</v>
      </c>
      <c r="E264" s="1050"/>
      <c r="F264" s="1050">
        <v>131035</v>
      </c>
      <c r="G264" s="38"/>
      <c r="H264" s="38"/>
      <c r="I264" s="93" t="str">
        <f t="shared" si="8"/>
        <v/>
      </c>
      <c r="Q264" s="93" t="str">
        <f t="shared" ref="Q264:Q327" si="9">TEXT($A264,0)</f>
        <v>115105</v>
      </c>
    </row>
    <row r="265" spans="1:17" ht="12.75" customHeight="1">
      <c r="A265" s="105">
        <v>115203</v>
      </c>
      <c r="B265" s="38" t="s">
        <v>338</v>
      </c>
      <c r="C265" s="1050">
        <v>11000</v>
      </c>
      <c r="D265" s="1050">
        <v>115203</v>
      </c>
      <c r="E265" s="1050"/>
      <c r="F265" s="1050">
        <v>127010</v>
      </c>
      <c r="G265" s="38"/>
      <c r="H265" s="38" t="s">
        <v>8417</v>
      </c>
      <c r="I265" s="93" t="str">
        <f t="shared" si="8"/>
        <v>End</v>
      </c>
      <c r="Q265" s="93" t="str">
        <f t="shared" si="9"/>
        <v>115203</v>
      </c>
    </row>
    <row r="266" spans="1:17" ht="12.75" customHeight="1">
      <c r="A266" s="101">
        <v>115204</v>
      </c>
      <c r="B266" s="52" t="s">
        <v>3116</v>
      </c>
      <c r="C266" s="129">
        <v>11000</v>
      </c>
      <c r="D266" s="129">
        <v>115204</v>
      </c>
      <c r="E266" s="129"/>
      <c r="F266" s="129">
        <v>126015</v>
      </c>
      <c r="G266" s="52"/>
      <c r="H266" s="38"/>
      <c r="I266" s="93" t="str">
        <f t="shared" si="8"/>
        <v/>
      </c>
      <c r="Q266" s="93" t="str">
        <f t="shared" si="9"/>
        <v>115204</v>
      </c>
    </row>
    <row r="267" spans="1:17" ht="12.75" customHeight="1">
      <c r="A267" s="101">
        <v>115211</v>
      </c>
      <c r="B267" s="38" t="s">
        <v>338</v>
      </c>
      <c r="C267" s="129">
        <v>11000</v>
      </c>
      <c r="D267" s="129">
        <v>115211</v>
      </c>
      <c r="E267" s="129"/>
      <c r="F267" s="129">
        <v>127010</v>
      </c>
      <c r="G267" s="52"/>
      <c r="H267" s="38"/>
      <c r="I267" s="93" t="str">
        <f t="shared" si="8"/>
        <v/>
      </c>
      <c r="Q267" s="93" t="str">
        <f t="shared" si="9"/>
        <v>115211</v>
      </c>
    </row>
    <row r="268" spans="1:17" ht="12.75" customHeight="1">
      <c r="A268" s="105">
        <v>115303</v>
      </c>
      <c r="B268" s="38" t="s">
        <v>5393</v>
      </c>
      <c r="C268" s="1050">
        <v>11000</v>
      </c>
      <c r="D268" s="1050">
        <v>115303</v>
      </c>
      <c r="E268" s="1050"/>
      <c r="F268" s="1050">
        <v>127021</v>
      </c>
      <c r="G268" s="38"/>
      <c r="H268" s="38" t="s">
        <v>6382</v>
      </c>
      <c r="I268" s="93" t="str">
        <f t="shared" si="8"/>
        <v>End</v>
      </c>
      <c r="Q268" s="93" t="str">
        <f t="shared" si="9"/>
        <v>115303</v>
      </c>
    </row>
    <row r="269" spans="1:17" ht="12.75" customHeight="1">
      <c r="A269" s="101">
        <v>115304</v>
      </c>
      <c r="B269" s="52" t="s">
        <v>4108</v>
      </c>
      <c r="C269" s="129">
        <v>11000</v>
      </c>
      <c r="D269" s="129">
        <v>115304</v>
      </c>
      <c r="E269" s="129"/>
      <c r="F269" s="129">
        <v>123010</v>
      </c>
      <c r="G269" s="52"/>
      <c r="H269" s="38"/>
      <c r="I269" s="93" t="str">
        <f t="shared" si="8"/>
        <v/>
      </c>
      <c r="Q269" s="93" t="str">
        <f t="shared" si="9"/>
        <v>115304</v>
      </c>
    </row>
    <row r="270" spans="1:17" ht="12.75" customHeight="1">
      <c r="A270" s="101">
        <v>115311</v>
      </c>
      <c r="B270" s="38" t="s">
        <v>5393</v>
      </c>
      <c r="C270" s="129">
        <v>11000</v>
      </c>
      <c r="D270" s="129">
        <v>115311</v>
      </c>
      <c r="E270" s="129"/>
      <c r="F270" s="129">
        <v>127021</v>
      </c>
      <c r="G270" s="52"/>
      <c r="H270" s="38"/>
      <c r="I270" s="93" t="str">
        <f t="shared" si="8"/>
        <v/>
      </c>
      <c r="Q270" s="93" t="str">
        <f t="shared" si="9"/>
        <v>115311</v>
      </c>
    </row>
    <row r="271" spans="1:17" ht="12.75" customHeight="1">
      <c r="A271" s="101">
        <v>115411</v>
      </c>
      <c r="B271" s="38" t="s">
        <v>6536</v>
      </c>
      <c r="C271" s="129">
        <v>11000</v>
      </c>
      <c r="D271" s="129">
        <v>115411</v>
      </c>
      <c r="E271" s="129"/>
      <c r="F271" s="129">
        <v>127010</v>
      </c>
      <c r="G271" s="52"/>
      <c r="H271" s="38"/>
      <c r="I271" s="93" t="str">
        <f t="shared" si="8"/>
        <v/>
      </c>
      <c r="Q271" s="93" t="str">
        <f t="shared" si="9"/>
        <v>115411</v>
      </c>
    </row>
    <row r="272" spans="1:17" ht="12.75" customHeight="1">
      <c r="A272" s="101">
        <v>115503</v>
      </c>
      <c r="B272" s="38" t="s">
        <v>7420</v>
      </c>
      <c r="C272" s="129">
        <v>11000</v>
      </c>
      <c r="D272" s="129">
        <v>115503</v>
      </c>
      <c r="E272" s="129"/>
      <c r="F272" s="129">
        <v>126011</v>
      </c>
      <c r="G272" s="52"/>
      <c r="H272" s="38"/>
      <c r="I272" s="93" t="str">
        <f t="shared" si="8"/>
        <v/>
      </c>
      <c r="Q272" s="93" t="str">
        <f t="shared" si="9"/>
        <v>115503</v>
      </c>
    </row>
    <row r="273" spans="1:17" ht="12.75" customHeight="1">
      <c r="A273" s="101">
        <v>115504</v>
      </c>
      <c r="B273" s="52" t="s">
        <v>4296</v>
      </c>
      <c r="C273" s="129">
        <v>11000</v>
      </c>
      <c r="D273" s="129">
        <v>115504</v>
      </c>
      <c r="E273" s="129"/>
      <c r="F273" s="129">
        <v>111092</v>
      </c>
      <c r="G273" s="52"/>
      <c r="H273" s="38"/>
      <c r="I273" s="93" t="str">
        <f t="shared" si="8"/>
        <v/>
      </c>
      <c r="Q273" s="93" t="str">
        <f t="shared" si="9"/>
        <v>115504</v>
      </c>
    </row>
    <row r="274" spans="1:17" ht="12.75" customHeight="1">
      <c r="A274" s="105">
        <v>115704</v>
      </c>
      <c r="B274" s="38" t="s">
        <v>4993</v>
      </c>
      <c r="C274" s="1050">
        <v>11000</v>
      </c>
      <c r="D274" s="1050">
        <v>115704</v>
      </c>
      <c r="E274" s="1050"/>
      <c r="F274" s="1050">
        <v>114088</v>
      </c>
      <c r="G274" s="38"/>
      <c r="H274" s="38" t="s">
        <v>7444</v>
      </c>
      <c r="I274" s="93" t="str">
        <f t="shared" si="8"/>
        <v>End</v>
      </c>
      <c r="Q274" s="93" t="str">
        <f t="shared" si="9"/>
        <v>115704</v>
      </c>
    </row>
    <row r="275" spans="1:17" ht="12.75" customHeight="1">
      <c r="A275" s="105">
        <v>115803</v>
      </c>
      <c r="B275" s="38" t="s">
        <v>6069</v>
      </c>
      <c r="C275" s="1050">
        <v>11000</v>
      </c>
      <c r="D275" s="1050">
        <v>115803</v>
      </c>
      <c r="E275" s="1050"/>
      <c r="F275" s="1050">
        <v>123021</v>
      </c>
      <c r="G275" s="38"/>
      <c r="H275" s="38"/>
      <c r="I275" s="93" t="str">
        <f t="shared" si="8"/>
        <v/>
      </c>
      <c r="Q275" s="93" t="str">
        <f t="shared" si="9"/>
        <v>115803</v>
      </c>
    </row>
    <row r="276" spans="1:17" ht="12.75" customHeight="1">
      <c r="A276" s="105">
        <v>115804</v>
      </c>
      <c r="B276" s="383" t="s">
        <v>5009</v>
      </c>
      <c r="C276" s="410">
        <v>11000</v>
      </c>
      <c r="D276" s="410">
        <v>115804</v>
      </c>
      <c r="E276" s="410"/>
      <c r="F276" s="410">
        <v>123010</v>
      </c>
      <c r="G276" s="38"/>
      <c r="H276" s="38" t="s">
        <v>7654</v>
      </c>
      <c r="I276" s="93" t="str">
        <f t="shared" si="8"/>
        <v>End</v>
      </c>
      <c r="Q276" s="93" t="str">
        <f t="shared" si="9"/>
        <v>115804</v>
      </c>
    </row>
    <row r="277" spans="1:17" ht="12.75" customHeight="1">
      <c r="A277" s="105">
        <v>115904</v>
      </c>
      <c r="B277" s="38" t="s">
        <v>5188</v>
      </c>
      <c r="C277" s="410">
        <v>11000</v>
      </c>
      <c r="D277" s="410">
        <v>115904</v>
      </c>
      <c r="E277" s="410"/>
      <c r="F277" s="410">
        <v>126018</v>
      </c>
      <c r="G277" s="38"/>
      <c r="H277" s="38"/>
      <c r="I277" s="93" t="str">
        <f t="shared" si="8"/>
        <v/>
      </c>
      <c r="Q277" s="93" t="str">
        <f t="shared" si="9"/>
        <v>115904</v>
      </c>
    </row>
    <row r="278" spans="1:17" ht="12.75" customHeight="1">
      <c r="A278" s="105">
        <v>116004</v>
      </c>
      <c r="B278" s="38" t="s">
        <v>5193</v>
      </c>
      <c r="C278" s="410">
        <v>11000</v>
      </c>
      <c r="D278" s="410">
        <v>116004</v>
      </c>
      <c r="E278" s="410"/>
      <c r="F278" s="410">
        <v>131035</v>
      </c>
      <c r="G278" s="38"/>
      <c r="H278" s="38"/>
      <c r="I278" s="93" t="str">
        <f t="shared" si="8"/>
        <v/>
      </c>
      <c r="Q278" s="93" t="str">
        <f t="shared" si="9"/>
        <v>116004</v>
      </c>
    </row>
    <row r="279" spans="1:17" ht="12.75" customHeight="1">
      <c r="A279" s="105">
        <v>116104</v>
      </c>
      <c r="B279" s="38" t="s">
        <v>5690</v>
      </c>
      <c r="C279" s="410">
        <v>11000</v>
      </c>
      <c r="D279" s="410">
        <v>116104</v>
      </c>
      <c r="E279" s="410"/>
      <c r="F279" s="410">
        <v>123020</v>
      </c>
      <c r="G279" s="38"/>
      <c r="H279" s="38"/>
      <c r="I279" s="93" t="str">
        <f t="shared" si="8"/>
        <v/>
      </c>
      <c r="Q279" s="93" t="str">
        <f t="shared" si="9"/>
        <v>116104</v>
      </c>
    </row>
    <row r="280" spans="1:17" ht="12.75" customHeight="1">
      <c r="A280" s="105">
        <v>116204</v>
      </c>
      <c r="B280" s="38" t="s">
        <v>5419</v>
      </c>
      <c r="C280" s="410">
        <v>11000</v>
      </c>
      <c r="D280" s="410">
        <v>116204</v>
      </c>
      <c r="E280" s="410"/>
      <c r="F280" s="410">
        <v>117222</v>
      </c>
      <c r="G280" s="38"/>
      <c r="H280" s="38"/>
      <c r="I280" s="93" t="str">
        <f t="shared" si="8"/>
        <v/>
      </c>
      <c r="Q280" s="93" t="str">
        <f t="shared" si="9"/>
        <v>116204</v>
      </c>
    </row>
    <row r="281" spans="1:17" ht="12.75" customHeight="1">
      <c r="A281" s="105">
        <v>116304</v>
      </c>
      <c r="B281" s="38" t="s">
        <v>5440</v>
      </c>
      <c r="C281" s="410">
        <v>11000</v>
      </c>
      <c r="D281" s="410">
        <v>116304</v>
      </c>
      <c r="E281" s="410"/>
      <c r="F281" s="410">
        <v>118161</v>
      </c>
      <c r="G281" s="38"/>
      <c r="H281" s="38"/>
      <c r="I281" s="93" t="str">
        <f t="shared" si="8"/>
        <v/>
      </c>
      <c r="Q281" s="93" t="str">
        <f t="shared" si="9"/>
        <v>116304</v>
      </c>
    </row>
    <row r="282" spans="1:17" ht="12.75" customHeight="1">
      <c r="A282" s="105">
        <v>116404</v>
      </c>
      <c r="B282" s="110" t="s">
        <v>9190</v>
      </c>
      <c r="C282" s="410">
        <v>11000</v>
      </c>
      <c r="D282" s="410">
        <v>116404</v>
      </c>
      <c r="E282" s="410"/>
      <c r="F282" s="410">
        <v>123011</v>
      </c>
      <c r="G282" s="38"/>
      <c r="H282" s="38"/>
      <c r="I282" s="93" t="str">
        <f t="shared" si="8"/>
        <v/>
      </c>
      <c r="Q282" s="93" t="str">
        <f t="shared" si="9"/>
        <v>116404</v>
      </c>
    </row>
    <row r="283" spans="1:17" ht="12.75" customHeight="1">
      <c r="A283" s="105">
        <v>116504</v>
      </c>
      <c r="B283" s="38" t="s">
        <v>6388</v>
      </c>
      <c r="C283" s="410">
        <v>11000</v>
      </c>
      <c r="D283" s="410">
        <v>116504</v>
      </c>
      <c r="E283" s="410"/>
      <c r="F283" s="410">
        <v>121012</v>
      </c>
      <c r="G283" s="38"/>
      <c r="H283" s="38"/>
      <c r="I283" s="93" t="str">
        <f t="shared" si="8"/>
        <v/>
      </c>
      <c r="Q283" s="93" t="str">
        <f t="shared" si="9"/>
        <v>116504</v>
      </c>
    </row>
    <row r="284" spans="1:17" ht="12.75" customHeight="1">
      <c r="A284" s="105">
        <v>116604</v>
      </c>
      <c r="B284" s="38" t="s">
        <v>6633</v>
      </c>
      <c r="C284" s="410">
        <v>11000</v>
      </c>
      <c r="D284" s="410">
        <v>116604</v>
      </c>
      <c r="E284" s="410"/>
      <c r="F284" s="410">
        <v>123012</v>
      </c>
      <c r="G284" s="38"/>
      <c r="H284" s="38"/>
      <c r="I284" s="93" t="str">
        <f t="shared" si="8"/>
        <v/>
      </c>
      <c r="Q284" s="93" t="str">
        <f t="shared" si="9"/>
        <v>116604</v>
      </c>
    </row>
    <row r="285" spans="1:17" ht="12.75" customHeight="1">
      <c r="A285" s="105">
        <v>116704</v>
      </c>
      <c r="B285" s="38" t="s">
        <v>6912</v>
      </c>
      <c r="C285" s="410">
        <v>11000</v>
      </c>
      <c r="D285" s="410">
        <v>116704</v>
      </c>
      <c r="E285" s="410"/>
      <c r="F285" s="410">
        <v>111093</v>
      </c>
      <c r="G285" s="38"/>
      <c r="H285" s="38"/>
      <c r="I285" s="93" t="str">
        <f t="shared" si="8"/>
        <v/>
      </c>
      <c r="Q285" s="93" t="str">
        <f t="shared" si="9"/>
        <v>116704</v>
      </c>
    </row>
    <row r="286" spans="1:17" ht="12.75" customHeight="1">
      <c r="A286" s="105">
        <v>117104</v>
      </c>
      <c r="B286" s="38" t="s">
        <v>8455</v>
      </c>
      <c r="C286" s="464">
        <v>11000</v>
      </c>
      <c r="D286" s="464">
        <v>117104</v>
      </c>
      <c r="E286" s="464"/>
      <c r="F286" s="464">
        <v>112107</v>
      </c>
      <c r="G286" s="38"/>
      <c r="H286" s="38"/>
      <c r="I286" s="93" t="str">
        <f t="shared" si="8"/>
        <v/>
      </c>
      <c r="Q286" s="93" t="str">
        <f t="shared" si="9"/>
        <v>117104</v>
      </c>
    </row>
    <row r="287" spans="1:17" ht="12.75" customHeight="1">
      <c r="A287" s="838">
        <v>117204</v>
      </c>
      <c r="B287" s="839" t="s">
        <v>9189</v>
      </c>
      <c r="C287" s="831">
        <v>11000</v>
      </c>
      <c r="D287" s="831">
        <v>117204</v>
      </c>
      <c r="E287" s="831"/>
      <c r="F287" s="831">
        <v>123010</v>
      </c>
      <c r="G287" s="835"/>
      <c r="H287" s="835"/>
      <c r="I287" s="836" t="str">
        <f t="shared" si="8"/>
        <v/>
      </c>
      <c r="J287" s="837"/>
      <c r="Q287" s="93" t="str">
        <f t="shared" si="9"/>
        <v>117204</v>
      </c>
    </row>
    <row r="288" spans="1:17" ht="12.75" customHeight="1">
      <c r="A288" s="57">
        <v>120000</v>
      </c>
      <c r="B288" s="58" t="s">
        <v>2019</v>
      </c>
      <c r="C288" s="57">
        <v>12000</v>
      </c>
      <c r="D288" s="57">
        <v>120000</v>
      </c>
      <c r="E288" s="57"/>
      <c r="F288" s="57">
        <v>480103</v>
      </c>
      <c r="G288" s="58"/>
      <c r="H288" s="38" t="s">
        <v>9741</v>
      </c>
      <c r="I288" s="93" t="str">
        <f t="shared" si="8"/>
        <v>End</v>
      </c>
      <c r="Q288" s="93" t="str">
        <f t="shared" si="9"/>
        <v>120000</v>
      </c>
    </row>
    <row r="289" spans="1:17" ht="12.75" customHeight="1">
      <c r="A289" s="57">
        <v>120002</v>
      </c>
      <c r="B289" s="58" t="s">
        <v>6729</v>
      </c>
      <c r="C289" s="57">
        <v>12000</v>
      </c>
      <c r="D289" s="57">
        <v>120002</v>
      </c>
      <c r="E289" s="57"/>
      <c r="F289" s="57">
        <v>480104</v>
      </c>
      <c r="G289" s="58"/>
      <c r="H289" s="38"/>
      <c r="I289" s="93" t="str">
        <f t="shared" si="8"/>
        <v/>
      </c>
      <c r="Q289" s="93" t="str">
        <f t="shared" si="9"/>
        <v>120002</v>
      </c>
    </row>
    <row r="290" spans="1:17" ht="12.75" customHeight="1">
      <c r="A290" s="57">
        <v>120003</v>
      </c>
      <c r="B290" s="58" t="s">
        <v>9144</v>
      </c>
      <c r="C290" s="57">
        <v>12000</v>
      </c>
      <c r="D290" s="57">
        <v>120003</v>
      </c>
      <c r="E290" s="57"/>
      <c r="F290" s="57">
        <v>480104</v>
      </c>
      <c r="G290" s="58"/>
      <c r="H290" s="38"/>
      <c r="I290" s="93" t="str">
        <f t="shared" si="8"/>
        <v/>
      </c>
      <c r="Q290" s="93" t="str">
        <f t="shared" si="9"/>
        <v>120003</v>
      </c>
    </row>
    <row r="291" spans="1:17" ht="12.75" customHeight="1">
      <c r="A291" s="57">
        <v>120004</v>
      </c>
      <c r="B291" s="58" t="s">
        <v>9143</v>
      </c>
      <c r="C291" s="57">
        <v>12000</v>
      </c>
      <c r="D291" s="57">
        <v>120004</v>
      </c>
      <c r="E291" s="57"/>
      <c r="F291" s="57">
        <v>480104</v>
      </c>
      <c r="G291" s="58"/>
      <c r="H291" s="38"/>
      <c r="I291" s="93" t="str">
        <f t="shared" si="8"/>
        <v/>
      </c>
      <c r="Q291" s="93" t="str">
        <f t="shared" si="9"/>
        <v>120004</v>
      </c>
    </row>
    <row r="292" spans="1:17" ht="12.75" customHeight="1">
      <c r="A292" s="57">
        <v>120005</v>
      </c>
      <c r="B292" s="58" t="s">
        <v>5137</v>
      </c>
      <c r="C292" s="57">
        <v>12000</v>
      </c>
      <c r="D292" s="57">
        <v>120005</v>
      </c>
      <c r="E292" s="57"/>
      <c r="F292" s="57">
        <v>480104</v>
      </c>
      <c r="G292" s="58"/>
      <c r="H292" s="38" t="s">
        <v>6728</v>
      </c>
      <c r="I292" s="93" t="str">
        <f t="shared" si="8"/>
        <v>End</v>
      </c>
      <c r="Q292" s="93" t="str">
        <f t="shared" si="9"/>
        <v>120005</v>
      </c>
    </row>
    <row r="293" spans="1:17" ht="12.75" customHeight="1">
      <c r="A293" s="57">
        <v>120007</v>
      </c>
      <c r="B293" s="58" t="s">
        <v>5138</v>
      </c>
      <c r="C293" s="57">
        <v>12000</v>
      </c>
      <c r="D293" s="57">
        <v>120007</v>
      </c>
      <c r="E293" s="57"/>
      <c r="F293" s="57">
        <v>480104</v>
      </c>
      <c r="G293" s="58"/>
      <c r="H293" s="38" t="s">
        <v>7444</v>
      </c>
      <c r="I293" s="93" t="str">
        <f t="shared" si="8"/>
        <v>End</v>
      </c>
      <c r="Q293" s="93" t="str">
        <f t="shared" si="9"/>
        <v>120007</v>
      </c>
    </row>
    <row r="294" spans="1:17" ht="12.75" customHeight="1">
      <c r="A294" s="105">
        <v>120010</v>
      </c>
      <c r="B294" s="38" t="s">
        <v>6668</v>
      </c>
      <c r="C294" s="1055">
        <v>12000</v>
      </c>
      <c r="D294" s="1055">
        <v>120010</v>
      </c>
      <c r="E294" s="1050"/>
      <c r="F294" s="1050">
        <v>480104</v>
      </c>
      <c r="G294" s="38"/>
      <c r="H294" s="38"/>
      <c r="I294" s="93" t="str">
        <f t="shared" si="8"/>
        <v/>
      </c>
      <c r="Q294" s="93" t="str">
        <f t="shared" si="9"/>
        <v>120010</v>
      </c>
    </row>
    <row r="295" spans="1:17" ht="12.75" customHeight="1">
      <c r="A295" s="105">
        <v>120013</v>
      </c>
      <c r="B295" s="58" t="s">
        <v>9397</v>
      </c>
      <c r="C295" s="1055">
        <v>12000</v>
      </c>
      <c r="D295" s="1055">
        <v>120013</v>
      </c>
      <c r="E295" s="1050"/>
      <c r="F295" s="1050">
        <v>480104</v>
      </c>
      <c r="G295" s="38"/>
      <c r="H295" s="38"/>
      <c r="I295" s="93" t="str">
        <f t="shared" si="8"/>
        <v/>
      </c>
      <c r="Q295" s="93" t="str">
        <f t="shared" si="9"/>
        <v>120013</v>
      </c>
    </row>
    <row r="296" spans="1:17" ht="12.75" customHeight="1">
      <c r="A296" s="57">
        <v>120100</v>
      </c>
      <c r="B296" s="58" t="s">
        <v>2020</v>
      </c>
      <c r="C296" s="57">
        <v>12001</v>
      </c>
      <c r="D296" s="57">
        <v>120100</v>
      </c>
      <c r="E296" s="57"/>
      <c r="F296" s="57">
        <v>480100</v>
      </c>
      <c r="G296" s="58"/>
      <c r="H296" s="38" t="s">
        <v>3983</v>
      </c>
      <c r="I296" s="93" t="str">
        <f t="shared" si="8"/>
        <v>End</v>
      </c>
      <c r="Q296" s="93" t="str">
        <f t="shared" si="9"/>
        <v>120100</v>
      </c>
    </row>
    <row r="297" spans="1:17" ht="12.75" customHeight="1">
      <c r="A297" s="57">
        <v>120103</v>
      </c>
      <c r="B297" s="58" t="s">
        <v>6669</v>
      </c>
      <c r="C297" s="57">
        <v>12000</v>
      </c>
      <c r="D297" s="57">
        <v>120103</v>
      </c>
      <c r="E297" s="57"/>
      <c r="F297" s="57">
        <v>480104</v>
      </c>
      <c r="G297" s="58"/>
      <c r="H297" s="38"/>
      <c r="I297" s="93" t="str">
        <f t="shared" si="8"/>
        <v/>
      </c>
      <c r="Q297" s="93" t="str">
        <f t="shared" si="9"/>
        <v>120103</v>
      </c>
    </row>
    <row r="298" spans="1:17" ht="12.75" customHeight="1">
      <c r="A298" s="57">
        <v>120104</v>
      </c>
      <c r="B298" s="58" t="s">
        <v>6671</v>
      </c>
      <c r="C298" s="57">
        <v>12000</v>
      </c>
      <c r="D298" s="57">
        <v>120104</v>
      </c>
      <c r="E298" s="57"/>
      <c r="F298" s="57">
        <v>480104</v>
      </c>
      <c r="G298" s="58"/>
      <c r="H298" s="38"/>
      <c r="I298" s="93" t="str">
        <f t="shared" si="8"/>
        <v/>
      </c>
      <c r="Q298" s="93" t="str">
        <f t="shared" si="9"/>
        <v>120104</v>
      </c>
    </row>
    <row r="299" spans="1:17" ht="12.75" customHeight="1">
      <c r="A299" s="57">
        <v>120105</v>
      </c>
      <c r="B299" s="58" t="s">
        <v>6672</v>
      </c>
      <c r="C299" s="57">
        <v>12000</v>
      </c>
      <c r="D299" s="57">
        <v>120105</v>
      </c>
      <c r="E299" s="57"/>
      <c r="F299" s="57">
        <v>480104</v>
      </c>
      <c r="G299" s="58"/>
      <c r="H299" s="38"/>
      <c r="I299" s="93" t="str">
        <f t="shared" si="8"/>
        <v/>
      </c>
      <c r="Q299" s="93" t="str">
        <f t="shared" si="9"/>
        <v>120105</v>
      </c>
    </row>
    <row r="300" spans="1:17" ht="12.75" customHeight="1">
      <c r="A300" s="57">
        <v>120107</v>
      </c>
      <c r="B300" s="58" t="s">
        <v>6670</v>
      </c>
      <c r="C300" s="57">
        <v>12000</v>
      </c>
      <c r="D300" s="57">
        <v>120107</v>
      </c>
      <c r="E300" s="57"/>
      <c r="F300" s="57">
        <v>480104</v>
      </c>
      <c r="G300" s="58"/>
      <c r="H300" s="38"/>
      <c r="I300" s="93" t="str">
        <f t="shared" si="8"/>
        <v/>
      </c>
      <c r="Q300" s="93" t="str">
        <f t="shared" si="9"/>
        <v>120107</v>
      </c>
    </row>
    <row r="301" spans="1:17" ht="12.75" customHeight="1">
      <c r="A301" s="57">
        <v>120110</v>
      </c>
      <c r="B301" s="58" t="s">
        <v>5136</v>
      </c>
      <c r="C301" s="57">
        <v>12000</v>
      </c>
      <c r="D301" s="57">
        <v>120110</v>
      </c>
      <c r="E301" s="57"/>
      <c r="F301" s="57">
        <v>480100</v>
      </c>
      <c r="G301" s="58"/>
      <c r="H301" s="38" t="s">
        <v>6728</v>
      </c>
      <c r="I301" s="93" t="str">
        <f t="shared" si="8"/>
        <v>End</v>
      </c>
      <c r="Q301" s="93" t="str">
        <f t="shared" si="9"/>
        <v>120110</v>
      </c>
    </row>
    <row r="302" spans="1:17" ht="12.75" customHeight="1">
      <c r="A302" s="57">
        <v>120200</v>
      </c>
      <c r="B302" s="58" t="s">
        <v>2037</v>
      </c>
      <c r="C302" s="57">
        <v>12001</v>
      </c>
      <c r="D302" s="57">
        <v>120200</v>
      </c>
      <c r="E302" s="57"/>
      <c r="F302" s="57">
        <v>470010</v>
      </c>
      <c r="G302" s="58"/>
      <c r="H302" s="38" t="s">
        <v>5192</v>
      </c>
      <c r="I302" s="93" t="str">
        <f t="shared" si="8"/>
        <v>End</v>
      </c>
      <c r="Q302" s="93" t="str">
        <f t="shared" si="9"/>
        <v>120200</v>
      </c>
    </row>
    <row r="303" spans="1:17" ht="12.75" customHeight="1">
      <c r="A303" s="57">
        <v>120204</v>
      </c>
      <c r="B303" s="58" t="s">
        <v>2841</v>
      </c>
      <c r="C303" s="57">
        <v>12002</v>
      </c>
      <c r="D303" s="57">
        <v>120204</v>
      </c>
      <c r="E303" s="57"/>
      <c r="F303" s="57">
        <v>470209</v>
      </c>
      <c r="G303" s="58"/>
      <c r="H303" s="38" t="s">
        <v>5217</v>
      </c>
      <c r="I303" s="93" t="str">
        <f t="shared" si="8"/>
        <v>End</v>
      </c>
      <c r="Q303" s="93" t="str">
        <f t="shared" si="9"/>
        <v>120204</v>
      </c>
    </row>
    <row r="304" spans="1:17" ht="12.75" customHeight="1">
      <c r="A304" s="57">
        <v>120300</v>
      </c>
      <c r="B304" s="58" t="s">
        <v>2386</v>
      </c>
      <c r="C304" s="57">
        <v>12000</v>
      </c>
      <c r="D304" s="57">
        <v>120300</v>
      </c>
      <c r="E304" s="57"/>
      <c r="F304" s="57">
        <v>480103</v>
      </c>
      <c r="G304" s="58"/>
      <c r="H304" s="38"/>
      <c r="I304" s="93" t="str">
        <f t="shared" si="8"/>
        <v/>
      </c>
      <c r="Q304" s="93" t="str">
        <f t="shared" si="9"/>
        <v>120300</v>
      </c>
    </row>
    <row r="305" spans="1:17" ht="12.75" customHeight="1">
      <c r="A305" s="57">
        <v>120400</v>
      </c>
      <c r="B305" s="58" t="s">
        <v>3771</v>
      </c>
      <c r="C305" s="57">
        <v>12000</v>
      </c>
      <c r="D305" s="57">
        <v>120400</v>
      </c>
      <c r="E305" s="57"/>
      <c r="F305" s="57">
        <v>480103</v>
      </c>
      <c r="G305" s="58"/>
      <c r="H305" s="38"/>
      <c r="I305" s="93" t="str">
        <f t="shared" si="8"/>
        <v/>
      </c>
      <c r="Q305" s="93" t="str">
        <f t="shared" si="9"/>
        <v>120400</v>
      </c>
    </row>
    <row r="306" spans="1:17" ht="12.75" customHeight="1">
      <c r="A306" s="57">
        <v>120500</v>
      </c>
      <c r="B306" s="58" t="s">
        <v>2191</v>
      </c>
      <c r="C306" s="57">
        <v>12001</v>
      </c>
      <c r="D306" s="57">
        <v>120500</v>
      </c>
      <c r="E306" s="57"/>
      <c r="F306" s="57">
        <v>480119</v>
      </c>
      <c r="G306" s="58"/>
      <c r="H306" s="38" t="s">
        <v>4309</v>
      </c>
      <c r="I306" s="93" t="str">
        <f t="shared" si="8"/>
        <v>End</v>
      </c>
      <c r="Q306" s="93" t="str">
        <f t="shared" si="9"/>
        <v>120500</v>
      </c>
    </row>
    <row r="307" spans="1:17" ht="12.75" customHeight="1">
      <c r="A307" s="57">
        <v>120700</v>
      </c>
      <c r="B307" s="58" t="s">
        <v>2199</v>
      </c>
      <c r="C307" s="57">
        <v>12000</v>
      </c>
      <c r="D307" s="57">
        <v>120700</v>
      </c>
      <c r="E307" s="57"/>
      <c r="F307" s="57">
        <v>480127</v>
      </c>
      <c r="G307" s="58"/>
      <c r="H307" s="38" t="s">
        <v>8588</v>
      </c>
      <c r="I307" s="93" t="str">
        <f t="shared" si="8"/>
        <v>End</v>
      </c>
      <c r="Q307" s="93" t="str">
        <f t="shared" si="9"/>
        <v>120700</v>
      </c>
    </row>
    <row r="308" spans="1:17" ht="12.75" customHeight="1">
      <c r="A308" s="57">
        <v>120800</v>
      </c>
      <c r="B308" s="58" t="s">
        <v>5135</v>
      </c>
      <c r="C308" s="57">
        <v>12000</v>
      </c>
      <c r="D308" s="57">
        <v>120800</v>
      </c>
      <c r="E308" s="57"/>
      <c r="F308" s="57">
        <v>480100</v>
      </c>
      <c r="G308" s="58"/>
      <c r="H308" s="38"/>
      <c r="I308" s="93" t="str">
        <f t="shared" si="8"/>
        <v/>
      </c>
      <c r="Q308" s="93" t="str">
        <f t="shared" si="9"/>
        <v>120800</v>
      </c>
    </row>
    <row r="309" spans="1:17" ht="12.75" customHeight="1">
      <c r="A309" s="105">
        <v>120900</v>
      </c>
      <c r="B309" s="38" t="s">
        <v>5970</v>
      </c>
      <c r="C309" s="1050">
        <v>12000</v>
      </c>
      <c r="D309" s="1055">
        <v>120900</v>
      </c>
      <c r="E309" s="1050"/>
      <c r="F309" s="1050">
        <v>480103</v>
      </c>
      <c r="G309" s="38"/>
      <c r="H309" s="38"/>
      <c r="I309" s="93" t="str">
        <f t="shared" si="8"/>
        <v/>
      </c>
      <c r="Q309" s="93" t="str">
        <f t="shared" si="9"/>
        <v>120900</v>
      </c>
    </row>
    <row r="310" spans="1:17" ht="12.75" customHeight="1">
      <c r="A310" s="57">
        <v>121000</v>
      </c>
      <c r="B310" s="38" t="s">
        <v>6727</v>
      </c>
      <c r="C310" s="57">
        <v>12000</v>
      </c>
      <c r="D310" s="57">
        <v>121000</v>
      </c>
      <c r="E310" s="57"/>
      <c r="F310" s="57">
        <v>480103</v>
      </c>
      <c r="G310" s="58"/>
      <c r="H310" s="38"/>
      <c r="I310" s="93" t="str">
        <f t="shared" si="8"/>
        <v/>
      </c>
      <c r="Q310" s="93" t="str">
        <f t="shared" si="9"/>
        <v>121000</v>
      </c>
    </row>
    <row r="311" spans="1:17" ht="12.75" customHeight="1">
      <c r="A311" s="57">
        <v>121400</v>
      </c>
      <c r="B311" s="58" t="s">
        <v>2244</v>
      </c>
      <c r="C311" s="57">
        <v>12001</v>
      </c>
      <c r="D311" s="57">
        <v>121400</v>
      </c>
      <c r="E311" s="57"/>
      <c r="F311" s="57">
        <v>480106</v>
      </c>
      <c r="G311" s="58"/>
      <c r="H311" s="38"/>
      <c r="I311" s="93" t="str">
        <f t="shared" si="8"/>
        <v/>
      </c>
      <c r="Q311" s="93" t="str">
        <f t="shared" si="9"/>
        <v>121400</v>
      </c>
    </row>
    <row r="312" spans="1:17" ht="12.75" customHeight="1">
      <c r="A312" s="57">
        <v>121500</v>
      </c>
      <c r="B312" s="58" t="s">
        <v>3267</v>
      </c>
      <c r="C312" s="57">
        <v>12001</v>
      </c>
      <c r="D312" s="57">
        <v>121500</v>
      </c>
      <c r="E312" s="57"/>
      <c r="F312" s="57">
        <v>470008</v>
      </c>
      <c r="G312" s="58"/>
      <c r="H312" s="38" t="s">
        <v>5217</v>
      </c>
      <c r="I312" s="93" t="str">
        <f t="shared" si="8"/>
        <v>End</v>
      </c>
      <c r="Q312" s="93" t="str">
        <f t="shared" si="9"/>
        <v>121500</v>
      </c>
    </row>
    <row r="313" spans="1:17" ht="12.75" customHeight="1">
      <c r="A313" s="57">
        <v>121700</v>
      </c>
      <c r="B313" s="58" t="s">
        <v>104</v>
      </c>
      <c r="C313" s="57">
        <v>12000</v>
      </c>
      <c r="D313" s="57">
        <v>121700</v>
      </c>
      <c r="E313" s="57"/>
      <c r="F313" s="57">
        <v>480100</v>
      </c>
      <c r="G313" s="58"/>
      <c r="H313" s="38"/>
      <c r="I313" s="93" t="str">
        <f t="shared" si="8"/>
        <v/>
      </c>
      <c r="Q313" s="93" t="str">
        <f t="shared" si="9"/>
        <v>121700</v>
      </c>
    </row>
    <row r="314" spans="1:17" ht="12.75" customHeight="1">
      <c r="A314" s="57">
        <v>121800</v>
      </c>
      <c r="B314" s="58" t="s">
        <v>2919</v>
      </c>
      <c r="C314" s="57">
        <v>12000</v>
      </c>
      <c r="D314" s="57">
        <v>121800</v>
      </c>
      <c r="E314" s="57"/>
      <c r="F314" s="57">
        <v>480100</v>
      </c>
      <c r="G314" s="58"/>
      <c r="H314" s="38"/>
      <c r="I314" s="93" t="str">
        <f t="shared" si="8"/>
        <v/>
      </c>
      <c r="Q314" s="93" t="str">
        <f t="shared" si="9"/>
        <v>121800</v>
      </c>
    </row>
    <row r="315" spans="1:17" ht="12.75" customHeight="1">
      <c r="A315" s="57">
        <v>121900</v>
      </c>
      <c r="B315" s="58" t="s">
        <v>2920</v>
      </c>
      <c r="C315" s="57">
        <v>12000</v>
      </c>
      <c r="D315" s="57">
        <v>121900</v>
      </c>
      <c r="E315" s="57"/>
      <c r="F315" s="57">
        <v>480101</v>
      </c>
      <c r="G315" s="58"/>
      <c r="H315" s="38"/>
      <c r="I315" s="93" t="str">
        <f t="shared" si="8"/>
        <v/>
      </c>
      <c r="Q315" s="93" t="str">
        <f t="shared" si="9"/>
        <v>121900</v>
      </c>
    </row>
    <row r="316" spans="1:17" ht="12.75" customHeight="1">
      <c r="A316" s="57">
        <v>122000</v>
      </c>
      <c r="B316" s="58" t="s">
        <v>6673</v>
      </c>
      <c r="C316" s="57">
        <v>12000</v>
      </c>
      <c r="D316" s="57">
        <v>122000</v>
      </c>
      <c r="E316" s="57"/>
      <c r="F316" s="57">
        <v>480122</v>
      </c>
      <c r="G316" s="58"/>
      <c r="H316" s="38"/>
      <c r="I316" s="93" t="str">
        <f t="shared" si="8"/>
        <v/>
      </c>
      <c r="Q316" s="93" t="str">
        <f t="shared" si="9"/>
        <v>122000</v>
      </c>
    </row>
    <row r="317" spans="1:17" ht="12.75" customHeight="1">
      <c r="A317" s="57">
        <v>122010</v>
      </c>
      <c r="B317" s="58" t="s">
        <v>1015</v>
      </c>
      <c r="C317" s="57">
        <v>22118</v>
      </c>
      <c r="D317" s="57">
        <v>250100</v>
      </c>
      <c r="E317" s="57"/>
      <c r="F317" s="57">
        <v>122010</v>
      </c>
      <c r="G317" s="58"/>
      <c r="H317" s="38" t="s">
        <v>3982</v>
      </c>
      <c r="I317" s="93" t="str">
        <f t="shared" si="8"/>
        <v>End</v>
      </c>
      <c r="Q317" s="93" t="str">
        <f t="shared" si="9"/>
        <v>122010</v>
      </c>
    </row>
    <row r="318" spans="1:17" ht="12.75" customHeight="1">
      <c r="A318" s="57">
        <v>122100</v>
      </c>
      <c r="B318" s="58" t="s">
        <v>2921</v>
      </c>
      <c r="C318" s="57">
        <v>12000</v>
      </c>
      <c r="D318" s="57">
        <v>122100</v>
      </c>
      <c r="E318" s="57"/>
      <c r="F318" s="57">
        <v>480103</v>
      </c>
      <c r="G318" s="58"/>
      <c r="H318" s="38"/>
      <c r="I318" s="93" t="str">
        <f t="shared" si="8"/>
        <v/>
      </c>
      <c r="Q318" s="93" t="str">
        <f t="shared" si="9"/>
        <v>122100</v>
      </c>
    </row>
    <row r="319" spans="1:17" ht="12.75" customHeight="1">
      <c r="A319" s="57">
        <v>122200</v>
      </c>
      <c r="B319" s="58" t="s">
        <v>925</v>
      </c>
      <c r="C319" s="57">
        <v>12000</v>
      </c>
      <c r="D319" s="57">
        <v>122200</v>
      </c>
      <c r="E319" s="57"/>
      <c r="F319" s="57">
        <v>480107</v>
      </c>
      <c r="G319" s="58"/>
      <c r="H319" s="38"/>
      <c r="I319" s="93" t="str">
        <f t="shared" si="8"/>
        <v/>
      </c>
      <c r="Q319" s="93" t="str">
        <f t="shared" si="9"/>
        <v>122200</v>
      </c>
    </row>
    <row r="320" spans="1:17" ht="12.75" customHeight="1">
      <c r="A320" s="57">
        <v>122300</v>
      </c>
      <c r="B320" s="58" t="s">
        <v>3720</v>
      </c>
      <c r="C320" s="57">
        <v>12001</v>
      </c>
      <c r="D320" s="57">
        <v>122300</v>
      </c>
      <c r="E320" s="57"/>
      <c r="F320" s="57">
        <v>480117</v>
      </c>
      <c r="G320" s="58"/>
      <c r="H320" s="38" t="s">
        <v>4255</v>
      </c>
      <c r="I320" s="93" t="str">
        <f t="shared" si="8"/>
        <v>End</v>
      </c>
      <c r="Q320" s="93" t="str">
        <f t="shared" si="9"/>
        <v>122300</v>
      </c>
    </row>
    <row r="321" spans="1:17" ht="12.75" customHeight="1">
      <c r="A321" s="57">
        <v>122400</v>
      </c>
      <c r="B321" s="58" t="s">
        <v>2922</v>
      </c>
      <c r="C321" s="57">
        <v>12001</v>
      </c>
      <c r="D321" s="57">
        <v>122400</v>
      </c>
      <c r="E321" s="57"/>
      <c r="F321" s="57">
        <v>480118</v>
      </c>
      <c r="G321" s="58"/>
      <c r="H321" s="38" t="s">
        <v>6043</v>
      </c>
      <c r="I321" s="93" t="str">
        <f t="shared" si="8"/>
        <v>End</v>
      </c>
      <c r="Q321" s="93" t="str">
        <f t="shared" si="9"/>
        <v>122400</v>
      </c>
    </row>
    <row r="322" spans="1:17" ht="12.75" customHeight="1">
      <c r="A322" s="57">
        <v>122500</v>
      </c>
      <c r="B322" s="58" t="s">
        <v>2192</v>
      </c>
      <c r="C322" s="57">
        <v>12001</v>
      </c>
      <c r="D322" s="57">
        <v>122500</v>
      </c>
      <c r="E322" s="57"/>
      <c r="F322" s="57">
        <v>480120</v>
      </c>
      <c r="G322" s="58"/>
      <c r="H322" s="38"/>
      <c r="I322" s="93" t="str">
        <f t="shared" si="8"/>
        <v/>
      </c>
      <c r="Q322" s="93" t="str">
        <f t="shared" si="9"/>
        <v>122500</v>
      </c>
    </row>
    <row r="323" spans="1:17" ht="12.75" customHeight="1">
      <c r="A323" s="57">
        <v>122600</v>
      </c>
      <c r="B323" s="58" t="s">
        <v>6881</v>
      </c>
      <c r="C323" s="57">
        <v>12001</v>
      </c>
      <c r="D323" s="57">
        <v>122600</v>
      </c>
      <c r="E323" s="57"/>
      <c r="F323" s="57">
        <v>480121</v>
      </c>
      <c r="G323" s="58"/>
      <c r="H323" s="38"/>
      <c r="I323" s="93" t="str">
        <f t="shared" si="8"/>
        <v/>
      </c>
      <c r="Q323" s="93" t="str">
        <f t="shared" si="9"/>
        <v>122600</v>
      </c>
    </row>
    <row r="324" spans="1:17" ht="12.75" customHeight="1">
      <c r="A324" s="57">
        <v>122700</v>
      </c>
      <c r="B324" s="58" t="s">
        <v>2923</v>
      </c>
      <c r="C324" s="57">
        <v>12001</v>
      </c>
      <c r="D324" s="57">
        <v>122700</v>
      </c>
      <c r="E324" s="57"/>
      <c r="F324" s="57">
        <v>480122</v>
      </c>
      <c r="G324" s="58"/>
      <c r="H324" s="38" t="s">
        <v>7444</v>
      </c>
      <c r="I324" s="93" t="str">
        <f t="shared" si="8"/>
        <v>End</v>
      </c>
      <c r="Q324" s="93" t="str">
        <f t="shared" si="9"/>
        <v>122700</v>
      </c>
    </row>
    <row r="325" spans="1:17" ht="12.75" customHeight="1">
      <c r="A325" s="57">
        <v>122800</v>
      </c>
      <c r="B325" s="58" t="s">
        <v>2924</v>
      </c>
      <c r="C325" s="57">
        <v>12001</v>
      </c>
      <c r="D325" s="57">
        <v>122800</v>
      </c>
      <c r="E325" s="57"/>
      <c r="F325" s="57">
        <v>480123</v>
      </c>
      <c r="G325" s="58"/>
      <c r="H325" s="38" t="s">
        <v>5217</v>
      </c>
      <c r="I325" s="93" t="str">
        <f t="shared" si="8"/>
        <v>End</v>
      </c>
      <c r="Q325" s="93" t="str">
        <f t="shared" si="9"/>
        <v>122800</v>
      </c>
    </row>
    <row r="326" spans="1:17" ht="12.75" customHeight="1">
      <c r="A326" s="57">
        <v>122900</v>
      </c>
      <c r="B326" s="58" t="s">
        <v>105</v>
      </c>
      <c r="C326" s="57">
        <v>12001</v>
      </c>
      <c r="D326" s="57">
        <v>122900</v>
      </c>
      <c r="E326" s="57"/>
      <c r="F326" s="57">
        <v>480102</v>
      </c>
      <c r="G326" s="58"/>
      <c r="H326" s="38"/>
      <c r="I326" s="93" t="str">
        <f t="shared" si="8"/>
        <v/>
      </c>
      <c r="Q326" s="93" t="str">
        <f t="shared" si="9"/>
        <v>122900</v>
      </c>
    </row>
    <row r="327" spans="1:17" ht="12.75" customHeight="1">
      <c r="A327" s="57">
        <v>123000</v>
      </c>
      <c r="B327" s="58" t="s">
        <v>3721</v>
      </c>
      <c r="C327" s="57">
        <v>12001</v>
      </c>
      <c r="D327" s="57">
        <v>123000</v>
      </c>
      <c r="E327" s="57"/>
      <c r="F327" s="57">
        <v>470005</v>
      </c>
      <c r="G327" s="58"/>
      <c r="H327" s="38" t="s">
        <v>5217</v>
      </c>
      <c r="I327" s="93" t="str">
        <f t="shared" ref="I327:I391" si="10">LEFT(H327,3)</f>
        <v>End</v>
      </c>
      <c r="Q327" s="93" t="str">
        <f t="shared" si="9"/>
        <v>123000</v>
      </c>
    </row>
    <row r="328" spans="1:17" ht="12.75" customHeight="1">
      <c r="A328" s="57">
        <v>123011</v>
      </c>
      <c r="B328" s="58" t="s">
        <v>1016</v>
      </c>
      <c r="C328" s="57">
        <v>22118</v>
      </c>
      <c r="D328" s="57">
        <v>250100</v>
      </c>
      <c r="E328" s="57"/>
      <c r="F328" s="57">
        <v>123011</v>
      </c>
      <c r="G328" s="58"/>
      <c r="H328" s="38" t="s">
        <v>3982</v>
      </c>
      <c r="I328" s="93" t="str">
        <f t="shared" si="10"/>
        <v>End</v>
      </c>
      <c r="Q328" s="93" t="str">
        <f t="shared" ref="Q328:Q392" si="11">TEXT($A328,0)</f>
        <v>123011</v>
      </c>
    </row>
    <row r="329" spans="1:17" ht="12.75" customHeight="1">
      <c r="A329" s="57">
        <v>123012</v>
      </c>
      <c r="B329" s="58" t="s">
        <v>1017</v>
      </c>
      <c r="C329" s="57">
        <v>22118</v>
      </c>
      <c r="D329" s="57">
        <v>250100</v>
      </c>
      <c r="E329" s="57"/>
      <c r="F329" s="57">
        <v>123012</v>
      </c>
      <c r="G329" s="58"/>
      <c r="H329" s="38" t="s">
        <v>3982</v>
      </c>
      <c r="I329" s="93" t="str">
        <f t="shared" si="10"/>
        <v>End</v>
      </c>
      <c r="Q329" s="93" t="str">
        <f t="shared" si="11"/>
        <v>123012</v>
      </c>
    </row>
    <row r="330" spans="1:17" ht="12.75" customHeight="1">
      <c r="A330" s="57">
        <v>123014</v>
      </c>
      <c r="B330" s="58" t="s">
        <v>1018</v>
      </c>
      <c r="C330" s="57">
        <v>22118</v>
      </c>
      <c r="D330" s="57">
        <v>250100</v>
      </c>
      <c r="E330" s="57"/>
      <c r="F330" s="57">
        <v>123014</v>
      </c>
      <c r="G330" s="58"/>
      <c r="H330" s="38" t="s">
        <v>3982</v>
      </c>
      <c r="I330" s="93" t="str">
        <f t="shared" si="10"/>
        <v>End</v>
      </c>
      <c r="Q330" s="93" t="str">
        <f t="shared" si="11"/>
        <v>123014</v>
      </c>
    </row>
    <row r="331" spans="1:17" ht="12.75" customHeight="1">
      <c r="A331" s="57">
        <v>123015</v>
      </c>
      <c r="B331" s="58" t="s">
        <v>1153</v>
      </c>
      <c r="C331" s="57">
        <v>22118</v>
      </c>
      <c r="D331" s="57">
        <v>250100</v>
      </c>
      <c r="E331" s="57"/>
      <c r="F331" s="57">
        <v>123015</v>
      </c>
      <c r="G331" s="58"/>
      <c r="H331" s="38" t="s">
        <v>3982</v>
      </c>
      <c r="I331" s="93" t="str">
        <f t="shared" si="10"/>
        <v>End</v>
      </c>
      <c r="Q331" s="93" t="str">
        <f t="shared" si="11"/>
        <v>123015</v>
      </c>
    </row>
    <row r="332" spans="1:17" ht="12.75" customHeight="1">
      <c r="A332" s="57">
        <v>123016</v>
      </c>
      <c r="B332" s="58" t="s">
        <v>1019</v>
      </c>
      <c r="C332" s="57">
        <v>22118</v>
      </c>
      <c r="D332" s="57">
        <v>250100</v>
      </c>
      <c r="E332" s="57"/>
      <c r="F332" s="57">
        <v>123016</v>
      </c>
      <c r="G332" s="58"/>
      <c r="H332" s="38" t="s">
        <v>3982</v>
      </c>
      <c r="I332" s="93" t="str">
        <f t="shared" si="10"/>
        <v>End</v>
      </c>
      <c r="Q332" s="93" t="str">
        <f t="shared" si="11"/>
        <v>123016</v>
      </c>
    </row>
    <row r="333" spans="1:17" ht="12.75" customHeight="1">
      <c r="A333" s="57">
        <v>123100</v>
      </c>
      <c r="B333" s="58" t="s">
        <v>2925</v>
      </c>
      <c r="C333" s="57">
        <v>12001</v>
      </c>
      <c r="D333" s="57">
        <v>123100</v>
      </c>
      <c r="E333" s="57"/>
      <c r="F333" s="57">
        <v>480124</v>
      </c>
      <c r="G333" s="58"/>
      <c r="H333" s="38" t="s">
        <v>5874</v>
      </c>
      <c r="I333" s="93" t="str">
        <f t="shared" si="10"/>
        <v>End</v>
      </c>
      <c r="Q333" s="93" t="str">
        <f t="shared" si="11"/>
        <v>123100</v>
      </c>
    </row>
    <row r="334" spans="1:17" ht="12.75" customHeight="1">
      <c r="A334" s="57">
        <v>123200</v>
      </c>
      <c r="B334" s="58" t="s">
        <v>3938</v>
      </c>
      <c r="C334" s="57">
        <v>12001</v>
      </c>
      <c r="D334" s="57">
        <v>123200</v>
      </c>
      <c r="E334" s="57"/>
      <c r="F334" s="57">
        <v>480126</v>
      </c>
      <c r="G334" s="58"/>
      <c r="H334" s="38" t="s">
        <v>6043</v>
      </c>
      <c r="I334" s="93" t="str">
        <f t="shared" si="10"/>
        <v>End</v>
      </c>
      <c r="Q334" s="93" t="str">
        <f t="shared" si="11"/>
        <v>123200</v>
      </c>
    </row>
    <row r="335" spans="1:17" ht="12.75" customHeight="1">
      <c r="A335" s="57">
        <v>123300</v>
      </c>
      <c r="B335" s="58" t="s">
        <v>3734</v>
      </c>
      <c r="C335" s="57">
        <v>12001</v>
      </c>
      <c r="D335" s="57">
        <v>123300</v>
      </c>
      <c r="E335" s="57"/>
      <c r="F335" s="57">
        <v>470017</v>
      </c>
      <c r="G335" s="58"/>
      <c r="H335" s="38"/>
      <c r="I335" s="93" t="str">
        <f t="shared" si="10"/>
        <v/>
      </c>
      <c r="Q335" s="93" t="str">
        <f t="shared" si="11"/>
        <v>123300</v>
      </c>
    </row>
    <row r="336" spans="1:17" ht="12.75" customHeight="1">
      <c r="A336" s="101">
        <v>123400</v>
      </c>
      <c r="B336" s="58" t="s">
        <v>2242</v>
      </c>
      <c r="C336" s="129">
        <v>12002</v>
      </c>
      <c r="D336" s="129">
        <v>123400</v>
      </c>
      <c r="E336" s="129"/>
      <c r="F336" s="129">
        <v>470207</v>
      </c>
      <c r="G336" s="52"/>
      <c r="H336" s="38" t="s">
        <v>5217</v>
      </c>
      <c r="I336" s="93" t="str">
        <f t="shared" si="10"/>
        <v>End</v>
      </c>
      <c r="Q336" s="93" t="str">
        <f t="shared" si="11"/>
        <v>123400</v>
      </c>
    </row>
    <row r="337" spans="1:17" ht="12.75" customHeight="1">
      <c r="A337" s="57">
        <v>123500</v>
      </c>
      <c r="B337" s="58" t="s">
        <v>2670</v>
      </c>
      <c r="C337" s="57">
        <v>12002</v>
      </c>
      <c r="D337" s="57">
        <v>123500</v>
      </c>
      <c r="E337" s="57"/>
      <c r="F337" s="57">
        <v>112108</v>
      </c>
      <c r="G337" s="58"/>
      <c r="H337" s="38" t="s">
        <v>5217</v>
      </c>
      <c r="I337" s="93" t="str">
        <f t="shared" si="10"/>
        <v>End</v>
      </c>
      <c r="Q337" s="93" t="str">
        <f t="shared" si="11"/>
        <v>123500</v>
      </c>
    </row>
    <row r="338" spans="1:17" ht="12.75" customHeight="1">
      <c r="A338" s="57">
        <v>123600</v>
      </c>
      <c r="B338" s="58" t="s">
        <v>1873</v>
      </c>
      <c r="C338" s="57">
        <v>11000</v>
      </c>
      <c r="D338" s="57">
        <v>123600</v>
      </c>
      <c r="E338" s="57"/>
      <c r="F338" s="57">
        <v>480110</v>
      </c>
      <c r="G338" s="58"/>
      <c r="H338" s="38" t="s">
        <v>3982</v>
      </c>
      <c r="I338" s="93" t="str">
        <f t="shared" si="10"/>
        <v>End</v>
      </c>
      <c r="Q338" s="93" t="str">
        <f t="shared" si="11"/>
        <v>123600</v>
      </c>
    </row>
    <row r="339" spans="1:17" ht="12.75" customHeight="1">
      <c r="A339" s="57">
        <v>123700</v>
      </c>
      <c r="B339" s="58" t="s">
        <v>1608</v>
      </c>
      <c r="C339" s="57">
        <v>11000</v>
      </c>
      <c r="D339" s="57">
        <v>123700</v>
      </c>
      <c r="E339" s="57"/>
      <c r="F339" s="57">
        <v>480113</v>
      </c>
      <c r="G339" s="58"/>
      <c r="H339" s="38" t="s">
        <v>5806</v>
      </c>
      <c r="I339" s="93" t="str">
        <f t="shared" si="10"/>
        <v>End</v>
      </c>
      <c r="Q339" s="93" t="str">
        <f t="shared" si="11"/>
        <v>123700</v>
      </c>
    </row>
    <row r="340" spans="1:17" ht="12.75" customHeight="1">
      <c r="A340" s="57">
        <v>123800</v>
      </c>
      <c r="B340" s="58" t="s">
        <v>3723</v>
      </c>
      <c r="C340" s="57">
        <v>11000</v>
      </c>
      <c r="D340" s="57">
        <v>123800</v>
      </c>
      <c r="E340" s="57"/>
      <c r="F340" s="57">
        <v>480111</v>
      </c>
      <c r="G340" s="58"/>
      <c r="H340" s="38"/>
      <c r="I340" s="93" t="str">
        <f t="shared" si="10"/>
        <v/>
      </c>
      <c r="Q340" s="93" t="str">
        <f t="shared" si="11"/>
        <v>123800</v>
      </c>
    </row>
    <row r="341" spans="1:17" ht="12.75" customHeight="1">
      <c r="A341" s="57">
        <v>123900</v>
      </c>
      <c r="B341" s="58" t="s">
        <v>1123</v>
      </c>
      <c r="C341" s="57">
        <v>12002</v>
      </c>
      <c r="D341" s="57">
        <v>123900</v>
      </c>
      <c r="E341" s="57"/>
      <c r="F341" s="57">
        <v>470013</v>
      </c>
      <c r="G341" s="58"/>
      <c r="H341" s="38" t="s">
        <v>3983</v>
      </c>
      <c r="I341" s="93" t="str">
        <f t="shared" si="10"/>
        <v>End</v>
      </c>
      <c r="Q341" s="93" t="str">
        <f t="shared" si="11"/>
        <v>123900</v>
      </c>
    </row>
    <row r="342" spans="1:17" ht="12.75" customHeight="1">
      <c r="A342" s="57">
        <v>124000</v>
      </c>
      <c r="B342" s="58" t="s">
        <v>2397</v>
      </c>
      <c r="C342" s="57">
        <v>12001</v>
      </c>
      <c r="D342" s="57">
        <v>124000</v>
      </c>
      <c r="E342" s="57"/>
      <c r="F342" s="57">
        <v>470009</v>
      </c>
      <c r="G342" s="58"/>
      <c r="H342" s="38" t="s">
        <v>5562</v>
      </c>
      <c r="I342" s="93" t="str">
        <f t="shared" si="10"/>
        <v>End</v>
      </c>
      <c r="Q342" s="93" t="str">
        <f t="shared" si="11"/>
        <v>124000</v>
      </c>
    </row>
    <row r="343" spans="1:17" ht="12.75" customHeight="1">
      <c r="A343" s="57">
        <v>124100</v>
      </c>
      <c r="B343" s="58" t="s">
        <v>1124</v>
      </c>
      <c r="C343" s="57">
        <v>12002</v>
      </c>
      <c r="D343" s="57">
        <v>124100</v>
      </c>
      <c r="E343" s="57"/>
      <c r="F343" s="57">
        <v>470012</v>
      </c>
      <c r="G343" s="58"/>
      <c r="H343" s="38" t="s">
        <v>5217</v>
      </c>
      <c r="I343" s="93" t="str">
        <f t="shared" si="10"/>
        <v>End</v>
      </c>
      <c r="Q343" s="93" t="str">
        <f t="shared" si="11"/>
        <v>124100</v>
      </c>
    </row>
    <row r="344" spans="1:17" ht="12.75" customHeight="1">
      <c r="A344" s="57">
        <v>124200</v>
      </c>
      <c r="B344" s="58" t="s">
        <v>3262</v>
      </c>
      <c r="C344" s="57">
        <v>12002</v>
      </c>
      <c r="D344" s="57">
        <v>124200</v>
      </c>
      <c r="E344" s="57"/>
      <c r="F344" s="57">
        <v>470014</v>
      </c>
      <c r="G344" s="58"/>
      <c r="H344" s="38" t="s">
        <v>5217</v>
      </c>
      <c r="I344" s="93" t="str">
        <f t="shared" si="10"/>
        <v>End</v>
      </c>
      <c r="Q344" s="93" t="str">
        <f t="shared" si="11"/>
        <v>124200</v>
      </c>
    </row>
    <row r="345" spans="1:17" ht="12.75" customHeight="1">
      <c r="A345" s="57">
        <v>124300</v>
      </c>
      <c r="B345" s="58" t="s">
        <v>3725</v>
      </c>
      <c r="C345" s="57">
        <v>12001</v>
      </c>
      <c r="D345" s="57">
        <v>124300</v>
      </c>
      <c r="E345" s="57"/>
      <c r="F345" s="57">
        <v>480105</v>
      </c>
      <c r="G345" s="58"/>
      <c r="H345" s="38" t="s">
        <v>6487</v>
      </c>
      <c r="I345" s="93" t="str">
        <f t="shared" si="10"/>
        <v>End</v>
      </c>
      <c r="Q345" s="93" t="str">
        <f t="shared" si="11"/>
        <v>124300</v>
      </c>
    </row>
    <row r="346" spans="1:17" ht="12.75" customHeight="1">
      <c r="A346" s="57">
        <v>124400</v>
      </c>
      <c r="B346" s="58" t="s">
        <v>3726</v>
      </c>
      <c r="C346" s="57">
        <v>12001</v>
      </c>
      <c r="D346" s="57">
        <v>124400</v>
      </c>
      <c r="E346" s="57"/>
      <c r="F346" s="57">
        <v>480132</v>
      </c>
      <c r="G346" s="58"/>
      <c r="H346" s="38"/>
      <c r="I346" s="93" t="str">
        <f t="shared" si="10"/>
        <v/>
      </c>
      <c r="Q346" s="93" t="str">
        <f t="shared" si="11"/>
        <v>124400</v>
      </c>
    </row>
    <row r="347" spans="1:17" ht="12.75" customHeight="1">
      <c r="A347" s="57">
        <v>124500</v>
      </c>
      <c r="B347" s="58" t="s">
        <v>1152</v>
      </c>
      <c r="C347" s="57">
        <v>12001</v>
      </c>
      <c r="D347" s="57">
        <v>124500</v>
      </c>
      <c r="E347" s="57"/>
      <c r="F347" s="57">
        <v>480102</v>
      </c>
      <c r="G347" s="58"/>
      <c r="H347" s="38" t="s">
        <v>5217</v>
      </c>
      <c r="I347" s="93" t="str">
        <f t="shared" si="10"/>
        <v>End</v>
      </c>
      <c r="Q347" s="93" t="str">
        <f t="shared" si="11"/>
        <v>124500</v>
      </c>
    </row>
    <row r="348" spans="1:17" ht="12.75" customHeight="1">
      <c r="A348" s="57">
        <v>124600</v>
      </c>
      <c r="B348" s="38" t="s">
        <v>4266</v>
      </c>
      <c r="C348" s="57">
        <v>12001</v>
      </c>
      <c r="D348" s="57">
        <v>124600</v>
      </c>
      <c r="E348" s="57"/>
      <c r="F348" s="57">
        <v>480133</v>
      </c>
      <c r="G348" s="58"/>
      <c r="H348" s="38" t="s">
        <v>8588</v>
      </c>
      <c r="I348" s="93" t="str">
        <f t="shared" si="10"/>
        <v>End</v>
      </c>
      <c r="Q348" s="93" t="str">
        <f t="shared" si="11"/>
        <v>124600</v>
      </c>
    </row>
    <row r="349" spans="1:17" ht="12.75" customHeight="1">
      <c r="A349" s="57">
        <v>124700</v>
      </c>
      <c r="B349" s="58" t="s">
        <v>4597</v>
      </c>
      <c r="C349" s="57">
        <v>12001</v>
      </c>
      <c r="D349" s="57">
        <v>124700</v>
      </c>
      <c r="E349" s="57"/>
      <c r="F349" s="57">
        <v>480113</v>
      </c>
      <c r="G349" s="58"/>
      <c r="H349" s="38"/>
      <c r="I349" s="93" t="str">
        <f t="shared" si="10"/>
        <v/>
      </c>
      <c r="Q349" s="93" t="str">
        <f t="shared" si="11"/>
        <v>124700</v>
      </c>
    </row>
    <row r="350" spans="1:17" ht="12.75" customHeight="1">
      <c r="A350" s="57">
        <v>124800</v>
      </c>
      <c r="B350" s="58" t="s">
        <v>4747</v>
      </c>
      <c r="C350" s="57">
        <v>12001</v>
      </c>
      <c r="D350" s="57">
        <v>124800</v>
      </c>
      <c r="E350" s="57"/>
      <c r="F350" s="57">
        <v>480103</v>
      </c>
      <c r="G350" s="58"/>
      <c r="H350" s="38"/>
      <c r="I350" s="93" t="str">
        <f t="shared" si="10"/>
        <v/>
      </c>
      <c r="Q350" s="93" t="str">
        <f t="shared" si="11"/>
        <v>124800</v>
      </c>
    </row>
    <row r="351" spans="1:17" ht="12.75" customHeight="1">
      <c r="A351" s="57">
        <v>124900</v>
      </c>
      <c r="B351" s="58" t="s">
        <v>5375</v>
      </c>
      <c r="C351" s="57">
        <v>12001</v>
      </c>
      <c r="D351" s="57">
        <v>124900</v>
      </c>
      <c r="E351" s="57"/>
      <c r="F351" s="57">
        <v>460109</v>
      </c>
      <c r="G351" s="58"/>
      <c r="H351" s="38" t="s">
        <v>8171</v>
      </c>
      <c r="I351" s="93" t="str">
        <f t="shared" si="10"/>
        <v>End</v>
      </c>
      <c r="Q351" s="93" t="str">
        <f t="shared" si="11"/>
        <v>124900</v>
      </c>
    </row>
    <row r="352" spans="1:17" ht="12.75" customHeight="1">
      <c r="A352" s="57">
        <v>125000</v>
      </c>
      <c r="B352" s="111" t="s">
        <v>7542</v>
      </c>
      <c r="C352" s="57">
        <v>12001</v>
      </c>
      <c r="D352" s="57">
        <v>125000</v>
      </c>
      <c r="E352" s="57"/>
      <c r="F352" s="57">
        <v>530103</v>
      </c>
      <c r="G352" s="58"/>
      <c r="H352" s="38"/>
      <c r="I352" s="93" t="str">
        <f t="shared" si="10"/>
        <v/>
      </c>
      <c r="Q352" s="93" t="str">
        <f t="shared" si="11"/>
        <v>125000</v>
      </c>
    </row>
    <row r="353" spans="1:17" ht="12.75" customHeight="1">
      <c r="A353" s="57">
        <v>125010</v>
      </c>
      <c r="B353" s="58" t="s">
        <v>1020</v>
      </c>
      <c r="C353" s="57">
        <v>22118</v>
      </c>
      <c r="D353" s="57">
        <v>250100</v>
      </c>
      <c r="E353" s="57"/>
      <c r="F353" s="57">
        <v>125010</v>
      </c>
      <c r="G353" s="58"/>
      <c r="H353" s="38" t="s">
        <v>2944</v>
      </c>
      <c r="I353" s="93" t="str">
        <f t="shared" si="10"/>
        <v>End</v>
      </c>
      <c r="Q353" s="93" t="str">
        <f t="shared" si="11"/>
        <v>125010</v>
      </c>
    </row>
    <row r="354" spans="1:17" ht="12.75" customHeight="1">
      <c r="A354" s="57">
        <v>125011</v>
      </c>
      <c r="B354" s="58" t="s">
        <v>1021</v>
      </c>
      <c r="C354" s="57">
        <v>22118</v>
      </c>
      <c r="D354" s="57">
        <v>250100</v>
      </c>
      <c r="E354" s="57"/>
      <c r="F354" s="57">
        <v>125011</v>
      </c>
      <c r="G354" s="58"/>
      <c r="H354" s="38" t="s">
        <v>2944</v>
      </c>
      <c r="I354" s="93" t="str">
        <f t="shared" si="10"/>
        <v>End</v>
      </c>
      <c r="Q354" s="93" t="str">
        <f t="shared" si="11"/>
        <v>125011</v>
      </c>
    </row>
    <row r="355" spans="1:17" ht="12.75" customHeight="1">
      <c r="A355" s="57">
        <v>125012</v>
      </c>
      <c r="B355" s="58" t="s">
        <v>1022</v>
      </c>
      <c r="C355" s="57">
        <v>22118</v>
      </c>
      <c r="D355" s="57">
        <v>250100</v>
      </c>
      <c r="E355" s="57"/>
      <c r="F355" s="57">
        <v>125012</v>
      </c>
      <c r="G355" s="58"/>
      <c r="H355" s="38" t="s">
        <v>2944</v>
      </c>
      <c r="I355" s="93" t="str">
        <f t="shared" si="10"/>
        <v>End</v>
      </c>
      <c r="Q355" s="93" t="str">
        <f t="shared" si="11"/>
        <v>125012</v>
      </c>
    </row>
    <row r="356" spans="1:17" ht="12.75" customHeight="1">
      <c r="A356" s="57">
        <v>125014</v>
      </c>
      <c r="B356" s="58" t="s">
        <v>1023</v>
      </c>
      <c r="C356" s="57">
        <v>22118</v>
      </c>
      <c r="D356" s="57">
        <v>250100</v>
      </c>
      <c r="E356" s="57"/>
      <c r="F356" s="57">
        <v>125014</v>
      </c>
      <c r="G356" s="58"/>
      <c r="H356" s="38" t="s">
        <v>2944</v>
      </c>
      <c r="I356" s="93" t="str">
        <f t="shared" si="10"/>
        <v>End</v>
      </c>
      <c r="Q356" s="93" t="str">
        <f t="shared" si="11"/>
        <v>125014</v>
      </c>
    </row>
    <row r="357" spans="1:17" ht="12.75" customHeight="1">
      <c r="A357" s="57">
        <v>125100</v>
      </c>
      <c r="B357" s="111" t="s">
        <v>5517</v>
      </c>
      <c r="C357" s="57">
        <v>12001</v>
      </c>
      <c r="D357" s="57">
        <v>125100</v>
      </c>
      <c r="E357" s="57"/>
      <c r="F357" s="57">
        <v>480109</v>
      </c>
      <c r="G357" s="58"/>
      <c r="H357" s="38"/>
      <c r="I357" s="93" t="str">
        <f t="shared" si="10"/>
        <v/>
      </c>
      <c r="Q357" s="93" t="str">
        <f t="shared" si="11"/>
        <v>125100</v>
      </c>
    </row>
    <row r="358" spans="1:17" ht="12.75" customHeight="1">
      <c r="A358" s="57">
        <v>125200</v>
      </c>
      <c r="B358" s="111" t="s">
        <v>5610</v>
      </c>
      <c r="C358" s="57">
        <v>12001</v>
      </c>
      <c r="D358" s="57">
        <v>125200</v>
      </c>
      <c r="E358" s="57"/>
      <c r="F358" s="57">
        <v>530403</v>
      </c>
      <c r="G358" s="58"/>
      <c r="H358" s="38" t="s">
        <v>6043</v>
      </c>
      <c r="I358" s="93" t="str">
        <f t="shared" si="10"/>
        <v>End</v>
      </c>
      <c r="Q358" s="93" t="str">
        <f t="shared" si="11"/>
        <v>125200</v>
      </c>
    </row>
    <row r="359" spans="1:17" ht="12.75" customHeight="1">
      <c r="A359" s="57">
        <v>125300</v>
      </c>
      <c r="B359" s="103" t="s">
        <v>5663</v>
      </c>
      <c r="C359" s="57">
        <v>12000</v>
      </c>
      <c r="D359" s="57">
        <v>125300</v>
      </c>
      <c r="E359" s="57"/>
      <c r="F359" s="57">
        <v>480133</v>
      </c>
      <c r="G359" s="58"/>
      <c r="H359" s="38" t="s">
        <v>6936</v>
      </c>
      <c r="I359" s="93" t="str">
        <f t="shared" si="10"/>
        <v>End</v>
      </c>
      <c r="Q359" s="93" t="str">
        <f t="shared" si="11"/>
        <v>125300</v>
      </c>
    </row>
    <row r="360" spans="1:17" ht="12.75" customHeight="1">
      <c r="A360" s="57">
        <v>125400</v>
      </c>
      <c r="B360" s="103" t="s">
        <v>6418</v>
      </c>
      <c r="C360" s="57">
        <v>12000</v>
      </c>
      <c r="D360" s="57">
        <v>125400</v>
      </c>
      <c r="E360" s="57"/>
      <c r="F360" s="57">
        <v>480134</v>
      </c>
      <c r="G360" s="58"/>
      <c r="H360" s="38"/>
      <c r="I360" s="93" t="str">
        <f t="shared" si="10"/>
        <v/>
      </c>
      <c r="Q360" s="93" t="str">
        <f t="shared" si="11"/>
        <v>125400</v>
      </c>
    </row>
    <row r="361" spans="1:17" ht="12.75" customHeight="1">
      <c r="A361" s="57">
        <v>125500</v>
      </c>
      <c r="B361" s="103" t="s">
        <v>6626</v>
      </c>
      <c r="C361" s="57">
        <v>12000</v>
      </c>
      <c r="D361" s="57">
        <v>125500</v>
      </c>
      <c r="E361" s="57"/>
      <c r="F361" s="57">
        <v>480121</v>
      </c>
      <c r="G361" s="58"/>
      <c r="H361" s="38"/>
      <c r="I361" s="93" t="str">
        <f t="shared" si="10"/>
        <v/>
      </c>
      <c r="Q361" s="93" t="str">
        <f t="shared" si="11"/>
        <v>125500</v>
      </c>
    </row>
    <row r="362" spans="1:17" ht="12.75" customHeight="1">
      <c r="A362" s="57">
        <v>125600</v>
      </c>
      <c r="B362" s="103" t="s">
        <v>2019</v>
      </c>
      <c r="C362" s="57">
        <v>12000</v>
      </c>
      <c r="D362" s="57">
        <v>125600</v>
      </c>
      <c r="E362" s="57"/>
      <c r="F362" s="57">
        <v>480103</v>
      </c>
      <c r="G362" s="58"/>
      <c r="H362" s="38"/>
      <c r="I362" s="93" t="str">
        <f t="shared" si="10"/>
        <v/>
      </c>
      <c r="Q362" s="93" t="str">
        <f t="shared" si="11"/>
        <v>125600</v>
      </c>
    </row>
    <row r="363" spans="1:17" ht="12.75" customHeight="1">
      <c r="A363" s="1031">
        <v>125700</v>
      </c>
      <c r="B363" s="1034" t="s">
        <v>9404</v>
      </c>
      <c r="C363" s="1031">
        <v>12000</v>
      </c>
      <c r="D363" s="1031">
        <v>125700</v>
      </c>
      <c r="E363" s="1031"/>
      <c r="F363" s="57">
        <v>480103</v>
      </c>
      <c r="G363" s="1032"/>
      <c r="H363" s="38" t="s">
        <v>9741</v>
      </c>
      <c r="I363" s="1029" t="str">
        <f t="shared" si="10"/>
        <v>End</v>
      </c>
      <c r="J363" s="1030"/>
      <c r="Q363" s="93" t="str">
        <f t="shared" si="11"/>
        <v>125700</v>
      </c>
    </row>
    <row r="364" spans="1:17" ht="12.75" customHeight="1">
      <c r="A364" s="1408">
        <v>125800</v>
      </c>
      <c r="B364" s="1411" t="s">
        <v>9792</v>
      </c>
      <c r="C364" s="1408">
        <v>12000</v>
      </c>
      <c r="D364" s="1408">
        <v>125800</v>
      </c>
      <c r="E364" s="1408"/>
      <c r="F364" s="1408">
        <v>480103</v>
      </c>
      <c r="G364" s="1409"/>
      <c r="H364" s="1396"/>
      <c r="I364" s="1398" t="str">
        <f>LEFT(H364,3)</f>
        <v/>
      </c>
      <c r="J364" s="1399"/>
      <c r="Q364" s="93" t="str">
        <f t="shared" si="11"/>
        <v>125800</v>
      </c>
    </row>
    <row r="365" spans="1:17" ht="12.75" customHeight="1">
      <c r="A365" s="57">
        <v>126012</v>
      </c>
      <c r="B365" s="58" t="s">
        <v>1024</v>
      </c>
      <c r="C365" s="57">
        <v>22118</v>
      </c>
      <c r="D365" s="57">
        <v>250100</v>
      </c>
      <c r="E365" s="57"/>
      <c r="F365" s="57">
        <v>126012</v>
      </c>
      <c r="G365" s="58"/>
      <c r="H365" s="38" t="s">
        <v>2944</v>
      </c>
      <c r="I365" s="93" t="str">
        <f t="shared" si="10"/>
        <v>End</v>
      </c>
      <c r="Q365" s="93" t="str">
        <f t="shared" si="11"/>
        <v>126012</v>
      </c>
    </row>
    <row r="366" spans="1:17" ht="12.75" customHeight="1">
      <c r="A366" s="57">
        <v>126014</v>
      </c>
      <c r="B366" s="58" t="s">
        <v>1025</v>
      </c>
      <c r="C366" s="57">
        <v>22118</v>
      </c>
      <c r="D366" s="57">
        <v>250100</v>
      </c>
      <c r="E366" s="57"/>
      <c r="F366" s="57">
        <v>126014</v>
      </c>
      <c r="G366" s="58"/>
      <c r="H366" s="38" t="s">
        <v>2944</v>
      </c>
      <c r="I366" s="93" t="str">
        <f t="shared" si="10"/>
        <v>End</v>
      </c>
      <c r="Q366" s="93" t="str">
        <f t="shared" si="11"/>
        <v>126014</v>
      </c>
    </row>
    <row r="367" spans="1:17" ht="12.75" customHeight="1">
      <c r="A367" s="57">
        <v>126016</v>
      </c>
      <c r="B367" s="58" t="s">
        <v>1026</v>
      </c>
      <c r="C367" s="57">
        <v>22118</v>
      </c>
      <c r="D367" s="57">
        <v>250100</v>
      </c>
      <c r="E367" s="57"/>
      <c r="F367" s="57">
        <v>126016</v>
      </c>
      <c r="G367" s="58"/>
      <c r="H367" s="38" t="s">
        <v>2944</v>
      </c>
      <c r="I367" s="93" t="str">
        <f t="shared" si="10"/>
        <v>End</v>
      </c>
      <c r="Q367" s="93" t="str">
        <f t="shared" si="11"/>
        <v>126016</v>
      </c>
    </row>
    <row r="368" spans="1:17" ht="12.75" customHeight="1">
      <c r="A368" s="57">
        <v>126018</v>
      </c>
      <c r="B368" s="58" t="s">
        <v>1027</v>
      </c>
      <c r="C368" s="57">
        <v>22118</v>
      </c>
      <c r="D368" s="57">
        <v>250100</v>
      </c>
      <c r="E368" s="57"/>
      <c r="F368" s="57">
        <v>126018</v>
      </c>
      <c r="G368" s="58"/>
      <c r="H368" s="38" t="s">
        <v>2944</v>
      </c>
      <c r="I368" s="93" t="str">
        <f t="shared" si="10"/>
        <v>End</v>
      </c>
      <c r="Q368" s="93" t="str">
        <f t="shared" si="11"/>
        <v>126018</v>
      </c>
    </row>
    <row r="369" spans="1:17" ht="12.75" customHeight="1">
      <c r="A369" s="57">
        <v>127011</v>
      </c>
      <c r="B369" s="58" t="s">
        <v>2346</v>
      </c>
      <c r="C369" s="57">
        <v>22118</v>
      </c>
      <c r="D369" s="57">
        <v>250100</v>
      </c>
      <c r="E369" s="57"/>
      <c r="F369" s="57">
        <v>127011</v>
      </c>
      <c r="G369" s="58"/>
      <c r="H369" s="38" t="s">
        <v>2944</v>
      </c>
      <c r="I369" s="93" t="str">
        <f t="shared" si="10"/>
        <v>End</v>
      </c>
      <c r="Q369" s="93" t="str">
        <f t="shared" si="11"/>
        <v>127011</v>
      </c>
    </row>
    <row r="370" spans="1:17" ht="12.75" customHeight="1">
      <c r="A370" s="57">
        <v>127012</v>
      </c>
      <c r="B370" s="58" t="s">
        <v>1028</v>
      </c>
      <c r="C370" s="57">
        <v>22118</v>
      </c>
      <c r="D370" s="57">
        <v>250100</v>
      </c>
      <c r="E370" s="57"/>
      <c r="F370" s="57">
        <v>127012</v>
      </c>
      <c r="G370" s="58"/>
      <c r="H370" s="38" t="s">
        <v>2944</v>
      </c>
      <c r="I370" s="93" t="str">
        <f t="shared" si="10"/>
        <v>End</v>
      </c>
      <c r="Q370" s="93" t="str">
        <f t="shared" si="11"/>
        <v>127012</v>
      </c>
    </row>
    <row r="371" spans="1:17" ht="12.75" customHeight="1">
      <c r="A371" s="57">
        <v>127013</v>
      </c>
      <c r="B371" s="58" t="s">
        <v>1029</v>
      </c>
      <c r="C371" s="57">
        <v>22118</v>
      </c>
      <c r="D371" s="57">
        <v>250100</v>
      </c>
      <c r="E371" s="57"/>
      <c r="F371" s="57">
        <v>127013</v>
      </c>
      <c r="G371" s="58"/>
      <c r="H371" s="38" t="s">
        <v>2944</v>
      </c>
      <c r="I371" s="93" t="str">
        <f t="shared" si="10"/>
        <v>End</v>
      </c>
      <c r="Q371" s="93" t="str">
        <f t="shared" si="11"/>
        <v>127013</v>
      </c>
    </row>
    <row r="372" spans="1:17" ht="12.75" customHeight="1">
      <c r="A372" s="101">
        <v>127014</v>
      </c>
      <c r="B372" s="52" t="s">
        <v>307</v>
      </c>
      <c r="C372" s="57">
        <v>22118</v>
      </c>
      <c r="D372" s="129">
        <v>250100</v>
      </c>
      <c r="E372" s="129"/>
      <c r="F372" s="129">
        <v>127014</v>
      </c>
      <c r="G372" s="52"/>
      <c r="H372" s="38" t="s">
        <v>2944</v>
      </c>
      <c r="I372" s="93" t="str">
        <f t="shared" si="10"/>
        <v>End</v>
      </c>
      <c r="Q372" s="93" t="str">
        <f t="shared" si="11"/>
        <v>127014</v>
      </c>
    </row>
    <row r="373" spans="1:17" ht="12.75" customHeight="1">
      <c r="A373" s="57">
        <v>127015</v>
      </c>
      <c r="B373" s="58" t="s">
        <v>1030</v>
      </c>
      <c r="C373" s="57">
        <v>22118</v>
      </c>
      <c r="D373" s="57">
        <v>250100</v>
      </c>
      <c r="E373" s="57"/>
      <c r="F373" s="57">
        <v>127015</v>
      </c>
      <c r="G373" s="58"/>
      <c r="H373" s="38" t="s">
        <v>2944</v>
      </c>
      <c r="I373" s="93" t="str">
        <f t="shared" si="10"/>
        <v>End</v>
      </c>
      <c r="Q373" s="93" t="str">
        <f t="shared" si="11"/>
        <v>127015</v>
      </c>
    </row>
    <row r="374" spans="1:17" ht="12.75" customHeight="1">
      <c r="A374" s="57">
        <v>130008</v>
      </c>
      <c r="B374" s="58" t="s">
        <v>3347</v>
      </c>
      <c r="C374" s="57">
        <v>11330</v>
      </c>
      <c r="D374" s="57">
        <v>130008</v>
      </c>
      <c r="E374" s="57"/>
      <c r="F374" s="57">
        <v>663000</v>
      </c>
      <c r="G374" s="58"/>
      <c r="H374" s="38"/>
      <c r="I374" s="93" t="str">
        <f t="shared" si="10"/>
        <v/>
      </c>
      <c r="Q374" s="93" t="str">
        <f t="shared" si="11"/>
        <v>130008</v>
      </c>
    </row>
    <row r="375" spans="1:17" ht="12.75" customHeight="1">
      <c r="A375" s="57">
        <v>130013</v>
      </c>
      <c r="B375" s="58" t="s">
        <v>7828</v>
      </c>
      <c r="C375" s="57">
        <v>11330</v>
      </c>
      <c r="D375" s="57">
        <v>130013</v>
      </c>
      <c r="E375" s="57"/>
      <c r="F375" s="57">
        <v>663000</v>
      </c>
      <c r="G375" s="58"/>
      <c r="H375" s="38"/>
      <c r="I375" s="93" t="str">
        <f t="shared" si="10"/>
        <v/>
      </c>
      <c r="Q375" s="93" t="str">
        <f t="shared" si="11"/>
        <v>130013</v>
      </c>
    </row>
    <row r="376" spans="1:17" ht="12.75" customHeight="1">
      <c r="A376" s="774">
        <v>130014</v>
      </c>
      <c r="B376" s="773" t="s">
        <v>9035</v>
      </c>
      <c r="C376" s="57">
        <v>11330</v>
      </c>
      <c r="D376" s="774">
        <v>130014</v>
      </c>
      <c r="E376" s="774"/>
      <c r="F376" s="57">
        <v>704000</v>
      </c>
      <c r="G376" s="775"/>
      <c r="H376" s="768"/>
      <c r="I376" s="770" t="str">
        <f t="shared" si="10"/>
        <v/>
      </c>
      <c r="J376" s="771"/>
      <c r="Q376" s="93" t="str">
        <f t="shared" si="11"/>
        <v>130014</v>
      </c>
    </row>
    <row r="377" spans="1:17" ht="12.75" customHeight="1">
      <c r="A377" s="57">
        <v>130108</v>
      </c>
      <c r="B377" s="58" t="s">
        <v>1613</v>
      </c>
      <c r="C377" s="57">
        <v>11330</v>
      </c>
      <c r="D377" s="57">
        <v>130108</v>
      </c>
      <c r="E377" s="57"/>
      <c r="F377" s="57">
        <v>672006</v>
      </c>
      <c r="G377" s="58"/>
      <c r="H377" s="38" t="s">
        <v>5147</v>
      </c>
      <c r="I377" s="93" t="str">
        <f t="shared" si="10"/>
        <v>End</v>
      </c>
      <c r="Q377" s="93" t="str">
        <f t="shared" si="11"/>
        <v>130108</v>
      </c>
    </row>
    <row r="378" spans="1:17" ht="12.75" customHeight="1">
      <c r="A378" s="774">
        <v>130114</v>
      </c>
      <c r="B378" s="773" t="s">
        <v>9036</v>
      </c>
      <c r="C378" s="57">
        <v>11330</v>
      </c>
      <c r="D378" s="774">
        <v>130114</v>
      </c>
      <c r="E378" s="774"/>
      <c r="F378" s="57">
        <v>700000</v>
      </c>
      <c r="G378" s="775"/>
      <c r="H378" s="768"/>
      <c r="I378" s="770" t="str">
        <f t="shared" si="10"/>
        <v/>
      </c>
      <c r="J378" s="771"/>
      <c r="Q378" s="93" t="str">
        <f t="shared" si="11"/>
        <v>130114</v>
      </c>
    </row>
    <row r="379" spans="1:17" ht="12.75" customHeight="1">
      <c r="A379" s="57">
        <v>130208</v>
      </c>
      <c r="B379" s="58" t="s">
        <v>1812</v>
      </c>
      <c r="C379" s="57">
        <v>11330</v>
      </c>
      <c r="D379" s="57">
        <v>130208</v>
      </c>
      <c r="E379" s="57"/>
      <c r="F379" s="57">
        <v>672006</v>
      </c>
      <c r="G379" s="58"/>
      <c r="H379" s="38" t="s">
        <v>6050</v>
      </c>
      <c r="I379" s="93" t="str">
        <f t="shared" si="10"/>
        <v>End</v>
      </c>
      <c r="Q379" s="93" t="str">
        <f t="shared" si="11"/>
        <v>130208</v>
      </c>
    </row>
    <row r="380" spans="1:17" ht="12.75" customHeight="1">
      <c r="A380" s="774">
        <v>130214</v>
      </c>
      <c r="B380" s="773" t="s">
        <v>9037</v>
      </c>
      <c r="C380" s="57">
        <v>11330</v>
      </c>
      <c r="D380" s="774">
        <v>130214</v>
      </c>
      <c r="E380" s="774"/>
      <c r="F380" s="57">
        <v>720000</v>
      </c>
      <c r="G380" s="775"/>
      <c r="H380" s="768"/>
      <c r="I380" s="770" t="str">
        <f t="shared" si="10"/>
        <v/>
      </c>
      <c r="J380" s="771"/>
      <c r="Q380" s="93" t="str">
        <f t="shared" si="11"/>
        <v>130214</v>
      </c>
    </row>
    <row r="381" spans="1:17" ht="12.75" customHeight="1">
      <c r="A381" s="57">
        <v>130308</v>
      </c>
      <c r="B381" s="564" t="s">
        <v>9408</v>
      </c>
      <c r="C381" s="57">
        <v>11330</v>
      </c>
      <c r="D381" s="57">
        <v>130308</v>
      </c>
      <c r="E381" s="57"/>
      <c r="F381" s="57">
        <v>672006</v>
      </c>
      <c r="G381" s="58"/>
      <c r="H381" s="38"/>
      <c r="I381" s="93" t="str">
        <f t="shared" si="10"/>
        <v/>
      </c>
      <c r="Q381" s="93" t="str">
        <f t="shared" si="11"/>
        <v>130308</v>
      </c>
    </row>
    <row r="382" spans="1:17" ht="12.75" customHeight="1">
      <c r="A382" s="799">
        <v>130314</v>
      </c>
      <c r="B382" s="800" t="s">
        <v>9085</v>
      </c>
      <c r="C382" s="799">
        <v>11330</v>
      </c>
      <c r="D382" s="799">
        <v>130314</v>
      </c>
      <c r="E382" s="799"/>
      <c r="F382" s="799">
        <v>126039</v>
      </c>
      <c r="G382" s="800"/>
      <c r="H382" s="786"/>
      <c r="I382" s="788" t="str">
        <f t="shared" si="10"/>
        <v/>
      </c>
      <c r="J382" s="789"/>
      <c r="Q382" s="93" t="str">
        <f t="shared" si="11"/>
        <v>130314</v>
      </c>
    </row>
    <row r="383" spans="1:17" ht="12.75" customHeight="1">
      <c r="A383" s="57">
        <v>130408</v>
      </c>
      <c r="B383" s="38" t="s">
        <v>8598</v>
      </c>
      <c r="C383" s="57">
        <v>11330</v>
      </c>
      <c r="D383" s="57">
        <v>130408</v>
      </c>
      <c r="E383" s="57"/>
      <c r="F383" s="57">
        <v>661000</v>
      </c>
      <c r="G383" s="58"/>
      <c r="H383" s="38"/>
      <c r="I383" s="93" t="str">
        <f t="shared" si="10"/>
        <v/>
      </c>
      <c r="Q383" s="93" t="str">
        <f t="shared" si="11"/>
        <v>130408</v>
      </c>
    </row>
    <row r="384" spans="1:17" ht="12.75" customHeight="1">
      <c r="A384" s="914">
        <v>130414</v>
      </c>
      <c r="B384" s="916" t="s">
        <v>9280</v>
      </c>
      <c r="C384" s="914">
        <v>11330</v>
      </c>
      <c r="D384" s="914">
        <v>130414</v>
      </c>
      <c r="E384" s="914"/>
      <c r="F384" s="57">
        <v>703000</v>
      </c>
      <c r="G384" s="915"/>
      <c r="H384" s="916"/>
      <c r="I384" s="917" t="str">
        <f t="shared" si="10"/>
        <v/>
      </c>
      <c r="J384" s="918"/>
      <c r="Q384" s="93" t="str">
        <f t="shared" si="11"/>
        <v>130414</v>
      </c>
    </row>
    <row r="385" spans="1:17" ht="12.75" customHeight="1">
      <c r="A385" s="57">
        <v>130508</v>
      </c>
      <c r="B385" s="564" t="s">
        <v>8369</v>
      </c>
      <c r="C385" s="57">
        <v>11330</v>
      </c>
      <c r="D385" s="57">
        <v>130508</v>
      </c>
      <c r="E385" s="57"/>
      <c r="F385" s="57">
        <v>125039</v>
      </c>
      <c r="G385" s="58"/>
      <c r="H385" s="38"/>
      <c r="I385" s="93" t="str">
        <f t="shared" si="10"/>
        <v/>
      </c>
      <c r="Q385" s="93" t="str">
        <f t="shared" si="11"/>
        <v>130508</v>
      </c>
    </row>
    <row r="386" spans="1:17" ht="12.75" customHeight="1">
      <c r="A386" s="57">
        <v>130608</v>
      </c>
      <c r="B386" s="38" t="s">
        <v>1813</v>
      </c>
      <c r="C386" s="57">
        <v>11330</v>
      </c>
      <c r="D386" s="57">
        <v>130608</v>
      </c>
      <c r="E386" s="57"/>
      <c r="F386" s="57">
        <v>127038</v>
      </c>
      <c r="G386" s="58"/>
      <c r="H386" s="38" t="s">
        <v>6043</v>
      </c>
      <c r="I386" s="93" t="str">
        <f t="shared" si="10"/>
        <v>End</v>
      </c>
      <c r="Q386" s="93" t="str">
        <f t="shared" si="11"/>
        <v>130608</v>
      </c>
    </row>
    <row r="387" spans="1:17" ht="12.75" customHeight="1">
      <c r="A387" s="57">
        <v>130708</v>
      </c>
      <c r="B387" s="38" t="s">
        <v>1814</v>
      </c>
      <c r="C387" s="57">
        <v>11330</v>
      </c>
      <c r="D387" s="57">
        <v>130708</v>
      </c>
      <c r="E387" s="57"/>
      <c r="F387" s="57">
        <v>661000</v>
      </c>
      <c r="G387" s="58"/>
      <c r="H387" s="38" t="s">
        <v>2944</v>
      </c>
      <c r="I387" s="93" t="str">
        <f t="shared" si="10"/>
        <v>End</v>
      </c>
      <c r="Q387" s="93" t="str">
        <f t="shared" si="11"/>
        <v>130708</v>
      </c>
    </row>
    <row r="388" spans="1:17" ht="12.75" customHeight="1">
      <c r="A388" s="57">
        <v>130808</v>
      </c>
      <c r="B388" s="38" t="s">
        <v>1815</v>
      </c>
      <c r="C388" s="57">
        <v>11330</v>
      </c>
      <c r="D388" s="57">
        <v>130808</v>
      </c>
      <c r="E388" s="57"/>
      <c r="F388" s="57">
        <v>661000</v>
      </c>
      <c r="G388" s="58"/>
      <c r="H388" s="38" t="s">
        <v>5147</v>
      </c>
      <c r="I388" s="93" t="str">
        <f t="shared" si="10"/>
        <v>End</v>
      </c>
      <c r="Q388" s="93" t="str">
        <f t="shared" si="11"/>
        <v>130808</v>
      </c>
    </row>
    <row r="389" spans="1:17" ht="12.75" customHeight="1">
      <c r="A389" s="57">
        <v>130908</v>
      </c>
      <c r="B389" s="38" t="s">
        <v>707</v>
      </c>
      <c r="C389" s="57">
        <v>11330</v>
      </c>
      <c r="D389" s="57">
        <v>130908</v>
      </c>
      <c r="E389" s="57"/>
      <c r="F389" s="57">
        <v>663000</v>
      </c>
      <c r="G389" s="58"/>
      <c r="H389" s="38"/>
      <c r="I389" s="93" t="str">
        <f t="shared" si="10"/>
        <v/>
      </c>
      <c r="Q389" s="93" t="str">
        <f t="shared" si="11"/>
        <v>130908</v>
      </c>
    </row>
    <row r="390" spans="1:17" ht="12.75" customHeight="1">
      <c r="A390" s="105">
        <v>131008</v>
      </c>
      <c r="B390" s="38" t="s">
        <v>1615</v>
      </c>
      <c r="C390" s="57">
        <v>11330</v>
      </c>
      <c r="D390" s="1050">
        <v>131008</v>
      </c>
      <c r="E390" s="57"/>
      <c r="F390" s="57">
        <v>661000</v>
      </c>
      <c r="G390" s="58"/>
      <c r="H390" s="38" t="s">
        <v>6050</v>
      </c>
      <c r="I390" s="93" t="str">
        <f t="shared" si="10"/>
        <v>End</v>
      </c>
      <c r="Q390" s="93" t="str">
        <f t="shared" si="11"/>
        <v>131008</v>
      </c>
    </row>
    <row r="391" spans="1:17" ht="12.75" customHeight="1">
      <c r="A391" s="105">
        <v>131108</v>
      </c>
      <c r="B391" s="38" t="s">
        <v>1616</v>
      </c>
      <c r="C391" s="57">
        <v>11330</v>
      </c>
      <c r="D391" s="1055">
        <v>131108</v>
      </c>
      <c r="E391" s="57"/>
      <c r="F391" s="57">
        <v>125038</v>
      </c>
      <c r="G391" s="58"/>
      <c r="H391" s="38" t="s">
        <v>3860</v>
      </c>
      <c r="I391" s="93" t="str">
        <f t="shared" si="10"/>
        <v>End</v>
      </c>
      <c r="Q391" s="93" t="str">
        <f t="shared" si="11"/>
        <v>131108</v>
      </c>
    </row>
    <row r="392" spans="1:17" ht="12.75" customHeight="1">
      <c r="A392" s="105">
        <v>131208</v>
      </c>
      <c r="B392" s="38" t="s">
        <v>1617</v>
      </c>
      <c r="C392" s="57">
        <v>11330</v>
      </c>
      <c r="D392" s="1055">
        <v>131208</v>
      </c>
      <c r="E392" s="57"/>
      <c r="F392" s="57">
        <v>663000</v>
      </c>
      <c r="G392" s="58"/>
      <c r="H392" s="38"/>
      <c r="I392" s="93" t="str">
        <f t="shared" ref="I392:I455" si="12">LEFT(H392,3)</f>
        <v/>
      </c>
      <c r="Q392" s="93" t="str">
        <f t="shared" si="11"/>
        <v>131208</v>
      </c>
    </row>
    <row r="393" spans="1:17" ht="12.75" customHeight="1">
      <c r="A393" s="105">
        <v>131308</v>
      </c>
      <c r="B393" s="38" t="s">
        <v>711</v>
      </c>
      <c r="C393" s="57">
        <v>11330</v>
      </c>
      <c r="D393" s="410">
        <v>131308</v>
      </c>
      <c r="E393" s="57"/>
      <c r="F393" s="57">
        <v>663000</v>
      </c>
      <c r="G393" s="58"/>
      <c r="H393" s="38" t="s">
        <v>5147</v>
      </c>
      <c r="I393" s="93" t="str">
        <f t="shared" si="12"/>
        <v>End</v>
      </c>
      <c r="Q393" s="93" t="str">
        <f t="shared" ref="Q393:Q456" si="13">TEXT($A393,0)</f>
        <v>131308</v>
      </c>
    </row>
    <row r="394" spans="1:17" ht="12.75" customHeight="1">
      <c r="A394" s="105">
        <v>131408</v>
      </c>
      <c r="B394" s="38" t="s">
        <v>6413</v>
      </c>
      <c r="C394" s="57">
        <v>11330</v>
      </c>
      <c r="D394" s="1055">
        <v>131408</v>
      </c>
      <c r="E394" s="57"/>
      <c r="F394" s="57">
        <v>661000</v>
      </c>
      <c r="G394" s="58"/>
      <c r="H394" s="38"/>
      <c r="I394" s="93" t="str">
        <f t="shared" si="12"/>
        <v/>
      </c>
      <c r="Q394" s="93" t="str">
        <f t="shared" si="13"/>
        <v>131408</v>
      </c>
    </row>
    <row r="395" spans="1:17" ht="12.75" customHeight="1">
      <c r="A395" s="105">
        <v>131508</v>
      </c>
      <c r="B395" s="38" t="s">
        <v>1816</v>
      </c>
      <c r="C395" s="57">
        <v>11330</v>
      </c>
      <c r="D395" s="410">
        <v>131508</v>
      </c>
      <c r="E395" s="57"/>
      <c r="F395" s="57">
        <v>125034</v>
      </c>
      <c r="G395" s="58"/>
      <c r="H395" s="38"/>
      <c r="I395" s="93" t="str">
        <f t="shared" si="12"/>
        <v/>
      </c>
      <c r="Q395" s="93" t="str">
        <f t="shared" si="13"/>
        <v>131508</v>
      </c>
    </row>
    <row r="396" spans="1:17" ht="12.75" customHeight="1">
      <c r="A396" s="105">
        <v>131608</v>
      </c>
      <c r="B396" s="38" t="s">
        <v>6284</v>
      </c>
      <c r="C396" s="57">
        <v>11330</v>
      </c>
      <c r="D396" s="410">
        <v>131608</v>
      </c>
      <c r="E396" s="57"/>
      <c r="F396" s="57">
        <v>125033</v>
      </c>
      <c r="G396" s="58"/>
      <c r="H396" s="38"/>
      <c r="I396" s="93" t="str">
        <f t="shared" si="12"/>
        <v/>
      </c>
      <c r="Q396" s="93" t="str">
        <f t="shared" si="13"/>
        <v>131608</v>
      </c>
    </row>
    <row r="397" spans="1:17" ht="12.75" customHeight="1">
      <c r="A397" s="105">
        <v>131708</v>
      </c>
      <c r="B397" s="38" t="s">
        <v>1817</v>
      </c>
      <c r="C397" s="57">
        <v>11330</v>
      </c>
      <c r="D397" s="410">
        <v>131708</v>
      </c>
      <c r="E397" s="57"/>
      <c r="F397" s="57">
        <v>663000</v>
      </c>
      <c r="G397" s="58"/>
      <c r="H397" s="38"/>
      <c r="I397" s="93" t="str">
        <f t="shared" si="12"/>
        <v/>
      </c>
      <c r="Q397" s="93" t="str">
        <f t="shared" si="13"/>
        <v>131708</v>
      </c>
    </row>
    <row r="398" spans="1:17" ht="12.75" customHeight="1">
      <c r="A398" s="105">
        <v>131808</v>
      </c>
      <c r="B398" s="38" t="s">
        <v>2374</v>
      </c>
      <c r="C398" s="57">
        <v>11330</v>
      </c>
      <c r="D398" s="410">
        <v>131808</v>
      </c>
      <c r="E398" s="57"/>
      <c r="F398" s="57">
        <v>661000</v>
      </c>
      <c r="G398" s="58"/>
      <c r="H398" s="38" t="s">
        <v>5147</v>
      </c>
      <c r="I398" s="93" t="str">
        <f t="shared" si="12"/>
        <v>End</v>
      </c>
      <c r="Q398" s="93" t="str">
        <f t="shared" si="13"/>
        <v>131808</v>
      </c>
    </row>
    <row r="399" spans="1:17" ht="12.75" customHeight="1">
      <c r="A399" s="105">
        <v>131908</v>
      </c>
      <c r="B399" s="38" t="s">
        <v>1818</v>
      </c>
      <c r="C399" s="57">
        <v>11330</v>
      </c>
      <c r="D399" s="410">
        <v>131908</v>
      </c>
      <c r="E399" s="57"/>
      <c r="F399" s="57">
        <v>663000</v>
      </c>
      <c r="G399" s="58"/>
      <c r="H399" s="38" t="s">
        <v>5225</v>
      </c>
      <c r="I399" s="93" t="str">
        <f t="shared" si="12"/>
        <v>End</v>
      </c>
      <c r="Q399" s="93" t="str">
        <f t="shared" si="13"/>
        <v>131908</v>
      </c>
    </row>
    <row r="400" spans="1:17" ht="12.75" customHeight="1">
      <c r="A400" s="105">
        <v>132008</v>
      </c>
      <c r="B400" s="38" t="s">
        <v>2373</v>
      </c>
      <c r="C400" s="57">
        <v>11330</v>
      </c>
      <c r="D400" s="410">
        <v>132008</v>
      </c>
      <c r="E400" s="57"/>
      <c r="F400" s="57">
        <v>661000</v>
      </c>
      <c r="G400" s="58"/>
      <c r="H400" s="38" t="s">
        <v>3860</v>
      </c>
      <c r="I400" s="93" t="str">
        <f t="shared" si="12"/>
        <v>End</v>
      </c>
      <c r="Q400" s="93" t="str">
        <f t="shared" si="13"/>
        <v>132008</v>
      </c>
    </row>
    <row r="401" spans="1:17" ht="12.75" customHeight="1">
      <c r="A401" s="105">
        <v>132108</v>
      </c>
      <c r="B401" s="38" t="s">
        <v>5331</v>
      </c>
      <c r="C401" s="1050">
        <v>11330</v>
      </c>
      <c r="D401" s="410">
        <v>132108</v>
      </c>
      <c r="E401" s="1050"/>
      <c r="F401" s="1050">
        <v>125037</v>
      </c>
      <c r="G401" s="38"/>
      <c r="H401" s="38" t="s">
        <v>9155</v>
      </c>
      <c r="I401" s="93" t="str">
        <f t="shared" si="12"/>
        <v>End</v>
      </c>
      <c r="Q401" s="93" t="str">
        <f t="shared" si="13"/>
        <v>132108</v>
      </c>
    </row>
    <row r="402" spans="1:17" ht="12.75" customHeight="1">
      <c r="A402" s="105">
        <v>132208</v>
      </c>
      <c r="B402" s="38" t="s">
        <v>2372</v>
      </c>
      <c r="C402" s="57">
        <v>11330</v>
      </c>
      <c r="D402" s="410">
        <v>132208</v>
      </c>
      <c r="E402" s="57"/>
      <c r="F402" s="57">
        <v>125037</v>
      </c>
      <c r="G402" s="58"/>
      <c r="H402" s="38" t="s">
        <v>5147</v>
      </c>
      <c r="I402" s="93" t="str">
        <f t="shared" si="12"/>
        <v>End</v>
      </c>
      <c r="Q402" s="93" t="str">
        <f t="shared" si="13"/>
        <v>132208</v>
      </c>
    </row>
    <row r="403" spans="1:17" ht="12.75" customHeight="1">
      <c r="A403" s="105">
        <v>132308</v>
      </c>
      <c r="B403" s="38" t="s">
        <v>5332</v>
      </c>
      <c r="C403" s="410">
        <v>11330</v>
      </c>
      <c r="D403" s="410">
        <v>132308</v>
      </c>
      <c r="E403" s="410"/>
      <c r="F403" s="410">
        <v>125037</v>
      </c>
      <c r="G403" s="38"/>
      <c r="H403" s="38" t="s">
        <v>8380</v>
      </c>
      <c r="I403" s="93" t="str">
        <f t="shared" si="12"/>
        <v>End</v>
      </c>
      <c r="Q403" s="93" t="str">
        <f t="shared" si="13"/>
        <v>132308</v>
      </c>
    </row>
    <row r="404" spans="1:17" ht="12.75" customHeight="1">
      <c r="A404" s="105">
        <v>132408</v>
      </c>
      <c r="B404" s="38" t="s">
        <v>83</v>
      </c>
      <c r="C404" s="57">
        <v>11330</v>
      </c>
      <c r="D404" s="410">
        <v>132408</v>
      </c>
      <c r="E404" s="57"/>
      <c r="F404" s="57">
        <v>661000</v>
      </c>
      <c r="G404" s="58"/>
      <c r="H404" s="38" t="s">
        <v>3860</v>
      </c>
      <c r="I404" s="93" t="str">
        <f t="shared" si="12"/>
        <v>End</v>
      </c>
      <c r="Q404" s="93" t="str">
        <f t="shared" si="13"/>
        <v>132408</v>
      </c>
    </row>
    <row r="405" spans="1:17" ht="12.75" customHeight="1">
      <c r="A405" s="105">
        <v>132508</v>
      </c>
      <c r="B405" s="38" t="s">
        <v>706</v>
      </c>
      <c r="C405" s="57">
        <v>11330</v>
      </c>
      <c r="D405" s="410">
        <v>132508</v>
      </c>
      <c r="E405" s="57"/>
      <c r="F405" s="57">
        <v>663000</v>
      </c>
      <c r="G405" s="58"/>
      <c r="H405" s="38" t="s">
        <v>5147</v>
      </c>
      <c r="I405" s="93" t="str">
        <f t="shared" si="12"/>
        <v>End</v>
      </c>
      <c r="Q405" s="93" t="str">
        <f t="shared" si="13"/>
        <v>132508</v>
      </c>
    </row>
    <row r="406" spans="1:17" ht="12.75" customHeight="1">
      <c r="A406" s="105">
        <v>132608</v>
      </c>
      <c r="B406" s="38" t="s">
        <v>6199</v>
      </c>
      <c r="C406" s="57">
        <v>11330</v>
      </c>
      <c r="D406" s="410">
        <v>132608</v>
      </c>
      <c r="E406" s="57"/>
      <c r="F406" s="57">
        <v>142000</v>
      </c>
      <c r="G406" s="58"/>
      <c r="H406" s="38"/>
      <c r="I406" s="93" t="str">
        <f t="shared" si="12"/>
        <v/>
      </c>
      <c r="Q406" s="93" t="str">
        <f t="shared" si="13"/>
        <v>132608</v>
      </c>
    </row>
    <row r="407" spans="1:17" ht="12.75" customHeight="1">
      <c r="A407" s="105">
        <v>132708</v>
      </c>
      <c r="B407" s="38" t="s">
        <v>3916</v>
      </c>
      <c r="C407" s="57">
        <v>11330</v>
      </c>
      <c r="D407" s="410">
        <v>132708</v>
      </c>
      <c r="E407" s="57"/>
      <c r="F407" s="57">
        <v>663000</v>
      </c>
      <c r="G407" s="58"/>
      <c r="H407" s="38" t="s">
        <v>5147</v>
      </c>
      <c r="I407" s="93" t="str">
        <f t="shared" si="12"/>
        <v>End</v>
      </c>
      <c r="Q407" s="93" t="str">
        <f t="shared" si="13"/>
        <v>132708</v>
      </c>
    </row>
    <row r="408" spans="1:17" ht="12.75" customHeight="1">
      <c r="A408" s="105">
        <v>132808</v>
      </c>
      <c r="B408" s="103" t="s">
        <v>3335</v>
      </c>
      <c r="C408" s="57">
        <v>11330</v>
      </c>
      <c r="D408" s="410">
        <v>132808</v>
      </c>
      <c r="E408" s="57"/>
      <c r="F408" s="57">
        <v>663000</v>
      </c>
      <c r="G408" s="58"/>
      <c r="H408" s="38"/>
      <c r="I408" s="93" t="str">
        <f t="shared" si="12"/>
        <v/>
      </c>
      <c r="Q408" s="93" t="str">
        <f t="shared" si="13"/>
        <v>132808</v>
      </c>
    </row>
    <row r="409" spans="1:17" ht="12.75" customHeight="1">
      <c r="A409" s="105">
        <v>132908</v>
      </c>
      <c r="B409" s="103" t="s">
        <v>931</v>
      </c>
      <c r="C409" s="57">
        <v>11330</v>
      </c>
      <c r="D409" s="410">
        <v>132908</v>
      </c>
      <c r="E409" s="57"/>
      <c r="F409" s="57">
        <v>703000</v>
      </c>
      <c r="G409" s="58"/>
      <c r="H409" s="38"/>
      <c r="I409" s="93" t="str">
        <f t="shared" si="12"/>
        <v/>
      </c>
      <c r="Q409" s="93" t="str">
        <f t="shared" si="13"/>
        <v>132908</v>
      </c>
    </row>
    <row r="410" spans="1:17" ht="12.75" customHeight="1">
      <c r="A410" s="105">
        <v>133008</v>
      </c>
      <c r="B410" s="103" t="s">
        <v>6039</v>
      </c>
      <c r="C410" s="57">
        <v>11330</v>
      </c>
      <c r="D410" s="410">
        <v>133008</v>
      </c>
      <c r="E410" s="57"/>
      <c r="F410" s="57">
        <v>704000</v>
      </c>
      <c r="G410" s="58"/>
      <c r="H410" s="38"/>
      <c r="I410" s="93" t="str">
        <f t="shared" si="12"/>
        <v/>
      </c>
      <c r="Q410" s="93" t="str">
        <f t="shared" si="13"/>
        <v>133008</v>
      </c>
    </row>
    <row r="411" spans="1:17" ht="12.75" customHeight="1">
      <c r="A411" s="101">
        <v>133108</v>
      </c>
      <c r="B411" s="606" t="s">
        <v>6040</v>
      </c>
      <c r="C411" s="57">
        <v>11330</v>
      </c>
      <c r="D411" s="129">
        <v>133108</v>
      </c>
      <c r="E411" s="57"/>
      <c r="F411" s="57">
        <v>700000</v>
      </c>
      <c r="G411" s="58"/>
      <c r="H411" s="38"/>
      <c r="I411" s="93" t="str">
        <f t="shared" si="12"/>
        <v/>
      </c>
      <c r="Q411" s="93" t="str">
        <f t="shared" si="13"/>
        <v>133108</v>
      </c>
    </row>
    <row r="412" spans="1:17" ht="12.75" customHeight="1">
      <c r="A412" s="101">
        <v>133208</v>
      </c>
      <c r="B412" s="88" t="s">
        <v>6041</v>
      </c>
      <c r="C412" s="57">
        <v>11330</v>
      </c>
      <c r="D412" s="129">
        <v>133208</v>
      </c>
      <c r="E412" s="57"/>
      <c r="F412" s="57">
        <v>720000</v>
      </c>
      <c r="G412" s="58"/>
      <c r="H412" s="38" t="s">
        <v>6694</v>
      </c>
      <c r="I412" s="93" t="str">
        <f t="shared" si="12"/>
        <v>End</v>
      </c>
      <c r="Q412" s="93" t="str">
        <f t="shared" si="13"/>
        <v>133208</v>
      </c>
    </row>
    <row r="413" spans="1:17" ht="12.75" customHeight="1">
      <c r="A413" s="105">
        <v>133308</v>
      </c>
      <c r="B413" s="38" t="s">
        <v>6414</v>
      </c>
      <c r="C413" s="1050">
        <v>11330</v>
      </c>
      <c r="D413" s="1050">
        <v>133308</v>
      </c>
      <c r="E413" s="1050"/>
      <c r="F413" s="1050">
        <v>125037</v>
      </c>
      <c r="G413" s="38"/>
      <c r="H413" s="38"/>
      <c r="I413" s="93" t="str">
        <f t="shared" si="12"/>
        <v/>
      </c>
      <c r="Q413" s="93" t="str">
        <f t="shared" si="13"/>
        <v>133308</v>
      </c>
    </row>
    <row r="414" spans="1:17" ht="12.75" customHeight="1">
      <c r="A414" s="105">
        <v>133408</v>
      </c>
      <c r="B414" s="38" t="s">
        <v>5298</v>
      </c>
      <c r="C414" s="1050">
        <v>11000</v>
      </c>
      <c r="D414" s="1050">
        <v>133408</v>
      </c>
      <c r="E414" s="1050"/>
      <c r="F414" s="1050">
        <v>530402</v>
      </c>
      <c r="G414" s="38"/>
      <c r="H414" s="38"/>
      <c r="I414" s="93" t="str">
        <f t="shared" si="12"/>
        <v/>
      </c>
      <c r="Q414" s="93" t="str">
        <f t="shared" si="13"/>
        <v>133408</v>
      </c>
    </row>
    <row r="415" spans="1:17" ht="12.75" customHeight="1">
      <c r="A415" s="101">
        <v>133508</v>
      </c>
      <c r="B415" s="38" t="s">
        <v>5337</v>
      </c>
      <c r="C415" s="410">
        <v>11330</v>
      </c>
      <c r="D415" s="129">
        <v>133508</v>
      </c>
      <c r="E415" s="410"/>
      <c r="F415" s="410">
        <v>708000</v>
      </c>
      <c r="G415" s="38"/>
      <c r="H415" s="38"/>
      <c r="I415" s="93" t="str">
        <f t="shared" si="12"/>
        <v/>
      </c>
      <c r="Q415" s="93" t="str">
        <f t="shared" si="13"/>
        <v>133508</v>
      </c>
    </row>
    <row r="416" spans="1:17" ht="12.75" customHeight="1">
      <c r="A416" s="105">
        <v>133608</v>
      </c>
      <c r="B416" s="38" t="s">
        <v>5333</v>
      </c>
      <c r="C416" s="410">
        <v>11330</v>
      </c>
      <c r="D416" s="410">
        <v>133608</v>
      </c>
      <c r="E416" s="410"/>
      <c r="F416" s="410">
        <v>126031</v>
      </c>
      <c r="G416" s="38"/>
      <c r="H416" s="38"/>
      <c r="I416" s="93" t="str">
        <f t="shared" si="12"/>
        <v/>
      </c>
      <c r="Q416" s="93" t="str">
        <f t="shared" si="13"/>
        <v>133608</v>
      </c>
    </row>
    <row r="417" spans="1:17" ht="12.75" customHeight="1">
      <c r="A417" s="105">
        <v>133708</v>
      </c>
      <c r="B417" s="564" t="s">
        <v>4935</v>
      </c>
      <c r="C417" s="410">
        <v>11330</v>
      </c>
      <c r="D417" s="1050">
        <v>133708</v>
      </c>
      <c r="E417" s="410"/>
      <c r="F417" s="410">
        <v>127038</v>
      </c>
      <c r="G417" s="38"/>
      <c r="H417" s="38"/>
      <c r="I417" s="93" t="str">
        <f t="shared" si="12"/>
        <v/>
      </c>
      <c r="Q417" s="93" t="str">
        <f t="shared" si="13"/>
        <v>133708</v>
      </c>
    </row>
    <row r="418" spans="1:17" ht="12.75" customHeight="1">
      <c r="A418" s="105">
        <v>133808</v>
      </c>
      <c r="B418" s="38" t="s">
        <v>5514</v>
      </c>
      <c r="C418" s="410">
        <v>11330</v>
      </c>
      <c r="D418" s="410">
        <v>133808</v>
      </c>
      <c r="E418" s="410"/>
      <c r="F418" s="410">
        <v>126039</v>
      </c>
      <c r="G418" s="38"/>
      <c r="H418" s="38"/>
      <c r="I418" s="93" t="str">
        <f t="shared" si="12"/>
        <v/>
      </c>
      <c r="Q418" s="93" t="str">
        <f t="shared" si="13"/>
        <v>133808</v>
      </c>
    </row>
    <row r="419" spans="1:17" ht="12.75" customHeight="1">
      <c r="A419" s="105">
        <v>133908</v>
      </c>
      <c r="B419" s="38" t="s">
        <v>6063</v>
      </c>
      <c r="C419" s="410">
        <v>11000</v>
      </c>
      <c r="D419" s="410">
        <v>133908</v>
      </c>
      <c r="E419" s="410"/>
      <c r="F419" s="410">
        <v>530402</v>
      </c>
      <c r="G419" s="38"/>
      <c r="H419" s="38"/>
      <c r="I419" s="93" t="str">
        <f t="shared" si="12"/>
        <v/>
      </c>
      <c r="Q419" s="93" t="str">
        <f t="shared" si="13"/>
        <v>133908</v>
      </c>
    </row>
    <row r="420" spans="1:17" ht="12.75" customHeight="1">
      <c r="A420" s="105">
        <v>134008</v>
      </c>
      <c r="B420" s="111" t="s">
        <v>6153</v>
      </c>
      <c r="C420" s="410">
        <v>11330</v>
      </c>
      <c r="D420" s="410">
        <v>134008</v>
      </c>
      <c r="E420" s="410"/>
      <c r="F420" s="410">
        <v>126032</v>
      </c>
      <c r="G420" s="38"/>
      <c r="H420" s="38"/>
      <c r="I420" s="93" t="str">
        <f t="shared" si="12"/>
        <v/>
      </c>
      <c r="Q420" s="93" t="str">
        <f t="shared" si="13"/>
        <v>134008</v>
      </c>
    </row>
    <row r="421" spans="1:17" ht="12.75" customHeight="1">
      <c r="A421" s="105">
        <v>134108</v>
      </c>
      <c r="B421" s="111" t="s">
        <v>6226</v>
      </c>
      <c r="C421" s="410">
        <v>11330</v>
      </c>
      <c r="D421" s="410">
        <v>134108</v>
      </c>
      <c r="E421" s="410"/>
      <c r="F421" s="410">
        <v>333400</v>
      </c>
      <c r="G421" s="38"/>
      <c r="H421" s="38" t="s">
        <v>7052</v>
      </c>
      <c r="I421" s="93" t="str">
        <f t="shared" si="12"/>
        <v>End</v>
      </c>
      <c r="Q421" s="93" t="str">
        <f t="shared" si="13"/>
        <v>134108</v>
      </c>
    </row>
    <row r="422" spans="1:17" ht="12.75" customHeight="1">
      <c r="A422" s="470">
        <v>134208</v>
      </c>
      <c r="B422" s="564" t="s">
        <v>8599</v>
      </c>
      <c r="C422" s="471">
        <v>11330</v>
      </c>
      <c r="D422" s="471">
        <v>134208</v>
      </c>
      <c r="E422" s="471"/>
      <c r="F422" s="471">
        <v>125037</v>
      </c>
      <c r="G422" s="469"/>
      <c r="H422" s="469"/>
      <c r="I422" s="93" t="str">
        <f t="shared" si="12"/>
        <v/>
      </c>
      <c r="N422" s="103"/>
      <c r="O422" s="103"/>
      <c r="Q422" s="93" t="str">
        <f t="shared" si="13"/>
        <v>134208</v>
      </c>
    </row>
    <row r="423" spans="1:17" ht="12.75" customHeight="1">
      <c r="A423" s="105">
        <v>134308</v>
      </c>
      <c r="B423" s="52" t="s">
        <v>8684</v>
      </c>
      <c r="C423" s="464">
        <v>11330</v>
      </c>
      <c r="D423" s="464">
        <v>134308</v>
      </c>
      <c r="E423" s="464"/>
      <c r="F423" s="464">
        <v>114089</v>
      </c>
      <c r="G423" s="38"/>
      <c r="H423" s="38" t="s">
        <v>9155</v>
      </c>
      <c r="I423" s="93" t="str">
        <f t="shared" si="12"/>
        <v>End</v>
      </c>
      <c r="J423" s="547"/>
      <c r="Q423" s="93" t="str">
        <f t="shared" si="13"/>
        <v>134308</v>
      </c>
    </row>
    <row r="424" spans="1:17" ht="12.75" customHeight="1">
      <c r="A424" s="105">
        <v>134408</v>
      </c>
      <c r="B424" s="52" t="s">
        <v>9596</v>
      </c>
      <c r="C424" s="1242">
        <v>113300</v>
      </c>
      <c r="D424" s="1242">
        <v>134408</v>
      </c>
      <c r="E424" s="1242"/>
      <c r="F424" s="1242">
        <v>663000</v>
      </c>
      <c r="G424" s="38"/>
      <c r="H424" s="38"/>
      <c r="I424" s="93" t="str">
        <f t="shared" si="12"/>
        <v/>
      </c>
      <c r="J424" s="547"/>
      <c r="Q424" s="93" t="str">
        <f t="shared" si="13"/>
        <v>134408</v>
      </c>
    </row>
    <row r="425" spans="1:17" ht="12.75" customHeight="1">
      <c r="A425" s="57">
        <v>140000</v>
      </c>
      <c r="B425" s="58" t="s">
        <v>6517</v>
      </c>
      <c r="C425" s="57">
        <v>11000</v>
      </c>
      <c r="D425" s="57">
        <v>140000</v>
      </c>
      <c r="E425" s="57"/>
      <c r="F425" s="57">
        <v>410500</v>
      </c>
      <c r="G425" s="58"/>
      <c r="H425" s="38" t="s">
        <v>8492</v>
      </c>
      <c r="I425" s="93" t="str">
        <f t="shared" si="12"/>
        <v>End</v>
      </c>
      <c r="Q425" s="93" t="str">
        <f t="shared" si="13"/>
        <v>140000</v>
      </c>
    </row>
    <row r="426" spans="1:17" ht="12.75" customHeight="1">
      <c r="A426" s="57">
        <v>140002</v>
      </c>
      <c r="B426" s="58" t="s">
        <v>9246</v>
      </c>
      <c r="C426" s="57">
        <v>11000</v>
      </c>
      <c r="D426" s="57">
        <v>140002</v>
      </c>
      <c r="E426" s="57"/>
      <c r="F426" s="57">
        <v>611500</v>
      </c>
      <c r="G426" s="58"/>
      <c r="H426" s="38"/>
      <c r="I426" s="93" t="str">
        <f t="shared" si="12"/>
        <v/>
      </c>
      <c r="Q426" s="93" t="str">
        <f t="shared" si="13"/>
        <v>140002</v>
      </c>
    </row>
    <row r="427" spans="1:17" ht="12.75" customHeight="1">
      <c r="A427" s="57">
        <v>140003</v>
      </c>
      <c r="B427" s="58" t="s">
        <v>9148</v>
      </c>
      <c r="C427" s="57">
        <v>11000</v>
      </c>
      <c r="D427" s="57">
        <v>140003</v>
      </c>
      <c r="E427" s="57"/>
      <c r="F427" s="57">
        <v>611500</v>
      </c>
      <c r="G427" s="58"/>
      <c r="H427" s="38"/>
      <c r="I427" s="93" t="str">
        <f t="shared" si="12"/>
        <v/>
      </c>
      <c r="M427" s="103"/>
      <c r="Q427" s="93" t="str">
        <f t="shared" si="13"/>
        <v>140003</v>
      </c>
    </row>
    <row r="428" spans="1:17" s="103" customFormat="1" ht="12.75" customHeight="1">
      <c r="A428" s="57">
        <v>140004</v>
      </c>
      <c r="B428" s="58" t="s">
        <v>9146</v>
      </c>
      <c r="C428" s="57">
        <v>11000</v>
      </c>
      <c r="D428" s="57">
        <v>140004</v>
      </c>
      <c r="E428" s="57"/>
      <c r="F428" s="57">
        <v>611500</v>
      </c>
      <c r="G428" s="58"/>
      <c r="H428" s="38"/>
      <c r="I428" s="93" t="str">
        <f t="shared" si="12"/>
        <v/>
      </c>
      <c r="J428" s="1"/>
      <c r="K428" s="1"/>
      <c r="L428" s="1"/>
      <c r="M428" s="1"/>
      <c r="N428" s="1"/>
      <c r="O428" s="1"/>
      <c r="Q428" s="93" t="str">
        <f t="shared" si="13"/>
        <v>140004</v>
      </c>
    </row>
    <row r="429" spans="1:17" ht="12.75" customHeight="1">
      <c r="A429" s="57">
        <v>140005</v>
      </c>
      <c r="B429" s="58" t="s">
        <v>9151</v>
      </c>
      <c r="C429" s="57">
        <v>11000</v>
      </c>
      <c r="D429" s="57">
        <v>140005</v>
      </c>
      <c r="E429" s="57"/>
      <c r="F429" s="57">
        <v>611500</v>
      </c>
      <c r="G429" s="58"/>
      <c r="H429" s="38"/>
      <c r="I429" s="93" t="str">
        <f t="shared" si="12"/>
        <v/>
      </c>
      <c r="Q429" s="93" t="str">
        <f t="shared" si="13"/>
        <v>140005</v>
      </c>
    </row>
    <row r="430" spans="1:17" ht="12.75" customHeight="1">
      <c r="A430" s="57">
        <v>140007</v>
      </c>
      <c r="B430" s="564" t="s">
        <v>9250</v>
      </c>
      <c r="C430" s="57">
        <v>11000</v>
      </c>
      <c r="D430" s="57">
        <v>140007</v>
      </c>
      <c r="E430" s="57"/>
      <c r="F430" s="57">
        <v>611500</v>
      </c>
      <c r="G430" s="58"/>
      <c r="H430" s="38"/>
      <c r="I430" s="93" t="str">
        <f t="shared" si="12"/>
        <v/>
      </c>
      <c r="Q430" s="93" t="str">
        <f t="shared" si="13"/>
        <v>140007</v>
      </c>
    </row>
    <row r="431" spans="1:17" ht="12.75" customHeight="1">
      <c r="A431" s="57">
        <v>140010</v>
      </c>
      <c r="B431" s="564" t="s">
        <v>9251</v>
      </c>
      <c r="C431" s="57">
        <v>11000</v>
      </c>
      <c r="D431" s="57">
        <v>140010</v>
      </c>
      <c r="E431" s="57"/>
      <c r="F431" s="57">
        <v>611500</v>
      </c>
      <c r="G431" s="58"/>
      <c r="H431" s="38"/>
      <c r="I431" s="93" t="str">
        <f t="shared" si="12"/>
        <v/>
      </c>
      <c r="Q431" s="93" t="str">
        <f t="shared" si="13"/>
        <v>140010</v>
      </c>
    </row>
    <row r="432" spans="1:17" ht="12.75" customHeight="1">
      <c r="A432" s="57">
        <v>140013</v>
      </c>
      <c r="B432" s="58" t="s">
        <v>7719</v>
      </c>
      <c r="C432" s="57">
        <v>11000</v>
      </c>
      <c r="D432" s="57">
        <v>140013</v>
      </c>
      <c r="E432" s="57"/>
      <c r="F432" s="57">
        <v>611500</v>
      </c>
      <c r="G432" s="58"/>
      <c r="H432" s="38"/>
      <c r="I432" s="93" t="str">
        <f t="shared" si="12"/>
        <v/>
      </c>
      <c r="N432" s="103"/>
      <c r="O432" s="103"/>
      <c r="Q432" s="93" t="str">
        <f t="shared" si="13"/>
        <v>140013</v>
      </c>
    </row>
    <row r="433" spans="1:17" ht="12.75" customHeight="1">
      <c r="A433" s="57">
        <v>140100</v>
      </c>
      <c r="B433" s="58" t="s">
        <v>4066</v>
      </c>
      <c r="C433" s="57">
        <v>11000</v>
      </c>
      <c r="D433" s="57">
        <v>140100</v>
      </c>
      <c r="E433" s="57"/>
      <c r="F433" s="57"/>
      <c r="G433" s="58"/>
      <c r="H433" s="38"/>
      <c r="I433" s="93" t="str">
        <f t="shared" si="12"/>
        <v/>
      </c>
      <c r="Q433" s="93" t="str">
        <f t="shared" si="13"/>
        <v>140100</v>
      </c>
    </row>
    <row r="434" spans="1:17" ht="12.75" customHeight="1">
      <c r="A434" s="57">
        <v>140102</v>
      </c>
      <c r="B434" s="58" t="s">
        <v>6645</v>
      </c>
      <c r="C434" s="57">
        <v>11000</v>
      </c>
      <c r="D434" s="57">
        <v>140102</v>
      </c>
      <c r="E434" s="57"/>
      <c r="F434" s="57">
        <v>440101</v>
      </c>
      <c r="G434" s="58"/>
      <c r="H434" s="38"/>
      <c r="I434" s="93" t="str">
        <f t="shared" si="12"/>
        <v/>
      </c>
      <c r="M434" s="103"/>
      <c r="Q434" s="93" t="str">
        <f t="shared" si="13"/>
        <v>140102</v>
      </c>
    </row>
    <row r="435" spans="1:17" s="103" customFormat="1" ht="12.75" customHeight="1">
      <c r="A435" s="57">
        <v>140103</v>
      </c>
      <c r="B435" s="58" t="s">
        <v>2273</v>
      </c>
      <c r="C435" s="57">
        <v>11000</v>
      </c>
      <c r="D435" s="57">
        <v>140103</v>
      </c>
      <c r="E435" s="57"/>
      <c r="F435" s="57">
        <v>460101</v>
      </c>
      <c r="G435" s="58"/>
      <c r="H435" s="38"/>
      <c r="I435" s="93" t="str">
        <f t="shared" si="12"/>
        <v/>
      </c>
      <c r="J435" s="1"/>
      <c r="K435" s="1"/>
      <c r="L435" s="1"/>
      <c r="M435" s="1"/>
      <c r="N435" s="1"/>
      <c r="O435" s="1"/>
      <c r="Q435" s="93" t="str">
        <f t="shared" si="13"/>
        <v>140103</v>
      </c>
    </row>
    <row r="436" spans="1:17" ht="12.75" customHeight="1">
      <c r="A436" s="57">
        <v>140104</v>
      </c>
      <c r="B436" s="58" t="s">
        <v>3265</v>
      </c>
      <c r="C436" s="57">
        <v>11000</v>
      </c>
      <c r="D436" s="57">
        <v>140104</v>
      </c>
      <c r="E436" s="57"/>
      <c r="F436" s="57">
        <v>460106</v>
      </c>
      <c r="G436" s="58"/>
      <c r="H436" s="38"/>
      <c r="I436" s="93" t="str">
        <f t="shared" si="12"/>
        <v/>
      </c>
      <c r="Q436" s="93" t="str">
        <f t="shared" si="13"/>
        <v>140104</v>
      </c>
    </row>
    <row r="437" spans="1:17" ht="12.75" customHeight="1">
      <c r="A437" s="57">
        <v>140105</v>
      </c>
      <c r="B437" s="58" t="s">
        <v>2328</v>
      </c>
      <c r="C437" s="57">
        <v>11000</v>
      </c>
      <c r="D437" s="57">
        <v>140105</v>
      </c>
      <c r="E437" s="57"/>
      <c r="F437" s="57">
        <v>460101</v>
      </c>
      <c r="G437" s="58"/>
      <c r="H437" s="38"/>
      <c r="I437" s="93" t="str">
        <f t="shared" si="12"/>
        <v/>
      </c>
      <c r="N437" s="103"/>
      <c r="O437" s="103"/>
      <c r="Q437" s="93" t="str">
        <f t="shared" si="13"/>
        <v>140105</v>
      </c>
    </row>
    <row r="438" spans="1:17" ht="12.75" customHeight="1">
      <c r="A438" s="57">
        <v>140107</v>
      </c>
      <c r="B438" s="58" t="s">
        <v>3499</v>
      </c>
      <c r="C438" s="57">
        <v>11000</v>
      </c>
      <c r="D438" s="57">
        <v>140107</v>
      </c>
      <c r="E438" s="57"/>
      <c r="F438" s="57">
        <v>410101</v>
      </c>
      <c r="G438" s="58"/>
      <c r="H438" s="38"/>
      <c r="I438" s="93" t="str">
        <f t="shared" si="12"/>
        <v/>
      </c>
      <c r="Q438" s="93" t="str">
        <f t="shared" si="13"/>
        <v>140107</v>
      </c>
    </row>
    <row r="439" spans="1:17" ht="12.75" customHeight="1">
      <c r="A439" s="105">
        <v>140110</v>
      </c>
      <c r="B439" s="38" t="s">
        <v>5049</v>
      </c>
      <c r="C439" s="1055">
        <v>11000</v>
      </c>
      <c r="D439" s="1055">
        <v>140110</v>
      </c>
      <c r="E439" s="1050"/>
      <c r="F439" s="57">
        <v>410102</v>
      </c>
      <c r="G439" s="58"/>
      <c r="H439" s="38"/>
      <c r="I439" s="93" t="str">
        <f t="shared" si="12"/>
        <v/>
      </c>
      <c r="M439" s="103"/>
      <c r="Q439" s="93" t="str">
        <f t="shared" si="13"/>
        <v>140110</v>
      </c>
    </row>
    <row r="440" spans="1:17" s="103" customFormat="1" ht="12.75" customHeight="1">
      <c r="A440" s="105">
        <v>140113</v>
      </c>
      <c r="B440" s="103" t="s">
        <v>7669</v>
      </c>
      <c r="C440" s="1050">
        <v>11000</v>
      </c>
      <c r="D440" s="1055">
        <v>140113</v>
      </c>
      <c r="E440" s="1050"/>
      <c r="F440" s="57">
        <v>460101</v>
      </c>
      <c r="G440" s="58"/>
      <c r="H440" s="38" t="s">
        <v>8277</v>
      </c>
      <c r="I440" s="93" t="str">
        <f t="shared" si="12"/>
        <v>End</v>
      </c>
      <c r="J440" s="1"/>
      <c r="K440" s="1"/>
      <c r="M440" s="1"/>
      <c r="N440" s="1"/>
      <c r="O440" s="1"/>
      <c r="Q440" s="93" t="str">
        <f t="shared" si="13"/>
        <v>140113</v>
      </c>
    </row>
    <row r="441" spans="1:17" ht="12.75" customHeight="1">
      <c r="A441" s="57">
        <v>140200</v>
      </c>
      <c r="B441" s="58" t="s">
        <v>2036</v>
      </c>
      <c r="C441" s="57">
        <v>11000</v>
      </c>
      <c r="D441" s="57">
        <v>140200</v>
      </c>
      <c r="E441" s="57"/>
      <c r="F441" s="57">
        <v>480111</v>
      </c>
      <c r="G441" s="58"/>
      <c r="H441" s="38" t="s">
        <v>501</v>
      </c>
      <c r="I441" s="93" t="str">
        <f t="shared" si="12"/>
        <v>End</v>
      </c>
      <c r="Q441" s="93" t="str">
        <f t="shared" si="13"/>
        <v>140200</v>
      </c>
    </row>
    <row r="442" spans="1:17" ht="12.75" customHeight="1">
      <c r="A442" s="57">
        <v>140202</v>
      </c>
      <c r="B442" s="38" t="s">
        <v>6764</v>
      </c>
      <c r="C442" s="57">
        <v>11000</v>
      </c>
      <c r="D442" s="57">
        <v>140202</v>
      </c>
      <c r="E442" s="57"/>
      <c r="F442" s="57">
        <v>410102</v>
      </c>
      <c r="G442" s="58"/>
      <c r="H442" s="38"/>
      <c r="I442" s="93" t="str">
        <f t="shared" si="12"/>
        <v/>
      </c>
      <c r="Q442" s="93" t="str">
        <f t="shared" si="13"/>
        <v>140202</v>
      </c>
    </row>
    <row r="443" spans="1:17" ht="12.75" customHeight="1">
      <c r="A443" s="57">
        <v>140203</v>
      </c>
      <c r="B443" s="58" t="s">
        <v>749</v>
      </c>
      <c r="C443" s="57">
        <v>11000</v>
      </c>
      <c r="D443" s="57">
        <v>140203</v>
      </c>
      <c r="E443" s="57"/>
      <c r="F443" s="57">
        <v>460101</v>
      </c>
      <c r="G443" s="58"/>
      <c r="H443" s="38"/>
      <c r="I443" s="93" t="str">
        <f t="shared" si="12"/>
        <v/>
      </c>
      <c r="Q443" s="93" t="str">
        <f t="shared" si="13"/>
        <v>140203</v>
      </c>
    </row>
    <row r="444" spans="1:17" ht="12.75" customHeight="1">
      <c r="A444" s="57">
        <v>140204</v>
      </c>
      <c r="B444" s="58" t="s">
        <v>6546</v>
      </c>
      <c r="C444" s="57">
        <v>11000</v>
      </c>
      <c r="D444" s="57">
        <v>140204</v>
      </c>
      <c r="E444" s="57"/>
      <c r="F444" s="57">
        <v>460101</v>
      </c>
      <c r="G444" s="58"/>
      <c r="H444" s="38"/>
      <c r="I444" s="93" t="str">
        <f t="shared" si="12"/>
        <v/>
      </c>
      <c r="Q444" s="93" t="str">
        <f t="shared" si="13"/>
        <v>140204</v>
      </c>
    </row>
    <row r="445" spans="1:17" ht="12.75" customHeight="1">
      <c r="A445" s="57">
        <v>140205</v>
      </c>
      <c r="B445" s="58" t="s">
        <v>3081</v>
      </c>
      <c r="C445" s="57">
        <v>11000</v>
      </c>
      <c r="D445" s="57">
        <v>140205</v>
      </c>
      <c r="E445" s="57"/>
      <c r="F445" s="57">
        <v>460101</v>
      </c>
      <c r="G445" s="58"/>
      <c r="H445" s="38"/>
      <c r="I445" s="93" t="str">
        <f t="shared" si="12"/>
        <v/>
      </c>
      <c r="K445" s="103"/>
      <c r="Q445" s="93" t="str">
        <f t="shared" si="13"/>
        <v>140205</v>
      </c>
    </row>
    <row r="446" spans="1:17" ht="12.75" customHeight="1">
      <c r="A446" s="57">
        <v>140207</v>
      </c>
      <c r="B446" s="58" t="s">
        <v>1530</v>
      </c>
      <c r="C446" s="57">
        <v>11000</v>
      </c>
      <c r="D446" s="57">
        <v>140207</v>
      </c>
      <c r="E446" s="57"/>
      <c r="F446" s="57">
        <v>410102</v>
      </c>
      <c r="G446" s="58"/>
      <c r="H446" s="38"/>
      <c r="I446" s="93" t="str">
        <f t="shared" si="12"/>
        <v/>
      </c>
      <c r="Q446" s="93" t="str">
        <f t="shared" si="13"/>
        <v>140207</v>
      </c>
    </row>
    <row r="447" spans="1:17" ht="12.75" customHeight="1">
      <c r="A447" s="57">
        <v>140210</v>
      </c>
      <c r="B447" s="58" t="s">
        <v>5301</v>
      </c>
      <c r="C447" s="57">
        <v>11000</v>
      </c>
      <c r="D447" s="57">
        <v>140210</v>
      </c>
      <c r="E447" s="57"/>
      <c r="F447" s="57">
        <v>410101</v>
      </c>
      <c r="G447" s="58"/>
      <c r="H447" s="38"/>
      <c r="I447" s="93" t="str">
        <f t="shared" si="12"/>
        <v/>
      </c>
      <c r="Q447" s="93" t="str">
        <f t="shared" si="13"/>
        <v>140210</v>
      </c>
    </row>
    <row r="448" spans="1:17" ht="12.75" customHeight="1">
      <c r="A448" s="57">
        <v>140213</v>
      </c>
      <c r="B448" s="38" t="s">
        <v>7855</v>
      </c>
      <c r="C448" s="57">
        <v>11000</v>
      </c>
      <c r="D448" s="57">
        <v>140213</v>
      </c>
      <c r="E448" s="57"/>
      <c r="F448" s="57">
        <v>410101</v>
      </c>
      <c r="G448" s="58"/>
      <c r="H448" s="38"/>
      <c r="I448" s="93" t="str">
        <f t="shared" si="12"/>
        <v/>
      </c>
      <c r="L448" s="103"/>
      <c r="Q448" s="93" t="str">
        <f t="shared" si="13"/>
        <v>140213</v>
      </c>
    </row>
    <row r="449" spans="1:17" ht="12.75" customHeight="1">
      <c r="A449" s="101">
        <v>140300</v>
      </c>
      <c r="B449" s="52" t="s">
        <v>3732</v>
      </c>
      <c r="C449" s="129">
        <v>11000</v>
      </c>
      <c r="D449" s="129">
        <v>140300</v>
      </c>
      <c r="E449" s="129"/>
      <c r="F449" s="129">
        <v>460100</v>
      </c>
      <c r="G449" s="52"/>
      <c r="H449" s="38" t="s">
        <v>4254</v>
      </c>
      <c r="I449" s="93" t="str">
        <f t="shared" si="12"/>
        <v>End</v>
      </c>
      <c r="Q449" s="93" t="str">
        <f t="shared" si="13"/>
        <v>140300</v>
      </c>
    </row>
    <row r="450" spans="1:17" ht="12.75" customHeight="1">
      <c r="A450" s="101">
        <v>140302</v>
      </c>
      <c r="B450" s="52" t="s">
        <v>6791</v>
      </c>
      <c r="C450" s="129">
        <v>11000</v>
      </c>
      <c r="D450" s="129">
        <v>140302</v>
      </c>
      <c r="E450" s="129"/>
      <c r="F450" s="129">
        <v>420201</v>
      </c>
      <c r="G450" s="52"/>
      <c r="H450" s="38"/>
      <c r="I450" s="93" t="str">
        <f t="shared" si="12"/>
        <v/>
      </c>
      <c r="Q450" s="93" t="str">
        <f t="shared" si="13"/>
        <v>140302</v>
      </c>
    </row>
    <row r="451" spans="1:17" ht="12.75" customHeight="1">
      <c r="A451" s="57">
        <v>140303</v>
      </c>
      <c r="B451" s="58" t="s">
        <v>1125</v>
      </c>
      <c r="C451" s="57">
        <v>11000</v>
      </c>
      <c r="D451" s="57">
        <v>140303</v>
      </c>
      <c r="E451" s="57"/>
      <c r="F451" s="57">
        <v>460101</v>
      </c>
      <c r="G451" s="58"/>
      <c r="H451" s="38"/>
      <c r="I451" s="93" t="str">
        <f t="shared" si="12"/>
        <v/>
      </c>
      <c r="Q451" s="93" t="str">
        <f t="shared" si="13"/>
        <v>140303</v>
      </c>
    </row>
    <row r="452" spans="1:17" ht="12.75" customHeight="1">
      <c r="A452" s="57">
        <v>140304</v>
      </c>
      <c r="B452" s="1263" t="s">
        <v>9753</v>
      </c>
      <c r="C452" s="57">
        <v>11000</v>
      </c>
      <c r="D452" s="57">
        <v>140304</v>
      </c>
      <c r="E452" s="57"/>
      <c r="F452" s="57">
        <v>460101</v>
      </c>
      <c r="G452" s="58"/>
      <c r="H452" s="38"/>
      <c r="I452" s="93" t="str">
        <f t="shared" si="12"/>
        <v/>
      </c>
      <c r="Q452" s="93" t="str">
        <f t="shared" si="13"/>
        <v>140304</v>
      </c>
    </row>
    <row r="453" spans="1:17" ht="12.75" customHeight="1">
      <c r="A453" s="57">
        <v>140305</v>
      </c>
      <c r="B453" s="58" t="s">
        <v>3080</v>
      </c>
      <c r="C453" s="57">
        <v>11000</v>
      </c>
      <c r="D453" s="57">
        <v>140305</v>
      </c>
      <c r="E453" s="57"/>
      <c r="F453" s="57">
        <v>480114</v>
      </c>
      <c r="G453" s="58"/>
      <c r="H453" s="38" t="s">
        <v>9880</v>
      </c>
      <c r="I453" s="93" t="str">
        <f t="shared" si="12"/>
        <v>End</v>
      </c>
      <c r="K453" s="103"/>
      <c r="Q453" s="93" t="str">
        <f t="shared" si="13"/>
        <v>140305</v>
      </c>
    </row>
    <row r="454" spans="1:17" ht="12.75" customHeight="1">
      <c r="A454" s="101">
        <v>140307</v>
      </c>
      <c r="B454" s="52" t="s">
        <v>6655</v>
      </c>
      <c r="C454" s="129">
        <v>11000</v>
      </c>
      <c r="D454" s="129">
        <v>140307</v>
      </c>
      <c r="E454" s="129"/>
      <c r="F454" s="57">
        <v>420201</v>
      </c>
      <c r="G454" s="58"/>
      <c r="H454" s="38"/>
      <c r="I454" s="93" t="str">
        <f t="shared" si="12"/>
        <v/>
      </c>
      <c r="Q454" s="93" t="str">
        <f t="shared" si="13"/>
        <v>140307</v>
      </c>
    </row>
    <row r="455" spans="1:17" ht="12.75" customHeight="1">
      <c r="A455" s="105">
        <v>140310</v>
      </c>
      <c r="B455" s="38" t="s">
        <v>5947</v>
      </c>
      <c r="C455" s="1050">
        <v>11000</v>
      </c>
      <c r="D455" s="1055">
        <v>140310</v>
      </c>
      <c r="E455" s="1050"/>
      <c r="F455" s="1050">
        <v>440101</v>
      </c>
      <c r="G455" s="38"/>
      <c r="H455" s="38" t="s">
        <v>6948</v>
      </c>
      <c r="I455" s="93" t="str">
        <f t="shared" si="12"/>
        <v>End</v>
      </c>
      <c r="Q455" s="93" t="str">
        <f t="shared" si="13"/>
        <v>140310</v>
      </c>
    </row>
    <row r="456" spans="1:17" ht="12.75" customHeight="1">
      <c r="A456" s="105">
        <v>140313</v>
      </c>
      <c r="B456" s="340" t="s">
        <v>7786</v>
      </c>
      <c r="C456" s="1050">
        <v>11000</v>
      </c>
      <c r="D456" s="1055">
        <v>140313</v>
      </c>
      <c r="E456" s="1050"/>
      <c r="F456" s="1050">
        <v>410600</v>
      </c>
      <c r="G456" s="38"/>
      <c r="H456" s="38"/>
      <c r="I456" s="93" t="str">
        <f t="shared" ref="I456:I519" si="14">LEFT(H456,3)</f>
        <v/>
      </c>
      <c r="J456" s="103"/>
      <c r="Q456" s="93" t="str">
        <f t="shared" si="13"/>
        <v>140313</v>
      </c>
    </row>
    <row r="457" spans="1:17" ht="12.75" customHeight="1">
      <c r="A457" s="57">
        <v>140400</v>
      </c>
      <c r="B457" s="58" t="s">
        <v>5292</v>
      </c>
      <c r="C457" s="57">
        <v>11000</v>
      </c>
      <c r="D457" s="57">
        <v>140400</v>
      </c>
      <c r="E457" s="57"/>
      <c r="F457" s="57">
        <v>410600</v>
      </c>
      <c r="G457" s="58"/>
      <c r="H457" s="38" t="s">
        <v>9492</v>
      </c>
      <c r="I457" s="93" t="str">
        <f t="shared" si="14"/>
        <v>End</v>
      </c>
      <c r="Q457" s="93" t="str">
        <f t="shared" ref="Q457:Q520" si="15">TEXT($A457,0)</f>
        <v>140400</v>
      </c>
    </row>
    <row r="458" spans="1:17" s="103" customFormat="1" ht="12.75" customHeight="1">
      <c r="A458" s="57">
        <v>140402</v>
      </c>
      <c r="B458" s="58" t="s">
        <v>6792</v>
      </c>
      <c r="C458" s="57">
        <v>11000</v>
      </c>
      <c r="D458" s="57">
        <v>140402</v>
      </c>
      <c r="E458" s="57"/>
      <c r="F458" s="57">
        <v>410600</v>
      </c>
      <c r="G458" s="58"/>
      <c r="H458" s="38"/>
      <c r="I458" s="93" t="str">
        <f t="shared" si="14"/>
        <v/>
      </c>
      <c r="J458" s="1"/>
      <c r="N458" s="1"/>
      <c r="O458" s="1"/>
      <c r="Q458" s="93" t="str">
        <f t="shared" si="15"/>
        <v>140402</v>
      </c>
    </row>
    <row r="459" spans="1:17" ht="12.75" customHeight="1">
      <c r="A459" s="57">
        <v>140403</v>
      </c>
      <c r="B459" s="58" t="s">
        <v>2673</v>
      </c>
      <c r="C459" s="57">
        <v>11000</v>
      </c>
      <c r="D459" s="57">
        <v>140403</v>
      </c>
      <c r="E459" s="57"/>
      <c r="F459" s="57">
        <v>460101</v>
      </c>
      <c r="G459" s="58"/>
      <c r="H459" s="38"/>
      <c r="I459" s="93" t="str">
        <f t="shared" si="14"/>
        <v/>
      </c>
      <c r="N459" s="103"/>
      <c r="O459" s="103"/>
      <c r="Q459" s="93" t="str">
        <f t="shared" si="15"/>
        <v>140403</v>
      </c>
    </row>
    <row r="460" spans="1:17" ht="12.75" customHeight="1">
      <c r="A460" s="57">
        <v>140404</v>
      </c>
      <c r="B460" s="58" t="s">
        <v>2832</v>
      </c>
      <c r="C460" s="57">
        <v>11000</v>
      </c>
      <c r="D460" s="57">
        <v>140404</v>
      </c>
      <c r="E460" s="57"/>
      <c r="F460" s="57">
        <v>460101</v>
      </c>
      <c r="G460" s="58"/>
      <c r="H460" s="38"/>
      <c r="I460" s="93" t="str">
        <f t="shared" si="14"/>
        <v/>
      </c>
      <c r="Q460" s="93" t="str">
        <f t="shared" si="15"/>
        <v>140404</v>
      </c>
    </row>
    <row r="461" spans="1:17" ht="12.75" customHeight="1">
      <c r="A461" s="57">
        <v>140405</v>
      </c>
      <c r="B461" s="58" t="s">
        <v>763</v>
      </c>
      <c r="C461" s="57">
        <v>11000</v>
      </c>
      <c r="D461" s="57">
        <v>140405</v>
      </c>
      <c r="E461" s="57"/>
      <c r="F461" s="57">
        <v>460101</v>
      </c>
      <c r="G461" s="58"/>
      <c r="H461" s="38"/>
      <c r="I461" s="93" t="str">
        <f t="shared" si="14"/>
        <v/>
      </c>
      <c r="Q461" s="93" t="str">
        <f t="shared" si="15"/>
        <v>140405</v>
      </c>
    </row>
    <row r="462" spans="1:17" ht="12.75" customHeight="1">
      <c r="A462" s="105">
        <v>140407</v>
      </c>
      <c r="B462" s="38" t="s">
        <v>4257</v>
      </c>
      <c r="C462" s="1050">
        <v>11000</v>
      </c>
      <c r="D462" s="1050">
        <v>140407</v>
      </c>
      <c r="E462" s="1050"/>
      <c r="F462" s="57">
        <v>440101</v>
      </c>
      <c r="G462" s="58"/>
      <c r="H462" s="38"/>
      <c r="I462" s="93" t="str">
        <f t="shared" si="14"/>
        <v/>
      </c>
      <c r="Q462" s="93" t="str">
        <f t="shared" si="15"/>
        <v>140407</v>
      </c>
    </row>
    <row r="463" spans="1:17" ht="12.75" customHeight="1">
      <c r="A463" s="105">
        <v>140410</v>
      </c>
      <c r="B463" s="38" t="s">
        <v>6656</v>
      </c>
      <c r="C463" s="1050">
        <v>11000</v>
      </c>
      <c r="D463" s="1050">
        <v>140410</v>
      </c>
      <c r="E463" s="1050"/>
      <c r="F463" s="57">
        <v>420201</v>
      </c>
      <c r="G463" s="58"/>
      <c r="H463" s="38"/>
      <c r="I463" s="93" t="str">
        <f t="shared" si="14"/>
        <v/>
      </c>
      <c r="Q463" s="93" t="str">
        <f t="shared" si="15"/>
        <v>140410</v>
      </c>
    </row>
    <row r="464" spans="1:17" ht="12.75" customHeight="1">
      <c r="A464" s="105">
        <v>140413</v>
      </c>
      <c r="B464" s="38" t="s">
        <v>7792</v>
      </c>
      <c r="C464" s="410">
        <v>11000</v>
      </c>
      <c r="D464" s="410">
        <v>140413</v>
      </c>
      <c r="E464" s="410"/>
      <c r="F464" s="1050">
        <v>440101</v>
      </c>
      <c r="G464" s="58"/>
      <c r="H464" s="38"/>
      <c r="I464" s="93" t="str">
        <f t="shared" si="14"/>
        <v/>
      </c>
      <c r="Q464" s="93" t="str">
        <f t="shared" si="15"/>
        <v>140413</v>
      </c>
    </row>
    <row r="465" spans="1:17" ht="12.75" customHeight="1">
      <c r="A465" s="57">
        <v>140500</v>
      </c>
      <c r="B465" s="58" t="s">
        <v>5029</v>
      </c>
      <c r="C465" s="57">
        <v>11000</v>
      </c>
      <c r="D465" s="57">
        <v>140500</v>
      </c>
      <c r="E465" s="57"/>
      <c r="F465" s="57">
        <v>470003</v>
      </c>
      <c r="G465" s="58"/>
      <c r="H465" s="38"/>
      <c r="I465" s="93" t="str">
        <f t="shared" si="14"/>
        <v/>
      </c>
      <c r="Q465" s="93" t="str">
        <f t="shared" si="15"/>
        <v>140500</v>
      </c>
    </row>
    <row r="466" spans="1:17" ht="12.75" customHeight="1">
      <c r="A466" s="57">
        <v>140504</v>
      </c>
      <c r="B466" s="58" t="s">
        <v>2837</v>
      </c>
      <c r="C466" s="57">
        <v>11000</v>
      </c>
      <c r="D466" s="57">
        <v>140504</v>
      </c>
      <c r="E466" s="57"/>
      <c r="F466" s="57">
        <v>460101</v>
      </c>
      <c r="G466" s="58"/>
      <c r="H466" s="38"/>
      <c r="I466" s="93" t="str">
        <f t="shared" si="14"/>
        <v/>
      </c>
      <c r="Q466" s="93" t="str">
        <f t="shared" si="15"/>
        <v>140504</v>
      </c>
    </row>
    <row r="467" spans="1:17" ht="12.75" customHeight="1">
      <c r="A467" s="57">
        <v>140505</v>
      </c>
      <c r="B467" s="58" t="s">
        <v>3256</v>
      </c>
      <c r="C467" s="57">
        <v>11000</v>
      </c>
      <c r="D467" s="57">
        <v>140505</v>
      </c>
      <c r="E467" s="57"/>
      <c r="F467" s="57">
        <v>440101</v>
      </c>
      <c r="G467" s="58"/>
      <c r="H467" s="38" t="s">
        <v>3982</v>
      </c>
      <c r="I467" s="93" t="str">
        <f t="shared" si="14"/>
        <v>End</v>
      </c>
      <c r="L467" s="103"/>
      <c r="Q467" s="93" t="str">
        <f t="shared" si="15"/>
        <v>140505</v>
      </c>
    </row>
    <row r="468" spans="1:17" ht="12.75" customHeight="1">
      <c r="A468" s="57">
        <v>140507</v>
      </c>
      <c r="B468" s="58" t="s">
        <v>5820</v>
      </c>
      <c r="C468" s="57">
        <v>11000</v>
      </c>
      <c r="D468" s="57">
        <v>140507</v>
      </c>
      <c r="E468" s="57"/>
      <c r="F468" s="57">
        <v>440101</v>
      </c>
      <c r="G468" s="58"/>
      <c r="H468" s="38" t="s">
        <v>6948</v>
      </c>
      <c r="I468" s="93" t="str">
        <f t="shared" si="14"/>
        <v>End</v>
      </c>
      <c r="Q468" s="93" t="str">
        <f t="shared" si="15"/>
        <v>140507</v>
      </c>
    </row>
    <row r="469" spans="1:17" ht="12.75" customHeight="1">
      <c r="A469" s="914">
        <v>140513</v>
      </c>
      <c r="B469" s="919" t="s">
        <v>9289</v>
      </c>
      <c r="C469" s="914">
        <v>11000</v>
      </c>
      <c r="D469" s="914">
        <v>140513</v>
      </c>
      <c r="E469" s="914"/>
      <c r="F469" s="831">
        <v>611500</v>
      </c>
      <c r="G469" s="915"/>
      <c r="H469" s="916"/>
      <c r="I469" s="917" t="str">
        <f t="shared" si="14"/>
        <v/>
      </c>
      <c r="J469" s="918"/>
      <c r="Q469" s="93" t="str">
        <f t="shared" si="15"/>
        <v>140513</v>
      </c>
    </row>
    <row r="470" spans="1:17" ht="12.75" customHeight="1">
      <c r="A470" s="57">
        <v>140600</v>
      </c>
      <c r="B470" s="58" t="s">
        <v>3727</v>
      </c>
      <c r="C470" s="57">
        <v>11000</v>
      </c>
      <c r="D470" s="57">
        <v>140600</v>
      </c>
      <c r="E470" s="57"/>
      <c r="F470" s="57">
        <v>480115</v>
      </c>
      <c r="G470" s="58"/>
      <c r="H470" s="38" t="s">
        <v>4254</v>
      </c>
      <c r="I470" s="93" t="str">
        <f t="shared" si="14"/>
        <v>End</v>
      </c>
      <c r="Q470" s="93" t="str">
        <f t="shared" si="15"/>
        <v>140600</v>
      </c>
    </row>
    <row r="471" spans="1:17" ht="12.75" customHeight="1">
      <c r="A471" s="57">
        <v>140603</v>
      </c>
      <c r="B471" s="58" t="s">
        <v>2678</v>
      </c>
      <c r="C471" s="57">
        <v>11000</v>
      </c>
      <c r="D471" s="57">
        <v>140603</v>
      </c>
      <c r="E471" s="57"/>
      <c r="F471" s="57">
        <v>460101</v>
      </c>
      <c r="G471" s="58"/>
      <c r="H471" s="38"/>
      <c r="I471" s="93" t="str">
        <f t="shared" si="14"/>
        <v/>
      </c>
      <c r="Q471" s="93" t="str">
        <f t="shared" si="15"/>
        <v>140603</v>
      </c>
    </row>
    <row r="472" spans="1:17" ht="12.75" customHeight="1">
      <c r="A472" s="57">
        <v>140604</v>
      </c>
      <c r="B472" s="103" t="s">
        <v>5472</v>
      </c>
      <c r="C472" s="57">
        <v>11000</v>
      </c>
      <c r="D472" s="57">
        <v>140604</v>
      </c>
      <c r="E472" s="57"/>
      <c r="F472" s="57">
        <v>460101</v>
      </c>
      <c r="G472" s="58"/>
      <c r="H472" s="38"/>
      <c r="I472" s="93" t="str">
        <f t="shared" si="14"/>
        <v/>
      </c>
      <c r="K472" s="103"/>
      <c r="Q472" s="93" t="str">
        <f t="shared" si="15"/>
        <v>140604</v>
      </c>
    </row>
    <row r="473" spans="1:17" ht="12.75" customHeight="1">
      <c r="A473" s="57">
        <v>140605</v>
      </c>
      <c r="B473" s="58" t="s">
        <v>3260</v>
      </c>
      <c r="C473" s="57">
        <v>11000</v>
      </c>
      <c r="D473" s="57">
        <v>140605</v>
      </c>
      <c r="E473" s="57"/>
      <c r="F473" s="57">
        <v>410101</v>
      </c>
      <c r="G473" s="58"/>
      <c r="H473" s="38"/>
      <c r="I473" s="93" t="str">
        <f t="shared" si="14"/>
        <v/>
      </c>
      <c r="Q473" s="93" t="str">
        <f t="shared" si="15"/>
        <v>140605</v>
      </c>
    </row>
    <row r="474" spans="1:17" ht="12.75" customHeight="1">
      <c r="A474" s="57">
        <v>140607</v>
      </c>
      <c r="B474" s="58" t="s">
        <v>6158</v>
      </c>
      <c r="C474" s="57">
        <v>11000</v>
      </c>
      <c r="D474" s="57">
        <v>140607</v>
      </c>
      <c r="E474" s="57"/>
      <c r="F474" s="57">
        <v>410600</v>
      </c>
      <c r="G474" s="58"/>
      <c r="H474" s="38"/>
      <c r="I474" s="93" t="str">
        <f t="shared" si="14"/>
        <v/>
      </c>
      <c r="Q474" s="93" t="str">
        <f t="shared" si="15"/>
        <v>140607</v>
      </c>
    </row>
    <row r="475" spans="1:17" ht="12.75" customHeight="1">
      <c r="A475" s="57">
        <v>140700</v>
      </c>
      <c r="B475" s="58" t="s">
        <v>3718</v>
      </c>
      <c r="C475" s="57">
        <v>11000</v>
      </c>
      <c r="D475" s="57">
        <v>140700</v>
      </c>
      <c r="E475" s="57"/>
      <c r="F475" s="57">
        <v>470004</v>
      </c>
      <c r="G475" s="58"/>
      <c r="H475" s="38" t="s">
        <v>5293</v>
      </c>
      <c r="I475" s="93" t="str">
        <f t="shared" si="14"/>
        <v>End</v>
      </c>
      <c r="Q475" s="93" t="str">
        <f t="shared" si="15"/>
        <v>140700</v>
      </c>
    </row>
    <row r="476" spans="1:17" ht="12.75" customHeight="1">
      <c r="A476" s="57">
        <v>140703</v>
      </c>
      <c r="B476" s="58" t="s">
        <v>3495</v>
      </c>
      <c r="C476" s="57">
        <v>11000</v>
      </c>
      <c r="D476" s="57">
        <v>140703</v>
      </c>
      <c r="E476" s="57"/>
      <c r="F476" s="57">
        <v>410101</v>
      </c>
      <c r="G476" s="58"/>
      <c r="H476" s="38"/>
      <c r="I476" s="93" t="str">
        <f t="shared" si="14"/>
        <v/>
      </c>
      <c r="Q476" s="93" t="str">
        <f t="shared" si="15"/>
        <v>140703</v>
      </c>
    </row>
    <row r="477" spans="1:17" ht="12.75" customHeight="1">
      <c r="A477" s="57">
        <v>140704</v>
      </c>
      <c r="B477" s="58" t="s">
        <v>992</v>
      </c>
      <c r="C477" s="57">
        <v>11000</v>
      </c>
      <c r="D477" s="57">
        <v>140704</v>
      </c>
      <c r="E477" s="57"/>
      <c r="F477" s="57">
        <v>460101</v>
      </c>
      <c r="G477" s="58"/>
      <c r="H477" s="38"/>
      <c r="I477" s="93" t="str">
        <f t="shared" si="14"/>
        <v/>
      </c>
      <c r="Q477" s="93" t="str">
        <f t="shared" si="15"/>
        <v>140704</v>
      </c>
    </row>
    <row r="478" spans="1:17" ht="12.75" customHeight="1">
      <c r="A478" s="57">
        <v>140705</v>
      </c>
      <c r="B478" s="58" t="s">
        <v>6657</v>
      </c>
      <c r="C478" s="57">
        <v>11000</v>
      </c>
      <c r="D478" s="57">
        <v>140705</v>
      </c>
      <c r="E478" s="57"/>
      <c r="F478" s="57">
        <v>420201</v>
      </c>
      <c r="G478" s="58"/>
      <c r="H478" s="38"/>
      <c r="I478" s="93" t="str">
        <f t="shared" si="14"/>
        <v/>
      </c>
      <c r="Q478" s="93" t="str">
        <f t="shared" si="15"/>
        <v>140705</v>
      </c>
    </row>
    <row r="479" spans="1:17" ht="12.75" customHeight="1">
      <c r="A479" s="57">
        <v>140707</v>
      </c>
      <c r="B479" s="58" t="s">
        <v>7854</v>
      </c>
      <c r="C479" s="57">
        <v>11000</v>
      </c>
      <c r="D479" s="57">
        <v>140707</v>
      </c>
      <c r="E479" s="57"/>
      <c r="F479" s="57">
        <v>410600</v>
      </c>
      <c r="G479" s="58"/>
      <c r="H479" s="38"/>
      <c r="I479" s="93" t="str">
        <f t="shared" si="14"/>
        <v/>
      </c>
      <c r="Q479" s="93" t="str">
        <f t="shared" si="15"/>
        <v>140707</v>
      </c>
    </row>
    <row r="480" spans="1:17" ht="12.75" customHeight="1">
      <c r="A480" s="57">
        <v>140800</v>
      </c>
      <c r="B480" s="38" t="s">
        <v>7484</v>
      </c>
      <c r="C480" s="57">
        <v>11000</v>
      </c>
      <c r="D480" s="57">
        <v>140800</v>
      </c>
      <c r="E480" s="57"/>
      <c r="F480" s="57">
        <v>470006</v>
      </c>
      <c r="G480" s="58"/>
      <c r="H480" s="38"/>
      <c r="I480" s="93" t="str">
        <f t="shared" si="14"/>
        <v/>
      </c>
      <c r="Q480" s="93" t="str">
        <f t="shared" si="15"/>
        <v>140800</v>
      </c>
    </row>
    <row r="481" spans="1:17" ht="12.75" customHeight="1">
      <c r="A481" s="57">
        <v>140803</v>
      </c>
      <c r="B481" s="58" t="s">
        <v>6658</v>
      </c>
      <c r="C481" s="57">
        <v>11000</v>
      </c>
      <c r="D481" s="57">
        <v>140803</v>
      </c>
      <c r="E481" s="57"/>
      <c r="F481" s="57">
        <v>420201</v>
      </c>
      <c r="G481" s="58"/>
      <c r="H481" s="38" t="s">
        <v>8349</v>
      </c>
      <c r="I481" s="93" t="str">
        <f t="shared" si="14"/>
        <v>End</v>
      </c>
      <c r="Q481" s="93" t="str">
        <f t="shared" si="15"/>
        <v>140803</v>
      </c>
    </row>
    <row r="482" spans="1:17" ht="12.75" customHeight="1">
      <c r="A482" s="57">
        <v>140804</v>
      </c>
      <c r="B482" s="58" t="s">
        <v>1811</v>
      </c>
      <c r="C482" s="57">
        <v>11000</v>
      </c>
      <c r="D482" s="57">
        <v>140804</v>
      </c>
      <c r="E482" s="57"/>
      <c r="F482" s="57">
        <v>460101</v>
      </c>
      <c r="G482" s="58"/>
      <c r="H482" s="38"/>
      <c r="I482" s="93" t="str">
        <f t="shared" si="14"/>
        <v/>
      </c>
      <c r="Q482" s="93" t="str">
        <f t="shared" si="15"/>
        <v>140804</v>
      </c>
    </row>
    <row r="483" spans="1:17" ht="12.75" customHeight="1">
      <c r="A483" s="57">
        <v>140805</v>
      </c>
      <c r="B483" s="58" t="s">
        <v>3261</v>
      </c>
      <c r="C483" s="57">
        <v>11000</v>
      </c>
      <c r="D483" s="57">
        <v>140805</v>
      </c>
      <c r="E483" s="57"/>
      <c r="F483" s="57">
        <v>410102</v>
      </c>
      <c r="G483" s="58"/>
      <c r="H483" s="38"/>
      <c r="I483" s="93" t="str">
        <f t="shared" si="14"/>
        <v/>
      </c>
      <c r="Q483" s="93" t="str">
        <f t="shared" si="15"/>
        <v>140805</v>
      </c>
    </row>
    <row r="484" spans="1:17" ht="12.75" customHeight="1">
      <c r="A484" s="57">
        <v>140900</v>
      </c>
      <c r="B484" s="58" t="s">
        <v>3733</v>
      </c>
      <c r="C484" s="57">
        <v>11000</v>
      </c>
      <c r="D484" s="57">
        <v>140900</v>
      </c>
      <c r="E484" s="57"/>
      <c r="F484" s="57">
        <v>470016</v>
      </c>
      <c r="G484" s="58"/>
      <c r="H484" s="38"/>
      <c r="I484" s="93" t="str">
        <f t="shared" si="14"/>
        <v/>
      </c>
      <c r="Q484" s="93" t="str">
        <f t="shared" si="15"/>
        <v>140900</v>
      </c>
    </row>
    <row r="485" spans="1:17" ht="12.75" customHeight="1">
      <c r="A485" s="57">
        <v>140903</v>
      </c>
      <c r="B485" s="58" t="s">
        <v>3497</v>
      </c>
      <c r="C485" s="57">
        <v>11000</v>
      </c>
      <c r="D485" s="57">
        <v>140903</v>
      </c>
      <c r="E485" s="57"/>
      <c r="F485" s="57">
        <v>440101</v>
      </c>
      <c r="G485" s="58"/>
      <c r="H485" s="38" t="s">
        <v>3985</v>
      </c>
      <c r="I485" s="93" t="str">
        <f t="shared" si="14"/>
        <v>End</v>
      </c>
      <c r="Q485" s="93" t="str">
        <f t="shared" si="15"/>
        <v>140903</v>
      </c>
    </row>
    <row r="486" spans="1:17" ht="12.75" customHeight="1">
      <c r="A486" s="57">
        <v>140904</v>
      </c>
      <c r="B486" s="58" t="s">
        <v>2636</v>
      </c>
      <c r="C486" s="57">
        <v>11000</v>
      </c>
      <c r="D486" s="57">
        <v>140904</v>
      </c>
      <c r="E486" s="57"/>
      <c r="F486" s="57">
        <v>410101</v>
      </c>
      <c r="G486" s="58"/>
      <c r="H486" s="38"/>
      <c r="I486" s="93" t="str">
        <f t="shared" si="14"/>
        <v/>
      </c>
      <c r="Q486" s="93" t="str">
        <f t="shared" si="15"/>
        <v>140904</v>
      </c>
    </row>
    <row r="487" spans="1:17" ht="12.75" customHeight="1">
      <c r="A487" s="105">
        <v>140905</v>
      </c>
      <c r="B487" s="38" t="s">
        <v>6292</v>
      </c>
      <c r="C487" s="1050">
        <v>11000</v>
      </c>
      <c r="D487" s="1050">
        <v>140905</v>
      </c>
      <c r="E487" s="1050"/>
      <c r="F487" s="1050">
        <v>460101</v>
      </c>
      <c r="G487" s="38"/>
      <c r="H487" s="38"/>
      <c r="I487" s="93" t="str">
        <f t="shared" si="14"/>
        <v/>
      </c>
      <c r="Q487" s="93" t="str">
        <f t="shared" si="15"/>
        <v>140905</v>
      </c>
    </row>
    <row r="488" spans="1:17" ht="12.75" customHeight="1">
      <c r="A488" s="57">
        <v>141000</v>
      </c>
      <c r="B488" s="58" t="s">
        <v>2676</v>
      </c>
      <c r="C488" s="57">
        <v>11000</v>
      </c>
      <c r="D488" s="57">
        <v>141000</v>
      </c>
      <c r="E488" s="57"/>
      <c r="F488" s="57">
        <v>470002</v>
      </c>
      <c r="G488" s="58"/>
      <c r="H488" s="38" t="s">
        <v>6487</v>
      </c>
      <c r="I488" s="93" t="str">
        <f t="shared" si="14"/>
        <v>End</v>
      </c>
      <c r="Q488" s="93" t="str">
        <f t="shared" si="15"/>
        <v>141000</v>
      </c>
    </row>
    <row r="489" spans="1:17" ht="12.75" customHeight="1">
      <c r="A489" s="57">
        <v>141003</v>
      </c>
      <c r="B489" s="58" t="s">
        <v>3498</v>
      </c>
      <c r="C489" s="57">
        <v>11000</v>
      </c>
      <c r="D489" s="57">
        <v>141003</v>
      </c>
      <c r="E489" s="57"/>
      <c r="F489" s="57">
        <v>440100</v>
      </c>
      <c r="G489" s="58"/>
      <c r="H489" s="38" t="s">
        <v>3985</v>
      </c>
      <c r="I489" s="93" t="str">
        <f t="shared" si="14"/>
        <v>End</v>
      </c>
      <c r="Q489" s="93" t="str">
        <f t="shared" si="15"/>
        <v>141003</v>
      </c>
    </row>
    <row r="490" spans="1:17" ht="12.75" customHeight="1">
      <c r="A490" s="57">
        <v>141004</v>
      </c>
      <c r="B490" s="58" t="s">
        <v>6659</v>
      </c>
      <c r="C490" s="57">
        <v>11000</v>
      </c>
      <c r="D490" s="57">
        <v>141004</v>
      </c>
      <c r="E490" s="57"/>
      <c r="F490" s="57">
        <v>420201</v>
      </c>
      <c r="G490" s="58"/>
      <c r="H490" s="38" t="s">
        <v>8349</v>
      </c>
      <c r="I490" s="93" t="str">
        <f t="shared" si="14"/>
        <v>End</v>
      </c>
      <c r="Q490" s="93" t="str">
        <f t="shared" si="15"/>
        <v>141004</v>
      </c>
    </row>
    <row r="491" spans="1:17" ht="12.75" customHeight="1">
      <c r="A491" s="105">
        <v>141005</v>
      </c>
      <c r="B491" s="38" t="s">
        <v>4907</v>
      </c>
      <c r="C491" s="1050">
        <v>11000</v>
      </c>
      <c r="D491" s="1050">
        <v>141005</v>
      </c>
      <c r="E491" s="1050"/>
      <c r="F491" s="1050">
        <v>410600</v>
      </c>
      <c r="G491" s="38"/>
      <c r="H491" s="38"/>
      <c r="I491" s="93" t="str">
        <f t="shared" si="14"/>
        <v/>
      </c>
      <c r="Q491" s="93" t="str">
        <f t="shared" si="15"/>
        <v>141005</v>
      </c>
    </row>
    <row r="492" spans="1:17" ht="12.75" customHeight="1">
      <c r="A492" s="105">
        <v>141013</v>
      </c>
      <c r="B492" s="38" t="s">
        <v>7720</v>
      </c>
      <c r="C492" s="1050">
        <v>11000</v>
      </c>
      <c r="D492" s="1050">
        <v>141013</v>
      </c>
      <c r="E492" s="1050"/>
      <c r="F492" s="1050">
        <v>460101</v>
      </c>
      <c r="G492" s="38"/>
      <c r="H492" s="38"/>
      <c r="I492" s="93" t="str">
        <f t="shared" si="14"/>
        <v/>
      </c>
      <c r="Q492" s="93" t="str">
        <f t="shared" si="15"/>
        <v>141013</v>
      </c>
    </row>
    <row r="493" spans="1:17" ht="12.75" customHeight="1">
      <c r="A493" s="57">
        <v>141100</v>
      </c>
      <c r="B493" s="58" t="s">
        <v>3719</v>
      </c>
      <c r="C493" s="57">
        <v>11000</v>
      </c>
      <c r="D493" s="57">
        <v>141100</v>
      </c>
      <c r="E493" s="57"/>
      <c r="F493" s="57">
        <v>460108</v>
      </c>
      <c r="G493" s="58"/>
      <c r="H493" s="38" t="s">
        <v>5908</v>
      </c>
      <c r="I493" s="93" t="str">
        <f t="shared" si="14"/>
        <v>End</v>
      </c>
      <c r="Q493" s="93" t="str">
        <f t="shared" si="15"/>
        <v>141100</v>
      </c>
    </row>
    <row r="494" spans="1:17" ht="12.75" customHeight="1">
      <c r="A494" s="57">
        <v>141104</v>
      </c>
      <c r="B494" s="58" t="s">
        <v>2637</v>
      </c>
      <c r="C494" s="57">
        <v>11000</v>
      </c>
      <c r="D494" s="57">
        <v>141104</v>
      </c>
      <c r="E494" s="57"/>
      <c r="F494" s="57">
        <v>440101</v>
      </c>
      <c r="G494" s="58"/>
      <c r="H494" s="38"/>
      <c r="I494" s="93" t="str">
        <f t="shared" si="14"/>
        <v/>
      </c>
      <c r="Q494" s="93" t="str">
        <f t="shared" si="15"/>
        <v>141104</v>
      </c>
    </row>
    <row r="495" spans="1:17" ht="12.75" customHeight="1">
      <c r="A495" s="105">
        <v>141105</v>
      </c>
      <c r="B495" s="38" t="s">
        <v>5812</v>
      </c>
      <c r="C495" s="1050">
        <v>11000</v>
      </c>
      <c r="D495" s="1050">
        <v>141105</v>
      </c>
      <c r="E495" s="1050"/>
      <c r="F495" s="1050">
        <v>440101</v>
      </c>
      <c r="G495" s="38"/>
      <c r="H495" s="38"/>
      <c r="I495" s="93" t="str">
        <f t="shared" si="14"/>
        <v/>
      </c>
      <c r="K495" s="103"/>
      <c r="Q495" s="93" t="str">
        <f t="shared" si="15"/>
        <v>141105</v>
      </c>
    </row>
    <row r="496" spans="1:17" ht="12.75" customHeight="1">
      <c r="A496" s="101">
        <v>141200</v>
      </c>
      <c r="B496" s="52" t="s">
        <v>2946</v>
      </c>
      <c r="C496" s="129">
        <v>11000</v>
      </c>
      <c r="D496" s="129">
        <v>141200</v>
      </c>
      <c r="E496" s="129"/>
      <c r="F496" s="129">
        <v>460100</v>
      </c>
      <c r="G496" s="52"/>
      <c r="H496" s="38" t="s">
        <v>7417</v>
      </c>
      <c r="I496" s="93" t="str">
        <f t="shared" si="14"/>
        <v>End</v>
      </c>
      <c r="Q496" s="93" t="str">
        <f t="shared" si="15"/>
        <v>141200</v>
      </c>
    </row>
    <row r="497" spans="1:17" ht="12.75" customHeight="1">
      <c r="A497" s="57">
        <v>141203</v>
      </c>
      <c r="B497" s="58" t="s">
        <v>2245</v>
      </c>
      <c r="C497" s="57">
        <v>11000</v>
      </c>
      <c r="D497" s="57">
        <v>141203</v>
      </c>
      <c r="E497" s="57"/>
      <c r="F497" s="57">
        <v>460106</v>
      </c>
      <c r="G497" s="58"/>
      <c r="H497" s="38"/>
      <c r="I497" s="93" t="str">
        <f t="shared" si="14"/>
        <v/>
      </c>
      <c r="Q497" s="93" t="str">
        <f t="shared" si="15"/>
        <v>141203</v>
      </c>
    </row>
    <row r="498" spans="1:17" ht="12.75" customHeight="1">
      <c r="A498" s="57">
        <v>141204</v>
      </c>
      <c r="B498" s="58" t="s">
        <v>2638</v>
      </c>
      <c r="C498" s="57">
        <v>11000</v>
      </c>
      <c r="D498" s="57">
        <v>141204</v>
      </c>
      <c r="E498" s="57"/>
      <c r="F498" s="57">
        <v>410100</v>
      </c>
      <c r="G498" s="58"/>
      <c r="H498" s="38"/>
      <c r="I498" s="93" t="str">
        <f t="shared" si="14"/>
        <v/>
      </c>
      <c r="Q498" s="93" t="str">
        <f t="shared" si="15"/>
        <v>141204</v>
      </c>
    </row>
    <row r="499" spans="1:17" ht="12.75" customHeight="1">
      <c r="A499" s="105">
        <v>141205</v>
      </c>
      <c r="B499" s="38" t="s">
        <v>5972</v>
      </c>
      <c r="C499" s="1050">
        <v>11000</v>
      </c>
      <c r="D499" s="1050">
        <v>141205</v>
      </c>
      <c r="E499" s="1050"/>
      <c r="F499" s="1050">
        <v>127015</v>
      </c>
      <c r="G499" s="38"/>
      <c r="H499" s="38" t="s">
        <v>7822</v>
      </c>
      <c r="I499" s="93" t="str">
        <f t="shared" si="14"/>
        <v>End</v>
      </c>
      <c r="K499" s="103"/>
      <c r="Q499" s="93" t="str">
        <f t="shared" si="15"/>
        <v>141205</v>
      </c>
    </row>
    <row r="500" spans="1:17" ht="12.75" customHeight="1">
      <c r="A500" s="57">
        <v>141303</v>
      </c>
      <c r="B500" s="58" t="s">
        <v>3496</v>
      </c>
      <c r="C500" s="57">
        <v>11000</v>
      </c>
      <c r="D500" s="57">
        <v>141303</v>
      </c>
      <c r="E500" s="57"/>
      <c r="F500" s="57">
        <v>410102</v>
      </c>
      <c r="G500" s="58"/>
      <c r="H500" s="38"/>
      <c r="I500" s="93" t="str">
        <f t="shared" si="14"/>
        <v/>
      </c>
      <c r="Q500" s="93" t="str">
        <f t="shared" si="15"/>
        <v>141303</v>
      </c>
    </row>
    <row r="501" spans="1:17" ht="12.75" customHeight="1">
      <c r="A501" s="57">
        <v>141304</v>
      </c>
      <c r="B501" s="58" t="s">
        <v>2639</v>
      </c>
      <c r="C501" s="57">
        <v>11000</v>
      </c>
      <c r="D501" s="57">
        <v>141304</v>
      </c>
      <c r="E501" s="57"/>
      <c r="F501" s="57">
        <v>410102</v>
      </c>
      <c r="G501" s="58"/>
      <c r="H501" s="38"/>
      <c r="I501" s="93" t="str">
        <f t="shared" si="14"/>
        <v/>
      </c>
      <c r="Q501" s="93" t="str">
        <f t="shared" si="15"/>
        <v>141304</v>
      </c>
    </row>
    <row r="502" spans="1:17" ht="12.75" customHeight="1">
      <c r="A502" s="57">
        <v>141305</v>
      </c>
      <c r="B502" s="58" t="s">
        <v>6053</v>
      </c>
      <c r="C502" s="57">
        <v>11000</v>
      </c>
      <c r="D502" s="57">
        <v>141305</v>
      </c>
      <c r="E502" s="57"/>
      <c r="F502" s="57">
        <v>460101</v>
      </c>
      <c r="G502" s="58"/>
      <c r="H502" s="38"/>
      <c r="I502" s="93" t="str">
        <f t="shared" si="14"/>
        <v/>
      </c>
      <c r="Q502" s="93" t="str">
        <f t="shared" si="15"/>
        <v>141305</v>
      </c>
    </row>
    <row r="503" spans="1:17" ht="12.75" customHeight="1">
      <c r="A503" s="105">
        <v>141400</v>
      </c>
      <c r="B503" s="38" t="s">
        <v>4050</v>
      </c>
      <c r="C503" s="1050">
        <v>11000</v>
      </c>
      <c r="D503" s="1050">
        <v>141400</v>
      </c>
      <c r="E503" s="1050"/>
      <c r="F503" s="1050"/>
      <c r="G503" s="38"/>
      <c r="H503" s="38"/>
      <c r="I503" s="93" t="str">
        <f t="shared" si="14"/>
        <v/>
      </c>
      <c r="Q503" s="93" t="str">
        <f t="shared" si="15"/>
        <v>141400</v>
      </c>
    </row>
    <row r="504" spans="1:17" ht="12.75" customHeight="1">
      <c r="A504" s="57">
        <v>141403</v>
      </c>
      <c r="B504" s="58" t="s">
        <v>3452</v>
      </c>
      <c r="C504" s="57">
        <v>11000</v>
      </c>
      <c r="D504" s="57">
        <v>141403</v>
      </c>
      <c r="E504" s="57"/>
      <c r="F504" s="57">
        <v>460101</v>
      </c>
      <c r="G504" s="58"/>
      <c r="H504" s="38"/>
      <c r="I504" s="93" t="str">
        <f t="shared" si="14"/>
        <v/>
      </c>
      <c r="Q504" s="93" t="str">
        <f t="shared" si="15"/>
        <v>141403</v>
      </c>
    </row>
    <row r="505" spans="1:17" ht="12.75" customHeight="1">
      <c r="A505" s="105">
        <v>141404</v>
      </c>
      <c r="B505" s="38" t="s">
        <v>559</v>
      </c>
      <c r="C505" s="410">
        <v>11000</v>
      </c>
      <c r="D505" s="410">
        <v>141404</v>
      </c>
      <c r="E505" s="410"/>
      <c r="F505" s="410">
        <v>410101</v>
      </c>
      <c r="G505" s="38"/>
      <c r="H505" s="38" t="s">
        <v>7672</v>
      </c>
      <c r="I505" s="93" t="str">
        <f t="shared" si="14"/>
        <v>End</v>
      </c>
      <c r="Q505" s="93" t="str">
        <f t="shared" si="15"/>
        <v>141404</v>
      </c>
    </row>
    <row r="506" spans="1:17" ht="12.75" customHeight="1">
      <c r="A506" s="105">
        <v>141500</v>
      </c>
      <c r="B506" s="38" t="s">
        <v>6692</v>
      </c>
      <c r="C506" s="1055">
        <v>11000</v>
      </c>
      <c r="D506" s="1055">
        <v>141500</v>
      </c>
      <c r="E506" s="1055"/>
      <c r="F506" s="1055">
        <v>440101</v>
      </c>
      <c r="G506" s="38"/>
      <c r="H506" s="38"/>
      <c r="I506" s="93" t="str">
        <f t="shared" si="14"/>
        <v/>
      </c>
      <c r="Q506" s="93" t="str">
        <f t="shared" si="15"/>
        <v>141500</v>
      </c>
    </row>
    <row r="507" spans="1:17" ht="12.75" customHeight="1">
      <c r="A507" s="101">
        <v>141503</v>
      </c>
      <c r="B507" s="52" t="s">
        <v>2945</v>
      </c>
      <c r="C507" s="129">
        <v>11000</v>
      </c>
      <c r="D507" s="129">
        <v>141503</v>
      </c>
      <c r="E507" s="129"/>
      <c r="F507" s="129">
        <v>460101</v>
      </c>
      <c r="G507" s="52"/>
      <c r="H507" s="38"/>
      <c r="I507" s="93" t="str">
        <f t="shared" si="14"/>
        <v/>
      </c>
      <c r="Q507" s="93" t="str">
        <f t="shared" si="15"/>
        <v>141503</v>
      </c>
    </row>
    <row r="508" spans="1:17" ht="12.75" customHeight="1">
      <c r="A508" s="105">
        <v>141504</v>
      </c>
      <c r="B508" s="38" t="s">
        <v>4108</v>
      </c>
      <c r="C508" s="410">
        <v>11000</v>
      </c>
      <c r="D508" s="1055">
        <v>141504</v>
      </c>
      <c r="E508" s="1055"/>
      <c r="F508" s="1055">
        <v>460101</v>
      </c>
      <c r="G508" s="38"/>
      <c r="H508" s="38"/>
      <c r="I508" s="93" t="str">
        <f t="shared" si="14"/>
        <v/>
      </c>
      <c r="Q508" s="93" t="str">
        <f t="shared" si="15"/>
        <v>141504</v>
      </c>
    </row>
    <row r="509" spans="1:17" ht="12.75" customHeight="1">
      <c r="A509" s="105">
        <v>141600</v>
      </c>
      <c r="B509" s="38" t="s">
        <v>5763</v>
      </c>
      <c r="C509" s="1050">
        <v>11000</v>
      </c>
      <c r="D509" s="1055">
        <v>141600</v>
      </c>
      <c r="E509" s="1055"/>
      <c r="F509" s="1055"/>
      <c r="G509" s="38"/>
      <c r="H509" s="38"/>
      <c r="I509" s="93" t="str">
        <f t="shared" si="14"/>
        <v/>
      </c>
      <c r="Q509" s="93" t="str">
        <f t="shared" si="15"/>
        <v>141600</v>
      </c>
    </row>
    <row r="510" spans="1:17" ht="12.75" customHeight="1">
      <c r="A510" s="101">
        <v>141603</v>
      </c>
      <c r="B510" s="38" t="s">
        <v>9164</v>
      </c>
      <c r="C510" s="129">
        <v>11000</v>
      </c>
      <c r="D510" s="129">
        <v>141603</v>
      </c>
      <c r="E510" s="129"/>
      <c r="F510" s="129">
        <v>530200</v>
      </c>
      <c r="G510" s="52"/>
      <c r="H510" s="38"/>
      <c r="I510" s="93" t="str">
        <f t="shared" si="14"/>
        <v/>
      </c>
      <c r="Q510" s="93" t="str">
        <f t="shared" si="15"/>
        <v>141603</v>
      </c>
    </row>
    <row r="511" spans="1:17" ht="12.75" customHeight="1">
      <c r="A511" s="105">
        <v>141604</v>
      </c>
      <c r="B511" s="38" t="s">
        <v>3732</v>
      </c>
      <c r="C511" s="410">
        <v>11000</v>
      </c>
      <c r="D511" s="1055">
        <v>141604</v>
      </c>
      <c r="E511" s="1055"/>
      <c r="F511" s="410">
        <v>460101</v>
      </c>
      <c r="G511" s="38"/>
      <c r="H511" s="38"/>
      <c r="I511" s="93" t="str">
        <f t="shared" si="14"/>
        <v/>
      </c>
      <c r="Q511" s="93" t="str">
        <f t="shared" si="15"/>
        <v>141604</v>
      </c>
    </row>
    <row r="512" spans="1:17" ht="12.75" customHeight="1">
      <c r="A512" s="470">
        <v>141700</v>
      </c>
      <c r="B512" s="469" t="s">
        <v>5819</v>
      </c>
      <c r="C512" s="471">
        <v>11000</v>
      </c>
      <c r="D512" s="471">
        <v>141700</v>
      </c>
      <c r="E512" s="471"/>
      <c r="F512" s="471">
        <v>440101</v>
      </c>
      <c r="G512" s="469"/>
      <c r="H512" s="469"/>
      <c r="I512" s="93" t="str">
        <f t="shared" si="14"/>
        <v/>
      </c>
      <c r="Q512" s="93" t="str">
        <f t="shared" si="15"/>
        <v>141700</v>
      </c>
    </row>
    <row r="513" spans="1:17" ht="12.75" customHeight="1">
      <c r="A513" s="105">
        <v>141703</v>
      </c>
      <c r="B513" s="38" t="s">
        <v>3732</v>
      </c>
      <c r="C513" s="410">
        <v>11000</v>
      </c>
      <c r="D513" s="1055">
        <v>141703</v>
      </c>
      <c r="E513" s="1055"/>
      <c r="F513" s="410">
        <v>460101</v>
      </c>
      <c r="G513" s="38"/>
      <c r="H513" s="38" t="s">
        <v>6407</v>
      </c>
      <c r="I513" s="93" t="str">
        <f t="shared" si="14"/>
        <v>End</v>
      </c>
      <c r="Q513" s="93" t="str">
        <f t="shared" si="15"/>
        <v>141703</v>
      </c>
    </row>
    <row r="514" spans="1:17" ht="12.75" customHeight="1">
      <c r="A514" s="105">
        <v>141704</v>
      </c>
      <c r="B514" s="38" t="s">
        <v>4906</v>
      </c>
      <c r="C514" s="1050">
        <v>11000</v>
      </c>
      <c r="D514" s="1055">
        <v>141704</v>
      </c>
      <c r="E514" s="1055"/>
      <c r="F514" s="1050">
        <v>410600</v>
      </c>
      <c r="G514" s="38"/>
      <c r="H514" s="38"/>
      <c r="I514" s="93" t="str">
        <f t="shared" si="14"/>
        <v/>
      </c>
      <c r="Q514" s="93" t="str">
        <f t="shared" si="15"/>
        <v>141704</v>
      </c>
    </row>
    <row r="515" spans="1:17" ht="12.75" customHeight="1">
      <c r="A515" s="105">
        <v>141800</v>
      </c>
      <c r="B515" s="38" t="s">
        <v>6524</v>
      </c>
      <c r="C515" s="410">
        <v>11000</v>
      </c>
      <c r="D515" s="1055">
        <v>141800</v>
      </c>
      <c r="E515" s="1055"/>
      <c r="F515" s="410">
        <v>774999</v>
      </c>
      <c r="G515" s="38"/>
      <c r="H515" s="38"/>
      <c r="I515" s="93" t="str">
        <f t="shared" si="14"/>
        <v/>
      </c>
      <c r="K515" s="103"/>
      <c r="Q515" s="93" t="str">
        <f t="shared" si="15"/>
        <v>141800</v>
      </c>
    </row>
    <row r="516" spans="1:17" ht="12.75" customHeight="1">
      <c r="A516" s="105">
        <v>141803</v>
      </c>
      <c r="B516" s="38" t="s">
        <v>4905</v>
      </c>
      <c r="C516" s="410">
        <v>11000</v>
      </c>
      <c r="D516" s="1055">
        <v>141803</v>
      </c>
      <c r="E516" s="1055"/>
      <c r="F516" s="410">
        <v>410600</v>
      </c>
      <c r="G516" s="38"/>
      <c r="H516" s="38"/>
      <c r="I516" s="93" t="str">
        <f t="shared" si="14"/>
        <v/>
      </c>
      <c r="Q516" s="93" t="str">
        <f t="shared" si="15"/>
        <v>141803</v>
      </c>
    </row>
    <row r="517" spans="1:17" ht="12.75" customHeight="1">
      <c r="A517" s="105">
        <v>141804</v>
      </c>
      <c r="B517" s="38" t="s">
        <v>7667</v>
      </c>
      <c r="C517" s="410">
        <v>11000</v>
      </c>
      <c r="D517" s="1055">
        <v>141804</v>
      </c>
      <c r="E517" s="1055"/>
      <c r="F517" s="410">
        <v>460101</v>
      </c>
      <c r="G517" s="38"/>
      <c r="H517" s="38"/>
      <c r="I517" s="93" t="str">
        <f t="shared" si="14"/>
        <v/>
      </c>
      <c r="Q517" s="93" t="str">
        <f t="shared" si="15"/>
        <v>141804</v>
      </c>
    </row>
    <row r="518" spans="1:17" ht="12.75" customHeight="1">
      <c r="A518" s="470">
        <v>141900</v>
      </c>
      <c r="B518" s="38" t="s">
        <v>6410</v>
      </c>
      <c r="C518" s="471">
        <v>11000</v>
      </c>
      <c r="D518" s="471">
        <v>141900</v>
      </c>
      <c r="E518" s="471"/>
      <c r="F518" s="471">
        <v>470014</v>
      </c>
      <c r="G518" s="469"/>
      <c r="H518" s="469"/>
      <c r="I518" s="93" t="str">
        <f t="shared" si="14"/>
        <v/>
      </c>
      <c r="Q518" s="93" t="str">
        <f t="shared" si="15"/>
        <v>141900</v>
      </c>
    </row>
    <row r="519" spans="1:17" ht="12.75" customHeight="1">
      <c r="A519" s="105">
        <v>141903</v>
      </c>
      <c r="B519" s="38" t="s">
        <v>5810</v>
      </c>
      <c r="C519" s="410">
        <v>11000</v>
      </c>
      <c r="D519" s="1055">
        <v>141903</v>
      </c>
      <c r="E519" s="410"/>
      <c r="F519" s="410">
        <v>440101</v>
      </c>
      <c r="G519" s="38"/>
      <c r="H519" s="38"/>
      <c r="I519" s="93" t="str">
        <f t="shared" si="14"/>
        <v/>
      </c>
      <c r="Q519" s="93" t="str">
        <f t="shared" si="15"/>
        <v>141903</v>
      </c>
    </row>
    <row r="520" spans="1:17" ht="12.75" customHeight="1">
      <c r="A520" s="105">
        <v>141904</v>
      </c>
      <c r="B520" s="38" t="s">
        <v>5808</v>
      </c>
      <c r="C520" s="1050">
        <v>11000</v>
      </c>
      <c r="D520" s="1055">
        <v>141904</v>
      </c>
      <c r="E520" s="1050"/>
      <c r="F520" s="1050">
        <v>410600</v>
      </c>
      <c r="G520" s="38"/>
      <c r="H520" s="38"/>
      <c r="I520" s="93" t="str">
        <f t="shared" ref="I520:I584" si="16">LEFT(H520,3)</f>
        <v/>
      </c>
      <c r="Q520" s="93" t="str">
        <f t="shared" si="15"/>
        <v>141904</v>
      </c>
    </row>
    <row r="521" spans="1:17" ht="12.75" customHeight="1">
      <c r="A521" s="105">
        <v>142000</v>
      </c>
      <c r="B521" s="38" t="s">
        <v>7671</v>
      </c>
      <c r="C521" s="410">
        <v>11000</v>
      </c>
      <c r="D521" s="1055">
        <v>142000</v>
      </c>
      <c r="E521" s="410"/>
      <c r="F521" s="410">
        <v>420201</v>
      </c>
      <c r="G521" s="38"/>
      <c r="H521" s="38"/>
      <c r="I521" s="93" t="str">
        <f t="shared" si="16"/>
        <v/>
      </c>
      <c r="Q521" s="93" t="str">
        <f t="shared" ref="Q521:Q585" si="17">TEXT($A521,0)</f>
        <v>142000</v>
      </c>
    </row>
    <row r="522" spans="1:17" ht="12.75" customHeight="1">
      <c r="A522" s="105">
        <v>142003</v>
      </c>
      <c r="B522" s="38" t="s">
        <v>5956</v>
      </c>
      <c r="C522" s="410">
        <v>11000</v>
      </c>
      <c r="D522" s="1055">
        <v>142003</v>
      </c>
      <c r="E522" s="410"/>
      <c r="F522" s="410">
        <v>460101</v>
      </c>
      <c r="G522" s="38"/>
      <c r="H522" s="38" t="s">
        <v>6290</v>
      </c>
      <c r="I522" s="93" t="str">
        <f t="shared" si="16"/>
        <v>End</v>
      </c>
      <c r="Q522" s="93" t="str">
        <f t="shared" si="17"/>
        <v>142003</v>
      </c>
    </row>
    <row r="523" spans="1:17" ht="12.75" customHeight="1">
      <c r="A523" s="105">
        <v>142004</v>
      </c>
      <c r="B523" s="38" t="s">
        <v>5809</v>
      </c>
      <c r="C523" s="410">
        <v>11000</v>
      </c>
      <c r="D523" s="410">
        <v>142004</v>
      </c>
      <c r="E523" s="410"/>
      <c r="F523" s="410">
        <v>410600</v>
      </c>
      <c r="G523" s="38"/>
      <c r="H523" s="38"/>
      <c r="I523" s="93" t="str">
        <f t="shared" si="16"/>
        <v/>
      </c>
      <c r="Q523" s="93" t="str">
        <f t="shared" si="17"/>
        <v>142004</v>
      </c>
    </row>
    <row r="524" spans="1:17" ht="12.75" customHeight="1">
      <c r="A524" s="105">
        <v>142011</v>
      </c>
      <c r="B524" s="38" t="s">
        <v>6102</v>
      </c>
      <c r="C524" s="410">
        <v>11000</v>
      </c>
      <c r="D524" s="410">
        <v>142011</v>
      </c>
      <c r="E524" s="410"/>
      <c r="F524" s="410">
        <v>611500</v>
      </c>
      <c r="G524" s="38"/>
      <c r="H524" s="38"/>
      <c r="I524" s="93" t="str">
        <f t="shared" si="16"/>
        <v/>
      </c>
      <c r="Q524" s="93" t="str">
        <f t="shared" si="17"/>
        <v>142011</v>
      </c>
    </row>
    <row r="525" spans="1:17" ht="12.75" customHeight="1">
      <c r="A525" s="517">
        <v>142100</v>
      </c>
      <c r="B525" s="518" t="s">
        <v>8451</v>
      </c>
      <c r="C525" s="519">
        <v>11000</v>
      </c>
      <c r="D525" s="519">
        <v>142100</v>
      </c>
      <c r="E525" s="519"/>
      <c r="F525" s="519">
        <v>480109</v>
      </c>
      <c r="G525" s="518"/>
      <c r="H525" s="518"/>
      <c r="I525" s="93" t="str">
        <f t="shared" si="16"/>
        <v/>
      </c>
      <c r="Q525" s="93" t="str">
        <f t="shared" si="17"/>
        <v>142100</v>
      </c>
    </row>
    <row r="526" spans="1:17" ht="12.75" customHeight="1">
      <c r="A526" s="105">
        <v>142104</v>
      </c>
      <c r="B526" s="38" t="s">
        <v>5811</v>
      </c>
      <c r="C526" s="464">
        <v>11000</v>
      </c>
      <c r="D526" s="464">
        <v>142104</v>
      </c>
      <c r="E526" s="464"/>
      <c r="F526" s="464">
        <v>440101</v>
      </c>
      <c r="G526" s="38"/>
      <c r="H526" s="38"/>
      <c r="I526" s="93" t="str">
        <f t="shared" si="16"/>
        <v/>
      </c>
      <c r="Q526" s="93" t="str">
        <f t="shared" si="17"/>
        <v>142104</v>
      </c>
    </row>
    <row r="527" spans="1:17" ht="12.75" customHeight="1">
      <c r="A527" s="838">
        <v>142300</v>
      </c>
      <c r="B527" s="38" t="s">
        <v>9745</v>
      </c>
      <c r="C527" s="831">
        <v>11000</v>
      </c>
      <c r="D527" s="831">
        <v>142300</v>
      </c>
      <c r="E527" s="831"/>
      <c r="F527" s="831">
        <v>611500</v>
      </c>
      <c r="G527" s="835"/>
      <c r="H527" s="835"/>
      <c r="I527" s="836" t="str">
        <f t="shared" si="16"/>
        <v/>
      </c>
      <c r="J527" s="837"/>
      <c r="Q527" s="93" t="str">
        <f t="shared" si="17"/>
        <v>142300</v>
      </c>
    </row>
    <row r="528" spans="1:17" ht="12.75" customHeight="1">
      <c r="A528" s="1097">
        <v>142400</v>
      </c>
      <c r="B528" s="1098" t="s">
        <v>9449</v>
      </c>
      <c r="C528" s="1099">
        <v>11000</v>
      </c>
      <c r="D528" s="1099">
        <v>142400</v>
      </c>
      <c r="E528" s="1099"/>
      <c r="F528" s="1099">
        <v>460101</v>
      </c>
      <c r="G528" s="1098"/>
      <c r="H528" s="1098"/>
      <c r="I528" s="1100" t="str">
        <f t="shared" si="16"/>
        <v/>
      </c>
      <c r="J528" s="1101"/>
      <c r="Q528" s="93" t="str">
        <f t="shared" si="17"/>
        <v>142400</v>
      </c>
    </row>
    <row r="529" spans="1:17" ht="12.75" customHeight="1">
      <c r="A529" s="838">
        <v>142500</v>
      </c>
      <c r="B529" s="1096" t="s">
        <v>9458</v>
      </c>
      <c r="C529" s="831">
        <v>11000</v>
      </c>
      <c r="D529" s="838">
        <v>142500</v>
      </c>
      <c r="E529" s="1099"/>
      <c r="F529" s="1099">
        <v>460101</v>
      </c>
      <c r="G529" s="1098"/>
      <c r="H529" s="1098"/>
      <c r="I529" s="1100" t="str">
        <f t="shared" si="16"/>
        <v/>
      </c>
      <c r="J529" s="1101"/>
      <c r="Q529" s="93" t="str">
        <f t="shared" si="17"/>
        <v>142500</v>
      </c>
    </row>
    <row r="530" spans="1:17" ht="12.75" customHeight="1">
      <c r="A530" s="1097">
        <v>142600</v>
      </c>
      <c r="B530" s="1096" t="s">
        <v>9459</v>
      </c>
      <c r="C530" s="1099">
        <v>11000</v>
      </c>
      <c r="D530" s="1097">
        <v>142600</v>
      </c>
      <c r="E530" s="1099"/>
      <c r="F530" s="1099">
        <v>410600</v>
      </c>
      <c r="G530" s="1098"/>
      <c r="H530" s="1098"/>
      <c r="I530" s="1100" t="str">
        <f t="shared" si="16"/>
        <v/>
      </c>
      <c r="J530" s="1101"/>
      <c r="Q530" s="93" t="str">
        <f t="shared" si="17"/>
        <v>142600</v>
      </c>
    </row>
    <row r="531" spans="1:17" ht="12.75" customHeight="1">
      <c r="A531" s="838">
        <v>142700</v>
      </c>
      <c r="B531" s="1258" t="s">
        <v>9621</v>
      </c>
      <c r="C531" s="1099">
        <v>11000</v>
      </c>
      <c r="D531" s="831">
        <v>142700</v>
      </c>
      <c r="E531" s="1259"/>
      <c r="F531" s="1099">
        <v>460101</v>
      </c>
      <c r="G531" s="1260"/>
      <c r="H531" s="1260"/>
      <c r="I531" s="1261" t="str">
        <f t="shared" si="16"/>
        <v/>
      </c>
      <c r="J531" s="1262"/>
      <c r="Q531" s="93" t="str">
        <f t="shared" si="17"/>
        <v>142700</v>
      </c>
    </row>
    <row r="532" spans="1:17" ht="12.75" customHeight="1">
      <c r="A532" s="1097">
        <v>142800</v>
      </c>
      <c r="B532" s="1258" t="s">
        <v>9622</v>
      </c>
      <c r="C532" s="1099">
        <v>11000</v>
      </c>
      <c r="D532" s="1099">
        <v>142800</v>
      </c>
      <c r="E532" s="1259"/>
      <c r="F532" s="1099">
        <v>460101</v>
      </c>
      <c r="G532" s="1260"/>
      <c r="H532" s="1260"/>
      <c r="I532" s="1261" t="str">
        <f t="shared" si="16"/>
        <v/>
      </c>
      <c r="J532" s="1262"/>
      <c r="Q532" s="93" t="str">
        <f t="shared" si="17"/>
        <v>142800</v>
      </c>
    </row>
    <row r="533" spans="1:17" ht="12.75" customHeight="1">
      <c r="A533" s="1097">
        <v>142900</v>
      </c>
      <c r="B533" s="1363" t="s">
        <v>9844</v>
      </c>
      <c r="C533" s="1397">
        <v>11000</v>
      </c>
      <c r="D533" s="838">
        <v>142900</v>
      </c>
      <c r="E533" s="1397"/>
      <c r="F533" s="1397">
        <v>410600</v>
      </c>
      <c r="G533" s="1396"/>
      <c r="H533" s="1396"/>
      <c r="I533" s="1398" t="str">
        <f>LEFT(H533,3)</f>
        <v/>
      </c>
      <c r="J533" s="1399"/>
      <c r="Q533" s="93" t="str">
        <f t="shared" si="17"/>
        <v>142900</v>
      </c>
    </row>
    <row r="534" spans="1:17" ht="12.75" customHeight="1">
      <c r="A534" s="57">
        <v>150000</v>
      </c>
      <c r="B534" s="58" t="s">
        <v>2390</v>
      </c>
      <c r="C534" s="57">
        <v>11000</v>
      </c>
      <c r="D534" s="57">
        <v>150000</v>
      </c>
      <c r="E534" s="57"/>
      <c r="F534" s="57">
        <v>580000</v>
      </c>
      <c r="G534" s="58"/>
      <c r="H534" s="38"/>
      <c r="I534" s="93" t="str">
        <f t="shared" si="16"/>
        <v/>
      </c>
      <c r="K534" s="103"/>
      <c r="Q534" s="93" t="str">
        <f t="shared" si="17"/>
        <v>150000</v>
      </c>
    </row>
    <row r="535" spans="1:17" ht="12.75" customHeight="1">
      <c r="A535" s="57">
        <v>150002</v>
      </c>
      <c r="B535" s="58" t="s">
        <v>6789</v>
      </c>
      <c r="C535" s="57">
        <v>11000</v>
      </c>
      <c r="D535" s="57">
        <v>150002</v>
      </c>
      <c r="E535" s="57"/>
      <c r="F535" s="57">
        <v>550000</v>
      </c>
      <c r="G535" s="58"/>
      <c r="H535" s="38"/>
      <c r="I535" s="93" t="str">
        <f t="shared" si="16"/>
        <v/>
      </c>
      <c r="K535" s="103"/>
      <c r="Q535" s="93" t="str">
        <f t="shared" si="17"/>
        <v>150002</v>
      </c>
    </row>
    <row r="536" spans="1:17" ht="12.75" customHeight="1">
      <c r="A536" s="57">
        <v>150003</v>
      </c>
      <c r="B536" s="58" t="s">
        <v>2395</v>
      </c>
      <c r="C536" s="57">
        <v>11000</v>
      </c>
      <c r="D536" s="57">
        <v>150003</v>
      </c>
      <c r="E536" s="57"/>
      <c r="F536" s="57">
        <v>590000</v>
      </c>
      <c r="G536" s="58"/>
      <c r="H536" s="38"/>
      <c r="I536" s="93" t="str">
        <f t="shared" si="16"/>
        <v/>
      </c>
      <c r="Q536" s="93" t="str">
        <f t="shared" si="17"/>
        <v>150003</v>
      </c>
    </row>
    <row r="537" spans="1:17" ht="12.75" customHeight="1">
      <c r="A537" s="57">
        <v>150004</v>
      </c>
      <c r="B537" s="58" t="s">
        <v>2398</v>
      </c>
      <c r="C537" s="57">
        <v>11000</v>
      </c>
      <c r="D537" s="57">
        <v>150004</v>
      </c>
      <c r="E537" s="57"/>
      <c r="F537" s="57">
        <v>590000</v>
      </c>
      <c r="G537" s="58"/>
      <c r="H537" s="38"/>
      <c r="I537" s="93" t="str">
        <f t="shared" si="16"/>
        <v/>
      </c>
      <c r="Q537" s="93" t="str">
        <f t="shared" si="17"/>
        <v>150004</v>
      </c>
    </row>
    <row r="538" spans="1:17" ht="12.75" customHeight="1">
      <c r="A538" s="57">
        <v>150005</v>
      </c>
      <c r="B538" s="58" t="s">
        <v>2400</v>
      </c>
      <c r="C538" s="57">
        <v>11000</v>
      </c>
      <c r="D538" s="57">
        <v>150005</v>
      </c>
      <c r="E538" s="57"/>
      <c r="F538" s="57">
        <v>590000</v>
      </c>
      <c r="G538" s="58"/>
      <c r="H538" s="38"/>
      <c r="I538" s="93" t="str">
        <f t="shared" si="16"/>
        <v/>
      </c>
      <c r="Q538" s="93" t="str">
        <f t="shared" si="17"/>
        <v>150005</v>
      </c>
    </row>
    <row r="539" spans="1:17" ht="12.75" customHeight="1">
      <c r="A539" s="57">
        <v>150007</v>
      </c>
      <c r="B539" s="58" t="s">
        <v>2405</v>
      </c>
      <c r="C539" s="57">
        <v>11000</v>
      </c>
      <c r="D539" s="57">
        <v>150007</v>
      </c>
      <c r="E539" s="57"/>
      <c r="F539" s="57">
        <v>590000</v>
      </c>
      <c r="G539" s="58"/>
      <c r="H539" s="38"/>
      <c r="I539" s="93" t="str">
        <f t="shared" si="16"/>
        <v/>
      </c>
      <c r="Q539" s="93" t="str">
        <f t="shared" si="17"/>
        <v>150007</v>
      </c>
    </row>
    <row r="540" spans="1:17" ht="12.75" customHeight="1">
      <c r="A540" s="57">
        <v>150010</v>
      </c>
      <c r="B540" s="58" t="s">
        <v>5251</v>
      </c>
      <c r="C540" s="57">
        <v>11000</v>
      </c>
      <c r="D540" s="57">
        <v>150010</v>
      </c>
      <c r="E540" s="57"/>
      <c r="F540" s="57">
        <v>530200</v>
      </c>
      <c r="G540" s="58"/>
      <c r="H540" s="38"/>
      <c r="I540" s="93" t="str">
        <f t="shared" si="16"/>
        <v/>
      </c>
      <c r="Q540" s="93" t="str">
        <f t="shared" si="17"/>
        <v>150010</v>
      </c>
    </row>
    <row r="541" spans="1:17" ht="12.75" customHeight="1">
      <c r="A541" s="57">
        <v>150013</v>
      </c>
      <c r="B541" s="58" t="s">
        <v>7722</v>
      </c>
      <c r="C541" s="57">
        <v>11000</v>
      </c>
      <c r="D541" s="57">
        <v>150013</v>
      </c>
      <c r="E541" s="57"/>
      <c r="F541" s="57">
        <v>590000</v>
      </c>
      <c r="G541" s="58"/>
      <c r="H541" s="38"/>
      <c r="I541" s="93" t="str">
        <f t="shared" si="16"/>
        <v/>
      </c>
      <c r="Q541" s="93" t="str">
        <f t="shared" si="17"/>
        <v>150013</v>
      </c>
    </row>
    <row r="542" spans="1:17" ht="12.75" customHeight="1">
      <c r="A542" s="57">
        <v>150100</v>
      </c>
      <c r="B542" s="58" t="s">
        <v>2392</v>
      </c>
      <c r="C542" s="57">
        <v>11000</v>
      </c>
      <c r="D542" s="57">
        <v>150100</v>
      </c>
      <c r="E542" s="57"/>
      <c r="F542" s="57">
        <v>590000</v>
      </c>
      <c r="G542" s="58"/>
      <c r="H542" s="38"/>
      <c r="I542" s="93" t="str">
        <f t="shared" si="16"/>
        <v/>
      </c>
      <c r="Q542" s="93" t="str">
        <f t="shared" si="17"/>
        <v>150100</v>
      </c>
    </row>
    <row r="543" spans="1:17" ht="12.75" customHeight="1">
      <c r="A543" s="57">
        <v>150102</v>
      </c>
      <c r="B543" s="58" t="s">
        <v>6790</v>
      </c>
      <c r="C543" s="57">
        <v>11000</v>
      </c>
      <c r="D543" s="57">
        <v>150102</v>
      </c>
      <c r="E543" s="57"/>
      <c r="F543" s="57">
        <v>590000</v>
      </c>
      <c r="G543" s="58"/>
      <c r="H543" s="38" t="s">
        <v>8439</v>
      </c>
      <c r="I543" s="93" t="str">
        <f t="shared" si="16"/>
        <v>End</v>
      </c>
      <c r="Q543" s="93" t="str">
        <f t="shared" si="17"/>
        <v>150102</v>
      </c>
    </row>
    <row r="544" spans="1:17" ht="12.75" customHeight="1">
      <c r="A544" s="57">
        <v>150103</v>
      </c>
      <c r="B544" s="58" t="s">
        <v>2396</v>
      </c>
      <c r="C544" s="57">
        <v>11000</v>
      </c>
      <c r="D544" s="57">
        <v>150103</v>
      </c>
      <c r="E544" s="57"/>
      <c r="F544" s="57">
        <v>530101</v>
      </c>
      <c r="G544" s="58"/>
      <c r="H544" s="38"/>
      <c r="I544" s="93" t="str">
        <f t="shared" si="16"/>
        <v/>
      </c>
      <c r="Q544" s="93" t="str">
        <f t="shared" si="17"/>
        <v>150103</v>
      </c>
    </row>
    <row r="545" spans="1:17" ht="12.75" customHeight="1">
      <c r="A545" s="57">
        <v>150104</v>
      </c>
      <c r="B545" s="58" t="s">
        <v>2399</v>
      </c>
      <c r="C545" s="57">
        <v>11000</v>
      </c>
      <c r="D545" s="57">
        <v>150104</v>
      </c>
      <c r="E545" s="57"/>
      <c r="F545" s="57">
        <v>530101</v>
      </c>
      <c r="G545" s="58"/>
      <c r="H545" s="38"/>
      <c r="I545" s="93" t="str">
        <f t="shared" si="16"/>
        <v/>
      </c>
      <c r="Q545" s="93" t="str">
        <f t="shared" si="17"/>
        <v>150104</v>
      </c>
    </row>
    <row r="546" spans="1:17" ht="12.75" customHeight="1">
      <c r="A546" s="57">
        <v>150105</v>
      </c>
      <c r="B546" s="58" t="s">
        <v>2401</v>
      </c>
      <c r="C546" s="57">
        <v>11000</v>
      </c>
      <c r="D546" s="57">
        <v>150105</v>
      </c>
      <c r="E546" s="57"/>
      <c r="F546" s="57">
        <v>530101</v>
      </c>
      <c r="G546" s="58"/>
      <c r="H546" s="38"/>
      <c r="I546" s="93" t="str">
        <f t="shared" si="16"/>
        <v/>
      </c>
      <c r="Q546" s="93" t="str">
        <f t="shared" si="17"/>
        <v>150105</v>
      </c>
    </row>
    <row r="547" spans="1:17" ht="12.75" customHeight="1">
      <c r="A547" s="57">
        <v>150107</v>
      </c>
      <c r="B547" s="58" t="s">
        <v>2406</v>
      </c>
      <c r="C547" s="57">
        <v>11000</v>
      </c>
      <c r="D547" s="57">
        <v>150107</v>
      </c>
      <c r="E547" s="57"/>
      <c r="F547" s="57">
        <v>530101</v>
      </c>
      <c r="G547" s="58"/>
      <c r="H547" s="38"/>
      <c r="I547" s="93" t="str">
        <f t="shared" si="16"/>
        <v/>
      </c>
      <c r="Q547" s="93" t="str">
        <f t="shared" si="17"/>
        <v>150107</v>
      </c>
    </row>
    <row r="548" spans="1:17" ht="12.75" customHeight="1">
      <c r="A548" s="105">
        <v>150110</v>
      </c>
      <c r="B548" s="38" t="s">
        <v>6405</v>
      </c>
      <c r="C548" s="1050">
        <v>11000</v>
      </c>
      <c r="D548" s="1050">
        <v>150110</v>
      </c>
      <c r="E548" s="1050"/>
      <c r="F548" s="1050">
        <v>530102</v>
      </c>
      <c r="G548" s="38"/>
      <c r="H548" s="38"/>
      <c r="I548" s="93" t="str">
        <f t="shared" si="16"/>
        <v/>
      </c>
      <c r="Q548" s="93" t="str">
        <f t="shared" si="17"/>
        <v>150110</v>
      </c>
    </row>
    <row r="549" spans="1:17" ht="12.75" customHeight="1">
      <c r="A549" s="105">
        <v>150113</v>
      </c>
      <c r="B549" s="38" t="s">
        <v>7768</v>
      </c>
      <c r="C549" s="1055">
        <v>11000</v>
      </c>
      <c r="D549" s="1055">
        <v>150113</v>
      </c>
      <c r="E549" s="1055"/>
      <c r="F549" s="1055">
        <v>550000</v>
      </c>
      <c r="G549" s="38"/>
      <c r="H549" s="38"/>
      <c r="I549" s="93" t="str">
        <f t="shared" si="16"/>
        <v/>
      </c>
      <c r="Q549" s="93" t="str">
        <f t="shared" si="17"/>
        <v>150113</v>
      </c>
    </row>
    <row r="550" spans="1:17" ht="12.75" customHeight="1">
      <c r="A550" s="57">
        <v>150200</v>
      </c>
      <c r="B550" s="58" t="s">
        <v>5656</v>
      </c>
      <c r="C550" s="57">
        <v>11000</v>
      </c>
      <c r="D550" s="57">
        <v>150200</v>
      </c>
      <c r="E550" s="57"/>
      <c r="F550" s="57">
        <v>530405</v>
      </c>
      <c r="G550" s="58"/>
      <c r="H550" s="38" t="s">
        <v>8465</v>
      </c>
      <c r="I550" s="93" t="str">
        <f t="shared" si="16"/>
        <v>End</v>
      </c>
      <c r="Q550" s="93" t="str">
        <f t="shared" si="17"/>
        <v>150200</v>
      </c>
    </row>
    <row r="551" spans="1:17" ht="12.75" customHeight="1">
      <c r="A551" s="57">
        <v>150202</v>
      </c>
      <c r="B551" s="58" t="s">
        <v>9854</v>
      </c>
      <c r="C551" s="57">
        <v>11000</v>
      </c>
      <c r="D551" s="57">
        <v>150202</v>
      </c>
      <c r="E551" s="57"/>
      <c r="F551" s="57">
        <v>530200</v>
      </c>
      <c r="G551" s="58"/>
      <c r="H551" s="38"/>
      <c r="I551" s="93" t="str">
        <f t="shared" si="16"/>
        <v/>
      </c>
      <c r="Q551" s="93" t="str">
        <f t="shared" si="17"/>
        <v>150202</v>
      </c>
    </row>
    <row r="552" spans="1:17" ht="12.75" customHeight="1">
      <c r="A552" s="57">
        <v>150203</v>
      </c>
      <c r="B552" s="58" t="s">
        <v>2402</v>
      </c>
      <c r="C552" s="57">
        <v>11000</v>
      </c>
      <c r="D552" s="57">
        <v>150203</v>
      </c>
      <c r="E552" s="57"/>
      <c r="F552" s="57">
        <v>530102</v>
      </c>
      <c r="G552" s="58"/>
      <c r="H552" s="38"/>
      <c r="I552" s="93" t="str">
        <f t="shared" si="16"/>
        <v/>
      </c>
      <c r="Q552" s="93" t="str">
        <f t="shared" si="17"/>
        <v>150203</v>
      </c>
    </row>
    <row r="553" spans="1:17" ht="12.75" customHeight="1">
      <c r="A553" s="57">
        <v>150204</v>
      </c>
      <c r="B553" s="58" t="s">
        <v>2403</v>
      </c>
      <c r="C553" s="57">
        <v>11000</v>
      </c>
      <c r="D553" s="57">
        <v>150204</v>
      </c>
      <c r="E553" s="57"/>
      <c r="F553" s="57">
        <v>530102</v>
      </c>
      <c r="G553" s="58"/>
      <c r="H553" s="38"/>
      <c r="I553" s="93" t="str">
        <f t="shared" si="16"/>
        <v/>
      </c>
      <c r="Q553" s="93" t="str">
        <f t="shared" si="17"/>
        <v>150204</v>
      </c>
    </row>
    <row r="554" spans="1:17" ht="12.75" customHeight="1">
      <c r="A554" s="57">
        <v>150205</v>
      </c>
      <c r="B554" s="58" t="s">
        <v>2404</v>
      </c>
      <c r="C554" s="57">
        <v>11000</v>
      </c>
      <c r="D554" s="57">
        <v>150205</v>
      </c>
      <c r="E554" s="57"/>
      <c r="F554" s="57">
        <v>530102</v>
      </c>
      <c r="G554" s="58"/>
      <c r="H554" s="38"/>
      <c r="I554" s="93" t="str">
        <f t="shared" si="16"/>
        <v/>
      </c>
      <c r="Q554" s="93" t="str">
        <f t="shared" si="17"/>
        <v>150205</v>
      </c>
    </row>
    <row r="555" spans="1:17" ht="12.75" customHeight="1">
      <c r="A555" s="57">
        <v>150207</v>
      </c>
      <c r="B555" s="58" t="s">
        <v>2421</v>
      </c>
      <c r="C555" s="57">
        <v>11000</v>
      </c>
      <c r="D555" s="57">
        <v>150207</v>
      </c>
      <c r="E555" s="57"/>
      <c r="F555" s="57">
        <v>560100</v>
      </c>
      <c r="G555" s="58"/>
      <c r="H555" s="38"/>
      <c r="I555" s="93" t="str">
        <f t="shared" si="16"/>
        <v/>
      </c>
      <c r="Q555" s="93" t="str">
        <f t="shared" si="17"/>
        <v>150207</v>
      </c>
    </row>
    <row r="556" spans="1:17" ht="12.75" customHeight="1">
      <c r="A556" s="57">
        <v>150210</v>
      </c>
      <c r="B556" s="38" t="s">
        <v>7431</v>
      </c>
      <c r="C556" s="57">
        <v>11000</v>
      </c>
      <c r="D556" s="57">
        <v>150210</v>
      </c>
      <c r="E556" s="57"/>
      <c r="F556" s="57">
        <v>550000</v>
      </c>
      <c r="G556" s="58"/>
      <c r="H556" s="38"/>
      <c r="I556" s="93" t="str">
        <f t="shared" si="16"/>
        <v/>
      </c>
      <c r="Q556" s="93" t="str">
        <f t="shared" si="17"/>
        <v>150210</v>
      </c>
    </row>
    <row r="557" spans="1:17" ht="12.75" customHeight="1">
      <c r="A557" s="57">
        <v>150213</v>
      </c>
      <c r="B557" s="38" t="s">
        <v>7789</v>
      </c>
      <c r="C557" s="57">
        <v>11000</v>
      </c>
      <c r="D557" s="57">
        <v>150213</v>
      </c>
      <c r="E557" s="57"/>
      <c r="F557" s="57">
        <v>530101</v>
      </c>
      <c r="G557" s="58"/>
      <c r="H557" s="38"/>
      <c r="I557" s="93" t="str">
        <f t="shared" si="16"/>
        <v/>
      </c>
      <c r="Q557" s="93" t="str">
        <f t="shared" si="17"/>
        <v>150213</v>
      </c>
    </row>
    <row r="558" spans="1:17" ht="12.75" customHeight="1">
      <c r="A558" s="57">
        <v>150300</v>
      </c>
      <c r="B558" s="58" t="s">
        <v>2416</v>
      </c>
      <c r="C558" s="57">
        <v>11000</v>
      </c>
      <c r="D558" s="57">
        <v>150300</v>
      </c>
      <c r="E558" s="57"/>
      <c r="F558" s="57">
        <v>560100</v>
      </c>
      <c r="G558" s="58"/>
      <c r="H558" s="38"/>
      <c r="I558" s="93" t="str">
        <f t="shared" si="16"/>
        <v/>
      </c>
      <c r="Q558" s="93" t="str">
        <f t="shared" si="17"/>
        <v>150300</v>
      </c>
    </row>
    <row r="559" spans="1:17" ht="12.75" customHeight="1">
      <c r="A559" s="57">
        <v>150303</v>
      </c>
      <c r="B559" s="58" t="s">
        <v>2418</v>
      </c>
      <c r="C559" s="57">
        <v>11000</v>
      </c>
      <c r="D559" s="57">
        <v>150303</v>
      </c>
      <c r="E559" s="57"/>
      <c r="F559" s="57">
        <v>560100</v>
      </c>
      <c r="G559" s="58"/>
      <c r="H559" s="38"/>
      <c r="I559" s="93" t="str">
        <f t="shared" si="16"/>
        <v/>
      </c>
      <c r="Q559" s="93" t="str">
        <f t="shared" si="17"/>
        <v>150303</v>
      </c>
    </row>
    <row r="560" spans="1:17" ht="12.75" customHeight="1">
      <c r="A560" s="57">
        <v>150304</v>
      </c>
      <c r="B560" s="58" t="s">
        <v>2419</v>
      </c>
      <c r="C560" s="57">
        <v>11000</v>
      </c>
      <c r="D560" s="57">
        <v>150304</v>
      </c>
      <c r="E560" s="57"/>
      <c r="F560" s="57">
        <v>560100</v>
      </c>
      <c r="G560" s="58"/>
      <c r="H560" s="38"/>
      <c r="I560" s="93" t="str">
        <f t="shared" si="16"/>
        <v/>
      </c>
      <c r="Q560" s="93" t="str">
        <f t="shared" si="17"/>
        <v>150304</v>
      </c>
    </row>
    <row r="561" spans="1:17" ht="12.75" customHeight="1">
      <c r="A561" s="57">
        <v>150305</v>
      </c>
      <c r="B561" s="58" t="s">
        <v>2420</v>
      </c>
      <c r="C561" s="57">
        <v>11000</v>
      </c>
      <c r="D561" s="57">
        <v>150305</v>
      </c>
      <c r="E561" s="57"/>
      <c r="F561" s="57">
        <v>560100</v>
      </c>
      <c r="G561" s="58"/>
      <c r="H561" s="38"/>
      <c r="I561" s="93" t="str">
        <f t="shared" si="16"/>
        <v/>
      </c>
      <c r="Q561" s="93" t="str">
        <f t="shared" si="17"/>
        <v>150305</v>
      </c>
    </row>
    <row r="562" spans="1:17" ht="12.75" customHeight="1">
      <c r="A562" s="57">
        <v>150307</v>
      </c>
      <c r="B562" s="58" t="s">
        <v>3762</v>
      </c>
      <c r="C562" s="57">
        <v>11000</v>
      </c>
      <c r="D562" s="57">
        <v>150307</v>
      </c>
      <c r="E562" s="57"/>
      <c r="F562" s="57">
        <v>550000</v>
      </c>
      <c r="G562" s="58"/>
      <c r="H562" s="38"/>
      <c r="I562" s="93" t="str">
        <f t="shared" si="16"/>
        <v/>
      </c>
      <c r="Q562" s="93" t="str">
        <f t="shared" si="17"/>
        <v>150307</v>
      </c>
    </row>
    <row r="563" spans="1:17" ht="12.75" customHeight="1">
      <c r="A563" s="57">
        <v>150310</v>
      </c>
      <c r="B563" s="58" t="s">
        <v>8169</v>
      </c>
      <c r="C563" s="57">
        <v>11000</v>
      </c>
      <c r="D563" s="57">
        <v>150310</v>
      </c>
      <c r="E563" s="57"/>
      <c r="F563" s="57">
        <v>530403</v>
      </c>
      <c r="G563" s="58"/>
      <c r="H563" s="38" t="s">
        <v>8385</v>
      </c>
      <c r="I563" s="93" t="str">
        <f t="shared" si="16"/>
        <v>End</v>
      </c>
      <c r="Q563" s="93" t="str">
        <f t="shared" si="17"/>
        <v>150310</v>
      </c>
    </row>
    <row r="564" spans="1:17" ht="12.75" customHeight="1">
      <c r="A564" s="57">
        <v>150313</v>
      </c>
      <c r="B564" s="38" t="s">
        <v>7790</v>
      </c>
      <c r="C564" s="57">
        <v>11000</v>
      </c>
      <c r="D564" s="57">
        <v>150313</v>
      </c>
      <c r="E564" s="57"/>
      <c r="F564" s="57">
        <v>560100</v>
      </c>
      <c r="G564" s="58"/>
      <c r="H564" s="38"/>
      <c r="I564" s="93" t="str">
        <f t="shared" si="16"/>
        <v/>
      </c>
      <c r="Q564" s="93" t="str">
        <f t="shared" si="17"/>
        <v>150313</v>
      </c>
    </row>
    <row r="565" spans="1:17" ht="12.75" customHeight="1">
      <c r="A565" s="105">
        <v>150400</v>
      </c>
      <c r="B565" s="38" t="s">
        <v>6406</v>
      </c>
      <c r="C565" s="1050">
        <v>11000</v>
      </c>
      <c r="D565" s="1050">
        <v>150400</v>
      </c>
      <c r="E565" s="1050"/>
      <c r="F565" s="1050">
        <v>530102</v>
      </c>
      <c r="G565" s="38"/>
      <c r="H565" s="38" t="s">
        <v>9843</v>
      </c>
      <c r="I565" s="93" t="str">
        <f t="shared" si="16"/>
        <v>End</v>
      </c>
      <c r="Q565" s="93" t="str">
        <f t="shared" si="17"/>
        <v>150400</v>
      </c>
    </row>
    <row r="566" spans="1:17" ht="12.75" customHeight="1">
      <c r="A566" s="57">
        <v>150403</v>
      </c>
      <c r="B566" s="58" t="s">
        <v>3759</v>
      </c>
      <c r="C566" s="57">
        <v>11000</v>
      </c>
      <c r="D566" s="57">
        <v>150403</v>
      </c>
      <c r="E566" s="57"/>
      <c r="F566" s="57">
        <v>550000</v>
      </c>
      <c r="G566" s="58"/>
      <c r="H566" s="38"/>
      <c r="I566" s="93" t="str">
        <f t="shared" si="16"/>
        <v/>
      </c>
      <c r="Q566" s="93" t="str">
        <f t="shared" si="17"/>
        <v>150403</v>
      </c>
    </row>
    <row r="567" spans="1:17" ht="12.75" customHeight="1">
      <c r="A567" s="57">
        <v>150404</v>
      </c>
      <c r="B567" s="58" t="s">
        <v>3760</v>
      </c>
      <c r="C567" s="57">
        <v>11000</v>
      </c>
      <c r="D567" s="57">
        <v>150404</v>
      </c>
      <c r="E567" s="57"/>
      <c r="F567" s="57">
        <v>550000</v>
      </c>
      <c r="G567" s="58"/>
      <c r="H567" s="38"/>
      <c r="I567" s="93" t="str">
        <f t="shared" si="16"/>
        <v/>
      </c>
      <c r="Q567" s="93" t="str">
        <f t="shared" si="17"/>
        <v>150404</v>
      </c>
    </row>
    <row r="568" spans="1:17" ht="12.75" customHeight="1">
      <c r="A568" s="57">
        <v>150405</v>
      </c>
      <c r="B568" s="58" t="s">
        <v>3761</v>
      </c>
      <c r="C568" s="57">
        <v>11000</v>
      </c>
      <c r="D568" s="57">
        <v>150405</v>
      </c>
      <c r="E568" s="57"/>
      <c r="F568" s="57">
        <v>550000</v>
      </c>
      <c r="G568" s="58"/>
      <c r="H568" s="38"/>
      <c r="I568" s="93" t="str">
        <f t="shared" si="16"/>
        <v/>
      </c>
      <c r="Q568" s="93" t="str">
        <f t="shared" si="17"/>
        <v>150405</v>
      </c>
    </row>
    <row r="569" spans="1:17" ht="12.75" customHeight="1">
      <c r="A569" s="105">
        <v>150407</v>
      </c>
      <c r="B569" s="38" t="s">
        <v>6401</v>
      </c>
      <c r="C569" s="1050">
        <v>11000</v>
      </c>
      <c r="D569" s="1050">
        <v>150470</v>
      </c>
      <c r="E569" s="1050"/>
      <c r="F569" s="1050">
        <v>530102</v>
      </c>
      <c r="G569" s="38"/>
      <c r="H569" s="38"/>
      <c r="I569" s="93" t="str">
        <f t="shared" si="16"/>
        <v/>
      </c>
      <c r="Q569" s="93" t="str">
        <f t="shared" si="17"/>
        <v>150407</v>
      </c>
    </row>
    <row r="570" spans="1:17" ht="12.75" customHeight="1">
      <c r="A570" s="105">
        <v>150413</v>
      </c>
      <c r="B570" s="38" t="s">
        <v>7791</v>
      </c>
      <c r="C570" s="1050">
        <v>11000</v>
      </c>
      <c r="D570" s="1050">
        <v>150413</v>
      </c>
      <c r="E570" s="1050"/>
      <c r="F570" s="57">
        <v>530404</v>
      </c>
      <c r="G570" s="38"/>
      <c r="H570" s="38"/>
      <c r="I570" s="93" t="str">
        <f t="shared" si="16"/>
        <v/>
      </c>
      <c r="Q570" s="93" t="str">
        <f t="shared" si="17"/>
        <v>150413</v>
      </c>
    </row>
    <row r="571" spans="1:17" ht="12.75" customHeight="1">
      <c r="A571" s="57">
        <v>150500</v>
      </c>
      <c r="B571" s="58" t="s">
        <v>2422</v>
      </c>
      <c r="C571" s="57">
        <v>11000</v>
      </c>
      <c r="D571" s="57">
        <v>150500</v>
      </c>
      <c r="E571" s="57"/>
      <c r="F571" s="57">
        <v>460107</v>
      </c>
      <c r="G571" s="58"/>
      <c r="H571" s="38"/>
      <c r="I571" s="93" t="str">
        <f t="shared" si="16"/>
        <v/>
      </c>
      <c r="Q571" s="93" t="str">
        <f t="shared" si="17"/>
        <v>150500</v>
      </c>
    </row>
    <row r="572" spans="1:17" ht="12.75" customHeight="1">
      <c r="A572" s="57">
        <v>150503</v>
      </c>
      <c r="B572" s="58" t="s">
        <v>3765</v>
      </c>
      <c r="C572" s="57">
        <v>11000</v>
      </c>
      <c r="D572" s="57">
        <v>150503</v>
      </c>
      <c r="E572" s="57"/>
      <c r="F572" s="57">
        <v>530404</v>
      </c>
      <c r="G572" s="58"/>
      <c r="H572" s="38"/>
      <c r="I572" s="93" t="str">
        <f t="shared" si="16"/>
        <v/>
      </c>
      <c r="Q572" s="93" t="str">
        <f t="shared" si="17"/>
        <v>150503</v>
      </c>
    </row>
    <row r="573" spans="1:17" ht="12.75" customHeight="1">
      <c r="A573" s="57">
        <v>150504</v>
      </c>
      <c r="B573" s="58" t="s">
        <v>3766</v>
      </c>
      <c r="C573" s="57">
        <v>11000</v>
      </c>
      <c r="D573" s="57">
        <v>150504</v>
      </c>
      <c r="E573" s="57"/>
      <c r="F573" s="57">
        <v>530404</v>
      </c>
      <c r="G573" s="58"/>
      <c r="H573" s="38"/>
      <c r="I573" s="93" t="str">
        <f t="shared" si="16"/>
        <v/>
      </c>
      <c r="Q573" s="93" t="str">
        <f t="shared" si="17"/>
        <v>150504</v>
      </c>
    </row>
    <row r="574" spans="1:17" ht="12.75" customHeight="1">
      <c r="A574" s="57">
        <v>150505</v>
      </c>
      <c r="B574" s="58" t="s">
        <v>3767</v>
      </c>
      <c r="C574" s="57">
        <v>11000</v>
      </c>
      <c r="D574" s="57">
        <v>150505</v>
      </c>
      <c r="E574" s="57"/>
      <c r="F574" s="57">
        <v>530404</v>
      </c>
      <c r="G574" s="58"/>
      <c r="H574" s="38"/>
      <c r="I574" s="93" t="str">
        <f t="shared" si="16"/>
        <v/>
      </c>
      <c r="Q574" s="93" t="str">
        <f t="shared" si="17"/>
        <v>150505</v>
      </c>
    </row>
    <row r="575" spans="1:17" ht="12.75" customHeight="1">
      <c r="A575" s="57">
        <v>150507</v>
      </c>
      <c r="B575" s="58" t="s">
        <v>3768</v>
      </c>
      <c r="C575" s="57">
        <v>11000</v>
      </c>
      <c r="D575" s="57">
        <v>150507</v>
      </c>
      <c r="E575" s="57"/>
      <c r="F575" s="57">
        <v>530404</v>
      </c>
      <c r="G575" s="58"/>
      <c r="H575" s="38"/>
      <c r="I575" s="93" t="str">
        <f t="shared" si="16"/>
        <v/>
      </c>
      <c r="Q575" s="93" t="str">
        <f t="shared" si="17"/>
        <v>150507</v>
      </c>
    </row>
    <row r="576" spans="1:17" ht="12.75" customHeight="1">
      <c r="A576" s="57">
        <v>150513</v>
      </c>
      <c r="B576" s="58" t="s">
        <v>9855</v>
      </c>
      <c r="C576" s="57">
        <v>11000</v>
      </c>
      <c r="D576" s="57">
        <v>150513</v>
      </c>
      <c r="E576" s="57"/>
      <c r="F576" s="57">
        <v>530200</v>
      </c>
      <c r="G576" s="58"/>
      <c r="H576" s="38"/>
      <c r="I576" s="93" t="str">
        <f t="shared" si="16"/>
        <v/>
      </c>
      <c r="Q576" s="93" t="str">
        <f t="shared" si="17"/>
        <v>150513</v>
      </c>
    </row>
    <row r="577" spans="1:17" ht="12.75" customHeight="1">
      <c r="A577" s="57">
        <v>150603</v>
      </c>
      <c r="B577" s="58" t="s">
        <v>9856</v>
      </c>
      <c r="C577" s="57">
        <v>11000</v>
      </c>
      <c r="D577" s="57">
        <v>150603</v>
      </c>
      <c r="E577" s="57"/>
      <c r="F577" s="57">
        <v>530200</v>
      </c>
      <c r="G577" s="58"/>
      <c r="H577" s="38"/>
      <c r="I577" s="93" t="str">
        <f t="shared" si="16"/>
        <v/>
      </c>
      <c r="Q577" s="93" t="str">
        <f t="shared" si="17"/>
        <v>150603</v>
      </c>
    </row>
    <row r="578" spans="1:17" ht="12.75" customHeight="1">
      <c r="A578" s="57">
        <v>150604</v>
      </c>
      <c r="B578" s="58" t="s">
        <v>9858</v>
      </c>
      <c r="C578" s="57">
        <v>11000</v>
      </c>
      <c r="D578" s="57">
        <v>150604</v>
      </c>
      <c r="E578" s="57"/>
      <c r="F578" s="57">
        <v>530200</v>
      </c>
      <c r="G578" s="58"/>
      <c r="H578" s="38" t="s">
        <v>9741</v>
      </c>
      <c r="I578" s="93" t="str">
        <f t="shared" si="16"/>
        <v>End</v>
      </c>
      <c r="Q578" s="93" t="str">
        <f t="shared" si="17"/>
        <v>150604</v>
      </c>
    </row>
    <row r="579" spans="1:17" ht="12.75" customHeight="1">
      <c r="A579" s="57">
        <v>150605</v>
      </c>
      <c r="B579" s="58" t="s">
        <v>9857</v>
      </c>
      <c r="C579" s="57">
        <v>11000</v>
      </c>
      <c r="D579" s="57">
        <v>150605</v>
      </c>
      <c r="E579" s="57"/>
      <c r="F579" s="57">
        <v>530200</v>
      </c>
      <c r="G579" s="58"/>
      <c r="H579" s="38"/>
      <c r="I579" s="93" t="str">
        <f t="shared" si="16"/>
        <v/>
      </c>
      <c r="Q579" s="93" t="str">
        <f t="shared" si="17"/>
        <v>150605</v>
      </c>
    </row>
    <row r="580" spans="1:17" ht="12.75" customHeight="1">
      <c r="A580" s="101">
        <v>150607</v>
      </c>
      <c r="B580" s="52" t="s">
        <v>211</v>
      </c>
      <c r="C580" s="129">
        <v>11000</v>
      </c>
      <c r="D580" s="129">
        <v>150607</v>
      </c>
      <c r="E580" s="129"/>
      <c r="F580" s="129">
        <v>530200</v>
      </c>
      <c r="G580" s="52"/>
      <c r="H580" s="38"/>
      <c r="I580" s="93" t="str">
        <f t="shared" si="16"/>
        <v/>
      </c>
      <c r="Q580" s="93" t="str">
        <f t="shared" si="17"/>
        <v>150607</v>
      </c>
    </row>
    <row r="581" spans="1:17" ht="12.75" customHeight="1">
      <c r="A581" s="101">
        <v>150613</v>
      </c>
      <c r="B581" s="38" t="s">
        <v>8174</v>
      </c>
      <c r="C581" s="129">
        <v>11000</v>
      </c>
      <c r="D581" s="129">
        <v>150613</v>
      </c>
      <c r="E581" s="129"/>
      <c r="F581" s="129">
        <v>530200</v>
      </c>
      <c r="G581" s="52"/>
      <c r="H581" s="38"/>
      <c r="I581" s="93" t="str">
        <f t="shared" si="16"/>
        <v/>
      </c>
      <c r="Q581" s="93" t="str">
        <f t="shared" si="17"/>
        <v>150613</v>
      </c>
    </row>
    <row r="582" spans="1:17" ht="12.75" customHeight="1">
      <c r="A582" s="57">
        <v>150700</v>
      </c>
      <c r="B582" s="58" t="s">
        <v>3754</v>
      </c>
      <c r="C582" s="57">
        <v>11000</v>
      </c>
      <c r="D582" s="57">
        <v>150700</v>
      </c>
      <c r="E582" s="57"/>
      <c r="F582" s="57">
        <v>550000</v>
      </c>
      <c r="G582" s="58"/>
      <c r="H582" s="38"/>
      <c r="I582" s="93" t="str">
        <f t="shared" si="16"/>
        <v/>
      </c>
      <c r="Q582" s="93" t="str">
        <f t="shared" si="17"/>
        <v>150700</v>
      </c>
    </row>
    <row r="583" spans="1:17" ht="12.75" customHeight="1">
      <c r="A583" s="105">
        <v>150703</v>
      </c>
      <c r="B583" s="38" t="s">
        <v>5523</v>
      </c>
      <c r="C583" s="57">
        <v>11000</v>
      </c>
      <c r="D583" s="384">
        <v>150703</v>
      </c>
      <c r="E583" s="57"/>
      <c r="F583" s="57">
        <v>550000</v>
      </c>
      <c r="G583" s="58"/>
      <c r="H583" s="38"/>
      <c r="I583" s="93" t="str">
        <f t="shared" si="16"/>
        <v/>
      </c>
      <c r="Q583" s="93" t="str">
        <f t="shared" si="17"/>
        <v>150703</v>
      </c>
    </row>
    <row r="584" spans="1:17" ht="12.75" customHeight="1">
      <c r="A584" s="105">
        <v>150704</v>
      </c>
      <c r="B584" s="38" t="s">
        <v>5524</v>
      </c>
      <c r="C584" s="57">
        <v>11000</v>
      </c>
      <c r="D584" s="384">
        <v>150704</v>
      </c>
      <c r="E584" s="57"/>
      <c r="F584" s="57">
        <v>550000</v>
      </c>
      <c r="G584" s="58"/>
      <c r="H584" s="38"/>
      <c r="I584" s="93" t="str">
        <f t="shared" si="16"/>
        <v/>
      </c>
      <c r="Q584" s="93" t="str">
        <f t="shared" si="17"/>
        <v>150704</v>
      </c>
    </row>
    <row r="585" spans="1:17" ht="12.75" customHeight="1">
      <c r="A585" s="57">
        <v>150705</v>
      </c>
      <c r="B585" s="58" t="s">
        <v>3717</v>
      </c>
      <c r="C585" s="57">
        <v>11000</v>
      </c>
      <c r="D585" s="57">
        <v>150705</v>
      </c>
      <c r="E585" s="57"/>
      <c r="F585" s="57">
        <v>530200</v>
      </c>
      <c r="G585" s="58"/>
      <c r="H585" s="38"/>
      <c r="I585" s="93" t="str">
        <f t="shared" ref="I585:I648" si="18">LEFT(H585,3)</f>
        <v/>
      </c>
      <c r="Q585" s="93" t="str">
        <f t="shared" si="17"/>
        <v>150705</v>
      </c>
    </row>
    <row r="586" spans="1:17" ht="12.75" customHeight="1">
      <c r="A586" s="958">
        <v>150800</v>
      </c>
      <c r="B586" s="38" t="s">
        <v>8605</v>
      </c>
      <c r="C586" s="958">
        <v>11000</v>
      </c>
      <c r="D586" s="958">
        <v>150800</v>
      </c>
      <c r="E586" s="958"/>
      <c r="F586" s="958">
        <v>550000</v>
      </c>
      <c r="G586" s="959"/>
      <c r="H586" s="960" t="s">
        <v>8196</v>
      </c>
      <c r="I586" s="961" t="str">
        <f t="shared" si="18"/>
        <v>End</v>
      </c>
      <c r="J586" s="962"/>
      <c r="Q586" s="93" t="str">
        <f t="shared" ref="Q586:Q649" si="19">TEXT($A586,0)</f>
        <v>150800</v>
      </c>
    </row>
    <row r="587" spans="1:17" ht="12.75" customHeight="1">
      <c r="A587" s="105">
        <v>150803</v>
      </c>
      <c r="B587" s="38" t="s">
        <v>6402</v>
      </c>
      <c r="C587" s="1055">
        <v>11000</v>
      </c>
      <c r="D587" s="1055">
        <v>150803</v>
      </c>
      <c r="E587" s="1050"/>
      <c r="F587" s="1050">
        <v>530102</v>
      </c>
      <c r="G587" s="38"/>
      <c r="H587" s="38"/>
      <c r="I587" s="93" t="str">
        <f t="shared" si="18"/>
        <v/>
      </c>
      <c r="Q587" s="93" t="str">
        <f t="shared" si="19"/>
        <v>150803</v>
      </c>
    </row>
    <row r="588" spans="1:17" ht="12.75" customHeight="1">
      <c r="A588" s="105">
        <v>150804</v>
      </c>
      <c r="B588" s="38" t="s">
        <v>6404</v>
      </c>
      <c r="C588" s="1055">
        <v>11000</v>
      </c>
      <c r="D588" s="1055">
        <v>150804</v>
      </c>
      <c r="E588" s="1050"/>
      <c r="F588" s="1050">
        <v>530102</v>
      </c>
      <c r="G588" s="38"/>
      <c r="H588" s="38"/>
      <c r="I588" s="93" t="str">
        <f t="shared" si="18"/>
        <v/>
      </c>
      <c r="Q588" s="93" t="str">
        <f t="shared" si="19"/>
        <v>150804</v>
      </c>
    </row>
    <row r="589" spans="1:17" ht="12.75" customHeight="1">
      <c r="A589" s="105">
        <v>150805</v>
      </c>
      <c r="B589" s="38" t="s">
        <v>5525</v>
      </c>
      <c r="C589" s="57">
        <v>11000</v>
      </c>
      <c r="D589" s="384">
        <v>150805</v>
      </c>
      <c r="E589" s="57"/>
      <c r="F589" s="57">
        <v>550000</v>
      </c>
      <c r="G589" s="58"/>
      <c r="H589" s="38"/>
      <c r="I589" s="93" t="str">
        <f t="shared" si="18"/>
        <v/>
      </c>
      <c r="Q589" s="93" t="str">
        <f t="shared" si="19"/>
        <v>150805</v>
      </c>
    </row>
    <row r="590" spans="1:17" ht="12.75" customHeight="1">
      <c r="A590" s="57">
        <v>150900</v>
      </c>
      <c r="B590" s="58" t="s">
        <v>3981</v>
      </c>
      <c r="C590" s="57">
        <v>12001</v>
      </c>
      <c r="D590" s="57">
        <v>150900</v>
      </c>
      <c r="E590" s="57"/>
      <c r="F590" s="57">
        <v>131020</v>
      </c>
      <c r="G590" s="58"/>
      <c r="H590" s="38"/>
      <c r="I590" s="93" t="str">
        <f t="shared" si="18"/>
        <v/>
      </c>
      <c r="Q590" s="93" t="str">
        <f t="shared" si="19"/>
        <v>150900</v>
      </c>
    </row>
    <row r="591" spans="1:17" ht="12.75" customHeight="1">
      <c r="A591" s="105">
        <v>150903</v>
      </c>
      <c r="B591" s="38" t="s">
        <v>3971</v>
      </c>
      <c r="C591" s="1055">
        <v>12001</v>
      </c>
      <c r="D591" s="1055">
        <v>150903</v>
      </c>
      <c r="E591" s="1050"/>
      <c r="F591" s="1050">
        <v>131020</v>
      </c>
      <c r="G591" s="38"/>
      <c r="H591" s="38"/>
      <c r="I591" s="93" t="str">
        <f t="shared" si="18"/>
        <v/>
      </c>
      <c r="Q591" s="93" t="str">
        <f t="shared" si="19"/>
        <v>150903</v>
      </c>
    </row>
    <row r="592" spans="1:17" ht="12.75" customHeight="1">
      <c r="A592" s="105">
        <v>150904</v>
      </c>
      <c r="B592" s="38" t="s">
        <v>3972</v>
      </c>
      <c r="C592" s="1055">
        <v>12001</v>
      </c>
      <c r="D592" s="1055">
        <v>150904</v>
      </c>
      <c r="E592" s="1050"/>
      <c r="F592" s="1050">
        <v>131020</v>
      </c>
      <c r="G592" s="38"/>
      <c r="H592" s="38" t="s">
        <v>7444</v>
      </c>
      <c r="I592" s="93" t="str">
        <f t="shared" si="18"/>
        <v>End</v>
      </c>
      <c r="Q592" s="93" t="str">
        <f t="shared" si="19"/>
        <v>150904</v>
      </c>
    </row>
    <row r="593" spans="1:17" ht="12.75" customHeight="1">
      <c r="A593" s="105">
        <v>150905</v>
      </c>
      <c r="B593" s="38" t="s">
        <v>3973</v>
      </c>
      <c r="C593" s="410">
        <v>12001</v>
      </c>
      <c r="D593" s="1055">
        <v>150905</v>
      </c>
      <c r="E593" s="410"/>
      <c r="F593" s="410">
        <v>131020</v>
      </c>
      <c r="G593" s="38"/>
      <c r="H593" s="38" t="s">
        <v>6428</v>
      </c>
      <c r="I593" s="93" t="str">
        <f t="shared" si="18"/>
        <v>End</v>
      </c>
      <c r="Q593" s="93" t="str">
        <f t="shared" si="19"/>
        <v>150905</v>
      </c>
    </row>
    <row r="594" spans="1:17" ht="12.75" customHeight="1">
      <c r="A594" s="105">
        <v>150907</v>
      </c>
      <c r="B594" s="38" t="s">
        <v>3974</v>
      </c>
      <c r="C594" s="410">
        <v>12001</v>
      </c>
      <c r="D594" s="1055">
        <v>150907</v>
      </c>
      <c r="E594" s="410"/>
      <c r="F594" s="410">
        <v>131020</v>
      </c>
      <c r="G594" s="38"/>
      <c r="H594" s="38" t="s">
        <v>7444</v>
      </c>
      <c r="I594" s="93" t="str">
        <f t="shared" si="18"/>
        <v>End</v>
      </c>
      <c r="Q594" s="93" t="str">
        <f t="shared" si="19"/>
        <v>150907</v>
      </c>
    </row>
    <row r="595" spans="1:17" ht="12.75" customHeight="1">
      <c r="A595" s="57">
        <v>151000</v>
      </c>
      <c r="B595" s="58" t="s">
        <v>1896</v>
      </c>
      <c r="C595" s="57">
        <v>11000</v>
      </c>
      <c r="D595" s="57">
        <v>151000</v>
      </c>
      <c r="E595" s="57"/>
      <c r="F595" s="57">
        <v>530400</v>
      </c>
      <c r="G595" s="58"/>
      <c r="H595" s="38"/>
      <c r="I595" s="93" t="str">
        <f t="shared" si="18"/>
        <v/>
      </c>
      <c r="Q595" s="93" t="str">
        <f t="shared" si="19"/>
        <v>151000</v>
      </c>
    </row>
    <row r="596" spans="1:17" ht="12.75" customHeight="1">
      <c r="A596" s="105">
        <v>151005</v>
      </c>
      <c r="B596" s="38" t="s">
        <v>6403</v>
      </c>
      <c r="C596" s="410">
        <v>11000</v>
      </c>
      <c r="D596" s="1055">
        <v>151005</v>
      </c>
      <c r="E596" s="410"/>
      <c r="F596" s="410">
        <v>530102</v>
      </c>
      <c r="G596" s="38"/>
      <c r="H596" s="38"/>
      <c r="I596" s="93" t="str">
        <f t="shared" si="18"/>
        <v/>
      </c>
      <c r="Q596" s="93" t="str">
        <f t="shared" si="19"/>
        <v>151005</v>
      </c>
    </row>
    <row r="597" spans="1:17" ht="12.75" customHeight="1">
      <c r="A597" s="57">
        <v>151100</v>
      </c>
      <c r="B597" s="58" t="s">
        <v>1897</v>
      </c>
      <c r="C597" s="57">
        <v>11000</v>
      </c>
      <c r="D597" s="57">
        <v>151100</v>
      </c>
      <c r="E597" s="57"/>
      <c r="F597" s="57">
        <v>530401</v>
      </c>
      <c r="G597" s="58"/>
      <c r="H597" s="38"/>
      <c r="I597" s="93" t="str">
        <f t="shared" si="18"/>
        <v/>
      </c>
      <c r="Q597" s="93" t="str">
        <f t="shared" si="19"/>
        <v>151100</v>
      </c>
    </row>
    <row r="598" spans="1:17" ht="12.75" customHeight="1">
      <c r="A598" s="57">
        <v>151104</v>
      </c>
      <c r="B598" s="343" t="s">
        <v>5009</v>
      </c>
      <c r="C598" s="57">
        <v>11000</v>
      </c>
      <c r="D598" s="57">
        <v>151104</v>
      </c>
      <c r="E598" s="57"/>
      <c r="F598" s="57">
        <v>530102</v>
      </c>
      <c r="G598" s="58"/>
      <c r="H598" s="38"/>
      <c r="I598" s="93" t="str">
        <f t="shared" si="18"/>
        <v/>
      </c>
      <c r="Q598" s="93" t="str">
        <f t="shared" si="19"/>
        <v>151104</v>
      </c>
    </row>
    <row r="599" spans="1:17" ht="12.75" customHeight="1">
      <c r="A599" s="57">
        <v>151105</v>
      </c>
      <c r="B599" s="58" t="s">
        <v>6763</v>
      </c>
      <c r="C599" s="57">
        <v>11000</v>
      </c>
      <c r="D599" s="57">
        <v>151105</v>
      </c>
      <c r="E599" s="57"/>
      <c r="F599" s="57">
        <v>530403</v>
      </c>
      <c r="G599" s="58"/>
      <c r="H599" s="38"/>
      <c r="I599" s="93" t="str">
        <f t="shared" si="18"/>
        <v/>
      </c>
      <c r="Q599" s="93" t="str">
        <f t="shared" si="19"/>
        <v>151105</v>
      </c>
    </row>
    <row r="600" spans="1:17" ht="12.75" customHeight="1">
      <c r="A600" s="958">
        <v>151200</v>
      </c>
      <c r="B600" s="963" t="s">
        <v>9312</v>
      </c>
      <c r="C600" s="958">
        <v>11000</v>
      </c>
      <c r="D600" s="958">
        <v>151200</v>
      </c>
      <c r="E600" s="958"/>
      <c r="F600" s="958">
        <v>590000</v>
      </c>
      <c r="G600" s="959"/>
      <c r="H600" s="960"/>
      <c r="I600" s="961" t="str">
        <f t="shared" si="18"/>
        <v/>
      </c>
      <c r="J600" s="962"/>
      <c r="Q600" s="93" t="str">
        <f t="shared" si="19"/>
        <v>151200</v>
      </c>
    </row>
    <row r="601" spans="1:17" ht="12.75" customHeight="1">
      <c r="A601" s="509">
        <v>151204</v>
      </c>
      <c r="B601" s="496" t="s">
        <v>8437</v>
      </c>
      <c r="C601" s="509">
        <v>11000</v>
      </c>
      <c r="D601" s="509">
        <v>151204</v>
      </c>
      <c r="E601" s="509"/>
      <c r="F601" s="509">
        <v>460107</v>
      </c>
      <c r="G601" s="510"/>
      <c r="H601" s="511"/>
      <c r="I601" s="93" t="str">
        <f t="shared" si="18"/>
        <v/>
      </c>
      <c r="Q601" s="93" t="str">
        <f t="shared" si="19"/>
        <v>151204</v>
      </c>
    </row>
    <row r="602" spans="1:17" ht="12.75" customHeight="1">
      <c r="A602" s="57">
        <v>151205</v>
      </c>
      <c r="B602" s="58" t="s">
        <v>8224</v>
      </c>
      <c r="C602" s="57">
        <v>11000</v>
      </c>
      <c r="D602" s="57">
        <v>151205</v>
      </c>
      <c r="E602" s="57"/>
      <c r="F602" s="57">
        <v>530403</v>
      </c>
      <c r="G602" s="58"/>
      <c r="H602" s="38"/>
      <c r="I602" s="93" t="str">
        <f t="shared" si="18"/>
        <v/>
      </c>
      <c r="Q602" s="93" t="str">
        <f t="shared" si="19"/>
        <v>151205</v>
      </c>
    </row>
    <row r="603" spans="1:17" ht="12.75" customHeight="1">
      <c r="A603" s="57">
        <v>151300</v>
      </c>
      <c r="B603" s="58" t="s">
        <v>403</v>
      </c>
      <c r="C603" s="57">
        <v>11000</v>
      </c>
      <c r="D603" s="57">
        <v>151300</v>
      </c>
      <c r="E603" s="57"/>
      <c r="F603" s="57">
        <v>530403</v>
      </c>
      <c r="G603" s="58"/>
      <c r="H603" s="38"/>
      <c r="I603" s="93" t="str">
        <f t="shared" si="18"/>
        <v/>
      </c>
      <c r="Q603" s="93" t="str">
        <f t="shared" si="19"/>
        <v>151300</v>
      </c>
    </row>
    <row r="604" spans="1:17" ht="12.75" customHeight="1">
      <c r="A604" s="57">
        <v>151400</v>
      </c>
      <c r="B604" s="58" t="s">
        <v>3769</v>
      </c>
      <c r="C604" s="57">
        <v>11000</v>
      </c>
      <c r="D604" s="57">
        <v>151400</v>
      </c>
      <c r="E604" s="57"/>
      <c r="F604" s="57">
        <v>530404</v>
      </c>
      <c r="G604" s="58"/>
      <c r="H604" s="38"/>
      <c r="I604" s="93" t="str">
        <f t="shared" si="18"/>
        <v/>
      </c>
      <c r="Q604" s="93" t="str">
        <f t="shared" si="19"/>
        <v>151400</v>
      </c>
    </row>
    <row r="605" spans="1:17" ht="12.75" customHeight="1">
      <c r="A605" s="57">
        <v>151500</v>
      </c>
      <c r="B605" s="58" t="s">
        <v>2239</v>
      </c>
      <c r="C605" s="57">
        <v>11000</v>
      </c>
      <c r="D605" s="57">
        <v>151500</v>
      </c>
      <c r="E605" s="57"/>
      <c r="F605" s="57">
        <v>540000</v>
      </c>
      <c r="G605" s="58"/>
      <c r="H605" s="38"/>
      <c r="I605" s="93" t="str">
        <f t="shared" si="18"/>
        <v/>
      </c>
      <c r="Q605" s="93" t="str">
        <f t="shared" si="19"/>
        <v>151500</v>
      </c>
    </row>
    <row r="606" spans="1:17" ht="12.75" customHeight="1">
      <c r="A606" s="57">
        <v>151600</v>
      </c>
      <c r="B606" s="58" t="s">
        <v>9859</v>
      </c>
      <c r="C606" s="57">
        <v>11000</v>
      </c>
      <c r="D606" s="57">
        <v>151600</v>
      </c>
      <c r="E606" s="57"/>
      <c r="F606" s="57">
        <v>530201</v>
      </c>
      <c r="G606" s="58"/>
      <c r="H606" s="38"/>
      <c r="I606" s="93" t="str">
        <f t="shared" si="18"/>
        <v/>
      </c>
      <c r="Q606" s="93" t="str">
        <f t="shared" si="19"/>
        <v>151600</v>
      </c>
    </row>
    <row r="607" spans="1:17" ht="12.75" customHeight="1">
      <c r="A607" s="57">
        <v>151700</v>
      </c>
      <c r="B607" s="58" t="s">
        <v>8338</v>
      </c>
      <c r="C607" s="57">
        <v>11000</v>
      </c>
      <c r="D607" s="57">
        <v>151700</v>
      </c>
      <c r="E607" s="57"/>
      <c r="F607" s="57">
        <v>530405</v>
      </c>
      <c r="G607" s="58"/>
      <c r="H607" s="38"/>
      <c r="I607" s="93" t="str">
        <f t="shared" si="18"/>
        <v/>
      </c>
      <c r="Q607" s="93" t="str">
        <f t="shared" si="19"/>
        <v>151700</v>
      </c>
    </row>
    <row r="608" spans="1:17" ht="12.75" customHeight="1">
      <c r="A608" s="57">
        <v>151800</v>
      </c>
      <c r="B608" s="959" t="s">
        <v>9314</v>
      </c>
      <c r="C608" s="57">
        <v>11000</v>
      </c>
      <c r="D608" s="57">
        <v>151800</v>
      </c>
      <c r="E608" s="958"/>
      <c r="F608" s="958">
        <v>590000</v>
      </c>
      <c r="G608" s="959"/>
      <c r="H608" s="960"/>
      <c r="I608" s="961" t="str">
        <f t="shared" si="18"/>
        <v/>
      </c>
      <c r="J608" s="962"/>
      <c r="Q608" s="93" t="str">
        <f t="shared" si="19"/>
        <v>151800</v>
      </c>
    </row>
    <row r="609" spans="1:17" ht="12.75" customHeight="1">
      <c r="A609" s="57">
        <v>151900</v>
      </c>
      <c r="B609" s="959" t="s">
        <v>9313</v>
      </c>
      <c r="C609" s="57">
        <v>11000</v>
      </c>
      <c r="D609" s="57">
        <v>151900</v>
      </c>
      <c r="E609" s="958"/>
      <c r="F609" s="958">
        <v>590000</v>
      </c>
      <c r="G609" s="959"/>
      <c r="H609" s="960"/>
      <c r="I609" s="961" t="str">
        <f t="shared" si="18"/>
        <v/>
      </c>
      <c r="J609" s="962"/>
      <c r="Q609" s="93" t="str">
        <f t="shared" si="19"/>
        <v>151900</v>
      </c>
    </row>
    <row r="610" spans="1:17" ht="12.75" customHeight="1">
      <c r="A610" s="57">
        <v>152000</v>
      </c>
      <c r="B610" s="959" t="s">
        <v>9311</v>
      </c>
      <c r="C610" s="57">
        <v>11000</v>
      </c>
      <c r="D610" s="57">
        <v>152000</v>
      </c>
      <c r="E610" s="958"/>
      <c r="F610" s="958">
        <v>590000</v>
      </c>
      <c r="G610" s="959"/>
      <c r="H610" s="960"/>
      <c r="I610" s="961" t="str">
        <f t="shared" si="18"/>
        <v/>
      </c>
      <c r="J610" s="962"/>
      <c r="Q610" s="93" t="str">
        <f t="shared" si="19"/>
        <v>152000</v>
      </c>
    </row>
    <row r="611" spans="1:17" ht="12.75" customHeight="1">
      <c r="A611" s="431">
        <v>152100</v>
      </c>
      <c r="B611" s="422" t="s">
        <v>9729</v>
      </c>
      <c r="C611" s="431">
        <v>11000</v>
      </c>
      <c r="D611" s="431">
        <v>152100</v>
      </c>
      <c r="E611" s="431"/>
      <c r="F611" s="431">
        <v>590000</v>
      </c>
      <c r="G611" s="422"/>
      <c r="H611" s="38"/>
      <c r="I611" s="93" t="str">
        <f t="shared" si="18"/>
        <v/>
      </c>
      <c r="J611" s="547"/>
      <c r="Q611" s="93" t="str">
        <f t="shared" si="19"/>
        <v>152100</v>
      </c>
    </row>
    <row r="612" spans="1:17" ht="12.75" customHeight="1">
      <c r="A612" s="57">
        <v>160000</v>
      </c>
      <c r="B612" s="58" t="s">
        <v>99</v>
      </c>
      <c r="C612" s="57">
        <v>11000</v>
      </c>
      <c r="D612" s="57">
        <v>160000</v>
      </c>
      <c r="E612" s="57"/>
      <c r="F612" s="57">
        <v>611100</v>
      </c>
      <c r="G612" s="58"/>
      <c r="H612" s="38"/>
      <c r="I612" s="93" t="str">
        <f t="shared" si="18"/>
        <v/>
      </c>
      <c r="Q612" s="93" t="str">
        <f t="shared" si="19"/>
        <v>160000</v>
      </c>
    </row>
    <row r="613" spans="1:17" ht="12.75" customHeight="1">
      <c r="A613" s="57">
        <v>160002</v>
      </c>
      <c r="B613" s="58" t="s">
        <v>6584</v>
      </c>
      <c r="C613" s="57">
        <v>11000</v>
      </c>
      <c r="D613" s="57">
        <v>160002</v>
      </c>
      <c r="E613" s="57"/>
      <c r="F613" s="57">
        <v>622130</v>
      </c>
      <c r="G613" s="58"/>
      <c r="H613" s="38"/>
      <c r="I613" s="93" t="str">
        <f t="shared" si="18"/>
        <v/>
      </c>
      <c r="Q613" s="93" t="str">
        <f t="shared" si="19"/>
        <v>160002</v>
      </c>
    </row>
    <row r="614" spans="1:17" ht="12.75" customHeight="1">
      <c r="A614" s="57">
        <v>160003</v>
      </c>
      <c r="B614" s="58" t="s">
        <v>657</v>
      </c>
      <c r="C614" s="57">
        <v>11000</v>
      </c>
      <c r="D614" s="57">
        <v>160003</v>
      </c>
      <c r="E614" s="57"/>
      <c r="F614" s="57">
        <v>622130</v>
      </c>
      <c r="G614" s="58"/>
      <c r="H614" s="38"/>
      <c r="I614" s="93" t="str">
        <f t="shared" si="18"/>
        <v/>
      </c>
      <c r="Q614" s="93" t="str">
        <f t="shared" si="19"/>
        <v>160003</v>
      </c>
    </row>
    <row r="615" spans="1:17" ht="12.75" customHeight="1">
      <c r="A615" s="57">
        <v>160004</v>
      </c>
      <c r="B615" s="58" t="s">
        <v>658</v>
      </c>
      <c r="C615" s="57">
        <v>11000</v>
      </c>
      <c r="D615" s="57">
        <v>160004</v>
      </c>
      <c r="E615" s="57"/>
      <c r="F615" s="57">
        <v>622130</v>
      </c>
      <c r="G615" s="58"/>
      <c r="H615" s="38"/>
      <c r="I615" s="93" t="str">
        <f t="shared" si="18"/>
        <v/>
      </c>
      <c r="Q615" s="93" t="str">
        <f t="shared" si="19"/>
        <v>160004</v>
      </c>
    </row>
    <row r="616" spans="1:17" ht="12.75" customHeight="1">
      <c r="A616" s="57">
        <v>160005</v>
      </c>
      <c r="B616" s="58" t="s">
        <v>659</v>
      </c>
      <c r="C616" s="57">
        <v>11000</v>
      </c>
      <c r="D616" s="57">
        <v>160005</v>
      </c>
      <c r="E616" s="57"/>
      <c r="F616" s="57">
        <v>622130</v>
      </c>
      <c r="G616" s="58"/>
      <c r="H616" s="38"/>
      <c r="I616" s="93" t="str">
        <f t="shared" si="18"/>
        <v/>
      </c>
      <c r="Q616" s="93" t="str">
        <f t="shared" si="19"/>
        <v>160005</v>
      </c>
    </row>
    <row r="617" spans="1:17" ht="12.75" customHeight="1">
      <c r="A617" s="57">
        <v>160007</v>
      </c>
      <c r="B617" s="58" t="s">
        <v>660</v>
      </c>
      <c r="C617" s="57">
        <v>11000</v>
      </c>
      <c r="D617" s="57">
        <v>160007</v>
      </c>
      <c r="E617" s="57"/>
      <c r="F617" s="57">
        <v>622130</v>
      </c>
      <c r="G617" s="58"/>
      <c r="H617" s="38" t="s">
        <v>6488</v>
      </c>
      <c r="I617" s="93" t="str">
        <f t="shared" si="18"/>
        <v>End</v>
      </c>
      <c r="Q617" s="93" t="str">
        <f t="shared" si="19"/>
        <v>160007</v>
      </c>
    </row>
    <row r="618" spans="1:17" ht="12.75" customHeight="1">
      <c r="A618" s="57">
        <v>160013</v>
      </c>
      <c r="B618" s="58" t="s">
        <v>7787</v>
      </c>
      <c r="C618" s="57">
        <v>11000</v>
      </c>
      <c r="D618" s="57">
        <v>160013</v>
      </c>
      <c r="E618" s="57"/>
      <c r="F618" s="57">
        <v>460101</v>
      </c>
      <c r="G618" s="58"/>
      <c r="H618" s="38"/>
      <c r="I618" s="93" t="str">
        <f t="shared" si="18"/>
        <v/>
      </c>
      <c r="Q618" s="93" t="str">
        <f t="shared" si="19"/>
        <v>160013</v>
      </c>
    </row>
    <row r="619" spans="1:17" ht="12.75" customHeight="1">
      <c r="A619" s="57">
        <v>160100</v>
      </c>
      <c r="B619" s="58" t="s">
        <v>101</v>
      </c>
      <c r="C619" s="57">
        <v>11000</v>
      </c>
      <c r="D619" s="57">
        <v>160100</v>
      </c>
      <c r="E619" s="57"/>
      <c r="F619" s="57">
        <v>611200</v>
      </c>
      <c r="G619" s="58"/>
      <c r="H619" s="38"/>
      <c r="I619" s="93" t="str">
        <f t="shared" si="18"/>
        <v/>
      </c>
      <c r="Q619" s="93" t="str">
        <f t="shared" si="19"/>
        <v>160100</v>
      </c>
    </row>
    <row r="620" spans="1:17" ht="12.75" customHeight="1">
      <c r="A620" s="57">
        <v>160103</v>
      </c>
      <c r="B620" s="58" t="s">
        <v>5623</v>
      </c>
      <c r="C620" s="57">
        <v>11000</v>
      </c>
      <c r="D620" s="57">
        <v>160103</v>
      </c>
      <c r="E620" s="57"/>
      <c r="F620" s="57">
        <v>632000</v>
      </c>
      <c r="G620" s="58"/>
      <c r="H620" s="38" t="s">
        <v>6667</v>
      </c>
      <c r="I620" s="93" t="str">
        <f t="shared" si="18"/>
        <v>End</v>
      </c>
      <c r="Q620" s="93" t="str">
        <f t="shared" si="19"/>
        <v>160103</v>
      </c>
    </row>
    <row r="621" spans="1:17" ht="12.75" customHeight="1">
      <c r="A621" s="57">
        <v>160104</v>
      </c>
      <c r="B621" s="58" t="s">
        <v>5624</v>
      </c>
      <c r="C621" s="57">
        <v>11000</v>
      </c>
      <c r="D621" s="57">
        <v>160104</v>
      </c>
      <c r="E621" s="57"/>
      <c r="F621" s="57">
        <v>632000</v>
      </c>
      <c r="G621" s="58"/>
      <c r="H621" s="38" t="s">
        <v>6667</v>
      </c>
      <c r="I621" s="93" t="str">
        <f t="shared" si="18"/>
        <v>End</v>
      </c>
      <c r="Q621" s="93" t="str">
        <f t="shared" si="19"/>
        <v>160104</v>
      </c>
    </row>
    <row r="622" spans="1:17" ht="12.75" customHeight="1">
      <c r="A622" s="57">
        <v>160105</v>
      </c>
      <c r="B622" s="58" t="s">
        <v>5625</v>
      </c>
      <c r="C622" s="57">
        <v>11000</v>
      </c>
      <c r="D622" s="57">
        <v>160105</v>
      </c>
      <c r="E622" s="57"/>
      <c r="F622" s="57">
        <v>632000</v>
      </c>
      <c r="G622" s="58"/>
      <c r="H622" s="38" t="s">
        <v>6667</v>
      </c>
      <c r="I622" s="93" t="str">
        <f t="shared" si="18"/>
        <v>End</v>
      </c>
      <c r="Q622" s="93" t="str">
        <f t="shared" si="19"/>
        <v>160105</v>
      </c>
    </row>
    <row r="623" spans="1:17" ht="12.75" customHeight="1">
      <c r="A623" s="432">
        <v>160113</v>
      </c>
      <c r="B623" s="433" t="s">
        <v>7828</v>
      </c>
      <c r="C623" s="432">
        <v>11330</v>
      </c>
      <c r="D623" s="432">
        <v>160113</v>
      </c>
      <c r="E623" s="432"/>
      <c r="F623" s="432">
        <v>663000</v>
      </c>
      <c r="G623" s="433"/>
      <c r="H623" s="434" t="s">
        <v>8313</v>
      </c>
      <c r="I623" s="93" t="str">
        <f t="shared" si="18"/>
        <v>End</v>
      </c>
      <c r="Q623" s="93" t="str">
        <f t="shared" si="19"/>
        <v>160113</v>
      </c>
    </row>
    <row r="624" spans="1:17" ht="12.75" customHeight="1">
      <c r="A624" s="57">
        <v>160200</v>
      </c>
      <c r="B624" s="58" t="s">
        <v>106</v>
      </c>
      <c r="C624" s="57">
        <v>11000</v>
      </c>
      <c r="D624" s="57">
        <v>160200</v>
      </c>
      <c r="E624" s="57"/>
      <c r="F624" s="57">
        <v>611700</v>
      </c>
      <c r="G624" s="58"/>
      <c r="H624" s="38"/>
      <c r="I624" s="93" t="str">
        <f t="shared" si="18"/>
        <v/>
      </c>
      <c r="Q624" s="93" t="str">
        <f t="shared" si="19"/>
        <v>160200</v>
      </c>
    </row>
    <row r="625" spans="1:17" ht="12.75" customHeight="1">
      <c r="A625" s="1002">
        <v>160205</v>
      </c>
      <c r="B625" s="1003" t="s">
        <v>9364</v>
      </c>
      <c r="C625" s="1002">
        <v>11000</v>
      </c>
      <c r="D625" s="1002">
        <v>160205</v>
      </c>
      <c r="E625" s="1002"/>
      <c r="F625" s="1002">
        <v>530403</v>
      </c>
      <c r="G625" s="1003"/>
      <c r="H625" s="1004"/>
      <c r="I625" s="1005" t="str">
        <f t="shared" si="18"/>
        <v/>
      </c>
      <c r="J625" s="1006"/>
      <c r="Q625" s="93" t="str">
        <f t="shared" si="19"/>
        <v>160205</v>
      </c>
    </row>
    <row r="626" spans="1:17" ht="12.75" customHeight="1">
      <c r="A626" s="57">
        <v>160300</v>
      </c>
      <c r="B626" s="58" t="s">
        <v>3792</v>
      </c>
      <c r="C626" s="57">
        <v>11000</v>
      </c>
      <c r="D626" s="57">
        <v>160300</v>
      </c>
      <c r="E626" s="57"/>
      <c r="F626" s="57">
        <v>613000</v>
      </c>
      <c r="G626" s="58"/>
      <c r="H626" s="38"/>
      <c r="I626" s="93" t="str">
        <f t="shared" si="18"/>
        <v/>
      </c>
      <c r="Q626" s="93" t="str">
        <f t="shared" si="19"/>
        <v>160300</v>
      </c>
    </row>
    <row r="627" spans="1:17" ht="12.75" customHeight="1">
      <c r="A627" s="57">
        <v>160400</v>
      </c>
      <c r="B627" s="1205" t="s">
        <v>9742</v>
      </c>
      <c r="C627" s="57">
        <v>11000</v>
      </c>
      <c r="D627" s="57">
        <v>160400</v>
      </c>
      <c r="E627" s="57"/>
      <c r="F627" s="57">
        <v>611401</v>
      </c>
      <c r="G627" s="58"/>
      <c r="H627" s="38"/>
      <c r="I627" s="93" t="str">
        <f t="shared" si="18"/>
        <v/>
      </c>
      <c r="Q627" s="93" t="str">
        <f t="shared" si="19"/>
        <v>160400</v>
      </c>
    </row>
    <row r="628" spans="1:17" ht="12.75" customHeight="1">
      <c r="A628" s="57">
        <v>160500</v>
      </c>
      <c r="B628" s="58" t="s">
        <v>2038</v>
      </c>
      <c r="C628" s="57">
        <v>11000</v>
      </c>
      <c r="D628" s="57">
        <v>160500</v>
      </c>
      <c r="E628" s="57"/>
      <c r="F628" s="57">
        <v>631010</v>
      </c>
      <c r="G628" s="58"/>
      <c r="H628" s="38"/>
      <c r="I628" s="93" t="str">
        <f t="shared" si="18"/>
        <v/>
      </c>
      <c r="Q628" s="93" t="str">
        <f t="shared" si="19"/>
        <v>160500</v>
      </c>
    </row>
    <row r="629" spans="1:17" ht="12.75" customHeight="1">
      <c r="A629" s="57">
        <v>160600</v>
      </c>
      <c r="B629" s="58" t="s">
        <v>2039</v>
      </c>
      <c r="C629" s="57">
        <v>11000</v>
      </c>
      <c r="D629" s="57">
        <v>160600</v>
      </c>
      <c r="E629" s="57"/>
      <c r="F629" s="57">
        <v>631012</v>
      </c>
      <c r="G629" s="58"/>
      <c r="H629" s="38" t="s">
        <v>5192</v>
      </c>
      <c r="I629" s="93" t="str">
        <f t="shared" si="18"/>
        <v>End</v>
      </c>
      <c r="Q629" s="93" t="str">
        <f t="shared" si="19"/>
        <v>160600</v>
      </c>
    </row>
    <row r="630" spans="1:17" ht="12.75" customHeight="1">
      <c r="A630" s="57">
        <v>160700</v>
      </c>
      <c r="B630" s="58" t="s">
        <v>2040</v>
      </c>
      <c r="C630" s="57">
        <v>11000</v>
      </c>
      <c r="D630" s="57">
        <v>160700</v>
      </c>
      <c r="E630" s="57"/>
      <c r="F630" s="57">
        <v>631013</v>
      </c>
      <c r="G630" s="58"/>
      <c r="H630" s="38" t="s">
        <v>5192</v>
      </c>
      <c r="I630" s="93" t="str">
        <f t="shared" si="18"/>
        <v>End</v>
      </c>
      <c r="Q630" s="93" t="str">
        <f t="shared" si="19"/>
        <v>160700</v>
      </c>
    </row>
    <row r="631" spans="1:17" ht="12.75" customHeight="1">
      <c r="A631" s="57">
        <v>160800</v>
      </c>
      <c r="B631" s="58" t="s">
        <v>3824</v>
      </c>
      <c r="C631" s="57">
        <v>11000</v>
      </c>
      <c r="D631" s="57">
        <v>160800</v>
      </c>
      <c r="E631" s="57"/>
      <c r="F631" s="57">
        <v>672002</v>
      </c>
      <c r="G631" s="58"/>
      <c r="H631" s="38" t="s">
        <v>5192</v>
      </c>
      <c r="I631" s="93" t="str">
        <f t="shared" si="18"/>
        <v>End</v>
      </c>
      <c r="Q631" s="93" t="str">
        <f t="shared" si="19"/>
        <v>160800</v>
      </c>
    </row>
    <row r="632" spans="1:17" ht="12.75" customHeight="1">
      <c r="A632" s="57">
        <v>160900</v>
      </c>
      <c r="B632" s="58" t="s">
        <v>652</v>
      </c>
      <c r="C632" s="57">
        <v>11000</v>
      </c>
      <c r="D632" s="57">
        <v>160900</v>
      </c>
      <c r="E632" s="57"/>
      <c r="F632" s="57">
        <v>621200</v>
      </c>
      <c r="G632" s="58"/>
      <c r="H632" s="38"/>
      <c r="I632" s="93" t="str">
        <f t="shared" si="18"/>
        <v/>
      </c>
      <c r="Q632" s="93" t="str">
        <f t="shared" si="19"/>
        <v>160900</v>
      </c>
    </row>
    <row r="633" spans="1:17" ht="12.75" customHeight="1">
      <c r="A633" s="57">
        <v>161000</v>
      </c>
      <c r="B633" s="58" t="s">
        <v>654</v>
      </c>
      <c r="C633" s="57">
        <v>11000</v>
      </c>
      <c r="D633" s="57">
        <v>161000</v>
      </c>
      <c r="E633" s="57"/>
      <c r="F633" s="57">
        <v>623100</v>
      </c>
      <c r="G633" s="58"/>
      <c r="H633" s="38"/>
      <c r="I633" s="93" t="str">
        <f t="shared" si="18"/>
        <v/>
      </c>
      <c r="Q633" s="93" t="str">
        <f t="shared" si="19"/>
        <v>161000</v>
      </c>
    </row>
    <row r="634" spans="1:17" ht="12.75" customHeight="1">
      <c r="A634" s="57">
        <v>161100</v>
      </c>
      <c r="B634" s="58" t="s">
        <v>656</v>
      </c>
      <c r="C634" s="57">
        <v>11000</v>
      </c>
      <c r="D634" s="57">
        <v>161100</v>
      </c>
      <c r="E634" s="57"/>
      <c r="F634" s="57">
        <v>622120</v>
      </c>
      <c r="G634" s="58"/>
      <c r="H634" s="38"/>
      <c r="I634" s="93" t="str">
        <f t="shared" si="18"/>
        <v/>
      </c>
      <c r="Q634" s="93" t="str">
        <f t="shared" si="19"/>
        <v>161100</v>
      </c>
    </row>
    <row r="635" spans="1:17" ht="12.75" customHeight="1">
      <c r="A635" s="57">
        <v>161200</v>
      </c>
      <c r="B635" s="58" t="s">
        <v>664</v>
      </c>
      <c r="C635" s="57">
        <v>11000</v>
      </c>
      <c r="D635" s="57">
        <v>161200</v>
      </c>
      <c r="E635" s="57"/>
      <c r="F635" s="57">
        <v>624200</v>
      </c>
      <c r="G635" s="58"/>
      <c r="H635" s="38"/>
      <c r="I635" s="93" t="str">
        <f t="shared" si="18"/>
        <v/>
      </c>
      <c r="Q635" s="93" t="str">
        <f t="shared" si="19"/>
        <v>161200</v>
      </c>
    </row>
    <row r="636" spans="1:17" ht="12.75" customHeight="1">
      <c r="A636" s="57">
        <v>161300</v>
      </c>
      <c r="B636" s="58" t="s">
        <v>666</v>
      </c>
      <c r="C636" s="57">
        <v>11000</v>
      </c>
      <c r="D636" s="57">
        <v>161300</v>
      </c>
      <c r="E636" s="57"/>
      <c r="F636" s="57">
        <v>633050</v>
      </c>
      <c r="G636" s="58"/>
      <c r="H636" s="38"/>
      <c r="I636" s="93" t="str">
        <f t="shared" si="18"/>
        <v/>
      </c>
      <c r="Q636" s="93" t="str">
        <f t="shared" si="19"/>
        <v>161300</v>
      </c>
    </row>
    <row r="637" spans="1:17" ht="12.75" customHeight="1">
      <c r="A637" s="57">
        <v>161400</v>
      </c>
      <c r="B637" s="58" t="s">
        <v>671</v>
      </c>
      <c r="C637" s="57">
        <v>11000</v>
      </c>
      <c r="D637" s="57">
        <v>161400</v>
      </c>
      <c r="E637" s="57"/>
      <c r="F637" s="57">
        <v>621300</v>
      </c>
      <c r="G637" s="58"/>
      <c r="H637" s="38"/>
      <c r="I637" s="93" t="str">
        <f t="shared" si="18"/>
        <v/>
      </c>
      <c r="Q637" s="93" t="str">
        <f t="shared" si="19"/>
        <v>161400</v>
      </c>
    </row>
    <row r="638" spans="1:17" ht="12.75" customHeight="1">
      <c r="A638" s="57">
        <v>161500</v>
      </c>
      <c r="B638" s="58" t="s">
        <v>2625</v>
      </c>
      <c r="C638" s="57">
        <v>11000</v>
      </c>
      <c r="D638" s="57">
        <v>161500</v>
      </c>
      <c r="E638" s="57"/>
      <c r="F638" s="57">
        <v>634000</v>
      </c>
      <c r="G638" s="58"/>
      <c r="H638" s="38"/>
      <c r="I638" s="93" t="str">
        <f t="shared" si="18"/>
        <v/>
      </c>
      <c r="Q638" s="93" t="str">
        <f t="shared" si="19"/>
        <v>161500</v>
      </c>
    </row>
    <row r="639" spans="1:17" ht="12.75" customHeight="1">
      <c r="A639" s="57">
        <v>161600</v>
      </c>
      <c r="B639" s="38" t="s">
        <v>6882</v>
      </c>
      <c r="C639" s="57">
        <v>11000</v>
      </c>
      <c r="D639" s="57">
        <v>161600</v>
      </c>
      <c r="E639" s="57"/>
      <c r="F639" s="57">
        <v>632000</v>
      </c>
      <c r="G639" s="58"/>
      <c r="H639" s="38"/>
      <c r="I639" s="93" t="str">
        <f t="shared" si="18"/>
        <v/>
      </c>
      <c r="Q639" s="93" t="str">
        <f t="shared" si="19"/>
        <v>161600</v>
      </c>
    </row>
    <row r="640" spans="1:17" ht="12.75" customHeight="1">
      <c r="A640" s="57">
        <v>161700</v>
      </c>
      <c r="B640" s="58" t="s">
        <v>2627</v>
      </c>
      <c r="C640" s="57">
        <v>11000</v>
      </c>
      <c r="D640" s="57">
        <v>161700</v>
      </c>
      <c r="E640" s="57"/>
      <c r="F640" s="57">
        <v>634300</v>
      </c>
      <c r="G640" s="58"/>
      <c r="H640" s="38"/>
      <c r="I640" s="93" t="str">
        <f t="shared" si="18"/>
        <v/>
      </c>
      <c r="Q640" s="93" t="str">
        <f t="shared" si="19"/>
        <v>161700</v>
      </c>
    </row>
    <row r="641" spans="1:17" ht="12.75" customHeight="1">
      <c r="A641" s="57">
        <v>161800</v>
      </c>
      <c r="B641" s="58" t="s">
        <v>572</v>
      </c>
      <c r="C641" s="57">
        <v>11000</v>
      </c>
      <c r="D641" s="57">
        <v>161800</v>
      </c>
      <c r="E641" s="57"/>
      <c r="F641" s="57">
        <v>633010</v>
      </c>
      <c r="G641" s="58"/>
      <c r="H641" s="38"/>
      <c r="I641" s="93" t="str">
        <f t="shared" si="18"/>
        <v/>
      </c>
      <c r="Q641" s="93" t="str">
        <f t="shared" si="19"/>
        <v>161800</v>
      </c>
    </row>
    <row r="642" spans="1:17" ht="12.75" customHeight="1">
      <c r="A642" s="57">
        <v>161900</v>
      </c>
      <c r="B642" s="58" t="s">
        <v>573</v>
      </c>
      <c r="C642" s="57">
        <v>11000</v>
      </c>
      <c r="D642" s="57">
        <v>161900</v>
      </c>
      <c r="E642" s="57"/>
      <c r="F642" s="57">
        <v>633020</v>
      </c>
      <c r="G642" s="58"/>
      <c r="H642" s="38"/>
      <c r="I642" s="93" t="str">
        <f t="shared" si="18"/>
        <v/>
      </c>
      <c r="Q642" s="93" t="str">
        <f t="shared" si="19"/>
        <v>161900</v>
      </c>
    </row>
    <row r="643" spans="1:17" ht="12.75" customHeight="1">
      <c r="A643" s="57">
        <v>162000</v>
      </c>
      <c r="B643" s="38" t="s">
        <v>4769</v>
      </c>
      <c r="C643" s="57">
        <v>11000</v>
      </c>
      <c r="D643" s="57">
        <v>162000</v>
      </c>
      <c r="E643" s="57"/>
      <c r="F643" s="57">
        <v>633060</v>
      </c>
      <c r="G643" s="58"/>
      <c r="H643" s="38"/>
      <c r="I643" s="93" t="str">
        <f t="shared" si="18"/>
        <v/>
      </c>
      <c r="Q643" s="93" t="str">
        <f t="shared" si="19"/>
        <v>162000</v>
      </c>
    </row>
    <row r="644" spans="1:17" ht="12.75" customHeight="1">
      <c r="A644" s="57">
        <v>162100</v>
      </c>
      <c r="B644" s="58" t="s">
        <v>575</v>
      </c>
      <c r="C644" s="57">
        <v>11000</v>
      </c>
      <c r="D644" s="57">
        <v>162100</v>
      </c>
      <c r="E644" s="57"/>
      <c r="F644" s="57">
        <v>633080</v>
      </c>
      <c r="G644" s="58"/>
      <c r="H644" s="38" t="s">
        <v>4218</v>
      </c>
      <c r="I644" s="93" t="str">
        <f t="shared" si="18"/>
        <v>End</v>
      </c>
      <c r="Q644" s="93" t="str">
        <f t="shared" si="19"/>
        <v>162100</v>
      </c>
    </row>
    <row r="645" spans="1:17" ht="12.75" customHeight="1">
      <c r="A645" s="57">
        <v>162200</v>
      </c>
      <c r="B645" s="38" t="s">
        <v>5619</v>
      </c>
      <c r="C645" s="57">
        <v>11000</v>
      </c>
      <c r="D645" s="57">
        <v>162200</v>
      </c>
      <c r="E645" s="57"/>
      <c r="F645" s="57">
        <v>611401</v>
      </c>
      <c r="G645" s="58"/>
      <c r="H645" s="38"/>
      <c r="I645" s="93" t="str">
        <f t="shared" si="18"/>
        <v/>
      </c>
      <c r="Q645" s="93" t="str">
        <f t="shared" si="19"/>
        <v>162200</v>
      </c>
    </row>
    <row r="646" spans="1:17" ht="12.75" customHeight="1">
      <c r="A646" s="57">
        <v>162300</v>
      </c>
      <c r="B646" s="58" t="s">
        <v>3764</v>
      </c>
      <c r="C646" s="57">
        <v>11000</v>
      </c>
      <c r="D646" s="57">
        <v>162300</v>
      </c>
      <c r="E646" s="57"/>
      <c r="F646" s="57">
        <v>672003</v>
      </c>
      <c r="G646" s="58"/>
      <c r="H646" s="38"/>
      <c r="I646" s="93" t="str">
        <f t="shared" si="18"/>
        <v/>
      </c>
      <c r="Q646" s="93" t="str">
        <f t="shared" si="19"/>
        <v>162300</v>
      </c>
    </row>
    <row r="647" spans="1:17" ht="12.75" customHeight="1">
      <c r="A647" s="57">
        <v>162400</v>
      </c>
      <c r="B647" s="38" t="s">
        <v>4763</v>
      </c>
      <c r="C647" s="57">
        <v>11000</v>
      </c>
      <c r="D647" s="57">
        <v>162400</v>
      </c>
      <c r="E647" s="57"/>
      <c r="F647" s="57">
        <v>611401</v>
      </c>
      <c r="G647" s="58"/>
      <c r="H647" s="38"/>
      <c r="I647" s="93" t="str">
        <f t="shared" si="18"/>
        <v/>
      </c>
      <c r="Q647" s="93" t="str">
        <f t="shared" si="19"/>
        <v>162400</v>
      </c>
    </row>
    <row r="648" spans="1:17" ht="12.75" customHeight="1">
      <c r="A648" s="57">
        <v>162500</v>
      </c>
      <c r="B648" s="58" t="s">
        <v>3775</v>
      </c>
      <c r="C648" s="57">
        <v>11000</v>
      </c>
      <c r="D648" s="57">
        <v>162500</v>
      </c>
      <c r="E648" s="57"/>
      <c r="F648" s="57">
        <v>624300</v>
      </c>
      <c r="G648" s="58"/>
      <c r="H648" s="38"/>
      <c r="I648" s="93" t="str">
        <f t="shared" si="18"/>
        <v/>
      </c>
      <c r="Q648" s="93" t="str">
        <f t="shared" si="19"/>
        <v>162500</v>
      </c>
    </row>
    <row r="649" spans="1:17" ht="12.75" customHeight="1">
      <c r="A649" s="57">
        <v>162600</v>
      </c>
      <c r="B649" s="38" t="s">
        <v>4058</v>
      </c>
      <c r="C649" s="57">
        <v>11000</v>
      </c>
      <c r="D649" s="57">
        <v>162600</v>
      </c>
      <c r="E649" s="57"/>
      <c r="F649" s="57">
        <v>672001</v>
      </c>
      <c r="G649" s="58"/>
      <c r="H649" s="38"/>
      <c r="I649" s="93" t="str">
        <f t="shared" ref="I649:I712" si="20">LEFT(H649,3)</f>
        <v/>
      </c>
      <c r="Q649" s="93" t="str">
        <f t="shared" si="19"/>
        <v>162600</v>
      </c>
    </row>
    <row r="650" spans="1:17" ht="12.75" customHeight="1">
      <c r="A650" s="57">
        <v>162700</v>
      </c>
      <c r="B650" s="38" t="s">
        <v>6048</v>
      </c>
      <c r="C650" s="57">
        <v>11000</v>
      </c>
      <c r="D650" s="57">
        <v>162700</v>
      </c>
      <c r="E650" s="57"/>
      <c r="F650" s="57">
        <v>672004</v>
      </c>
      <c r="G650" s="58"/>
      <c r="H650" s="38"/>
      <c r="I650" s="93" t="str">
        <f t="shared" si="20"/>
        <v/>
      </c>
      <c r="Q650" s="93" t="str">
        <f t="shared" ref="Q650:Q713" si="21">TEXT($A650,0)</f>
        <v>162700</v>
      </c>
    </row>
    <row r="651" spans="1:17" ht="12.75" customHeight="1">
      <c r="A651" s="57">
        <v>162800</v>
      </c>
      <c r="B651" s="58" t="s">
        <v>2224</v>
      </c>
      <c r="C651" s="57">
        <v>11000</v>
      </c>
      <c r="D651" s="57">
        <v>162800</v>
      </c>
      <c r="E651" s="57"/>
      <c r="F651" s="57">
        <v>671000</v>
      </c>
      <c r="G651" s="58"/>
      <c r="H651" s="38"/>
      <c r="I651" s="93" t="str">
        <f t="shared" si="20"/>
        <v/>
      </c>
      <c r="Q651" s="93" t="str">
        <f t="shared" si="21"/>
        <v>162800</v>
      </c>
    </row>
    <row r="652" spans="1:17" ht="12.75" customHeight="1">
      <c r="A652" s="57">
        <v>162900</v>
      </c>
      <c r="B652" s="58" t="s">
        <v>6577</v>
      </c>
      <c r="C652" s="57">
        <v>11000</v>
      </c>
      <c r="D652" s="57">
        <v>162900</v>
      </c>
      <c r="E652" s="57"/>
      <c r="F652" s="57">
        <v>672000</v>
      </c>
      <c r="G652" s="58"/>
      <c r="H652" s="38"/>
      <c r="I652" s="93" t="str">
        <f t="shared" si="20"/>
        <v/>
      </c>
      <c r="Q652" s="93" t="str">
        <f t="shared" si="21"/>
        <v>162900</v>
      </c>
    </row>
    <row r="653" spans="1:17" ht="12.75" customHeight="1">
      <c r="A653" s="57">
        <v>163000</v>
      </c>
      <c r="B653" s="58" t="s">
        <v>2626</v>
      </c>
      <c r="C653" s="57">
        <v>11000</v>
      </c>
      <c r="D653" s="57">
        <v>163000</v>
      </c>
      <c r="E653" s="57"/>
      <c r="F653" s="57">
        <v>634200</v>
      </c>
      <c r="G653" s="58"/>
      <c r="H653" s="38"/>
      <c r="I653" s="93" t="str">
        <f t="shared" si="20"/>
        <v/>
      </c>
      <c r="Q653" s="93" t="str">
        <f t="shared" si="21"/>
        <v>163000</v>
      </c>
    </row>
    <row r="654" spans="1:17" ht="12.75" customHeight="1">
      <c r="A654" s="57">
        <v>163100</v>
      </c>
      <c r="B654" s="58" t="s">
        <v>3664</v>
      </c>
      <c r="C654" s="57">
        <v>11000</v>
      </c>
      <c r="D654" s="57">
        <v>163100</v>
      </c>
      <c r="E654" s="57"/>
      <c r="F654" s="57">
        <v>611401</v>
      </c>
      <c r="G654" s="58"/>
      <c r="H654" s="38"/>
      <c r="I654" s="93" t="str">
        <f t="shared" si="20"/>
        <v/>
      </c>
      <c r="Q654" s="93" t="str">
        <f t="shared" si="21"/>
        <v>163100</v>
      </c>
    </row>
    <row r="655" spans="1:17" ht="12.75" customHeight="1">
      <c r="A655" s="57">
        <v>163200</v>
      </c>
      <c r="B655" s="58" t="s">
        <v>5363</v>
      </c>
      <c r="C655" s="57">
        <v>11000</v>
      </c>
      <c r="D655" s="57">
        <v>163200</v>
      </c>
      <c r="E655" s="57"/>
      <c r="F655" s="57">
        <v>632000</v>
      </c>
      <c r="G655" s="58"/>
      <c r="H655" s="38" t="s">
        <v>6884</v>
      </c>
      <c r="I655" s="93" t="str">
        <f t="shared" si="20"/>
        <v>End</v>
      </c>
      <c r="Q655" s="93" t="str">
        <f t="shared" si="21"/>
        <v>163200</v>
      </c>
    </row>
    <row r="656" spans="1:17" ht="12.75" customHeight="1">
      <c r="A656" s="57">
        <v>163300</v>
      </c>
      <c r="B656" s="58" t="s">
        <v>6883</v>
      </c>
      <c r="C656" s="57">
        <v>11000</v>
      </c>
      <c r="D656" s="57">
        <v>163300</v>
      </c>
      <c r="E656" s="57"/>
      <c r="F656" s="57">
        <v>632000</v>
      </c>
      <c r="G656" s="58"/>
      <c r="H656" s="38"/>
      <c r="I656" s="93" t="str">
        <f t="shared" si="20"/>
        <v/>
      </c>
      <c r="Q656" s="93" t="str">
        <f t="shared" si="21"/>
        <v>163300</v>
      </c>
    </row>
    <row r="657" spans="1:17" ht="12.75" customHeight="1">
      <c r="A657" s="57">
        <v>163400</v>
      </c>
      <c r="B657" s="58" t="s">
        <v>3732</v>
      </c>
      <c r="C657" s="57">
        <v>11000</v>
      </c>
      <c r="D657" s="57">
        <v>163400</v>
      </c>
      <c r="E657" s="57"/>
      <c r="F657" s="57">
        <v>611400</v>
      </c>
      <c r="G657" s="58"/>
      <c r="H657" s="38"/>
      <c r="I657" s="93" t="str">
        <f t="shared" si="20"/>
        <v/>
      </c>
      <c r="Q657" s="93" t="str">
        <f t="shared" si="21"/>
        <v>163400</v>
      </c>
    </row>
    <row r="658" spans="1:17" ht="12.75" customHeight="1">
      <c r="A658" s="57">
        <v>163500</v>
      </c>
      <c r="B658" s="58" t="s">
        <v>290</v>
      </c>
      <c r="C658" s="57">
        <v>11000</v>
      </c>
      <c r="D658" s="57">
        <v>163500</v>
      </c>
      <c r="E658" s="57"/>
      <c r="F658" s="57">
        <v>612000</v>
      </c>
      <c r="G658" s="58"/>
      <c r="H658" s="38" t="s">
        <v>6108</v>
      </c>
      <c r="I658" s="93" t="str">
        <f t="shared" si="20"/>
        <v>End</v>
      </c>
      <c r="Q658" s="93" t="str">
        <f t="shared" si="21"/>
        <v>163500</v>
      </c>
    </row>
    <row r="659" spans="1:17" ht="12.75" customHeight="1">
      <c r="A659" s="57">
        <v>163600</v>
      </c>
      <c r="B659" s="58" t="s">
        <v>6046</v>
      </c>
      <c r="C659" s="57">
        <v>11000</v>
      </c>
      <c r="D659" s="57">
        <v>163600</v>
      </c>
      <c r="E659" s="57"/>
      <c r="F659" s="57">
        <v>480125</v>
      </c>
      <c r="G659" s="58"/>
      <c r="H659" s="38"/>
      <c r="I659" s="93" t="str">
        <f t="shared" si="20"/>
        <v/>
      </c>
      <c r="Q659" s="93" t="str">
        <f t="shared" si="21"/>
        <v>163600</v>
      </c>
    </row>
    <row r="660" spans="1:17" ht="12.75" customHeight="1">
      <c r="A660" s="57">
        <v>163800</v>
      </c>
      <c r="B660" s="58" t="s">
        <v>3735</v>
      </c>
      <c r="C660" s="57">
        <v>11000</v>
      </c>
      <c r="D660" s="57">
        <v>163800</v>
      </c>
      <c r="E660" s="57"/>
      <c r="F660" s="57">
        <v>612100</v>
      </c>
      <c r="G660" s="58"/>
      <c r="H660" s="38"/>
      <c r="I660" s="93" t="str">
        <f t="shared" si="20"/>
        <v/>
      </c>
      <c r="Q660" s="93" t="str">
        <f t="shared" si="21"/>
        <v>163800</v>
      </c>
    </row>
    <row r="661" spans="1:17" ht="12.75" customHeight="1">
      <c r="A661" s="57">
        <v>163900</v>
      </c>
      <c r="B661" s="38" t="s">
        <v>5670</v>
      </c>
      <c r="C661" s="57">
        <v>11000</v>
      </c>
      <c r="D661" s="57">
        <v>163900</v>
      </c>
      <c r="E661" s="57"/>
      <c r="F661" s="57">
        <v>460104</v>
      </c>
      <c r="G661" s="58"/>
      <c r="H661" s="38"/>
      <c r="I661" s="93" t="str">
        <f t="shared" si="20"/>
        <v/>
      </c>
      <c r="Q661" s="93" t="str">
        <f t="shared" si="21"/>
        <v>163900</v>
      </c>
    </row>
    <row r="662" spans="1:17" ht="12.75" customHeight="1">
      <c r="A662" s="57">
        <v>164000</v>
      </c>
      <c r="B662" s="58" t="s">
        <v>2240</v>
      </c>
      <c r="C662" s="57">
        <v>11000</v>
      </c>
      <c r="D662" s="57">
        <v>164000</v>
      </c>
      <c r="E662" s="57"/>
      <c r="F662" s="57">
        <v>470000</v>
      </c>
      <c r="G662" s="58"/>
      <c r="H662" s="38"/>
      <c r="I662" s="93" t="str">
        <f t="shared" si="20"/>
        <v/>
      </c>
      <c r="Q662" s="93" t="str">
        <f t="shared" si="21"/>
        <v>164000</v>
      </c>
    </row>
    <row r="663" spans="1:17" ht="12.75" customHeight="1">
      <c r="A663" s="57">
        <v>164100</v>
      </c>
      <c r="B663" s="58" t="s">
        <v>103</v>
      </c>
      <c r="C663" s="57">
        <v>11000</v>
      </c>
      <c r="D663" s="57">
        <v>164100</v>
      </c>
      <c r="E663" s="57"/>
      <c r="F663" s="57">
        <v>634100</v>
      </c>
      <c r="G663" s="58"/>
      <c r="H663" s="38"/>
      <c r="I663" s="93" t="str">
        <f t="shared" si="20"/>
        <v/>
      </c>
      <c r="Q663" s="93" t="str">
        <f t="shared" si="21"/>
        <v>164100</v>
      </c>
    </row>
    <row r="664" spans="1:17" ht="12.75" customHeight="1">
      <c r="A664" s="57">
        <v>164200</v>
      </c>
      <c r="B664" s="58" t="s">
        <v>3724</v>
      </c>
      <c r="C664" s="57">
        <v>11000</v>
      </c>
      <c r="D664" s="57">
        <v>164200</v>
      </c>
      <c r="E664" s="57"/>
      <c r="F664" s="57">
        <v>614100</v>
      </c>
      <c r="G664" s="58"/>
      <c r="H664" s="38"/>
      <c r="I664" s="93" t="str">
        <f t="shared" si="20"/>
        <v/>
      </c>
      <c r="Q664" s="93" t="str">
        <f t="shared" si="21"/>
        <v>164200</v>
      </c>
    </row>
    <row r="665" spans="1:17" ht="12.75" customHeight="1">
      <c r="A665" s="57">
        <v>164300</v>
      </c>
      <c r="B665" s="58" t="s">
        <v>576</v>
      </c>
      <c r="C665" s="57">
        <v>11000</v>
      </c>
      <c r="D665" s="57">
        <v>164300</v>
      </c>
      <c r="E665" s="57"/>
      <c r="F665" s="57">
        <v>634001</v>
      </c>
      <c r="G665" s="58"/>
      <c r="H665" s="38"/>
      <c r="I665" s="93" t="str">
        <f t="shared" si="20"/>
        <v/>
      </c>
      <c r="Q665" s="93" t="str">
        <f t="shared" si="21"/>
        <v>164300</v>
      </c>
    </row>
    <row r="666" spans="1:17" ht="12.75" customHeight="1">
      <c r="A666" s="57">
        <v>164400</v>
      </c>
      <c r="B666" s="58" t="s">
        <v>2046</v>
      </c>
      <c r="C666" s="57">
        <v>11000</v>
      </c>
      <c r="D666" s="57">
        <v>164400</v>
      </c>
      <c r="E666" s="57"/>
      <c r="F666" s="57">
        <v>631011</v>
      </c>
      <c r="G666" s="58"/>
      <c r="H666" s="38" t="s">
        <v>5192</v>
      </c>
      <c r="I666" s="93" t="str">
        <f t="shared" si="20"/>
        <v>End</v>
      </c>
      <c r="Q666" s="93" t="str">
        <f t="shared" si="21"/>
        <v>164400</v>
      </c>
    </row>
    <row r="667" spans="1:17" ht="12.75" customHeight="1">
      <c r="A667" s="57">
        <v>164500</v>
      </c>
      <c r="B667" s="58" t="s">
        <v>3671</v>
      </c>
      <c r="C667" s="57">
        <v>11000</v>
      </c>
      <c r="D667" s="57">
        <v>164500</v>
      </c>
      <c r="E667" s="57"/>
      <c r="F667" s="57">
        <v>634301</v>
      </c>
      <c r="G667" s="58"/>
      <c r="H667" s="38" t="s">
        <v>4800</v>
      </c>
      <c r="I667" s="93" t="str">
        <f t="shared" si="20"/>
        <v>End</v>
      </c>
      <c r="Q667" s="93" t="str">
        <f t="shared" si="21"/>
        <v>164500</v>
      </c>
    </row>
    <row r="668" spans="1:17" ht="12.75" customHeight="1">
      <c r="A668" s="57">
        <v>164600</v>
      </c>
      <c r="B668" s="58" t="s">
        <v>2193</v>
      </c>
      <c r="C668" s="57">
        <v>11000</v>
      </c>
      <c r="D668" s="57">
        <v>164600</v>
      </c>
      <c r="E668" s="57"/>
      <c r="F668" s="57">
        <v>661000</v>
      </c>
      <c r="G668" s="58"/>
      <c r="H668" s="38" t="s">
        <v>4194</v>
      </c>
      <c r="I668" s="93" t="str">
        <f t="shared" si="20"/>
        <v>End</v>
      </c>
      <c r="Q668" s="93" t="str">
        <f t="shared" si="21"/>
        <v>164600</v>
      </c>
    </row>
    <row r="669" spans="1:17" ht="12.75" customHeight="1">
      <c r="A669" s="57">
        <v>164700</v>
      </c>
      <c r="B669" s="58" t="s">
        <v>2230</v>
      </c>
      <c r="C669" s="57">
        <v>11000</v>
      </c>
      <c r="D669" s="57">
        <v>164700</v>
      </c>
      <c r="E669" s="57"/>
      <c r="F669" s="57">
        <v>672005</v>
      </c>
      <c r="G669" s="58"/>
      <c r="H669" s="38" t="s">
        <v>5841</v>
      </c>
      <c r="I669" s="93" t="str">
        <f t="shared" si="20"/>
        <v>End</v>
      </c>
      <c r="Q669" s="93" t="str">
        <f t="shared" si="21"/>
        <v>164700</v>
      </c>
    </row>
    <row r="670" spans="1:17" ht="12.75" customHeight="1">
      <c r="A670" s="57">
        <v>164800</v>
      </c>
      <c r="B670" s="58" t="s">
        <v>627</v>
      </c>
      <c r="C670" s="57">
        <v>11000</v>
      </c>
      <c r="D670" s="57">
        <v>164800</v>
      </c>
      <c r="E670" s="57"/>
      <c r="F670" s="57">
        <v>673000</v>
      </c>
      <c r="G670" s="58"/>
      <c r="H670" s="38"/>
      <c r="I670" s="93" t="str">
        <f t="shared" si="20"/>
        <v/>
      </c>
      <c r="Q670" s="93" t="str">
        <f t="shared" si="21"/>
        <v>164800</v>
      </c>
    </row>
    <row r="671" spans="1:17" ht="12.75" customHeight="1">
      <c r="A671" s="57">
        <v>164900</v>
      </c>
      <c r="B671" s="58" t="s">
        <v>2032</v>
      </c>
      <c r="C671" s="57">
        <v>11000</v>
      </c>
      <c r="D671" s="57">
        <v>164900</v>
      </c>
      <c r="E671" s="57"/>
      <c r="F671" s="57">
        <v>633100</v>
      </c>
      <c r="G671" s="58"/>
      <c r="H671" s="38" t="s">
        <v>6108</v>
      </c>
      <c r="I671" s="93" t="str">
        <f t="shared" si="20"/>
        <v>End</v>
      </c>
      <c r="Q671" s="93" t="str">
        <f t="shared" si="21"/>
        <v>164900</v>
      </c>
    </row>
    <row r="672" spans="1:17" ht="12.75" customHeight="1">
      <c r="A672" s="57">
        <v>165000</v>
      </c>
      <c r="B672" s="1171" t="s">
        <v>9593</v>
      </c>
      <c r="C672" s="57">
        <v>11000</v>
      </c>
      <c r="D672" s="57">
        <v>165000</v>
      </c>
      <c r="E672" s="57"/>
      <c r="F672" s="57">
        <v>632000</v>
      </c>
      <c r="G672" s="58"/>
      <c r="H672" s="38"/>
      <c r="I672" s="93" t="str">
        <f t="shared" si="20"/>
        <v/>
      </c>
      <c r="Q672" s="93" t="str">
        <f t="shared" si="21"/>
        <v>165000</v>
      </c>
    </row>
    <row r="673" spans="1:17" ht="12.75" customHeight="1">
      <c r="A673" s="105">
        <v>165100</v>
      </c>
      <c r="B673" s="38" t="s">
        <v>4238</v>
      </c>
      <c r="C673" s="1050">
        <v>11000</v>
      </c>
      <c r="D673" s="1050">
        <v>165100</v>
      </c>
      <c r="E673" s="1050"/>
      <c r="F673" s="1050">
        <v>634000</v>
      </c>
      <c r="G673" s="38"/>
      <c r="H673" s="38" t="s">
        <v>6336</v>
      </c>
      <c r="I673" s="93" t="str">
        <f t="shared" si="20"/>
        <v>End</v>
      </c>
      <c r="Q673" s="93" t="str">
        <f t="shared" si="21"/>
        <v>165100</v>
      </c>
    </row>
    <row r="674" spans="1:17" ht="12.75" customHeight="1">
      <c r="A674" s="57">
        <v>165200</v>
      </c>
      <c r="B674" s="38" t="s">
        <v>4361</v>
      </c>
      <c r="C674" s="1055">
        <v>11000</v>
      </c>
      <c r="D674" s="57">
        <v>165100</v>
      </c>
      <c r="E674" s="1055"/>
      <c r="F674" s="1055">
        <v>634000</v>
      </c>
      <c r="G674" s="38"/>
      <c r="H674" s="38" t="s">
        <v>6336</v>
      </c>
      <c r="I674" s="93" t="str">
        <f t="shared" si="20"/>
        <v>End</v>
      </c>
      <c r="Q674" s="93" t="str">
        <f t="shared" si="21"/>
        <v>165200</v>
      </c>
    </row>
    <row r="675" spans="1:17" ht="12.75" customHeight="1">
      <c r="A675" s="105">
        <v>165300</v>
      </c>
      <c r="B675" s="38" t="s">
        <v>4798</v>
      </c>
      <c r="C675" s="410">
        <v>11000</v>
      </c>
      <c r="D675" s="57">
        <v>165200</v>
      </c>
      <c r="E675" s="410"/>
      <c r="F675" s="410">
        <v>661000</v>
      </c>
      <c r="G675" s="38"/>
      <c r="H675" s="38" t="s">
        <v>6667</v>
      </c>
      <c r="I675" s="93" t="str">
        <f t="shared" si="20"/>
        <v>End</v>
      </c>
      <c r="Q675" s="93" t="str">
        <f t="shared" si="21"/>
        <v>165300</v>
      </c>
    </row>
    <row r="676" spans="1:17" ht="12.75" customHeight="1">
      <c r="A676" s="105">
        <v>165400</v>
      </c>
      <c r="B676" s="38" t="s">
        <v>4912</v>
      </c>
      <c r="C676" s="410">
        <v>11000</v>
      </c>
      <c r="D676" s="1050">
        <v>165400</v>
      </c>
      <c r="E676" s="410"/>
      <c r="F676" s="410">
        <v>672001</v>
      </c>
      <c r="G676" s="38"/>
      <c r="H676" s="38" t="s">
        <v>6368</v>
      </c>
      <c r="I676" s="93" t="str">
        <f t="shared" si="20"/>
        <v>End</v>
      </c>
      <c r="Q676" s="93" t="str">
        <f t="shared" si="21"/>
        <v>165400</v>
      </c>
    </row>
    <row r="677" spans="1:17" ht="12.75" customHeight="1">
      <c r="A677" s="105">
        <v>165500</v>
      </c>
      <c r="B677" s="38" t="s">
        <v>5176</v>
      </c>
      <c r="C677" s="410">
        <v>11000</v>
      </c>
      <c r="D677" s="1050">
        <v>165500</v>
      </c>
      <c r="E677" s="410"/>
      <c r="F677" s="410">
        <v>672001</v>
      </c>
      <c r="G677" s="38"/>
      <c r="H677" s="38"/>
      <c r="I677" s="93" t="str">
        <f t="shared" si="20"/>
        <v/>
      </c>
      <c r="Q677" s="93" t="str">
        <f t="shared" si="21"/>
        <v>165500</v>
      </c>
    </row>
    <row r="678" spans="1:17" ht="12.75" customHeight="1">
      <c r="A678" s="105">
        <v>165600</v>
      </c>
      <c r="B678" s="38" t="s">
        <v>5177</v>
      </c>
      <c r="C678" s="410">
        <v>11000</v>
      </c>
      <c r="D678" s="410">
        <v>165600</v>
      </c>
      <c r="E678" s="410"/>
      <c r="F678" s="410">
        <v>672001</v>
      </c>
      <c r="G678" s="38"/>
      <c r="H678" s="38"/>
      <c r="I678" s="93" t="str">
        <f t="shared" si="20"/>
        <v/>
      </c>
      <c r="Q678" s="93" t="str">
        <f t="shared" si="21"/>
        <v>165600</v>
      </c>
    </row>
    <row r="679" spans="1:17" ht="12.75" customHeight="1">
      <c r="A679" s="105">
        <v>165700</v>
      </c>
      <c r="B679" s="38" t="s">
        <v>5178</v>
      </c>
      <c r="C679" s="410">
        <v>11000</v>
      </c>
      <c r="D679" s="410">
        <v>165700</v>
      </c>
      <c r="E679" s="410"/>
      <c r="F679" s="410">
        <v>672001</v>
      </c>
      <c r="G679" s="38"/>
      <c r="H679" s="38"/>
      <c r="I679" s="93" t="str">
        <f t="shared" si="20"/>
        <v/>
      </c>
      <c r="Q679" s="93" t="str">
        <f t="shared" si="21"/>
        <v>165700</v>
      </c>
    </row>
    <row r="680" spans="1:17" ht="12.75" customHeight="1">
      <c r="A680" s="105">
        <v>165800</v>
      </c>
      <c r="B680" s="38" t="s">
        <v>5356</v>
      </c>
      <c r="C680" s="410">
        <v>11000</v>
      </c>
      <c r="D680" s="410">
        <v>165800</v>
      </c>
      <c r="E680" s="410"/>
      <c r="F680" s="410">
        <v>632000</v>
      </c>
      <c r="G680" s="38"/>
      <c r="H680" s="38" t="s">
        <v>6597</v>
      </c>
      <c r="I680" s="93" t="str">
        <f t="shared" si="20"/>
        <v>End</v>
      </c>
      <c r="Q680" s="93" t="str">
        <f t="shared" si="21"/>
        <v>165800</v>
      </c>
    </row>
    <row r="681" spans="1:17" ht="12.75" customHeight="1">
      <c r="A681" s="105">
        <v>165900</v>
      </c>
      <c r="B681" s="38" t="s">
        <v>5364</v>
      </c>
      <c r="C681" s="410">
        <v>11000</v>
      </c>
      <c r="D681" s="410">
        <v>165900</v>
      </c>
      <c r="E681" s="410"/>
      <c r="F681" s="410">
        <v>632000</v>
      </c>
      <c r="G681" s="38"/>
      <c r="H681" s="385" t="s">
        <v>7009</v>
      </c>
      <c r="I681" s="93" t="str">
        <f t="shared" si="20"/>
        <v>End</v>
      </c>
      <c r="Q681" s="93" t="str">
        <f t="shared" si="21"/>
        <v>165900</v>
      </c>
    </row>
    <row r="682" spans="1:17" ht="12.75" customHeight="1">
      <c r="A682" s="105">
        <v>166000</v>
      </c>
      <c r="B682" s="38" t="s">
        <v>5358</v>
      </c>
      <c r="C682" s="410">
        <v>11000</v>
      </c>
      <c r="D682" s="410">
        <v>166000</v>
      </c>
      <c r="E682" s="410"/>
      <c r="F682" s="410">
        <v>661000</v>
      </c>
      <c r="G682" s="38"/>
      <c r="H682" s="38" t="s">
        <v>7618</v>
      </c>
      <c r="I682" s="93" t="str">
        <f t="shared" si="20"/>
        <v>End</v>
      </c>
      <c r="Q682" s="93" t="str">
        <f t="shared" si="21"/>
        <v>166000</v>
      </c>
    </row>
    <row r="683" spans="1:17" ht="12.75" customHeight="1">
      <c r="A683" s="105">
        <v>166100</v>
      </c>
      <c r="B683" s="110" t="s">
        <v>8584</v>
      </c>
      <c r="C683" s="410">
        <v>11000</v>
      </c>
      <c r="D683" s="410">
        <v>166100</v>
      </c>
      <c r="E683" s="410"/>
      <c r="F683" s="410">
        <v>632000</v>
      </c>
      <c r="G683" s="38"/>
      <c r="H683" s="38" t="s">
        <v>9741</v>
      </c>
      <c r="I683" s="93" t="str">
        <f t="shared" si="20"/>
        <v>End</v>
      </c>
      <c r="Q683" s="93" t="str">
        <f t="shared" si="21"/>
        <v>166100</v>
      </c>
    </row>
    <row r="684" spans="1:17" ht="12.75" customHeight="1">
      <c r="A684" s="105">
        <v>166200</v>
      </c>
      <c r="B684" s="38" t="s">
        <v>5612</v>
      </c>
      <c r="C684" s="410">
        <v>11000</v>
      </c>
      <c r="D684" s="410">
        <v>166200</v>
      </c>
      <c r="E684" s="410"/>
      <c r="F684" s="410">
        <v>611401</v>
      </c>
      <c r="G684" s="38"/>
      <c r="H684" s="38"/>
      <c r="I684" s="93" t="str">
        <f t="shared" si="20"/>
        <v/>
      </c>
      <c r="Q684" s="93" t="str">
        <f t="shared" si="21"/>
        <v>166200</v>
      </c>
    </row>
    <row r="685" spans="1:17" ht="12.75" customHeight="1">
      <c r="A685" s="57">
        <v>166300</v>
      </c>
      <c r="B685" s="58" t="s">
        <v>5620</v>
      </c>
      <c r="C685" s="57">
        <v>11000</v>
      </c>
      <c r="D685" s="57">
        <v>166300</v>
      </c>
      <c r="E685" s="57"/>
      <c r="F685" s="57">
        <v>560600</v>
      </c>
      <c r="G685" s="58"/>
      <c r="H685" s="38"/>
      <c r="I685" s="93" t="str">
        <f t="shared" si="20"/>
        <v/>
      </c>
      <c r="Q685" s="93" t="str">
        <f t="shared" si="21"/>
        <v>166300</v>
      </c>
    </row>
    <row r="686" spans="1:17" ht="12.75" customHeight="1">
      <c r="A686" s="57">
        <v>166400</v>
      </c>
      <c r="B686" s="58" t="s">
        <v>5687</v>
      </c>
      <c r="C686" s="57">
        <v>11000</v>
      </c>
      <c r="D686" s="57">
        <v>166400</v>
      </c>
      <c r="E686" s="57"/>
      <c r="F686" s="57">
        <v>632000</v>
      </c>
      <c r="G686" s="58"/>
      <c r="H686" s="38" t="s">
        <v>6496</v>
      </c>
      <c r="I686" s="93" t="str">
        <f t="shared" si="20"/>
        <v>End</v>
      </c>
      <c r="Q686" s="93" t="str">
        <f t="shared" si="21"/>
        <v>166400</v>
      </c>
    </row>
    <row r="687" spans="1:17" ht="12.75" customHeight="1">
      <c r="A687" s="57">
        <v>166500</v>
      </c>
      <c r="B687" s="58" t="s">
        <v>5860</v>
      </c>
      <c r="C687" s="57">
        <v>11000</v>
      </c>
      <c r="D687" s="57">
        <v>166500</v>
      </c>
      <c r="E687" s="57"/>
      <c r="F687" s="57">
        <v>672000</v>
      </c>
      <c r="G687" s="58"/>
      <c r="H687" s="38"/>
      <c r="I687" s="93" t="str">
        <f t="shared" si="20"/>
        <v/>
      </c>
      <c r="Q687" s="93" t="str">
        <f t="shared" si="21"/>
        <v>166500</v>
      </c>
    </row>
    <row r="688" spans="1:17" ht="12.75" customHeight="1">
      <c r="A688" s="57">
        <v>166600</v>
      </c>
      <c r="B688" s="38" t="s">
        <v>6044</v>
      </c>
      <c r="C688" s="57">
        <v>11000</v>
      </c>
      <c r="D688" s="57">
        <v>166600</v>
      </c>
      <c r="E688" s="57"/>
      <c r="F688" s="57">
        <v>611401</v>
      </c>
      <c r="G688" s="58"/>
      <c r="H688" s="38"/>
      <c r="I688" s="93" t="str">
        <f t="shared" si="20"/>
        <v/>
      </c>
      <c r="Q688" s="93" t="str">
        <f t="shared" si="21"/>
        <v>166600</v>
      </c>
    </row>
    <row r="689" spans="1:17" ht="12.75" customHeight="1">
      <c r="A689" s="57">
        <v>166700</v>
      </c>
      <c r="B689" s="38" t="s">
        <v>6072</v>
      </c>
      <c r="C689" s="57">
        <v>11000</v>
      </c>
      <c r="D689" s="57">
        <v>166700</v>
      </c>
      <c r="E689" s="57"/>
      <c r="F689" s="57">
        <v>614000</v>
      </c>
      <c r="G689" s="58"/>
      <c r="H689" s="38"/>
      <c r="I689" s="93" t="str">
        <f t="shared" si="20"/>
        <v/>
      </c>
      <c r="Q689" s="93" t="str">
        <f t="shared" si="21"/>
        <v>166700</v>
      </c>
    </row>
    <row r="690" spans="1:17" ht="12.75" customHeight="1">
      <c r="A690" s="57">
        <v>166800</v>
      </c>
      <c r="B690" s="38" t="s">
        <v>6301</v>
      </c>
      <c r="C690" s="57">
        <v>11000</v>
      </c>
      <c r="D690" s="57">
        <v>166800</v>
      </c>
      <c r="E690" s="57"/>
      <c r="F690" s="57">
        <v>460102</v>
      </c>
      <c r="G690" s="58"/>
      <c r="H690" s="38"/>
      <c r="I690" s="93" t="str">
        <f t="shared" si="20"/>
        <v/>
      </c>
      <c r="Q690" s="93" t="str">
        <f t="shared" si="21"/>
        <v>166800</v>
      </c>
    </row>
    <row r="691" spans="1:17" ht="12.75" customHeight="1">
      <c r="A691" s="57">
        <v>166900</v>
      </c>
      <c r="B691" s="38" t="s">
        <v>6379</v>
      </c>
      <c r="C691" s="57">
        <v>11000</v>
      </c>
      <c r="D691" s="57">
        <v>166900</v>
      </c>
      <c r="E691" s="57"/>
      <c r="F691" s="57">
        <v>634000</v>
      </c>
      <c r="G691" s="58"/>
      <c r="H691" s="38" t="s">
        <v>7727</v>
      </c>
      <c r="I691" s="93" t="str">
        <f t="shared" si="20"/>
        <v>End</v>
      </c>
      <c r="Q691" s="93" t="str">
        <f t="shared" si="21"/>
        <v>166900</v>
      </c>
    </row>
    <row r="692" spans="1:17" ht="12.75" customHeight="1">
      <c r="A692" s="57">
        <v>167000</v>
      </c>
      <c r="B692" s="496" t="s">
        <v>8502</v>
      </c>
      <c r="C692" s="57">
        <v>11000</v>
      </c>
      <c r="D692" s="57">
        <v>167000</v>
      </c>
      <c r="E692" s="57"/>
      <c r="F692" s="1050">
        <v>631010</v>
      </c>
      <c r="G692" s="58"/>
      <c r="H692" s="38"/>
      <c r="I692" s="93" t="str">
        <f t="shared" si="20"/>
        <v/>
      </c>
      <c r="Q692" s="93" t="str">
        <f t="shared" si="21"/>
        <v>167000</v>
      </c>
    </row>
    <row r="693" spans="1:17" ht="12.75" customHeight="1">
      <c r="A693" s="57">
        <v>167100</v>
      </c>
      <c r="B693" s="38" t="s">
        <v>7676</v>
      </c>
      <c r="C693" s="57">
        <v>11000</v>
      </c>
      <c r="D693" s="57">
        <v>167100</v>
      </c>
      <c r="E693" s="57"/>
      <c r="F693" s="1050">
        <v>631010</v>
      </c>
      <c r="G693" s="58"/>
      <c r="H693" s="38"/>
      <c r="I693" s="93" t="str">
        <f t="shared" si="20"/>
        <v/>
      </c>
      <c r="Q693" s="93" t="str">
        <f t="shared" si="21"/>
        <v>167100</v>
      </c>
    </row>
    <row r="694" spans="1:17" ht="12.75" customHeight="1">
      <c r="A694" s="57">
        <v>167200</v>
      </c>
      <c r="B694" s="38" t="s">
        <v>2341</v>
      </c>
      <c r="C694" s="57">
        <v>11000</v>
      </c>
      <c r="D694" s="57">
        <v>167200</v>
      </c>
      <c r="E694" s="57"/>
      <c r="F694" s="57">
        <v>530405</v>
      </c>
      <c r="G694" s="58"/>
      <c r="H694" s="38"/>
      <c r="I694" s="93" t="str">
        <f t="shared" si="20"/>
        <v/>
      </c>
      <c r="N694" s="103"/>
      <c r="O694" s="103"/>
      <c r="Q694" s="93" t="str">
        <f t="shared" si="21"/>
        <v>167200</v>
      </c>
    </row>
    <row r="695" spans="1:17" ht="12.75" customHeight="1">
      <c r="A695" s="57">
        <v>167300</v>
      </c>
      <c r="B695" s="38" t="s">
        <v>6595</v>
      </c>
      <c r="C695" s="57">
        <v>11000</v>
      </c>
      <c r="D695" s="57">
        <v>167300</v>
      </c>
      <c r="E695" s="57"/>
      <c r="F695" s="57">
        <v>634001</v>
      </c>
      <c r="G695" s="58"/>
      <c r="H695" s="38"/>
      <c r="I695" s="93" t="str">
        <f t="shared" si="20"/>
        <v/>
      </c>
      <c r="Q695" s="93" t="str">
        <f t="shared" si="21"/>
        <v>167300</v>
      </c>
    </row>
    <row r="696" spans="1:17" ht="12.75" customHeight="1">
      <c r="A696" s="57">
        <v>167400</v>
      </c>
      <c r="B696" s="38" t="s">
        <v>6650</v>
      </c>
      <c r="C696" s="57">
        <v>11000</v>
      </c>
      <c r="D696" s="57">
        <v>167400</v>
      </c>
      <c r="E696" s="57"/>
      <c r="F696" s="57">
        <v>632000</v>
      </c>
      <c r="G696" s="58"/>
      <c r="H696" s="38" t="s">
        <v>6597</v>
      </c>
      <c r="I696" s="93" t="str">
        <f t="shared" si="20"/>
        <v>End</v>
      </c>
      <c r="M696" s="103"/>
      <c r="Q696" s="93" t="str">
        <f t="shared" si="21"/>
        <v>167400</v>
      </c>
    </row>
    <row r="697" spans="1:17" ht="12.75" customHeight="1">
      <c r="A697" s="57">
        <v>167500</v>
      </c>
      <c r="B697" s="38" t="s">
        <v>6674</v>
      </c>
      <c r="C697" s="57">
        <v>11000</v>
      </c>
      <c r="D697" s="57">
        <v>167500</v>
      </c>
      <c r="E697" s="57"/>
      <c r="F697" s="57">
        <v>634000</v>
      </c>
      <c r="G697" s="58"/>
      <c r="H697" s="38"/>
      <c r="I697" s="93" t="str">
        <f t="shared" si="20"/>
        <v/>
      </c>
      <c r="P697" s="103"/>
      <c r="Q697" s="93" t="str">
        <f t="shared" si="21"/>
        <v>167500</v>
      </c>
    </row>
    <row r="698" spans="1:17" ht="12.75" customHeight="1">
      <c r="A698" s="463">
        <v>167600</v>
      </c>
      <c r="B698" s="452" t="s">
        <v>7456</v>
      </c>
      <c r="C698" s="463">
        <v>15000</v>
      </c>
      <c r="D698" s="463">
        <v>167600</v>
      </c>
      <c r="E698" s="463"/>
      <c r="F698" s="463">
        <v>672001</v>
      </c>
      <c r="G698" s="465"/>
      <c r="H698" s="452"/>
      <c r="I698" s="93" t="str">
        <f t="shared" si="20"/>
        <v/>
      </c>
      <c r="Q698" s="93" t="str">
        <f t="shared" si="21"/>
        <v>167600</v>
      </c>
    </row>
    <row r="699" spans="1:17" s="103" customFormat="1" ht="12.75" customHeight="1">
      <c r="A699" s="57">
        <v>167700</v>
      </c>
      <c r="B699" s="38" t="s">
        <v>7495</v>
      </c>
      <c r="C699" s="57">
        <v>11000</v>
      </c>
      <c r="D699" s="57">
        <v>167700</v>
      </c>
      <c r="E699" s="57"/>
      <c r="F699" s="57">
        <v>611400</v>
      </c>
      <c r="G699" s="58"/>
      <c r="H699" s="38"/>
      <c r="I699" s="93" t="str">
        <f t="shared" si="20"/>
        <v/>
      </c>
      <c r="J699" s="1"/>
      <c r="K699" s="1"/>
      <c r="M699" s="1"/>
      <c r="N699" s="1"/>
      <c r="O699" s="1"/>
      <c r="P699" s="1"/>
      <c r="Q699" s="93" t="str">
        <f t="shared" si="21"/>
        <v>167700</v>
      </c>
    </row>
    <row r="700" spans="1:17" ht="12.75" customHeight="1">
      <c r="A700" s="57">
        <v>167800</v>
      </c>
      <c r="B700" s="38" t="s">
        <v>7617</v>
      </c>
      <c r="C700" s="57">
        <v>11000</v>
      </c>
      <c r="D700" s="57">
        <v>167800</v>
      </c>
      <c r="E700" s="57"/>
      <c r="F700" s="57">
        <v>612100</v>
      </c>
      <c r="G700" s="58"/>
      <c r="H700" s="38"/>
      <c r="I700" s="93" t="str">
        <f t="shared" si="20"/>
        <v/>
      </c>
      <c r="L700" s="103"/>
      <c r="Q700" s="93" t="str">
        <f t="shared" si="21"/>
        <v>167800</v>
      </c>
    </row>
    <row r="701" spans="1:17" ht="12.75" customHeight="1">
      <c r="A701" s="57">
        <v>167900</v>
      </c>
      <c r="B701" s="38" t="s">
        <v>7680</v>
      </c>
      <c r="C701" s="57">
        <v>11000</v>
      </c>
      <c r="D701" s="57">
        <v>167900</v>
      </c>
      <c r="E701" s="57"/>
      <c r="F701" s="57">
        <v>774999</v>
      </c>
      <c r="G701" s="58"/>
      <c r="H701" s="38"/>
      <c r="I701" s="93" t="str">
        <f t="shared" si="20"/>
        <v/>
      </c>
      <c r="Q701" s="93" t="str">
        <f t="shared" si="21"/>
        <v>167900</v>
      </c>
    </row>
    <row r="702" spans="1:17" ht="12.75" customHeight="1">
      <c r="A702" s="57">
        <v>168000</v>
      </c>
      <c r="B702" s="38" t="s">
        <v>7688</v>
      </c>
      <c r="C702" s="57">
        <v>11000</v>
      </c>
      <c r="D702" s="57">
        <v>168000</v>
      </c>
      <c r="E702" s="57"/>
      <c r="F702" s="57">
        <v>612300</v>
      </c>
      <c r="G702" s="58"/>
      <c r="H702" s="38"/>
      <c r="I702" s="93" t="str">
        <f t="shared" si="20"/>
        <v/>
      </c>
      <c r="Q702" s="93" t="str">
        <f t="shared" si="21"/>
        <v>168000</v>
      </c>
    </row>
    <row r="703" spans="1:17" ht="12.75" customHeight="1">
      <c r="A703" s="57">
        <v>168100</v>
      </c>
      <c r="B703" s="38" t="s">
        <v>7856</v>
      </c>
      <c r="C703" s="57">
        <v>11000</v>
      </c>
      <c r="D703" s="57">
        <v>168100</v>
      </c>
      <c r="E703" s="57"/>
      <c r="F703" s="57">
        <v>611401</v>
      </c>
      <c r="G703" s="58"/>
      <c r="H703" s="38"/>
      <c r="I703" s="93" t="str">
        <f t="shared" si="20"/>
        <v/>
      </c>
      <c r="Q703" s="93" t="str">
        <f t="shared" si="21"/>
        <v>168100</v>
      </c>
    </row>
    <row r="704" spans="1:17" ht="12.75" customHeight="1">
      <c r="A704" s="57">
        <v>168200</v>
      </c>
      <c r="B704" s="103" t="s">
        <v>7860</v>
      </c>
      <c r="C704" s="57">
        <v>11000</v>
      </c>
      <c r="D704" s="57">
        <v>168200</v>
      </c>
      <c r="E704" s="57"/>
      <c r="F704" s="57">
        <v>590000</v>
      </c>
      <c r="G704" s="58"/>
      <c r="H704" s="38"/>
      <c r="I704" s="93" t="str">
        <f t="shared" si="20"/>
        <v/>
      </c>
      <c r="Q704" s="93" t="str">
        <f t="shared" si="21"/>
        <v>168200</v>
      </c>
    </row>
    <row r="705" spans="1:17" ht="12.75" customHeight="1">
      <c r="A705" s="57">
        <v>168300</v>
      </c>
      <c r="B705" s="118" t="s">
        <v>7861</v>
      </c>
      <c r="C705" s="57">
        <v>11000</v>
      </c>
      <c r="D705" s="57">
        <v>168300</v>
      </c>
      <c r="E705" s="57"/>
      <c r="F705" s="57">
        <v>460110</v>
      </c>
      <c r="G705" s="58"/>
      <c r="H705" s="38"/>
      <c r="I705" s="93" t="str">
        <f t="shared" si="20"/>
        <v/>
      </c>
      <c r="Q705" s="93" t="str">
        <f t="shared" si="21"/>
        <v>168300</v>
      </c>
    </row>
    <row r="706" spans="1:17" ht="12.75" customHeight="1">
      <c r="A706" s="498">
        <v>168400</v>
      </c>
      <c r="B706" s="499" t="s">
        <v>8409</v>
      </c>
      <c r="C706" s="498">
        <v>11000</v>
      </c>
      <c r="D706" s="498">
        <v>168400</v>
      </c>
      <c r="E706" s="498"/>
      <c r="F706" s="498">
        <v>590000</v>
      </c>
      <c r="G706" s="492"/>
      <c r="H706" s="38" t="s">
        <v>9618</v>
      </c>
      <c r="I706" s="93" t="str">
        <f t="shared" si="20"/>
        <v>End</v>
      </c>
      <c r="Q706" s="93" t="str">
        <f t="shared" si="21"/>
        <v>168400</v>
      </c>
    </row>
    <row r="707" spans="1:17" ht="12.75" customHeight="1">
      <c r="A707" s="554">
        <v>168500</v>
      </c>
      <c r="B707" s="555" t="s">
        <v>8512</v>
      </c>
      <c r="C707" s="554">
        <v>11000</v>
      </c>
      <c r="D707" s="554">
        <v>168500</v>
      </c>
      <c r="E707" s="554"/>
      <c r="F707" s="554">
        <v>540000</v>
      </c>
      <c r="G707" s="556"/>
      <c r="H707" s="557"/>
      <c r="I707" s="93" t="str">
        <f t="shared" si="20"/>
        <v/>
      </c>
      <c r="J707" s="558"/>
      <c r="Q707" s="93" t="str">
        <f t="shared" si="21"/>
        <v>168500</v>
      </c>
    </row>
    <row r="708" spans="1:17" ht="12.75" customHeight="1">
      <c r="A708" s="57">
        <v>168600</v>
      </c>
      <c r="B708" s="109" t="s">
        <v>9201</v>
      </c>
      <c r="C708" s="431">
        <v>11000</v>
      </c>
      <c r="D708" s="431">
        <v>168600</v>
      </c>
      <c r="E708" s="431"/>
      <c r="F708" s="431">
        <v>664000</v>
      </c>
      <c r="G708" s="422"/>
      <c r="H708" s="38"/>
      <c r="I708" s="93" t="str">
        <f t="shared" si="20"/>
        <v/>
      </c>
      <c r="J708" s="547"/>
      <c r="Q708" s="93" t="str">
        <f t="shared" si="21"/>
        <v>168600</v>
      </c>
    </row>
    <row r="709" spans="1:17" ht="12.75" customHeight="1">
      <c r="A709" s="57">
        <v>168700</v>
      </c>
      <c r="B709" s="850" t="s">
        <v>9202</v>
      </c>
      <c r="C709" s="431">
        <v>11000</v>
      </c>
      <c r="D709" s="431">
        <v>168700</v>
      </c>
      <c r="E709" s="431"/>
      <c r="F709" s="431">
        <v>622100</v>
      </c>
      <c r="G709" s="422"/>
      <c r="H709" s="38"/>
      <c r="I709" s="93" t="str">
        <f t="shared" si="20"/>
        <v/>
      </c>
      <c r="J709" s="547"/>
      <c r="Q709" s="93" t="str">
        <f t="shared" si="21"/>
        <v>168700</v>
      </c>
    </row>
    <row r="710" spans="1:17" ht="12.75" customHeight="1">
      <c r="A710" s="57">
        <v>168800</v>
      </c>
      <c r="B710" s="110" t="s">
        <v>9316</v>
      </c>
      <c r="C710" s="914">
        <v>11000</v>
      </c>
      <c r="D710" s="914">
        <v>168800</v>
      </c>
      <c r="E710" s="914"/>
      <c r="F710" s="914">
        <v>673000</v>
      </c>
      <c r="G710" s="915"/>
      <c r="H710" s="916"/>
      <c r="I710" s="917" t="str">
        <f t="shared" si="20"/>
        <v/>
      </c>
      <c r="J710" s="918"/>
      <c r="Q710" s="93" t="str">
        <f t="shared" si="21"/>
        <v>168800</v>
      </c>
    </row>
    <row r="711" spans="1:17" ht="12.75" customHeight="1">
      <c r="A711" s="935">
        <v>168900</v>
      </c>
      <c r="B711" s="934" t="s">
        <v>9299</v>
      </c>
      <c r="C711" s="935">
        <v>11000</v>
      </c>
      <c r="D711" s="935">
        <v>168900</v>
      </c>
      <c r="E711" s="935"/>
      <c r="F711" s="935">
        <v>611401</v>
      </c>
      <c r="G711" s="936"/>
      <c r="H711" s="38" t="s">
        <v>9817</v>
      </c>
      <c r="I711" s="937" t="str">
        <f t="shared" si="20"/>
        <v>End</v>
      </c>
      <c r="J711" s="938"/>
      <c r="Q711" s="93" t="str">
        <f t="shared" si="21"/>
        <v>168900</v>
      </c>
    </row>
    <row r="712" spans="1:17" ht="12.75" customHeight="1">
      <c r="A712" s="57">
        <v>169000</v>
      </c>
      <c r="B712" s="52" t="s">
        <v>9770</v>
      </c>
      <c r="C712" s="1031">
        <v>11000</v>
      </c>
      <c r="D712" s="554">
        <v>169000</v>
      </c>
      <c r="E712" s="1031"/>
      <c r="F712" s="1031">
        <v>560100</v>
      </c>
      <c r="G712" s="1032"/>
      <c r="H712" s="1028"/>
      <c r="I712" s="1029" t="str">
        <f t="shared" si="20"/>
        <v/>
      </c>
      <c r="J712" s="1030"/>
      <c r="Q712" s="93" t="str">
        <f t="shared" si="21"/>
        <v>169000</v>
      </c>
    </row>
    <row r="713" spans="1:17" ht="12.5" customHeight="1">
      <c r="A713" s="57">
        <v>169100</v>
      </c>
      <c r="B713" s="1363" t="s">
        <v>9824</v>
      </c>
      <c r="C713" s="1408">
        <v>11000</v>
      </c>
      <c r="D713" s="1408">
        <v>169100</v>
      </c>
      <c r="E713" s="1408"/>
      <c r="F713" s="1408">
        <v>631010</v>
      </c>
      <c r="G713" s="1409"/>
      <c r="H713" s="1396"/>
      <c r="I713" s="1398" t="str">
        <f>LEFT(H713,3)</f>
        <v/>
      </c>
      <c r="J713" s="1399"/>
      <c r="Q713" s="93" t="str">
        <f t="shared" si="21"/>
        <v>169100</v>
      </c>
    </row>
    <row r="714" spans="1:17" ht="12.5" customHeight="1">
      <c r="A714" s="57">
        <v>170000</v>
      </c>
      <c r="B714" s="38" t="s">
        <v>6408</v>
      </c>
      <c r="C714" s="57">
        <v>11000</v>
      </c>
      <c r="D714" s="57">
        <v>170000</v>
      </c>
      <c r="E714" s="57"/>
      <c r="F714" s="57">
        <v>700000</v>
      </c>
      <c r="G714" s="58"/>
      <c r="H714" s="38"/>
      <c r="I714" s="93" t="str">
        <f t="shared" ref="I714:I777" si="22">LEFT(H714,3)</f>
        <v/>
      </c>
      <c r="Q714" s="93" t="str">
        <f t="shared" ref="Q714:Q777" si="23">TEXT($A714,0)</f>
        <v>170000</v>
      </c>
    </row>
    <row r="715" spans="1:17" ht="12.75" customHeight="1">
      <c r="A715" s="57">
        <v>170001</v>
      </c>
      <c r="B715" s="58" t="s">
        <v>5673</v>
      </c>
      <c r="C715" s="57">
        <v>11000</v>
      </c>
      <c r="D715" s="57">
        <v>170001</v>
      </c>
      <c r="E715" s="57"/>
      <c r="F715" s="57">
        <v>701000</v>
      </c>
      <c r="G715" s="58"/>
      <c r="H715" s="38"/>
      <c r="I715" s="93" t="str">
        <f t="shared" si="22"/>
        <v/>
      </c>
      <c r="Q715" s="93" t="str">
        <f t="shared" si="23"/>
        <v>170001</v>
      </c>
    </row>
    <row r="716" spans="1:17" ht="12.75" customHeight="1">
      <c r="A716" s="105">
        <v>170002</v>
      </c>
      <c r="B716" s="58" t="s">
        <v>6588</v>
      </c>
      <c r="C716" s="1050">
        <v>11000</v>
      </c>
      <c r="D716" s="1050">
        <v>170002</v>
      </c>
      <c r="E716" s="1050"/>
      <c r="F716" s="1050">
        <v>701000</v>
      </c>
      <c r="G716" s="38"/>
      <c r="H716" s="38"/>
      <c r="I716" s="93" t="str">
        <f t="shared" si="22"/>
        <v/>
      </c>
      <c r="Q716" s="93" t="str">
        <f t="shared" si="23"/>
        <v>170002</v>
      </c>
    </row>
    <row r="717" spans="1:17" ht="12.75" customHeight="1">
      <c r="A717" s="57">
        <v>170003</v>
      </c>
      <c r="B717" s="58" t="s">
        <v>498</v>
      </c>
      <c r="C717" s="57">
        <v>11000</v>
      </c>
      <c r="D717" s="57">
        <v>170003</v>
      </c>
      <c r="E717" s="57"/>
      <c r="F717" s="57">
        <v>701000</v>
      </c>
      <c r="G717" s="58"/>
      <c r="H717" s="38"/>
      <c r="I717" s="93" t="str">
        <f t="shared" si="22"/>
        <v/>
      </c>
      <c r="Q717" s="93" t="str">
        <f t="shared" si="23"/>
        <v>170003</v>
      </c>
    </row>
    <row r="718" spans="1:17" ht="12.75" customHeight="1">
      <c r="A718" s="57">
        <v>170004</v>
      </c>
      <c r="B718" s="58" t="s">
        <v>488</v>
      </c>
      <c r="C718" s="57">
        <v>11000</v>
      </c>
      <c r="D718" s="57">
        <v>170004</v>
      </c>
      <c r="E718" s="57"/>
      <c r="F718" s="57">
        <v>701000</v>
      </c>
      <c r="G718" s="58"/>
      <c r="H718" s="38"/>
      <c r="I718" s="93" t="str">
        <f t="shared" si="22"/>
        <v/>
      </c>
      <c r="Q718" s="93" t="str">
        <f t="shared" si="23"/>
        <v>170004</v>
      </c>
    </row>
    <row r="719" spans="1:17" ht="12.75" customHeight="1">
      <c r="A719" s="57">
        <v>170005</v>
      </c>
      <c r="B719" s="58" t="s">
        <v>489</v>
      </c>
      <c r="C719" s="57">
        <v>11000</v>
      </c>
      <c r="D719" s="57">
        <v>170005</v>
      </c>
      <c r="E719" s="57"/>
      <c r="F719" s="57">
        <v>701000</v>
      </c>
      <c r="G719" s="58"/>
      <c r="H719" s="38"/>
      <c r="I719" s="93" t="str">
        <f t="shared" si="22"/>
        <v/>
      </c>
      <c r="Q719" s="93" t="str">
        <f t="shared" si="23"/>
        <v>170005</v>
      </c>
    </row>
    <row r="720" spans="1:17" ht="12.75" customHeight="1">
      <c r="A720" s="57">
        <v>170006</v>
      </c>
      <c r="B720" s="58" t="s">
        <v>650</v>
      </c>
      <c r="C720" s="57">
        <v>11000</v>
      </c>
      <c r="D720" s="57">
        <v>170006</v>
      </c>
      <c r="E720" s="57"/>
      <c r="F720" s="57">
        <v>704000</v>
      </c>
      <c r="G720" s="58"/>
      <c r="H720" s="385"/>
      <c r="I720" s="93" t="str">
        <f t="shared" si="22"/>
        <v/>
      </c>
      <c r="K720" s="103"/>
      <c r="Q720" s="93" t="str">
        <f t="shared" si="23"/>
        <v>170006</v>
      </c>
    </row>
    <row r="721" spans="1:17" ht="12.75" customHeight="1">
      <c r="A721" s="57">
        <v>170007</v>
      </c>
      <c r="B721" s="58" t="s">
        <v>499</v>
      </c>
      <c r="C721" s="57">
        <v>11000</v>
      </c>
      <c r="D721" s="57">
        <v>170007</v>
      </c>
      <c r="E721" s="57"/>
      <c r="F721" s="57">
        <v>701000</v>
      </c>
      <c r="G721" s="58"/>
      <c r="H721" s="38"/>
      <c r="I721" s="93" t="str">
        <f t="shared" si="22"/>
        <v/>
      </c>
      <c r="Q721" s="93" t="str">
        <f t="shared" si="23"/>
        <v>170007</v>
      </c>
    </row>
    <row r="722" spans="1:17" ht="12.75" customHeight="1">
      <c r="A722" s="57">
        <v>170010</v>
      </c>
      <c r="B722" s="58" t="s">
        <v>4372</v>
      </c>
      <c r="C722" s="57">
        <v>11000</v>
      </c>
      <c r="D722" s="57">
        <v>170010</v>
      </c>
      <c r="E722" s="57"/>
      <c r="F722" s="57">
        <v>703000</v>
      </c>
      <c r="G722" s="58"/>
      <c r="H722" s="38"/>
      <c r="I722" s="93" t="str">
        <f t="shared" si="22"/>
        <v/>
      </c>
      <c r="Q722" s="93" t="str">
        <f t="shared" si="23"/>
        <v>170010</v>
      </c>
    </row>
    <row r="723" spans="1:17" ht="12.75" customHeight="1">
      <c r="A723" s="57">
        <v>170011</v>
      </c>
      <c r="B723" s="58" t="s">
        <v>5953</v>
      </c>
      <c r="C723" s="57">
        <v>11000</v>
      </c>
      <c r="D723" s="57">
        <v>170011</v>
      </c>
      <c r="E723" s="57"/>
      <c r="F723" s="57">
        <v>703000</v>
      </c>
      <c r="G723" s="58"/>
      <c r="H723" s="38"/>
      <c r="I723" s="93" t="str">
        <f t="shared" si="22"/>
        <v/>
      </c>
      <c r="Q723" s="93" t="str">
        <f t="shared" si="23"/>
        <v>170011</v>
      </c>
    </row>
    <row r="724" spans="1:17" ht="12.75" customHeight="1">
      <c r="A724" s="57">
        <v>170012</v>
      </c>
      <c r="B724" s="38" t="s">
        <v>6593</v>
      </c>
      <c r="C724" s="57">
        <v>11330</v>
      </c>
      <c r="D724" s="57">
        <v>170012</v>
      </c>
      <c r="E724" s="57"/>
      <c r="F724" s="57">
        <v>704000</v>
      </c>
      <c r="G724" s="58"/>
      <c r="H724" s="38"/>
      <c r="I724" s="93" t="str">
        <f t="shared" si="22"/>
        <v/>
      </c>
      <c r="Q724" s="93" t="str">
        <f t="shared" si="23"/>
        <v>170012</v>
      </c>
    </row>
    <row r="725" spans="1:17" ht="12.75" customHeight="1">
      <c r="A725" s="57">
        <v>170013</v>
      </c>
      <c r="B725" s="58" t="s">
        <v>8188</v>
      </c>
      <c r="C725" s="57">
        <v>11000</v>
      </c>
      <c r="D725" s="57">
        <v>170013</v>
      </c>
      <c r="E725" s="57"/>
      <c r="F725" s="57">
        <v>720000</v>
      </c>
      <c r="G725" s="58"/>
      <c r="H725" s="38"/>
      <c r="I725" s="93" t="str">
        <f t="shared" si="22"/>
        <v/>
      </c>
      <c r="Q725" s="93" t="str">
        <f t="shared" si="23"/>
        <v>170013</v>
      </c>
    </row>
    <row r="726" spans="1:17" ht="12.75" customHeight="1">
      <c r="A726" s="57">
        <v>170100</v>
      </c>
      <c r="B726" s="58" t="s">
        <v>2049</v>
      </c>
      <c r="C726" s="57">
        <v>11000</v>
      </c>
      <c r="D726" s="57">
        <v>170100</v>
      </c>
      <c r="E726" s="57"/>
      <c r="F726" s="57">
        <v>700000</v>
      </c>
      <c r="G726" s="58"/>
      <c r="H726" s="38" t="s">
        <v>8450</v>
      </c>
      <c r="I726" s="93" t="str">
        <f t="shared" si="22"/>
        <v>End</v>
      </c>
      <c r="Q726" s="93" t="str">
        <f t="shared" si="23"/>
        <v>170100</v>
      </c>
    </row>
    <row r="727" spans="1:17" ht="12.75" customHeight="1">
      <c r="A727" s="57">
        <v>170101</v>
      </c>
      <c r="B727" s="58" t="s">
        <v>5672</v>
      </c>
      <c r="C727" s="57">
        <v>11000</v>
      </c>
      <c r="D727" s="57">
        <v>170101</v>
      </c>
      <c r="E727" s="57"/>
      <c r="F727" s="57">
        <v>708000</v>
      </c>
      <c r="G727" s="58"/>
      <c r="H727" s="38"/>
      <c r="I727" s="93" t="str">
        <f t="shared" si="22"/>
        <v/>
      </c>
      <c r="Q727" s="93" t="str">
        <f t="shared" si="23"/>
        <v>170101</v>
      </c>
    </row>
    <row r="728" spans="1:17" ht="12.75" customHeight="1">
      <c r="A728" s="57">
        <v>170102</v>
      </c>
      <c r="B728" s="58" t="s">
        <v>6585</v>
      </c>
      <c r="C728" s="57">
        <v>11000</v>
      </c>
      <c r="D728" s="57">
        <v>170102</v>
      </c>
      <c r="E728" s="57"/>
      <c r="F728" s="57">
        <v>720000</v>
      </c>
      <c r="G728" s="58"/>
      <c r="H728" s="38"/>
      <c r="I728" s="93" t="str">
        <f t="shared" si="22"/>
        <v/>
      </c>
      <c r="Q728" s="93" t="str">
        <f t="shared" si="23"/>
        <v>170102</v>
      </c>
    </row>
    <row r="729" spans="1:17" ht="12.75" customHeight="1">
      <c r="A729" s="57">
        <v>170103</v>
      </c>
      <c r="B729" s="58" t="s">
        <v>2381</v>
      </c>
      <c r="C729" s="57">
        <v>11000</v>
      </c>
      <c r="D729" s="57">
        <v>170103</v>
      </c>
      <c r="E729" s="57"/>
      <c r="F729" s="57">
        <v>720000</v>
      </c>
      <c r="G729" s="58"/>
      <c r="H729" s="38"/>
      <c r="I729" s="93" t="str">
        <f t="shared" si="22"/>
        <v/>
      </c>
      <c r="Q729" s="93" t="str">
        <f t="shared" si="23"/>
        <v>170103</v>
      </c>
    </row>
    <row r="730" spans="1:17" ht="12.75" customHeight="1">
      <c r="A730" s="57">
        <v>170104</v>
      </c>
      <c r="B730" s="58" t="s">
        <v>2382</v>
      </c>
      <c r="C730" s="57">
        <v>11000</v>
      </c>
      <c r="D730" s="57">
        <v>170104</v>
      </c>
      <c r="E730" s="57"/>
      <c r="F730" s="57">
        <v>720000</v>
      </c>
      <c r="G730" s="58"/>
      <c r="H730" s="38"/>
      <c r="I730" s="93" t="str">
        <f t="shared" si="22"/>
        <v/>
      </c>
      <c r="K730" s="103"/>
      <c r="Q730" s="93" t="str">
        <f t="shared" si="23"/>
        <v>170104</v>
      </c>
    </row>
    <row r="731" spans="1:17" ht="12.75" customHeight="1">
      <c r="A731" s="386">
        <v>170105</v>
      </c>
      <c r="B731" s="58" t="s">
        <v>2358</v>
      </c>
      <c r="C731" s="57">
        <v>11000</v>
      </c>
      <c r="D731" s="57">
        <v>170105</v>
      </c>
      <c r="E731" s="57"/>
      <c r="F731" s="57">
        <v>708001</v>
      </c>
      <c r="G731" s="58"/>
      <c r="H731" s="38"/>
      <c r="I731" s="93" t="str">
        <f t="shared" si="22"/>
        <v/>
      </c>
      <c r="Q731" s="93" t="str">
        <f t="shared" si="23"/>
        <v>170105</v>
      </c>
    </row>
    <row r="732" spans="1:17" ht="12.75" customHeight="1">
      <c r="A732" s="386">
        <v>170106</v>
      </c>
      <c r="B732" s="58" t="s">
        <v>4176</v>
      </c>
      <c r="C732" s="57">
        <v>11000</v>
      </c>
      <c r="D732" s="57">
        <v>170106</v>
      </c>
      <c r="E732" s="57"/>
      <c r="F732" s="57">
        <v>708000</v>
      </c>
      <c r="G732" s="58"/>
      <c r="H732" s="38"/>
      <c r="I732" s="93" t="str">
        <f t="shared" si="22"/>
        <v/>
      </c>
      <c r="Q732" s="93" t="str">
        <f t="shared" si="23"/>
        <v>170106</v>
      </c>
    </row>
    <row r="733" spans="1:17" ht="12.75" customHeight="1">
      <c r="A733" s="57">
        <v>170107</v>
      </c>
      <c r="B733" s="58" t="s">
        <v>2384</v>
      </c>
      <c r="C733" s="57">
        <v>11000</v>
      </c>
      <c r="D733" s="57">
        <v>170107</v>
      </c>
      <c r="E733" s="57"/>
      <c r="F733" s="57">
        <v>720000</v>
      </c>
      <c r="G733" s="58"/>
      <c r="H733" s="38"/>
      <c r="I733" s="93" t="str">
        <f t="shared" si="22"/>
        <v/>
      </c>
      <c r="Q733" s="93" t="str">
        <f t="shared" si="23"/>
        <v>170107</v>
      </c>
    </row>
    <row r="734" spans="1:17" ht="12.75" customHeight="1">
      <c r="A734" s="57">
        <v>170110</v>
      </c>
      <c r="B734" s="58" t="s">
        <v>4376</v>
      </c>
      <c r="C734" s="57">
        <v>11000</v>
      </c>
      <c r="D734" s="57">
        <v>170110</v>
      </c>
      <c r="E734" s="57"/>
      <c r="F734" s="57">
        <v>720000</v>
      </c>
      <c r="G734" s="58"/>
      <c r="H734" s="38"/>
      <c r="I734" s="93" t="str">
        <f t="shared" si="22"/>
        <v/>
      </c>
      <c r="N734" s="103"/>
      <c r="O734" s="103"/>
      <c r="Q734" s="93" t="str">
        <f t="shared" si="23"/>
        <v>170110</v>
      </c>
    </row>
    <row r="735" spans="1:17" ht="12.75" customHeight="1">
      <c r="A735" s="57">
        <v>170111</v>
      </c>
      <c r="B735" s="58" t="s">
        <v>5952</v>
      </c>
      <c r="C735" s="57">
        <v>11000</v>
      </c>
      <c r="D735" s="57">
        <v>170111</v>
      </c>
      <c r="E735" s="57"/>
      <c r="F735" s="57">
        <v>701000</v>
      </c>
      <c r="G735" s="58"/>
      <c r="H735" s="38" t="s">
        <v>6127</v>
      </c>
      <c r="I735" s="93" t="str">
        <f t="shared" si="22"/>
        <v>End</v>
      </c>
      <c r="Q735" s="93" t="str">
        <f t="shared" si="23"/>
        <v>170111</v>
      </c>
    </row>
    <row r="736" spans="1:17" ht="12.75" customHeight="1">
      <c r="A736" s="57">
        <v>170112</v>
      </c>
      <c r="B736" s="38" t="s">
        <v>6594</v>
      </c>
      <c r="C736" s="57">
        <v>11330</v>
      </c>
      <c r="D736" s="57">
        <v>170112</v>
      </c>
      <c r="E736" s="57"/>
      <c r="F736" s="57">
        <v>705000</v>
      </c>
      <c r="G736" s="58"/>
      <c r="H736" s="38"/>
      <c r="I736" s="93" t="str">
        <f t="shared" si="22"/>
        <v/>
      </c>
      <c r="L736" s="103"/>
      <c r="M736" s="103"/>
      <c r="Q736" s="93" t="str">
        <f t="shared" si="23"/>
        <v>170112</v>
      </c>
    </row>
    <row r="737" spans="1:17" ht="12.75" customHeight="1">
      <c r="A737" s="57">
        <v>170113</v>
      </c>
      <c r="B737" s="38" t="s">
        <v>8218</v>
      </c>
      <c r="C737" s="57">
        <v>11000</v>
      </c>
      <c r="D737" s="57">
        <v>170113</v>
      </c>
      <c r="E737" s="57"/>
      <c r="F737" s="57">
        <v>705000</v>
      </c>
      <c r="G737" s="58"/>
      <c r="H737" s="38"/>
      <c r="I737" s="93" t="str">
        <f t="shared" si="22"/>
        <v/>
      </c>
      <c r="P737" s="103"/>
      <c r="Q737" s="93" t="str">
        <f t="shared" si="23"/>
        <v>170113</v>
      </c>
    </row>
    <row r="738" spans="1:17" ht="12.75" customHeight="1">
      <c r="A738" s="57">
        <v>170200</v>
      </c>
      <c r="B738" s="58" t="s">
        <v>2380</v>
      </c>
      <c r="C738" s="57">
        <v>11000</v>
      </c>
      <c r="D738" s="57">
        <v>170200</v>
      </c>
      <c r="E738" s="57"/>
      <c r="F738" s="57">
        <v>720000</v>
      </c>
      <c r="G738" s="58"/>
      <c r="H738" s="38"/>
      <c r="I738" s="93" t="str">
        <f t="shared" si="22"/>
        <v/>
      </c>
      <c r="Q738" s="93" t="str">
        <f t="shared" si="23"/>
        <v>170200</v>
      </c>
    </row>
    <row r="739" spans="1:17" s="103" customFormat="1" ht="12.75" customHeight="1">
      <c r="A739" s="57">
        <v>170201</v>
      </c>
      <c r="B739" s="58" t="s">
        <v>5674</v>
      </c>
      <c r="C739" s="57">
        <v>11000</v>
      </c>
      <c r="D739" s="57">
        <v>170201</v>
      </c>
      <c r="E739" s="57"/>
      <c r="F739" s="57">
        <v>703000</v>
      </c>
      <c r="G739" s="58"/>
      <c r="H739" s="38"/>
      <c r="I739" s="93" t="str">
        <f t="shared" si="22"/>
        <v/>
      </c>
      <c r="J739" s="1"/>
      <c r="K739" s="1"/>
      <c r="L739" s="1"/>
      <c r="M739" s="1"/>
      <c r="N739" s="1"/>
      <c r="O739" s="1"/>
      <c r="P739" s="1"/>
      <c r="Q739" s="93" t="str">
        <f t="shared" si="23"/>
        <v>170201</v>
      </c>
    </row>
    <row r="740" spans="1:17" ht="12.75" customHeight="1">
      <c r="A740" s="57">
        <v>170202</v>
      </c>
      <c r="B740" s="58" t="s">
        <v>6586</v>
      </c>
      <c r="C740" s="57">
        <v>11000</v>
      </c>
      <c r="D740" s="57">
        <v>170202</v>
      </c>
      <c r="E740" s="57"/>
      <c r="F740" s="57">
        <v>702000</v>
      </c>
      <c r="G740" s="58"/>
      <c r="H740" s="38"/>
      <c r="I740" s="93" t="str">
        <f t="shared" si="22"/>
        <v/>
      </c>
      <c r="Q740" s="93" t="str">
        <f t="shared" si="23"/>
        <v>170202</v>
      </c>
    </row>
    <row r="741" spans="1:17" ht="12.75" customHeight="1">
      <c r="A741" s="57">
        <v>170203</v>
      </c>
      <c r="B741" s="58" t="s">
        <v>644</v>
      </c>
      <c r="C741" s="57">
        <v>11000</v>
      </c>
      <c r="D741" s="57">
        <v>170203</v>
      </c>
      <c r="E741" s="57"/>
      <c r="F741" s="57">
        <v>702000</v>
      </c>
      <c r="G741" s="58"/>
      <c r="H741" s="38"/>
      <c r="I741" s="93" t="str">
        <f t="shared" si="22"/>
        <v/>
      </c>
      <c r="K741" s="103"/>
      <c r="Q741" s="93" t="str">
        <f t="shared" si="23"/>
        <v>170203</v>
      </c>
    </row>
    <row r="742" spans="1:17" ht="12.75" customHeight="1">
      <c r="A742" s="57">
        <v>170204</v>
      </c>
      <c r="B742" s="58" t="s">
        <v>490</v>
      </c>
      <c r="C742" s="57">
        <v>11000</v>
      </c>
      <c r="D742" s="57">
        <v>170204</v>
      </c>
      <c r="E742" s="57"/>
      <c r="F742" s="57">
        <v>702000</v>
      </c>
      <c r="G742" s="58"/>
      <c r="H742" s="38"/>
      <c r="I742" s="93" t="str">
        <f t="shared" si="22"/>
        <v/>
      </c>
      <c r="Q742" s="93" t="str">
        <f t="shared" si="23"/>
        <v>170204</v>
      </c>
    </row>
    <row r="743" spans="1:17" ht="12.75" customHeight="1">
      <c r="A743" s="57">
        <v>170205</v>
      </c>
      <c r="B743" s="58" t="s">
        <v>2383</v>
      </c>
      <c r="C743" s="57">
        <v>11000</v>
      </c>
      <c r="D743" s="57">
        <v>170205</v>
      </c>
      <c r="E743" s="57"/>
      <c r="F743" s="57">
        <v>720000</v>
      </c>
      <c r="G743" s="58"/>
      <c r="H743" s="38"/>
      <c r="I743" s="93" t="str">
        <f t="shared" si="22"/>
        <v/>
      </c>
      <c r="Q743" s="93" t="str">
        <f t="shared" si="23"/>
        <v>170205</v>
      </c>
    </row>
    <row r="744" spans="1:17" ht="12.75" customHeight="1">
      <c r="A744" s="57">
        <v>170207</v>
      </c>
      <c r="B744" s="58" t="s">
        <v>645</v>
      </c>
      <c r="C744" s="57">
        <v>11000</v>
      </c>
      <c r="D744" s="57">
        <v>170207</v>
      </c>
      <c r="E744" s="57"/>
      <c r="F744" s="57">
        <v>702000</v>
      </c>
      <c r="G744" s="58"/>
      <c r="H744" s="38"/>
      <c r="I744" s="93" t="str">
        <f t="shared" si="22"/>
        <v/>
      </c>
      <c r="Q744" s="93" t="str">
        <f t="shared" si="23"/>
        <v>170207</v>
      </c>
    </row>
    <row r="745" spans="1:17" ht="12.75" customHeight="1">
      <c r="A745" s="57">
        <v>170210</v>
      </c>
      <c r="B745" s="58" t="s">
        <v>4373</v>
      </c>
      <c r="C745" s="57">
        <v>11000</v>
      </c>
      <c r="D745" s="57">
        <v>170210</v>
      </c>
      <c r="E745" s="57"/>
      <c r="F745" s="57">
        <v>704000</v>
      </c>
      <c r="G745" s="58"/>
      <c r="H745" s="38"/>
      <c r="I745" s="93" t="str">
        <f t="shared" si="22"/>
        <v/>
      </c>
      <c r="Q745" s="93" t="str">
        <f t="shared" si="23"/>
        <v>170210</v>
      </c>
    </row>
    <row r="746" spans="1:17" ht="12.75" customHeight="1">
      <c r="A746" s="57">
        <v>170211</v>
      </c>
      <c r="B746" s="58" t="s">
        <v>5951</v>
      </c>
      <c r="C746" s="57">
        <v>11000</v>
      </c>
      <c r="D746" s="57">
        <v>170211</v>
      </c>
      <c r="E746" s="57"/>
      <c r="F746" s="57">
        <v>702000</v>
      </c>
      <c r="G746" s="58"/>
      <c r="H746" s="38"/>
      <c r="I746" s="93" t="str">
        <f t="shared" si="22"/>
        <v/>
      </c>
      <c r="Q746" s="93" t="str">
        <f t="shared" si="23"/>
        <v>170211</v>
      </c>
    </row>
    <row r="747" spans="1:17" ht="12.75" customHeight="1">
      <c r="A747" s="57">
        <v>170212</v>
      </c>
      <c r="B747" s="38" t="s">
        <v>6592</v>
      </c>
      <c r="C747" s="57">
        <v>11330</v>
      </c>
      <c r="D747" s="57">
        <v>170212</v>
      </c>
      <c r="E747" s="57"/>
      <c r="F747" s="57">
        <v>720000</v>
      </c>
      <c r="G747" s="58"/>
      <c r="H747" s="38"/>
      <c r="I747" s="93" t="str">
        <f t="shared" si="22"/>
        <v/>
      </c>
      <c r="Q747" s="93" t="str">
        <f t="shared" si="23"/>
        <v>170212</v>
      </c>
    </row>
    <row r="748" spans="1:17" ht="12.75" customHeight="1">
      <c r="A748" s="532">
        <v>170213</v>
      </c>
      <c r="B748" s="495" t="s">
        <v>8470</v>
      </c>
      <c r="C748" s="532">
        <v>11000</v>
      </c>
      <c r="D748" s="532">
        <v>170213</v>
      </c>
      <c r="E748" s="532"/>
      <c r="F748" s="532">
        <v>122010</v>
      </c>
      <c r="G748" s="533"/>
      <c r="H748" s="527"/>
      <c r="I748" s="93" t="str">
        <f t="shared" si="22"/>
        <v/>
      </c>
      <c r="Q748" s="93" t="str">
        <f t="shared" si="23"/>
        <v>170213</v>
      </c>
    </row>
    <row r="749" spans="1:17" ht="12.75" customHeight="1">
      <c r="A749" s="57">
        <v>170300</v>
      </c>
      <c r="B749" s="58" t="s">
        <v>2041</v>
      </c>
      <c r="C749" s="57">
        <v>11000</v>
      </c>
      <c r="D749" s="57">
        <v>170300</v>
      </c>
      <c r="E749" s="57"/>
      <c r="F749" s="57">
        <v>720000</v>
      </c>
      <c r="G749" s="58"/>
      <c r="H749" s="38" t="s">
        <v>5192</v>
      </c>
      <c r="I749" s="93" t="str">
        <f t="shared" si="22"/>
        <v>End</v>
      </c>
      <c r="Q749" s="93" t="str">
        <f t="shared" si="23"/>
        <v>170300</v>
      </c>
    </row>
    <row r="750" spans="1:17" ht="12.75" customHeight="1">
      <c r="A750" s="57">
        <v>170301</v>
      </c>
      <c r="B750" s="58" t="s">
        <v>5675</v>
      </c>
      <c r="C750" s="57">
        <v>11000</v>
      </c>
      <c r="D750" s="57">
        <v>170301</v>
      </c>
      <c r="E750" s="57"/>
      <c r="F750" s="57">
        <v>704000</v>
      </c>
      <c r="G750" s="58"/>
      <c r="H750" s="38"/>
      <c r="I750" s="93" t="str">
        <f t="shared" si="22"/>
        <v/>
      </c>
      <c r="Q750" s="93" t="str">
        <f t="shared" si="23"/>
        <v>170301</v>
      </c>
    </row>
    <row r="751" spans="1:17" ht="12.75" customHeight="1">
      <c r="A751" s="57">
        <v>170302</v>
      </c>
      <c r="B751" s="58" t="s">
        <v>6590</v>
      </c>
      <c r="C751" s="57">
        <v>11000</v>
      </c>
      <c r="D751" s="57">
        <v>170302</v>
      </c>
      <c r="E751" s="57"/>
      <c r="F751" s="57">
        <v>703000</v>
      </c>
      <c r="G751" s="58"/>
      <c r="H751" s="38"/>
      <c r="I751" s="93" t="str">
        <f t="shared" si="22"/>
        <v/>
      </c>
      <c r="Q751" s="93" t="str">
        <f t="shared" si="23"/>
        <v>170302</v>
      </c>
    </row>
    <row r="752" spans="1:17" ht="12.75" customHeight="1">
      <c r="A752" s="57">
        <v>170303</v>
      </c>
      <c r="B752" s="58" t="s">
        <v>646</v>
      </c>
      <c r="C752" s="57">
        <v>11000</v>
      </c>
      <c r="D752" s="57">
        <v>170303</v>
      </c>
      <c r="E752" s="57"/>
      <c r="F752" s="57">
        <v>703000</v>
      </c>
      <c r="G752" s="58"/>
      <c r="H752" s="38"/>
      <c r="I752" s="93" t="str">
        <f t="shared" si="22"/>
        <v/>
      </c>
      <c r="Q752" s="93" t="str">
        <f t="shared" si="23"/>
        <v>170303</v>
      </c>
    </row>
    <row r="753" spans="1:17" ht="12.75" customHeight="1">
      <c r="A753" s="57">
        <v>170304</v>
      </c>
      <c r="B753" s="58" t="s">
        <v>492</v>
      </c>
      <c r="C753" s="57">
        <v>11000</v>
      </c>
      <c r="D753" s="57">
        <v>170304</v>
      </c>
      <c r="E753" s="57"/>
      <c r="F753" s="57">
        <v>703000</v>
      </c>
      <c r="G753" s="58"/>
      <c r="H753" s="38"/>
      <c r="I753" s="93" t="str">
        <f t="shared" si="22"/>
        <v/>
      </c>
      <c r="Q753" s="93" t="str">
        <f t="shared" si="23"/>
        <v>170304</v>
      </c>
    </row>
    <row r="754" spans="1:17" ht="12.75" customHeight="1">
      <c r="A754" s="57">
        <v>170305</v>
      </c>
      <c r="B754" s="58" t="s">
        <v>491</v>
      </c>
      <c r="C754" s="57">
        <v>11000</v>
      </c>
      <c r="D754" s="57">
        <v>170305</v>
      </c>
      <c r="E754" s="57"/>
      <c r="F754" s="57">
        <v>702000</v>
      </c>
      <c r="G754" s="58"/>
      <c r="H754" s="38"/>
      <c r="I754" s="93" t="str">
        <f t="shared" si="22"/>
        <v/>
      </c>
      <c r="Q754" s="93" t="str">
        <f t="shared" si="23"/>
        <v>170305</v>
      </c>
    </row>
    <row r="755" spans="1:17" ht="12.75" customHeight="1">
      <c r="A755" s="57">
        <v>170307</v>
      </c>
      <c r="B755" s="58" t="s">
        <v>647</v>
      </c>
      <c r="C755" s="57">
        <v>11000</v>
      </c>
      <c r="D755" s="57">
        <v>170307</v>
      </c>
      <c r="E755" s="57"/>
      <c r="F755" s="57">
        <v>703000</v>
      </c>
      <c r="G755" s="58"/>
      <c r="H755" s="38"/>
      <c r="I755" s="93" t="str">
        <f t="shared" si="22"/>
        <v/>
      </c>
      <c r="Q755" s="93" t="str">
        <f t="shared" si="23"/>
        <v>170307</v>
      </c>
    </row>
    <row r="756" spans="1:17" ht="12.75" customHeight="1">
      <c r="A756" s="57">
        <v>170310</v>
      </c>
      <c r="B756" s="58" t="s">
        <v>4109</v>
      </c>
      <c r="C756" s="57">
        <v>11000</v>
      </c>
      <c r="D756" s="57">
        <v>170310</v>
      </c>
      <c r="E756" s="57"/>
      <c r="F756" s="57">
        <v>705000</v>
      </c>
      <c r="G756" s="58"/>
      <c r="H756" s="38"/>
      <c r="I756" s="93" t="str">
        <f t="shared" si="22"/>
        <v/>
      </c>
      <c r="Q756" s="93" t="str">
        <f t="shared" si="23"/>
        <v>170310</v>
      </c>
    </row>
    <row r="757" spans="1:17" ht="12.75" customHeight="1">
      <c r="A757" s="57">
        <v>170311</v>
      </c>
      <c r="B757" s="58" t="s">
        <v>5950</v>
      </c>
      <c r="C757" s="57">
        <v>11000</v>
      </c>
      <c r="D757" s="57">
        <v>170311</v>
      </c>
      <c r="E757" s="57"/>
      <c r="F757" s="57">
        <v>704000</v>
      </c>
      <c r="G757" s="58"/>
      <c r="H757" s="38"/>
      <c r="I757" s="93" t="str">
        <f t="shared" si="22"/>
        <v/>
      </c>
      <c r="Q757" s="93" t="str">
        <f t="shared" si="23"/>
        <v>170311</v>
      </c>
    </row>
    <row r="758" spans="1:17" ht="12.75" customHeight="1">
      <c r="A758" s="57">
        <v>170400</v>
      </c>
      <c r="B758" s="58" t="s">
        <v>2194</v>
      </c>
      <c r="C758" s="57">
        <v>11000</v>
      </c>
      <c r="D758" s="57">
        <v>170400</v>
      </c>
      <c r="E758" s="57"/>
      <c r="F758" s="57">
        <v>720000</v>
      </c>
      <c r="G758" s="58"/>
      <c r="H758" s="38" t="s">
        <v>6496</v>
      </c>
      <c r="I758" s="93" t="str">
        <f t="shared" si="22"/>
        <v>End</v>
      </c>
      <c r="Q758" s="93" t="str">
        <f t="shared" si="23"/>
        <v>170400</v>
      </c>
    </row>
    <row r="759" spans="1:17" ht="12.75" customHeight="1">
      <c r="A759" s="105">
        <v>170401</v>
      </c>
      <c r="B759" s="38" t="s">
        <v>5439</v>
      </c>
      <c r="C759" s="1050">
        <v>11000</v>
      </c>
      <c r="D759" s="1055">
        <v>170401</v>
      </c>
      <c r="E759" s="1050"/>
      <c r="F759" s="1050">
        <v>776999</v>
      </c>
      <c r="G759" s="38"/>
      <c r="H759" s="38" t="s">
        <v>6127</v>
      </c>
      <c r="I759" s="93" t="str">
        <f t="shared" si="22"/>
        <v>End</v>
      </c>
      <c r="Q759" s="93" t="str">
        <f t="shared" si="23"/>
        <v>170401</v>
      </c>
    </row>
    <row r="760" spans="1:17" ht="12.75" customHeight="1">
      <c r="A760" s="105">
        <v>170402</v>
      </c>
      <c r="B760" s="38" t="s">
        <v>6591</v>
      </c>
      <c r="C760" s="1050">
        <v>11000</v>
      </c>
      <c r="D760" s="1055">
        <v>170402</v>
      </c>
      <c r="E760" s="1050"/>
      <c r="F760" s="1050">
        <v>704000</v>
      </c>
      <c r="G760" s="38"/>
      <c r="H760" s="38"/>
      <c r="I760" s="93" t="str">
        <f t="shared" si="22"/>
        <v/>
      </c>
      <c r="Q760" s="93" t="str">
        <f t="shared" si="23"/>
        <v>170402</v>
      </c>
    </row>
    <row r="761" spans="1:17" ht="12.75" customHeight="1">
      <c r="A761" s="57">
        <v>170403</v>
      </c>
      <c r="B761" s="58" t="s">
        <v>648</v>
      </c>
      <c r="C761" s="57">
        <v>11000</v>
      </c>
      <c r="D761" s="57">
        <v>170403</v>
      </c>
      <c r="E761" s="57"/>
      <c r="F761" s="57">
        <v>704000</v>
      </c>
      <c r="G761" s="58"/>
      <c r="H761" s="38"/>
      <c r="I761" s="93" t="str">
        <f t="shared" si="22"/>
        <v/>
      </c>
      <c r="Q761" s="93" t="str">
        <f t="shared" si="23"/>
        <v>170403</v>
      </c>
    </row>
    <row r="762" spans="1:17" ht="12.75" customHeight="1">
      <c r="A762" s="57">
        <v>170404</v>
      </c>
      <c r="B762" s="58" t="s">
        <v>494</v>
      </c>
      <c r="C762" s="57">
        <v>11000</v>
      </c>
      <c r="D762" s="57">
        <v>170404</v>
      </c>
      <c r="E762" s="57"/>
      <c r="F762" s="57">
        <v>704000</v>
      </c>
      <c r="G762" s="58"/>
      <c r="H762" s="38"/>
      <c r="I762" s="93" t="str">
        <f t="shared" si="22"/>
        <v/>
      </c>
      <c r="Q762" s="93" t="str">
        <f t="shared" si="23"/>
        <v>170404</v>
      </c>
    </row>
    <row r="763" spans="1:17" ht="12.75" customHeight="1">
      <c r="A763" s="57">
        <v>170405</v>
      </c>
      <c r="B763" s="58" t="s">
        <v>493</v>
      </c>
      <c r="C763" s="57">
        <v>11000</v>
      </c>
      <c r="D763" s="57">
        <v>170405</v>
      </c>
      <c r="E763" s="57"/>
      <c r="F763" s="57">
        <v>703000</v>
      </c>
      <c r="G763" s="58"/>
      <c r="H763" s="38"/>
      <c r="I763" s="93" t="str">
        <f t="shared" si="22"/>
        <v/>
      </c>
      <c r="Q763" s="93" t="str">
        <f t="shared" si="23"/>
        <v>170405</v>
      </c>
    </row>
    <row r="764" spans="1:17" ht="12.75" customHeight="1">
      <c r="A764" s="57">
        <v>170407</v>
      </c>
      <c r="B764" s="58" t="s">
        <v>649</v>
      </c>
      <c r="C764" s="57">
        <v>11000</v>
      </c>
      <c r="D764" s="57">
        <v>170407</v>
      </c>
      <c r="E764" s="57"/>
      <c r="F764" s="57">
        <v>704000</v>
      </c>
      <c r="G764" s="58"/>
      <c r="H764" s="38"/>
      <c r="I764" s="93" t="str">
        <f t="shared" si="22"/>
        <v/>
      </c>
      <c r="Q764" s="93" t="str">
        <f t="shared" si="23"/>
        <v>170407</v>
      </c>
    </row>
    <row r="765" spans="1:17" ht="12.75" customHeight="1">
      <c r="A765" s="57">
        <v>170410</v>
      </c>
      <c r="B765" s="58" t="s">
        <v>5100</v>
      </c>
      <c r="C765" s="57">
        <v>11000</v>
      </c>
      <c r="D765" s="57">
        <v>170410</v>
      </c>
      <c r="E765" s="57"/>
      <c r="F765" s="57">
        <v>701000</v>
      </c>
      <c r="G765" s="58"/>
      <c r="H765" s="38"/>
      <c r="I765" s="93" t="str">
        <f t="shared" si="22"/>
        <v/>
      </c>
      <c r="Q765" s="93" t="str">
        <f t="shared" si="23"/>
        <v>170410</v>
      </c>
    </row>
    <row r="766" spans="1:17" ht="12.75" customHeight="1">
      <c r="A766" s="57">
        <v>170411</v>
      </c>
      <c r="B766" s="38" t="s">
        <v>5954</v>
      </c>
      <c r="C766" s="57">
        <v>11000</v>
      </c>
      <c r="D766" s="57">
        <v>170411</v>
      </c>
      <c r="E766" s="57"/>
      <c r="F766" s="57">
        <v>720000</v>
      </c>
      <c r="G766" s="58"/>
      <c r="H766" s="38"/>
      <c r="I766" s="93" t="str">
        <f t="shared" si="22"/>
        <v/>
      </c>
      <c r="Q766" s="93" t="str">
        <f t="shared" si="23"/>
        <v>170411</v>
      </c>
    </row>
    <row r="767" spans="1:17" ht="12.75" customHeight="1">
      <c r="A767" s="57">
        <v>170500</v>
      </c>
      <c r="B767" s="38" t="s">
        <v>6395</v>
      </c>
      <c r="C767" s="57">
        <v>11000</v>
      </c>
      <c r="D767" s="57">
        <v>170500</v>
      </c>
      <c r="E767" s="57"/>
      <c r="F767" s="57">
        <v>720000</v>
      </c>
      <c r="G767" s="58"/>
      <c r="H767" s="38" t="s">
        <v>6635</v>
      </c>
      <c r="I767" s="93" t="str">
        <f t="shared" si="22"/>
        <v>End</v>
      </c>
      <c r="Q767" s="93" t="str">
        <f t="shared" si="23"/>
        <v>170500</v>
      </c>
    </row>
    <row r="768" spans="1:17" ht="12.75" customHeight="1">
      <c r="A768" s="57">
        <v>170501</v>
      </c>
      <c r="B768" s="58" t="s">
        <v>5859</v>
      </c>
      <c r="C768" s="57">
        <v>11000</v>
      </c>
      <c r="D768" s="57">
        <v>170501</v>
      </c>
      <c r="E768" s="57"/>
      <c r="F768" s="57">
        <v>702000</v>
      </c>
      <c r="G768" s="58"/>
      <c r="H768" s="38"/>
      <c r="I768" s="93" t="str">
        <f t="shared" si="22"/>
        <v/>
      </c>
      <c r="Q768" s="93" t="str">
        <f t="shared" si="23"/>
        <v>170501</v>
      </c>
    </row>
    <row r="769" spans="1:17" ht="12.75" customHeight="1">
      <c r="A769" s="57">
        <v>170502</v>
      </c>
      <c r="B769" s="58" t="s">
        <v>6589</v>
      </c>
      <c r="C769" s="57">
        <v>11000</v>
      </c>
      <c r="D769" s="57">
        <v>170502</v>
      </c>
      <c r="E769" s="57"/>
      <c r="F769" s="57">
        <v>705000</v>
      </c>
      <c r="G769" s="58"/>
      <c r="H769" s="38"/>
      <c r="I769" s="93" t="str">
        <f t="shared" si="22"/>
        <v/>
      </c>
      <c r="Q769" s="93" t="str">
        <f t="shared" si="23"/>
        <v>170502</v>
      </c>
    </row>
    <row r="770" spans="1:17" ht="12.75" customHeight="1">
      <c r="A770" s="57">
        <v>170503</v>
      </c>
      <c r="B770" s="58" t="s">
        <v>651</v>
      </c>
      <c r="C770" s="57">
        <v>11000</v>
      </c>
      <c r="D770" s="57">
        <v>170503</v>
      </c>
      <c r="E770" s="57"/>
      <c r="F770" s="57">
        <v>705000</v>
      </c>
      <c r="G770" s="58"/>
      <c r="H770" s="38"/>
      <c r="I770" s="93" t="str">
        <f t="shared" si="22"/>
        <v/>
      </c>
      <c r="N770" s="103"/>
      <c r="O770" s="103"/>
      <c r="Q770" s="93" t="str">
        <f t="shared" si="23"/>
        <v>170503</v>
      </c>
    </row>
    <row r="771" spans="1:17" ht="12.75" customHeight="1">
      <c r="A771" s="57">
        <v>170504</v>
      </c>
      <c r="B771" s="58" t="s">
        <v>496</v>
      </c>
      <c r="C771" s="57">
        <v>11000</v>
      </c>
      <c r="D771" s="57">
        <v>170504</v>
      </c>
      <c r="E771" s="57"/>
      <c r="F771" s="57">
        <v>705000</v>
      </c>
      <c r="G771" s="58"/>
      <c r="H771" s="38"/>
      <c r="I771" s="93" t="str">
        <f t="shared" si="22"/>
        <v/>
      </c>
      <c r="Q771" s="93" t="str">
        <f t="shared" si="23"/>
        <v>170504</v>
      </c>
    </row>
    <row r="772" spans="1:17" ht="12.75" customHeight="1">
      <c r="A772" s="57">
        <v>170505</v>
      </c>
      <c r="B772" s="58" t="s">
        <v>495</v>
      </c>
      <c r="C772" s="57">
        <v>11000</v>
      </c>
      <c r="D772" s="57">
        <v>170505</v>
      </c>
      <c r="E772" s="57"/>
      <c r="F772" s="57">
        <v>704000</v>
      </c>
      <c r="G772" s="58"/>
      <c r="H772" s="38"/>
      <c r="I772" s="93" t="str">
        <f t="shared" si="22"/>
        <v/>
      </c>
      <c r="M772" s="103"/>
      <c r="Q772" s="93" t="str">
        <f t="shared" si="23"/>
        <v>170505</v>
      </c>
    </row>
    <row r="773" spans="1:17" ht="12.75" customHeight="1">
      <c r="A773" s="57">
        <v>170507</v>
      </c>
      <c r="B773" s="58" t="s">
        <v>5201</v>
      </c>
      <c r="C773" s="57">
        <v>11000</v>
      </c>
      <c r="D773" s="57">
        <v>170507</v>
      </c>
      <c r="E773" s="57"/>
      <c r="F773" s="57">
        <v>700000</v>
      </c>
      <c r="G773" s="58"/>
      <c r="H773" s="38" t="s">
        <v>6127</v>
      </c>
      <c r="I773" s="93" t="str">
        <f t="shared" si="22"/>
        <v>End</v>
      </c>
      <c r="P773" s="103"/>
      <c r="Q773" s="93" t="str">
        <f t="shared" si="23"/>
        <v>170507</v>
      </c>
    </row>
    <row r="774" spans="1:17" ht="12.75" customHeight="1">
      <c r="A774" s="57">
        <v>170510</v>
      </c>
      <c r="B774" s="58" t="s">
        <v>5101</v>
      </c>
      <c r="C774" s="57">
        <v>11000</v>
      </c>
      <c r="D774" s="57">
        <v>170510</v>
      </c>
      <c r="E774" s="57"/>
      <c r="F774" s="57">
        <v>702000</v>
      </c>
      <c r="G774" s="58"/>
      <c r="H774" s="38"/>
      <c r="I774" s="93" t="str">
        <f t="shared" si="22"/>
        <v/>
      </c>
      <c r="Q774" s="93" t="str">
        <f t="shared" si="23"/>
        <v>170510</v>
      </c>
    </row>
    <row r="775" spans="1:17" s="103" customFormat="1" ht="12.75" customHeight="1">
      <c r="A775" s="105">
        <v>170511</v>
      </c>
      <c r="B775" s="38" t="s">
        <v>6004</v>
      </c>
      <c r="C775" s="1050">
        <v>11000</v>
      </c>
      <c r="D775" s="1050">
        <v>170511</v>
      </c>
      <c r="E775" s="1050"/>
      <c r="F775" s="1050">
        <v>702000</v>
      </c>
      <c r="G775" s="38"/>
      <c r="H775" s="38"/>
      <c r="I775" s="93" t="str">
        <f t="shared" si="22"/>
        <v/>
      </c>
      <c r="J775" s="1"/>
      <c r="K775" s="1"/>
      <c r="L775" s="1"/>
      <c r="M775" s="1"/>
      <c r="N775" s="1"/>
      <c r="O775" s="1"/>
      <c r="P775" s="1"/>
      <c r="Q775" s="93" t="str">
        <f t="shared" si="23"/>
        <v>170511</v>
      </c>
    </row>
    <row r="776" spans="1:17" ht="12.75" customHeight="1">
      <c r="A776" s="57">
        <v>170600</v>
      </c>
      <c r="B776" s="58" t="s">
        <v>9743</v>
      </c>
      <c r="C776" s="57">
        <v>11000</v>
      </c>
      <c r="D776" s="57">
        <v>170600</v>
      </c>
      <c r="E776" s="57"/>
      <c r="F776" s="57">
        <v>720000</v>
      </c>
      <c r="G776" s="58"/>
      <c r="H776" s="38"/>
      <c r="I776" s="93" t="str">
        <f t="shared" si="22"/>
        <v/>
      </c>
      <c r="Q776" s="93" t="str">
        <f t="shared" si="23"/>
        <v>170600</v>
      </c>
    </row>
    <row r="777" spans="1:17" ht="12.75" customHeight="1">
      <c r="A777" s="105">
        <v>170601</v>
      </c>
      <c r="B777" s="38" t="s">
        <v>6000</v>
      </c>
      <c r="C777" s="464">
        <v>11000</v>
      </c>
      <c r="D777" s="464">
        <v>170601</v>
      </c>
      <c r="E777" s="464"/>
      <c r="F777" s="464">
        <v>702000</v>
      </c>
      <c r="G777" s="38"/>
      <c r="H777" s="38"/>
      <c r="I777" s="93" t="str">
        <f t="shared" si="22"/>
        <v/>
      </c>
      <c r="Q777" s="93" t="str">
        <f t="shared" si="23"/>
        <v>170601</v>
      </c>
    </row>
    <row r="778" spans="1:17" ht="12.75" customHeight="1">
      <c r="A778" s="57">
        <v>170602</v>
      </c>
      <c r="B778" s="38" t="s">
        <v>6587</v>
      </c>
      <c r="C778" s="57">
        <v>11000</v>
      </c>
      <c r="D778" s="57">
        <v>170602</v>
      </c>
      <c r="E778" s="57"/>
      <c r="F778" s="57">
        <v>702000</v>
      </c>
      <c r="G778" s="58"/>
      <c r="H778" s="38"/>
      <c r="I778" s="93" t="str">
        <f t="shared" ref="I778:I842" si="24">LEFT(H778,3)</f>
        <v/>
      </c>
      <c r="Q778" s="93" t="str">
        <f t="shared" ref="Q778:Q841" si="25">TEXT($A778,0)</f>
        <v>170602</v>
      </c>
    </row>
    <row r="779" spans="1:17" ht="12.75" customHeight="1">
      <c r="A779" s="57">
        <v>170603</v>
      </c>
      <c r="B779" s="58" t="s">
        <v>5200</v>
      </c>
      <c r="C779" s="57">
        <v>11000</v>
      </c>
      <c r="D779" s="57">
        <v>170603</v>
      </c>
      <c r="E779" s="57"/>
      <c r="F779" s="57">
        <v>700000</v>
      </c>
      <c r="G779" s="58"/>
      <c r="H779" s="38" t="s">
        <v>6127</v>
      </c>
      <c r="I779" s="93" t="str">
        <f t="shared" si="24"/>
        <v>End</v>
      </c>
      <c r="Q779" s="93" t="str">
        <f t="shared" si="25"/>
        <v>170603</v>
      </c>
    </row>
    <row r="780" spans="1:17" ht="12.75" customHeight="1">
      <c r="A780" s="57">
        <v>170604</v>
      </c>
      <c r="B780" s="58" t="s">
        <v>7490</v>
      </c>
      <c r="C780" s="57">
        <v>11000</v>
      </c>
      <c r="D780" s="57">
        <v>170604</v>
      </c>
      <c r="E780" s="57"/>
      <c r="F780" s="57">
        <v>126014</v>
      </c>
      <c r="G780" s="58"/>
      <c r="H780" s="367"/>
      <c r="I780" s="93" t="str">
        <f t="shared" si="24"/>
        <v/>
      </c>
      <c r="Q780" s="93" t="str">
        <f t="shared" si="25"/>
        <v>170604</v>
      </c>
    </row>
    <row r="781" spans="1:17" ht="12.75" customHeight="1">
      <c r="A781" s="57">
        <v>170605</v>
      </c>
      <c r="B781" s="58" t="s">
        <v>497</v>
      </c>
      <c r="C781" s="57">
        <v>11000</v>
      </c>
      <c r="D781" s="57">
        <v>170605</v>
      </c>
      <c r="E781" s="57"/>
      <c r="F781" s="57">
        <v>705000</v>
      </c>
      <c r="G781" s="58"/>
      <c r="H781" s="38"/>
      <c r="I781" s="93" t="str">
        <f t="shared" si="24"/>
        <v/>
      </c>
      <c r="Q781" s="93" t="str">
        <f t="shared" si="25"/>
        <v>170605</v>
      </c>
    </row>
    <row r="782" spans="1:17" ht="12.75" customHeight="1">
      <c r="A782" s="105">
        <v>170607</v>
      </c>
      <c r="B782" s="38" t="s">
        <v>6002</v>
      </c>
      <c r="C782" s="1050">
        <v>11000</v>
      </c>
      <c r="D782" s="1050">
        <v>170607</v>
      </c>
      <c r="E782" s="1050"/>
      <c r="F782" s="1050">
        <v>702000</v>
      </c>
      <c r="G782" s="38"/>
      <c r="H782" s="38"/>
      <c r="I782" s="93" t="str">
        <f t="shared" si="24"/>
        <v/>
      </c>
      <c r="Q782" s="93" t="str">
        <f t="shared" si="25"/>
        <v>170607</v>
      </c>
    </row>
    <row r="783" spans="1:17" ht="12.75" customHeight="1">
      <c r="A783" s="57">
        <v>170610</v>
      </c>
      <c r="B783" s="58" t="s">
        <v>5203</v>
      </c>
      <c r="C783" s="57">
        <v>11000</v>
      </c>
      <c r="D783" s="57">
        <v>170610</v>
      </c>
      <c r="E783" s="57"/>
      <c r="F783" s="57">
        <v>700000</v>
      </c>
      <c r="G783" s="58"/>
      <c r="H783" s="38" t="s">
        <v>6127</v>
      </c>
      <c r="I783" s="93" t="str">
        <f t="shared" si="24"/>
        <v>End</v>
      </c>
      <c r="Q783" s="93" t="str">
        <f t="shared" si="25"/>
        <v>170610</v>
      </c>
    </row>
    <row r="784" spans="1:17" ht="12.75" customHeight="1">
      <c r="A784" s="57">
        <v>170700</v>
      </c>
      <c r="B784" s="58" t="s">
        <v>6636</v>
      </c>
      <c r="C784" s="57">
        <v>11000</v>
      </c>
      <c r="D784" s="57">
        <v>170700</v>
      </c>
      <c r="E784" s="57"/>
      <c r="F784" s="57">
        <v>720000</v>
      </c>
      <c r="G784" s="58"/>
      <c r="H784" s="38"/>
      <c r="I784" s="93" t="str">
        <f t="shared" si="24"/>
        <v/>
      </c>
      <c r="Q784" s="93" t="str">
        <f t="shared" si="25"/>
        <v>170700</v>
      </c>
    </row>
    <row r="785" spans="1:17" ht="12.75" customHeight="1">
      <c r="A785" s="105">
        <v>170703</v>
      </c>
      <c r="B785" s="38" t="s">
        <v>6003</v>
      </c>
      <c r="C785" s="1050">
        <v>11000</v>
      </c>
      <c r="D785" s="1050">
        <v>170703</v>
      </c>
      <c r="E785" s="1050"/>
      <c r="F785" s="1050">
        <v>702000</v>
      </c>
      <c r="G785" s="38"/>
      <c r="H785" s="38"/>
      <c r="I785" s="93" t="str">
        <f t="shared" si="24"/>
        <v/>
      </c>
      <c r="Q785" s="93" t="str">
        <f t="shared" si="25"/>
        <v>170703</v>
      </c>
    </row>
    <row r="786" spans="1:17" ht="12.75" customHeight="1">
      <c r="A786" s="57">
        <v>170704</v>
      </c>
      <c r="B786" s="58" t="s">
        <v>5199</v>
      </c>
      <c r="C786" s="57">
        <v>11000</v>
      </c>
      <c r="D786" s="57">
        <v>170704</v>
      </c>
      <c r="E786" s="57"/>
      <c r="F786" s="57">
        <v>700000</v>
      </c>
      <c r="G786" s="58"/>
      <c r="H786" s="367" t="s">
        <v>6127</v>
      </c>
      <c r="I786" s="93" t="str">
        <f t="shared" si="24"/>
        <v>End</v>
      </c>
      <c r="Q786" s="93" t="str">
        <f t="shared" si="25"/>
        <v>170704</v>
      </c>
    </row>
    <row r="787" spans="1:17" ht="12.75" customHeight="1">
      <c r="A787" s="57">
        <v>170705</v>
      </c>
      <c r="B787" s="58" t="s">
        <v>5202</v>
      </c>
      <c r="C787" s="57">
        <v>11000</v>
      </c>
      <c r="D787" s="57">
        <v>170705</v>
      </c>
      <c r="E787" s="57"/>
      <c r="F787" s="57">
        <v>700000</v>
      </c>
      <c r="G787" s="58"/>
      <c r="H787" s="38" t="s">
        <v>6127</v>
      </c>
      <c r="I787" s="93" t="str">
        <f t="shared" si="24"/>
        <v>End</v>
      </c>
      <c r="Q787" s="93" t="str">
        <f t="shared" si="25"/>
        <v>170705</v>
      </c>
    </row>
    <row r="788" spans="1:17" ht="12.75" customHeight="1">
      <c r="A788" s="105">
        <v>170710</v>
      </c>
      <c r="B788" s="38" t="s">
        <v>6005</v>
      </c>
      <c r="C788" s="1050">
        <v>11000</v>
      </c>
      <c r="D788" s="1050">
        <v>170710</v>
      </c>
      <c r="E788" s="1050"/>
      <c r="F788" s="1050">
        <v>702000</v>
      </c>
      <c r="G788" s="38"/>
      <c r="H788" s="38"/>
      <c r="I788" s="93" t="str">
        <f t="shared" si="24"/>
        <v/>
      </c>
      <c r="Q788" s="93" t="str">
        <f t="shared" si="25"/>
        <v>170710</v>
      </c>
    </row>
    <row r="789" spans="1:17" ht="12.75" customHeight="1">
      <c r="A789" s="57">
        <v>170800</v>
      </c>
      <c r="B789" s="1205" t="s">
        <v>9744</v>
      </c>
      <c r="C789" s="57">
        <v>11000</v>
      </c>
      <c r="D789" s="57">
        <v>170800</v>
      </c>
      <c r="E789" s="57"/>
      <c r="F789" s="57">
        <v>705000</v>
      </c>
      <c r="G789" s="58"/>
      <c r="H789" s="38"/>
      <c r="I789" s="93" t="str">
        <f t="shared" si="24"/>
        <v/>
      </c>
      <c r="Q789" s="93" t="str">
        <f t="shared" si="25"/>
        <v>170800</v>
      </c>
    </row>
    <row r="790" spans="1:17" ht="12.75" customHeight="1">
      <c r="A790" s="105">
        <v>170804</v>
      </c>
      <c r="B790" s="38" t="s">
        <v>6001</v>
      </c>
      <c r="C790" s="464">
        <v>11000</v>
      </c>
      <c r="D790" s="464">
        <v>170804</v>
      </c>
      <c r="E790" s="464"/>
      <c r="F790" s="464">
        <v>702000</v>
      </c>
      <c r="G790" s="38"/>
      <c r="H790" s="38"/>
      <c r="I790" s="93" t="str">
        <f t="shared" si="24"/>
        <v/>
      </c>
      <c r="Q790" s="93" t="str">
        <f t="shared" si="25"/>
        <v>170804</v>
      </c>
    </row>
    <row r="791" spans="1:17" ht="12.75" customHeight="1">
      <c r="A791" s="57">
        <v>170805</v>
      </c>
      <c r="B791" s="58" t="s">
        <v>5901</v>
      </c>
      <c r="C791" s="57">
        <v>11000</v>
      </c>
      <c r="D791" s="57">
        <v>170805</v>
      </c>
      <c r="E791" s="57"/>
      <c r="F791" s="57">
        <v>776200</v>
      </c>
      <c r="G791" s="58"/>
      <c r="H791" s="38" t="s">
        <v>6719</v>
      </c>
      <c r="I791" s="93" t="str">
        <f t="shared" si="24"/>
        <v>End</v>
      </c>
      <c r="Q791" s="93" t="str">
        <f t="shared" si="25"/>
        <v>170805</v>
      </c>
    </row>
    <row r="792" spans="1:17" ht="12.75" customHeight="1">
      <c r="A792" s="105">
        <v>170900</v>
      </c>
      <c r="B792" s="38" t="s">
        <v>6409</v>
      </c>
      <c r="C792" s="410">
        <v>11000</v>
      </c>
      <c r="D792" s="1055">
        <v>170900</v>
      </c>
      <c r="E792" s="1055"/>
      <c r="F792" s="1055">
        <v>704000</v>
      </c>
      <c r="G792" s="38"/>
      <c r="H792" s="38" t="s">
        <v>7458</v>
      </c>
      <c r="I792" s="93" t="str">
        <f t="shared" si="24"/>
        <v>End</v>
      </c>
      <c r="Q792" s="93" t="str">
        <f t="shared" si="25"/>
        <v>170900</v>
      </c>
    </row>
    <row r="793" spans="1:17" ht="12.75" customHeight="1">
      <c r="A793" s="105">
        <v>170905</v>
      </c>
      <c r="B793" s="38" t="s">
        <v>6006</v>
      </c>
      <c r="C793" s="1050">
        <v>11000</v>
      </c>
      <c r="D793" s="1055">
        <v>170905</v>
      </c>
      <c r="E793" s="1055"/>
      <c r="F793" s="1055">
        <v>702000</v>
      </c>
      <c r="G793" s="38"/>
      <c r="H793" s="38"/>
      <c r="I793" s="93" t="str">
        <f t="shared" si="24"/>
        <v/>
      </c>
      <c r="Q793" s="93" t="str">
        <f t="shared" si="25"/>
        <v>170905</v>
      </c>
    </row>
    <row r="794" spans="1:17" ht="12.75" customHeight="1">
      <c r="A794" s="105">
        <v>171000</v>
      </c>
      <c r="B794" s="38" t="s">
        <v>5057</v>
      </c>
      <c r="C794" s="410">
        <v>11000</v>
      </c>
      <c r="D794" s="1055">
        <v>171000</v>
      </c>
      <c r="E794" s="1055"/>
      <c r="F794" s="410">
        <v>700000</v>
      </c>
      <c r="G794" s="38"/>
      <c r="H794" s="38"/>
      <c r="I794" s="93" t="str">
        <f t="shared" si="24"/>
        <v/>
      </c>
      <c r="Q794" s="93" t="str">
        <f t="shared" si="25"/>
        <v>171000</v>
      </c>
    </row>
    <row r="795" spans="1:17" ht="12.75" customHeight="1">
      <c r="A795" s="105">
        <v>171100</v>
      </c>
      <c r="B795" s="38" t="s">
        <v>5198</v>
      </c>
      <c r="C795" s="464">
        <v>11000</v>
      </c>
      <c r="D795" s="1055">
        <v>171100</v>
      </c>
      <c r="E795" s="1055"/>
      <c r="F795" s="464">
        <v>700000</v>
      </c>
      <c r="G795" s="38"/>
      <c r="H795" s="38"/>
      <c r="I795" s="93" t="str">
        <f t="shared" si="24"/>
        <v/>
      </c>
      <c r="Q795" s="93" t="str">
        <f t="shared" si="25"/>
        <v>171100</v>
      </c>
    </row>
    <row r="796" spans="1:17" ht="12.75" customHeight="1">
      <c r="A796" s="57">
        <v>171200</v>
      </c>
      <c r="B796" s="38" t="s">
        <v>7866</v>
      </c>
      <c r="C796" s="57">
        <v>11000</v>
      </c>
      <c r="D796" s="57">
        <v>171200</v>
      </c>
      <c r="E796" s="57"/>
      <c r="F796" s="57">
        <v>633090</v>
      </c>
      <c r="G796" s="38"/>
      <c r="H796" s="38"/>
      <c r="I796" s="93" t="str">
        <f t="shared" si="24"/>
        <v/>
      </c>
      <c r="Q796" s="93" t="str">
        <f t="shared" si="25"/>
        <v>171200</v>
      </c>
    </row>
    <row r="797" spans="1:17" ht="12.75" customHeight="1">
      <c r="A797" s="57">
        <v>180000</v>
      </c>
      <c r="B797" s="58" t="s">
        <v>661</v>
      </c>
      <c r="C797" s="57">
        <v>11000</v>
      </c>
      <c r="D797" s="57">
        <v>180000</v>
      </c>
      <c r="E797" s="57"/>
      <c r="F797" s="57">
        <v>813000</v>
      </c>
      <c r="G797" s="58"/>
      <c r="H797" s="38"/>
      <c r="I797" s="93" t="str">
        <f t="shared" si="24"/>
        <v/>
      </c>
      <c r="Q797" s="93" t="str">
        <f t="shared" si="25"/>
        <v>180000</v>
      </c>
    </row>
    <row r="798" spans="1:17" ht="12.75" customHeight="1">
      <c r="A798" s="57">
        <v>190100</v>
      </c>
      <c r="B798" s="58" t="s">
        <v>2359</v>
      </c>
      <c r="C798" s="57">
        <v>11000</v>
      </c>
      <c r="D798" s="57">
        <v>190100</v>
      </c>
      <c r="E798" s="57"/>
      <c r="F798" s="57">
        <v>902000</v>
      </c>
      <c r="G798" s="58"/>
      <c r="H798" s="38"/>
      <c r="I798" s="93" t="str">
        <f t="shared" si="24"/>
        <v/>
      </c>
      <c r="Q798" s="93" t="str">
        <f t="shared" si="25"/>
        <v>190100</v>
      </c>
    </row>
    <row r="799" spans="1:17" ht="12.75" customHeight="1">
      <c r="A799" s="693">
        <v>190200</v>
      </c>
      <c r="B799" s="700" t="s">
        <v>8968</v>
      </c>
      <c r="C799" s="693">
        <v>11000</v>
      </c>
      <c r="D799" s="693">
        <v>190200</v>
      </c>
      <c r="E799" s="693"/>
      <c r="F799" s="693">
        <v>901010</v>
      </c>
      <c r="G799" s="697"/>
      <c r="H799" s="694"/>
      <c r="I799" s="695" t="str">
        <f t="shared" si="24"/>
        <v/>
      </c>
      <c r="J799" s="696"/>
      <c r="Q799" s="93" t="str">
        <f t="shared" si="25"/>
        <v>190200</v>
      </c>
    </row>
    <row r="800" spans="1:17" ht="12.75" customHeight="1">
      <c r="A800" s="57">
        <v>199999</v>
      </c>
      <c r="B800" s="58" t="s">
        <v>655</v>
      </c>
      <c r="C800" s="57">
        <v>13000</v>
      </c>
      <c r="D800" s="57">
        <v>199999</v>
      </c>
      <c r="E800" s="57"/>
      <c r="F800" s="57">
        <v>999999</v>
      </c>
      <c r="G800" s="58"/>
      <c r="H800" s="38"/>
      <c r="I800" s="93" t="str">
        <f t="shared" si="24"/>
        <v/>
      </c>
      <c r="K800" s="103">
        <f>COUNTIF($I$6:$I800, "END")</f>
        <v>164</v>
      </c>
      <c r="Q800" s="93" t="str">
        <f t="shared" si="25"/>
        <v>199999</v>
      </c>
    </row>
    <row r="801" spans="1:17" ht="12.75" customHeight="1">
      <c r="A801" s="1349">
        <v>200000</v>
      </c>
      <c r="B801" s="1350" t="s">
        <v>9782</v>
      </c>
      <c r="C801" s="1349">
        <v>21219</v>
      </c>
      <c r="D801" s="1349">
        <v>200000</v>
      </c>
      <c r="E801" s="1349"/>
      <c r="F801" s="1349">
        <v>673000</v>
      </c>
      <c r="G801" s="1350"/>
      <c r="H801" s="1351"/>
      <c r="I801" s="1352" t="str">
        <f>LEFT(H801,3)</f>
        <v/>
      </c>
      <c r="J801" s="1353"/>
      <c r="K801" s="103"/>
      <c r="Q801" s="93" t="str">
        <f t="shared" si="25"/>
        <v>200000</v>
      </c>
    </row>
    <row r="802" spans="1:17" ht="12.75" customHeight="1">
      <c r="A802" s="57">
        <v>210000</v>
      </c>
      <c r="B802" s="58" t="s">
        <v>3744</v>
      </c>
      <c r="C802" s="57">
        <v>22000</v>
      </c>
      <c r="D802" s="57">
        <v>210000</v>
      </c>
      <c r="E802" s="57"/>
      <c r="F802" s="57">
        <v>151408</v>
      </c>
      <c r="G802" s="58"/>
      <c r="H802" s="38" t="s">
        <v>6080</v>
      </c>
      <c r="I802" s="93" t="str">
        <f t="shared" si="24"/>
        <v>End</v>
      </c>
      <c r="K802" s="103"/>
      <c r="Q802" s="93" t="str">
        <f t="shared" si="25"/>
        <v>210000</v>
      </c>
    </row>
    <row r="803" spans="1:17" ht="12.75" customHeight="1">
      <c r="A803" s="57">
        <v>210003</v>
      </c>
      <c r="B803" s="58" t="s">
        <v>3583</v>
      </c>
      <c r="C803" s="57">
        <v>22407</v>
      </c>
      <c r="D803" s="57">
        <v>210003</v>
      </c>
      <c r="E803" s="57"/>
      <c r="F803" s="57">
        <v>127020</v>
      </c>
      <c r="G803" s="58"/>
      <c r="H803" s="38" t="s">
        <v>6359</v>
      </c>
      <c r="I803" s="93" t="str">
        <f t="shared" si="24"/>
        <v>End</v>
      </c>
      <c r="K803" s="103"/>
      <c r="L803" s="103"/>
      <c r="Q803" s="93" t="str">
        <f t="shared" si="25"/>
        <v>210003</v>
      </c>
    </row>
    <row r="804" spans="1:17" ht="12.75" customHeight="1">
      <c r="A804" s="57">
        <v>210004</v>
      </c>
      <c r="B804" s="58" t="s">
        <v>3745</v>
      </c>
      <c r="C804" s="57">
        <v>21121</v>
      </c>
      <c r="D804" s="57">
        <v>210004</v>
      </c>
      <c r="E804" s="57"/>
      <c r="F804" s="57">
        <v>122011</v>
      </c>
      <c r="G804" s="102"/>
      <c r="H804" s="38"/>
      <c r="I804" s="93" t="str">
        <f t="shared" si="24"/>
        <v/>
      </c>
      <c r="K804" s="103"/>
      <c r="Q804" s="93" t="str">
        <f t="shared" si="25"/>
        <v>210004</v>
      </c>
    </row>
    <row r="805" spans="1:17" ht="12.75" customHeight="1">
      <c r="A805" s="57">
        <v>210004</v>
      </c>
      <c r="B805" s="58" t="s">
        <v>3745</v>
      </c>
      <c r="C805" s="57">
        <v>21121</v>
      </c>
      <c r="D805" s="57">
        <v>210004</v>
      </c>
      <c r="E805" s="57"/>
      <c r="F805" s="57">
        <v>122011</v>
      </c>
      <c r="G805" s="58"/>
      <c r="H805" s="38" t="s">
        <v>6086</v>
      </c>
      <c r="I805" s="93" t="str">
        <f t="shared" si="24"/>
        <v>End</v>
      </c>
      <c r="K805" s="103"/>
      <c r="Q805" s="93" t="str">
        <f t="shared" si="25"/>
        <v>210004</v>
      </c>
    </row>
    <row r="806" spans="1:17" ht="12.75" customHeight="1">
      <c r="A806" s="57">
        <v>210010</v>
      </c>
      <c r="B806" s="38" t="s">
        <v>7842</v>
      </c>
      <c r="C806" s="57" t="s">
        <v>7841</v>
      </c>
      <c r="D806" s="57">
        <v>210010</v>
      </c>
      <c r="E806" s="57"/>
      <c r="F806" s="57">
        <v>530405</v>
      </c>
      <c r="G806" s="58"/>
      <c r="H806" s="38" t="s">
        <v>8501</v>
      </c>
      <c r="I806" s="93" t="str">
        <f t="shared" si="24"/>
        <v>End</v>
      </c>
      <c r="K806" s="103"/>
      <c r="Q806" s="93" t="str">
        <f t="shared" si="25"/>
        <v>210010</v>
      </c>
    </row>
    <row r="807" spans="1:17" ht="12.75" customHeight="1">
      <c r="A807" s="57">
        <v>210011</v>
      </c>
      <c r="B807" s="58" t="s">
        <v>8623</v>
      </c>
      <c r="C807" s="57">
        <v>22401</v>
      </c>
      <c r="D807" s="57">
        <v>210011</v>
      </c>
      <c r="E807" s="57"/>
      <c r="F807" s="57">
        <v>127011</v>
      </c>
      <c r="G807" s="58"/>
      <c r="H807" s="38"/>
      <c r="I807" s="93" t="str">
        <f t="shared" si="24"/>
        <v/>
      </c>
      <c r="Q807" s="93" t="str">
        <f t="shared" si="25"/>
        <v>210011</v>
      </c>
    </row>
    <row r="808" spans="1:17" ht="12.75" customHeight="1">
      <c r="A808" s="693">
        <v>210012</v>
      </c>
      <c r="B808" s="690" t="s">
        <v>8985</v>
      </c>
      <c r="C808" s="693">
        <v>21199</v>
      </c>
      <c r="D808" s="693">
        <v>210012</v>
      </c>
      <c r="E808" s="693"/>
      <c r="F808" s="693">
        <v>672006</v>
      </c>
      <c r="G808" s="697">
        <v>2021</v>
      </c>
      <c r="H808" s="694"/>
      <c r="I808" s="695" t="str">
        <f t="shared" si="24"/>
        <v/>
      </c>
      <c r="J808" s="696"/>
      <c r="Q808" s="93" t="str">
        <f t="shared" si="25"/>
        <v>210012</v>
      </c>
    </row>
    <row r="809" spans="1:17" ht="12.75" customHeight="1">
      <c r="A809" s="57">
        <v>210013</v>
      </c>
      <c r="B809" s="58" t="s">
        <v>8175</v>
      </c>
      <c r="C809" s="57">
        <v>21173</v>
      </c>
      <c r="D809" s="57">
        <v>210013</v>
      </c>
      <c r="E809" s="57"/>
      <c r="F809" s="57">
        <v>122010</v>
      </c>
      <c r="G809" s="58"/>
      <c r="H809" s="38"/>
      <c r="I809" s="93" t="str">
        <f t="shared" si="24"/>
        <v/>
      </c>
      <c r="N809" s="103"/>
      <c r="O809" s="103"/>
      <c r="Q809" s="93" t="str">
        <f t="shared" si="25"/>
        <v>210013</v>
      </c>
    </row>
    <row r="810" spans="1:17" ht="12.75" customHeight="1">
      <c r="A810" s="57">
        <v>210100</v>
      </c>
      <c r="B810" s="58" t="s">
        <v>638</v>
      </c>
      <c r="C810" s="57">
        <v>22001</v>
      </c>
      <c r="D810" s="57">
        <v>210100</v>
      </c>
      <c r="E810" s="57"/>
      <c r="F810" s="57">
        <v>151408</v>
      </c>
      <c r="G810" s="58"/>
      <c r="H810" s="38" t="s">
        <v>6080</v>
      </c>
      <c r="I810" s="93" t="str">
        <f t="shared" si="24"/>
        <v>End</v>
      </c>
      <c r="N810" s="103"/>
      <c r="O810" s="103"/>
      <c r="Q810" s="93" t="str">
        <f t="shared" si="25"/>
        <v>210100</v>
      </c>
    </row>
    <row r="811" spans="1:17" ht="12.75" customHeight="1">
      <c r="A811" s="57">
        <v>210105</v>
      </c>
      <c r="B811" s="103" t="s">
        <v>9157</v>
      </c>
      <c r="C811" s="57">
        <v>21127</v>
      </c>
      <c r="D811" s="57">
        <v>210105</v>
      </c>
      <c r="E811" s="57"/>
      <c r="F811" s="57">
        <v>530403</v>
      </c>
      <c r="G811" s="58"/>
      <c r="H811" s="38"/>
      <c r="I811" s="93" t="str">
        <f t="shared" si="24"/>
        <v/>
      </c>
      <c r="N811" s="103"/>
      <c r="O811" s="103"/>
      <c r="Q811" s="93" t="str">
        <f t="shared" si="25"/>
        <v>210105</v>
      </c>
    </row>
    <row r="812" spans="1:17" ht="12.75" customHeight="1">
      <c r="A812" s="646">
        <v>210110</v>
      </c>
      <c r="B812" s="644" t="s">
        <v>8638</v>
      </c>
      <c r="C812" s="645">
        <v>23261</v>
      </c>
      <c r="D812" s="646">
        <v>210110</v>
      </c>
      <c r="E812" s="646"/>
      <c r="F812" s="646">
        <v>123021</v>
      </c>
      <c r="G812" s="647">
        <v>2021</v>
      </c>
      <c r="H812" s="648"/>
      <c r="I812" s="649" t="str">
        <f t="shared" si="24"/>
        <v/>
      </c>
      <c r="J812" s="650"/>
      <c r="Q812" s="93" t="str">
        <f t="shared" si="25"/>
        <v>210110</v>
      </c>
    </row>
    <row r="813" spans="1:17" ht="12.75" customHeight="1">
      <c r="A813" s="1089">
        <v>210112</v>
      </c>
      <c r="B813" s="1090" t="s">
        <v>9444</v>
      </c>
      <c r="C813" s="1084">
        <v>22903</v>
      </c>
      <c r="D813" s="1089">
        <v>210112</v>
      </c>
      <c r="E813" s="1089"/>
      <c r="F813" s="1089">
        <v>126039</v>
      </c>
      <c r="G813" s="1091">
        <v>2223</v>
      </c>
      <c r="H813" s="1090"/>
      <c r="I813" s="1092" t="str">
        <f t="shared" si="24"/>
        <v/>
      </c>
      <c r="J813" s="1093"/>
      <c r="Q813" s="93" t="str">
        <f t="shared" si="25"/>
        <v>210112</v>
      </c>
    </row>
    <row r="814" spans="1:17" ht="13.5" customHeight="1">
      <c r="A814" s="57">
        <v>210113</v>
      </c>
      <c r="B814" s="58" t="s">
        <v>8176</v>
      </c>
      <c r="C814" s="57">
        <v>21174</v>
      </c>
      <c r="D814" s="57">
        <v>210113</v>
      </c>
      <c r="E814" s="57"/>
      <c r="F814" s="57">
        <v>122010</v>
      </c>
      <c r="G814" s="58"/>
      <c r="H814" s="38"/>
      <c r="I814" s="93" t="str">
        <f t="shared" si="24"/>
        <v/>
      </c>
      <c r="Q814" s="93" t="str">
        <f t="shared" si="25"/>
        <v>210113</v>
      </c>
    </row>
    <row r="815" spans="1:17" ht="12.75" customHeight="1">
      <c r="A815" s="57">
        <v>210200</v>
      </c>
      <c r="B815" s="58" t="s">
        <v>438</v>
      </c>
      <c r="C815" s="57">
        <v>22003</v>
      </c>
      <c r="D815" s="57">
        <v>210200</v>
      </c>
      <c r="E815" s="57"/>
      <c r="F815" s="57">
        <v>151408</v>
      </c>
      <c r="G815" s="58"/>
      <c r="H815" s="38" t="s">
        <v>6080</v>
      </c>
      <c r="I815" s="93" t="str">
        <f t="shared" si="24"/>
        <v>End</v>
      </c>
      <c r="K815" s="103"/>
      <c r="Q815" s="93" t="str">
        <f t="shared" si="25"/>
        <v>210200</v>
      </c>
    </row>
    <row r="816" spans="1:17" ht="12.75" customHeight="1">
      <c r="A816" s="57">
        <v>210203</v>
      </c>
      <c r="B816" s="58" t="s">
        <v>3746</v>
      </c>
      <c r="C816" s="57">
        <v>23220</v>
      </c>
      <c r="D816" s="57">
        <v>210203</v>
      </c>
      <c r="E816" s="57"/>
      <c r="F816" s="57">
        <v>125026</v>
      </c>
      <c r="G816" s="58"/>
      <c r="H816" s="38" t="s">
        <v>5585</v>
      </c>
      <c r="I816" s="93" t="str">
        <f t="shared" si="24"/>
        <v>End</v>
      </c>
      <c r="K816" s="103"/>
      <c r="L816" s="103"/>
      <c r="M816" s="103"/>
      <c r="N816" s="103"/>
      <c r="O816" s="103"/>
      <c r="Q816" s="93" t="str">
        <f t="shared" si="25"/>
        <v>210203</v>
      </c>
    </row>
    <row r="817" spans="1:17" ht="12.75" customHeight="1">
      <c r="A817" s="105">
        <v>210205</v>
      </c>
      <c r="B817" s="38" t="s">
        <v>5466</v>
      </c>
      <c r="C817" s="1050">
        <v>23234</v>
      </c>
      <c r="D817" s="1050">
        <v>210205</v>
      </c>
      <c r="E817" s="1050"/>
      <c r="F817" s="1050">
        <v>125011</v>
      </c>
      <c r="G817" s="38"/>
      <c r="H817" s="38" t="s">
        <v>8431</v>
      </c>
      <c r="I817" s="93" t="str">
        <f t="shared" si="24"/>
        <v>End</v>
      </c>
      <c r="L817" s="103"/>
      <c r="M817" s="103"/>
      <c r="Q817" s="93" t="str">
        <f t="shared" si="25"/>
        <v>210205</v>
      </c>
    </row>
    <row r="818" spans="1:17" ht="12.75" customHeight="1">
      <c r="A818" s="105">
        <v>210211</v>
      </c>
      <c r="B818" s="58" t="s">
        <v>7589</v>
      </c>
      <c r="C818" s="1050">
        <v>22409</v>
      </c>
      <c r="D818" s="1050">
        <v>210211</v>
      </c>
      <c r="E818" s="1050"/>
      <c r="F818" s="1050">
        <v>127020</v>
      </c>
      <c r="G818" s="38"/>
      <c r="H818" s="38"/>
      <c r="I818" s="93" t="str">
        <f t="shared" si="24"/>
        <v/>
      </c>
      <c r="M818" s="103"/>
      <c r="P818" s="103"/>
      <c r="Q818" s="93" t="str">
        <f t="shared" si="25"/>
        <v>210211</v>
      </c>
    </row>
    <row r="819" spans="1:17" ht="12.75" customHeight="1">
      <c r="A819" s="949">
        <v>210213</v>
      </c>
      <c r="B819" s="948" t="s">
        <v>9306</v>
      </c>
      <c r="C819" s="945">
        <v>21120</v>
      </c>
      <c r="D819" s="945">
        <v>210213</v>
      </c>
      <c r="E819" s="945"/>
      <c r="F819" s="945">
        <v>122010</v>
      </c>
      <c r="G819" s="950"/>
      <c r="H819" s="38"/>
      <c r="I819" s="93" t="str">
        <f t="shared" si="24"/>
        <v/>
      </c>
      <c r="J819" s="952"/>
      <c r="P819" s="103"/>
      <c r="Q819" s="93" t="str">
        <f t="shared" si="25"/>
        <v>210213</v>
      </c>
    </row>
    <row r="820" spans="1:17" s="103" customFormat="1" ht="12.75" customHeight="1">
      <c r="A820" s="57">
        <v>210300</v>
      </c>
      <c r="B820" s="58" t="s">
        <v>2349</v>
      </c>
      <c r="C820" s="57">
        <v>22600</v>
      </c>
      <c r="D820" s="57">
        <v>210300</v>
      </c>
      <c r="E820" s="57"/>
      <c r="F820" s="57">
        <v>470003</v>
      </c>
      <c r="G820" s="58"/>
      <c r="H820" s="38" t="s">
        <v>6080</v>
      </c>
      <c r="I820" s="93" t="str">
        <f t="shared" si="24"/>
        <v>End</v>
      </c>
      <c r="J820" s="1"/>
      <c r="K820" s="1"/>
      <c r="L820" s="1"/>
      <c r="M820" s="1"/>
      <c r="N820" s="1"/>
      <c r="O820" s="1"/>
      <c r="P820" s="1"/>
      <c r="Q820" s="93" t="str">
        <f t="shared" si="25"/>
        <v>210300</v>
      </c>
    </row>
    <row r="821" spans="1:17" s="103" customFormat="1" ht="12.75" customHeight="1">
      <c r="A821" s="57">
        <v>210305</v>
      </c>
      <c r="B821" s="38" t="s">
        <v>5469</v>
      </c>
      <c r="C821" s="1050">
        <v>23234</v>
      </c>
      <c r="D821" s="1050">
        <v>210305</v>
      </c>
      <c r="E821" s="1050"/>
      <c r="F821" s="1050">
        <v>125011</v>
      </c>
      <c r="G821" s="38"/>
      <c r="H821" s="38"/>
      <c r="I821" s="93" t="str">
        <f t="shared" si="24"/>
        <v/>
      </c>
      <c r="J821" s="1"/>
      <c r="K821" s="1"/>
      <c r="L821" s="1"/>
      <c r="M821" s="1"/>
      <c r="N821" s="1"/>
      <c r="O821" s="1"/>
      <c r="P821" s="1"/>
      <c r="Q821" s="93" t="str">
        <f t="shared" si="25"/>
        <v>210305</v>
      </c>
    </row>
    <row r="822" spans="1:17" s="103" customFormat="1" ht="12.75" customHeight="1">
      <c r="A822" s="463">
        <v>210311</v>
      </c>
      <c r="B822" s="452" t="s">
        <v>8343</v>
      </c>
      <c r="C822" s="450">
        <v>22400</v>
      </c>
      <c r="D822" s="450">
        <v>210311</v>
      </c>
      <c r="E822" s="450"/>
      <c r="F822" s="450">
        <v>127020</v>
      </c>
      <c r="G822" s="452">
        <v>1920</v>
      </c>
      <c r="H822" s="452"/>
      <c r="I822" s="93" t="str">
        <f t="shared" si="24"/>
        <v/>
      </c>
      <c r="J822" s="1"/>
      <c r="K822" s="1"/>
      <c r="L822" s="1"/>
      <c r="M822" s="1"/>
      <c r="N822" s="1"/>
      <c r="O822" s="1"/>
      <c r="P822" s="1"/>
      <c r="Q822" s="93" t="str">
        <f t="shared" si="25"/>
        <v>210311</v>
      </c>
    </row>
    <row r="823" spans="1:17" s="103" customFormat="1" ht="12.75" customHeight="1">
      <c r="A823" s="1127">
        <v>210313</v>
      </c>
      <c r="B823" s="1126" t="s">
        <v>9503</v>
      </c>
      <c r="C823" s="1121">
        <v>21121</v>
      </c>
      <c r="D823" s="1121">
        <v>210313</v>
      </c>
      <c r="E823" s="1121"/>
      <c r="F823" s="1121">
        <v>122010</v>
      </c>
      <c r="G823" s="1122">
        <v>2223</v>
      </c>
      <c r="H823" s="1122"/>
      <c r="I823" s="1129" t="str">
        <f t="shared" si="24"/>
        <v/>
      </c>
      <c r="J823" s="1130"/>
      <c r="K823" s="1"/>
      <c r="L823" s="1"/>
      <c r="M823" s="1"/>
      <c r="N823" s="1"/>
      <c r="O823" s="1"/>
      <c r="P823" s="1"/>
      <c r="Q823" s="93" t="str">
        <f t="shared" si="25"/>
        <v>210313</v>
      </c>
    </row>
    <row r="824" spans="1:17" ht="12.75" customHeight="1">
      <c r="A824" s="105">
        <v>210400</v>
      </c>
      <c r="B824" s="103" t="s">
        <v>1209</v>
      </c>
      <c r="C824" s="410">
        <v>21133</v>
      </c>
      <c r="D824" s="410">
        <v>210400</v>
      </c>
      <c r="E824" s="410"/>
      <c r="F824" s="410">
        <v>118493</v>
      </c>
      <c r="G824" s="106">
        <v>2223</v>
      </c>
      <c r="H824" s="38"/>
      <c r="I824" s="93" t="str">
        <f t="shared" si="24"/>
        <v/>
      </c>
      <c r="Q824" s="93" t="str">
        <f t="shared" si="25"/>
        <v>210400</v>
      </c>
    </row>
    <row r="825" spans="1:17" ht="12.75" customHeight="1">
      <c r="A825" s="105">
        <v>210400</v>
      </c>
      <c r="B825" s="103" t="s">
        <v>1209</v>
      </c>
      <c r="C825" s="1050">
        <v>21142</v>
      </c>
      <c r="D825" s="1050">
        <v>210400</v>
      </c>
      <c r="E825" s="1050"/>
      <c r="F825" s="1050">
        <v>118493</v>
      </c>
      <c r="G825" s="106">
        <v>1415</v>
      </c>
      <c r="H825" s="38" t="s">
        <v>6312</v>
      </c>
      <c r="I825" s="93" t="str">
        <f t="shared" si="24"/>
        <v>End</v>
      </c>
      <c r="Q825" s="93" t="str">
        <f t="shared" si="25"/>
        <v>210400</v>
      </c>
    </row>
    <row r="826" spans="1:17" ht="12.75" customHeight="1">
      <c r="A826" s="105">
        <v>210400</v>
      </c>
      <c r="B826" s="103" t="s">
        <v>1209</v>
      </c>
      <c r="C826" s="410">
        <v>21143</v>
      </c>
      <c r="D826" s="410">
        <v>210400</v>
      </c>
      <c r="E826" s="410"/>
      <c r="F826" s="410">
        <v>118493</v>
      </c>
      <c r="G826" s="106">
        <v>1516</v>
      </c>
      <c r="H826" s="38"/>
      <c r="I826" s="93" t="str">
        <f t="shared" si="24"/>
        <v/>
      </c>
      <c r="Q826" s="93" t="str">
        <f t="shared" si="25"/>
        <v>210400</v>
      </c>
    </row>
    <row r="827" spans="1:17" ht="12.75" customHeight="1">
      <c r="A827" s="105">
        <v>210400</v>
      </c>
      <c r="B827" s="103" t="s">
        <v>1209</v>
      </c>
      <c r="C827" s="410">
        <v>21152</v>
      </c>
      <c r="D827" s="410">
        <v>210400</v>
      </c>
      <c r="E827" s="410"/>
      <c r="F827" s="410">
        <v>118493</v>
      </c>
      <c r="G827" s="106">
        <v>1617</v>
      </c>
      <c r="H827" s="38"/>
      <c r="I827" s="93" t="str">
        <f t="shared" si="24"/>
        <v/>
      </c>
      <c r="Q827" s="93" t="str">
        <f t="shared" si="25"/>
        <v>210400</v>
      </c>
    </row>
    <row r="828" spans="1:17" ht="12.75" customHeight="1">
      <c r="A828" s="105">
        <v>210400</v>
      </c>
      <c r="B828" s="103" t="s">
        <v>1209</v>
      </c>
      <c r="C828" s="410">
        <v>21160</v>
      </c>
      <c r="D828" s="410">
        <v>210400</v>
      </c>
      <c r="E828" s="410"/>
      <c r="F828" s="410">
        <v>118493</v>
      </c>
      <c r="G828" s="106">
        <v>1819</v>
      </c>
      <c r="H828" s="38"/>
      <c r="I828" s="93" t="str">
        <f t="shared" si="24"/>
        <v/>
      </c>
      <c r="Q828" s="93" t="str">
        <f t="shared" si="25"/>
        <v>210400</v>
      </c>
    </row>
    <row r="829" spans="1:17" ht="12.75" customHeight="1">
      <c r="A829" s="105">
        <v>210400</v>
      </c>
      <c r="B829" s="103" t="s">
        <v>1209</v>
      </c>
      <c r="C829" s="410">
        <v>21176</v>
      </c>
      <c r="D829" s="410">
        <v>210400</v>
      </c>
      <c r="E829" s="410"/>
      <c r="F829" s="410">
        <v>118493</v>
      </c>
      <c r="G829" s="106">
        <v>1920</v>
      </c>
      <c r="H829" s="38"/>
      <c r="I829" s="93" t="str">
        <f t="shared" si="24"/>
        <v/>
      </c>
      <c r="Q829" s="93" t="str">
        <f t="shared" si="25"/>
        <v>210400</v>
      </c>
    </row>
    <row r="830" spans="1:17" ht="12.75" customHeight="1">
      <c r="A830" s="105">
        <v>210400</v>
      </c>
      <c r="B830" s="103" t="s">
        <v>1209</v>
      </c>
      <c r="C830" s="410">
        <v>21193</v>
      </c>
      <c r="D830" s="410">
        <v>210400</v>
      </c>
      <c r="E830" s="410"/>
      <c r="F830" s="410">
        <v>118493</v>
      </c>
      <c r="G830" s="106">
        <v>2021</v>
      </c>
      <c r="H830" s="38"/>
      <c r="I830" s="93" t="str">
        <f t="shared" si="24"/>
        <v/>
      </c>
      <c r="Q830" s="93" t="str">
        <f t="shared" si="25"/>
        <v>210400</v>
      </c>
    </row>
    <row r="831" spans="1:17" ht="12.75" customHeight="1">
      <c r="A831" s="105">
        <v>210400</v>
      </c>
      <c r="B831" s="103" t="s">
        <v>1209</v>
      </c>
      <c r="C831" s="410">
        <v>21200</v>
      </c>
      <c r="D831" s="410">
        <v>210400</v>
      </c>
      <c r="E831" s="410"/>
      <c r="F831" s="410">
        <v>118493</v>
      </c>
      <c r="G831" s="106">
        <v>2122</v>
      </c>
      <c r="H831" s="38"/>
      <c r="I831" s="93" t="str">
        <f t="shared" si="24"/>
        <v/>
      </c>
      <c r="Q831" s="93" t="str">
        <f t="shared" si="25"/>
        <v>210400</v>
      </c>
    </row>
    <row r="832" spans="1:17" ht="12.75" customHeight="1">
      <c r="A832" s="105">
        <v>210400</v>
      </c>
      <c r="B832" s="103" t="s">
        <v>1209</v>
      </c>
      <c r="C832" s="410">
        <v>21138</v>
      </c>
      <c r="D832" s="410">
        <v>210400</v>
      </c>
      <c r="E832" s="410"/>
      <c r="F832" s="410">
        <v>118493</v>
      </c>
      <c r="G832" s="106">
        <v>2223</v>
      </c>
      <c r="H832" s="38"/>
      <c r="I832" s="93" t="str">
        <f t="shared" si="24"/>
        <v/>
      </c>
      <c r="N832" s="103"/>
      <c r="O832" s="103"/>
      <c r="Q832" s="93" t="str">
        <f t="shared" si="25"/>
        <v>210400</v>
      </c>
    </row>
    <row r="833" spans="1:17" ht="12.75" customHeight="1">
      <c r="A833" s="105">
        <v>210400</v>
      </c>
      <c r="B833" s="103" t="s">
        <v>1209</v>
      </c>
      <c r="C833" s="410">
        <v>21132</v>
      </c>
      <c r="D833" s="410">
        <v>210400</v>
      </c>
      <c r="E833" s="410"/>
      <c r="F833" s="410">
        <v>118493</v>
      </c>
      <c r="G833" s="106" t="s">
        <v>3850</v>
      </c>
      <c r="H833" s="38" t="s">
        <v>6086</v>
      </c>
      <c r="I833" s="93" t="str">
        <f t="shared" si="24"/>
        <v>End</v>
      </c>
      <c r="Q833" s="93" t="str">
        <f t="shared" si="25"/>
        <v>210400</v>
      </c>
    </row>
    <row r="834" spans="1:17" ht="12.75" customHeight="1">
      <c r="A834" s="105">
        <v>210400</v>
      </c>
      <c r="B834" s="103" t="s">
        <v>1209</v>
      </c>
      <c r="C834" s="464">
        <v>21135</v>
      </c>
      <c r="D834" s="464">
        <v>210400</v>
      </c>
      <c r="E834" s="464"/>
      <c r="F834" s="464">
        <v>118493</v>
      </c>
      <c r="G834" s="106" t="s">
        <v>3851</v>
      </c>
      <c r="H834" s="38" t="s">
        <v>6086</v>
      </c>
      <c r="I834" s="93" t="str">
        <f t="shared" si="24"/>
        <v>End</v>
      </c>
      <c r="M834" s="103"/>
      <c r="Q834" s="93" t="str">
        <f t="shared" si="25"/>
        <v>210400</v>
      </c>
    </row>
    <row r="835" spans="1:17" ht="12.75" customHeight="1">
      <c r="A835" s="57">
        <v>210404</v>
      </c>
      <c r="B835" s="58" t="s">
        <v>3747</v>
      </c>
      <c r="C835" s="57">
        <v>23100</v>
      </c>
      <c r="D835" s="57">
        <v>210404</v>
      </c>
      <c r="E835" s="57"/>
      <c r="F835" s="57">
        <v>123011</v>
      </c>
      <c r="G835" s="102"/>
      <c r="H835" s="38" t="s">
        <v>6080</v>
      </c>
      <c r="I835" s="93" t="str">
        <f t="shared" si="24"/>
        <v>End</v>
      </c>
      <c r="P835" s="103"/>
      <c r="Q835" s="93" t="str">
        <f t="shared" si="25"/>
        <v>210404</v>
      </c>
    </row>
    <row r="836" spans="1:17" ht="12.75" customHeight="1">
      <c r="A836" s="105">
        <v>210405</v>
      </c>
      <c r="B836" s="38" t="s">
        <v>5470</v>
      </c>
      <c r="C836" s="410">
        <v>23234</v>
      </c>
      <c r="D836" s="410">
        <v>210405</v>
      </c>
      <c r="E836" s="410"/>
      <c r="F836" s="410">
        <v>125011</v>
      </c>
      <c r="G836" s="102"/>
      <c r="H836" s="38"/>
      <c r="I836" s="93" t="str">
        <f t="shared" si="24"/>
        <v/>
      </c>
      <c r="P836" s="103"/>
      <c r="Q836" s="93" t="str">
        <f t="shared" si="25"/>
        <v>210405</v>
      </c>
    </row>
    <row r="837" spans="1:17" s="103" customFormat="1" ht="12.75" customHeight="1">
      <c r="A837" s="105">
        <v>210411</v>
      </c>
      <c r="B837" s="38" t="s">
        <v>9050</v>
      </c>
      <c r="C837" s="1050">
        <v>22402</v>
      </c>
      <c r="D837" s="1050">
        <v>210411</v>
      </c>
      <c r="E837" s="1050"/>
      <c r="F837" s="1050">
        <v>127020</v>
      </c>
      <c r="G837" s="38">
        <v>2122</v>
      </c>
      <c r="H837" s="38"/>
      <c r="I837" s="93" t="str">
        <f t="shared" si="24"/>
        <v/>
      </c>
      <c r="J837" s="547"/>
      <c r="K837" s="1"/>
      <c r="L837" s="1"/>
      <c r="M837" s="1"/>
      <c r="N837" s="1"/>
      <c r="O837" s="1"/>
      <c r="P837" s="1"/>
      <c r="Q837" s="93" t="str">
        <f t="shared" si="25"/>
        <v>210411</v>
      </c>
    </row>
    <row r="838" spans="1:17" s="103" customFormat="1" ht="12.75" customHeight="1">
      <c r="A838" s="1033">
        <v>210411</v>
      </c>
      <c r="B838" s="38" t="s">
        <v>9372</v>
      </c>
      <c r="C838" s="1022">
        <v>22403</v>
      </c>
      <c r="D838" s="1022">
        <v>210411</v>
      </c>
      <c r="E838" s="1022"/>
      <c r="F838" s="1022">
        <v>127020</v>
      </c>
      <c r="G838" s="1028">
        <v>2223</v>
      </c>
      <c r="H838" s="1028"/>
      <c r="I838" s="1029" t="str">
        <f t="shared" si="24"/>
        <v/>
      </c>
      <c r="J838" s="1030"/>
      <c r="K838" s="1"/>
      <c r="L838" s="1"/>
      <c r="M838" s="1"/>
      <c r="N838" s="1"/>
      <c r="O838" s="1"/>
      <c r="P838" s="1"/>
      <c r="Q838" s="93" t="str">
        <f t="shared" si="25"/>
        <v>210411</v>
      </c>
    </row>
    <row r="839" spans="1:17" s="103" customFormat="1" ht="12.75" customHeight="1">
      <c r="A839" s="1282">
        <v>210411</v>
      </c>
      <c r="B839" s="38" t="s">
        <v>9706</v>
      </c>
      <c r="C839" s="1274">
        <v>22404</v>
      </c>
      <c r="D839" s="1259">
        <v>210411</v>
      </c>
      <c r="E839" s="1259"/>
      <c r="F839" s="1259">
        <v>127020</v>
      </c>
      <c r="G839" s="1260">
        <v>2324</v>
      </c>
      <c r="H839" s="1260"/>
      <c r="I839" s="1261" t="str">
        <f t="shared" si="24"/>
        <v/>
      </c>
      <c r="J839" s="1262"/>
      <c r="K839" s="1"/>
      <c r="L839" s="1"/>
      <c r="M839" s="1"/>
      <c r="N839" s="1"/>
      <c r="O839" s="1"/>
      <c r="P839" s="1"/>
      <c r="Q839" s="93" t="str">
        <f t="shared" si="25"/>
        <v>210411</v>
      </c>
    </row>
    <row r="840" spans="1:17" s="103" customFormat="1" ht="12.75" customHeight="1">
      <c r="A840" s="105">
        <v>210500</v>
      </c>
      <c r="B840" s="103" t="s">
        <v>1210</v>
      </c>
      <c r="C840" s="783">
        <v>21133</v>
      </c>
      <c r="D840" s="783">
        <v>210500</v>
      </c>
      <c r="E840" s="783"/>
      <c r="F840" s="783">
        <v>118493</v>
      </c>
      <c r="G840" s="106">
        <v>2324</v>
      </c>
      <c r="H840" s="38"/>
      <c r="I840" s="93" t="str">
        <f t="shared" si="24"/>
        <v/>
      </c>
      <c r="J840" s="1"/>
      <c r="K840" s="1"/>
      <c r="L840" s="1"/>
      <c r="M840" s="1"/>
      <c r="N840" s="1"/>
      <c r="O840" s="1"/>
      <c r="P840" s="1"/>
      <c r="Q840" s="93" t="str">
        <f t="shared" si="25"/>
        <v>210500</v>
      </c>
    </row>
    <row r="841" spans="1:17" s="103" customFormat="1" ht="12.75" customHeight="1">
      <c r="A841" s="105">
        <v>210500</v>
      </c>
      <c r="B841" s="103" t="s">
        <v>1210</v>
      </c>
      <c r="C841" s="1050">
        <v>21142</v>
      </c>
      <c r="D841" s="1050">
        <v>210500</v>
      </c>
      <c r="E841" s="1050"/>
      <c r="F841" s="1050">
        <v>118493</v>
      </c>
      <c r="G841" s="106">
        <v>1415</v>
      </c>
      <c r="H841" s="38" t="s">
        <v>6312</v>
      </c>
      <c r="I841" s="93" t="str">
        <f t="shared" si="24"/>
        <v>End</v>
      </c>
      <c r="J841" s="1"/>
      <c r="K841" s="1"/>
      <c r="L841" s="1"/>
      <c r="M841" s="1"/>
      <c r="N841" s="1"/>
      <c r="O841" s="1"/>
      <c r="P841" s="1"/>
      <c r="Q841" s="93" t="str">
        <f t="shared" si="25"/>
        <v>210500</v>
      </c>
    </row>
    <row r="842" spans="1:17" ht="12.75" customHeight="1">
      <c r="A842" s="105">
        <v>210500</v>
      </c>
      <c r="B842" s="103" t="s">
        <v>1210</v>
      </c>
      <c r="C842" s="410">
        <v>21143</v>
      </c>
      <c r="D842" s="410">
        <v>210500</v>
      </c>
      <c r="E842" s="410"/>
      <c r="F842" s="410">
        <v>118493</v>
      </c>
      <c r="G842" s="106">
        <v>1516</v>
      </c>
      <c r="H842" s="38"/>
      <c r="I842" s="93" t="str">
        <f t="shared" si="24"/>
        <v/>
      </c>
      <c r="Q842" s="93" t="str">
        <f t="shared" ref="Q842:Q905" si="26">TEXT($A842,0)</f>
        <v>210500</v>
      </c>
    </row>
    <row r="843" spans="1:17" ht="12.75" customHeight="1">
      <c r="A843" s="105">
        <v>210500</v>
      </c>
      <c r="B843" s="103" t="s">
        <v>1210</v>
      </c>
      <c r="C843" s="1055">
        <v>21152</v>
      </c>
      <c r="D843" s="1055">
        <v>210500</v>
      </c>
      <c r="E843" s="1055"/>
      <c r="F843" s="1055">
        <v>118493</v>
      </c>
      <c r="G843" s="106">
        <v>1617</v>
      </c>
      <c r="H843" s="38"/>
      <c r="I843" s="93" t="str">
        <f t="shared" ref="I843:I907" si="27">LEFT(H843,3)</f>
        <v/>
      </c>
      <c r="Q843" s="93" t="str">
        <f t="shared" si="26"/>
        <v>210500</v>
      </c>
    </row>
    <row r="844" spans="1:17" ht="12.75" customHeight="1">
      <c r="A844" s="105">
        <v>210500</v>
      </c>
      <c r="B844" s="103" t="s">
        <v>1210</v>
      </c>
      <c r="C844" s="1055">
        <v>21160</v>
      </c>
      <c r="D844" s="1055">
        <v>210500</v>
      </c>
      <c r="E844" s="410"/>
      <c r="F844" s="410">
        <v>118493</v>
      </c>
      <c r="G844" s="106">
        <v>1819</v>
      </c>
      <c r="H844" s="38"/>
      <c r="I844" s="93" t="str">
        <f t="shared" si="27"/>
        <v/>
      </c>
      <c r="Q844" s="93" t="str">
        <f t="shared" si="26"/>
        <v>210500</v>
      </c>
    </row>
    <row r="845" spans="1:17" ht="12.75" customHeight="1">
      <c r="A845" s="105">
        <v>210500</v>
      </c>
      <c r="B845" s="103" t="s">
        <v>1210</v>
      </c>
      <c r="C845" s="1055">
        <v>21176</v>
      </c>
      <c r="D845" s="1055">
        <v>210500</v>
      </c>
      <c r="E845" s="410"/>
      <c r="F845" s="410">
        <v>118493</v>
      </c>
      <c r="G845" s="106">
        <v>1920</v>
      </c>
      <c r="H845" s="38"/>
      <c r="I845" s="93" t="str">
        <f t="shared" si="27"/>
        <v/>
      </c>
      <c r="Q845" s="93" t="str">
        <f t="shared" si="26"/>
        <v>210500</v>
      </c>
    </row>
    <row r="846" spans="1:17" ht="12.75" customHeight="1">
      <c r="A846" s="105">
        <v>210500</v>
      </c>
      <c r="B846" s="103" t="s">
        <v>1210</v>
      </c>
      <c r="C846" s="1055">
        <v>21193</v>
      </c>
      <c r="D846" s="1055">
        <v>210500</v>
      </c>
      <c r="E846" s="410"/>
      <c r="F846" s="410">
        <v>118493</v>
      </c>
      <c r="G846" s="106">
        <v>2021</v>
      </c>
      <c r="H846" s="38"/>
      <c r="I846" s="93" t="str">
        <f t="shared" si="27"/>
        <v/>
      </c>
      <c r="Q846" s="93" t="str">
        <f t="shared" si="26"/>
        <v>210500</v>
      </c>
    </row>
    <row r="847" spans="1:17" ht="12.75" customHeight="1">
      <c r="A847" s="105">
        <v>210500</v>
      </c>
      <c r="B847" s="103" t="s">
        <v>1210</v>
      </c>
      <c r="C847" s="1055">
        <v>21200</v>
      </c>
      <c r="D847" s="1055">
        <v>210500</v>
      </c>
      <c r="E847" s="410"/>
      <c r="F847" s="410">
        <v>118493</v>
      </c>
      <c r="G847" s="106">
        <v>2122</v>
      </c>
      <c r="H847" s="38"/>
      <c r="I847" s="93" t="str">
        <f t="shared" si="27"/>
        <v/>
      </c>
      <c r="Q847" s="93" t="str">
        <f t="shared" si="26"/>
        <v>210500</v>
      </c>
    </row>
    <row r="848" spans="1:17" ht="12.75" customHeight="1">
      <c r="A848" s="105">
        <v>210500</v>
      </c>
      <c r="B848" s="103" t="s">
        <v>1210</v>
      </c>
      <c r="C848" s="1055">
        <v>21138</v>
      </c>
      <c r="D848" s="1055">
        <v>210500</v>
      </c>
      <c r="E848" s="410"/>
      <c r="F848" s="410">
        <v>118493</v>
      </c>
      <c r="G848" s="106">
        <v>2223</v>
      </c>
      <c r="H848" s="38"/>
      <c r="I848" s="93" t="str">
        <f t="shared" si="27"/>
        <v/>
      </c>
      <c r="Q848" s="93" t="str">
        <f t="shared" si="26"/>
        <v>210500</v>
      </c>
    </row>
    <row r="849" spans="1:17" ht="12.75" customHeight="1">
      <c r="A849" s="105">
        <v>210500</v>
      </c>
      <c r="B849" s="103" t="s">
        <v>1210</v>
      </c>
      <c r="C849" s="1055">
        <v>21132</v>
      </c>
      <c r="D849" s="1055">
        <v>210500</v>
      </c>
      <c r="E849" s="410"/>
      <c r="F849" s="410">
        <v>118493</v>
      </c>
      <c r="G849" s="106" t="s">
        <v>3850</v>
      </c>
      <c r="H849" s="38" t="s">
        <v>6086</v>
      </c>
      <c r="I849" s="93" t="str">
        <f t="shared" si="27"/>
        <v>End</v>
      </c>
      <c r="N849" s="103"/>
      <c r="O849" s="103"/>
      <c r="Q849" s="93" t="str">
        <f t="shared" si="26"/>
        <v>210500</v>
      </c>
    </row>
    <row r="850" spans="1:17" ht="12.75" customHeight="1">
      <c r="A850" s="105">
        <v>210500</v>
      </c>
      <c r="B850" s="103" t="s">
        <v>1210</v>
      </c>
      <c r="C850" s="1055">
        <v>21135</v>
      </c>
      <c r="D850" s="1055">
        <v>210500</v>
      </c>
      <c r="E850" s="464"/>
      <c r="F850" s="464">
        <v>118493</v>
      </c>
      <c r="G850" s="106" t="s">
        <v>3851</v>
      </c>
      <c r="H850" s="38" t="s">
        <v>6086</v>
      </c>
      <c r="I850" s="93" t="str">
        <f t="shared" si="27"/>
        <v>End</v>
      </c>
      <c r="Q850" s="93" t="str">
        <f t="shared" si="26"/>
        <v>210500</v>
      </c>
    </row>
    <row r="851" spans="1:17" ht="12.75" customHeight="1">
      <c r="A851" s="57">
        <v>210503</v>
      </c>
      <c r="B851" s="58" t="s">
        <v>6819</v>
      </c>
      <c r="C851" s="57">
        <v>22408</v>
      </c>
      <c r="D851" s="57">
        <v>210503</v>
      </c>
      <c r="E851" s="57"/>
      <c r="F851" s="57">
        <v>127020</v>
      </c>
      <c r="G851" s="102">
        <v>1718</v>
      </c>
      <c r="H851" s="38" t="s">
        <v>8344</v>
      </c>
      <c r="I851" s="93" t="str">
        <f t="shared" si="27"/>
        <v>End</v>
      </c>
      <c r="L851" s="103"/>
      <c r="M851" s="103"/>
      <c r="Q851" s="93" t="str">
        <f t="shared" si="26"/>
        <v>210503</v>
      </c>
    </row>
    <row r="852" spans="1:17" ht="12.75" customHeight="1">
      <c r="A852" s="57">
        <v>210503</v>
      </c>
      <c r="B852" s="58" t="s">
        <v>7589</v>
      </c>
      <c r="C852" s="57">
        <v>22409</v>
      </c>
      <c r="D852" s="57">
        <v>210503</v>
      </c>
      <c r="E852" s="57"/>
      <c r="F852" s="57">
        <v>127020</v>
      </c>
      <c r="G852" s="102">
        <v>1819</v>
      </c>
      <c r="H852" s="38" t="s">
        <v>8344</v>
      </c>
      <c r="I852" s="93" t="str">
        <f t="shared" si="27"/>
        <v>End</v>
      </c>
      <c r="L852" s="103"/>
      <c r="M852" s="103"/>
      <c r="Q852" s="93" t="str">
        <f t="shared" si="26"/>
        <v>210503</v>
      </c>
    </row>
    <row r="853" spans="1:17" ht="12.75" customHeight="1">
      <c r="A853" s="57">
        <v>210505</v>
      </c>
      <c r="B853" s="103" t="s">
        <v>6551</v>
      </c>
      <c r="C853" s="57">
        <v>23130</v>
      </c>
      <c r="D853" s="57">
        <v>210505</v>
      </c>
      <c r="E853" s="57"/>
      <c r="F853" s="57">
        <v>530403</v>
      </c>
      <c r="G853" s="102">
        <v>1516</v>
      </c>
      <c r="H853" s="38"/>
      <c r="I853" s="93" t="str">
        <f t="shared" si="27"/>
        <v/>
      </c>
      <c r="P853" s="103"/>
      <c r="Q853" s="93" t="str">
        <f t="shared" si="26"/>
        <v>210505</v>
      </c>
    </row>
    <row r="854" spans="1:17" ht="12.75" customHeight="1">
      <c r="A854" s="105">
        <v>210600</v>
      </c>
      <c r="B854" s="103" t="s">
        <v>1211</v>
      </c>
      <c r="C854" s="1050">
        <v>21133</v>
      </c>
      <c r="D854" s="1055">
        <v>210600</v>
      </c>
      <c r="E854" s="1050"/>
      <c r="F854" s="1050">
        <v>118493</v>
      </c>
      <c r="G854" s="106">
        <v>2324</v>
      </c>
      <c r="H854" s="38"/>
      <c r="I854" s="93" t="str">
        <f t="shared" si="27"/>
        <v/>
      </c>
      <c r="K854" s="103"/>
      <c r="Q854" s="93" t="str">
        <f t="shared" si="26"/>
        <v>210600</v>
      </c>
    </row>
    <row r="855" spans="1:17" s="103" customFormat="1" ht="12.75" customHeight="1">
      <c r="A855" s="105">
        <v>210600</v>
      </c>
      <c r="B855" s="103" t="s">
        <v>1211</v>
      </c>
      <c r="C855" s="1050">
        <v>21142</v>
      </c>
      <c r="D855" s="1055">
        <v>210600</v>
      </c>
      <c r="E855" s="1050"/>
      <c r="F855" s="1050">
        <v>118493</v>
      </c>
      <c r="G855" s="106">
        <v>1415</v>
      </c>
      <c r="H855" s="38" t="s">
        <v>6312</v>
      </c>
      <c r="I855" s="93" t="str">
        <f t="shared" si="27"/>
        <v>End</v>
      </c>
      <c r="J855" s="1"/>
      <c r="L855" s="1"/>
      <c r="M855" s="1"/>
      <c r="N855" s="1"/>
      <c r="O855" s="1"/>
      <c r="P855" s="1"/>
      <c r="Q855" s="93" t="str">
        <f t="shared" si="26"/>
        <v>210600</v>
      </c>
    </row>
    <row r="856" spans="1:17" ht="12.75" customHeight="1">
      <c r="A856" s="105">
        <v>210600</v>
      </c>
      <c r="B856" s="103" t="s">
        <v>1211</v>
      </c>
      <c r="C856" s="410">
        <v>21143</v>
      </c>
      <c r="D856" s="1055">
        <v>210600</v>
      </c>
      <c r="E856" s="410"/>
      <c r="F856" s="410">
        <v>118493</v>
      </c>
      <c r="G856" s="106">
        <v>1516</v>
      </c>
      <c r="H856" s="38"/>
      <c r="I856" s="93" t="str">
        <f t="shared" si="27"/>
        <v/>
      </c>
      <c r="K856" s="103"/>
      <c r="Q856" s="93" t="str">
        <f t="shared" si="26"/>
        <v>210600</v>
      </c>
    </row>
    <row r="857" spans="1:17" ht="12.75" customHeight="1">
      <c r="A857" s="105">
        <v>210600</v>
      </c>
      <c r="B857" s="103" t="s">
        <v>1211</v>
      </c>
      <c r="C857" s="410">
        <v>21152</v>
      </c>
      <c r="D857" s="1055">
        <v>210600</v>
      </c>
      <c r="E857" s="410"/>
      <c r="F857" s="410">
        <v>118493</v>
      </c>
      <c r="G857" s="106">
        <v>1617</v>
      </c>
      <c r="H857" s="38"/>
      <c r="I857" s="93" t="str">
        <f t="shared" si="27"/>
        <v/>
      </c>
      <c r="K857" s="103"/>
      <c r="Q857" s="93" t="str">
        <f t="shared" si="26"/>
        <v>210600</v>
      </c>
    </row>
    <row r="858" spans="1:17" ht="12.75" customHeight="1">
      <c r="A858" s="105">
        <v>210600</v>
      </c>
      <c r="B858" s="103" t="s">
        <v>1211</v>
      </c>
      <c r="C858" s="410">
        <v>21160</v>
      </c>
      <c r="D858" s="1055">
        <v>210600</v>
      </c>
      <c r="E858" s="410"/>
      <c r="F858" s="410">
        <v>118493</v>
      </c>
      <c r="G858" s="106">
        <v>1819</v>
      </c>
      <c r="H858" s="38"/>
      <c r="I858" s="93" t="str">
        <f t="shared" si="27"/>
        <v/>
      </c>
      <c r="K858" s="103"/>
      <c r="L858" s="103"/>
      <c r="Q858" s="93" t="str">
        <f t="shared" si="26"/>
        <v>210600</v>
      </c>
    </row>
    <row r="859" spans="1:17" ht="12.75" customHeight="1">
      <c r="A859" s="105">
        <v>210600</v>
      </c>
      <c r="B859" s="103" t="s">
        <v>1211</v>
      </c>
      <c r="C859" s="410">
        <v>21176</v>
      </c>
      <c r="D859" s="1055">
        <v>210600</v>
      </c>
      <c r="E859" s="410"/>
      <c r="F859" s="410">
        <v>118493</v>
      </c>
      <c r="G859" s="106">
        <v>1920</v>
      </c>
      <c r="H859" s="38"/>
      <c r="I859" s="93" t="str">
        <f t="shared" si="27"/>
        <v/>
      </c>
      <c r="L859" s="103"/>
      <c r="Q859" s="93" t="str">
        <f t="shared" si="26"/>
        <v>210600</v>
      </c>
    </row>
    <row r="860" spans="1:17" ht="12.75" customHeight="1">
      <c r="A860" s="105">
        <v>210600</v>
      </c>
      <c r="B860" s="103" t="s">
        <v>1211</v>
      </c>
      <c r="C860" s="410">
        <v>21193</v>
      </c>
      <c r="D860" s="1055">
        <v>210600</v>
      </c>
      <c r="E860" s="410"/>
      <c r="F860" s="410">
        <v>118493</v>
      </c>
      <c r="G860" s="106">
        <v>2021</v>
      </c>
      <c r="H860" s="38"/>
      <c r="I860" s="93" t="str">
        <f t="shared" si="27"/>
        <v/>
      </c>
      <c r="J860" s="103"/>
      <c r="Q860" s="93" t="str">
        <f t="shared" si="26"/>
        <v>210600</v>
      </c>
    </row>
    <row r="861" spans="1:17" ht="12.75" customHeight="1">
      <c r="A861" s="105">
        <v>210600</v>
      </c>
      <c r="B861" s="103" t="s">
        <v>1211</v>
      </c>
      <c r="C861" s="410">
        <v>21200</v>
      </c>
      <c r="D861" s="1055">
        <v>210600</v>
      </c>
      <c r="E861" s="410"/>
      <c r="F861" s="410">
        <v>118493</v>
      </c>
      <c r="G861" s="106">
        <v>2122</v>
      </c>
      <c r="H861" s="38"/>
      <c r="I861" s="93" t="str">
        <f t="shared" si="27"/>
        <v/>
      </c>
      <c r="J861" s="103"/>
      <c r="Q861" s="93" t="str">
        <f t="shared" si="26"/>
        <v>210600</v>
      </c>
    </row>
    <row r="862" spans="1:17" ht="12.75" customHeight="1">
      <c r="A862" s="105">
        <v>210600</v>
      </c>
      <c r="B862" s="103" t="s">
        <v>1211</v>
      </c>
      <c r="C862" s="410">
        <v>21138</v>
      </c>
      <c r="D862" s="1055">
        <v>210600</v>
      </c>
      <c r="E862" s="410"/>
      <c r="F862" s="410">
        <v>118493</v>
      </c>
      <c r="G862" s="106">
        <v>2223</v>
      </c>
      <c r="H862" s="38"/>
      <c r="I862" s="93" t="str">
        <f t="shared" si="27"/>
        <v/>
      </c>
      <c r="Q862" s="93" t="str">
        <f t="shared" si="26"/>
        <v>210600</v>
      </c>
    </row>
    <row r="863" spans="1:17" ht="12.75" customHeight="1">
      <c r="A863" s="105">
        <v>210600</v>
      </c>
      <c r="B863" s="103" t="s">
        <v>1211</v>
      </c>
      <c r="C863" s="410">
        <v>21132</v>
      </c>
      <c r="D863" s="1055">
        <v>210600</v>
      </c>
      <c r="E863" s="410"/>
      <c r="F863" s="410">
        <v>118493</v>
      </c>
      <c r="G863" s="106" t="s">
        <v>3850</v>
      </c>
      <c r="H863" s="38" t="s">
        <v>6086</v>
      </c>
      <c r="I863" s="93" t="str">
        <f t="shared" si="27"/>
        <v>End</v>
      </c>
      <c r="Q863" s="93" t="str">
        <f t="shared" si="26"/>
        <v>210600</v>
      </c>
    </row>
    <row r="864" spans="1:17" ht="12.75" customHeight="1">
      <c r="A864" s="105">
        <v>210600</v>
      </c>
      <c r="B864" s="103" t="s">
        <v>1211</v>
      </c>
      <c r="C864" s="464">
        <v>21135</v>
      </c>
      <c r="D864" s="1055">
        <v>210600</v>
      </c>
      <c r="E864" s="464"/>
      <c r="F864" s="464">
        <v>118493</v>
      </c>
      <c r="G864" s="106" t="s">
        <v>3851</v>
      </c>
      <c r="H864" s="38" t="s">
        <v>6086</v>
      </c>
      <c r="I864" s="93" t="str">
        <f t="shared" si="27"/>
        <v>End</v>
      </c>
      <c r="N864" s="103"/>
      <c r="O864" s="103"/>
      <c r="Q864" s="93" t="str">
        <f t="shared" si="26"/>
        <v>210600</v>
      </c>
    </row>
    <row r="865" spans="1:17" ht="12.75" customHeight="1">
      <c r="A865" s="57">
        <v>210604</v>
      </c>
      <c r="B865" s="58" t="s">
        <v>622</v>
      </c>
      <c r="C865" s="57">
        <v>21005</v>
      </c>
      <c r="D865" s="57">
        <v>210604</v>
      </c>
      <c r="E865" s="57"/>
      <c r="F865" s="57">
        <v>123011</v>
      </c>
      <c r="G865" s="58"/>
      <c r="H865" s="38" t="s">
        <v>5875</v>
      </c>
      <c r="I865" s="93" t="str">
        <f t="shared" si="27"/>
        <v>End</v>
      </c>
      <c r="L865" s="103"/>
      <c r="Q865" s="93" t="str">
        <f t="shared" si="26"/>
        <v>210604</v>
      </c>
    </row>
    <row r="866" spans="1:17" ht="12.75" customHeight="1">
      <c r="A866" s="57">
        <v>210605</v>
      </c>
      <c r="B866" s="103" t="s">
        <v>6564</v>
      </c>
      <c r="C866" s="57">
        <v>23257</v>
      </c>
      <c r="D866" s="57">
        <v>210605</v>
      </c>
      <c r="E866" s="57"/>
      <c r="F866" s="57">
        <v>111191</v>
      </c>
      <c r="G866" s="58">
        <v>1617</v>
      </c>
      <c r="H866" s="38"/>
      <c r="I866" s="93" t="str">
        <f t="shared" si="27"/>
        <v/>
      </c>
      <c r="L866" s="103"/>
      <c r="Q866" s="93" t="str">
        <f t="shared" si="26"/>
        <v>210605</v>
      </c>
    </row>
    <row r="867" spans="1:17" ht="12.75" customHeight="1">
      <c r="A867" s="1408">
        <v>210611</v>
      </c>
      <c r="B867" s="1396" t="s">
        <v>9818</v>
      </c>
      <c r="C867" s="1408" t="s">
        <v>5379</v>
      </c>
      <c r="D867" s="1408">
        <v>210611</v>
      </c>
      <c r="E867" s="1408"/>
      <c r="F867" s="1408">
        <v>127010</v>
      </c>
      <c r="G867" s="1409">
        <v>2324</v>
      </c>
      <c r="H867" s="1396"/>
      <c r="I867" s="1398" t="str">
        <f>LEFT(H867,3)</f>
        <v/>
      </c>
      <c r="J867" s="1399"/>
      <c r="L867" s="103"/>
      <c r="Q867" s="93" t="str">
        <f t="shared" si="26"/>
        <v>210611</v>
      </c>
    </row>
    <row r="868" spans="1:17" ht="12.75" customHeight="1">
      <c r="A868" s="105">
        <v>210700</v>
      </c>
      <c r="B868" s="88" t="s">
        <v>1215</v>
      </c>
      <c r="C868" s="1050">
        <v>21133</v>
      </c>
      <c r="D868" s="1055">
        <v>210700</v>
      </c>
      <c r="E868" s="1050"/>
      <c r="F868" s="1050">
        <v>118493</v>
      </c>
      <c r="G868" s="106">
        <v>2324</v>
      </c>
      <c r="H868" s="38"/>
      <c r="I868" s="93" t="str">
        <f t="shared" si="27"/>
        <v/>
      </c>
      <c r="M868" s="103"/>
      <c r="Q868" s="93" t="str">
        <f t="shared" si="26"/>
        <v>210700</v>
      </c>
    </row>
    <row r="869" spans="1:17" ht="12.75" customHeight="1">
      <c r="A869" s="105">
        <v>210700</v>
      </c>
      <c r="B869" s="88" t="s">
        <v>1215</v>
      </c>
      <c r="C869" s="1050">
        <v>21142</v>
      </c>
      <c r="D869" s="1050">
        <v>210700</v>
      </c>
      <c r="E869" s="1050"/>
      <c r="F869" s="1050">
        <v>118493</v>
      </c>
      <c r="G869" s="106">
        <v>1415</v>
      </c>
      <c r="H869" s="38" t="s">
        <v>6312</v>
      </c>
      <c r="I869" s="93" t="str">
        <f t="shared" si="27"/>
        <v>End</v>
      </c>
      <c r="P869" s="103"/>
      <c r="Q869" s="93" t="str">
        <f t="shared" si="26"/>
        <v>210700</v>
      </c>
    </row>
    <row r="870" spans="1:17" ht="12.75" customHeight="1">
      <c r="A870" s="105">
        <v>210700</v>
      </c>
      <c r="B870" s="88" t="s">
        <v>1215</v>
      </c>
      <c r="C870" s="1050">
        <v>21143</v>
      </c>
      <c r="D870" s="1050">
        <v>210700</v>
      </c>
      <c r="E870" s="1050"/>
      <c r="F870" s="1050">
        <v>118493</v>
      </c>
      <c r="G870" s="106">
        <v>1516</v>
      </c>
      <c r="H870" s="38"/>
      <c r="I870" s="93" t="str">
        <f t="shared" si="27"/>
        <v/>
      </c>
      <c r="Q870" s="93" t="str">
        <f t="shared" si="26"/>
        <v>210700</v>
      </c>
    </row>
    <row r="871" spans="1:17" s="103" customFormat="1" ht="12.75" customHeight="1">
      <c r="A871" s="105">
        <v>210700</v>
      </c>
      <c r="B871" s="88" t="s">
        <v>1215</v>
      </c>
      <c r="C871" s="410">
        <v>21152</v>
      </c>
      <c r="D871" s="410">
        <v>210700</v>
      </c>
      <c r="E871" s="410"/>
      <c r="F871" s="410">
        <v>118493</v>
      </c>
      <c r="G871" s="106">
        <v>1617</v>
      </c>
      <c r="H871" s="38"/>
      <c r="I871" s="93" t="str">
        <f t="shared" si="27"/>
        <v/>
      </c>
      <c r="J871" s="1"/>
      <c r="L871" s="1"/>
      <c r="M871" s="1"/>
      <c r="N871" s="1"/>
      <c r="O871" s="1"/>
      <c r="P871" s="1"/>
      <c r="Q871" s="93" t="str">
        <f t="shared" si="26"/>
        <v>210700</v>
      </c>
    </row>
    <row r="872" spans="1:17" ht="12.75" customHeight="1">
      <c r="A872" s="105">
        <v>210700</v>
      </c>
      <c r="B872" s="88" t="s">
        <v>1215</v>
      </c>
      <c r="C872" s="410">
        <v>21160</v>
      </c>
      <c r="D872" s="410">
        <v>210700</v>
      </c>
      <c r="E872" s="410"/>
      <c r="F872" s="410">
        <v>118493</v>
      </c>
      <c r="G872" s="106">
        <v>1819</v>
      </c>
      <c r="H872" s="38"/>
      <c r="I872" s="93" t="str">
        <f t="shared" si="27"/>
        <v/>
      </c>
      <c r="Q872" s="93" t="str">
        <f t="shared" si="26"/>
        <v>210700</v>
      </c>
    </row>
    <row r="873" spans="1:17" ht="12.5">
      <c r="A873" s="105">
        <v>210700</v>
      </c>
      <c r="B873" s="88" t="s">
        <v>1215</v>
      </c>
      <c r="C873" s="410">
        <v>21176</v>
      </c>
      <c r="D873" s="410">
        <v>210700</v>
      </c>
      <c r="E873" s="410"/>
      <c r="F873" s="410">
        <v>118493</v>
      </c>
      <c r="G873" s="106">
        <v>1920</v>
      </c>
      <c r="H873" s="38"/>
      <c r="I873" s="93" t="str">
        <f t="shared" si="27"/>
        <v/>
      </c>
      <c r="Q873" s="93" t="str">
        <f t="shared" si="26"/>
        <v>210700</v>
      </c>
    </row>
    <row r="874" spans="1:17" ht="12.5">
      <c r="A874" s="105">
        <v>210700</v>
      </c>
      <c r="B874" s="88" t="s">
        <v>1215</v>
      </c>
      <c r="C874" s="410">
        <v>21193</v>
      </c>
      <c r="D874" s="410">
        <v>210700</v>
      </c>
      <c r="E874" s="410"/>
      <c r="F874" s="410">
        <v>118493</v>
      </c>
      <c r="G874" s="106">
        <v>2021</v>
      </c>
      <c r="H874" s="38"/>
      <c r="I874" s="93" t="str">
        <f t="shared" si="27"/>
        <v/>
      </c>
      <c r="Q874" s="93" t="str">
        <f t="shared" si="26"/>
        <v>210700</v>
      </c>
    </row>
    <row r="875" spans="1:17" ht="12.75" customHeight="1">
      <c r="A875" s="105">
        <v>210700</v>
      </c>
      <c r="B875" s="88" t="s">
        <v>1215</v>
      </c>
      <c r="C875" s="410">
        <v>21200</v>
      </c>
      <c r="D875" s="410">
        <v>210700</v>
      </c>
      <c r="E875" s="410"/>
      <c r="F875" s="410">
        <v>118493</v>
      </c>
      <c r="G875" s="106">
        <v>2122</v>
      </c>
      <c r="H875" s="38"/>
      <c r="I875" s="93" t="str">
        <f t="shared" si="27"/>
        <v/>
      </c>
      <c r="Q875" s="93" t="str">
        <f t="shared" si="26"/>
        <v>210700</v>
      </c>
    </row>
    <row r="876" spans="1:17" ht="12.75" customHeight="1">
      <c r="A876" s="105">
        <v>210700</v>
      </c>
      <c r="B876" s="88" t="s">
        <v>1215</v>
      </c>
      <c r="C876" s="410">
        <v>21138</v>
      </c>
      <c r="D876" s="410">
        <v>210700</v>
      </c>
      <c r="E876" s="410"/>
      <c r="F876" s="410">
        <v>118493</v>
      </c>
      <c r="G876" s="106">
        <v>2223</v>
      </c>
      <c r="H876" s="38"/>
      <c r="I876" s="93" t="str">
        <f t="shared" si="27"/>
        <v/>
      </c>
      <c r="Q876" s="93" t="str">
        <f t="shared" si="26"/>
        <v>210700</v>
      </c>
    </row>
    <row r="877" spans="1:17" ht="12.75" customHeight="1">
      <c r="A877" s="101">
        <v>210700</v>
      </c>
      <c r="B877" s="88" t="s">
        <v>1215</v>
      </c>
      <c r="C877" s="129">
        <v>21132</v>
      </c>
      <c r="D877" s="129">
        <v>210700</v>
      </c>
      <c r="E877" s="129"/>
      <c r="F877" s="129">
        <v>118493</v>
      </c>
      <c r="G877" s="106" t="s">
        <v>3850</v>
      </c>
      <c r="H877" s="38" t="s">
        <v>6086</v>
      </c>
      <c r="I877" s="93" t="str">
        <f t="shared" si="27"/>
        <v>End</v>
      </c>
      <c r="Q877" s="93" t="str">
        <f t="shared" si="26"/>
        <v>210700</v>
      </c>
    </row>
    <row r="878" spans="1:17" ht="12.75" customHeight="1">
      <c r="A878" s="105">
        <v>210700</v>
      </c>
      <c r="B878" s="88" t="s">
        <v>1215</v>
      </c>
      <c r="C878" s="464">
        <v>21135</v>
      </c>
      <c r="D878" s="464">
        <v>210700</v>
      </c>
      <c r="E878" s="464"/>
      <c r="F878" s="464">
        <v>118493</v>
      </c>
      <c r="G878" s="106" t="s">
        <v>3851</v>
      </c>
      <c r="H878" s="38" t="s">
        <v>6086</v>
      </c>
      <c r="I878" s="93" t="str">
        <f t="shared" si="27"/>
        <v>End</v>
      </c>
      <c r="Q878" s="93" t="str">
        <f t="shared" si="26"/>
        <v>210700</v>
      </c>
    </row>
    <row r="879" spans="1:17" ht="12.75" customHeight="1">
      <c r="A879" s="57">
        <v>210703</v>
      </c>
      <c r="B879" s="58" t="s">
        <v>3748</v>
      </c>
      <c r="C879" s="57">
        <v>21128</v>
      </c>
      <c r="D879" s="57">
        <v>210703</v>
      </c>
      <c r="E879" s="57"/>
      <c r="F879" s="57">
        <v>118493</v>
      </c>
      <c r="G879" s="58"/>
      <c r="H879" s="38" t="s">
        <v>5474</v>
      </c>
      <c r="I879" s="93" t="str">
        <f t="shared" si="27"/>
        <v>End</v>
      </c>
      <c r="N879" s="103"/>
      <c r="O879" s="103"/>
      <c r="Q879" s="93" t="str">
        <f t="shared" si="26"/>
        <v>210703</v>
      </c>
    </row>
    <row r="880" spans="1:17" ht="12.75" customHeight="1">
      <c r="A880" s="57">
        <v>210704</v>
      </c>
      <c r="B880" s="58" t="s">
        <v>990</v>
      </c>
      <c r="C880" s="57">
        <v>23100</v>
      </c>
      <c r="D880" s="57">
        <v>210704</v>
      </c>
      <c r="E880" s="57"/>
      <c r="F880" s="57">
        <v>123011</v>
      </c>
      <c r="G880" s="58"/>
      <c r="H880" s="38" t="s">
        <v>6080</v>
      </c>
      <c r="I880" s="93" t="str">
        <f t="shared" si="27"/>
        <v>End</v>
      </c>
      <c r="Q880" s="93" t="str">
        <f t="shared" si="26"/>
        <v>210704</v>
      </c>
    </row>
    <row r="881" spans="1:17" ht="12.75" customHeight="1">
      <c r="A881" s="57">
        <v>210705</v>
      </c>
      <c r="B881" s="103" t="s">
        <v>6565</v>
      </c>
      <c r="C881" s="57">
        <v>23807</v>
      </c>
      <c r="D881" s="57">
        <v>210705</v>
      </c>
      <c r="E881" s="57"/>
      <c r="F881" s="57">
        <v>121015</v>
      </c>
      <c r="G881" s="58">
        <v>1617</v>
      </c>
      <c r="H881" s="38"/>
      <c r="I881" s="93" t="str">
        <f t="shared" si="27"/>
        <v/>
      </c>
      <c r="L881" s="103"/>
      <c r="Q881" s="93" t="str">
        <f t="shared" si="26"/>
        <v>210705</v>
      </c>
    </row>
    <row r="882" spans="1:17" ht="12.75" customHeight="1">
      <c r="A882" s="105">
        <v>210800</v>
      </c>
      <c r="B882" s="103" t="s">
        <v>1212</v>
      </c>
      <c r="C882" s="1050">
        <v>21133</v>
      </c>
      <c r="D882" s="1050">
        <v>210800</v>
      </c>
      <c r="E882" s="1050"/>
      <c r="F882" s="1050">
        <v>118493</v>
      </c>
      <c r="G882" s="106">
        <v>2324</v>
      </c>
      <c r="H882" s="38"/>
      <c r="I882" s="93" t="str">
        <f t="shared" si="27"/>
        <v/>
      </c>
      <c r="M882" s="103"/>
      <c r="Q882" s="93" t="str">
        <f t="shared" si="26"/>
        <v>210800</v>
      </c>
    </row>
    <row r="883" spans="1:17" ht="12.75" customHeight="1">
      <c r="A883" s="105">
        <v>210800</v>
      </c>
      <c r="B883" s="103" t="s">
        <v>1212</v>
      </c>
      <c r="C883" s="1050">
        <v>21142</v>
      </c>
      <c r="D883" s="1050">
        <v>210800</v>
      </c>
      <c r="E883" s="1050"/>
      <c r="F883" s="1050">
        <v>118493</v>
      </c>
      <c r="G883" s="106">
        <v>1415</v>
      </c>
      <c r="H883" s="38" t="s">
        <v>6312</v>
      </c>
      <c r="I883" s="93" t="str">
        <f t="shared" si="27"/>
        <v>End</v>
      </c>
      <c r="P883" s="103"/>
      <c r="Q883" s="93" t="str">
        <f t="shared" si="26"/>
        <v>210800</v>
      </c>
    </row>
    <row r="884" spans="1:17" ht="12.75" customHeight="1">
      <c r="A884" s="105">
        <v>210800</v>
      </c>
      <c r="B884" s="103" t="s">
        <v>1212</v>
      </c>
      <c r="C884" s="410">
        <v>21143</v>
      </c>
      <c r="D884" s="410">
        <v>210800</v>
      </c>
      <c r="E884" s="410"/>
      <c r="F884" s="410">
        <v>118493</v>
      </c>
      <c r="G884" s="106">
        <v>1516</v>
      </c>
      <c r="H884" s="38"/>
      <c r="I884" s="93" t="str">
        <f t="shared" si="27"/>
        <v/>
      </c>
      <c r="Q884" s="93" t="str">
        <f t="shared" si="26"/>
        <v>210800</v>
      </c>
    </row>
    <row r="885" spans="1:17" s="103" customFormat="1" ht="12.75" customHeight="1">
      <c r="A885" s="105">
        <v>210800</v>
      </c>
      <c r="B885" s="103" t="s">
        <v>1212</v>
      </c>
      <c r="C885" s="410">
        <v>21152</v>
      </c>
      <c r="D885" s="410">
        <v>210800</v>
      </c>
      <c r="E885" s="410"/>
      <c r="F885" s="410">
        <v>118493</v>
      </c>
      <c r="G885" s="106">
        <v>1617</v>
      </c>
      <c r="H885" s="38"/>
      <c r="I885" s="93" t="str">
        <f t="shared" si="27"/>
        <v/>
      </c>
      <c r="J885" s="1"/>
      <c r="L885" s="1"/>
      <c r="M885" s="1"/>
      <c r="N885" s="1"/>
      <c r="O885" s="1"/>
      <c r="P885" s="1"/>
      <c r="Q885" s="93" t="str">
        <f t="shared" si="26"/>
        <v>210800</v>
      </c>
    </row>
    <row r="886" spans="1:17" ht="12.75" customHeight="1">
      <c r="A886" s="105">
        <v>210800</v>
      </c>
      <c r="B886" s="103" t="s">
        <v>1212</v>
      </c>
      <c r="C886" s="410">
        <v>21160</v>
      </c>
      <c r="D886" s="410">
        <v>210800</v>
      </c>
      <c r="E886" s="410"/>
      <c r="F886" s="410">
        <v>118493</v>
      </c>
      <c r="G886" s="106">
        <v>1819</v>
      </c>
      <c r="H886" s="38"/>
      <c r="I886" s="93" t="str">
        <f t="shared" si="27"/>
        <v/>
      </c>
      <c r="Q886" s="93" t="str">
        <f t="shared" si="26"/>
        <v>210800</v>
      </c>
    </row>
    <row r="887" spans="1:17" ht="12.75" customHeight="1">
      <c r="A887" s="105">
        <v>210800</v>
      </c>
      <c r="B887" s="103" t="s">
        <v>1212</v>
      </c>
      <c r="C887" s="410">
        <v>21176</v>
      </c>
      <c r="D887" s="410">
        <v>210800</v>
      </c>
      <c r="E887" s="410"/>
      <c r="F887" s="410">
        <v>118493</v>
      </c>
      <c r="G887" s="106">
        <v>1920</v>
      </c>
      <c r="H887" s="38"/>
      <c r="I887" s="93" t="str">
        <f t="shared" si="27"/>
        <v/>
      </c>
      <c r="Q887" s="93" t="str">
        <f t="shared" si="26"/>
        <v>210800</v>
      </c>
    </row>
    <row r="888" spans="1:17" ht="12.75" customHeight="1">
      <c r="A888" s="105">
        <v>210800</v>
      </c>
      <c r="B888" s="103" t="s">
        <v>1212</v>
      </c>
      <c r="C888" s="410">
        <v>21193</v>
      </c>
      <c r="D888" s="410">
        <v>210800</v>
      </c>
      <c r="E888" s="410"/>
      <c r="F888" s="410">
        <v>118493</v>
      </c>
      <c r="G888" s="106">
        <v>2021</v>
      </c>
      <c r="H888" s="38"/>
      <c r="I888" s="93" t="str">
        <f t="shared" si="27"/>
        <v/>
      </c>
      <c r="Q888" s="93" t="str">
        <f t="shared" si="26"/>
        <v>210800</v>
      </c>
    </row>
    <row r="889" spans="1:17" ht="12.75" customHeight="1">
      <c r="A889" s="105">
        <v>210800</v>
      </c>
      <c r="B889" s="103" t="s">
        <v>1212</v>
      </c>
      <c r="C889" s="410">
        <v>21200</v>
      </c>
      <c r="D889" s="410">
        <v>210800</v>
      </c>
      <c r="E889" s="410"/>
      <c r="F889" s="410">
        <v>118493</v>
      </c>
      <c r="G889" s="106">
        <v>2122</v>
      </c>
      <c r="H889" s="38"/>
      <c r="I889" s="93" t="str">
        <f t="shared" si="27"/>
        <v/>
      </c>
      <c r="Q889" s="93" t="str">
        <f t="shared" si="26"/>
        <v>210800</v>
      </c>
    </row>
    <row r="890" spans="1:17" ht="12.75" customHeight="1">
      <c r="A890" s="105">
        <v>210800</v>
      </c>
      <c r="B890" s="103" t="s">
        <v>1212</v>
      </c>
      <c r="C890" s="410">
        <v>21138</v>
      </c>
      <c r="D890" s="410">
        <v>210800</v>
      </c>
      <c r="E890" s="410"/>
      <c r="F890" s="410">
        <v>118493</v>
      </c>
      <c r="G890" s="106">
        <v>2223</v>
      </c>
      <c r="H890" s="38"/>
      <c r="I890" s="93" t="str">
        <f t="shared" si="27"/>
        <v/>
      </c>
      <c r="Q890" s="93" t="str">
        <f t="shared" si="26"/>
        <v>210800</v>
      </c>
    </row>
    <row r="891" spans="1:17" ht="12.75" customHeight="1">
      <c r="A891" s="105">
        <v>210800</v>
      </c>
      <c r="B891" s="103" t="s">
        <v>1212</v>
      </c>
      <c r="C891" s="410">
        <v>21132</v>
      </c>
      <c r="D891" s="410">
        <v>210800</v>
      </c>
      <c r="E891" s="410"/>
      <c r="F891" s="410">
        <v>118493</v>
      </c>
      <c r="G891" s="106" t="s">
        <v>3850</v>
      </c>
      <c r="H891" s="38" t="s">
        <v>6086</v>
      </c>
      <c r="I891" s="93" t="str">
        <f t="shared" si="27"/>
        <v>End</v>
      </c>
      <c r="Q891" s="93" t="str">
        <f t="shared" si="26"/>
        <v>210800</v>
      </c>
    </row>
    <row r="892" spans="1:17" ht="12.75" customHeight="1">
      <c r="A892" s="105">
        <v>210800</v>
      </c>
      <c r="B892" s="103" t="s">
        <v>1212</v>
      </c>
      <c r="C892" s="464">
        <v>21135</v>
      </c>
      <c r="D892" s="464">
        <v>210800</v>
      </c>
      <c r="E892" s="464"/>
      <c r="F892" s="464">
        <v>118493</v>
      </c>
      <c r="G892" s="106" t="s">
        <v>3851</v>
      </c>
      <c r="H892" s="38" t="s">
        <v>6086</v>
      </c>
      <c r="I892" s="93" t="str">
        <f t="shared" si="27"/>
        <v>End</v>
      </c>
      <c r="Q892" s="93" t="str">
        <f t="shared" si="26"/>
        <v>210800</v>
      </c>
    </row>
    <row r="893" spans="1:17" ht="12.75" customHeight="1">
      <c r="A893" s="57">
        <v>210803</v>
      </c>
      <c r="B893" s="58" t="s">
        <v>1762</v>
      </c>
      <c r="C893" s="57">
        <v>22201</v>
      </c>
      <c r="D893" s="57">
        <v>210803</v>
      </c>
      <c r="E893" s="57"/>
      <c r="F893" s="57">
        <v>127014</v>
      </c>
      <c r="G893" s="102"/>
      <c r="H893" s="38" t="s">
        <v>6080</v>
      </c>
      <c r="I893" s="93" t="str">
        <f t="shared" si="27"/>
        <v>End</v>
      </c>
      <c r="N893" s="103"/>
      <c r="O893" s="103"/>
      <c r="Q893" s="93" t="str">
        <f t="shared" si="26"/>
        <v>210803</v>
      </c>
    </row>
    <row r="894" spans="1:17" ht="12.75" customHeight="1">
      <c r="A894" s="101">
        <v>210804</v>
      </c>
      <c r="B894" s="88" t="s">
        <v>214</v>
      </c>
      <c r="C894" s="129">
        <v>23101</v>
      </c>
      <c r="D894" s="129">
        <v>210804</v>
      </c>
      <c r="E894" s="129"/>
      <c r="F894" s="129">
        <v>123011</v>
      </c>
      <c r="G894" s="102"/>
      <c r="H894" s="38" t="s">
        <v>6080</v>
      </c>
      <c r="I894" s="93" t="str">
        <f t="shared" si="27"/>
        <v>End</v>
      </c>
      <c r="Q894" s="93" t="str">
        <f t="shared" si="26"/>
        <v>210804</v>
      </c>
    </row>
    <row r="895" spans="1:17" ht="12.75" customHeight="1">
      <c r="A895" s="101">
        <v>210805</v>
      </c>
      <c r="B895" s="88" t="s">
        <v>6581</v>
      </c>
      <c r="C895" s="129" t="s">
        <v>6579</v>
      </c>
      <c r="D895" s="129">
        <v>210805</v>
      </c>
      <c r="E895" s="129"/>
      <c r="F895" s="129">
        <v>530403</v>
      </c>
      <c r="G895" s="102"/>
      <c r="H895" s="38" t="s">
        <v>8459</v>
      </c>
      <c r="I895" s="93" t="str">
        <f t="shared" si="27"/>
        <v>End</v>
      </c>
      <c r="L895" s="103"/>
      <c r="Q895" s="93" t="str">
        <f t="shared" si="26"/>
        <v>210805</v>
      </c>
    </row>
    <row r="896" spans="1:17" ht="12.75" customHeight="1">
      <c r="A896" s="105">
        <v>210900</v>
      </c>
      <c r="B896" s="88" t="s">
        <v>1213</v>
      </c>
      <c r="C896" s="1050">
        <v>21133</v>
      </c>
      <c r="D896" s="1050">
        <v>210900</v>
      </c>
      <c r="E896" s="1050"/>
      <c r="F896" s="1050">
        <v>118493</v>
      </c>
      <c r="G896" s="106">
        <v>2324</v>
      </c>
      <c r="H896" s="38"/>
      <c r="I896" s="93" t="str">
        <f t="shared" si="27"/>
        <v/>
      </c>
      <c r="M896" s="103"/>
      <c r="Q896" s="93" t="str">
        <f t="shared" si="26"/>
        <v>210900</v>
      </c>
    </row>
    <row r="897" spans="1:17" ht="12.75" customHeight="1">
      <c r="A897" s="105">
        <v>210900</v>
      </c>
      <c r="B897" s="88" t="s">
        <v>1213</v>
      </c>
      <c r="C897" s="1050">
        <v>21142</v>
      </c>
      <c r="D897" s="1050">
        <v>210900</v>
      </c>
      <c r="E897" s="1050"/>
      <c r="F897" s="1050">
        <v>118493</v>
      </c>
      <c r="G897" s="106">
        <v>1415</v>
      </c>
      <c r="H897" s="38" t="s">
        <v>6312</v>
      </c>
      <c r="I897" s="93" t="str">
        <f t="shared" si="27"/>
        <v>End</v>
      </c>
      <c r="P897" s="103"/>
      <c r="Q897" s="93" t="str">
        <f t="shared" si="26"/>
        <v>210900</v>
      </c>
    </row>
    <row r="898" spans="1:17" ht="12.75" customHeight="1">
      <c r="A898" s="105">
        <v>210900</v>
      </c>
      <c r="B898" s="88" t="s">
        <v>1213</v>
      </c>
      <c r="C898" s="1050">
        <v>21143</v>
      </c>
      <c r="D898" s="1050">
        <v>210900</v>
      </c>
      <c r="E898" s="1050"/>
      <c r="F898" s="1050">
        <v>118493</v>
      </c>
      <c r="G898" s="106">
        <v>1516</v>
      </c>
      <c r="H898" s="38"/>
      <c r="I898" s="93" t="str">
        <f t="shared" si="27"/>
        <v/>
      </c>
      <c r="Q898" s="93" t="str">
        <f t="shared" si="26"/>
        <v>210900</v>
      </c>
    </row>
    <row r="899" spans="1:17" s="103" customFormat="1" ht="12.75" customHeight="1">
      <c r="A899" s="105">
        <v>210900</v>
      </c>
      <c r="B899" s="88" t="s">
        <v>1213</v>
      </c>
      <c r="C899" s="410">
        <v>21152</v>
      </c>
      <c r="D899" s="410">
        <v>210900</v>
      </c>
      <c r="E899" s="410"/>
      <c r="F899" s="410">
        <v>118493</v>
      </c>
      <c r="G899" s="106">
        <v>1617</v>
      </c>
      <c r="H899" s="38"/>
      <c r="I899" s="93" t="str">
        <f t="shared" si="27"/>
        <v/>
      </c>
      <c r="J899" s="1"/>
      <c r="L899" s="1"/>
      <c r="M899" s="1"/>
      <c r="N899" s="1"/>
      <c r="O899" s="1"/>
      <c r="P899" s="1"/>
      <c r="Q899" s="93" t="str">
        <f t="shared" si="26"/>
        <v>210900</v>
      </c>
    </row>
    <row r="900" spans="1:17" ht="12.75" customHeight="1">
      <c r="A900" s="105">
        <v>210900</v>
      </c>
      <c r="B900" s="88" t="s">
        <v>1213</v>
      </c>
      <c r="C900" s="410">
        <v>21160</v>
      </c>
      <c r="D900" s="410">
        <v>210900</v>
      </c>
      <c r="E900" s="410"/>
      <c r="F900" s="410">
        <v>118493</v>
      </c>
      <c r="G900" s="106">
        <v>1819</v>
      </c>
      <c r="H900" s="38"/>
      <c r="I900" s="93" t="str">
        <f t="shared" si="27"/>
        <v/>
      </c>
      <c r="Q900" s="93" t="str">
        <f t="shared" si="26"/>
        <v>210900</v>
      </c>
    </row>
    <row r="901" spans="1:17" ht="12.75" customHeight="1">
      <c r="A901" s="105">
        <v>210900</v>
      </c>
      <c r="B901" s="88" t="s">
        <v>1213</v>
      </c>
      <c r="C901" s="410">
        <v>21176</v>
      </c>
      <c r="D901" s="410">
        <v>210900</v>
      </c>
      <c r="E901" s="410"/>
      <c r="F901" s="410">
        <v>118493</v>
      </c>
      <c r="G901" s="106">
        <v>1819</v>
      </c>
      <c r="H901" s="38"/>
      <c r="I901" s="93" t="str">
        <f t="shared" si="27"/>
        <v/>
      </c>
      <c r="Q901" s="93" t="str">
        <f t="shared" si="26"/>
        <v>210900</v>
      </c>
    </row>
    <row r="902" spans="1:17" ht="12.75" customHeight="1">
      <c r="A902" s="105">
        <v>210900</v>
      </c>
      <c r="B902" s="88" t="s">
        <v>1213</v>
      </c>
      <c r="C902" s="410">
        <v>21193</v>
      </c>
      <c r="D902" s="410">
        <v>210900</v>
      </c>
      <c r="E902" s="410"/>
      <c r="F902" s="410">
        <v>118493</v>
      </c>
      <c r="G902" s="106">
        <v>2021</v>
      </c>
      <c r="H902" s="38"/>
      <c r="I902" s="93" t="str">
        <f t="shared" si="27"/>
        <v/>
      </c>
      <c r="Q902" s="93" t="str">
        <f t="shared" si="26"/>
        <v>210900</v>
      </c>
    </row>
    <row r="903" spans="1:17" ht="12.75" customHeight="1">
      <c r="A903" s="105">
        <v>210900</v>
      </c>
      <c r="B903" s="88" t="s">
        <v>1213</v>
      </c>
      <c r="C903" s="410">
        <v>21200</v>
      </c>
      <c r="D903" s="410">
        <v>210900</v>
      </c>
      <c r="E903" s="410"/>
      <c r="F903" s="410">
        <v>118493</v>
      </c>
      <c r="G903" s="106">
        <v>2122</v>
      </c>
      <c r="H903" s="38"/>
      <c r="I903" s="93" t="str">
        <f t="shared" si="27"/>
        <v/>
      </c>
      <c r="Q903" s="93" t="str">
        <f t="shared" si="26"/>
        <v>210900</v>
      </c>
    </row>
    <row r="904" spans="1:17" ht="12.75" customHeight="1">
      <c r="A904" s="105">
        <v>210900</v>
      </c>
      <c r="B904" s="88" t="s">
        <v>1213</v>
      </c>
      <c r="C904" s="410">
        <v>21138</v>
      </c>
      <c r="D904" s="1055">
        <v>210900</v>
      </c>
      <c r="E904" s="410"/>
      <c r="F904" s="410">
        <v>118493</v>
      </c>
      <c r="G904" s="106">
        <v>2223</v>
      </c>
      <c r="H904" s="38"/>
      <c r="I904" s="93" t="str">
        <f t="shared" si="27"/>
        <v/>
      </c>
      <c r="Q904" s="93" t="str">
        <f t="shared" si="26"/>
        <v>210900</v>
      </c>
    </row>
    <row r="905" spans="1:17" ht="12.75" customHeight="1">
      <c r="A905" s="101">
        <v>210900</v>
      </c>
      <c r="B905" s="88" t="s">
        <v>1213</v>
      </c>
      <c r="C905" s="129">
        <v>21132</v>
      </c>
      <c r="D905" s="129">
        <v>210900</v>
      </c>
      <c r="E905" s="129"/>
      <c r="F905" s="129">
        <v>118493</v>
      </c>
      <c r="G905" s="106" t="s">
        <v>3850</v>
      </c>
      <c r="H905" s="38" t="s">
        <v>6086</v>
      </c>
      <c r="I905" s="93" t="str">
        <f t="shared" si="27"/>
        <v>End</v>
      </c>
      <c r="Q905" s="93" t="str">
        <f t="shared" si="26"/>
        <v>210900</v>
      </c>
    </row>
    <row r="906" spans="1:17" ht="12.75" customHeight="1">
      <c r="A906" s="105">
        <v>210900</v>
      </c>
      <c r="B906" s="88" t="s">
        <v>1213</v>
      </c>
      <c r="C906" s="1055">
        <v>21135</v>
      </c>
      <c r="D906" s="1055">
        <v>210900</v>
      </c>
      <c r="E906" s="1055"/>
      <c r="F906" s="1055">
        <v>118493</v>
      </c>
      <c r="G906" s="106" t="s">
        <v>3851</v>
      </c>
      <c r="H906" s="38" t="s">
        <v>6086</v>
      </c>
      <c r="I906" s="93" t="str">
        <f t="shared" si="27"/>
        <v>End</v>
      </c>
      <c r="Q906" s="93" t="str">
        <f t="shared" ref="Q906:Q969" si="28">TEXT($A906,0)</f>
        <v>210900</v>
      </c>
    </row>
    <row r="907" spans="1:17" ht="12.75" customHeight="1">
      <c r="A907" s="57">
        <v>210903</v>
      </c>
      <c r="B907" s="58" t="s">
        <v>1978</v>
      </c>
      <c r="C907" s="57">
        <v>21006</v>
      </c>
      <c r="D907" s="57">
        <v>210903</v>
      </c>
      <c r="E907" s="57"/>
      <c r="F907" s="57">
        <v>112108</v>
      </c>
      <c r="G907" s="102"/>
      <c r="H907" s="38" t="s">
        <v>6082</v>
      </c>
      <c r="I907" s="93" t="str">
        <f t="shared" si="27"/>
        <v>End</v>
      </c>
      <c r="N907" s="103"/>
      <c r="O907" s="103"/>
      <c r="Q907" s="93" t="str">
        <f t="shared" si="28"/>
        <v>210903</v>
      </c>
    </row>
    <row r="908" spans="1:17" ht="12.75" customHeight="1">
      <c r="A908" s="57">
        <v>210904</v>
      </c>
      <c r="B908" s="58" t="s">
        <v>1800</v>
      </c>
      <c r="C908" s="57">
        <v>23210</v>
      </c>
      <c r="D908" s="57">
        <v>210904</v>
      </c>
      <c r="E908" s="57"/>
      <c r="F908" s="57">
        <v>126014</v>
      </c>
      <c r="G908" s="102"/>
      <c r="H908" s="38" t="s">
        <v>6080</v>
      </c>
      <c r="I908" s="93" t="str">
        <f t="shared" ref="I908:I971" si="29">LEFT(H908,3)</f>
        <v>End</v>
      </c>
      <c r="Q908" s="93" t="str">
        <f t="shared" si="28"/>
        <v>210904</v>
      </c>
    </row>
    <row r="909" spans="1:17" ht="12.75" customHeight="1">
      <c r="A909" s="57">
        <v>210905</v>
      </c>
      <c r="B909" s="103" t="s">
        <v>6711</v>
      </c>
      <c r="C909" s="57">
        <v>23130</v>
      </c>
      <c r="D909" s="57">
        <v>210905</v>
      </c>
      <c r="E909" s="57"/>
      <c r="F909" s="57">
        <v>530403</v>
      </c>
      <c r="G909" s="102">
        <v>1617</v>
      </c>
      <c r="H909" s="38"/>
      <c r="I909" s="93" t="str">
        <f t="shared" si="29"/>
        <v/>
      </c>
      <c r="L909" s="103"/>
      <c r="Q909" s="93" t="str">
        <f t="shared" si="28"/>
        <v>210905</v>
      </c>
    </row>
    <row r="910" spans="1:17" ht="12.75" customHeight="1">
      <c r="A910" s="105">
        <v>211000</v>
      </c>
      <c r="B910" s="88" t="s">
        <v>1214</v>
      </c>
      <c r="C910" s="1050">
        <v>21133</v>
      </c>
      <c r="D910" s="1055">
        <v>211000</v>
      </c>
      <c r="E910" s="1055"/>
      <c r="F910" s="1050">
        <v>118493</v>
      </c>
      <c r="G910" s="106">
        <v>2324</v>
      </c>
      <c r="H910" s="38"/>
      <c r="I910" s="93" t="str">
        <f t="shared" si="29"/>
        <v/>
      </c>
      <c r="M910" s="103"/>
      <c r="Q910" s="93" t="str">
        <f t="shared" si="28"/>
        <v>211000</v>
      </c>
    </row>
    <row r="911" spans="1:17" ht="12.75" customHeight="1">
      <c r="A911" s="105">
        <v>211000</v>
      </c>
      <c r="B911" s="88" t="s">
        <v>1214</v>
      </c>
      <c r="C911" s="1050">
        <v>21142</v>
      </c>
      <c r="D911" s="1055">
        <v>211000</v>
      </c>
      <c r="E911" s="1055"/>
      <c r="F911" s="1050">
        <v>118493</v>
      </c>
      <c r="G911" s="106">
        <v>1415</v>
      </c>
      <c r="H911" s="38" t="s">
        <v>6312</v>
      </c>
      <c r="I911" s="93" t="str">
        <f t="shared" si="29"/>
        <v>End</v>
      </c>
      <c r="P911" s="103"/>
      <c r="Q911" s="93" t="str">
        <f t="shared" si="28"/>
        <v>211000</v>
      </c>
    </row>
    <row r="912" spans="1:17" ht="12.75" customHeight="1">
      <c r="A912" s="105">
        <v>211000</v>
      </c>
      <c r="B912" s="88" t="s">
        <v>1214</v>
      </c>
      <c r="C912" s="1050">
        <v>21143</v>
      </c>
      <c r="D912" s="1055">
        <v>211000</v>
      </c>
      <c r="E912" s="1055"/>
      <c r="F912" s="1050">
        <v>118493</v>
      </c>
      <c r="G912" s="106">
        <v>1516</v>
      </c>
      <c r="H912" s="38"/>
      <c r="I912" s="93" t="str">
        <f t="shared" si="29"/>
        <v/>
      </c>
      <c r="Q912" s="93" t="str">
        <f t="shared" si="28"/>
        <v>211000</v>
      </c>
    </row>
    <row r="913" spans="1:17" s="103" customFormat="1" ht="12.75" customHeight="1">
      <c r="A913" s="105">
        <v>211000</v>
      </c>
      <c r="B913" s="88" t="s">
        <v>1214</v>
      </c>
      <c r="C913" s="410">
        <v>21152</v>
      </c>
      <c r="D913" s="1055">
        <v>211000</v>
      </c>
      <c r="E913" s="1055"/>
      <c r="F913" s="410">
        <v>118493</v>
      </c>
      <c r="G913" s="106">
        <v>1617</v>
      </c>
      <c r="H913" s="38"/>
      <c r="I913" s="93" t="str">
        <f t="shared" si="29"/>
        <v/>
      </c>
      <c r="J913" s="1"/>
      <c r="L913" s="1"/>
      <c r="M913" s="1"/>
      <c r="N913" s="1"/>
      <c r="O913" s="1"/>
      <c r="P913" s="1"/>
      <c r="Q913" s="93" t="str">
        <f t="shared" si="28"/>
        <v>211000</v>
      </c>
    </row>
    <row r="914" spans="1:17" ht="12.75" customHeight="1">
      <c r="A914" s="105">
        <v>211000</v>
      </c>
      <c r="B914" s="88" t="s">
        <v>1214</v>
      </c>
      <c r="C914" s="410">
        <v>21160</v>
      </c>
      <c r="D914" s="1055">
        <v>211000</v>
      </c>
      <c r="E914" s="1055"/>
      <c r="F914" s="410">
        <v>118493</v>
      </c>
      <c r="G914" s="106">
        <v>1819</v>
      </c>
      <c r="H914" s="38"/>
      <c r="I914" s="93" t="str">
        <f t="shared" si="29"/>
        <v/>
      </c>
      <c r="Q914" s="93" t="str">
        <f t="shared" si="28"/>
        <v>211000</v>
      </c>
    </row>
    <row r="915" spans="1:17" ht="12.75" customHeight="1">
      <c r="A915" s="105">
        <v>211000</v>
      </c>
      <c r="B915" s="88" t="s">
        <v>1214</v>
      </c>
      <c r="C915" s="410">
        <v>21176</v>
      </c>
      <c r="D915" s="1055">
        <v>211000</v>
      </c>
      <c r="E915" s="1055"/>
      <c r="F915" s="410">
        <v>118493</v>
      </c>
      <c r="G915" s="106">
        <v>1920</v>
      </c>
      <c r="H915" s="38"/>
      <c r="I915" s="93" t="str">
        <f t="shared" si="29"/>
        <v/>
      </c>
      <c r="Q915" s="93" t="str">
        <f t="shared" si="28"/>
        <v>211000</v>
      </c>
    </row>
    <row r="916" spans="1:17" ht="12.75" customHeight="1">
      <c r="A916" s="105">
        <v>211000</v>
      </c>
      <c r="B916" s="88" t="s">
        <v>1214</v>
      </c>
      <c r="C916" s="410">
        <v>21193</v>
      </c>
      <c r="D916" s="1055">
        <v>211000</v>
      </c>
      <c r="E916" s="1055"/>
      <c r="F916" s="410">
        <v>118493</v>
      </c>
      <c r="G916" s="106">
        <v>2021</v>
      </c>
      <c r="H916" s="38"/>
      <c r="I916" s="93" t="str">
        <f t="shared" si="29"/>
        <v/>
      </c>
      <c r="Q916" s="93" t="str">
        <f t="shared" si="28"/>
        <v>211000</v>
      </c>
    </row>
    <row r="917" spans="1:17" ht="12.75" customHeight="1">
      <c r="A917" s="105">
        <v>211000</v>
      </c>
      <c r="B917" s="88" t="s">
        <v>1214</v>
      </c>
      <c r="C917" s="410">
        <v>21200</v>
      </c>
      <c r="D917" s="1055">
        <v>211000</v>
      </c>
      <c r="E917" s="410"/>
      <c r="F917" s="410">
        <v>118493</v>
      </c>
      <c r="G917" s="106">
        <v>2122</v>
      </c>
      <c r="H917" s="38"/>
      <c r="I917" s="93" t="str">
        <f t="shared" si="29"/>
        <v/>
      </c>
      <c r="Q917" s="93" t="str">
        <f t="shared" si="28"/>
        <v>211000</v>
      </c>
    </row>
    <row r="918" spans="1:17" ht="12.75" customHeight="1">
      <c r="A918" s="105">
        <v>211000</v>
      </c>
      <c r="B918" s="88" t="s">
        <v>1214</v>
      </c>
      <c r="C918" s="410">
        <v>21138</v>
      </c>
      <c r="D918" s="1055">
        <v>211000</v>
      </c>
      <c r="E918" s="410"/>
      <c r="F918" s="410">
        <v>118493</v>
      </c>
      <c r="G918" s="106">
        <v>2223</v>
      </c>
      <c r="H918" s="38"/>
      <c r="I918" s="93" t="str">
        <f t="shared" si="29"/>
        <v/>
      </c>
      <c r="Q918" s="93" t="str">
        <f t="shared" si="28"/>
        <v>211000</v>
      </c>
    </row>
    <row r="919" spans="1:17" ht="12.75" customHeight="1">
      <c r="A919" s="101">
        <v>211000</v>
      </c>
      <c r="B919" s="88" t="s">
        <v>1214</v>
      </c>
      <c r="C919" s="129">
        <v>21132</v>
      </c>
      <c r="D919" s="129">
        <v>211000</v>
      </c>
      <c r="E919" s="129"/>
      <c r="F919" s="129">
        <v>118493</v>
      </c>
      <c r="G919" s="106" t="s">
        <v>3850</v>
      </c>
      <c r="H919" s="38" t="s">
        <v>6086</v>
      </c>
      <c r="I919" s="93" t="str">
        <f t="shared" si="29"/>
        <v>End</v>
      </c>
      <c r="Q919" s="93" t="str">
        <f t="shared" si="28"/>
        <v>211000</v>
      </c>
    </row>
    <row r="920" spans="1:17" ht="12.75" customHeight="1">
      <c r="A920" s="105">
        <v>211000</v>
      </c>
      <c r="B920" s="88" t="s">
        <v>1214</v>
      </c>
      <c r="C920" s="464">
        <v>21135</v>
      </c>
      <c r="D920" s="1055">
        <v>211000</v>
      </c>
      <c r="E920" s="464"/>
      <c r="F920" s="464">
        <v>118493</v>
      </c>
      <c r="G920" s="106" t="s">
        <v>3851</v>
      </c>
      <c r="H920" s="38" t="s">
        <v>6086</v>
      </c>
      <c r="I920" s="93" t="str">
        <f t="shared" si="29"/>
        <v>End</v>
      </c>
      <c r="Q920" s="93" t="str">
        <f t="shared" si="28"/>
        <v>211000</v>
      </c>
    </row>
    <row r="921" spans="1:17" ht="12.75" customHeight="1">
      <c r="A921" s="57">
        <v>211003</v>
      </c>
      <c r="B921" s="58" t="s">
        <v>1223</v>
      </c>
      <c r="C921" s="57">
        <v>21133</v>
      </c>
      <c r="D921" s="57">
        <v>211003</v>
      </c>
      <c r="E921" s="57"/>
      <c r="F921" s="57">
        <v>580000</v>
      </c>
      <c r="G921" s="58"/>
      <c r="H921" s="38" t="s">
        <v>6080</v>
      </c>
      <c r="I921" s="93" t="str">
        <f t="shared" si="29"/>
        <v>End</v>
      </c>
      <c r="Q921" s="93" t="str">
        <f t="shared" si="28"/>
        <v>211003</v>
      </c>
    </row>
    <row r="922" spans="1:17" ht="12.75" customHeight="1">
      <c r="A922" s="57">
        <v>211004</v>
      </c>
      <c r="B922" s="58" t="s">
        <v>3749</v>
      </c>
      <c r="C922" s="57">
        <v>21124</v>
      </c>
      <c r="D922" s="57">
        <v>211004</v>
      </c>
      <c r="E922" s="57"/>
      <c r="F922" s="57">
        <v>118493</v>
      </c>
      <c r="G922" s="58"/>
      <c r="H922" s="38" t="s">
        <v>5474</v>
      </c>
      <c r="I922" s="93" t="str">
        <f t="shared" si="29"/>
        <v>End</v>
      </c>
      <c r="Q922" s="93" t="str">
        <f t="shared" si="28"/>
        <v>211004</v>
      </c>
    </row>
    <row r="923" spans="1:17" ht="12.75" customHeight="1">
      <c r="A923" s="57">
        <v>211005</v>
      </c>
      <c r="B923" s="103" t="s">
        <v>6710</v>
      </c>
      <c r="C923" s="57">
        <v>23130</v>
      </c>
      <c r="D923" s="57">
        <v>211005</v>
      </c>
      <c r="E923" s="57"/>
      <c r="F923" s="57">
        <v>530403</v>
      </c>
      <c r="G923" s="58">
        <v>1617</v>
      </c>
      <c r="H923" s="38"/>
      <c r="I923" s="93" t="str">
        <f t="shared" si="29"/>
        <v/>
      </c>
      <c r="L923" s="103"/>
      <c r="Q923" s="93" t="str">
        <f t="shared" si="28"/>
        <v>211005</v>
      </c>
    </row>
    <row r="924" spans="1:17" ht="12.75" customHeight="1">
      <c r="A924" s="105">
        <v>211100</v>
      </c>
      <c r="B924" s="88" t="s">
        <v>1216</v>
      </c>
      <c r="C924" s="1050">
        <v>21133</v>
      </c>
      <c r="D924" s="1050">
        <v>211100</v>
      </c>
      <c r="E924" s="1050"/>
      <c r="F924" s="1050">
        <v>118493</v>
      </c>
      <c r="G924" s="106">
        <v>2324</v>
      </c>
      <c r="H924" s="38"/>
      <c r="I924" s="93" t="str">
        <f t="shared" si="29"/>
        <v/>
      </c>
      <c r="L924" s="103"/>
      <c r="Q924" s="93" t="str">
        <f t="shared" si="28"/>
        <v>211100</v>
      </c>
    </row>
    <row r="925" spans="1:17" ht="12.75" customHeight="1">
      <c r="A925" s="105">
        <v>211100</v>
      </c>
      <c r="B925" s="88" t="s">
        <v>1216</v>
      </c>
      <c r="C925" s="1050">
        <v>21142</v>
      </c>
      <c r="D925" s="1050">
        <v>211100</v>
      </c>
      <c r="E925" s="1050"/>
      <c r="F925" s="1050">
        <v>118493</v>
      </c>
      <c r="G925" s="106">
        <v>1415</v>
      </c>
      <c r="H925" s="38" t="s">
        <v>6312</v>
      </c>
      <c r="I925" s="93" t="str">
        <f t="shared" si="29"/>
        <v>End</v>
      </c>
      <c r="Q925" s="93" t="str">
        <f t="shared" si="28"/>
        <v>211100</v>
      </c>
    </row>
    <row r="926" spans="1:17" ht="12.75" customHeight="1">
      <c r="A926" s="105">
        <v>211100</v>
      </c>
      <c r="B926" s="88" t="s">
        <v>1216</v>
      </c>
      <c r="C926" s="444">
        <v>21143</v>
      </c>
      <c r="D926" s="444">
        <v>211100</v>
      </c>
      <c r="E926" s="444"/>
      <c r="F926" s="444">
        <v>118493</v>
      </c>
      <c r="G926" s="106">
        <v>1516</v>
      </c>
      <c r="H926" s="38"/>
      <c r="I926" s="93" t="str">
        <f t="shared" si="29"/>
        <v/>
      </c>
      <c r="Q926" s="93" t="str">
        <f t="shared" si="28"/>
        <v>211100</v>
      </c>
    </row>
    <row r="927" spans="1:17" ht="12.75" customHeight="1">
      <c r="A927" s="105">
        <v>211100</v>
      </c>
      <c r="B927" s="88" t="s">
        <v>1216</v>
      </c>
      <c r="C927" s="410">
        <v>21152</v>
      </c>
      <c r="D927" s="410">
        <v>211100</v>
      </c>
      <c r="E927" s="410"/>
      <c r="F927" s="410">
        <v>118493</v>
      </c>
      <c r="G927" s="106">
        <v>1617</v>
      </c>
      <c r="H927" s="38"/>
      <c r="I927" s="93" t="str">
        <f t="shared" si="29"/>
        <v/>
      </c>
      <c r="Q927" s="93" t="str">
        <f t="shared" si="28"/>
        <v>211100</v>
      </c>
    </row>
    <row r="928" spans="1:17" ht="12.75" customHeight="1">
      <c r="A928" s="105">
        <v>211100</v>
      </c>
      <c r="B928" s="88" t="s">
        <v>1216</v>
      </c>
      <c r="C928" s="1050">
        <v>21160</v>
      </c>
      <c r="D928" s="1050">
        <v>211100</v>
      </c>
      <c r="E928" s="1050"/>
      <c r="F928" s="1050">
        <v>118493</v>
      </c>
      <c r="G928" s="106">
        <v>1819</v>
      </c>
      <c r="H928" s="38"/>
      <c r="I928" s="93" t="str">
        <f t="shared" si="29"/>
        <v/>
      </c>
      <c r="Q928" s="93" t="str">
        <f t="shared" si="28"/>
        <v>211100</v>
      </c>
    </row>
    <row r="929" spans="1:17" ht="12.75" customHeight="1">
      <c r="A929" s="105">
        <v>211100</v>
      </c>
      <c r="B929" s="88" t="s">
        <v>1216</v>
      </c>
      <c r="C929" s="410">
        <v>21176</v>
      </c>
      <c r="D929" s="410">
        <v>211100</v>
      </c>
      <c r="E929" s="410"/>
      <c r="F929" s="410">
        <v>118493</v>
      </c>
      <c r="G929" s="106">
        <v>1920</v>
      </c>
      <c r="H929" s="38"/>
      <c r="I929" s="93" t="str">
        <f t="shared" si="29"/>
        <v/>
      </c>
      <c r="K929" s="103"/>
      <c r="Q929" s="93" t="str">
        <f t="shared" si="28"/>
        <v>211100</v>
      </c>
    </row>
    <row r="930" spans="1:17" ht="12.75" customHeight="1">
      <c r="A930" s="105">
        <v>211100</v>
      </c>
      <c r="B930" s="88" t="s">
        <v>1216</v>
      </c>
      <c r="C930" s="410">
        <v>21193</v>
      </c>
      <c r="D930" s="410">
        <v>211100</v>
      </c>
      <c r="E930" s="410"/>
      <c r="F930" s="410">
        <v>118493</v>
      </c>
      <c r="G930" s="106">
        <v>2021</v>
      </c>
      <c r="H930" s="38"/>
      <c r="I930" s="93" t="str">
        <f t="shared" si="29"/>
        <v/>
      </c>
      <c r="Q930" s="93" t="str">
        <f t="shared" si="28"/>
        <v>211100</v>
      </c>
    </row>
    <row r="931" spans="1:17" ht="12.75" customHeight="1">
      <c r="A931" s="105">
        <v>211100</v>
      </c>
      <c r="B931" s="88" t="s">
        <v>1216</v>
      </c>
      <c r="C931" s="410">
        <v>21200</v>
      </c>
      <c r="D931" s="410">
        <v>211100</v>
      </c>
      <c r="E931" s="410"/>
      <c r="F931" s="410">
        <v>118493</v>
      </c>
      <c r="G931" s="106">
        <v>2122</v>
      </c>
      <c r="H931" s="38"/>
      <c r="I931" s="93" t="str">
        <f t="shared" si="29"/>
        <v/>
      </c>
      <c r="Q931" s="93" t="str">
        <f t="shared" si="28"/>
        <v>211100</v>
      </c>
    </row>
    <row r="932" spans="1:17" ht="12.75" customHeight="1">
      <c r="A932" s="105">
        <v>211100</v>
      </c>
      <c r="B932" s="88" t="s">
        <v>1216</v>
      </c>
      <c r="C932" s="410">
        <v>21138</v>
      </c>
      <c r="D932" s="410">
        <v>211100</v>
      </c>
      <c r="E932" s="410"/>
      <c r="F932" s="410">
        <v>118493</v>
      </c>
      <c r="G932" s="106">
        <v>2223</v>
      </c>
      <c r="H932" s="38"/>
      <c r="I932" s="93" t="str">
        <f t="shared" si="29"/>
        <v/>
      </c>
      <c r="Q932" s="93" t="str">
        <f t="shared" si="28"/>
        <v>211100</v>
      </c>
    </row>
    <row r="933" spans="1:17" ht="12.75" customHeight="1">
      <c r="A933" s="101">
        <v>211100</v>
      </c>
      <c r="B933" s="88" t="s">
        <v>1216</v>
      </c>
      <c r="C933" s="129">
        <v>21132</v>
      </c>
      <c r="D933" s="129">
        <v>211100</v>
      </c>
      <c r="E933" s="129"/>
      <c r="F933" s="129">
        <v>118493</v>
      </c>
      <c r="G933" s="106" t="s">
        <v>3850</v>
      </c>
      <c r="H933" s="38" t="s">
        <v>6086</v>
      </c>
      <c r="I933" s="93" t="str">
        <f t="shared" si="29"/>
        <v>End</v>
      </c>
      <c r="Q933" s="93" t="str">
        <f t="shared" si="28"/>
        <v>211100</v>
      </c>
    </row>
    <row r="934" spans="1:17" ht="12.75" customHeight="1">
      <c r="A934" s="105">
        <v>211100</v>
      </c>
      <c r="B934" s="88" t="s">
        <v>1216</v>
      </c>
      <c r="C934" s="464">
        <v>21135</v>
      </c>
      <c r="D934" s="464">
        <v>211100</v>
      </c>
      <c r="E934" s="464"/>
      <c r="F934" s="464">
        <v>118493</v>
      </c>
      <c r="G934" s="106" t="s">
        <v>3851</v>
      </c>
      <c r="H934" s="38" t="s">
        <v>6086</v>
      </c>
      <c r="I934" s="93" t="str">
        <f t="shared" si="29"/>
        <v>End</v>
      </c>
      <c r="Q934" s="93" t="str">
        <f t="shared" si="28"/>
        <v>211100</v>
      </c>
    </row>
    <row r="935" spans="1:17" ht="12.75" customHeight="1">
      <c r="A935" s="57">
        <v>211103</v>
      </c>
      <c r="B935" s="58" t="s">
        <v>1224</v>
      </c>
      <c r="C935" s="57">
        <v>21008</v>
      </c>
      <c r="D935" s="57">
        <v>211103</v>
      </c>
      <c r="E935" s="57"/>
      <c r="F935" s="57">
        <v>580000</v>
      </c>
      <c r="G935" s="58"/>
      <c r="H935" s="38" t="s">
        <v>6082</v>
      </c>
      <c r="I935" s="93" t="str">
        <f t="shared" si="29"/>
        <v>End</v>
      </c>
      <c r="Q935" s="93" t="str">
        <f t="shared" si="28"/>
        <v>211103</v>
      </c>
    </row>
    <row r="936" spans="1:17" ht="12.75" customHeight="1">
      <c r="A936" s="57">
        <v>211104</v>
      </c>
      <c r="B936" s="58" t="s">
        <v>3750</v>
      </c>
      <c r="C936" s="57">
        <v>21129</v>
      </c>
      <c r="D936" s="57">
        <v>211104</v>
      </c>
      <c r="E936" s="57"/>
      <c r="F936" s="57">
        <v>118493</v>
      </c>
      <c r="G936" s="58"/>
      <c r="H936" s="38" t="s">
        <v>5474</v>
      </c>
      <c r="I936" s="93" t="str">
        <f t="shared" si="29"/>
        <v>End</v>
      </c>
      <c r="Q936" s="93" t="str">
        <f t="shared" si="28"/>
        <v>211104</v>
      </c>
    </row>
    <row r="937" spans="1:17" ht="12.75" customHeight="1">
      <c r="A937" s="57">
        <v>211105</v>
      </c>
      <c r="B937" s="103" t="s">
        <v>6712</v>
      </c>
      <c r="C937" s="57">
        <v>23130</v>
      </c>
      <c r="D937" s="57">
        <v>211105</v>
      </c>
      <c r="E937" s="57"/>
      <c r="F937" s="57">
        <v>530403</v>
      </c>
      <c r="G937" s="58">
        <v>1617</v>
      </c>
      <c r="H937" s="38"/>
      <c r="I937" s="93" t="str">
        <f t="shared" si="29"/>
        <v/>
      </c>
      <c r="L937" s="103"/>
      <c r="Q937" s="93" t="str">
        <f t="shared" si="28"/>
        <v>211105</v>
      </c>
    </row>
    <row r="938" spans="1:17" ht="12.75" customHeight="1">
      <c r="A938" s="105">
        <v>211200</v>
      </c>
      <c r="B938" s="88" t="s">
        <v>1217</v>
      </c>
      <c r="C938" s="1050">
        <v>21133</v>
      </c>
      <c r="D938" s="1050">
        <v>211200</v>
      </c>
      <c r="E938" s="1050"/>
      <c r="F938" s="1050">
        <v>118493</v>
      </c>
      <c r="G938" s="106">
        <v>2324</v>
      </c>
      <c r="H938" s="38"/>
      <c r="I938" s="93" t="str">
        <f t="shared" si="29"/>
        <v/>
      </c>
      <c r="Q938" s="93" t="str">
        <f t="shared" si="28"/>
        <v>211200</v>
      </c>
    </row>
    <row r="939" spans="1:17" ht="12.75" customHeight="1">
      <c r="A939" s="105">
        <v>211200</v>
      </c>
      <c r="B939" s="88" t="s">
        <v>1217</v>
      </c>
      <c r="C939" s="1050">
        <v>21142</v>
      </c>
      <c r="D939" s="1050">
        <v>211200</v>
      </c>
      <c r="E939" s="1050"/>
      <c r="F939" s="1050">
        <v>118493</v>
      </c>
      <c r="G939" s="106">
        <v>1415</v>
      </c>
      <c r="H939" s="38" t="s">
        <v>6312</v>
      </c>
      <c r="I939" s="93" t="str">
        <f t="shared" si="29"/>
        <v>End</v>
      </c>
      <c r="Q939" s="93" t="str">
        <f t="shared" si="28"/>
        <v>211200</v>
      </c>
    </row>
    <row r="940" spans="1:17" ht="12.75" customHeight="1">
      <c r="A940" s="105">
        <v>211200</v>
      </c>
      <c r="B940" s="88" t="s">
        <v>1217</v>
      </c>
      <c r="C940" s="1050">
        <v>21143</v>
      </c>
      <c r="D940" s="1050">
        <v>211200</v>
      </c>
      <c r="E940" s="1050"/>
      <c r="F940" s="1050">
        <v>118493</v>
      </c>
      <c r="G940" s="106">
        <v>1516</v>
      </c>
      <c r="H940" s="38"/>
      <c r="I940" s="93" t="str">
        <f t="shared" si="29"/>
        <v/>
      </c>
      <c r="Q940" s="93" t="str">
        <f t="shared" si="28"/>
        <v>211200</v>
      </c>
    </row>
    <row r="941" spans="1:17" ht="12.75" customHeight="1">
      <c r="A941" s="105">
        <v>211200</v>
      </c>
      <c r="B941" s="88" t="s">
        <v>1217</v>
      </c>
      <c r="C941" s="410">
        <v>21152</v>
      </c>
      <c r="D941" s="410">
        <v>211200</v>
      </c>
      <c r="E941" s="410"/>
      <c r="F941" s="410">
        <v>118493</v>
      </c>
      <c r="G941" s="106">
        <v>1617</v>
      </c>
      <c r="H941" s="38"/>
      <c r="I941" s="93" t="str">
        <f t="shared" si="29"/>
        <v/>
      </c>
      <c r="K941" s="103"/>
      <c r="Q941" s="93" t="str">
        <f t="shared" si="28"/>
        <v>211200</v>
      </c>
    </row>
    <row r="942" spans="1:17" ht="12.75" customHeight="1">
      <c r="A942" s="105">
        <v>211200</v>
      </c>
      <c r="B942" s="88" t="s">
        <v>1217</v>
      </c>
      <c r="C942" s="1055">
        <v>21160</v>
      </c>
      <c r="D942" s="1055">
        <v>211200</v>
      </c>
      <c r="E942" s="1055"/>
      <c r="F942" s="1055">
        <v>118493</v>
      </c>
      <c r="G942" s="106">
        <v>1819</v>
      </c>
      <c r="H942" s="38"/>
      <c r="I942" s="93" t="str">
        <f t="shared" si="29"/>
        <v/>
      </c>
      <c r="Q942" s="93" t="str">
        <f t="shared" si="28"/>
        <v>211200</v>
      </c>
    </row>
    <row r="943" spans="1:17" ht="12.75" customHeight="1">
      <c r="A943" s="105">
        <v>211200</v>
      </c>
      <c r="B943" s="88" t="s">
        <v>1217</v>
      </c>
      <c r="C943" s="410">
        <v>21176</v>
      </c>
      <c r="D943" s="410">
        <v>211200</v>
      </c>
      <c r="E943" s="410"/>
      <c r="F943" s="410">
        <v>118493</v>
      </c>
      <c r="G943" s="106">
        <v>1920</v>
      </c>
      <c r="H943" s="38"/>
      <c r="I943" s="93" t="str">
        <f t="shared" si="29"/>
        <v/>
      </c>
      <c r="Q943" s="93" t="str">
        <f t="shared" si="28"/>
        <v>211200</v>
      </c>
    </row>
    <row r="944" spans="1:17" ht="12.75" customHeight="1">
      <c r="A944" s="105">
        <v>211200</v>
      </c>
      <c r="B944" s="88" t="s">
        <v>1217</v>
      </c>
      <c r="C944" s="1055">
        <v>21193</v>
      </c>
      <c r="D944" s="1055">
        <v>211200</v>
      </c>
      <c r="E944" s="1055"/>
      <c r="F944" s="1055">
        <v>118493</v>
      </c>
      <c r="G944" s="106">
        <v>2021</v>
      </c>
      <c r="H944" s="38"/>
      <c r="I944" s="93" t="str">
        <f t="shared" si="29"/>
        <v/>
      </c>
      <c r="Q944" s="93" t="str">
        <f t="shared" si="28"/>
        <v>211200</v>
      </c>
    </row>
    <row r="945" spans="1:17" ht="12.75" customHeight="1">
      <c r="A945" s="105">
        <v>211200</v>
      </c>
      <c r="B945" s="88" t="s">
        <v>1217</v>
      </c>
      <c r="C945" s="410">
        <v>21200</v>
      </c>
      <c r="D945" s="410">
        <v>211200</v>
      </c>
      <c r="E945" s="410"/>
      <c r="F945" s="410">
        <v>118493</v>
      </c>
      <c r="G945" s="106">
        <v>2122</v>
      </c>
      <c r="H945" s="38"/>
      <c r="I945" s="93" t="str">
        <f t="shared" si="29"/>
        <v/>
      </c>
      <c r="Q945" s="93" t="str">
        <f t="shared" si="28"/>
        <v>211200</v>
      </c>
    </row>
    <row r="946" spans="1:17" ht="12.75" customHeight="1">
      <c r="A946" s="105">
        <v>211200</v>
      </c>
      <c r="B946" s="88" t="s">
        <v>1217</v>
      </c>
      <c r="C946" s="410">
        <v>21138</v>
      </c>
      <c r="D946" s="410">
        <v>211200</v>
      </c>
      <c r="E946" s="410"/>
      <c r="F946" s="410">
        <v>118493</v>
      </c>
      <c r="G946" s="106">
        <v>2223</v>
      </c>
      <c r="H946" s="38"/>
      <c r="I946" s="93" t="str">
        <f t="shared" si="29"/>
        <v/>
      </c>
      <c r="Q946" s="93" t="str">
        <f t="shared" si="28"/>
        <v>211200</v>
      </c>
    </row>
    <row r="947" spans="1:17" ht="12.75" customHeight="1">
      <c r="A947" s="101">
        <v>211200</v>
      </c>
      <c r="B947" s="88" t="s">
        <v>1217</v>
      </c>
      <c r="C947" s="129">
        <v>21132</v>
      </c>
      <c r="D947" s="129">
        <v>211200</v>
      </c>
      <c r="E947" s="129"/>
      <c r="F947" s="129">
        <v>118493</v>
      </c>
      <c r="G947" s="106" t="s">
        <v>3850</v>
      </c>
      <c r="H947" s="38" t="s">
        <v>6086</v>
      </c>
      <c r="I947" s="93" t="str">
        <f t="shared" si="29"/>
        <v>End</v>
      </c>
      <c r="Q947" s="93" t="str">
        <f t="shared" si="28"/>
        <v>211200</v>
      </c>
    </row>
    <row r="948" spans="1:17" ht="12.75" customHeight="1">
      <c r="A948" s="105">
        <v>211200</v>
      </c>
      <c r="B948" s="88" t="s">
        <v>1217</v>
      </c>
      <c r="C948" s="410">
        <v>21135</v>
      </c>
      <c r="D948" s="410">
        <v>211200</v>
      </c>
      <c r="E948" s="410"/>
      <c r="F948" s="410">
        <v>118493</v>
      </c>
      <c r="G948" s="106" t="s">
        <v>3851</v>
      </c>
      <c r="H948" s="38" t="s">
        <v>6086</v>
      </c>
      <c r="I948" s="93" t="str">
        <f t="shared" si="29"/>
        <v>End</v>
      </c>
      <c r="L948" s="103"/>
      <c r="N948" s="103"/>
      <c r="O948" s="103"/>
      <c r="Q948" s="93" t="str">
        <f t="shared" si="28"/>
        <v>211200</v>
      </c>
    </row>
    <row r="949" spans="1:17" ht="12.75" customHeight="1">
      <c r="A949" s="105">
        <v>211203</v>
      </c>
      <c r="B949" s="38" t="s">
        <v>2339</v>
      </c>
      <c r="C949" s="464">
        <v>22409</v>
      </c>
      <c r="D949" s="464">
        <v>211203</v>
      </c>
      <c r="E949" s="464"/>
      <c r="F949" s="464">
        <v>127020</v>
      </c>
      <c r="G949" s="38"/>
      <c r="H949" s="38" t="s">
        <v>6086</v>
      </c>
      <c r="I949" s="93" t="str">
        <f t="shared" si="29"/>
        <v>End</v>
      </c>
      <c r="Q949" s="93" t="str">
        <f t="shared" si="28"/>
        <v>211203</v>
      </c>
    </row>
    <row r="950" spans="1:17" ht="12.75" customHeight="1">
      <c r="A950" s="57">
        <v>211204</v>
      </c>
      <c r="B950" s="58" t="s">
        <v>435</v>
      </c>
      <c r="C950" s="57">
        <v>22310</v>
      </c>
      <c r="D950" s="57">
        <v>211204</v>
      </c>
      <c r="E950" s="57"/>
      <c r="F950" s="57">
        <v>123011</v>
      </c>
      <c r="G950" s="58"/>
      <c r="H950" s="38" t="s">
        <v>5288</v>
      </c>
      <c r="I950" s="93" t="str">
        <f t="shared" si="29"/>
        <v>End</v>
      </c>
      <c r="Q950" s="93" t="str">
        <f t="shared" si="28"/>
        <v>211204</v>
      </c>
    </row>
    <row r="951" spans="1:17" ht="12.75" customHeight="1">
      <c r="A951" s="57">
        <v>211205</v>
      </c>
      <c r="B951" s="58" t="s">
        <v>6939</v>
      </c>
      <c r="C951" s="57">
        <v>23238</v>
      </c>
      <c r="D951" s="57">
        <v>211205</v>
      </c>
      <c r="E951" s="57"/>
      <c r="F951" s="57">
        <v>111091</v>
      </c>
      <c r="G951" s="58"/>
      <c r="H951" s="38" t="s">
        <v>9724</v>
      </c>
      <c r="I951" s="93" t="str">
        <f t="shared" si="29"/>
        <v>End</v>
      </c>
      <c r="L951" s="103"/>
      <c r="M951" s="103"/>
      <c r="Q951" s="93" t="str">
        <f t="shared" si="28"/>
        <v>211205</v>
      </c>
    </row>
    <row r="952" spans="1:17" ht="12.75" customHeight="1">
      <c r="A952" s="105">
        <v>211300</v>
      </c>
      <c r="B952" s="88" t="s">
        <v>1218</v>
      </c>
      <c r="C952" s="1050">
        <v>21133</v>
      </c>
      <c r="D952" s="1050">
        <v>211300</v>
      </c>
      <c r="E952" s="1050"/>
      <c r="F952" s="1050">
        <v>118493</v>
      </c>
      <c r="G952" s="106">
        <v>2324</v>
      </c>
      <c r="H952" s="38"/>
      <c r="I952" s="93" t="str">
        <f t="shared" si="29"/>
        <v/>
      </c>
      <c r="K952" s="103"/>
      <c r="P952" s="103"/>
      <c r="Q952" s="93" t="str">
        <f t="shared" si="28"/>
        <v>211300</v>
      </c>
    </row>
    <row r="953" spans="1:17" ht="12.75" customHeight="1">
      <c r="A953" s="105">
        <v>211300</v>
      </c>
      <c r="B953" s="88" t="s">
        <v>1218</v>
      </c>
      <c r="C953" s="1050">
        <v>21142</v>
      </c>
      <c r="D953" s="1050">
        <v>211300</v>
      </c>
      <c r="E953" s="1050"/>
      <c r="F953" s="1050">
        <v>118493</v>
      </c>
      <c r="G953" s="106">
        <v>1415</v>
      </c>
      <c r="H953" s="38" t="s">
        <v>6312</v>
      </c>
      <c r="I953" s="93" t="str">
        <f t="shared" si="29"/>
        <v>End</v>
      </c>
      <c r="K953" s="103"/>
      <c r="Q953" s="93" t="str">
        <f t="shared" si="28"/>
        <v>211300</v>
      </c>
    </row>
    <row r="954" spans="1:17" s="103" customFormat="1" ht="12.75" customHeight="1">
      <c r="A954" s="105">
        <v>211300</v>
      </c>
      <c r="B954" s="88" t="s">
        <v>1218</v>
      </c>
      <c r="C954" s="1055">
        <v>21143</v>
      </c>
      <c r="D954" s="1055">
        <v>211300</v>
      </c>
      <c r="E954" s="1055"/>
      <c r="F954" s="1055">
        <v>118493</v>
      </c>
      <c r="G954" s="106">
        <v>1516</v>
      </c>
      <c r="H954" s="38"/>
      <c r="I954" s="93" t="str">
        <f t="shared" si="29"/>
        <v/>
      </c>
      <c r="J954" s="1"/>
      <c r="K954" s="1"/>
      <c r="L954" s="1"/>
      <c r="M954" s="1"/>
      <c r="N954" s="1"/>
      <c r="O954" s="1"/>
      <c r="P954" s="1"/>
      <c r="Q954" s="93" t="str">
        <f t="shared" si="28"/>
        <v>211300</v>
      </c>
    </row>
    <row r="955" spans="1:17" ht="12.75" customHeight="1">
      <c r="A955" s="105">
        <v>211300</v>
      </c>
      <c r="B955" s="88" t="s">
        <v>1218</v>
      </c>
      <c r="C955" s="1055">
        <v>21152</v>
      </c>
      <c r="D955" s="1055">
        <v>211300</v>
      </c>
      <c r="E955" s="1055"/>
      <c r="F955" s="1055">
        <v>118493</v>
      </c>
      <c r="G955" s="106">
        <v>1617</v>
      </c>
      <c r="H955" s="38"/>
      <c r="I955" s="93" t="str">
        <f t="shared" si="29"/>
        <v/>
      </c>
      <c r="K955" s="103"/>
      <c r="Q955" s="93" t="str">
        <f t="shared" si="28"/>
        <v>211300</v>
      </c>
    </row>
    <row r="956" spans="1:17" ht="12.75" customHeight="1">
      <c r="A956" s="105">
        <v>211300</v>
      </c>
      <c r="B956" s="88" t="s">
        <v>1218</v>
      </c>
      <c r="C956" s="410">
        <v>21160</v>
      </c>
      <c r="D956" s="410">
        <v>211300</v>
      </c>
      <c r="E956" s="410"/>
      <c r="F956" s="410">
        <v>118493</v>
      </c>
      <c r="G956" s="106">
        <v>1819</v>
      </c>
      <c r="H956" s="38"/>
      <c r="I956" s="93" t="str">
        <f t="shared" si="29"/>
        <v/>
      </c>
      <c r="Q956" s="93" t="str">
        <f t="shared" si="28"/>
        <v>211300</v>
      </c>
    </row>
    <row r="957" spans="1:17" ht="12.75" customHeight="1">
      <c r="A957" s="105">
        <v>211300</v>
      </c>
      <c r="B957" s="88" t="s">
        <v>1218</v>
      </c>
      <c r="C957" s="410">
        <v>21176</v>
      </c>
      <c r="D957" s="410">
        <v>211300</v>
      </c>
      <c r="E957" s="410"/>
      <c r="F957" s="410">
        <v>118493</v>
      </c>
      <c r="G957" s="106">
        <v>1920</v>
      </c>
      <c r="H957" s="38"/>
      <c r="I957" s="93" t="str">
        <f t="shared" si="29"/>
        <v/>
      </c>
      <c r="Q957" s="93" t="str">
        <f t="shared" si="28"/>
        <v>211300</v>
      </c>
    </row>
    <row r="958" spans="1:17" ht="12.75" customHeight="1">
      <c r="A958" s="105">
        <v>211300</v>
      </c>
      <c r="B958" s="88" t="s">
        <v>1218</v>
      </c>
      <c r="C958" s="410">
        <v>21193</v>
      </c>
      <c r="D958" s="410">
        <v>211300</v>
      </c>
      <c r="E958" s="410"/>
      <c r="F958" s="410">
        <v>118493</v>
      </c>
      <c r="G958" s="106">
        <v>2021</v>
      </c>
      <c r="H958" s="38"/>
      <c r="I958" s="93" t="str">
        <f t="shared" si="29"/>
        <v/>
      </c>
      <c r="Q958" s="93" t="str">
        <f t="shared" si="28"/>
        <v>211300</v>
      </c>
    </row>
    <row r="959" spans="1:17" ht="12.75" customHeight="1">
      <c r="A959" s="105">
        <v>211300</v>
      </c>
      <c r="B959" s="88" t="s">
        <v>1218</v>
      </c>
      <c r="C959" s="410">
        <v>21200</v>
      </c>
      <c r="D959" s="410">
        <v>211300</v>
      </c>
      <c r="E959" s="410"/>
      <c r="F959" s="410">
        <v>118493</v>
      </c>
      <c r="G959" s="106">
        <v>2122</v>
      </c>
      <c r="H959" s="38"/>
      <c r="I959" s="93" t="str">
        <f t="shared" si="29"/>
        <v/>
      </c>
      <c r="Q959" s="93" t="str">
        <f t="shared" si="28"/>
        <v>211300</v>
      </c>
    </row>
    <row r="960" spans="1:17" ht="12.75" customHeight="1">
      <c r="A960" s="105">
        <v>211300</v>
      </c>
      <c r="B960" s="88" t="s">
        <v>1218</v>
      </c>
      <c r="C960" s="410">
        <v>21138</v>
      </c>
      <c r="D960" s="410">
        <v>211300</v>
      </c>
      <c r="E960" s="410"/>
      <c r="F960" s="410">
        <v>118493</v>
      </c>
      <c r="G960" s="106">
        <v>2223</v>
      </c>
      <c r="H960" s="38"/>
      <c r="I960" s="93" t="str">
        <f t="shared" si="29"/>
        <v/>
      </c>
      <c r="Q960" s="93" t="str">
        <f t="shared" si="28"/>
        <v>211300</v>
      </c>
    </row>
    <row r="961" spans="1:17" ht="12.75" customHeight="1">
      <c r="A961" s="101">
        <v>211300</v>
      </c>
      <c r="B961" s="88" t="s">
        <v>1218</v>
      </c>
      <c r="C961" s="129">
        <v>21132</v>
      </c>
      <c r="D961" s="129">
        <v>211300</v>
      </c>
      <c r="E961" s="129"/>
      <c r="F961" s="129">
        <v>118493</v>
      </c>
      <c r="G961" s="106" t="s">
        <v>3850</v>
      </c>
      <c r="H961" s="38" t="s">
        <v>6086</v>
      </c>
      <c r="I961" s="93" t="str">
        <f t="shared" si="29"/>
        <v>End</v>
      </c>
      <c r="Q961" s="93" t="str">
        <f t="shared" si="28"/>
        <v>211300</v>
      </c>
    </row>
    <row r="962" spans="1:17" ht="12.75" customHeight="1">
      <c r="A962" s="105">
        <v>211300</v>
      </c>
      <c r="B962" s="88" t="s">
        <v>1218</v>
      </c>
      <c r="C962" s="410">
        <v>21135</v>
      </c>
      <c r="D962" s="410">
        <v>211300</v>
      </c>
      <c r="E962" s="410"/>
      <c r="F962" s="410">
        <v>118493</v>
      </c>
      <c r="G962" s="106" t="s">
        <v>3851</v>
      </c>
      <c r="H962" s="38" t="s">
        <v>6086</v>
      </c>
      <c r="I962" s="93" t="str">
        <f t="shared" si="29"/>
        <v>End</v>
      </c>
      <c r="N962" s="103"/>
      <c r="O962" s="103"/>
      <c r="Q962" s="93" t="str">
        <f t="shared" si="28"/>
        <v>211300</v>
      </c>
    </row>
    <row r="963" spans="1:17" ht="12.75" customHeight="1">
      <c r="A963" s="105">
        <v>211303</v>
      </c>
      <c r="B963" s="38" t="s">
        <v>3485</v>
      </c>
      <c r="C963" s="464">
        <v>22312</v>
      </c>
      <c r="D963" s="464">
        <v>211303</v>
      </c>
      <c r="E963" s="464"/>
      <c r="F963" s="464">
        <v>126018</v>
      </c>
      <c r="G963" s="102"/>
      <c r="H963" s="38" t="s">
        <v>6080</v>
      </c>
      <c r="I963" s="93" t="str">
        <f t="shared" si="29"/>
        <v>End</v>
      </c>
      <c r="Q963" s="93" t="str">
        <f t="shared" si="28"/>
        <v>211303</v>
      </c>
    </row>
    <row r="964" spans="1:17" ht="12.75" customHeight="1">
      <c r="A964" s="57">
        <v>211304</v>
      </c>
      <c r="B964" s="58" t="s">
        <v>639</v>
      </c>
      <c r="C964" s="57">
        <v>22002</v>
      </c>
      <c r="D964" s="57">
        <v>211304</v>
      </c>
      <c r="E964" s="57"/>
      <c r="F964" s="57">
        <v>123011</v>
      </c>
      <c r="G964" s="102"/>
      <c r="H964" s="38" t="s">
        <v>6080</v>
      </c>
      <c r="I964" s="93" t="str">
        <f t="shared" si="29"/>
        <v>End</v>
      </c>
      <c r="Q964" s="93" t="str">
        <f t="shared" si="28"/>
        <v>211304</v>
      </c>
    </row>
    <row r="965" spans="1:17" ht="12.75" customHeight="1">
      <c r="A965" s="57">
        <v>211305</v>
      </c>
      <c r="B965" s="58" t="s">
        <v>6940</v>
      </c>
      <c r="C965" s="57">
        <v>23238</v>
      </c>
      <c r="D965" s="57">
        <v>211305</v>
      </c>
      <c r="E965" s="57"/>
      <c r="F965" s="57">
        <v>111091</v>
      </c>
      <c r="G965" s="102"/>
      <c r="H965" s="38" t="s">
        <v>9552</v>
      </c>
      <c r="I965" s="93" t="str">
        <f t="shared" si="29"/>
        <v>End</v>
      </c>
      <c r="L965" s="103"/>
      <c r="M965" s="103"/>
      <c r="Q965" s="93" t="str">
        <f t="shared" si="28"/>
        <v>211305</v>
      </c>
    </row>
    <row r="966" spans="1:17" ht="12.75" customHeight="1">
      <c r="A966" s="105">
        <v>211400</v>
      </c>
      <c r="B966" s="88" t="s">
        <v>1219</v>
      </c>
      <c r="C966" s="1055">
        <v>21133</v>
      </c>
      <c r="D966" s="1055">
        <v>211400</v>
      </c>
      <c r="E966" s="1055"/>
      <c r="F966" s="1055">
        <v>118493</v>
      </c>
      <c r="G966" s="106">
        <v>2324</v>
      </c>
      <c r="H966" s="38"/>
      <c r="I966" s="93" t="str">
        <f t="shared" si="29"/>
        <v/>
      </c>
      <c r="P966" s="103"/>
      <c r="Q966" s="93" t="str">
        <f t="shared" si="28"/>
        <v>211400</v>
      </c>
    </row>
    <row r="967" spans="1:17" ht="12.75" customHeight="1">
      <c r="A967" s="105">
        <v>211400</v>
      </c>
      <c r="B967" s="88" t="s">
        <v>1219</v>
      </c>
      <c r="C967" s="1055">
        <v>21142</v>
      </c>
      <c r="D967" s="1055">
        <v>211400</v>
      </c>
      <c r="E967" s="1050"/>
      <c r="F967" s="1050">
        <v>118493</v>
      </c>
      <c r="G967" s="106">
        <v>1415</v>
      </c>
      <c r="H967" s="38" t="s">
        <v>6312</v>
      </c>
      <c r="I967" s="93" t="str">
        <f t="shared" si="29"/>
        <v>End</v>
      </c>
      <c r="Q967" s="93" t="str">
        <f t="shared" si="28"/>
        <v>211400</v>
      </c>
    </row>
    <row r="968" spans="1:17" s="103" customFormat="1" ht="12.75" customHeight="1">
      <c r="A968" s="105">
        <v>211400</v>
      </c>
      <c r="B968" s="88" t="s">
        <v>1219</v>
      </c>
      <c r="C968" s="1055">
        <v>21143</v>
      </c>
      <c r="D968" s="1055">
        <v>211400</v>
      </c>
      <c r="E968" s="1050"/>
      <c r="F968" s="1050">
        <v>118493</v>
      </c>
      <c r="G968" s="106">
        <v>1516</v>
      </c>
      <c r="H968" s="38"/>
      <c r="I968" s="93" t="str">
        <f t="shared" si="29"/>
        <v/>
      </c>
      <c r="J968" s="1"/>
      <c r="K968" s="1"/>
      <c r="L968" s="1"/>
      <c r="M968" s="1"/>
      <c r="N968" s="1"/>
      <c r="O968" s="1"/>
      <c r="P968" s="1"/>
      <c r="Q968" s="93" t="str">
        <f t="shared" si="28"/>
        <v>211400</v>
      </c>
    </row>
    <row r="969" spans="1:17" ht="12.75" customHeight="1">
      <c r="A969" s="105">
        <v>211400</v>
      </c>
      <c r="B969" s="88" t="s">
        <v>1219</v>
      </c>
      <c r="C969" s="1055">
        <v>21152</v>
      </c>
      <c r="D969" s="1055">
        <v>211400</v>
      </c>
      <c r="E969" s="410"/>
      <c r="F969" s="410">
        <v>118493</v>
      </c>
      <c r="G969" s="106">
        <v>1617</v>
      </c>
      <c r="H969" s="38"/>
      <c r="I969" s="93" t="str">
        <f t="shared" si="29"/>
        <v/>
      </c>
      <c r="K969" s="103"/>
      <c r="Q969" s="93" t="str">
        <f t="shared" si="28"/>
        <v>211400</v>
      </c>
    </row>
    <row r="970" spans="1:17" ht="12.75" customHeight="1">
      <c r="A970" s="105">
        <v>211400</v>
      </c>
      <c r="B970" s="88" t="s">
        <v>1219</v>
      </c>
      <c r="C970" s="1055">
        <v>21160</v>
      </c>
      <c r="D970" s="1055">
        <v>211400</v>
      </c>
      <c r="E970" s="410"/>
      <c r="F970" s="410">
        <v>118493</v>
      </c>
      <c r="G970" s="106">
        <v>1819</v>
      </c>
      <c r="H970" s="38"/>
      <c r="I970" s="93" t="str">
        <f t="shared" si="29"/>
        <v/>
      </c>
      <c r="Q970" s="93" t="str">
        <f t="shared" ref="Q970:Q1033" si="30">TEXT($A970,0)</f>
        <v>211400</v>
      </c>
    </row>
    <row r="971" spans="1:17" ht="12.75" customHeight="1">
      <c r="A971" s="105">
        <v>211400</v>
      </c>
      <c r="B971" s="88" t="s">
        <v>1219</v>
      </c>
      <c r="C971" s="1055">
        <v>21176</v>
      </c>
      <c r="D971" s="1055">
        <v>211400</v>
      </c>
      <c r="E971" s="410"/>
      <c r="F971" s="410">
        <v>118493</v>
      </c>
      <c r="G971" s="106">
        <v>1920</v>
      </c>
      <c r="H971" s="38"/>
      <c r="I971" s="93" t="str">
        <f t="shared" si="29"/>
        <v/>
      </c>
      <c r="Q971" s="93" t="str">
        <f t="shared" si="30"/>
        <v>211400</v>
      </c>
    </row>
    <row r="972" spans="1:17" ht="12.75" customHeight="1">
      <c r="A972" s="105">
        <v>211400</v>
      </c>
      <c r="B972" s="88" t="s">
        <v>1219</v>
      </c>
      <c r="C972" s="1055">
        <v>21193</v>
      </c>
      <c r="D972" s="1055">
        <v>211400</v>
      </c>
      <c r="E972" s="410"/>
      <c r="F972" s="410">
        <v>118493</v>
      </c>
      <c r="G972" s="106">
        <v>2021</v>
      </c>
      <c r="H972" s="38"/>
      <c r="I972" s="93" t="str">
        <f t="shared" ref="I972:I1035" si="31">LEFT(H972,3)</f>
        <v/>
      </c>
      <c r="Q972" s="93" t="str">
        <f t="shared" si="30"/>
        <v>211400</v>
      </c>
    </row>
    <row r="973" spans="1:17" ht="12.75" customHeight="1">
      <c r="A973" s="105">
        <v>211400</v>
      </c>
      <c r="B973" s="88" t="s">
        <v>1219</v>
      </c>
      <c r="C973" s="1055">
        <v>21200</v>
      </c>
      <c r="D973" s="1055">
        <v>211400</v>
      </c>
      <c r="E973" s="410"/>
      <c r="F973" s="410">
        <v>118493</v>
      </c>
      <c r="G973" s="106">
        <v>2122</v>
      </c>
      <c r="H973" s="38"/>
      <c r="I973" s="93" t="str">
        <f t="shared" si="31"/>
        <v/>
      </c>
      <c r="Q973" s="93" t="str">
        <f t="shared" si="30"/>
        <v>211400</v>
      </c>
    </row>
    <row r="974" spans="1:17" ht="12.75" customHeight="1">
      <c r="A974" s="105">
        <v>211400</v>
      </c>
      <c r="B974" s="88" t="s">
        <v>1219</v>
      </c>
      <c r="C974" s="1055">
        <v>21138</v>
      </c>
      <c r="D974" s="1055">
        <v>211400</v>
      </c>
      <c r="E974" s="410"/>
      <c r="F974" s="410">
        <v>118493</v>
      </c>
      <c r="G974" s="106">
        <v>2223</v>
      </c>
      <c r="H974" s="38"/>
      <c r="I974" s="93" t="str">
        <f t="shared" si="31"/>
        <v/>
      </c>
      <c r="Q974" s="93" t="str">
        <f t="shared" si="30"/>
        <v>211400</v>
      </c>
    </row>
    <row r="975" spans="1:17" ht="12.75" customHeight="1">
      <c r="A975" s="101">
        <v>211400</v>
      </c>
      <c r="B975" s="88" t="s">
        <v>1219</v>
      </c>
      <c r="C975" s="129">
        <v>21132</v>
      </c>
      <c r="D975" s="129">
        <v>211400</v>
      </c>
      <c r="E975" s="129"/>
      <c r="F975" s="129">
        <v>118493</v>
      </c>
      <c r="G975" s="106" t="s">
        <v>3850</v>
      </c>
      <c r="H975" s="38" t="s">
        <v>6086</v>
      </c>
      <c r="I975" s="93" t="str">
        <f t="shared" si="31"/>
        <v>End</v>
      </c>
      <c r="Q975" s="93" t="str">
        <f t="shared" si="30"/>
        <v>211400</v>
      </c>
    </row>
    <row r="976" spans="1:17" ht="12.75" customHeight="1">
      <c r="A976" s="105">
        <v>211400</v>
      </c>
      <c r="B976" s="88" t="s">
        <v>1219</v>
      </c>
      <c r="C976" s="1055">
        <v>21135</v>
      </c>
      <c r="D976" s="1055">
        <v>211400</v>
      </c>
      <c r="E976" s="464"/>
      <c r="F976" s="464">
        <v>118493</v>
      </c>
      <c r="G976" s="106" t="s">
        <v>3851</v>
      </c>
      <c r="H976" s="38" t="s">
        <v>6086</v>
      </c>
      <c r="I976" s="93" t="str">
        <f t="shared" si="31"/>
        <v>End</v>
      </c>
      <c r="Q976" s="93" t="str">
        <f t="shared" si="30"/>
        <v>211400</v>
      </c>
    </row>
    <row r="977" spans="1:17" ht="12.75" customHeight="1">
      <c r="A977" s="101">
        <v>211403</v>
      </c>
      <c r="B977" s="52" t="s">
        <v>1536</v>
      </c>
      <c r="C977" s="129">
        <v>23300</v>
      </c>
      <c r="D977" s="129">
        <v>211403</v>
      </c>
      <c r="E977" s="129"/>
      <c r="F977" s="129">
        <v>127020</v>
      </c>
      <c r="G977" s="102"/>
      <c r="H977" s="38" t="s">
        <v>6079</v>
      </c>
      <c r="I977" s="93" t="str">
        <f t="shared" si="31"/>
        <v>End</v>
      </c>
      <c r="N977" s="59"/>
      <c r="O977" s="59"/>
      <c r="Q977" s="93" t="str">
        <f t="shared" si="30"/>
        <v>211403</v>
      </c>
    </row>
    <row r="978" spans="1:17" ht="12.75" customHeight="1">
      <c r="A978" s="57">
        <v>211404</v>
      </c>
      <c r="B978" s="58" t="s">
        <v>3751</v>
      </c>
      <c r="C978" s="57">
        <v>21001</v>
      </c>
      <c r="D978" s="57">
        <v>211404</v>
      </c>
      <c r="E978" s="57"/>
      <c r="F978" s="57">
        <v>121012</v>
      </c>
      <c r="G978" s="102"/>
      <c r="H978" s="38" t="s">
        <v>6082</v>
      </c>
      <c r="I978" s="93" t="str">
        <f t="shared" si="31"/>
        <v>End</v>
      </c>
      <c r="N978" s="59"/>
      <c r="O978" s="59"/>
      <c r="Q978" s="93" t="str">
        <f t="shared" si="30"/>
        <v>211404</v>
      </c>
    </row>
    <row r="979" spans="1:17" ht="12.75" customHeight="1">
      <c r="A979" s="57">
        <v>211405</v>
      </c>
      <c r="B979" s="103" t="s">
        <v>7042</v>
      </c>
      <c r="C979" s="57">
        <v>21157</v>
      </c>
      <c r="D979" s="57">
        <v>211405</v>
      </c>
      <c r="E979" s="57"/>
      <c r="F979" s="57">
        <v>530405</v>
      </c>
      <c r="G979" s="102"/>
      <c r="H979" s="38" t="s">
        <v>8423</v>
      </c>
      <c r="I979" s="93" t="str">
        <f t="shared" si="31"/>
        <v>End</v>
      </c>
      <c r="N979" s="59"/>
      <c r="O979" s="59"/>
      <c r="Q979" s="93" t="str">
        <f t="shared" si="30"/>
        <v>211405</v>
      </c>
    </row>
    <row r="980" spans="1:17" ht="12.75" customHeight="1">
      <c r="A980" s="105">
        <v>211500</v>
      </c>
      <c r="B980" s="88" t="s">
        <v>1220</v>
      </c>
      <c r="C980" s="1050">
        <v>21133</v>
      </c>
      <c r="D980" s="1055">
        <v>211500</v>
      </c>
      <c r="E980" s="1050"/>
      <c r="F980" s="1050">
        <v>118493</v>
      </c>
      <c r="G980" s="106">
        <v>2324</v>
      </c>
      <c r="H980" s="38"/>
      <c r="I980" s="93" t="str">
        <f t="shared" si="31"/>
        <v/>
      </c>
      <c r="M980" s="59"/>
      <c r="N980" s="59"/>
      <c r="O980" s="59"/>
      <c r="Q980" s="93" t="str">
        <f t="shared" si="30"/>
        <v>211500</v>
      </c>
    </row>
    <row r="981" spans="1:17" ht="12.75" customHeight="1">
      <c r="A981" s="105">
        <v>211500</v>
      </c>
      <c r="B981" s="88" t="s">
        <v>1220</v>
      </c>
      <c r="C981" s="1050">
        <v>21142</v>
      </c>
      <c r="D981" s="1055">
        <v>211500</v>
      </c>
      <c r="E981" s="1050"/>
      <c r="F981" s="1050">
        <v>118493</v>
      </c>
      <c r="G981" s="106">
        <v>1415</v>
      </c>
      <c r="H981" s="38" t="s">
        <v>6312</v>
      </c>
      <c r="I981" s="93" t="str">
        <f t="shared" si="31"/>
        <v>End</v>
      </c>
      <c r="M981" s="59"/>
      <c r="N981" s="59"/>
      <c r="O981" s="59"/>
      <c r="P981" s="59"/>
      <c r="Q981" s="93" t="str">
        <f t="shared" si="30"/>
        <v>211500</v>
      </c>
    </row>
    <row r="982" spans="1:17" ht="12.75" customHeight="1">
      <c r="A982" s="105">
        <v>211500</v>
      </c>
      <c r="B982" s="88" t="s">
        <v>1220</v>
      </c>
      <c r="C982" s="1050">
        <v>21143</v>
      </c>
      <c r="D982" s="1055">
        <v>211500</v>
      </c>
      <c r="E982" s="1050"/>
      <c r="F982" s="1050">
        <v>118493</v>
      </c>
      <c r="G982" s="106">
        <v>1516</v>
      </c>
      <c r="H982" s="38"/>
      <c r="I982" s="93" t="str">
        <f t="shared" si="31"/>
        <v/>
      </c>
      <c r="M982" s="59"/>
      <c r="N982" s="59"/>
      <c r="O982" s="59"/>
      <c r="P982" s="59"/>
      <c r="Q982" s="93" t="str">
        <f t="shared" si="30"/>
        <v>211500</v>
      </c>
    </row>
    <row r="983" spans="1:17" s="59" customFormat="1" ht="12.75" customHeight="1">
      <c r="A983" s="105">
        <v>211500</v>
      </c>
      <c r="B983" s="88" t="s">
        <v>1220</v>
      </c>
      <c r="C983" s="410">
        <v>21152</v>
      </c>
      <c r="D983" s="1055">
        <v>211500</v>
      </c>
      <c r="E983" s="410"/>
      <c r="F983" s="410">
        <v>118493</v>
      </c>
      <c r="G983" s="106">
        <v>1617</v>
      </c>
      <c r="H983" s="38"/>
      <c r="I983" s="93" t="str">
        <f t="shared" si="31"/>
        <v/>
      </c>
      <c r="J983" s="1"/>
      <c r="K983" s="103"/>
      <c r="L983" s="1"/>
      <c r="Q983" s="93" t="str">
        <f t="shared" si="30"/>
        <v>211500</v>
      </c>
    </row>
    <row r="984" spans="1:17" s="59" customFormat="1" ht="12.75" customHeight="1">
      <c r="A984" s="105">
        <v>211500</v>
      </c>
      <c r="B984" s="88" t="s">
        <v>1220</v>
      </c>
      <c r="C984" s="410">
        <v>21160</v>
      </c>
      <c r="D984" s="1055">
        <v>211500</v>
      </c>
      <c r="E984" s="410"/>
      <c r="F984" s="410">
        <v>118493</v>
      </c>
      <c r="G984" s="106">
        <v>1819</v>
      </c>
      <c r="H984" s="38"/>
      <c r="I984" s="93" t="str">
        <f t="shared" si="31"/>
        <v/>
      </c>
      <c r="J984" s="1"/>
      <c r="K984" s="1"/>
      <c r="L984" s="1"/>
      <c r="Q984" s="93" t="str">
        <f t="shared" si="30"/>
        <v>211500</v>
      </c>
    </row>
    <row r="985" spans="1:17" s="59" customFormat="1" ht="12.75" customHeight="1">
      <c r="A985" s="105">
        <v>211500</v>
      </c>
      <c r="B985" s="88" t="s">
        <v>1220</v>
      </c>
      <c r="C985" s="410">
        <v>21176</v>
      </c>
      <c r="D985" s="1055">
        <v>211500</v>
      </c>
      <c r="E985" s="410"/>
      <c r="F985" s="410">
        <v>118493</v>
      </c>
      <c r="G985" s="106">
        <v>1920</v>
      </c>
      <c r="H985" s="38"/>
      <c r="I985" s="93" t="str">
        <f t="shared" si="31"/>
        <v/>
      </c>
      <c r="J985" s="1"/>
      <c r="K985" s="1"/>
      <c r="L985" s="1"/>
      <c r="Q985" s="93" t="str">
        <f t="shared" si="30"/>
        <v>211500</v>
      </c>
    </row>
    <row r="986" spans="1:17" s="59" customFormat="1" ht="12.75" customHeight="1">
      <c r="A986" s="105">
        <v>211500</v>
      </c>
      <c r="B986" s="88" t="s">
        <v>1220</v>
      </c>
      <c r="C986" s="410">
        <v>21193</v>
      </c>
      <c r="D986" s="1055">
        <v>211500</v>
      </c>
      <c r="E986" s="410"/>
      <c r="F986" s="410">
        <v>118493</v>
      </c>
      <c r="G986" s="106">
        <v>2021</v>
      </c>
      <c r="H986" s="38"/>
      <c r="I986" s="93" t="str">
        <f t="shared" si="31"/>
        <v/>
      </c>
      <c r="J986" s="1"/>
      <c r="K986" s="1"/>
      <c r="L986" s="1"/>
      <c r="Q986" s="93" t="str">
        <f t="shared" si="30"/>
        <v>211500</v>
      </c>
    </row>
    <row r="987" spans="1:17" s="59" customFormat="1" ht="12.75" customHeight="1">
      <c r="A987" s="105">
        <v>211500</v>
      </c>
      <c r="B987" s="88" t="s">
        <v>1220</v>
      </c>
      <c r="C987" s="410">
        <v>21200</v>
      </c>
      <c r="D987" s="1055">
        <v>211500</v>
      </c>
      <c r="E987" s="410"/>
      <c r="F987" s="410">
        <v>118493</v>
      </c>
      <c r="G987" s="106">
        <v>2122</v>
      </c>
      <c r="H987" s="38"/>
      <c r="I987" s="93" t="str">
        <f t="shared" si="31"/>
        <v/>
      </c>
      <c r="J987" s="1"/>
      <c r="K987" s="1"/>
      <c r="L987" s="1"/>
      <c r="N987" s="1"/>
      <c r="O987" s="1"/>
      <c r="Q987" s="93" t="str">
        <f t="shared" si="30"/>
        <v>211500</v>
      </c>
    </row>
    <row r="988" spans="1:17" s="59" customFormat="1" ht="12.75" customHeight="1">
      <c r="A988" s="105">
        <v>211500</v>
      </c>
      <c r="B988" s="88" t="s">
        <v>1220</v>
      </c>
      <c r="C988" s="410">
        <v>21138</v>
      </c>
      <c r="D988" s="1055">
        <v>211500</v>
      </c>
      <c r="E988" s="410"/>
      <c r="F988" s="410">
        <v>118493</v>
      </c>
      <c r="G988" s="106">
        <v>2223</v>
      </c>
      <c r="H988" s="38"/>
      <c r="I988" s="93" t="str">
        <f t="shared" si="31"/>
        <v/>
      </c>
      <c r="J988" s="1"/>
      <c r="K988" s="1"/>
      <c r="L988" s="1"/>
      <c r="N988" s="103"/>
      <c r="O988" s="103"/>
      <c r="Q988" s="93" t="str">
        <f t="shared" si="30"/>
        <v>211500</v>
      </c>
    </row>
    <row r="989" spans="1:17" s="59" customFormat="1" ht="12.75" customHeight="1">
      <c r="A989" s="101">
        <v>211500</v>
      </c>
      <c r="B989" s="88" t="s">
        <v>1220</v>
      </c>
      <c r="C989" s="129">
        <v>21132</v>
      </c>
      <c r="D989" s="129">
        <v>211500</v>
      </c>
      <c r="E989" s="129"/>
      <c r="F989" s="129">
        <v>118493</v>
      </c>
      <c r="G989" s="106" t="s">
        <v>3850</v>
      </c>
      <c r="H989" s="38" t="s">
        <v>6086</v>
      </c>
      <c r="I989" s="93" t="str">
        <f t="shared" si="31"/>
        <v>End</v>
      </c>
      <c r="J989" s="1"/>
      <c r="K989" s="1"/>
      <c r="L989" s="1"/>
      <c r="M989" s="1"/>
      <c r="N989" s="1"/>
      <c r="O989" s="1"/>
      <c r="Q989" s="93" t="str">
        <f t="shared" si="30"/>
        <v>211500</v>
      </c>
    </row>
    <row r="990" spans="1:17" s="59" customFormat="1" ht="12.75" customHeight="1">
      <c r="A990" s="105">
        <v>211500</v>
      </c>
      <c r="B990" s="88" t="s">
        <v>1220</v>
      </c>
      <c r="C990" s="410">
        <v>21135</v>
      </c>
      <c r="D990" s="1055">
        <v>211500</v>
      </c>
      <c r="E990" s="410"/>
      <c r="F990" s="410">
        <v>118493</v>
      </c>
      <c r="G990" s="106" t="s">
        <v>3851</v>
      </c>
      <c r="H990" s="38" t="s">
        <v>6086</v>
      </c>
      <c r="I990" s="93" t="str">
        <f t="shared" si="31"/>
        <v>End</v>
      </c>
      <c r="J990" s="1"/>
      <c r="K990" s="1"/>
      <c r="L990" s="103"/>
      <c r="M990" s="103"/>
      <c r="N990" s="103"/>
      <c r="O990" s="103"/>
      <c r="P990" s="1"/>
      <c r="Q990" s="93" t="str">
        <f t="shared" si="30"/>
        <v>211500</v>
      </c>
    </row>
    <row r="991" spans="1:17" s="59" customFormat="1" ht="12.75" customHeight="1">
      <c r="A991" s="105">
        <v>211503</v>
      </c>
      <c r="B991" s="38" t="s">
        <v>213</v>
      </c>
      <c r="C991" s="464">
        <v>21134</v>
      </c>
      <c r="D991" s="1055">
        <v>211503</v>
      </c>
      <c r="E991" s="464"/>
      <c r="F991" s="464">
        <v>673000</v>
      </c>
      <c r="G991" s="102"/>
      <c r="H991" s="38" t="s">
        <v>9817</v>
      </c>
      <c r="I991" s="93" t="str">
        <f t="shared" si="31"/>
        <v>End</v>
      </c>
      <c r="J991" s="1"/>
      <c r="K991" s="1"/>
      <c r="L991" s="1"/>
      <c r="M991" s="103"/>
      <c r="N991" s="1"/>
      <c r="O991" s="1"/>
      <c r="P991" s="103"/>
      <c r="Q991" s="93" t="str">
        <f t="shared" si="30"/>
        <v>211503</v>
      </c>
    </row>
    <row r="992" spans="1:17" ht="12.75" customHeight="1">
      <c r="A992" s="57">
        <v>211504</v>
      </c>
      <c r="B992" s="58" t="s">
        <v>1455</v>
      </c>
      <c r="C992" s="57">
        <v>23230</v>
      </c>
      <c r="D992" s="57">
        <v>211504</v>
      </c>
      <c r="E992" s="57"/>
      <c r="F992" s="57">
        <v>470000</v>
      </c>
      <c r="G992" s="102"/>
      <c r="H992" s="38" t="s">
        <v>6080</v>
      </c>
      <c r="I992" s="93" t="str">
        <f t="shared" si="31"/>
        <v>End</v>
      </c>
      <c r="M992" s="103"/>
      <c r="P992" s="103"/>
      <c r="Q992" s="93" t="str">
        <f t="shared" si="30"/>
        <v>211504</v>
      </c>
    </row>
    <row r="993" spans="1:17" s="103" customFormat="1" ht="12.75" customHeight="1">
      <c r="A993" s="105">
        <v>211505</v>
      </c>
      <c r="B993" s="38" t="s">
        <v>7077</v>
      </c>
      <c r="C993" s="410">
        <v>21057</v>
      </c>
      <c r="D993" s="1055">
        <v>211505</v>
      </c>
      <c r="E993" s="410"/>
      <c r="F993" s="410">
        <v>673000</v>
      </c>
      <c r="G993" s="102"/>
      <c r="H993" s="38" t="s">
        <v>8459</v>
      </c>
      <c r="I993" s="93" t="str">
        <f t="shared" si="31"/>
        <v>End</v>
      </c>
      <c r="J993" s="1"/>
      <c r="K993" s="1"/>
      <c r="L993" s="1"/>
      <c r="M993" s="1"/>
      <c r="N993" s="1"/>
      <c r="O993" s="1"/>
      <c r="Q993" s="93" t="str">
        <f t="shared" si="30"/>
        <v>211505</v>
      </c>
    </row>
    <row r="994" spans="1:17" s="103" customFormat="1" ht="12.75" customHeight="1">
      <c r="A994" s="105">
        <v>211600</v>
      </c>
      <c r="B994" s="103" t="s">
        <v>1221</v>
      </c>
      <c r="C994" s="1050">
        <v>21133</v>
      </c>
      <c r="D994" s="1055">
        <v>211600</v>
      </c>
      <c r="E994" s="1050"/>
      <c r="F994" s="1050">
        <v>118493</v>
      </c>
      <c r="G994" s="106">
        <v>2324</v>
      </c>
      <c r="H994" s="38"/>
      <c r="I994" s="93" t="str">
        <f t="shared" si="31"/>
        <v/>
      </c>
      <c r="J994" s="1"/>
      <c r="K994" s="1"/>
      <c r="L994" s="1"/>
      <c r="M994" s="1"/>
      <c r="N994" s="1"/>
      <c r="O994" s="1"/>
      <c r="P994" s="1"/>
      <c r="Q994" s="93" t="str">
        <f t="shared" si="30"/>
        <v>211600</v>
      </c>
    </row>
    <row r="995" spans="1:17" s="103" customFormat="1" ht="12.75" customHeight="1">
      <c r="A995" s="105">
        <v>211600</v>
      </c>
      <c r="B995" s="103" t="s">
        <v>1221</v>
      </c>
      <c r="C995" s="410">
        <v>21142</v>
      </c>
      <c r="D995" s="1055">
        <v>211600</v>
      </c>
      <c r="E995" s="410"/>
      <c r="F995" s="410">
        <v>118493</v>
      </c>
      <c r="G995" s="106">
        <v>1415</v>
      </c>
      <c r="H995" s="38" t="s">
        <v>6312</v>
      </c>
      <c r="I995" s="93" t="str">
        <f t="shared" si="31"/>
        <v>End</v>
      </c>
      <c r="J995" s="1"/>
      <c r="K995" s="1"/>
      <c r="L995" s="1"/>
      <c r="M995" s="1"/>
      <c r="N995" s="1"/>
      <c r="O995" s="1"/>
      <c r="P995" s="1"/>
      <c r="Q995" s="93" t="str">
        <f t="shared" si="30"/>
        <v>211600</v>
      </c>
    </row>
    <row r="996" spans="1:17" ht="12.75" customHeight="1">
      <c r="A996" s="105">
        <v>211600</v>
      </c>
      <c r="B996" s="103" t="s">
        <v>1221</v>
      </c>
      <c r="C996" s="410">
        <v>21143</v>
      </c>
      <c r="D996" s="1055">
        <v>211600</v>
      </c>
      <c r="E996" s="410"/>
      <c r="F996" s="410">
        <v>118493</v>
      </c>
      <c r="G996" s="106">
        <v>1516</v>
      </c>
      <c r="H996" s="38"/>
      <c r="I996" s="93" t="str">
        <f t="shared" si="31"/>
        <v/>
      </c>
      <c r="Q996" s="93" t="str">
        <f t="shared" si="30"/>
        <v>211600</v>
      </c>
    </row>
    <row r="997" spans="1:17" ht="12.75" customHeight="1">
      <c r="A997" s="105">
        <v>211600</v>
      </c>
      <c r="B997" s="103" t="s">
        <v>1221</v>
      </c>
      <c r="C997" s="410">
        <v>21152</v>
      </c>
      <c r="D997" s="1055">
        <v>211600</v>
      </c>
      <c r="E997" s="410"/>
      <c r="F997" s="410">
        <v>118493</v>
      </c>
      <c r="G997" s="106">
        <v>1617</v>
      </c>
      <c r="H997" s="38"/>
      <c r="I997" s="93" t="str">
        <f t="shared" si="31"/>
        <v/>
      </c>
      <c r="Q997" s="93" t="str">
        <f t="shared" si="30"/>
        <v>211600</v>
      </c>
    </row>
    <row r="998" spans="1:17" ht="12.75" customHeight="1">
      <c r="A998" s="105">
        <v>211600</v>
      </c>
      <c r="B998" s="103" t="s">
        <v>1221</v>
      </c>
      <c r="C998" s="410">
        <v>21160</v>
      </c>
      <c r="D998" s="1055">
        <v>211600</v>
      </c>
      <c r="E998" s="410"/>
      <c r="F998" s="410">
        <v>118493</v>
      </c>
      <c r="G998" s="106">
        <v>1819</v>
      </c>
      <c r="H998" s="38"/>
      <c r="I998" s="93" t="str">
        <f t="shared" si="31"/>
        <v/>
      </c>
      <c r="Q998" s="93" t="str">
        <f t="shared" si="30"/>
        <v>211600</v>
      </c>
    </row>
    <row r="999" spans="1:17" ht="12.75" customHeight="1">
      <c r="A999" s="105">
        <v>211600</v>
      </c>
      <c r="B999" s="103" t="s">
        <v>1221</v>
      </c>
      <c r="C999" s="410">
        <v>21176</v>
      </c>
      <c r="D999" s="410">
        <v>211600</v>
      </c>
      <c r="E999" s="410"/>
      <c r="F999" s="410">
        <v>118493</v>
      </c>
      <c r="G999" s="106">
        <v>1920</v>
      </c>
      <c r="H999" s="38"/>
      <c r="I999" s="93" t="str">
        <f t="shared" si="31"/>
        <v/>
      </c>
      <c r="Q999" s="93" t="str">
        <f t="shared" si="30"/>
        <v>211600</v>
      </c>
    </row>
    <row r="1000" spans="1:17" ht="12.75" customHeight="1">
      <c r="A1000" s="105">
        <v>211600</v>
      </c>
      <c r="B1000" s="103" t="s">
        <v>1221</v>
      </c>
      <c r="C1000" s="410">
        <v>21193</v>
      </c>
      <c r="D1000" s="410">
        <v>211600</v>
      </c>
      <c r="E1000" s="410"/>
      <c r="F1000" s="410">
        <v>118493</v>
      </c>
      <c r="G1000" s="106">
        <v>2021</v>
      </c>
      <c r="H1000" s="38"/>
      <c r="I1000" s="93" t="str">
        <f t="shared" si="31"/>
        <v/>
      </c>
      <c r="Q1000" s="93" t="str">
        <f t="shared" si="30"/>
        <v>211600</v>
      </c>
    </row>
    <row r="1001" spans="1:17" ht="12.75" customHeight="1">
      <c r="A1001" s="105">
        <v>211600</v>
      </c>
      <c r="B1001" s="103" t="s">
        <v>1221</v>
      </c>
      <c r="C1001" s="410">
        <v>21200</v>
      </c>
      <c r="D1001" s="410">
        <v>211600</v>
      </c>
      <c r="E1001" s="410"/>
      <c r="F1001" s="410">
        <v>118493</v>
      </c>
      <c r="G1001" s="106">
        <v>2122</v>
      </c>
      <c r="H1001" s="38"/>
      <c r="I1001" s="93" t="str">
        <f t="shared" si="31"/>
        <v/>
      </c>
      <c r="Q1001" s="93" t="str">
        <f t="shared" si="30"/>
        <v>211600</v>
      </c>
    </row>
    <row r="1002" spans="1:17" ht="12.75" customHeight="1">
      <c r="A1002" s="105">
        <v>211600</v>
      </c>
      <c r="B1002" s="103" t="s">
        <v>1221</v>
      </c>
      <c r="C1002" s="410">
        <v>21138</v>
      </c>
      <c r="D1002" s="410">
        <v>211600</v>
      </c>
      <c r="E1002" s="410"/>
      <c r="F1002" s="410">
        <v>118493</v>
      </c>
      <c r="G1002" s="106">
        <v>2223</v>
      </c>
      <c r="H1002" s="38"/>
      <c r="I1002" s="93" t="str">
        <f t="shared" si="31"/>
        <v/>
      </c>
      <c r="Q1002" s="93" t="str">
        <f t="shared" si="30"/>
        <v>211600</v>
      </c>
    </row>
    <row r="1003" spans="1:17" ht="12.75" customHeight="1">
      <c r="A1003" s="105">
        <v>211600</v>
      </c>
      <c r="B1003" s="103" t="s">
        <v>1221</v>
      </c>
      <c r="C1003" s="410">
        <v>21132</v>
      </c>
      <c r="D1003" s="410">
        <v>211600</v>
      </c>
      <c r="E1003" s="410"/>
      <c r="F1003" s="410">
        <v>118493</v>
      </c>
      <c r="G1003" s="106" t="s">
        <v>3850</v>
      </c>
      <c r="H1003" s="38" t="s">
        <v>6086</v>
      </c>
      <c r="I1003" s="93" t="str">
        <f t="shared" si="31"/>
        <v>End</v>
      </c>
      <c r="Q1003" s="93" t="str">
        <f t="shared" si="30"/>
        <v>211600</v>
      </c>
    </row>
    <row r="1004" spans="1:17" ht="12.75" customHeight="1">
      <c r="A1004" s="105">
        <v>211600</v>
      </c>
      <c r="B1004" s="103" t="s">
        <v>1221</v>
      </c>
      <c r="C1004" s="410">
        <v>21135</v>
      </c>
      <c r="D1004" s="410">
        <v>211600</v>
      </c>
      <c r="E1004" s="410"/>
      <c r="F1004" s="410">
        <v>118493</v>
      </c>
      <c r="G1004" s="106" t="s">
        <v>3851</v>
      </c>
      <c r="H1004" s="38" t="s">
        <v>6086</v>
      </c>
      <c r="I1004" s="93" t="str">
        <f t="shared" si="31"/>
        <v>End</v>
      </c>
      <c r="Q1004" s="93" t="str">
        <f t="shared" si="30"/>
        <v>211600</v>
      </c>
    </row>
    <row r="1005" spans="1:17" ht="12.75" customHeight="1">
      <c r="A1005" s="105">
        <v>211603</v>
      </c>
      <c r="B1005" s="58" t="s">
        <v>5133</v>
      </c>
      <c r="C1005" s="410">
        <v>22403</v>
      </c>
      <c r="D1005" s="410">
        <v>211603</v>
      </c>
      <c r="E1005" s="410"/>
      <c r="F1005" s="410">
        <v>127020</v>
      </c>
      <c r="G1005" s="102">
        <v>1213</v>
      </c>
      <c r="H1005" s="38" t="s">
        <v>6080</v>
      </c>
      <c r="I1005" s="93" t="str">
        <f t="shared" si="31"/>
        <v>End</v>
      </c>
      <c r="Q1005" s="93" t="str">
        <f t="shared" si="30"/>
        <v>211603</v>
      </c>
    </row>
    <row r="1006" spans="1:17" ht="12.75" customHeight="1">
      <c r="A1006" s="105">
        <v>211603</v>
      </c>
      <c r="B1006" s="58" t="s">
        <v>5413</v>
      </c>
      <c r="C1006" s="410">
        <v>22404</v>
      </c>
      <c r="D1006" s="410">
        <v>211603</v>
      </c>
      <c r="E1006" s="410"/>
      <c r="F1006" s="410">
        <v>127020</v>
      </c>
      <c r="G1006" s="102">
        <v>1314</v>
      </c>
      <c r="H1006" s="38" t="s">
        <v>6080</v>
      </c>
      <c r="I1006" s="93" t="str">
        <f t="shared" si="31"/>
        <v>End</v>
      </c>
      <c r="Q1006" s="93" t="str">
        <f t="shared" si="30"/>
        <v>211603</v>
      </c>
    </row>
    <row r="1007" spans="1:17" ht="12.75" customHeight="1">
      <c r="A1007" s="105">
        <v>211603</v>
      </c>
      <c r="B1007" s="58" t="s">
        <v>5703</v>
      </c>
      <c r="C1007" s="410">
        <v>22405</v>
      </c>
      <c r="D1007" s="410">
        <v>211603</v>
      </c>
      <c r="E1007" s="410"/>
      <c r="F1007" s="410">
        <v>127020</v>
      </c>
      <c r="G1007" s="102">
        <v>1415</v>
      </c>
      <c r="H1007" s="38" t="s">
        <v>7013</v>
      </c>
      <c r="I1007" s="93" t="str">
        <f t="shared" si="31"/>
        <v>End</v>
      </c>
      <c r="Q1007" s="93" t="str">
        <f t="shared" si="30"/>
        <v>211603</v>
      </c>
    </row>
    <row r="1008" spans="1:17" ht="12.75" customHeight="1">
      <c r="A1008" s="105">
        <v>211603</v>
      </c>
      <c r="B1008" s="58" t="s">
        <v>6052</v>
      </c>
      <c r="C1008" s="410">
        <v>22406</v>
      </c>
      <c r="D1008" s="410">
        <v>211603</v>
      </c>
      <c r="E1008" s="410"/>
      <c r="F1008" s="410">
        <v>127020</v>
      </c>
      <c r="G1008" s="102">
        <v>1516</v>
      </c>
      <c r="H1008" s="38" t="s">
        <v>7666</v>
      </c>
      <c r="I1008" s="93" t="str">
        <f t="shared" si="31"/>
        <v>End</v>
      </c>
      <c r="Q1008" s="93" t="str">
        <f t="shared" si="30"/>
        <v>211603</v>
      </c>
    </row>
    <row r="1009" spans="1:17" ht="12.75" customHeight="1">
      <c r="A1009" s="57">
        <v>211603</v>
      </c>
      <c r="B1009" s="58" t="s">
        <v>6369</v>
      </c>
      <c r="C1009" s="410">
        <v>22407</v>
      </c>
      <c r="D1009" s="410">
        <v>211603</v>
      </c>
      <c r="E1009" s="410"/>
      <c r="F1009" s="410">
        <v>127020</v>
      </c>
      <c r="G1009" s="102">
        <v>1617</v>
      </c>
      <c r="H1009" s="38" t="s">
        <v>7666</v>
      </c>
      <c r="I1009" s="93" t="str">
        <f t="shared" si="31"/>
        <v>End</v>
      </c>
      <c r="Q1009" s="93" t="str">
        <f t="shared" si="30"/>
        <v>211603</v>
      </c>
    </row>
    <row r="1010" spans="1:17" ht="12.75" customHeight="1">
      <c r="A1010" s="105">
        <v>211603</v>
      </c>
      <c r="B1010" s="58" t="s">
        <v>8343</v>
      </c>
      <c r="C1010" s="410">
        <v>22400</v>
      </c>
      <c r="D1010" s="410">
        <v>211603</v>
      </c>
      <c r="E1010" s="410"/>
      <c r="F1010" s="410">
        <v>127020</v>
      </c>
      <c r="G1010" s="106">
        <v>1920</v>
      </c>
      <c r="H1010" s="38" t="s">
        <v>8344</v>
      </c>
      <c r="I1010" s="93" t="str">
        <f t="shared" si="31"/>
        <v>End</v>
      </c>
      <c r="Q1010" s="93" t="str">
        <f t="shared" si="30"/>
        <v>211603</v>
      </c>
    </row>
    <row r="1011" spans="1:17" ht="12.75" customHeight="1">
      <c r="A1011" s="105">
        <v>211603</v>
      </c>
      <c r="B1011" s="38" t="s">
        <v>8596</v>
      </c>
      <c r="C1011" s="410">
        <v>22401</v>
      </c>
      <c r="D1011" s="410">
        <v>211603</v>
      </c>
      <c r="E1011" s="410"/>
      <c r="F1011" s="410">
        <v>127020</v>
      </c>
      <c r="G1011" s="102">
        <v>2021</v>
      </c>
      <c r="H1011" s="38" t="s">
        <v>8588</v>
      </c>
      <c r="I1011" s="93" t="str">
        <f t="shared" si="31"/>
        <v>End</v>
      </c>
      <c r="Q1011" s="93" t="str">
        <f t="shared" si="30"/>
        <v>211603</v>
      </c>
    </row>
    <row r="1012" spans="1:17" ht="12.75" customHeight="1">
      <c r="A1012" s="105">
        <v>211603</v>
      </c>
      <c r="B1012" s="58" t="s">
        <v>9050</v>
      </c>
      <c r="C1012" s="464">
        <v>22402</v>
      </c>
      <c r="D1012" s="464">
        <v>211603</v>
      </c>
      <c r="E1012" s="464"/>
      <c r="F1012" s="464">
        <v>127020</v>
      </c>
      <c r="G1012" s="102">
        <v>2122</v>
      </c>
      <c r="H1012" s="38"/>
      <c r="I1012" s="93" t="str">
        <f t="shared" si="31"/>
        <v/>
      </c>
      <c r="Q1012" s="93" t="str">
        <f t="shared" si="30"/>
        <v>211603</v>
      </c>
    </row>
    <row r="1013" spans="1:17" ht="12.75" customHeight="1">
      <c r="A1013" s="57">
        <v>211604</v>
      </c>
      <c r="B1013" s="58" t="s">
        <v>2634</v>
      </c>
      <c r="C1013" s="57">
        <v>23221</v>
      </c>
      <c r="D1013" s="57">
        <v>211604</v>
      </c>
      <c r="E1013" s="57"/>
      <c r="F1013" s="57">
        <v>126014</v>
      </c>
      <c r="G1013" s="102"/>
      <c r="H1013" s="38" t="s">
        <v>6080</v>
      </c>
      <c r="I1013" s="93" t="str">
        <f t="shared" si="31"/>
        <v>End</v>
      </c>
      <c r="Q1013" s="93" t="str">
        <f t="shared" si="30"/>
        <v>211604</v>
      </c>
    </row>
    <row r="1014" spans="1:17" ht="12.75" customHeight="1">
      <c r="A1014" s="57">
        <v>211605</v>
      </c>
      <c r="B1014" s="58" t="s">
        <v>7427</v>
      </c>
      <c r="C1014" s="57" t="s">
        <v>7426</v>
      </c>
      <c r="D1014" s="57">
        <v>211605</v>
      </c>
      <c r="E1014" s="57"/>
      <c r="F1014" s="57">
        <v>111091</v>
      </c>
      <c r="G1014" s="58"/>
      <c r="H1014" s="38" t="s">
        <v>9552</v>
      </c>
      <c r="I1014" s="93" t="str">
        <f t="shared" si="31"/>
        <v>End</v>
      </c>
      <c r="Q1014" s="93" t="str">
        <f t="shared" si="30"/>
        <v>211605</v>
      </c>
    </row>
    <row r="1015" spans="1:17" ht="12.75" customHeight="1">
      <c r="A1015" s="105">
        <v>211700</v>
      </c>
      <c r="B1015" s="103" t="s">
        <v>1222</v>
      </c>
      <c r="C1015" s="1050">
        <v>21133</v>
      </c>
      <c r="D1015" s="1050">
        <v>211700</v>
      </c>
      <c r="E1015" s="1050"/>
      <c r="F1015" s="1050">
        <v>118493</v>
      </c>
      <c r="G1015" s="106">
        <v>2324</v>
      </c>
      <c r="H1015" s="38"/>
      <c r="I1015" s="93" t="str">
        <f t="shared" si="31"/>
        <v/>
      </c>
      <c r="Q1015" s="93" t="str">
        <f t="shared" si="30"/>
        <v>211700</v>
      </c>
    </row>
    <row r="1016" spans="1:17" ht="12.75" customHeight="1">
      <c r="A1016" s="105">
        <v>211700</v>
      </c>
      <c r="B1016" s="103" t="s">
        <v>1222</v>
      </c>
      <c r="C1016" s="1050">
        <v>21142</v>
      </c>
      <c r="D1016" s="1050">
        <v>211700</v>
      </c>
      <c r="E1016" s="1050"/>
      <c r="F1016" s="1050">
        <v>118493</v>
      </c>
      <c r="G1016" s="106">
        <v>1415</v>
      </c>
      <c r="H1016" s="38" t="s">
        <v>6312</v>
      </c>
      <c r="I1016" s="93" t="str">
        <f t="shared" si="31"/>
        <v>End</v>
      </c>
      <c r="Q1016" s="93" t="str">
        <f t="shared" si="30"/>
        <v>211700</v>
      </c>
    </row>
    <row r="1017" spans="1:17" ht="12.75" customHeight="1">
      <c r="A1017" s="105">
        <v>211700</v>
      </c>
      <c r="B1017" s="103" t="s">
        <v>1222</v>
      </c>
      <c r="C1017" s="410">
        <v>21143</v>
      </c>
      <c r="D1017" s="410">
        <v>211700</v>
      </c>
      <c r="E1017" s="410"/>
      <c r="F1017" s="410">
        <v>118493</v>
      </c>
      <c r="G1017" s="106">
        <v>1516</v>
      </c>
      <c r="H1017" s="38"/>
      <c r="I1017" s="93" t="str">
        <f t="shared" si="31"/>
        <v/>
      </c>
      <c r="Q1017" s="93" t="str">
        <f t="shared" si="30"/>
        <v>211700</v>
      </c>
    </row>
    <row r="1018" spans="1:17" ht="12.75" customHeight="1">
      <c r="A1018" s="105">
        <v>211700</v>
      </c>
      <c r="B1018" s="103" t="s">
        <v>1222</v>
      </c>
      <c r="C1018" s="410">
        <v>21152</v>
      </c>
      <c r="D1018" s="410">
        <v>211700</v>
      </c>
      <c r="E1018" s="410"/>
      <c r="F1018" s="410">
        <v>118493</v>
      </c>
      <c r="G1018" s="106">
        <v>1617</v>
      </c>
      <c r="H1018" s="38"/>
      <c r="I1018" s="93" t="str">
        <f t="shared" si="31"/>
        <v/>
      </c>
      <c r="Q1018" s="93" t="str">
        <f t="shared" si="30"/>
        <v>211700</v>
      </c>
    </row>
    <row r="1019" spans="1:17" ht="12.75" customHeight="1">
      <c r="A1019" s="105">
        <v>211700</v>
      </c>
      <c r="B1019" s="103" t="s">
        <v>1222</v>
      </c>
      <c r="C1019" s="410">
        <v>21160</v>
      </c>
      <c r="D1019" s="410">
        <v>211700</v>
      </c>
      <c r="E1019" s="410"/>
      <c r="F1019" s="410">
        <v>118493</v>
      </c>
      <c r="G1019" s="106">
        <v>1819</v>
      </c>
      <c r="H1019" s="38"/>
      <c r="I1019" s="93" t="str">
        <f t="shared" si="31"/>
        <v/>
      </c>
      <c r="M1019" s="103"/>
      <c r="N1019" s="103"/>
      <c r="O1019" s="103"/>
      <c r="Q1019" s="93" t="str">
        <f t="shared" si="30"/>
        <v>211700</v>
      </c>
    </row>
    <row r="1020" spans="1:17" ht="12.75" customHeight="1">
      <c r="A1020" s="105">
        <v>211700</v>
      </c>
      <c r="B1020" s="103" t="s">
        <v>1222</v>
      </c>
      <c r="C1020" s="410">
        <v>21176</v>
      </c>
      <c r="D1020" s="410">
        <v>211700</v>
      </c>
      <c r="E1020" s="410"/>
      <c r="F1020" s="410">
        <v>118493</v>
      </c>
      <c r="G1020" s="106">
        <v>1920</v>
      </c>
      <c r="H1020" s="38"/>
      <c r="I1020" s="93" t="str">
        <f t="shared" si="31"/>
        <v/>
      </c>
      <c r="P1020" s="103"/>
      <c r="Q1020" s="93" t="str">
        <f t="shared" si="30"/>
        <v>211700</v>
      </c>
    </row>
    <row r="1021" spans="1:17" ht="12.75" customHeight="1">
      <c r="A1021" s="105">
        <v>211700</v>
      </c>
      <c r="B1021" s="103" t="s">
        <v>1222</v>
      </c>
      <c r="C1021" s="1055">
        <v>21193</v>
      </c>
      <c r="D1021" s="1055">
        <v>211700</v>
      </c>
      <c r="E1021" s="1055"/>
      <c r="F1021" s="1055">
        <v>118493</v>
      </c>
      <c r="G1021" s="106">
        <v>2021</v>
      </c>
      <c r="H1021" s="38"/>
      <c r="I1021" s="93" t="str">
        <f t="shared" si="31"/>
        <v/>
      </c>
      <c r="M1021" s="103"/>
      <c r="N1021" s="103"/>
      <c r="O1021" s="103"/>
      <c r="Q1021" s="93" t="str">
        <f t="shared" si="30"/>
        <v>211700</v>
      </c>
    </row>
    <row r="1022" spans="1:17" s="103" customFormat="1" ht="12.75" customHeight="1">
      <c r="A1022" s="105">
        <v>211700</v>
      </c>
      <c r="B1022" s="103" t="s">
        <v>1222</v>
      </c>
      <c r="C1022" s="410">
        <v>21200</v>
      </c>
      <c r="D1022" s="410">
        <v>211700</v>
      </c>
      <c r="E1022" s="410"/>
      <c r="F1022" s="410">
        <v>118493</v>
      </c>
      <c r="G1022" s="106">
        <v>2122</v>
      </c>
      <c r="H1022" s="38"/>
      <c r="I1022" s="93" t="str">
        <f t="shared" si="31"/>
        <v/>
      </c>
      <c r="J1022" s="1"/>
      <c r="K1022" s="1"/>
      <c r="L1022" s="1"/>
      <c r="M1022" s="1"/>
      <c r="N1022" s="1"/>
      <c r="O1022" s="1"/>
      <c r="Q1022" s="93" t="str">
        <f t="shared" si="30"/>
        <v>211700</v>
      </c>
    </row>
    <row r="1023" spans="1:17" ht="12.75" customHeight="1">
      <c r="A1023" s="105">
        <v>211700</v>
      </c>
      <c r="B1023" s="103" t="s">
        <v>1222</v>
      </c>
      <c r="C1023" s="410">
        <v>21138</v>
      </c>
      <c r="D1023" s="410">
        <v>211700</v>
      </c>
      <c r="E1023" s="410"/>
      <c r="F1023" s="410">
        <v>118493</v>
      </c>
      <c r="G1023" s="106">
        <v>2223</v>
      </c>
      <c r="H1023" s="38"/>
      <c r="I1023" s="93" t="str">
        <f t="shared" si="31"/>
        <v/>
      </c>
      <c r="M1023" s="103"/>
      <c r="Q1023" s="93" t="str">
        <f t="shared" si="30"/>
        <v>211700</v>
      </c>
    </row>
    <row r="1024" spans="1:17" s="103" customFormat="1" ht="12.75" customHeight="1">
      <c r="A1024" s="105">
        <v>211700</v>
      </c>
      <c r="B1024" s="103" t="s">
        <v>1222</v>
      </c>
      <c r="C1024" s="410">
        <v>21132</v>
      </c>
      <c r="D1024" s="410">
        <v>211700</v>
      </c>
      <c r="E1024" s="410"/>
      <c r="F1024" s="410">
        <v>118493</v>
      </c>
      <c r="G1024" s="106" t="s">
        <v>3850</v>
      </c>
      <c r="H1024" s="38" t="s">
        <v>6086</v>
      </c>
      <c r="I1024" s="93" t="str">
        <f t="shared" si="31"/>
        <v>End</v>
      </c>
      <c r="J1024" s="1"/>
      <c r="K1024" s="1"/>
      <c r="L1024" s="1"/>
      <c r="M1024" s="1"/>
      <c r="N1024" s="1"/>
      <c r="O1024" s="1"/>
      <c r="Q1024" s="93" t="str">
        <f t="shared" si="30"/>
        <v>211700</v>
      </c>
    </row>
    <row r="1025" spans="1:17" ht="12.75" customHeight="1">
      <c r="A1025" s="105">
        <v>211700</v>
      </c>
      <c r="B1025" s="103" t="s">
        <v>1222</v>
      </c>
      <c r="C1025" s="410">
        <v>21135</v>
      </c>
      <c r="D1025" s="410">
        <v>211700</v>
      </c>
      <c r="E1025" s="410"/>
      <c r="F1025" s="410">
        <v>118493</v>
      </c>
      <c r="G1025" s="106" t="s">
        <v>3851</v>
      </c>
      <c r="H1025" s="38" t="s">
        <v>6086</v>
      </c>
      <c r="I1025" s="93" t="str">
        <f t="shared" si="31"/>
        <v>End</v>
      </c>
      <c r="L1025" s="103"/>
      <c r="Q1025" s="93" t="str">
        <f t="shared" si="30"/>
        <v>211700</v>
      </c>
    </row>
    <row r="1026" spans="1:17" s="103" customFormat="1" ht="12.75" customHeight="1">
      <c r="A1026" s="105">
        <v>211703</v>
      </c>
      <c r="B1026" s="38" t="s">
        <v>4212</v>
      </c>
      <c r="C1026" s="464">
        <v>23222</v>
      </c>
      <c r="D1026" s="464">
        <v>211703</v>
      </c>
      <c r="E1026" s="464"/>
      <c r="F1026" s="464">
        <v>125026</v>
      </c>
      <c r="G1026" s="102"/>
      <c r="H1026" s="38" t="s">
        <v>6080</v>
      </c>
      <c r="I1026" s="93" t="str">
        <f t="shared" si="31"/>
        <v>End</v>
      </c>
      <c r="J1026" s="1"/>
      <c r="K1026" s="1"/>
      <c r="M1026" s="1"/>
      <c r="N1026" s="1"/>
      <c r="O1026" s="1"/>
      <c r="P1026" s="1"/>
      <c r="Q1026" s="93" t="str">
        <f t="shared" si="30"/>
        <v>211703</v>
      </c>
    </row>
    <row r="1027" spans="1:17" ht="12.75" customHeight="1">
      <c r="A1027" s="57">
        <v>211704</v>
      </c>
      <c r="B1027" s="58" t="s">
        <v>3511</v>
      </c>
      <c r="C1027" s="57">
        <v>22311</v>
      </c>
      <c r="D1027" s="57">
        <v>211704</v>
      </c>
      <c r="E1027" s="57"/>
      <c r="F1027" s="57">
        <v>123011</v>
      </c>
      <c r="G1027" s="102"/>
      <c r="H1027" s="38" t="s">
        <v>6080</v>
      </c>
      <c r="I1027" s="93" t="str">
        <f t="shared" si="31"/>
        <v>End</v>
      </c>
      <c r="L1027" s="103"/>
      <c r="Q1027" s="93" t="str">
        <f t="shared" si="30"/>
        <v>211704</v>
      </c>
    </row>
    <row r="1028" spans="1:17" ht="12.75" customHeight="1">
      <c r="A1028" s="57">
        <v>211705</v>
      </c>
      <c r="B1028" s="103" t="s">
        <v>7496</v>
      </c>
      <c r="C1028" s="57">
        <v>23213</v>
      </c>
      <c r="D1028" s="57">
        <v>211705</v>
      </c>
      <c r="E1028" s="57"/>
      <c r="F1028" s="57">
        <v>111091</v>
      </c>
      <c r="G1028" s="102"/>
      <c r="H1028" s="38"/>
      <c r="I1028" s="93" t="str">
        <f t="shared" si="31"/>
        <v/>
      </c>
      <c r="Q1028" s="93" t="str">
        <f t="shared" si="30"/>
        <v>211705</v>
      </c>
    </row>
    <row r="1029" spans="1:17" ht="12.75" customHeight="1">
      <c r="A1029" s="57">
        <v>211800</v>
      </c>
      <c r="B1029" s="58" t="s">
        <v>6196</v>
      </c>
      <c r="C1029" s="57">
        <v>21301</v>
      </c>
      <c r="D1029" s="57">
        <v>211800</v>
      </c>
      <c r="E1029" s="57"/>
      <c r="F1029" s="57">
        <v>116171</v>
      </c>
      <c r="G1029" s="102"/>
      <c r="H1029" s="38"/>
      <c r="I1029" s="93" t="str">
        <f t="shared" si="31"/>
        <v/>
      </c>
      <c r="L1029" s="59"/>
      <c r="Q1029" s="93" t="str">
        <f t="shared" si="30"/>
        <v>211800</v>
      </c>
    </row>
    <row r="1030" spans="1:17" ht="12.75" customHeight="1">
      <c r="A1030" s="57">
        <v>211803</v>
      </c>
      <c r="B1030" s="58" t="s">
        <v>5467</v>
      </c>
      <c r="C1030" s="57">
        <v>23244</v>
      </c>
      <c r="D1030" s="57">
        <v>211803</v>
      </c>
      <c r="E1030" s="57"/>
      <c r="F1030" s="57">
        <v>114081</v>
      </c>
      <c r="G1030" s="102"/>
      <c r="H1030" s="38" t="s">
        <v>6079</v>
      </c>
      <c r="I1030" s="93" t="str">
        <f t="shared" si="31"/>
        <v>End</v>
      </c>
      <c r="L1030" s="59"/>
      <c r="N1030" s="103"/>
      <c r="O1030" s="103"/>
      <c r="Q1030" s="93" t="str">
        <f t="shared" si="30"/>
        <v>211803</v>
      </c>
    </row>
    <row r="1031" spans="1:17" ht="12.75" customHeight="1">
      <c r="A1031" s="101">
        <v>211804</v>
      </c>
      <c r="B1031" s="52" t="s">
        <v>2350</v>
      </c>
      <c r="C1031" s="129">
        <v>21024</v>
      </c>
      <c r="D1031" s="129">
        <v>211804</v>
      </c>
      <c r="E1031" s="129"/>
      <c r="F1031" s="129">
        <v>123012</v>
      </c>
      <c r="G1031" s="106">
        <v>1011</v>
      </c>
      <c r="H1031" s="38" t="s">
        <v>6082</v>
      </c>
      <c r="I1031" s="93" t="str">
        <f t="shared" si="31"/>
        <v>End</v>
      </c>
      <c r="L1031" s="59"/>
      <c r="N1031" s="103"/>
      <c r="O1031" s="103"/>
      <c r="Q1031" s="93" t="str">
        <f t="shared" si="30"/>
        <v>211804</v>
      </c>
    </row>
    <row r="1032" spans="1:17" ht="12.75" customHeight="1">
      <c r="A1032" s="105">
        <v>211804</v>
      </c>
      <c r="B1032" s="38" t="s">
        <v>2350</v>
      </c>
      <c r="C1032" s="1050">
        <v>21036</v>
      </c>
      <c r="D1032" s="1055">
        <v>211804</v>
      </c>
      <c r="E1032" s="1050"/>
      <c r="F1032" s="1050">
        <v>123012</v>
      </c>
      <c r="G1032" s="106">
        <v>1213</v>
      </c>
      <c r="H1032" s="38" t="s">
        <v>6082</v>
      </c>
      <c r="I1032" s="93" t="str">
        <f t="shared" si="31"/>
        <v>End</v>
      </c>
      <c r="K1032" s="103"/>
      <c r="L1032" s="59"/>
      <c r="Q1032" s="93" t="str">
        <f t="shared" si="30"/>
        <v>211804</v>
      </c>
    </row>
    <row r="1033" spans="1:17" ht="12.75" customHeight="1">
      <c r="A1033" s="105">
        <v>211804</v>
      </c>
      <c r="B1033" s="38" t="s">
        <v>2350</v>
      </c>
      <c r="C1033" s="410">
        <v>21018</v>
      </c>
      <c r="D1033" s="410">
        <v>211804</v>
      </c>
      <c r="E1033" s="410"/>
      <c r="F1033" s="410">
        <v>123012</v>
      </c>
      <c r="G1033" s="106" t="s">
        <v>3851</v>
      </c>
      <c r="H1033" s="38" t="s">
        <v>6082</v>
      </c>
      <c r="I1033" s="93" t="str">
        <f t="shared" si="31"/>
        <v>End</v>
      </c>
      <c r="K1033" s="103"/>
      <c r="L1033" s="59"/>
      <c r="M1033" s="103"/>
      <c r="Q1033" s="93" t="str">
        <f t="shared" si="30"/>
        <v>211804</v>
      </c>
    </row>
    <row r="1034" spans="1:17" ht="12.75" customHeight="1">
      <c r="A1034" s="105">
        <v>211804</v>
      </c>
      <c r="B1034" s="38" t="s">
        <v>2350</v>
      </c>
      <c r="C1034" s="1055">
        <v>21007</v>
      </c>
      <c r="D1034" s="1055">
        <v>211804</v>
      </c>
      <c r="E1034" s="1055"/>
      <c r="F1034" s="1055">
        <v>123012</v>
      </c>
      <c r="G1034" s="106"/>
      <c r="H1034" s="38" t="s">
        <v>6082</v>
      </c>
      <c r="I1034" s="93" t="str">
        <f t="shared" si="31"/>
        <v>End</v>
      </c>
      <c r="L1034" s="116"/>
      <c r="M1034" s="103"/>
      <c r="N1034" s="103"/>
      <c r="O1034" s="103"/>
      <c r="P1034" s="103"/>
      <c r="Q1034" s="93" t="str">
        <f t="shared" ref="Q1034:Q1097" si="32">TEXT($A1034,0)</f>
        <v>211804</v>
      </c>
    </row>
    <row r="1035" spans="1:17" ht="12.75" customHeight="1">
      <c r="A1035" s="105">
        <v>211805</v>
      </c>
      <c r="B1035" s="58" t="s">
        <v>7427</v>
      </c>
      <c r="C1035" s="57">
        <v>23238</v>
      </c>
      <c r="D1035" s="57">
        <v>211805</v>
      </c>
      <c r="E1035" s="57"/>
      <c r="F1035" s="57">
        <v>111091</v>
      </c>
      <c r="G1035" s="106"/>
      <c r="H1035" s="38" t="s">
        <v>9552</v>
      </c>
      <c r="I1035" s="93" t="str">
        <f t="shared" si="31"/>
        <v>End</v>
      </c>
      <c r="K1035" s="59"/>
      <c r="L1035" s="59"/>
      <c r="N1035" s="103"/>
      <c r="O1035" s="103"/>
      <c r="P1035" s="103"/>
      <c r="Q1035" s="93" t="str">
        <f t="shared" si="32"/>
        <v>211805</v>
      </c>
    </row>
    <row r="1036" spans="1:17" s="103" customFormat="1" ht="12.75" customHeight="1">
      <c r="A1036" s="105">
        <v>211900</v>
      </c>
      <c r="B1036" s="103" t="s">
        <v>4775</v>
      </c>
      <c r="C1036" s="1055">
        <v>23223</v>
      </c>
      <c r="D1036" s="1055">
        <v>211900</v>
      </c>
      <c r="E1036" s="1055"/>
      <c r="F1036" s="1055">
        <v>530405</v>
      </c>
      <c r="G1036" s="102"/>
      <c r="H1036" s="38" t="s">
        <v>6080</v>
      </c>
      <c r="I1036" s="93" t="str">
        <f t="shared" ref="I1036:I1099" si="33">LEFT(H1036,3)</f>
        <v>End</v>
      </c>
      <c r="J1036" s="1"/>
      <c r="K1036" s="59"/>
      <c r="L1036" s="59"/>
      <c r="M1036" s="1"/>
      <c r="N1036" s="1"/>
      <c r="O1036" s="1"/>
      <c r="P1036" s="1"/>
      <c r="Q1036" s="93" t="str">
        <f t="shared" si="32"/>
        <v>211900</v>
      </c>
    </row>
    <row r="1037" spans="1:17" s="103" customFormat="1" ht="12.75" customHeight="1">
      <c r="A1037" s="105">
        <v>211903</v>
      </c>
      <c r="B1037" s="103" t="s">
        <v>5896</v>
      </c>
      <c r="C1037" s="1050">
        <v>21141</v>
      </c>
      <c r="D1037" s="1055">
        <v>211903</v>
      </c>
      <c r="E1037" s="1055"/>
      <c r="F1037" s="1050">
        <v>673000</v>
      </c>
      <c r="G1037" s="102"/>
      <c r="H1037" s="38" t="s">
        <v>6080</v>
      </c>
      <c r="I1037" s="93" t="str">
        <f t="shared" si="33"/>
        <v>End</v>
      </c>
      <c r="J1037" s="1"/>
      <c r="K1037" s="59"/>
      <c r="L1037" s="1"/>
      <c r="N1037" s="1"/>
      <c r="O1037" s="1"/>
      <c r="P1037" s="1"/>
      <c r="Q1037" s="93" t="str">
        <f t="shared" si="32"/>
        <v>211903</v>
      </c>
    </row>
    <row r="1038" spans="1:17" ht="12.75" customHeight="1">
      <c r="A1038" s="105">
        <v>211904</v>
      </c>
      <c r="B1038" s="38" t="s">
        <v>4181</v>
      </c>
      <c r="C1038" s="410">
        <v>21020</v>
      </c>
      <c r="D1038" s="1055">
        <v>211904</v>
      </c>
      <c r="E1038" s="1055"/>
      <c r="F1038" s="410">
        <v>123019</v>
      </c>
      <c r="G1038" s="106">
        <v>1011</v>
      </c>
      <c r="H1038" s="38" t="s">
        <v>6082</v>
      </c>
      <c r="I1038" s="93" t="str">
        <f t="shared" si="33"/>
        <v>End</v>
      </c>
      <c r="K1038" s="59"/>
      <c r="P1038" s="103"/>
      <c r="Q1038" s="93" t="str">
        <f t="shared" si="32"/>
        <v>211904</v>
      </c>
    </row>
    <row r="1039" spans="1:17" ht="12.75" customHeight="1">
      <c r="A1039" s="105">
        <v>211904</v>
      </c>
      <c r="B1039" s="38" t="s">
        <v>4888</v>
      </c>
      <c r="C1039" s="410">
        <v>21025</v>
      </c>
      <c r="D1039" s="1055">
        <v>211904</v>
      </c>
      <c r="E1039" s="1055"/>
      <c r="F1039" s="410">
        <v>123019</v>
      </c>
      <c r="G1039" s="102">
        <v>1112</v>
      </c>
      <c r="H1039" s="38" t="s">
        <v>6082</v>
      </c>
      <c r="I1039" s="93" t="str">
        <f t="shared" si="33"/>
        <v>End</v>
      </c>
      <c r="K1039" s="59"/>
      <c r="Q1039" s="93" t="str">
        <f t="shared" si="32"/>
        <v>211904</v>
      </c>
    </row>
    <row r="1040" spans="1:17" s="103" customFormat="1" ht="12.75" customHeight="1">
      <c r="A1040" s="105">
        <v>211904</v>
      </c>
      <c r="B1040" s="38" t="s">
        <v>5327</v>
      </c>
      <c r="C1040" s="410">
        <v>21034</v>
      </c>
      <c r="D1040" s="1055">
        <v>211904</v>
      </c>
      <c r="E1040" s="1055"/>
      <c r="F1040" s="410">
        <v>123019</v>
      </c>
      <c r="G1040" s="102">
        <v>1213</v>
      </c>
      <c r="H1040" s="38" t="s">
        <v>6082</v>
      </c>
      <c r="I1040" s="93" t="str">
        <f t="shared" si="33"/>
        <v>End</v>
      </c>
      <c r="J1040" s="1"/>
      <c r="K1040" s="116"/>
      <c r="L1040" s="1"/>
      <c r="M1040" s="1"/>
      <c r="N1040" s="1"/>
      <c r="O1040" s="1"/>
      <c r="P1040" s="1"/>
      <c r="Q1040" s="93" t="str">
        <f t="shared" si="32"/>
        <v>211904</v>
      </c>
    </row>
    <row r="1041" spans="1:17" ht="12.75" customHeight="1">
      <c r="A1041" s="105">
        <v>211904</v>
      </c>
      <c r="B1041" s="38" t="s">
        <v>5486</v>
      </c>
      <c r="C1041" s="410">
        <v>21040</v>
      </c>
      <c r="D1041" s="1055">
        <v>211904</v>
      </c>
      <c r="E1041" s="1055"/>
      <c r="F1041" s="410">
        <v>123019</v>
      </c>
      <c r="G1041" s="102">
        <v>1314</v>
      </c>
      <c r="H1041" s="38" t="s">
        <v>6082</v>
      </c>
      <c r="I1041" s="93" t="str">
        <f t="shared" si="33"/>
        <v>End</v>
      </c>
      <c r="K1041" s="59"/>
      <c r="L1041" s="103"/>
      <c r="M1041" s="103"/>
      <c r="N1041" s="103"/>
      <c r="O1041" s="103"/>
      <c r="P1041" s="103"/>
      <c r="Q1041" s="93" t="str">
        <f t="shared" si="32"/>
        <v>211904</v>
      </c>
    </row>
    <row r="1042" spans="1:17" ht="12.75" customHeight="1">
      <c r="A1042" s="105">
        <v>211904</v>
      </c>
      <c r="B1042" s="38" t="s">
        <v>5985</v>
      </c>
      <c r="C1042" s="410">
        <v>21047</v>
      </c>
      <c r="D1042" s="1055">
        <v>211904</v>
      </c>
      <c r="E1042" s="410"/>
      <c r="F1042" s="410">
        <v>123019</v>
      </c>
      <c r="G1042" s="102">
        <v>1415</v>
      </c>
      <c r="H1042" s="38" t="s">
        <v>6120</v>
      </c>
      <c r="I1042" s="93" t="str">
        <f t="shared" si="33"/>
        <v>End</v>
      </c>
      <c r="Q1042" s="93" t="str">
        <f t="shared" si="32"/>
        <v>211904</v>
      </c>
    </row>
    <row r="1043" spans="1:17" s="103" customFormat="1" ht="12.75" customHeight="1">
      <c r="A1043" s="105">
        <v>211904</v>
      </c>
      <c r="B1043" s="38" t="s">
        <v>6318</v>
      </c>
      <c r="C1043" s="410">
        <v>21052</v>
      </c>
      <c r="D1043" s="1055">
        <v>211904</v>
      </c>
      <c r="E1043" s="410"/>
      <c r="F1043" s="410">
        <v>123019</v>
      </c>
      <c r="G1043" s="102">
        <v>1516</v>
      </c>
      <c r="H1043" s="38" t="s">
        <v>6622</v>
      </c>
      <c r="I1043" s="93" t="str">
        <f t="shared" si="33"/>
        <v>End</v>
      </c>
      <c r="J1043" s="1"/>
      <c r="K1043" s="1"/>
      <c r="L1043" s="1"/>
      <c r="M1043" s="1"/>
      <c r="P1043" s="1"/>
      <c r="Q1043" s="93" t="str">
        <f t="shared" si="32"/>
        <v>211904</v>
      </c>
    </row>
    <row r="1044" spans="1:17" ht="12.75" customHeight="1">
      <c r="A1044" s="105">
        <v>211904</v>
      </c>
      <c r="B1044" s="38" t="s">
        <v>6318</v>
      </c>
      <c r="C1044" s="410">
        <v>21053</v>
      </c>
      <c r="D1044" s="1055">
        <v>211904</v>
      </c>
      <c r="E1044" s="410"/>
      <c r="F1044" s="410">
        <v>123019</v>
      </c>
      <c r="G1044" s="102">
        <v>1617</v>
      </c>
      <c r="H1044" s="38"/>
      <c r="I1044" s="93" t="str">
        <f t="shared" si="33"/>
        <v/>
      </c>
      <c r="Q1044" s="93" t="str">
        <f t="shared" si="32"/>
        <v>211904</v>
      </c>
    </row>
    <row r="1045" spans="1:17" ht="12.75" customHeight="1">
      <c r="A1045" s="105">
        <v>211904</v>
      </c>
      <c r="B1045" s="111" t="s">
        <v>3781</v>
      </c>
      <c r="C1045" s="410">
        <v>21010</v>
      </c>
      <c r="D1045" s="1055">
        <v>211904</v>
      </c>
      <c r="E1045" s="410"/>
      <c r="F1045" s="410">
        <v>123019</v>
      </c>
      <c r="G1045" s="106" t="s">
        <v>3850</v>
      </c>
      <c r="H1045" s="38" t="s">
        <v>6082</v>
      </c>
      <c r="I1045" s="93" t="str">
        <f t="shared" si="33"/>
        <v>End</v>
      </c>
      <c r="M1045" s="103"/>
      <c r="Q1045" s="93" t="str">
        <f t="shared" si="32"/>
        <v>211904</v>
      </c>
    </row>
    <row r="1046" spans="1:17" ht="12.75" customHeight="1">
      <c r="A1046" s="105">
        <v>211904</v>
      </c>
      <c r="B1046" s="38" t="s">
        <v>3964</v>
      </c>
      <c r="C1046" s="410">
        <v>21014</v>
      </c>
      <c r="D1046" s="410">
        <v>211904</v>
      </c>
      <c r="E1046" s="410"/>
      <c r="F1046" s="410">
        <v>123019</v>
      </c>
      <c r="G1046" s="106" t="s">
        <v>3851</v>
      </c>
      <c r="H1046" s="38" t="s">
        <v>6082</v>
      </c>
      <c r="I1046" s="93" t="str">
        <f t="shared" si="33"/>
        <v>End</v>
      </c>
      <c r="L1046" s="103"/>
      <c r="P1046" s="103"/>
      <c r="Q1046" s="93" t="str">
        <f t="shared" si="32"/>
        <v>211904</v>
      </c>
    </row>
    <row r="1047" spans="1:17" ht="12.75" customHeight="1">
      <c r="A1047" s="105">
        <v>211905</v>
      </c>
      <c r="B1047" s="38" t="s">
        <v>7771</v>
      </c>
      <c r="C1047" s="410">
        <v>23130</v>
      </c>
      <c r="D1047" s="410">
        <v>211905</v>
      </c>
      <c r="E1047" s="410"/>
      <c r="F1047" s="410">
        <v>530403</v>
      </c>
      <c r="G1047" s="102">
        <v>1819</v>
      </c>
      <c r="H1047" s="38"/>
      <c r="I1047" s="93" t="str">
        <f t="shared" si="33"/>
        <v/>
      </c>
      <c r="Q1047" s="93" t="str">
        <f t="shared" si="32"/>
        <v>211905</v>
      </c>
    </row>
    <row r="1048" spans="1:17" s="103" customFormat="1" ht="12.75" customHeight="1">
      <c r="A1048" s="105">
        <v>212000</v>
      </c>
      <c r="B1048" s="103" t="s">
        <v>5003</v>
      </c>
      <c r="C1048" s="410">
        <v>21113</v>
      </c>
      <c r="D1048" s="410">
        <v>212000</v>
      </c>
      <c r="E1048" s="410"/>
      <c r="F1048" s="410">
        <v>125026</v>
      </c>
      <c r="G1048" s="102"/>
      <c r="H1048" s="38" t="s">
        <v>6082</v>
      </c>
      <c r="I1048" s="93" t="str">
        <f t="shared" si="33"/>
        <v>End</v>
      </c>
      <c r="J1048" s="1"/>
      <c r="K1048" s="1"/>
      <c r="M1048" s="1"/>
      <c r="N1048" s="1"/>
      <c r="O1048" s="1"/>
      <c r="P1048" s="1"/>
      <c r="Q1048" s="93" t="str">
        <f t="shared" si="32"/>
        <v>212000</v>
      </c>
    </row>
    <row r="1049" spans="1:17" ht="12.75" customHeight="1">
      <c r="A1049" s="105">
        <v>212003</v>
      </c>
      <c r="B1049" s="103" t="s">
        <v>6688</v>
      </c>
      <c r="C1049" s="410">
        <v>21150</v>
      </c>
      <c r="D1049" s="410">
        <v>212003</v>
      </c>
      <c r="E1049" s="410"/>
      <c r="F1049" s="410">
        <v>111197</v>
      </c>
      <c r="G1049" s="102"/>
      <c r="H1049" s="38"/>
      <c r="I1049" s="93" t="str">
        <f t="shared" si="33"/>
        <v/>
      </c>
      <c r="Q1049" s="93" t="str">
        <f t="shared" si="32"/>
        <v>212003</v>
      </c>
    </row>
    <row r="1050" spans="1:17" ht="12.75" customHeight="1">
      <c r="A1050" s="105">
        <v>212004</v>
      </c>
      <c r="B1050" s="38" t="s">
        <v>4180</v>
      </c>
      <c r="C1050" s="410">
        <v>21022</v>
      </c>
      <c r="D1050" s="410">
        <v>212004</v>
      </c>
      <c r="E1050" s="410"/>
      <c r="F1050" s="410">
        <v>123011</v>
      </c>
      <c r="G1050" s="106">
        <v>1011</v>
      </c>
      <c r="H1050" s="38" t="s">
        <v>6082</v>
      </c>
      <c r="I1050" s="93" t="str">
        <f t="shared" si="33"/>
        <v>End</v>
      </c>
      <c r="K1050" s="103"/>
      <c r="Q1050" s="93" t="str">
        <f t="shared" si="32"/>
        <v>212004</v>
      </c>
    </row>
    <row r="1051" spans="1:17" ht="12.75" customHeight="1">
      <c r="A1051" s="105">
        <v>212004</v>
      </c>
      <c r="B1051" s="38" t="s">
        <v>4885</v>
      </c>
      <c r="C1051" s="410">
        <v>21026</v>
      </c>
      <c r="D1051" s="410">
        <v>212004</v>
      </c>
      <c r="E1051" s="410"/>
      <c r="F1051" s="410">
        <v>123011</v>
      </c>
      <c r="G1051" s="102">
        <v>1112</v>
      </c>
      <c r="H1051" s="38" t="s">
        <v>6082</v>
      </c>
      <c r="I1051" s="93" t="str">
        <f t="shared" si="33"/>
        <v>End</v>
      </c>
      <c r="Q1051" s="93" t="str">
        <f t="shared" si="32"/>
        <v>212004</v>
      </c>
    </row>
    <row r="1052" spans="1:17" ht="12.75" customHeight="1">
      <c r="A1052" s="105">
        <v>212004</v>
      </c>
      <c r="B1052" s="38" t="s">
        <v>5323</v>
      </c>
      <c r="C1052" s="410">
        <v>21033</v>
      </c>
      <c r="D1052" s="410">
        <v>212004</v>
      </c>
      <c r="E1052" s="410"/>
      <c r="F1052" s="410">
        <v>123011</v>
      </c>
      <c r="G1052" s="102">
        <v>1213</v>
      </c>
      <c r="H1052" s="38" t="s">
        <v>6082</v>
      </c>
      <c r="I1052" s="93" t="str">
        <f t="shared" si="33"/>
        <v>End</v>
      </c>
      <c r="N1052" s="103"/>
      <c r="O1052" s="103"/>
      <c r="Q1052" s="93" t="str">
        <f t="shared" si="32"/>
        <v>212004</v>
      </c>
    </row>
    <row r="1053" spans="1:17" ht="12.75" customHeight="1">
      <c r="A1053" s="105">
        <v>212004</v>
      </c>
      <c r="B1053" s="38" t="s">
        <v>5487</v>
      </c>
      <c r="C1053" s="1055">
        <v>21041</v>
      </c>
      <c r="D1053" s="1055">
        <v>212004</v>
      </c>
      <c r="E1053" s="1055"/>
      <c r="F1053" s="410">
        <v>123011</v>
      </c>
      <c r="G1053" s="102">
        <v>1314</v>
      </c>
      <c r="H1053" s="38" t="s">
        <v>6082</v>
      </c>
      <c r="I1053" s="93" t="str">
        <f t="shared" si="33"/>
        <v>End</v>
      </c>
      <c r="K1053" s="103"/>
      <c r="Q1053" s="93" t="str">
        <f t="shared" si="32"/>
        <v>212004</v>
      </c>
    </row>
    <row r="1054" spans="1:17" ht="12.75" customHeight="1">
      <c r="A1054" s="105">
        <v>212004</v>
      </c>
      <c r="B1054" s="38" t="s">
        <v>5964</v>
      </c>
      <c r="C1054" s="1055">
        <v>21044</v>
      </c>
      <c r="D1054" s="1055">
        <v>212004</v>
      </c>
      <c r="E1054" s="1055"/>
      <c r="F1054" s="410">
        <v>123011</v>
      </c>
      <c r="G1054" s="102">
        <v>1415</v>
      </c>
      <c r="H1054" s="38" t="s">
        <v>6120</v>
      </c>
      <c r="I1054" s="93" t="str">
        <f t="shared" si="33"/>
        <v>End</v>
      </c>
      <c r="Q1054" s="93" t="str">
        <f t="shared" si="32"/>
        <v>212004</v>
      </c>
    </row>
    <row r="1055" spans="1:17" ht="12.75" customHeight="1">
      <c r="A1055" s="105">
        <v>212004</v>
      </c>
      <c r="B1055" s="38" t="s">
        <v>6313</v>
      </c>
      <c r="C1055" s="1055">
        <v>21049</v>
      </c>
      <c r="D1055" s="1055">
        <v>212004</v>
      </c>
      <c r="E1055" s="1055"/>
      <c r="F1055" s="1055">
        <v>123011</v>
      </c>
      <c r="G1055" s="102">
        <v>1516</v>
      </c>
      <c r="H1055" s="38" t="s">
        <v>6622</v>
      </c>
      <c r="I1055" s="93" t="str">
        <f t="shared" si="33"/>
        <v>End</v>
      </c>
      <c r="M1055" s="103"/>
      <c r="Q1055" s="93" t="str">
        <f t="shared" si="32"/>
        <v>212004</v>
      </c>
    </row>
    <row r="1056" spans="1:17" ht="12.75" customHeight="1">
      <c r="A1056" s="105">
        <v>212004</v>
      </c>
      <c r="B1056" s="38" t="s">
        <v>6707</v>
      </c>
      <c r="C1056" s="410">
        <v>21054</v>
      </c>
      <c r="D1056" s="410">
        <v>212004</v>
      </c>
      <c r="E1056" s="410"/>
      <c r="F1056" s="410">
        <v>123011</v>
      </c>
      <c r="G1056" s="102">
        <v>1617</v>
      </c>
      <c r="H1056" s="38"/>
      <c r="I1056" s="93" t="str">
        <f t="shared" si="33"/>
        <v/>
      </c>
      <c r="P1056" s="103"/>
      <c r="Q1056" s="93" t="str">
        <f t="shared" si="32"/>
        <v>212004</v>
      </c>
    </row>
    <row r="1057" spans="1:17" ht="12.75" customHeight="1">
      <c r="A1057" s="105">
        <v>212004</v>
      </c>
      <c r="B1057" s="111" t="s">
        <v>3782</v>
      </c>
      <c r="C1057" s="410">
        <v>21011</v>
      </c>
      <c r="D1057" s="410">
        <v>212004</v>
      </c>
      <c r="E1057" s="410"/>
      <c r="F1057" s="410">
        <v>123011</v>
      </c>
      <c r="G1057" s="106" t="s">
        <v>3850</v>
      </c>
      <c r="H1057" s="38" t="s">
        <v>6082</v>
      </c>
      <c r="I1057" s="93" t="str">
        <f t="shared" si="33"/>
        <v>End</v>
      </c>
      <c r="L1057" s="103"/>
      <c r="Q1057" s="93" t="str">
        <f t="shared" si="32"/>
        <v>212004</v>
      </c>
    </row>
    <row r="1058" spans="1:17" s="103" customFormat="1" ht="12.75" customHeight="1">
      <c r="A1058" s="105">
        <v>212004</v>
      </c>
      <c r="B1058" s="38" t="s">
        <v>3961</v>
      </c>
      <c r="C1058" s="410">
        <v>21015</v>
      </c>
      <c r="D1058" s="410">
        <v>212004</v>
      </c>
      <c r="E1058" s="410"/>
      <c r="F1058" s="410">
        <v>123011</v>
      </c>
      <c r="G1058" s="106" t="s">
        <v>3851</v>
      </c>
      <c r="H1058" s="38" t="s">
        <v>6082</v>
      </c>
      <c r="I1058" s="93" t="str">
        <f t="shared" si="33"/>
        <v>End</v>
      </c>
      <c r="J1058" s="1"/>
      <c r="K1058" s="1"/>
      <c r="M1058" s="1"/>
      <c r="N1058" s="1"/>
      <c r="O1058" s="1"/>
      <c r="P1058" s="1"/>
      <c r="Q1058" s="93" t="str">
        <f t="shared" si="32"/>
        <v>212004</v>
      </c>
    </row>
    <row r="1059" spans="1:17" ht="12.75" customHeight="1">
      <c r="A1059" s="105">
        <v>212005</v>
      </c>
      <c r="B1059" s="38" t="s">
        <v>8178</v>
      </c>
      <c r="C1059" s="410">
        <v>23139</v>
      </c>
      <c r="D1059" s="410">
        <v>212005</v>
      </c>
      <c r="E1059" s="410"/>
      <c r="F1059" s="410">
        <v>530403</v>
      </c>
      <c r="G1059" s="102">
        <v>1819</v>
      </c>
      <c r="H1059" s="38"/>
      <c r="I1059" s="93" t="str">
        <f t="shared" si="33"/>
        <v/>
      </c>
      <c r="L1059" s="103"/>
      <c r="Q1059" s="93" t="str">
        <f t="shared" si="32"/>
        <v>212005</v>
      </c>
    </row>
    <row r="1060" spans="1:17" ht="12.75" customHeight="1">
      <c r="A1060" s="105">
        <v>212100</v>
      </c>
      <c r="B1060" s="103" t="s">
        <v>6493</v>
      </c>
      <c r="C1060" s="410">
        <v>21144</v>
      </c>
      <c r="D1060" s="410">
        <v>212100</v>
      </c>
      <c r="E1060" s="410"/>
      <c r="F1060" s="410">
        <v>540000</v>
      </c>
      <c r="G1060" s="102"/>
      <c r="H1060" s="38" t="s">
        <v>7753</v>
      </c>
      <c r="I1060" s="93" t="str">
        <f t="shared" si="33"/>
        <v>End</v>
      </c>
      <c r="L1060" s="103"/>
      <c r="Q1060" s="93" t="str">
        <f t="shared" si="32"/>
        <v>212100</v>
      </c>
    </row>
    <row r="1061" spans="1:17" ht="12.75" customHeight="1">
      <c r="A1061" s="105">
        <v>212103</v>
      </c>
      <c r="B1061" s="103" t="s">
        <v>6962</v>
      </c>
      <c r="C1061" s="464">
        <v>21057</v>
      </c>
      <c r="D1061" s="464">
        <v>212103</v>
      </c>
      <c r="E1061" s="464"/>
      <c r="F1061" s="464">
        <v>673000</v>
      </c>
      <c r="G1061" s="102"/>
      <c r="H1061" s="38" t="s">
        <v>8459</v>
      </c>
      <c r="I1061" s="93" t="str">
        <f t="shared" si="33"/>
        <v>End</v>
      </c>
      <c r="K1061" s="103"/>
      <c r="Q1061" s="93" t="str">
        <f t="shared" si="32"/>
        <v>212103</v>
      </c>
    </row>
    <row r="1062" spans="1:17" ht="12.75" customHeight="1">
      <c r="A1062" s="101">
        <v>212104</v>
      </c>
      <c r="B1062" s="110" t="s">
        <v>4183</v>
      </c>
      <c r="C1062" s="129">
        <v>21021</v>
      </c>
      <c r="D1062" s="129">
        <v>212104</v>
      </c>
      <c r="E1062" s="129"/>
      <c r="F1062" s="129">
        <v>123012</v>
      </c>
      <c r="G1062" s="106">
        <v>1011</v>
      </c>
      <c r="H1062" s="38" t="s">
        <v>6082</v>
      </c>
      <c r="I1062" s="93" t="str">
        <f t="shared" si="33"/>
        <v>End</v>
      </c>
      <c r="K1062" s="103"/>
      <c r="N1062" s="103"/>
      <c r="O1062" s="103"/>
      <c r="Q1062" s="93" t="str">
        <f t="shared" si="32"/>
        <v>212104</v>
      </c>
    </row>
    <row r="1063" spans="1:17" ht="12.75" customHeight="1">
      <c r="A1063" s="105">
        <v>212104</v>
      </c>
      <c r="B1063" s="110" t="s">
        <v>4889</v>
      </c>
      <c r="C1063" s="464">
        <v>21028</v>
      </c>
      <c r="D1063" s="464">
        <v>212104</v>
      </c>
      <c r="E1063" s="464"/>
      <c r="F1063" s="464">
        <v>123012</v>
      </c>
      <c r="G1063" s="102">
        <v>1112</v>
      </c>
      <c r="H1063" s="38" t="s">
        <v>6082</v>
      </c>
      <c r="I1063" s="93" t="str">
        <f t="shared" si="33"/>
        <v>End</v>
      </c>
      <c r="K1063" s="103"/>
      <c r="Q1063" s="93" t="str">
        <f t="shared" si="32"/>
        <v>212104</v>
      </c>
    </row>
    <row r="1064" spans="1:17" ht="12.75" customHeight="1">
      <c r="A1064" s="105">
        <v>212104</v>
      </c>
      <c r="B1064" s="110" t="s">
        <v>5326</v>
      </c>
      <c r="C1064" s="1050">
        <v>21032</v>
      </c>
      <c r="D1064" s="1050">
        <v>212104</v>
      </c>
      <c r="E1064" s="1050"/>
      <c r="F1064" s="1050">
        <v>123012</v>
      </c>
      <c r="G1064" s="102">
        <v>1213</v>
      </c>
      <c r="H1064" s="38" t="s">
        <v>6082</v>
      </c>
      <c r="I1064" s="93" t="str">
        <f t="shared" si="33"/>
        <v>End</v>
      </c>
      <c r="K1064" s="103"/>
      <c r="Q1064" s="93" t="str">
        <f t="shared" si="32"/>
        <v>212104</v>
      </c>
    </row>
    <row r="1065" spans="1:17" ht="12.75" customHeight="1">
      <c r="A1065" s="105">
        <v>212104</v>
      </c>
      <c r="B1065" s="110" t="s">
        <v>5483</v>
      </c>
      <c r="C1065" s="1050">
        <v>21038</v>
      </c>
      <c r="D1065" s="1050">
        <v>212104</v>
      </c>
      <c r="E1065" s="1050"/>
      <c r="F1065" s="1050">
        <v>123012</v>
      </c>
      <c r="G1065" s="102">
        <v>1314</v>
      </c>
      <c r="H1065" s="38" t="s">
        <v>6082</v>
      </c>
      <c r="I1065" s="93" t="str">
        <f t="shared" si="33"/>
        <v>End</v>
      </c>
      <c r="K1065" s="103"/>
      <c r="M1065" s="103"/>
      <c r="Q1065" s="93" t="str">
        <f t="shared" si="32"/>
        <v>212104</v>
      </c>
    </row>
    <row r="1066" spans="1:17" ht="12.75" customHeight="1">
      <c r="A1066" s="105">
        <v>212104</v>
      </c>
      <c r="B1066" s="110" t="s">
        <v>5965</v>
      </c>
      <c r="C1066" s="1050">
        <v>21045</v>
      </c>
      <c r="D1066" s="1050">
        <v>212104</v>
      </c>
      <c r="E1066" s="1050"/>
      <c r="F1066" s="1050">
        <v>123012</v>
      </c>
      <c r="G1066" s="102">
        <v>1415</v>
      </c>
      <c r="H1066" s="38" t="s">
        <v>6120</v>
      </c>
      <c r="I1066" s="93" t="str">
        <f t="shared" si="33"/>
        <v>End</v>
      </c>
      <c r="P1066" s="103"/>
      <c r="Q1066" s="93" t="str">
        <f t="shared" si="32"/>
        <v>212104</v>
      </c>
    </row>
    <row r="1067" spans="1:17" ht="12.75" customHeight="1">
      <c r="A1067" s="105">
        <v>212104</v>
      </c>
      <c r="B1067" s="110" t="s">
        <v>6317</v>
      </c>
      <c r="C1067" s="410">
        <v>21050</v>
      </c>
      <c r="D1067" s="410">
        <v>212104</v>
      </c>
      <c r="E1067" s="410"/>
      <c r="F1067" s="410">
        <v>123012</v>
      </c>
      <c r="G1067" s="102">
        <v>1516</v>
      </c>
      <c r="H1067" s="38" t="s">
        <v>6622</v>
      </c>
      <c r="I1067" s="93" t="str">
        <f t="shared" si="33"/>
        <v>End</v>
      </c>
      <c r="Q1067" s="93" t="str">
        <f t="shared" si="32"/>
        <v>212104</v>
      </c>
    </row>
    <row r="1068" spans="1:17" s="103" customFormat="1" ht="12.75" customHeight="1">
      <c r="A1068" s="105">
        <v>212104</v>
      </c>
      <c r="B1068" s="110" t="s">
        <v>6714</v>
      </c>
      <c r="C1068" s="410">
        <v>21055</v>
      </c>
      <c r="D1068" s="410">
        <v>212104</v>
      </c>
      <c r="E1068" s="410"/>
      <c r="F1068" s="410">
        <v>123011</v>
      </c>
      <c r="G1068" s="102">
        <v>1617</v>
      </c>
      <c r="H1068" s="38"/>
      <c r="I1068" s="93" t="str">
        <f t="shared" si="33"/>
        <v/>
      </c>
      <c r="J1068" s="1"/>
      <c r="K1068" s="1"/>
      <c r="L1068" s="1"/>
      <c r="M1068" s="1"/>
      <c r="N1068" s="1"/>
      <c r="O1068" s="1"/>
      <c r="P1068" s="1"/>
      <c r="Q1068" s="93" t="str">
        <f t="shared" si="32"/>
        <v>212104</v>
      </c>
    </row>
    <row r="1069" spans="1:17" ht="12.75" customHeight="1">
      <c r="A1069" s="101">
        <v>212104</v>
      </c>
      <c r="B1069" s="110" t="s">
        <v>3783</v>
      </c>
      <c r="C1069" s="129">
        <v>21012</v>
      </c>
      <c r="D1069" s="129">
        <v>212104</v>
      </c>
      <c r="E1069" s="129"/>
      <c r="F1069" s="129">
        <v>123012</v>
      </c>
      <c r="G1069" s="106" t="s">
        <v>3850</v>
      </c>
      <c r="H1069" s="38" t="s">
        <v>6082</v>
      </c>
      <c r="I1069" s="93" t="str">
        <f t="shared" si="33"/>
        <v>End</v>
      </c>
      <c r="L1069" s="103"/>
      <c r="Q1069" s="93" t="str">
        <f t="shared" si="32"/>
        <v>212104</v>
      </c>
    </row>
    <row r="1070" spans="1:17" ht="12.75" customHeight="1">
      <c r="A1070" s="101">
        <v>212104</v>
      </c>
      <c r="B1070" s="110" t="s">
        <v>4182</v>
      </c>
      <c r="C1070" s="129">
        <v>21016</v>
      </c>
      <c r="D1070" s="129">
        <v>212104</v>
      </c>
      <c r="E1070" s="129"/>
      <c r="F1070" s="129">
        <v>123012</v>
      </c>
      <c r="G1070" s="106" t="s">
        <v>3851</v>
      </c>
      <c r="H1070" s="38" t="s">
        <v>6082</v>
      </c>
      <c r="I1070" s="93" t="str">
        <f t="shared" si="33"/>
        <v>End</v>
      </c>
      <c r="L1070" s="103"/>
      <c r="Q1070" s="93" t="str">
        <f t="shared" si="32"/>
        <v>212104</v>
      </c>
    </row>
    <row r="1071" spans="1:17" ht="12.75" customHeight="1">
      <c r="A1071" s="411">
        <v>212105</v>
      </c>
      <c r="B1071" s="412" t="s">
        <v>8255</v>
      </c>
      <c r="C1071" s="413">
        <v>21177</v>
      </c>
      <c r="D1071" s="413">
        <v>212105</v>
      </c>
      <c r="E1071" s="413"/>
      <c r="F1071" s="413">
        <v>530405</v>
      </c>
      <c r="G1071" s="412"/>
      <c r="H1071" s="412"/>
      <c r="I1071" s="93" t="str">
        <f t="shared" si="33"/>
        <v/>
      </c>
      <c r="Q1071" s="93" t="str">
        <f t="shared" si="32"/>
        <v>212105</v>
      </c>
    </row>
    <row r="1072" spans="1:17" ht="12.75" customHeight="1">
      <c r="A1072" s="105">
        <v>212200</v>
      </c>
      <c r="B1072" s="38" t="s">
        <v>6758</v>
      </c>
      <c r="C1072" s="410">
        <v>21151</v>
      </c>
      <c r="D1072" s="410">
        <v>212200</v>
      </c>
      <c r="E1072" s="410"/>
      <c r="F1072" s="410">
        <v>530405</v>
      </c>
      <c r="G1072" s="38"/>
      <c r="H1072" s="38"/>
      <c r="I1072" s="93" t="str">
        <f t="shared" si="33"/>
        <v/>
      </c>
      <c r="Q1072" s="93" t="str">
        <f t="shared" si="32"/>
        <v>212200</v>
      </c>
    </row>
    <row r="1073" spans="1:17" ht="12.75" customHeight="1">
      <c r="A1073" s="105">
        <v>212203</v>
      </c>
      <c r="B1073" s="103" t="s">
        <v>7552</v>
      </c>
      <c r="C1073" s="1050" t="s">
        <v>7551</v>
      </c>
      <c r="D1073" s="1050">
        <v>212203</v>
      </c>
      <c r="E1073" s="1050"/>
      <c r="F1073" s="1050">
        <v>112102</v>
      </c>
      <c r="G1073" s="38">
        <v>1718</v>
      </c>
      <c r="H1073" s="38"/>
      <c r="I1073" s="93" t="str">
        <f t="shared" si="33"/>
        <v/>
      </c>
      <c r="Q1073" s="93" t="str">
        <f t="shared" si="32"/>
        <v>212203</v>
      </c>
    </row>
    <row r="1074" spans="1:17" ht="12.75" customHeight="1">
      <c r="A1074" s="105">
        <v>212204</v>
      </c>
      <c r="B1074" s="58" t="s">
        <v>3842</v>
      </c>
      <c r="C1074" s="464">
        <v>22313</v>
      </c>
      <c r="D1074" s="464">
        <v>212204</v>
      </c>
      <c r="E1074" s="464"/>
      <c r="F1074" s="464">
        <v>123011</v>
      </c>
      <c r="G1074" s="102"/>
      <c r="H1074" s="38" t="s">
        <v>6080</v>
      </c>
      <c r="I1074" s="93" t="str">
        <f t="shared" si="33"/>
        <v>End</v>
      </c>
      <c r="K1074" s="103"/>
      <c r="Q1074" s="93" t="str">
        <f t="shared" si="32"/>
        <v>212204</v>
      </c>
    </row>
    <row r="1075" spans="1:17" ht="12.75" customHeight="1">
      <c r="A1075" s="411">
        <v>212205</v>
      </c>
      <c r="B1075" s="416" t="s">
        <v>8256</v>
      </c>
      <c r="C1075" s="413">
        <v>23139</v>
      </c>
      <c r="D1075" s="413">
        <v>212205</v>
      </c>
      <c r="E1075" s="413"/>
      <c r="F1075" s="413">
        <v>530403</v>
      </c>
      <c r="G1075" s="412"/>
      <c r="H1075" s="412"/>
      <c r="I1075" s="93" t="str">
        <f t="shared" si="33"/>
        <v/>
      </c>
      <c r="K1075" s="103"/>
      <c r="Q1075" s="93" t="str">
        <f t="shared" si="32"/>
        <v>212205</v>
      </c>
    </row>
    <row r="1076" spans="1:17" ht="12.75" customHeight="1">
      <c r="A1076" s="105">
        <v>212300</v>
      </c>
      <c r="B1076" s="38" t="s">
        <v>6774</v>
      </c>
      <c r="C1076" s="410">
        <v>23903</v>
      </c>
      <c r="D1076" s="410">
        <v>212300</v>
      </c>
      <c r="E1076" s="410"/>
      <c r="F1076" s="410">
        <v>480109</v>
      </c>
      <c r="G1076" s="38"/>
      <c r="H1076" s="38"/>
      <c r="I1076" s="93" t="str">
        <f t="shared" si="33"/>
        <v/>
      </c>
      <c r="Q1076" s="93" t="str">
        <f t="shared" si="32"/>
        <v>212300</v>
      </c>
    </row>
    <row r="1077" spans="1:17" ht="12.75" customHeight="1">
      <c r="A1077" s="105">
        <v>212303</v>
      </c>
      <c r="B1077" s="103" t="s">
        <v>7704</v>
      </c>
      <c r="C1077" s="1050" t="s">
        <v>6515</v>
      </c>
      <c r="D1077" s="1050">
        <v>212303</v>
      </c>
      <c r="E1077" s="1050"/>
      <c r="F1077" s="1050">
        <v>112102</v>
      </c>
      <c r="G1077" s="38"/>
      <c r="H1077" s="38"/>
      <c r="I1077" s="93" t="str">
        <f t="shared" si="33"/>
        <v/>
      </c>
      <c r="Q1077" s="93" t="str">
        <f t="shared" si="32"/>
        <v>212303</v>
      </c>
    </row>
    <row r="1078" spans="1:17" ht="12.75" customHeight="1">
      <c r="A1078" s="105">
        <v>212304</v>
      </c>
      <c r="B1078" s="38" t="s">
        <v>4177</v>
      </c>
      <c r="C1078" s="410">
        <v>21019</v>
      </c>
      <c r="D1078" s="410">
        <v>212304</v>
      </c>
      <c r="E1078" s="410"/>
      <c r="F1078" s="410">
        <v>123014</v>
      </c>
      <c r="G1078" s="106">
        <v>1011</v>
      </c>
      <c r="H1078" s="38" t="s">
        <v>6082</v>
      </c>
      <c r="I1078" s="93" t="str">
        <f t="shared" si="33"/>
        <v>End</v>
      </c>
      <c r="Q1078" s="93" t="str">
        <f t="shared" si="32"/>
        <v>212304</v>
      </c>
    </row>
    <row r="1079" spans="1:17" ht="12.75" customHeight="1">
      <c r="A1079" s="105">
        <v>212304</v>
      </c>
      <c r="B1079" s="38" t="s">
        <v>4886</v>
      </c>
      <c r="C1079" s="410">
        <v>21027</v>
      </c>
      <c r="D1079" s="410">
        <v>212304</v>
      </c>
      <c r="E1079" s="410"/>
      <c r="F1079" s="410">
        <v>123014</v>
      </c>
      <c r="G1079" s="102">
        <v>1112</v>
      </c>
      <c r="H1079" s="38" t="s">
        <v>6082</v>
      </c>
      <c r="I1079" s="93" t="str">
        <f t="shared" si="33"/>
        <v>End</v>
      </c>
      <c r="Q1079" s="93" t="str">
        <f t="shared" si="32"/>
        <v>212304</v>
      </c>
    </row>
    <row r="1080" spans="1:17" ht="12.75" customHeight="1">
      <c r="A1080" s="105">
        <v>212304</v>
      </c>
      <c r="B1080" s="38" t="s">
        <v>5325</v>
      </c>
      <c r="C1080" s="410">
        <v>21035</v>
      </c>
      <c r="D1080" s="410">
        <v>212304</v>
      </c>
      <c r="E1080" s="410"/>
      <c r="F1080" s="410">
        <v>123014</v>
      </c>
      <c r="G1080" s="102">
        <v>1213</v>
      </c>
      <c r="H1080" s="38" t="s">
        <v>6082</v>
      </c>
      <c r="I1080" s="93" t="str">
        <f t="shared" si="33"/>
        <v>End</v>
      </c>
      <c r="Q1080" s="93" t="str">
        <f t="shared" si="32"/>
        <v>212304</v>
      </c>
    </row>
    <row r="1081" spans="1:17" ht="12.75" customHeight="1">
      <c r="A1081" s="105">
        <v>212304</v>
      </c>
      <c r="B1081" s="38" t="s">
        <v>5485</v>
      </c>
      <c r="C1081" s="1055">
        <v>21039</v>
      </c>
      <c r="D1081" s="1055">
        <v>212304</v>
      </c>
      <c r="E1081" s="1055"/>
      <c r="F1081" s="1055">
        <v>123014</v>
      </c>
      <c r="G1081" s="102">
        <v>1314</v>
      </c>
      <c r="H1081" s="38" t="s">
        <v>6082</v>
      </c>
      <c r="I1081" s="93" t="str">
        <f t="shared" si="33"/>
        <v>End</v>
      </c>
      <c r="Q1081" s="93" t="str">
        <f t="shared" si="32"/>
        <v>212304</v>
      </c>
    </row>
    <row r="1082" spans="1:17" ht="12.75" customHeight="1">
      <c r="A1082" s="105">
        <v>212304</v>
      </c>
      <c r="B1082" s="38" t="s">
        <v>5967</v>
      </c>
      <c r="C1082" s="1055">
        <v>21046</v>
      </c>
      <c r="D1082" s="1055">
        <v>212304</v>
      </c>
      <c r="E1082" s="1055"/>
      <c r="F1082" s="1055">
        <v>123014</v>
      </c>
      <c r="G1082" s="102">
        <v>1415</v>
      </c>
      <c r="H1082" s="38" t="s">
        <v>6120</v>
      </c>
      <c r="I1082" s="93" t="str">
        <f t="shared" si="33"/>
        <v>End</v>
      </c>
      <c r="Q1082" s="93" t="str">
        <f t="shared" si="32"/>
        <v>212304</v>
      </c>
    </row>
    <row r="1083" spans="1:17" ht="12.75" customHeight="1">
      <c r="A1083" s="105">
        <v>212304</v>
      </c>
      <c r="B1083" s="38" t="s">
        <v>6315</v>
      </c>
      <c r="C1083" s="410">
        <v>21051</v>
      </c>
      <c r="D1083" s="410">
        <v>212304</v>
      </c>
      <c r="E1083" s="410"/>
      <c r="F1083" s="410">
        <v>123014</v>
      </c>
      <c r="G1083" s="102">
        <v>1516</v>
      </c>
      <c r="H1083" s="38" t="s">
        <v>6622</v>
      </c>
      <c r="I1083" s="93" t="str">
        <f t="shared" si="33"/>
        <v>End</v>
      </c>
      <c r="Q1083" s="93" t="str">
        <f t="shared" si="32"/>
        <v>212304</v>
      </c>
    </row>
    <row r="1084" spans="1:17" ht="12.75" customHeight="1">
      <c r="A1084" s="105">
        <v>212304</v>
      </c>
      <c r="B1084" s="38" t="s">
        <v>6709</v>
      </c>
      <c r="C1084" s="410">
        <v>21056</v>
      </c>
      <c r="D1084" s="410">
        <v>212304</v>
      </c>
      <c r="E1084" s="410"/>
      <c r="F1084" s="410">
        <v>123011</v>
      </c>
      <c r="G1084" s="102">
        <v>1617</v>
      </c>
      <c r="H1084" s="38"/>
      <c r="I1084" s="93" t="str">
        <f t="shared" si="33"/>
        <v/>
      </c>
      <c r="Q1084" s="93" t="str">
        <f t="shared" si="32"/>
        <v>212304</v>
      </c>
    </row>
    <row r="1085" spans="1:17" ht="12.75" customHeight="1">
      <c r="A1085" s="105">
        <v>212304</v>
      </c>
      <c r="B1085" s="38" t="s">
        <v>3956</v>
      </c>
      <c r="C1085" s="464">
        <v>21017</v>
      </c>
      <c r="D1085" s="464">
        <v>212304</v>
      </c>
      <c r="E1085" s="464"/>
      <c r="F1085" s="464">
        <v>123014</v>
      </c>
      <c r="G1085" s="106" t="s">
        <v>3851</v>
      </c>
      <c r="H1085" s="38" t="s">
        <v>6082</v>
      </c>
      <c r="I1085" s="93" t="str">
        <f t="shared" si="33"/>
        <v>End</v>
      </c>
      <c r="L1085" s="103"/>
      <c r="Q1085" s="93" t="str">
        <f t="shared" si="32"/>
        <v>212304</v>
      </c>
    </row>
    <row r="1086" spans="1:17" ht="12.75" customHeight="1">
      <c r="A1086" s="411">
        <v>212305</v>
      </c>
      <c r="B1086" s="416" t="s">
        <v>8257</v>
      </c>
      <c r="C1086" s="413">
        <v>23139</v>
      </c>
      <c r="D1086" s="413">
        <v>212305</v>
      </c>
      <c r="E1086" s="413"/>
      <c r="F1086" s="413">
        <v>530403</v>
      </c>
      <c r="G1086" s="412"/>
      <c r="H1086" s="412"/>
      <c r="I1086" s="93" t="str">
        <f t="shared" si="33"/>
        <v/>
      </c>
      <c r="L1086" s="103"/>
      <c r="N1086" s="103"/>
      <c r="O1086" s="103"/>
      <c r="Q1086" s="93" t="str">
        <f t="shared" si="32"/>
        <v>212305</v>
      </c>
    </row>
    <row r="1087" spans="1:17" ht="12.75" customHeight="1">
      <c r="A1087" s="105">
        <v>212400</v>
      </c>
      <c r="B1087" s="38" t="s">
        <v>6831</v>
      </c>
      <c r="C1087" s="410">
        <v>23238</v>
      </c>
      <c r="D1087" s="410">
        <v>212400</v>
      </c>
      <c r="E1087" s="410"/>
      <c r="F1087" s="410">
        <v>111091</v>
      </c>
      <c r="G1087" s="102">
        <v>1718</v>
      </c>
      <c r="H1087" s="38" t="s">
        <v>9552</v>
      </c>
      <c r="I1087" s="93" t="str">
        <f t="shared" si="33"/>
        <v>End</v>
      </c>
      <c r="L1087" s="103"/>
      <c r="N1087" s="103"/>
      <c r="O1087" s="103"/>
      <c r="Q1087" s="93" t="str">
        <f t="shared" si="32"/>
        <v>212400</v>
      </c>
    </row>
    <row r="1088" spans="1:17" ht="12.75" customHeight="1">
      <c r="A1088" s="105">
        <v>212403</v>
      </c>
      <c r="B1088" s="38" t="s">
        <v>7707</v>
      </c>
      <c r="C1088" s="1050">
        <v>23809</v>
      </c>
      <c r="D1088" s="1050">
        <v>212403</v>
      </c>
      <c r="E1088" s="1050"/>
      <c r="F1088" s="1050">
        <v>112108</v>
      </c>
      <c r="G1088" s="102">
        <v>1819</v>
      </c>
      <c r="H1088" s="38" t="s">
        <v>8668</v>
      </c>
      <c r="I1088" s="93" t="str">
        <f t="shared" si="33"/>
        <v>End</v>
      </c>
      <c r="L1088" s="103"/>
      <c r="M1088" s="103"/>
      <c r="N1088" s="103"/>
      <c r="O1088" s="103"/>
      <c r="Q1088" s="93" t="str">
        <f t="shared" si="32"/>
        <v>212403</v>
      </c>
    </row>
    <row r="1089" spans="1:17" ht="12.75" customHeight="1">
      <c r="A1089" s="105">
        <v>212404</v>
      </c>
      <c r="B1089" s="38" t="s">
        <v>3967</v>
      </c>
      <c r="C1089" s="464">
        <v>23211</v>
      </c>
      <c r="D1089" s="464">
        <v>212404</v>
      </c>
      <c r="E1089" s="464"/>
      <c r="F1089" s="464">
        <v>126014</v>
      </c>
      <c r="G1089" s="106"/>
      <c r="H1089" s="38" t="s">
        <v>6080</v>
      </c>
      <c r="I1089" s="93" t="str">
        <f t="shared" si="33"/>
        <v>End</v>
      </c>
      <c r="L1089" s="103"/>
      <c r="M1089" s="103"/>
      <c r="N1089" s="103"/>
      <c r="O1089" s="103"/>
      <c r="Q1089" s="93" t="str">
        <f t="shared" si="32"/>
        <v>212404</v>
      </c>
    </row>
    <row r="1090" spans="1:17" ht="12.75" customHeight="1">
      <c r="A1090" s="411">
        <v>212405</v>
      </c>
      <c r="B1090" s="416" t="s">
        <v>8258</v>
      </c>
      <c r="C1090" s="413">
        <v>23139</v>
      </c>
      <c r="D1090" s="413">
        <v>212405</v>
      </c>
      <c r="E1090" s="413"/>
      <c r="F1090" s="413">
        <v>530403</v>
      </c>
      <c r="G1090" s="417"/>
      <c r="H1090" s="412"/>
      <c r="I1090" s="93" t="str">
        <f t="shared" si="33"/>
        <v/>
      </c>
      <c r="K1090" s="103"/>
      <c r="L1090" s="103"/>
      <c r="M1090" s="103"/>
      <c r="N1090" s="103"/>
      <c r="O1090" s="103"/>
      <c r="P1090" s="103"/>
      <c r="Q1090" s="93" t="str">
        <f t="shared" si="32"/>
        <v>212405</v>
      </c>
    </row>
    <row r="1091" spans="1:17" ht="12.75" customHeight="1">
      <c r="A1091" s="105">
        <v>212500</v>
      </c>
      <c r="B1091" s="103" t="s">
        <v>6869</v>
      </c>
      <c r="C1091" s="410">
        <v>21153</v>
      </c>
      <c r="D1091" s="410">
        <v>212500</v>
      </c>
      <c r="E1091" s="410"/>
      <c r="F1091" s="410">
        <v>540000</v>
      </c>
      <c r="G1091" s="106"/>
      <c r="H1091" s="38"/>
      <c r="I1091" s="93" t="str">
        <f t="shared" si="33"/>
        <v/>
      </c>
      <c r="K1091" s="103"/>
      <c r="L1091" s="103"/>
      <c r="M1091" s="103"/>
      <c r="N1091" s="103"/>
      <c r="O1091" s="103"/>
      <c r="P1091" s="103"/>
      <c r="Q1091" s="93" t="str">
        <f t="shared" si="32"/>
        <v>212500</v>
      </c>
    </row>
    <row r="1092" spans="1:17" s="103" customFormat="1" ht="12.75" customHeight="1">
      <c r="A1092" s="105">
        <v>212503</v>
      </c>
      <c r="B1092" s="103" t="s">
        <v>7726</v>
      </c>
      <c r="C1092" s="1050">
        <v>21165</v>
      </c>
      <c r="D1092" s="1050">
        <v>212503</v>
      </c>
      <c r="E1092" s="1050"/>
      <c r="F1092" s="1050">
        <v>118493</v>
      </c>
      <c r="G1092" s="106"/>
      <c r="H1092" s="38" t="s">
        <v>8436</v>
      </c>
      <c r="I1092" s="93" t="str">
        <f t="shared" si="33"/>
        <v>End</v>
      </c>
      <c r="J1092" s="1"/>
      <c r="N1092" s="1"/>
      <c r="O1092" s="1"/>
      <c r="Q1092" s="93" t="str">
        <f t="shared" si="32"/>
        <v>212503</v>
      </c>
    </row>
    <row r="1093" spans="1:17" s="103" customFormat="1" ht="12.75" customHeight="1">
      <c r="A1093" s="105">
        <v>212504</v>
      </c>
      <c r="B1093" s="38" t="s">
        <v>4121</v>
      </c>
      <c r="C1093" s="1055">
        <v>21104</v>
      </c>
      <c r="D1093" s="1055">
        <v>212504</v>
      </c>
      <c r="E1093" s="1055"/>
      <c r="F1093" s="1055">
        <v>116171</v>
      </c>
      <c r="G1093" s="102"/>
      <c r="H1093" s="38" t="s">
        <v>6705</v>
      </c>
      <c r="I1093" s="93" t="str">
        <f t="shared" si="33"/>
        <v>End</v>
      </c>
      <c r="J1093" s="1"/>
      <c r="N1093" s="1"/>
      <c r="O1093" s="1"/>
      <c r="Q1093" s="93" t="str">
        <f t="shared" si="32"/>
        <v>212504</v>
      </c>
    </row>
    <row r="1094" spans="1:17" s="103" customFormat="1" ht="12.75" customHeight="1">
      <c r="A1094" s="559">
        <v>212505</v>
      </c>
      <c r="B1094" s="569" t="s">
        <v>8518</v>
      </c>
      <c r="C1094" s="560">
        <v>23238</v>
      </c>
      <c r="D1094" s="560">
        <v>212505</v>
      </c>
      <c r="E1094" s="560"/>
      <c r="F1094" s="560">
        <v>111091</v>
      </c>
      <c r="G1094" s="557"/>
      <c r="H1094" s="38" t="s">
        <v>9552</v>
      </c>
      <c r="I1094" s="93" t="str">
        <f t="shared" si="33"/>
        <v>End</v>
      </c>
      <c r="J1094" s="558"/>
      <c r="N1094" s="1"/>
      <c r="O1094" s="1"/>
      <c r="Q1094" s="93" t="str">
        <f t="shared" si="32"/>
        <v>212505</v>
      </c>
    </row>
    <row r="1095" spans="1:17" s="103" customFormat="1" ht="12.75" customHeight="1">
      <c r="A1095" s="105">
        <v>212600</v>
      </c>
      <c r="B1095" s="103" t="s">
        <v>6947</v>
      </c>
      <c r="C1095" s="1055">
        <v>21153</v>
      </c>
      <c r="D1095" s="1055">
        <v>212600</v>
      </c>
      <c r="E1095" s="410"/>
      <c r="F1095" s="410">
        <v>540000</v>
      </c>
      <c r="G1095" s="106"/>
      <c r="H1095" s="38"/>
      <c r="I1095" s="93" t="str">
        <f t="shared" si="33"/>
        <v/>
      </c>
      <c r="J1095" s="1"/>
      <c r="N1095" s="1"/>
      <c r="O1095" s="1"/>
      <c r="Q1095" s="93" t="str">
        <f t="shared" si="32"/>
        <v>212600</v>
      </c>
    </row>
    <row r="1096" spans="1:17" s="103" customFormat="1" ht="12.75" customHeight="1">
      <c r="A1096" s="105">
        <v>212603</v>
      </c>
      <c r="B1096" s="103" t="s">
        <v>7734</v>
      </c>
      <c r="C1096" s="1055">
        <v>23801</v>
      </c>
      <c r="D1096" s="1055">
        <v>212603</v>
      </c>
      <c r="E1096" s="1050"/>
      <c r="F1096" s="1050">
        <v>118493</v>
      </c>
      <c r="G1096" s="106"/>
      <c r="H1096" s="38" t="s">
        <v>9817</v>
      </c>
      <c r="I1096" s="93" t="str">
        <f t="shared" si="33"/>
        <v>End</v>
      </c>
      <c r="J1096" s="1"/>
      <c r="N1096" s="1"/>
      <c r="O1096" s="1"/>
      <c r="Q1096" s="93" t="str">
        <f t="shared" si="32"/>
        <v>212603</v>
      </c>
    </row>
    <row r="1097" spans="1:17" s="103" customFormat="1" ht="12.75" customHeight="1">
      <c r="A1097" s="105">
        <v>212604</v>
      </c>
      <c r="B1097" s="103" t="s">
        <v>6548</v>
      </c>
      <c r="C1097" s="1055" t="s">
        <v>5489</v>
      </c>
      <c r="D1097" s="1055">
        <v>212604</v>
      </c>
      <c r="E1097" s="410"/>
      <c r="F1097" s="410">
        <v>470000</v>
      </c>
      <c r="G1097" s="102">
        <v>1112</v>
      </c>
      <c r="H1097" s="38" t="s">
        <v>8425</v>
      </c>
      <c r="I1097" s="93" t="str">
        <f t="shared" si="33"/>
        <v>End</v>
      </c>
      <c r="J1097" s="1"/>
      <c r="K1097" s="1"/>
      <c r="L1097" s="1"/>
      <c r="M1097" s="1"/>
      <c r="N1097" s="1"/>
      <c r="O1097" s="1"/>
      <c r="Q1097" s="93" t="str">
        <f t="shared" si="32"/>
        <v>212604</v>
      </c>
    </row>
    <row r="1098" spans="1:17" s="103" customFormat="1" ht="12.75" customHeight="1">
      <c r="A1098" s="559">
        <v>212605</v>
      </c>
      <c r="B1098" s="569" t="s">
        <v>8519</v>
      </c>
      <c r="C1098" s="560">
        <v>23238</v>
      </c>
      <c r="D1098" s="560">
        <v>212605</v>
      </c>
      <c r="E1098" s="560"/>
      <c r="F1098" s="560">
        <v>111091</v>
      </c>
      <c r="G1098" s="557"/>
      <c r="H1098" s="557"/>
      <c r="I1098" s="93" t="str">
        <f t="shared" si="33"/>
        <v/>
      </c>
      <c r="J1098" s="558"/>
      <c r="K1098" s="1"/>
      <c r="L1098" s="1"/>
      <c r="M1098" s="1"/>
      <c r="N1098" s="1"/>
      <c r="O1098" s="1"/>
      <c r="P1098" s="1"/>
      <c r="Q1098" s="93" t="str">
        <f t="shared" ref="Q1098:Q1162" si="34">TEXT($A1098,0)</f>
        <v>212605</v>
      </c>
    </row>
    <row r="1099" spans="1:17" s="103" customFormat="1" ht="12.75" customHeight="1">
      <c r="A1099" s="105">
        <v>212700</v>
      </c>
      <c r="B1099" s="103" t="s">
        <v>6944</v>
      </c>
      <c r="C1099" s="1055">
        <v>21153</v>
      </c>
      <c r="D1099" s="1055">
        <v>212700</v>
      </c>
      <c r="E1099" s="410"/>
      <c r="F1099" s="410">
        <v>540000</v>
      </c>
      <c r="G1099" s="106"/>
      <c r="H1099" s="38"/>
      <c r="I1099" s="93" t="str">
        <f t="shared" si="33"/>
        <v/>
      </c>
      <c r="J1099" s="1"/>
      <c r="K1099" s="1"/>
      <c r="L1099" s="1"/>
      <c r="M1099" s="1"/>
      <c r="N1099" s="1"/>
      <c r="O1099" s="1"/>
      <c r="P1099" s="1"/>
      <c r="Q1099" s="93" t="str">
        <f t="shared" si="34"/>
        <v>212700</v>
      </c>
    </row>
    <row r="1100" spans="1:17" s="103" customFormat="1" ht="12.75" customHeight="1">
      <c r="A1100" s="105">
        <v>212703</v>
      </c>
      <c r="B1100" s="38" t="s">
        <v>7707</v>
      </c>
      <c r="C1100" s="1055" t="s">
        <v>7752</v>
      </c>
      <c r="D1100" s="1055">
        <v>212703</v>
      </c>
      <c r="E1100" s="1050"/>
      <c r="F1100" s="1050">
        <v>112108</v>
      </c>
      <c r="G1100" s="106"/>
      <c r="H1100" s="38" t="s">
        <v>8668</v>
      </c>
      <c r="I1100" s="93" t="str">
        <f t="shared" ref="I1100:I1167" si="35">LEFT(H1100,3)</f>
        <v>End</v>
      </c>
      <c r="J1100" s="1"/>
      <c r="L1100" s="1"/>
      <c r="M1100" s="1"/>
      <c r="N1100" s="1"/>
      <c r="O1100" s="1"/>
      <c r="P1100" s="1"/>
      <c r="Q1100" s="93" t="str">
        <f t="shared" si="34"/>
        <v>212703</v>
      </c>
    </row>
    <row r="1101" spans="1:17" ht="12.75" customHeight="1">
      <c r="A1101" s="105">
        <v>212704</v>
      </c>
      <c r="B1101" s="38" t="s">
        <v>5127</v>
      </c>
      <c r="C1101" s="1055">
        <v>22700</v>
      </c>
      <c r="D1101" s="1055">
        <v>212704</v>
      </c>
      <c r="E1101" s="410"/>
      <c r="F1101" s="410">
        <v>116171</v>
      </c>
      <c r="G1101" s="102"/>
      <c r="H1101" s="38" t="s">
        <v>6080</v>
      </c>
      <c r="I1101" s="93" t="str">
        <f t="shared" si="35"/>
        <v>End</v>
      </c>
      <c r="Q1101" s="93" t="str">
        <f t="shared" si="34"/>
        <v>212704</v>
      </c>
    </row>
    <row r="1102" spans="1:17" ht="12.75" customHeight="1">
      <c r="A1102" s="655">
        <v>212705</v>
      </c>
      <c r="B1102" s="661" t="s">
        <v>8652</v>
      </c>
      <c r="C1102" s="654">
        <v>23811</v>
      </c>
      <c r="D1102" s="654">
        <v>212705</v>
      </c>
      <c r="E1102" s="654"/>
      <c r="F1102" s="654">
        <v>125037</v>
      </c>
      <c r="G1102" s="656"/>
      <c r="H1102" s="656"/>
      <c r="I1102" s="657" t="str">
        <f t="shared" si="35"/>
        <v/>
      </c>
      <c r="J1102" s="658"/>
      <c r="Q1102" s="93" t="str">
        <f t="shared" si="34"/>
        <v>212705</v>
      </c>
    </row>
    <row r="1103" spans="1:17" ht="12.75" customHeight="1">
      <c r="A1103" s="105">
        <v>212800</v>
      </c>
      <c r="B1103" s="103" t="s">
        <v>6945</v>
      </c>
      <c r="C1103" s="1055">
        <v>21153</v>
      </c>
      <c r="D1103" s="1055">
        <v>212800</v>
      </c>
      <c r="E1103" s="1055"/>
      <c r="F1103" s="410">
        <v>540000</v>
      </c>
      <c r="G1103" s="106"/>
      <c r="H1103" s="38"/>
      <c r="I1103" s="93" t="str">
        <f t="shared" si="35"/>
        <v/>
      </c>
      <c r="Q1103" s="93" t="str">
        <f t="shared" si="34"/>
        <v>212800</v>
      </c>
    </row>
    <row r="1104" spans="1:17" ht="12.75" customHeight="1">
      <c r="A1104" s="105">
        <v>212803</v>
      </c>
      <c r="B1104" s="103" t="s">
        <v>7775</v>
      </c>
      <c r="C1104" s="1055">
        <v>23269</v>
      </c>
      <c r="D1104" s="1055">
        <v>212803</v>
      </c>
      <c r="E1104" s="1050"/>
      <c r="F1104" s="1050">
        <v>111191</v>
      </c>
      <c r="G1104" s="106"/>
      <c r="H1104" s="38"/>
      <c r="I1104" s="93" t="str">
        <f t="shared" si="35"/>
        <v/>
      </c>
      <c r="K1104" s="103"/>
      <c r="Q1104" s="93" t="str">
        <f t="shared" si="34"/>
        <v>212803</v>
      </c>
    </row>
    <row r="1105" spans="1:17" ht="12.75" customHeight="1">
      <c r="A1105" s="105">
        <v>212804</v>
      </c>
      <c r="B1105" s="103" t="s">
        <v>5249</v>
      </c>
      <c r="C1105" s="410">
        <v>23110</v>
      </c>
      <c r="D1105" s="1055">
        <v>212804</v>
      </c>
      <c r="E1105" s="410"/>
      <c r="F1105" s="410">
        <v>126011</v>
      </c>
      <c r="G1105" s="102"/>
      <c r="H1105" s="38" t="s">
        <v>7615</v>
      </c>
      <c r="I1105" s="93" t="str">
        <f t="shared" si="35"/>
        <v>End</v>
      </c>
      <c r="Q1105" s="93" t="str">
        <f t="shared" si="34"/>
        <v>212804</v>
      </c>
    </row>
    <row r="1106" spans="1:17" ht="12.75" customHeight="1">
      <c r="A1106" s="785">
        <v>212805</v>
      </c>
      <c r="B1106" s="803" t="s">
        <v>9099</v>
      </c>
      <c r="C1106" s="787">
        <v>23132</v>
      </c>
      <c r="D1106" s="787">
        <v>212805</v>
      </c>
      <c r="E1106" s="787"/>
      <c r="F1106" s="787">
        <v>530403</v>
      </c>
      <c r="G1106" s="786"/>
      <c r="H1106" s="786"/>
      <c r="I1106" s="788" t="str">
        <f t="shared" si="35"/>
        <v/>
      </c>
      <c r="J1106" s="789"/>
      <c r="Q1106" s="93" t="str">
        <f t="shared" si="34"/>
        <v>212805</v>
      </c>
    </row>
    <row r="1107" spans="1:17" ht="12.75" customHeight="1">
      <c r="A1107" s="105">
        <v>212900</v>
      </c>
      <c r="B1107" s="103" t="s">
        <v>6946</v>
      </c>
      <c r="C1107" s="410">
        <v>21153</v>
      </c>
      <c r="D1107" s="1055">
        <v>212900</v>
      </c>
      <c r="E1107" s="410"/>
      <c r="F1107" s="410">
        <v>540000</v>
      </c>
      <c r="G1107" s="106"/>
      <c r="H1107" s="38"/>
      <c r="I1107" s="93" t="str">
        <f t="shared" si="35"/>
        <v/>
      </c>
      <c r="Q1107" s="93" t="str">
        <f t="shared" si="34"/>
        <v>212900</v>
      </c>
    </row>
    <row r="1108" spans="1:17" ht="12.75" customHeight="1">
      <c r="A1108" s="105">
        <v>212903</v>
      </c>
      <c r="B1108" s="103" t="s">
        <v>7772</v>
      </c>
      <c r="C1108" s="1050">
        <v>21167</v>
      </c>
      <c r="D1108" s="1055">
        <v>212903</v>
      </c>
      <c r="E1108" s="1050"/>
      <c r="F1108" s="1050">
        <v>118493</v>
      </c>
      <c r="G1108" s="106">
        <v>1819</v>
      </c>
      <c r="H1108" s="38" t="s">
        <v>9817</v>
      </c>
      <c r="I1108" s="93" t="str">
        <f t="shared" si="35"/>
        <v>End</v>
      </c>
      <c r="K1108" s="103"/>
      <c r="Q1108" s="93" t="str">
        <f t="shared" si="34"/>
        <v>212903</v>
      </c>
    </row>
    <row r="1109" spans="1:17" ht="12.75" customHeight="1">
      <c r="A1109" s="105">
        <v>212904</v>
      </c>
      <c r="B1109" s="103" t="s">
        <v>5347</v>
      </c>
      <c r="C1109" s="410">
        <v>21139</v>
      </c>
      <c r="D1109" s="1055">
        <v>212904</v>
      </c>
      <c r="E1109" s="410"/>
      <c r="F1109" s="410">
        <v>530405</v>
      </c>
      <c r="G1109" s="102">
        <v>1213</v>
      </c>
      <c r="H1109" s="38" t="s">
        <v>6080</v>
      </c>
      <c r="I1109" s="93" t="str">
        <f t="shared" si="35"/>
        <v>End</v>
      </c>
      <c r="Q1109" s="93" t="str">
        <f t="shared" si="34"/>
        <v>212904</v>
      </c>
    </row>
    <row r="1110" spans="1:17" ht="12.75" customHeight="1">
      <c r="A1110" s="105">
        <v>212904</v>
      </c>
      <c r="B1110" s="103" t="s">
        <v>5347</v>
      </c>
      <c r="C1110" s="410" t="s">
        <v>5740</v>
      </c>
      <c r="D1110" s="1055">
        <v>212904</v>
      </c>
      <c r="E1110" s="410"/>
      <c r="F1110" s="410">
        <v>530405</v>
      </c>
      <c r="G1110" s="102">
        <v>1415</v>
      </c>
      <c r="H1110" s="38" t="s">
        <v>6080</v>
      </c>
      <c r="I1110" s="93" t="str">
        <f t="shared" si="35"/>
        <v>End</v>
      </c>
      <c r="Q1110" s="93" t="str">
        <f t="shared" si="34"/>
        <v>212904</v>
      </c>
    </row>
    <row r="1111" spans="1:17" ht="12.75" customHeight="1">
      <c r="A1111" s="838">
        <v>212905</v>
      </c>
      <c r="B1111" s="856" t="s">
        <v>9214</v>
      </c>
      <c r="C1111" s="831">
        <v>23132</v>
      </c>
      <c r="D1111" s="831">
        <v>212905</v>
      </c>
      <c r="E1111" s="831"/>
      <c r="F1111" s="831">
        <v>530405</v>
      </c>
      <c r="G1111" s="835">
        <v>2122</v>
      </c>
      <c r="H1111" s="835"/>
      <c r="I1111" s="836" t="str">
        <f t="shared" si="35"/>
        <v/>
      </c>
      <c r="J1111" s="837"/>
      <c r="K1111" s="103"/>
      <c r="Q1111" s="93" t="str">
        <f t="shared" si="34"/>
        <v>212905</v>
      </c>
    </row>
    <row r="1112" spans="1:17" ht="12.75" customHeight="1">
      <c r="A1112" s="105">
        <v>213000</v>
      </c>
      <c r="B1112" s="103" t="s">
        <v>7443</v>
      </c>
      <c r="C1112" s="444" t="s">
        <v>7441</v>
      </c>
      <c r="D1112" s="1055">
        <v>213000</v>
      </c>
      <c r="E1112" s="444"/>
      <c r="F1112" s="444">
        <v>673000</v>
      </c>
      <c r="G1112" s="102">
        <v>1718</v>
      </c>
      <c r="H1112" s="38" t="s">
        <v>8423</v>
      </c>
      <c r="I1112" s="93" t="str">
        <f t="shared" si="35"/>
        <v>End</v>
      </c>
      <c r="K1112" s="103"/>
      <c r="Q1112" s="93" t="str">
        <f t="shared" si="34"/>
        <v>213000</v>
      </c>
    </row>
    <row r="1113" spans="1:17" ht="12.75" customHeight="1">
      <c r="A1113" s="57">
        <v>213003</v>
      </c>
      <c r="B1113" s="103" t="s">
        <v>7845</v>
      </c>
      <c r="C1113" s="57">
        <v>21170</v>
      </c>
      <c r="D1113" s="57">
        <v>213003</v>
      </c>
      <c r="E1113" s="57"/>
      <c r="F1113" s="57">
        <v>460100</v>
      </c>
      <c r="G1113" s="58"/>
      <c r="H1113" s="38"/>
      <c r="I1113" s="93" t="str">
        <f t="shared" si="35"/>
        <v/>
      </c>
      <c r="Q1113" s="93" t="str">
        <f t="shared" si="34"/>
        <v>213003</v>
      </c>
    </row>
    <row r="1114" spans="1:17" ht="12.75" customHeight="1">
      <c r="A1114" s="105">
        <v>213004</v>
      </c>
      <c r="B1114" s="103" t="s">
        <v>5497</v>
      </c>
      <c r="C1114" s="410" t="s">
        <v>5496</v>
      </c>
      <c r="D1114" s="1055">
        <v>213004</v>
      </c>
      <c r="E1114" s="410"/>
      <c r="F1114" s="410">
        <v>470000</v>
      </c>
      <c r="G1114" s="102">
        <v>1314</v>
      </c>
      <c r="H1114" s="38" t="s">
        <v>6080</v>
      </c>
      <c r="I1114" s="93" t="str">
        <f t="shared" si="35"/>
        <v>End</v>
      </c>
      <c r="Q1114" s="93" t="str">
        <f t="shared" si="34"/>
        <v>213004</v>
      </c>
    </row>
    <row r="1115" spans="1:17" ht="12.75" customHeight="1">
      <c r="A1115" s="838">
        <v>213005</v>
      </c>
      <c r="B1115" s="566" t="s">
        <v>9225</v>
      </c>
      <c r="C1115" s="831">
        <v>23132</v>
      </c>
      <c r="D1115" s="831">
        <v>213005</v>
      </c>
      <c r="E1115" s="831"/>
      <c r="F1115" s="831">
        <v>530403</v>
      </c>
      <c r="G1115" s="835">
        <v>2122</v>
      </c>
      <c r="H1115" s="835"/>
      <c r="I1115" s="836" t="str">
        <f t="shared" si="35"/>
        <v/>
      </c>
      <c r="J1115" s="837"/>
      <c r="Q1115" s="93" t="str">
        <f t="shared" si="34"/>
        <v>213005</v>
      </c>
    </row>
    <row r="1116" spans="1:17" ht="12.75" customHeight="1">
      <c r="A1116" s="105">
        <v>213100</v>
      </c>
      <c r="B1116" s="103" t="s">
        <v>7547</v>
      </c>
      <c r="C1116" s="410" t="s">
        <v>7544</v>
      </c>
      <c r="D1116" s="1055">
        <v>213100</v>
      </c>
      <c r="E1116" s="410"/>
      <c r="F1116" s="410">
        <v>550000</v>
      </c>
      <c r="G1116" s="102"/>
      <c r="H1116" s="38" t="s">
        <v>8501</v>
      </c>
      <c r="I1116" s="93" t="str">
        <f t="shared" si="35"/>
        <v>End</v>
      </c>
      <c r="Q1116" s="93" t="str">
        <f t="shared" si="34"/>
        <v>213100</v>
      </c>
    </row>
    <row r="1117" spans="1:17" ht="12.75" customHeight="1">
      <c r="A1117" s="105">
        <v>213103</v>
      </c>
      <c r="B1117" s="103" t="s">
        <v>7853</v>
      </c>
      <c r="C1117" s="1050">
        <v>23269</v>
      </c>
      <c r="D1117" s="1055">
        <v>213103</v>
      </c>
      <c r="E1117" s="1050"/>
      <c r="F1117" s="1050">
        <v>111191</v>
      </c>
      <c r="G1117" s="102"/>
      <c r="H1117" s="38"/>
      <c r="I1117" s="93" t="str">
        <f t="shared" si="35"/>
        <v/>
      </c>
      <c r="K1117" s="103"/>
      <c r="Q1117" s="93" t="str">
        <f t="shared" si="34"/>
        <v>213103</v>
      </c>
    </row>
    <row r="1118" spans="1:17" ht="12.75" customHeight="1">
      <c r="A1118" s="105">
        <v>213104</v>
      </c>
      <c r="B1118" s="103" t="s">
        <v>5488</v>
      </c>
      <c r="C1118" s="410" t="s">
        <v>5489</v>
      </c>
      <c r="D1118" s="1055">
        <v>213104</v>
      </c>
      <c r="E1118" s="410"/>
      <c r="F1118" s="410">
        <v>470000</v>
      </c>
      <c r="G1118" s="102">
        <v>1314</v>
      </c>
      <c r="H1118" s="38" t="s">
        <v>6614</v>
      </c>
      <c r="I1118" s="93" t="str">
        <f t="shared" si="35"/>
        <v>End</v>
      </c>
      <c r="Q1118" s="93" t="str">
        <f t="shared" si="34"/>
        <v>213104</v>
      </c>
    </row>
    <row r="1119" spans="1:17" ht="12.75" customHeight="1">
      <c r="A1119" s="863">
        <v>213105</v>
      </c>
      <c r="B1119" s="566" t="s">
        <v>9226</v>
      </c>
      <c r="C1119" s="864">
        <v>23132</v>
      </c>
      <c r="D1119" s="864">
        <v>213105</v>
      </c>
      <c r="E1119" s="864"/>
      <c r="F1119" s="864">
        <v>530403</v>
      </c>
      <c r="G1119" s="865">
        <v>2122</v>
      </c>
      <c r="H1119" s="865"/>
      <c r="I1119" s="866" t="str">
        <f t="shared" si="35"/>
        <v/>
      </c>
      <c r="J1119" s="867"/>
      <c r="L1119" s="103"/>
      <c r="M1119" s="103"/>
      <c r="N1119" s="103"/>
      <c r="O1119" s="103"/>
      <c r="Q1119" s="93" t="str">
        <f t="shared" si="34"/>
        <v>213105</v>
      </c>
    </row>
    <row r="1120" spans="1:17" ht="12.75" customHeight="1">
      <c r="A1120" s="105">
        <v>213200</v>
      </c>
      <c r="B1120" s="103" t="s">
        <v>7723</v>
      </c>
      <c r="C1120" s="444">
        <v>22908</v>
      </c>
      <c r="D1120" s="1055">
        <v>213200</v>
      </c>
      <c r="E1120" s="444"/>
      <c r="F1120" s="444">
        <v>771120</v>
      </c>
      <c r="G1120" s="102">
        <v>1718</v>
      </c>
      <c r="H1120" s="38"/>
      <c r="I1120" s="93" t="str">
        <f t="shared" si="35"/>
        <v/>
      </c>
      <c r="L1120" s="103"/>
      <c r="M1120" s="103"/>
      <c r="Q1120" s="93" t="str">
        <f t="shared" si="34"/>
        <v>213200</v>
      </c>
    </row>
    <row r="1121" spans="1:17" ht="12.75" customHeight="1">
      <c r="A1121" s="411">
        <v>213203</v>
      </c>
      <c r="B1121" s="412" t="s">
        <v>8265</v>
      </c>
      <c r="C1121" s="413" t="s">
        <v>8263</v>
      </c>
      <c r="D1121" s="413">
        <v>213203</v>
      </c>
      <c r="E1121" s="413"/>
      <c r="F1121" s="413">
        <v>112105</v>
      </c>
      <c r="G1121" s="412"/>
      <c r="H1121" s="38" t="s">
        <v>8459</v>
      </c>
      <c r="I1121" s="93" t="str">
        <f t="shared" si="35"/>
        <v>End</v>
      </c>
      <c r="L1121" s="103"/>
      <c r="M1121" s="103"/>
      <c r="Q1121" s="93" t="str">
        <f t="shared" si="34"/>
        <v>213203</v>
      </c>
    </row>
    <row r="1122" spans="1:17" ht="12.75" customHeight="1">
      <c r="A1122" s="105">
        <v>213204</v>
      </c>
      <c r="B1122" s="103" t="s">
        <v>6419</v>
      </c>
      <c r="C1122" s="410">
        <v>23224</v>
      </c>
      <c r="D1122" s="1055">
        <v>213204</v>
      </c>
      <c r="E1122" s="410"/>
      <c r="F1122" s="410">
        <v>126014</v>
      </c>
      <c r="G1122" s="102">
        <v>1617</v>
      </c>
      <c r="H1122" s="38"/>
      <c r="I1122" s="93" t="str">
        <f t="shared" si="35"/>
        <v/>
      </c>
      <c r="K1122" s="103"/>
      <c r="P1122" s="103"/>
      <c r="Q1122" s="93" t="str">
        <f t="shared" si="34"/>
        <v>213204</v>
      </c>
    </row>
    <row r="1123" spans="1:17" ht="12.75" customHeight="1">
      <c r="A1123" s="901">
        <v>213205</v>
      </c>
      <c r="B1123" s="895" t="s">
        <v>9253</v>
      </c>
      <c r="C1123" s="891">
        <v>21208</v>
      </c>
      <c r="D1123" s="891">
        <v>213205</v>
      </c>
      <c r="E1123" s="891"/>
      <c r="F1123" s="891">
        <v>118493</v>
      </c>
      <c r="G1123" s="890">
        <v>2122</v>
      </c>
      <c r="H1123" s="890"/>
      <c r="I1123" s="892" t="str">
        <f t="shared" si="35"/>
        <v/>
      </c>
      <c r="J1123" s="893"/>
      <c r="K1123" s="103"/>
      <c r="L1123" s="103"/>
      <c r="M1123" s="103"/>
      <c r="N1123" s="103"/>
      <c r="O1123" s="103"/>
      <c r="Q1123" s="93" t="str">
        <f t="shared" si="34"/>
        <v>213205</v>
      </c>
    </row>
    <row r="1124" spans="1:17" ht="12.75" customHeight="1">
      <c r="A1124" s="105">
        <v>213300</v>
      </c>
      <c r="B1124" s="38" t="s">
        <v>7632</v>
      </c>
      <c r="C1124" s="1050" t="s">
        <v>7631</v>
      </c>
      <c r="D1124" s="1050">
        <v>213300</v>
      </c>
      <c r="E1124" s="1050"/>
      <c r="F1124" s="1050">
        <v>550000</v>
      </c>
      <c r="G1124" s="38"/>
      <c r="H1124" s="38" t="s">
        <v>8459</v>
      </c>
      <c r="I1124" s="93" t="str">
        <f t="shared" si="35"/>
        <v>End</v>
      </c>
      <c r="K1124" s="103"/>
      <c r="L1124" s="103"/>
      <c r="M1124" s="103"/>
      <c r="N1124" s="103"/>
      <c r="O1124" s="103"/>
      <c r="Q1124" s="93" t="str">
        <f t="shared" si="34"/>
        <v>213300</v>
      </c>
    </row>
    <row r="1125" spans="1:17" ht="12.75" customHeight="1">
      <c r="A1125" s="481">
        <v>213303</v>
      </c>
      <c r="B1125" s="103" t="s">
        <v>7704</v>
      </c>
      <c r="C1125" s="480" t="s">
        <v>6515</v>
      </c>
      <c r="D1125" s="480">
        <v>213303</v>
      </c>
      <c r="E1125" s="480"/>
      <c r="F1125" s="480">
        <v>112102</v>
      </c>
      <c r="G1125" s="482"/>
      <c r="H1125" s="482"/>
      <c r="I1125" s="93" t="str">
        <f t="shared" si="35"/>
        <v/>
      </c>
      <c r="K1125" s="103"/>
      <c r="L1125" s="103"/>
      <c r="M1125" s="103"/>
      <c r="N1125" s="103"/>
      <c r="O1125" s="103"/>
      <c r="Q1125" s="93" t="str">
        <f t="shared" si="34"/>
        <v>213303</v>
      </c>
    </row>
    <row r="1126" spans="1:17" s="103" customFormat="1" ht="12.75" customHeight="1">
      <c r="A1126" s="105">
        <v>213304</v>
      </c>
      <c r="B1126" s="38" t="s">
        <v>6853</v>
      </c>
      <c r="C1126" s="410" t="s">
        <v>5654</v>
      </c>
      <c r="D1126" s="410">
        <v>213304</v>
      </c>
      <c r="E1126" s="410"/>
      <c r="F1126" s="410">
        <v>122011</v>
      </c>
      <c r="G1126" s="102"/>
      <c r="H1126" s="38"/>
      <c r="I1126" s="93" t="str">
        <f t="shared" si="35"/>
        <v/>
      </c>
      <c r="J1126" s="1"/>
      <c r="K1126" s="1"/>
      <c r="N1126" s="1"/>
      <c r="O1126" s="1"/>
      <c r="P1126" s="1"/>
      <c r="Q1126" s="93" t="str">
        <f t="shared" si="34"/>
        <v>213304</v>
      </c>
    </row>
    <row r="1127" spans="1:17" ht="12.75" customHeight="1">
      <c r="A1127" s="949">
        <v>213305</v>
      </c>
      <c r="B1127" s="38" t="s">
        <v>9562</v>
      </c>
      <c r="C1127" s="945">
        <v>21059</v>
      </c>
      <c r="D1127" s="945">
        <v>213305</v>
      </c>
      <c r="E1127" s="945"/>
      <c r="F1127" s="945">
        <v>530403</v>
      </c>
      <c r="G1127" s="950"/>
      <c r="H1127" s="950"/>
      <c r="I1127" s="951" t="str">
        <f t="shared" si="35"/>
        <v/>
      </c>
      <c r="J1127" s="952"/>
      <c r="K1127" s="103"/>
      <c r="P1127" s="103"/>
      <c r="Q1127" s="93" t="str">
        <f t="shared" si="34"/>
        <v>213305</v>
      </c>
    </row>
    <row r="1128" spans="1:17" ht="12.75" customHeight="1">
      <c r="A1128" s="105">
        <v>213400</v>
      </c>
      <c r="B1128" s="103" t="s">
        <v>7633</v>
      </c>
      <c r="C1128" s="410">
        <v>21164</v>
      </c>
      <c r="D1128" s="410">
        <v>213400</v>
      </c>
      <c r="E1128" s="410"/>
      <c r="F1128" s="410">
        <v>118493</v>
      </c>
      <c r="G1128" s="38"/>
      <c r="H1128" s="38" t="s">
        <v>9817</v>
      </c>
      <c r="I1128" s="93" t="str">
        <f t="shared" si="35"/>
        <v>End</v>
      </c>
      <c r="K1128" s="103"/>
      <c r="L1128" s="103"/>
      <c r="M1128" s="103"/>
      <c r="N1128" s="103"/>
      <c r="O1128" s="103"/>
      <c r="Q1128" s="93" t="str">
        <f t="shared" si="34"/>
        <v>213400</v>
      </c>
    </row>
    <row r="1129" spans="1:17" ht="12.75" customHeight="1">
      <c r="A1129" s="526">
        <v>213403</v>
      </c>
      <c r="B1129" s="523" t="s">
        <v>8458</v>
      </c>
      <c r="C1129" s="524">
        <v>21187</v>
      </c>
      <c r="D1129" s="524">
        <v>213403</v>
      </c>
      <c r="E1129" s="524"/>
      <c r="F1129" s="524">
        <v>112108</v>
      </c>
      <c r="G1129" s="527"/>
      <c r="H1129" s="527"/>
      <c r="I1129" s="93" t="str">
        <f t="shared" si="35"/>
        <v/>
      </c>
      <c r="L1129" s="103"/>
      <c r="M1129" s="103"/>
      <c r="N1129" s="103"/>
      <c r="O1129" s="103"/>
      <c r="Q1129" s="93" t="str">
        <f t="shared" si="34"/>
        <v>213403</v>
      </c>
    </row>
    <row r="1130" spans="1:17" s="103" customFormat="1" ht="12.75" customHeight="1">
      <c r="A1130" s="105">
        <v>213404</v>
      </c>
      <c r="B1130" s="38" t="s">
        <v>6977</v>
      </c>
      <c r="C1130" s="410">
        <v>23212</v>
      </c>
      <c r="D1130" s="410">
        <v>213404</v>
      </c>
      <c r="E1130" s="410"/>
      <c r="F1130" s="410">
        <v>111091</v>
      </c>
      <c r="G1130" s="102">
        <v>1718</v>
      </c>
      <c r="H1130" s="38"/>
      <c r="I1130" s="93" t="str">
        <f t="shared" si="35"/>
        <v/>
      </c>
      <c r="J1130" s="1"/>
      <c r="K1130" s="1"/>
      <c r="L1130" s="1"/>
      <c r="M1130" s="1"/>
      <c r="N1130" s="1"/>
      <c r="O1130" s="1"/>
      <c r="Q1130" s="93" t="str">
        <f t="shared" si="34"/>
        <v>213404</v>
      </c>
    </row>
    <row r="1131" spans="1:17" s="103" customFormat="1" ht="12.75" customHeight="1">
      <c r="A1131" s="1033">
        <v>213405</v>
      </c>
      <c r="B1131" s="1036" t="s">
        <v>9411</v>
      </c>
      <c r="C1131" s="1022">
        <v>21213</v>
      </c>
      <c r="D1131" s="1022">
        <v>213405</v>
      </c>
      <c r="E1131" s="1022"/>
      <c r="F1131" s="1022">
        <v>530403</v>
      </c>
      <c r="G1131" s="1028"/>
      <c r="H1131" s="1028"/>
      <c r="I1131" s="1029" t="str">
        <f t="shared" si="35"/>
        <v/>
      </c>
      <c r="J1131" s="1030"/>
      <c r="K1131" s="1"/>
      <c r="L1131" s="1"/>
      <c r="M1131" s="1"/>
      <c r="N1131" s="1"/>
      <c r="O1131" s="1"/>
      <c r="Q1131" s="93" t="str">
        <f t="shared" si="34"/>
        <v>213405</v>
      </c>
    </row>
    <row r="1132" spans="1:17" ht="12.75" customHeight="1">
      <c r="A1132" s="105">
        <v>213500</v>
      </c>
      <c r="B1132" s="103" t="s">
        <v>7773</v>
      </c>
      <c r="C1132" s="1055">
        <v>21168</v>
      </c>
      <c r="D1132" s="1055">
        <v>213500</v>
      </c>
      <c r="E1132" s="1055"/>
      <c r="F1132" s="1055">
        <v>111123</v>
      </c>
      <c r="G1132" s="102">
        <v>1819</v>
      </c>
      <c r="H1132" s="38" t="s">
        <v>8440</v>
      </c>
      <c r="I1132" s="93" t="str">
        <f t="shared" si="35"/>
        <v>End</v>
      </c>
      <c r="Q1132" s="93" t="str">
        <f t="shared" si="34"/>
        <v>213500</v>
      </c>
    </row>
    <row r="1133" spans="1:17" ht="12.75" customHeight="1">
      <c r="A1133" s="609">
        <v>213503</v>
      </c>
      <c r="B1133" s="610" t="s">
        <v>8625</v>
      </c>
      <c r="C1133" s="612" t="s">
        <v>8624</v>
      </c>
      <c r="D1133" s="611">
        <v>213503</v>
      </c>
      <c r="E1133" s="611"/>
      <c r="F1133" s="611">
        <v>112102</v>
      </c>
      <c r="G1133" s="616"/>
      <c r="H1133" s="616"/>
      <c r="I1133" s="634" t="str">
        <f t="shared" si="35"/>
        <v/>
      </c>
      <c r="J1133" s="617"/>
      <c r="Q1133" s="93" t="str">
        <f t="shared" si="34"/>
        <v>213503</v>
      </c>
    </row>
    <row r="1134" spans="1:17" s="103" customFormat="1" ht="12.75" customHeight="1">
      <c r="A1134" s="105">
        <v>213504</v>
      </c>
      <c r="B1134" s="103" t="s">
        <v>6981</v>
      </c>
      <c r="C1134" s="410" t="s">
        <v>6980</v>
      </c>
      <c r="D1134" s="410">
        <v>213504</v>
      </c>
      <c r="E1134" s="410"/>
      <c r="F1134" s="410">
        <v>111041</v>
      </c>
      <c r="G1134" s="102"/>
      <c r="H1134" s="38" t="s">
        <v>8430</v>
      </c>
      <c r="I1134" s="93" t="str">
        <f t="shared" si="35"/>
        <v>End</v>
      </c>
      <c r="J1134" s="1"/>
      <c r="K1134" s="1"/>
      <c r="L1134" s="1"/>
      <c r="M1134" s="1"/>
      <c r="N1134" s="1"/>
      <c r="O1134" s="1"/>
      <c r="P1134" s="1"/>
      <c r="Q1134" s="93" t="str">
        <f t="shared" si="34"/>
        <v>213504</v>
      </c>
    </row>
    <row r="1135" spans="1:17" s="103" customFormat="1" ht="12.75" customHeight="1">
      <c r="A1135" s="1225">
        <v>213505</v>
      </c>
      <c r="B1135" s="1226" t="s">
        <v>9565</v>
      </c>
      <c r="C1135" s="1221">
        <v>21160</v>
      </c>
      <c r="D1135" s="1221">
        <v>213505</v>
      </c>
      <c r="E1135" s="1221"/>
      <c r="F1135" s="1221">
        <v>530403</v>
      </c>
      <c r="G1135" s="1226"/>
      <c r="H1135" s="1226"/>
      <c r="I1135" s="1227" t="str">
        <f t="shared" si="35"/>
        <v/>
      </c>
      <c r="J1135" s="1228"/>
      <c r="K1135" s="1"/>
      <c r="L1135" s="1"/>
      <c r="M1135" s="1"/>
      <c r="N1135" s="1"/>
      <c r="O1135" s="1"/>
      <c r="P1135" s="1"/>
      <c r="Q1135" s="93" t="str">
        <f t="shared" si="34"/>
        <v>213505</v>
      </c>
    </row>
    <row r="1136" spans="1:17" s="103" customFormat="1" ht="12.75" customHeight="1">
      <c r="A1136" s="105">
        <v>213600</v>
      </c>
      <c r="B1136" s="103" t="s">
        <v>7843</v>
      </c>
      <c r="C1136" s="1050">
        <v>21169</v>
      </c>
      <c r="D1136" s="1050">
        <v>213600</v>
      </c>
      <c r="E1136" s="1050"/>
      <c r="F1136" s="1050">
        <v>530405</v>
      </c>
      <c r="G1136" s="102"/>
      <c r="H1136" s="38"/>
      <c r="I1136" s="93" t="str">
        <f t="shared" si="35"/>
        <v/>
      </c>
      <c r="J1136" s="1"/>
      <c r="K1136" s="1"/>
      <c r="L1136" s="1"/>
      <c r="M1136" s="1"/>
      <c r="N1136" s="1"/>
      <c r="O1136" s="1"/>
      <c r="P1136" s="1"/>
      <c r="Q1136" s="93" t="str">
        <f t="shared" si="34"/>
        <v>213600</v>
      </c>
    </row>
    <row r="1137" spans="1:17" ht="12.75" customHeight="1">
      <c r="A1137" s="686">
        <v>213603</v>
      </c>
      <c r="B1137" s="610" t="s">
        <v>8625</v>
      </c>
      <c r="C1137" s="685" t="s">
        <v>8685</v>
      </c>
      <c r="D1137" s="685">
        <v>213603</v>
      </c>
      <c r="E1137" s="685"/>
      <c r="F1137" s="685">
        <v>112102</v>
      </c>
      <c r="G1137" s="687">
        <v>2021</v>
      </c>
      <c r="H1137" s="687"/>
      <c r="I1137" s="688" t="str">
        <f t="shared" si="35"/>
        <v/>
      </c>
      <c r="J1137" s="689"/>
      <c r="L1137" s="103"/>
      <c r="Q1137" s="93" t="str">
        <f t="shared" si="34"/>
        <v>213603</v>
      </c>
    </row>
    <row r="1138" spans="1:17" ht="12.75" customHeight="1">
      <c r="A1138" s="105">
        <v>213604</v>
      </c>
      <c r="B1138" s="103" t="s">
        <v>7460</v>
      </c>
      <c r="C1138" s="410">
        <v>21158</v>
      </c>
      <c r="D1138" s="410">
        <v>213604</v>
      </c>
      <c r="E1138" s="410"/>
      <c r="F1138" s="410">
        <v>673000</v>
      </c>
      <c r="G1138" s="102"/>
      <c r="H1138" s="38" t="s">
        <v>8501</v>
      </c>
      <c r="I1138" s="93" t="str">
        <f t="shared" si="35"/>
        <v>End</v>
      </c>
      <c r="L1138" s="103"/>
      <c r="Q1138" s="93" t="str">
        <f t="shared" si="34"/>
        <v>213604</v>
      </c>
    </row>
    <row r="1139" spans="1:17" ht="12.75" customHeight="1">
      <c r="A1139" s="1282">
        <v>213605</v>
      </c>
      <c r="B1139" s="110" t="s">
        <v>9711</v>
      </c>
      <c r="C1139" s="1259" t="s">
        <v>4768</v>
      </c>
      <c r="D1139" s="1259">
        <v>213605</v>
      </c>
      <c r="E1139" s="1259"/>
      <c r="F1139" s="1259">
        <v>530403</v>
      </c>
      <c r="G1139" s="1260">
        <v>2324</v>
      </c>
      <c r="H1139" s="1260"/>
      <c r="I1139" s="1261" t="str">
        <f t="shared" si="35"/>
        <v/>
      </c>
      <c r="J1139" s="1262"/>
      <c r="L1139" s="103"/>
      <c r="Q1139" s="93" t="str">
        <f t="shared" si="34"/>
        <v>213605</v>
      </c>
    </row>
    <row r="1140" spans="1:17" ht="12.75" customHeight="1">
      <c r="A1140" s="105">
        <v>213700</v>
      </c>
      <c r="B1140" s="103" t="s">
        <v>7849</v>
      </c>
      <c r="C1140" s="1050">
        <v>21171</v>
      </c>
      <c r="D1140" s="1050">
        <v>213700</v>
      </c>
      <c r="E1140" s="1050"/>
      <c r="F1140" s="1050">
        <v>530405</v>
      </c>
      <c r="G1140" s="102"/>
      <c r="H1140" s="38"/>
      <c r="I1140" s="93" t="str">
        <f t="shared" si="35"/>
        <v/>
      </c>
      <c r="L1140" s="103"/>
      <c r="Q1140" s="93" t="str">
        <f t="shared" si="34"/>
        <v>213700</v>
      </c>
    </row>
    <row r="1141" spans="1:17" ht="12.75" customHeight="1">
      <c r="A1141" s="785">
        <v>213703</v>
      </c>
      <c r="B1141" s="790" t="s">
        <v>9115</v>
      </c>
      <c r="C1141" s="787">
        <v>21125</v>
      </c>
      <c r="D1141" s="787">
        <v>213703</v>
      </c>
      <c r="E1141" s="787"/>
      <c r="F1141" s="787">
        <v>124017</v>
      </c>
      <c r="G1141" s="786">
        <v>2122</v>
      </c>
      <c r="H1141" s="786"/>
      <c r="I1141" s="788" t="str">
        <f t="shared" si="35"/>
        <v/>
      </c>
      <c r="J1141" s="789"/>
      <c r="L1141" s="103"/>
      <c r="Q1141" s="93" t="str">
        <f t="shared" si="34"/>
        <v>213703</v>
      </c>
    </row>
    <row r="1142" spans="1:17" ht="12.75" customHeight="1">
      <c r="A1142" s="105">
        <v>213704</v>
      </c>
      <c r="B1142" s="103" t="s">
        <v>7732</v>
      </c>
      <c r="C1142" s="410">
        <v>22601</v>
      </c>
      <c r="D1142" s="410">
        <v>213704</v>
      </c>
      <c r="E1142" s="410"/>
      <c r="F1142" s="410">
        <v>123012</v>
      </c>
      <c r="G1142" s="102"/>
      <c r="H1142" s="38" t="s">
        <v>8459</v>
      </c>
      <c r="I1142" s="93" t="str">
        <f t="shared" si="35"/>
        <v>End</v>
      </c>
      <c r="L1142" s="103"/>
      <c r="Q1142" s="93" t="str">
        <f t="shared" si="34"/>
        <v>213704</v>
      </c>
    </row>
    <row r="1143" spans="1:17" ht="12.75" customHeight="1">
      <c r="A1143" s="1314">
        <v>213705</v>
      </c>
      <c r="B1143" s="1205" t="s">
        <v>9749</v>
      </c>
      <c r="C1143" s="1304">
        <v>23133</v>
      </c>
      <c r="D1143" s="1304">
        <v>213705</v>
      </c>
      <c r="E1143" s="1304"/>
      <c r="F1143" s="1304">
        <v>530403</v>
      </c>
      <c r="G1143" s="1303"/>
      <c r="H1143" s="1303"/>
      <c r="I1143" s="1305" t="str">
        <f t="shared" si="35"/>
        <v/>
      </c>
      <c r="J1143" s="1306"/>
      <c r="L1143" s="103"/>
      <c r="Q1143" s="93" t="str">
        <f t="shared" si="34"/>
        <v>213705</v>
      </c>
    </row>
    <row r="1144" spans="1:17" ht="12.75" customHeight="1">
      <c r="A1144" s="105">
        <v>213800</v>
      </c>
      <c r="B1144" s="103" t="s">
        <v>7850</v>
      </c>
      <c r="C1144" s="1050" t="s">
        <v>7847</v>
      </c>
      <c r="D1144" s="1050">
        <v>213800</v>
      </c>
      <c r="E1144" s="1050"/>
      <c r="F1144" s="1050">
        <v>530405</v>
      </c>
      <c r="G1144" s="102"/>
      <c r="H1144" s="38"/>
      <c r="I1144" s="93" t="str">
        <f t="shared" si="35"/>
        <v/>
      </c>
      <c r="L1144" s="103"/>
      <c r="Q1144" s="93" t="str">
        <f t="shared" si="34"/>
        <v>213800</v>
      </c>
    </row>
    <row r="1145" spans="1:17" ht="12.75" customHeight="1">
      <c r="A1145" s="838">
        <v>213803</v>
      </c>
      <c r="B1145" s="830" t="s">
        <v>9188</v>
      </c>
      <c r="C1145" s="831">
        <v>21203</v>
      </c>
      <c r="D1145" s="831">
        <v>213803</v>
      </c>
      <c r="E1145" s="831"/>
      <c r="F1145" s="831">
        <v>112107</v>
      </c>
      <c r="G1145" s="835"/>
      <c r="H1145" s="835"/>
      <c r="I1145" s="836" t="str">
        <f t="shared" si="35"/>
        <v/>
      </c>
      <c r="J1145" s="837"/>
      <c r="L1145" s="103"/>
      <c r="Q1145" s="93" t="str">
        <f t="shared" si="34"/>
        <v>213803</v>
      </c>
    </row>
    <row r="1146" spans="1:17" ht="12.75" customHeight="1">
      <c r="A1146" s="767">
        <v>213804</v>
      </c>
      <c r="B1146" s="103" t="s">
        <v>9039</v>
      </c>
      <c r="C1146" s="769">
        <v>23224</v>
      </c>
      <c r="D1146" s="769">
        <v>213804</v>
      </c>
      <c r="E1146" s="769"/>
      <c r="F1146" s="769">
        <v>126014</v>
      </c>
      <c r="G1146" s="768"/>
      <c r="H1146" s="768"/>
      <c r="I1146" s="770" t="str">
        <f t="shared" si="35"/>
        <v/>
      </c>
      <c r="J1146" s="771"/>
      <c r="Q1146" s="93" t="str">
        <f t="shared" si="34"/>
        <v>213804</v>
      </c>
    </row>
    <row r="1147" spans="1:17" ht="12.75" customHeight="1">
      <c r="A1147" s="105">
        <v>213805</v>
      </c>
      <c r="B1147" s="1363" t="s">
        <v>9836</v>
      </c>
      <c r="C1147" s="1423">
        <v>23133</v>
      </c>
      <c r="D1147" s="1423">
        <v>213805</v>
      </c>
      <c r="E1147" s="1423"/>
      <c r="F1147" s="1423">
        <v>530403</v>
      </c>
      <c r="G1147" s="38"/>
      <c r="H1147" s="38"/>
      <c r="I1147" s="93" t="str">
        <f>LEFT(H1147,3)</f>
        <v/>
      </c>
      <c r="J1147" s="547"/>
      <c r="Q1147" s="93" t="str">
        <f t="shared" si="34"/>
        <v>213805</v>
      </c>
    </row>
    <row r="1148" spans="1:17" ht="12.75" customHeight="1">
      <c r="A1148" s="105">
        <v>213900</v>
      </c>
      <c r="B1148" s="103" t="s">
        <v>7852</v>
      </c>
      <c r="C1148" s="1050">
        <v>21057</v>
      </c>
      <c r="D1148" s="1050">
        <v>213800</v>
      </c>
      <c r="E1148" s="1050"/>
      <c r="F1148" s="1050">
        <v>673000</v>
      </c>
      <c r="G1148" s="102"/>
      <c r="H1148" s="38" t="s">
        <v>8459</v>
      </c>
      <c r="I1148" s="93" t="str">
        <f t="shared" si="35"/>
        <v>End</v>
      </c>
      <c r="Q1148" s="93" t="str">
        <f t="shared" si="34"/>
        <v>213900</v>
      </c>
    </row>
    <row r="1149" spans="1:17" ht="12.75" customHeight="1">
      <c r="A1149" s="105">
        <v>213905</v>
      </c>
      <c r="B1149" s="1363" t="s">
        <v>9836</v>
      </c>
      <c r="C1149" s="1423">
        <v>23133</v>
      </c>
      <c r="D1149" s="1423">
        <v>213905</v>
      </c>
      <c r="E1149" s="1423"/>
      <c r="F1149" s="1423">
        <v>530403</v>
      </c>
      <c r="G1149" s="38"/>
      <c r="H1149" s="38"/>
      <c r="I1149" s="93" t="str">
        <f>LEFT(H1149,3)</f>
        <v/>
      </c>
      <c r="J1149" s="547"/>
      <c r="Q1149" s="93" t="str">
        <f t="shared" si="34"/>
        <v>213905</v>
      </c>
    </row>
    <row r="1150" spans="1:17" ht="12.75" customHeight="1">
      <c r="A1150" s="105">
        <v>214000</v>
      </c>
      <c r="B1150" s="103" t="s">
        <v>8180</v>
      </c>
      <c r="C1150" s="1050">
        <v>21175</v>
      </c>
      <c r="D1150" s="1050">
        <v>213800</v>
      </c>
      <c r="E1150" s="1050"/>
      <c r="F1150" s="1050">
        <v>125011</v>
      </c>
      <c r="G1150" s="102"/>
      <c r="H1150" s="38"/>
      <c r="I1150" s="93" t="str">
        <f t="shared" si="35"/>
        <v/>
      </c>
      <c r="Q1150" s="93" t="str">
        <f t="shared" si="34"/>
        <v>214000</v>
      </c>
    </row>
    <row r="1151" spans="1:17" ht="12.75" customHeight="1">
      <c r="A1151" s="105">
        <v>214005</v>
      </c>
      <c r="B1151" s="1363" t="s">
        <v>9836</v>
      </c>
      <c r="C1151" s="1423">
        <v>23133</v>
      </c>
      <c r="D1151" s="1423">
        <v>214005</v>
      </c>
      <c r="E1151" s="1423"/>
      <c r="F1151" s="1423">
        <v>530403</v>
      </c>
      <c r="G1151" s="38"/>
      <c r="H1151" s="38"/>
      <c r="I1151" s="93" t="str">
        <f>LEFT(H1151,3)</f>
        <v/>
      </c>
      <c r="J1151" s="547"/>
      <c r="Q1151" s="93" t="str">
        <f t="shared" si="34"/>
        <v>214005</v>
      </c>
    </row>
    <row r="1152" spans="1:17" ht="12.75" customHeight="1">
      <c r="A1152" s="105">
        <v>214100</v>
      </c>
      <c r="B1152" s="38" t="s">
        <v>8181</v>
      </c>
      <c r="C1152" s="464">
        <v>21175</v>
      </c>
      <c r="D1152" s="464">
        <v>213800</v>
      </c>
      <c r="E1152" s="464"/>
      <c r="F1152" s="464">
        <v>111091</v>
      </c>
      <c r="G1152" s="102"/>
      <c r="H1152" s="38"/>
      <c r="I1152" s="93" t="str">
        <f t="shared" si="35"/>
        <v/>
      </c>
      <c r="Q1152" s="93" t="str">
        <f t="shared" si="34"/>
        <v>214100</v>
      </c>
    </row>
    <row r="1153" spans="1:17" ht="12.75" customHeight="1">
      <c r="A1153" s="1395">
        <v>214105</v>
      </c>
      <c r="B1153" s="1363" t="s">
        <v>9851</v>
      </c>
      <c r="C1153" s="1397">
        <v>21222</v>
      </c>
      <c r="D1153" s="1397">
        <v>214105</v>
      </c>
      <c r="E1153" s="1397"/>
      <c r="F1153" s="1397">
        <v>530403</v>
      </c>
      <c r="G1153" s="1396">
        <v>2324</v>
      </c>
      <c r="H1153" s="1396"/>
      <c r="I1153" s="1398" t="str">
        <f>LEFT(H1153,3)</f>
        <v/>
      </c>
      <c r="J1153" s="1399"/>
      <c r="Q1153" s="93" t="str">
        <f t="shared" si="34"/>
        <v>214105</v>
      </c>
    </row>
    <row r="1154" spans="1:17" ht="12.75" customHeight="1">
      <c r="A1154" s="451">
        <v>214200</v>
      </c>
      <c r="B1154" s="452" t="s">
        <v>6775</v>
      </c>
      <c r="C1154" s="450">
        <v>23920</v>
      </c>
      <c r="D1154" s="450">
        <v>214200</v>
      </c>
      <c r="E1154" s="450"/>
      <c r="F1154" s="450">
        <v>480109</v>
      </c>
      <c r="G1154" s="452"/>
      <c r="H1154" s="452"/>
      <c r="I1154" s="93" t="str">
        <f t="shared" si="35"/>
        <v/>
      </c>
      <c r="Q1154" s="93" t="str">
        <f t="shared" si="34"/>
        <v>214200</v>
      </c>
    </row>
    <row r="1155" spans="1:17" ht="12.75" customHeight="1">
      <c r="A1155" s="470">
        <v>214300</v>
      </c>
      <c r="B1155" s="468" t="s">
        <v>8370</v>
      </c>
      <c r="C1155" s="471">
        <v>21180</v>
      </c>
      <c r="D1155" s="471">
        <v>214300</v>
      </c>
      <c r="E1155" s="471"/>
      <c r="F1155" s="471">
        <v>111091</v>
      </c>
      <c r="G1155" s="469"/>
      <c r="H1155" s="469"/>
      <c r="I1155" s="93" t="str">
        <f t="shared" si="35"/>
        <v/>
      </c>
      <c r="Q1155" s="93" t="str">
        <f t="shared" si="34"/>
        <v>214300</v>
      </c>
    </row>
    <row r="1156" spans="1:17" ht="12.75" customHeight="1">
      <c r="A1156" s="476">
        <v>214400</v>
      </c>
      <c r="B1156" s="477" t="s">
        <v>8372</v>
      </c>
      <c r="C1156" s="475">
        <v>21181</v>
      </c>
      <c r="D1156" s="475">
        <v>214400</v>
      </c>
      <c r="E1156" s="475"/>
      <c r="F1156" s="475">
        <v>530405</v>
      </c>
      <c r="G1156" s="477"/>
      <c r="H1156" s="477"/>
      <c r="I1156" s="93" t="str">
        <f t="shared" si="35"/>
        <v/>
      </c>
      <c r="Q1156" s="93" t="str">
        <f t="shared" si="34"/>
        <v>214400</v>
      </c>
    </row>
    <row r="1157" spans="1:17" ht="12.75" customHeight="1">
      <c r="A1157" s="450">
        <v>214500</v>
      </c>
      <c r="B1157" s="474" t="s">
        <v>8373</v>
      </c>
      <c r="C1157" s="1050">
        <v>21182</v>
      </c>
      <c r="D1157" s="450">
        <v>214500</v>
      </c>
      <c r="E1157" s="1050"/>
      <c r="F1157" s="471">
        <v>111091</v>
      </c>
      <c r="G1157" s="38"/>
      <c r="H1157" s="38"/>
      <c r="I1157" s="93" t="str">
        <f t="shared" si="35"/>
        <v/>
      </c>
      <c r="Q1157" s="93" t="str">
        <f t="shared" si="34"/>
        <v>214500</v>
      </c>
    </row>
    <row r="1158" spans="1:17" ht="12.75" customHeight="1">
      <c r="A1158" s="526">
        <v>214600</v>
      </c>
      <c r="B1158" s="495" t="s">
        <v>8374</v>
      </c>
      <c r="C1158" s="524">
        <v>21183</v>
      </c>
      <c r="D1158" s="524">
        <v>214600</v>
      </c>
      <c r="E1158" s="524"/>
      <c r="F1158" s="524">
        <v>111091</v>
      </c>
      <c r="G1158" s="527"/>
      <c r="H1158" s="38" t="s">
        <v>8459</v>
      </c>
      <c r="I1158" s="93" t="str">
        <f t="shared" si="35"/>
        <v>End</v>
      </c>
      <c r="Q1158" s="93" t="str">
        <f t="shared" si="34"/>
        <v>214600</v>
      </c>
    </row>
    <row r="1159" spans="1:17" ht="12.75" customHeight="1">
      <c r="A1159" s="481">
        <v>214700</v>
      </c>
      <c r="B1159" s="482" t="s">
        <v>8379</v>
      </c>
      <c r="C1159" s="480">
        <v>21182</v>
      </c>
      <c r="D1159" s="480">
        <v>214700</v>
      </c>
      <c r="E1159" s="480"/>
      <c r="F1159" s="480">
        <v>125011</v>
      </c>
      <c r="G1159" s="482"/>
      <c r="H1159" s="482"/>
      <c r="I1159" s="93" t="str">
        <f t="shared" si="35"/>
        <v/>
      </c>
      <c r="Q1159" s="93" t="str">
        <f t="shared" si="34"/>
        <v>214700</v>
      </c>
    </row>
    <row r="1160" spans="1:17" ht="12.75" customHeight="1">
      <c r="A1160" s="481">
        <v>214800</v>
      </c>
      <c r="B1160" s="485" t="s">
        <v>8383</v>
      </c>
      <c r="C1160" s="480">
        <v>21184</v>
      </c>
      <c r="D1160" s="480">
        <v>214800</v>
      </c>
      <c r="E1160" s="480"/>
      <c r="F1160" s="480">
        <v>530100</v>
      </c>
      <c r="G1160" s="482"/>
      <c r="H1160" s="38" t="s">
        <v>8501</v>
      </c>
      <c r="I1160" s="93" t="str">
        <f t="shared" si="35"/>
        <v>End</v>
      </c>
      <c r="Q1160" s="93" t="str">
        <f t="shared" si="34"/>
        <v>214800</v>
      </c>
    </row>
    <row r="1161" spans="1:17" ht="12.75" customHeight="1">
      <c r="A1161" s="526">
        <v>214900</v>
      </c>
      <c r="B1161" s="523" t="s">
        <v>8457</v>
      </c>
      <c r="C1161" s="524">
        <v>21186</v>
      </c>
      <c r="D1161" s="524">
        <v>214900</v>
      </c>
      <c r="E1161" s="524"/>
      <c r="F1161" s="524">
        <v>530405</v>
      </c>
      <c r="G1161" s="527"/>
      <c r="H1161" s="527"/>
      <c r="I1161" s="93" t="str">
        <f t="shared" si="35"/>
        <v/>
      </c>
      <c r="Q1161" s="93" t="str">
        <f t="shared" si="34"/>
        <v>214900</v>
      </c>
    </row>
    <row r="1162" spans="1:17" ht="12.75" customHeight="1">
      <c r="A1162" s="481">
        <v>215000</v>
      </c>
      <c r="B1162" s="523" t="s">
        <v>8460</v>
      </c>
      <c r="C1162" s="524">
        <v>21188</v>
      </c>
      <c r="D1162" s="480">
        <v>215000</v>
      </c>
      <c r="E1162" s="524"/>
      <c r="F1162" s="524">
        <v>123017</v>
      </c>
      <c r="G1162" s="527"/>
      <c r="H1162" s="527"/>
      <c r="I1162" s="93" t="str">
        <f t="shared" si="35"/>
        <v/>
      </c>
      <c r="Q1162" s="93" t="str">
        <f t="shared" si="34"/>
        <v>215000</v>
      </c>
    </row>
    <row r="1163" spans="1:17" ht="12.75" customHeight="1">
      <c r="A1163" s="481">
        <v>215100</v>
      </c>
      <c r="B1163" s="111" t="s">
        <v>8461</v>
      </c>
      <c r="C1163" s="524">
        <v>21189</v>
      </c>
      <c r="D1163" s="524">
        <v>215100</v>
      </c>
      <c r="E1163" s="524"/>
      <c r="F1163" s="524">
        <v>530405</v>
      </c>
      <c r="G1163" s="527"/>
      <c r="H1163" s="527"/>
      <c r="I1163" s="93" t="str">
        <f t="shared" si="35"/>
        <v/>
      </c>
      <c r="Q1163" s="93" t="str">
        <f t="shared" ref="Q1163:Q1229" si="36">TEXT($A1163,0)</f>
        <v>215100</v>
      </c>
    </row>
    <row r="1164" spans="1:17" ht="12.75" customHeight="1">
      <c r="A1164" s="105">
        <v>215200</v>
      </c>
      <c r="B1164" s="109" t="s">
        <v>8523</v>
      </c>
      <c r="C1164" s="1050">
        <v>21058</v>
      </c>
      <c r="D1164" s="1050">
        <v>215200</v>
      </c>
      <c r="E1164" s="1050"/>
      <c r="F1164" s="1050">
        <v>114089</v>
      </c>
      <c r="G1164" s="38"/>
      <c r="H1164" s="38"/>
      <c r="I1164" s="93" t="str">
        <f t="shared" si="35"/>
        <v/>
      </c>
      <c r="J1164" s="547"/>
      <c r="Q1164" s="93" t="str">
        <f t="shared" si="36"/>
        <v>215200</v>
      </c>
    </row>
    <row r="1165" spans="1:17" ht="12.75" customHeight="1">
      <c r="A1165" s="619">
        <v>215300</v>
      </c>
      <c r="B1165" s="616" t="s">
        <v>8543</v>
      </c>
      <c r="C1165" s="611">
        <v>22401</v>
      </c>
      <c r="D1165" s="611">
        <v>215300</v>
      </c>
      <c r="E1165" s="611"/>
      <c r="F1165" s="611">
        <v>127020</v>
      </c>
      <c r="G1165" s="616"/>
      <c r="H1165" s="616" t="s">
        <v>8588</v>
      </c>
      <c r="I1165" s="93" t="str">
        <f t="shared" si="35"/>
        <v>End</v>
      </c>
      <c r="J1165" s="617"/>
      <c r="Q1165" s="93" t="str">
        <f t="shared" si="36"/>
        <v>215300</v>
      </c>
    </row>
    <row r="1166" spans="1:17" ht="12.75" customHeight="1">
      <c r="A1166" s="105">
        <v>215400</v>
      </c>
      <c r="B1166" s="111" t="s">
        <v>8622</v>
      </c>
      <c r="C1166" s="570">
        <v>22901</v>
      </c>
      <c r="D1166" s="570">
        <v>215400</v>
      </c>
      <c r="E1166" s="570"/>
      <c r="F1166" s="570">
        <v>310000</v>
      </c>
      <c r="G1166" s="38"/>
      <c r="H1166" s="38"/>
      <c r="I1166" s="93" t="str">
        <f t="shared" si="35"/>
        <v/>
      </c>
      <c r="J1166" s="547"/>
      <c r="Q1166" s="93" t="str">
        <f t="shared" si="36"/>
        <v>215400</v>
      </c>
    </row>
    <row r="1167" spans="1:17" ht="12.75" customHeight="1">
      <c r="A1167" s="619">
        <v>215500</v>
      </c>
      <c r="B1167" s="610" t="s">
        <v>8628</v>
      </c>
      <c r="C1167" s="611">
        <v>21194</v>
      </c>
      <c r="D1167" s="611">
        <v>215500</v>
      </c>
      <c r="E1167" s="611"/>
      <c r="F1167" s="611">
        <v>530405</v>
      </c>
      <c r="G1167" s="616"/>
      <c r="H1167" s="616"/>
      <c r="I1167" s="634" t="str">
        <f t="shared" si="35"/>
        <v/>
      </c>
      <c r="J1167" s="617"/>
      <c r="Q1167" s="93" t="str">
        <f t="shared" si="36"/>
        <v>215500</v>
      </c>
    </row>
    <row r="1168" spans="1:17" ht="12.75" customHeight="1">
      <c r="A1168" s="619">
        <v>215600</v>
      </c>
      <c r="B1168" s="610" t="s">
        <v>8629</v>
      </c>
      <c r="C1168" s="611">
        <v>21195</v>
      </c>
      <c r="D1168" s="611">
        <v>215600</v>
      </c>
      <c r="E1168" s="611"/>
      <c r="F1168" s="611">
        <v>530405</v>
      </c>
      <c r="G1168" s="616"/>
      <c r="H1168" s="616"/>
      <c r="I1168" s="634" t="str">
        <f t="shared" ref="I1168:I1236" si="37">LEFT(H1168,3)</f>
        <v/>
      </c>
      <c r="J1168" s="617"/>
      <c r="Q1168" s="93" t="str">
        <f t="shared" si="36"/>
        <v>215600</v>
      </c>
    </row>
    <row r="1169" spans="1:17" ht="12.75" customHeight="1">
      <c r="A1169" s="655">
        <v>215700</v>
      </c>
      <c r="B1169" s="653" t="s">
        <v>8648</v>
      </c>
      <c r="C1169" s="654">
        <v>21196</v>
      </c>
      <c r="D1169" s="654">
        <v>215700</v>
      </c>
      <c r="E1169" s="654"/>
      <c r="F1169" s="654">
        <v>530405</v>
      </c>
      <c r="G1169" s="656"/>
      <c r="H1169" s="656"/>
      <c r="I1169" s="657" t="str">
        <f t="shared" si="37"/>
        <v/>
      </c>
      <c r="J1169" s="658"/>
      <c r="Q1169" s="93" t="str">
        <f t="shared" si="36"/>
        <v>215700</v>
      </c>
    </row>
    <row r="1170" spans="1:17" ht="12.75" customHeight="1">
      <c r="A1170" s="105">
        <v>215800</v>
      </c>
      <c r="B1170" s="111" t="s">
        <v>8622</v>
      </c>
      <c r="C1170" s="1055">
        <v>22321</v>
      </c>
      <c r="D1170" s="1055">
        <v>215800</v>
      </c>
      <c r="E1170" s="1055"/>
      <c r="F1170" s="1055">
        <v>126030</v>
      </c>
      <c r="G1170" s="38"/>
      <c r="H1170" s="38"/>
      <c r="I1170" s="93" t="str">
        <f t="shared" si="37"/>
        <v/>
      </c>
      <c r="J1170" s="547"/>
      <c r="Q1170" s="93" t="str">
        <f t="shared" si="36"/>
        <v>215800</v>
      </c>
    </row>
    <row r="1171" spans="1:17" ht="12.75" customHeight="1">
      <c r="A1171" s="669">
        <v>215900</v>
      </c>
      <c r="B1171" s="670" t="s">
        <v>8664</v>
      </c>
      <c r="C1171" s="671" t="s">
        <v>8666</v>
      </c>
      <c r="D1171" s="671">
        <v>215900</v>
      </c>
      <c r="E1171" s="671"/>
      <c r="F1171" s="671">
        <v>126010</v>
      </c>
      <c r="G1171" s="670">
        <v>2021</v>
      </c>
      <c r="H1171" s="670"/>
      <c r="I1171" s="672" t="str">
        <f t="shared" si="37"/>
        <v/>
      </c>
      <c r="J1171" s="673"/>
      <c r="Q1171" s="93" t="str">
        <f t="shared" si="36"/>
        <v>215900</v>
      </c>
    </row>
    <row r="1172" spans="1:17" ht="12.75" customHeight="1">
      <c r="A1172" s="105">
        <v>215900</v>
      </c>
      <c r="B1172" s="38" t="s">
        <v>9196</v>
      </c>
      <c r="C1172" s="662" t="s">
        <v>9195</v>
      </c>
      <c r="D1172" s="1055">
        <v>215900</v>
      </c>
      <c r="E1172" s="1055"/>
      <c r="F1172" s="1055">
        <v>126010</v>
      </c>
      <c r="G1172" s="38">
        <v>2122</v>
      </c>
      <c r="H1172" s="38"/>
      <c r="I1172" s="93" t="str">
        <f t="shared" si="37"/>
        <v/>
      </c>
      <c r="J1172" s="547"/>
      <c r="Q1172" s="93" t="str">
        <f t="shared" si="36"/>
        <v>215900</v>
      </c>
    </row>
    <row r="1173" spans="1:17" ht="12.75" customHeight="1">
      <c r="A1173" s="705">
        <v>216000</v>
      </c>
      <c r="B1173" s="690" t="s">
        <v>8974</v>
      </c>
      <c r="C1173" s="691">
        <v>21197</v>
      </c>
      <c r="D1173" s="691">
        <v>216000</v>
      </c>
      <c r="E1173" s="691"/>
      <c r="F1173" s="691">
        <v>530405</v>
      </c>
      <c r="G1173" s="694">
        <v>2021</v>
      </c>
      <c r="H1173" s="694"/>
      <c r="I1173" s="695" t="str">
        <f t="shared" si="37"/>
        <v/>
      </c>
      <c r="J1173" s="696"/>
      <c r="Q1173" s="93" t="str">
        <f t="shared" si="36"/>
        <v>216000</v>
      </c>
    </row>
    <row r="1174" spans="1:17" ht="12.75" customHeight="1">
      <c r="A1174" s="705">
        <v>216100</v>
      </c>
      <c r="B1174" s="111" t="s">
        <v>9029</v>
      </c>
      <c r="C1174" s="691">
        <v>22322</v>
      </c>
      <c r="D1174" s="691">
        <v>216100</v>
      </c>
      <c r="E1174" s="691"/>
      <c r="F1174" s="691">
        <v>410101</v>
      </c>
      <c r="G1174" s="694">
        <v>2021</v>
      </c>
      <c r="H1174" s="694"/>
      <c r="I1174" s="695" t="str">
        <f t="shared" si="37"/>
        <v/>
      </c>
      <c r="J1174" s="696"/>
      <c r="Q1174" s="93" t="str">
        <f t="shared" si="36"/>
        <v>216100</v>
      </c>
    </row>
    <row r="1175" spans="1:17" ht="12.75" customHeight="1">
      <c r="A1175" s="705">
        <v>216200</v>
      </c>
      <c r="B1175" s="690" t="s">
        <v>8982</v>
      </c>
      <c r="C1175" s="691">
        <v>21198</v>
      </c>
      <c r="D1175" s="691">
        <v>216200</v>
      </c>
      <c r="E1175" s="691"/>
      <c r="F1175" s="691">
        <v>551333</v>
      </c>
      <c r="G1175" s="694">
        <v>2021</v>
      </c>
      <c r="H1175" s="694"/>
      <c r="I1175" s="695" t="str">
        <f t="shared" si="37"/>
        <v/>
      </c>
      <c r="J1175" s="696"/>
      <c r="Q1175" s="93" t="str">
        <f t="shared" si="36"/>
        <v>216200</v>
      </c>
    </row>
    <row r="1176" spans="1:17" ht="12.75" customHeight="1">
      <c r="A1176" s="720">
        <v>216300</v>
      </c>
      <c r="B1176" s="719" t="s">
        <v>8987</v>
      </c>
      <c r="C1176" s="722">
        <v>23121</v>
      </c>
      <c r="D1176" s="722">
        <v>216300</v>
      </c>
      <c r="E1176" s="722"/>
      <c r="F1176" s="722">
        <v>126039</v>
      </c>
      <c r="G1176" s="721">
        <v>2021</v>
      </c>
      <c r="H1176" s="721"/>
      <c r="I1176" s="723" t="str">
        <f t="shared" si="37"/>
        <v/>
      </c>
      <c r="J1176" s="724"/>
      <c r="Q1176" s="93" t="str">
        <f t="shared" si="36"/>
        <v>216300</v>
      </c>
    </row>
    <row r="1177" spans="1:17" ht="12.75" customHeight="1">
      <c r="A1177" s="753">
        <v>216400</v>
      </c>
      <c r="B1177" s="754" t="s">
        <v>9025</v>
      </c>
      <c r="C1177" s="752">
        <v>21201</v>
      </c>
      <c r="D1177" s="752">
        <v>216400</v>
      </c>
      <c r="E1177" s="752"/>
      <c r="F1177" s="752">
        <v>540000</v>
      </c>
      <c r="G1177" s="754"/>
      <c r="H1177" s="754"/>
      <c r="I1177" s="755" t="str">
        <f t="shared" si="37"/>
        <v/>
      </c>
      <c r="J1177" s="756"/>
      <c r="Q1177" s="93" t="str">
        <f t="shared" si="36"/>
        <v>216400</v>
      </c>
    </row>
    <row r="1178" spans="1:17" ht="12.75" customHeight="1">
      <c r="A1178" s="705">
        <v>216500</v>
      </c>
      <c r="B1178" s="786" t="s">
        <v>9112</v>
      </c>
      <c r="C1178" s="787">
        <v>21124</v>
      </c>
      <c r="D1178" s="787">
        <v>216500</v>
      </c>
      <c r="E1178" s="787"/>
      <c r="F1178" s="787">
        <v>126039</v>
      </c>
      <c r="G1178" s="786"/>
      <c r="H1178" s="786"/>
      <c r="I1178" s="788" t="str">
        <f t="shared" si="37"/>
        <v/>
      </c>
      <c r="J1178" s="789"/>
      <c r="Q1178" s="93" t="str">
        <f t="shared" si="36"/>
        <v>216500</v>
      </c>
    </row>
    <row r="1179" spans="1:17" ht="12.75" customHeight="1">
      <c r="A1179" s="824">
        <v>216600</v>
      </c>
      <c r="B1179" s="816" t="s">
        <v>9125</v>
      </c>
      <c r="C1179" s="817">
        <v>23232</v>
      </c>
      <c r="D1179" s="817">
        <v>216600</v>
      </c>
      <c r="E1179" s="817"/>
      <c r="F1179" s="817">
        <v>125011</v>
      </c>
      <c r="G1179" s="819">
        <v>2122</v>
      </c>
      <c r="H1179" s="819"/>
      <c r="I1179" s="821" t="str">
        <f t="shared" si="37"/>
        <v/>
      </c>
      <c r="J1179" s="822"/>
      <c r="Q1179" s="93" t="str">
        <f t="shared" si="36"/>
        <v>216600</v>
      </c>
    </row>
    <row r="1180" spans="1:17" ht="12.75" customHeight="1">
      <c r="A1180" s="838">
        <v>216700</v>
      </c>
      <c r="B1180" s="835" t="s">
        <v>9199</v>
      </c>
      <c r="C1180" s="831">
        <v>21128</v>
      </c>
      <c r="D1180" s="831">
        <v>216700</v>
      </c>
      <c r="E1180" s="831"/>
      <c r="F1180" s="831">
        <v>673000</v>
      </c>
      <c r="G1180" s="835">
        <v>2122</v>
      </c>
      <c r="H1180" s="835"/>
      <c r="I1180" s="836" t="str">
        <f t="shared" si="37"/>
        <v/>
      </c>
      <c r="J1180" s="837"/>
      <c r="Q1180" s="93" t="str">
        <f t="shared" si="36"/>
        <v>216700</v>
      </c>
    </row>
    <row r="1181" spans="1:17" ht="12.75" customHeight="1">
      <c r="A1181" s="105">
        <v>216800</v>
      </c>
      <c r="B1181" s="38" t="s">
        <v>9206</v>
      </c>
      <c r="C1181" s="1055">
        <v>21129</v>
      </c>
      <c r="D1181" s="1055">
        <v>216800</v>
      </c>
      <c r="E1181" s="1055"/>
      <c r="F1181" s="1055">
        <v>125011</v>
      </c>
      <c r="G1181" s="38">
        <v>2122</v>
      </c>
      <c r="H1181" s="38"/>
      <c r="I1181" s="93" t="str">
        <f t="shared" si="37"/>
        <v/>
      </c>
      <c r="J1181" s="547"/>
      <c r="Q1181" s="93" t="str">
        <f t="shared" si="36"/>
        <v>216800</v>
      </c>
    </row>
    <row r="1182" spans="1:17" ht="12.75" customHeight="1">
      <c r="A1182" s="838">
        <v>216900</v>
      </c>
      <c r="B1182" s="839" t="s">
        <v>9210</v>
      </c>
      <c r="C1182" s="831">
        <v>23922</v>
      </c>
      <c r="D1182" s="831">
        <v>216900</v>
      </c>
      <c r="E1182" s="831"/>
      <c r="F1182" s="831">
        <v>480109</v>
      </c>
      <c r="G1182" s="835">
        <v>2122</v>
      </c>
      <c r="H1182" s="835"/>
      <c r="I1182" s="836" t="str">
        <f t="shared" si="37"/>
        <v/>
      </c>
      <c r="J1182" s="837"/>
      <c r="Q1182" s="93" t="str">
        <f t="shared" si="36"/>
        <v>216900</v>
      </c>
    </row>
    <row r="1183" spans="1:17" ht="12.75" customHeight="1">
      <c r="A1183" s="838">
        <v>217000</v>
      </c>
      <c r="B1183" s="839" t="s">
        <v>9217</v>
      </c>
      <c r="C1183" s="831">
        <v>21204</v>
      </c>
      <c r="D1183" s="831">
        <v>217000</v>
      </c>
      <c r="E1183" s="831"/>
      <c r="F1183" s="831">
        <v>540000</v>
      </c>
      <c r="G1183" s="835">
        <v>2122</v>
      </c>
      <c r="H1183" s="835"/>
      <c r="I1183" s="836" t="str">
        <f t="shared" si="37"/>
        <v/>
      </c>
      <c r="J1183" s="837"/>
      <c r="Q1183" s="93" t="str">
        <f t="shared" si="36"/>
        <v>217000</v>
      </c>
    </row>
    <row r="1184" spans="1:17" ht="12.75" customHeight="1">
      <c r="A1184" s="105">
        <v>217100</v>
      </c>
      <c r="B1184" s="52" t="s">
        <v>9221</v>
      </c>
      <c r="C1184" s="1050">
        <v>21205</v>
      </c>
      <c r="D1184" s="1050">
        <v>217100</v>
      </c>
      <c r="E1184" s="1050"/>
      <c r="F1184" s="1050">
        <v>125037</v>
      </c>
      <c r="G1184" s="38">
        <v>2122</v>
      </c>
      <c r="H1184" s="38"/>
      <c r="I1184" s="93" t="str">
        <f t="shared" si="37"/>
        <v/>
      </c>
      <c r="J1184" s="547"/>
      <c r="Q1184" s="93" t="str">
        <f t="shared" si="36"/>
        <v>217100</v>
      </c>
    </row>
    <row r="1185" spans="1:17" ht="12.75" customHeight="1">
      <c r="A1185" s="105">
        <v>217200</v>
      </c>
      <c r="B1185" s="110" t="s">
        <v>9224</v>
      </c>
      <c r="C1185" s="1050">
        <v>23262</v>
      </c>
      <c r="D1185" s="1050">
        <v>217200</v>
      </c>
      <c r="E1185" s="1050"/>
      <c r="F1185" s="1050">
        <v>116171</v>
      </c>
      <c r="G1185" s="38"/>
      <c r="H1185" s="38"/>
      <c r="I1185" s="93" t="str">
        <f t="shared" si="37"/>
        <v/>
      </c>
      <c r="J1185" s="547"/>
      <c r="Q1185" s="93" t="str">
        <f t="shared" si="36"/>
        <v>217200</v>
      </c>
    </row>
    <row r="1186" spans="1:17" ht="12.75" customHeight="1">
      <c r="A1186" s="105">
        <v>217300</v>
      </c>
      <c r="B1186" s="862" t="s">
        <v>9227</v>
      </c>
      <c r="C1186" s="864">
        <v>23232</v>
      </c>
      <c r="D1186" s="831">
        <v>217300</v>
      </c>
      <c r="E1186" s="864"/>
      <c r="F1186" s="864">
        <v>125011</v>
      </c>
      <c r="G1186" s="865">
        <v>2122</v>
      </c>
      <c r="H1186" s="865"/>
      <c r="I1186" s="866" t="str">
        <f t="shared" si="37"/>
        <v/>
      </c>
      <c r="J1186" s="867"/>
      <c r="Q1186" s="93" t="str">
        <f t="shared" si="36"/>
        <v>217300</v>
      </c>
    </row>
    <row r="1187" spans="1:17" ht="12.75" customHeight="1">
      <c r="A1187" s="838">
        <v>217400</v>
      </c>
      <c r="B1187" s="862" t="s">
        <v>9228</v>
      </c>
      <c r="C1187" s="864">
        <v>23232</v>
      </c>
      <c r="D1187" s="858">
        <v>217400</v>
      </c>
      <c r="E1187" s="864"/>
      <c r="F1187" s="864">
        <v>125011</v>
      </c>
      <c r="G1187" s="865">
        <v>2122</v>
      </c>
      <c r="H1187" s="865"/>
      <c r="I1187" s="866" t="str">
        <f t="shared" si="37"/>
        <v/>
      </c>
      <c r="J1187" s="867"/>
      <c r="Q1187" s="93" t="str">
        <f t="shared" si="36"/>
        <v>217400</v>
      </c>
    </row>
    <row r="1188" spans="1:17" ht="12.75" customHeight="1">
      <c r="A1188" s="863">
        <v>217500</v>
      </c>
      <c r="B1188" s="862" t="s">
        <v>9232</v>
      </c>
      <c r="C1188" s="864">
        <v>21206</v>
      </c>
      <c r="D1188" s="864">
        <v>217500</v>
      </c>
      <c r="E1188" s="864"/>
      <c r="F1188" s="864">
        <v>125037</v>
      </c>
      <c r="G1188" s="865">
        <v>2122</v>
      </c>
      <c r="H1188" s="865"/>
      <c r="I1188" s="866" t="str">
        <f t="shared" si="37"/>
        <v/>
      </c>
      <c r="J1188" s="867"/>
      <c r="Q1188" s="93" t="str">
        <f t="shared" si="36"/>
        <v>217500</v>
      </c>
    </row>
    <row r="1189" spans="1:17" ht="12.75" customHeight="1">
      <c r="A1189" s="105">
        <v>217600</v>
      </c>
      <c r="B1189" s="111" t="s">
        <v>9236</v>
      </c>
      <c r="C1189" s="864">
        <v>23232</v>
      </c>
      <c r="D1189" s="861">
        <v>217600</v>
      </c>
      <c r="E1189" s="1050"/>
      <c r="F1189" s="864">
        <v>125011</v>
      </c>
      <c r="G1189" s="38">
        <v>2122</v>
      </c>
      <c r="H1189" s="38"/>
      <c r="I1189" s="93" t="str">
        <f t="shared" si="37"/>
        <v/>
      </c>
      <c r="J1189" s="547"/>
      <c r="Q1189" s="93" t="str">
        <f t="shared" si="36"/>
        <v>217600</v>
      </c>
    </row>
    <row r="1190" spans="1:17" ht="12.75" customHeight="1">
      <c r="A1190" s="882">
        <v>217700</v>
      </c>
      <c r="B1190" s="881" t="s">
        <v>9244</v>
      </c>
      <c r="C1190" s="878">
        <v>21207</v>
      </c>
      <c r="D1190" s="878">
        <v>217700</v>
      </c>
      <c r="E1190" s="878"/>
      <c r="F1190" s="878">
        <v>118493</v>
      </c>
      <c r="G1190" s="883">
        <v>2122</v>
      </c>
      <c r="H1190" s="38" t="s">
        <v>9817</v>
      </c>
      <c r="I1190" s="884" t="str">
        <f t="shared" si="37"/>
        <v>End</v>
      </c>
      <c r="J1190" s="885"/>
      <c r="Q1190" s="93" t="str">
        <f t="shared" si="36"/>
        <v>217700</v>
      </c>
    </row>
    <row r="1191" spans="1:17" ht="12.75" customHeight="1">
      <c r="A1191" s="838">
        <v>217800</v>
      </c>
      <c r="B1191" s="875" t="s">
        <v>9245</v>
      </c>
      <c r="C1191" s="878">
        <v>23232</v>
      </c>
      <c r="D1191" s="831">
        <v>217800</v>
      </c>
      <c r="E1191" s="878"/>
      <c r="F1191" s="878">
        <v>125011</v>
      </c>
      <c r="G1191" s="883">
        <v>2122</v>
      </c>
      <c r="H1191" s="883"/>
      <c r="I1191" s="884" t="str">
        <f t="shared" si="37"/>
        <v/>
      </c>
      <c r="J1191" s="885"/>
      <c r="Q1191" s="93" t="str">
        <f t="shared" si="36"/>
        <v>217800</v>
      </c>
    </row>
    <row r="1192" spans="1:17" ht="12.75" customHeight="1">
      <c r="A1192" s="889">
        <v>217900</v>
      </c>
      <c r="B1192" s="890" t="s">
        <v>9257</v>
      </c>
      <c r="C1192" s="891">
        <v>21209</v>
      </c>
      <c r="D1192" s="891">
        <v>217900</v>
      </c>
      <c r="E1192" s="891"/>
      <c r="F1192" s="891">
        <v>112102</v>
      </c>
      <c r="G1192" s="890">
        <v>2122</v>
      </c>
      <c r="H1192" s="890"/>
      <c r="I1192" s="892" t="str">
        <f t="shared" si="37"/>
        <v/>
      </c>
      <c r="J1192" s="893"/>
      <c r="Q1192" s="93" t="str">
        <f t="shared" si="36"/>
        <v>217900</v>
      </c>
    </row>
    <row r="1193" spans="1:17" ht="12.75" customHeight="1">
      <c r="A1193" s="889">
        <v>218000</v>
      </c>
      <c r="B1193" s="895" t="s">
        <v>9260</v>
      </c>
      <c r="C1193" s="891">
        <v>21210</v>
      </c>
      <c r="D1193" s="891">
        <v>218000</v>
      </c>
      <c r="E1193" s="891"/>
      <c r="F1193" s="891">
        <v>530405</v>
      </c>
      <c r="G1193" s="890">
        <v>2122</v>
      </c>
      <c r="H1193" s="890"/>
      <c r="I1193" s="892" t="str">
        <f t="shared" si="37"/>
        <v/>
      </c>
      <c r="J1193" s="893"/>
      <c r="Q1193" s="93" t="str">
        <f t="shared" si="36"/>
        <v>218000</v>
      </c>
    </row>
    <row r="1194" spans="1:17" ht="12.75" customHeight="1">
      <c r="A1194" s="889">
        <v>218100</v>
      </c>
      <c r="B1194" s="895" t="s">
        <v>9261</v>
      </c>
      <c r="C1194" s="891">
        <v>21211</v>
      </c>
      <c r="D1194" s="891">
        <v>218100</v>
      </c>
      <c r="E1194" s="891"/>
      <c r="F1194" s="891">
        <v>114089</v>
      </c>
      <c r="G1194" s="890">
        <v>2122</v>
      </c>
      <c r="H1194" s="890"/>
      <c r="I1194" s="892" t="str">
        <f t="shared" si="37"/>
        <v/>
      </c>
      <c r="J1194" s="893"/>
      <c r="Q1194" s="93" t="str">
        <f t="shared" si="36"/>
        <v>218100</v>
      </c>
    </row>
    <row r="1195" spans="1:17" ht="12.75" customHeight="1">
      <c r="A1195" s="932">
        <v>218200</v>
      </c>
      <c r="B1195" s="916" t="s">
        <v>9294</v>
      </c>
      <c r="C1195" s="912">
        <v>22323</v>
      </c>
      <c r="D1195" s="912">
        <v>218200</v>
      </c>
      <c r="E1195" s="912"/>
      <c r="F1195" s="912">
        <v>126030</v>
      </c>
      <c r="G1195" s="916">
        <v>2122</v>
      </c>
      <c r="H1195" s="916"/>
      <c r="I1195" s="917" t="str">
        <f t="shared" si="37"/>
        <v/>
      </c>
      <c r="J1195" s="918"/>
      <c r="Q1195" s="93" t="str">
        <f t="shared" si="36"/>
        <v>218200</v>
      </c>
    </row>
    <row r="1196" spans="1:17" ht="12.75" customHeight="1">
      <c r="A1196" s="932">
        <v>218300</v>
      </c>
      <c r="B1196" s="925" t="s">
        <v>9296</v>
      </c>
      <c r="C1196" s="912">
        <v>22324</v>
      </c>
      <c r="D1196" s="912">
        <v>218300</v>
      </c>
      <c r="E1196" s="912"/>
      <c r="F1196" s="912">
        <v>410101</v>
      </c>
      <c r="G1196" s="916">
        <v>2122</v>
      </c>
      <c r="H1196" s="916"/>
      <c r="I1196" s="917" t="str">
        <f t="shared" si="37"/>
        <v/>
      </c>
      <c r="J1196" s="918"/>
      <c r="Q1196" s="93" t="str">
        <f t="shared" si="36"/>
        <v>218300</v>
      </c>
    </row>
    <row r="1197" spans="1:17" ht="12.75" customHeight="1">
      <c r="A1197" s="983">
        <v>218400</v>
      </c>
      <c r="B1197" s="975" t="s">
        <v>9336</v>
      </c>
      <c r="C1197" s="970" t="s">
        <v>3863</v>
      </c>
      <c r="D1197" s="970">
        <v>218400</v>
      </c>
      <c r="E1197" s="970"/>
      <c r="F1197" s="970">
        <v>540000</v>
      </c>
      <c r="G1197" s="976">
        <v>2122</v>
      </c>
      <c r="H1197" s="976"/>
      <c r="I1197" s="977" t="str">
        <f t="shared" si="37"/>
        <v/>
      </c>
      <c r="J1197" s="978"/>
      <c r="Q1197" s="93" t="str">
        <f t="shared" si="36"/>
        <v>218400</v>
      </c>
    </row>
    <row r="1198" spans="1:17" ht="12.75" customHeight="1">
      <c r="A1198" s="889">
        <v>218500</v>
      </c>
      <c r="B1198" s="1080" t="s">
        <v>9447</v>
      </c>
      <c r="C1198" s="1084">
        <v>21214</v>
      </c>
      <c r="D1198" s="831">
        <v>218500</v>
      </c>
      <c r="E1198" s="1084"/>
      <c r="F1198" s="1084">
        <v>111092</v>
      </c>
      <c r="G1198" s="1090">
        <v>2223</v>
      </c>
      <c r="H1198" s="1090"/>
      <c r="I1198" s="1092" t="str">
        <f t="shared" si="37"/>
        <v/>
      </c>
      <c r="J1198" s="1093"/>
      <c r="Q1198" s="93" t="str">
        <f t="shared" si="36"/>
        <v>218500</v>
      </c>
    </row>
    <row r="1199" spans="1:17" ht="12.75" customHeight="1">
      <c r="A1199" s="1133">
        <v>218600</v>
      </c>
      <c r="B1199" s="1126" t="s">
        <v>9476</v>
      </c>
      <c r="C1199" s="1121">
        <v>21178</v>
      </c>
      <c r="D1199" s="1121">
        <v>218600</v>
      </c>
      <c r="E1199" s="1121"/>
      <c r="F1199" s="1121">
        <v>673000</v>
      </c>
      <c r="G1199" s="1122">
        <v>2223</v>
      </c>
      <c r="H1199" s="1122"/>
      <c r="I1199" s="1129" t="str">
        <f t="shared" si="37"/>
        <v/>
      </c>
      <c r="J1199" s="1130"/>
      <c r="Q1199" s="93" t="str">
        <f t="shared" si="36"/>
        <v>218600</v>
      </c>
    </row>
    <row r="1200" spans="1:17" ht="12.75" customHeight="1">
      <c r="A1200" s="1133">
        <v>218700</v>
      </c>
      <c r="B1200" s="1126" t="s">
        <v>9477</v>
      </c>
      <c r="C1200" s="1121">
        <v>23933</v>
      </c>
      <c r="D1200" s="1121">
        <v>218700</v>
      </c>
      <c r="E1200" s="1121"/>
      <c r="F1200" s="1121">
        <v>126030</v>
      </c>
      <c r="G1200" s="1122">
        <v>2223</v>
      </c>
      <c r="H1200" s="1122"/>
      <c r="I1200" s="1129" t="str">
        <f t="shared" si="37"/>
        <v/>
      </c>
      <c r="J1200" s="1130"/>
      <c r="Q1200" s="93" t="str">
        <f t="shared" si="36"/>
        <v>218700</v>
      </c>
    </row>
    <row r="1201" spans="1:17" ht="12.75" customHeight="1">
      <c r="A1201" s="889">
        <v>218800</v>
      </c>
      <c r="B1201" s="1126" t="s">
        <v>9479</v>
      </c>
      <c r="C1201" s="1121" t="s">
        <v>3864</v>
      </c>
      <c r="D1201" s="1121">
        <v>218800</v>
      </c>
      <c r="E1201" s="1121"/>
      <c r="F1201" s="1121">
        <v>530100</v>
      </c>
      <c r="G1201" s="1122">
        <v>2223</v>
      </c>
      <c r="H1201" s="1122"/>
      <c r="I1201" s="1129" t="str">
        <f t="shared" si="37"/>
        <v/>
      </c>
      <c r="J1201" s="1130"/>
      <c r="Q1201" s="93" t="str">
        <f t="shared" si="36"/>
        <v>218800</v>
      </c>
    </row>
    <row r="1202" spans="1:17" ht="12.75" customHeight="1">
      <c r="A1202" s="1133">
        <v>218900</v>
      </c>
      <c r="B1202" s="1126" t="s">
        <v>9499</v>
      </c>
      <c r="C1202" s="1121">
        <v>21216</v>
      </c>
      <c r="D1202" s="1121">
        <v>218900</v>
      </c>
      <c r="E1202" s="1121"/>
      <c r="F1202" s="1121">
        <v>540000</v>
      </c>
      <c r="G1202" s="1122">
        <v>2122</v>
      </c>
      <c r="H1202" s="1122"/>
      <c r="I1202" s="1129" t="str">
        <f t="shared" si="37"/>
        <v/>
      </c>
      <c r="J1202" s="1130"/>
      <c r="Q1202" s="93" t="str">
        <f t="shared" si="36"/>
        <v>218900</v>
      </c>
    </row>
    <row r="1203" spans="1:17" ht="12.75" customHeight="1">
      <c r="A1203" s="932">
        <v>219000</v>
      </c>
      <c r="B1203" s="1126" t="s">
        <v>9510</v>
      </c>
      <c r="C1203" s="1121">
        <v>23003</v>
      </c>
      <c r="D1203" s="970">
        <v>219000</v>
      </c>
      <c r="E1203" s="1121"/>
      <c r="F1203" s="1121">
        <v>590000</v>
      </c>
      <c r="G1203" s="1122">
        <v>2223</v>
      </c>
      <c r="H1203" s="1122"/>
      <c r="I1203" s="1129" t="str">
        <f t="shared" si="37"/>
        <v/>
      </c>
      <c r="J1203" s="1130"/>
      <c r="Q1203" s="93" t="str">
        <f t="shared" si="36"/>
        <v>219000</v>
      </c>
    </row>
    <row r="1204" spans="1:17" ht="12.75" customHeight="1">
      <c r="A1204" s="1133">
        <v>219100</v>
      </c>
      <c r="B1204" s="1126" t="s">
        <v>9514</v>
      </c>
      <c r="C1204" s="1121" t="s">
        <v>9511</v>
      </c>
      <c r="D1204" s="1121">
        <v>219100</v>
      </c>
      <c r="E1204" s="1121"/>
      <c r="F1204" s="1121">
        <v>112102</v>
      </c>
      <c r="G1204" s="1122">
        <v>2223</v>
      </c>
      <c r="H1204" s="1122"/>
      <c r="I1204" s="1129" t="str">
        <f t="shared" si="37"/>
        <v/>
      </c>
      <c r="J1204" s="1130"/>
      <c r="Q1204" s="93" t="str">
        <f t="shared" si="36"/>
        <v>219100</v>
      </c>
    </row>
    <row r="1205" spans="1:17" ht="12.75" customHeight="1">
      <c r="A1205" s="1133">
        <v>219200</v>
      </c>
      <c r="B1205" s="1205" t="s">
        <v>9547</v>
      </c>
      <c r="C1205" s="1199">
        <v>21217</v>
      </c>
      <c r="D1205" s="1199">
        <v>219200</v>
      </c>
      <c r="E1205" s="1199"/>
      <c r="F1205" s="1199">
        <v>112107</v>
      </c>
      <c r="G1205" s="1202">
        <v>2223</v>
      </c>
      <c r="H1205" s="1202"/>
      <c r="I1205" s="1203" t="str">
        <f t="shared" si="37"/>
        <v/>
      </c>
      <c r="J1205" s="1204"/>
      <c r="Q1205" s="93" t="str">
        <f t="shared" si="36"/>
        <v>219200</v>
      </c>
    </row>
    <row r="1206" spans="1:17" ht="12.75" customHeight="1">
      <c r="A1206" s="1213">
        <v>219300</v>
      </c>
      <c r="B1206" s="1214" t="s">
        <v>9556</v>
      </c>
      <c r="C1206" s="1199">
        <v>21218</v>
      </c>
      <c r="D1206" s="1199">
        <v>219300</v>
      </c>
      <c r="E1206" s="1199"/>
      <c r="F1206" s="1199">
        <v>111123</v>
      </c>
      <c r="G1206" s="1202">
        <v>2223</v>
      </c>
      <c r="H1206" s="1202"/>
      <c r="I1206" s="1203" t="str">
        <f t="shared" si="37"/>
        <v/>
      </c>
      <c r="J1206" s="1204"/>
      <c r="Q1206" s="93" t="str">
        <f t="shared" si="36"/>
        <v>219300</v>
      </c>
    </row>
    <row r="1207" spans="1:17" ht="12.75" customHeight="1">
      <c r="A1207" s="1225">
        <v>219400</v>
      </c>
      <c r="B1207" s="1230" t="s">
        <v>9567</v>
      </c>
      <c r="C1207" s="1221">
        <v>22103</v>
      </c>
      <c r="D1207" s="1221">
        <v>219400</v>
      </c>
      <c r="E1207" s="1221"/>
      <c r="F1207" s="1221">
        <v>111123</v>
      </c>
      <c r="G1207" s="1226">
        <v>2223</v>
      </c>
      <c r="H1207" s="1226"/>
      <c r="I1207" s="1227" t="str">
        <f t="shared" si="37"/>
        <v/>
      </c>
      <c r="J1207" s="1228"/>
      <c r="Q1207" s="93" t="str">
        <f t="shared" si="36"/>
        <v>219400</v>
      </c>
    </row>
    <row r="1208" spans="1:17" ht="12.75" customHeight="1">
      <c r="A1208" s="1133">
        <v>219500</v>
      </c>
      <c r="B1208" s="52" t="s">
        <v>9609</v>
      </c>
      <c r="C1208" s="1253" t="s">
        <v>9611</v>
      </c>
      <c r="D1208" s="1121">
        <v>219500</v>
      </c>
      <c r="E1208" s="1253"/>
      <c r="F1208" s="1253">
        <v>590000</v>
      </c>
      <c r="G1208" s="38">
        <v>2223</v>
      </c>
      <c r="H1208" s="38"/>
      <c r="I1208" s="93" t="str">
        <f t="shared" si="37"/>
        <v/>
      </c>
      <c r="J1208" s="547"/>
      <c r="Q1208" s="93" t="str">
        <f t="shared" si="36"/>
        <v>219500</v>
      </c>
    </row>
    <row r="1209" spans="1:17" ht="12.75" customHeight="1">
      <c r="A1209" s="1282">
        <v>219600</v>
      </c>
      <c r="B1209" s="52" t="s">
        <v>9717</v>
      </c>
      <c r="C1209" s="1259" t="s">
        <v>5123</v>
      </c>
      <c r="D1209" s="1121">
        <v>219600</v>
      </c>
      <c r="E1209" s="1259"/>
      <c r="F1209" s="1259">
        <v>590000</v>
      </c>
      <c r="G1209" s="1260">
        <v>2223</v>
      </c>
      <c r="H1209" s="1260"/>
      <c r="I1209" s="1261" t="str">
        <f t="shared" si="37"/>
        <v/>
      </c>
      <c r="J1209" s="1262"/>
      <c r="Q1209" s="93" t="str">
        <f t="shared" si="36"/>
        <v>219600</v>
      </c>
    </row>
    <row r="1210" spans="1:17" ht="12.75" customHeight="1">
      <c r="A1210" s="105">
        <v>219700</v>
      </c>
      <c r="B1210" s="52" t="s">
        <v>9728</v>
      </c>
      <c r="C1210" s="1300" t="s">
        <v>9725</v>
      </c>
      <c r="D1210" s="1300">
        <v>219700</v>
      </c>
      <c r="E1210" s="1300"/>
      <c r="F1210" s="1300">
        <v>126030</v>
      </c>
      <c r="G1210" s="1260">
        <v>2223</v>
      </c>
      <c r="H1210" s="38"/>
      <c r="I1210" s="93" t="str">
        <f t="shared" si="37"/>
        <v/>
      </c>
      <c r="J1210" s="547"/>
      <c r="Q1210" s="93" t="str">
        <f t="shared" si="36"/>
        <v>219700</v>
      </c>
    </row>
    <row r="1211" spans="1:17" ht="12.75" customHeight="1">
      <c r="A1211" s="1213">
        <v>219800</v>
      </c>
      <c r="B1211" s="52" t="s">
        <v>9735</v>
      </c>
      <c r="C1211" s="1301" t="s">
        <v>5577</v>
      </c>
      <c r="D1211" s="1301">
        <v>219800</v>
      </c>
      <c r="E1211" s="1301"/>
      <c r="F1211" s="1301">
        <v>530405</v>
      </c>
      <c r="G1211" s="38">
        <v>2324</v>
      </c>
      <c r="H1211" s="38"/>
      <c r="I1211" s="93" t="str">
        <f t="shared" si="37"/>
        <v/>
      </c>
      <c r="J1211" s="547"/>
      <c r="Q1211" s="93" t="str">
        <f t="shared" si="36"/>
        <v>219800</v>
      </c>
    </row>
    <row r="1212" spans="1:17" ht="12.75" customHeight="1">
      <c r="A1212" s="1133">
        <v>219900</v>
      </c>
      <c r="B1212" s="1126" t="s">
        <v>9479</v>
      </c>
      <c r="C1212" s="1331" t="s">
        <v>5124</v>
      </c>
      <c r="D1212" s="1331">
        <v>219900</v>
      </c>
      <c r="E1212" s="1331"/>
      <c r="F1212" s="1331">
        <v>530100</v>
      </c>
      <c r="G1212" s="38">
        <v>2223</v>
      </c>
      <c r="H1212" s="38"/>
      <c r="I1212" s="93" t="str">
        <f t="shared" si="37"/>
        <v/>
      </c>
      <c r="J1212" s="547"/>
      <c r="Q1212" s="93" t="str">
        <f t="shared" si="36"/>
        <v>219900</v>
      </c>
    </row>
    <row r="1213" spans="1:17" ht="12.75" customHeight="1">
      <c r="A1213" s="1395" t="s">
        <v>9835</v>
      </c>
      <c r="B1213" s="1411" t="s">
        <v>9479</v>
      </c>
      <c r="C1213" s="1397">
        <v>21220</v>
      </c>
      <c r="D1213" s="1395" t="s">
        <v>9835</v>
      </c>
      <c r="E1213" s="1397"/>
      <c r="F1213" s="1397">
        <v>530100</v>
      </c>
      <c r="G1213" s="1396"/>
      <c r="H1213" s="1396"/>
      <c r="I1213" s="1398" t="str">
        <f t="shared" ref="I1213:I1214" si="38">LEFT(H1213,3)</f>
        <v/>
      </c>
      <c r="J1213" s="1399"/>
      <c r="Q1213" s="93" t="str">
        <f t="shared" si="36"/>
        <v>21AA00</v>
      </c>
    </row>
    <row r="1214" spans="1:17" ht="12.75" customHeight="1">
      <c r="A1214" s="1395" t="s">
        <v>9850</v>
      </c>
      <c r="B1214" s="1363" t="s">
        <v>9849</v>
      </c>
      <c r="C1214" s="1397">
        <v>21221</v>
      </c>
      <c r="D1214" s="1395" t="s">
        <v>9850</v>
      </c>
      <c r="E1214" s="1397"/>
      <c r="F1214" s="1397">
        <v>126039</v>
      </c>
      <c r="G1214" s="1396">
        <v>2324</v>
      </c>
      <c r="H1214" s="1396"/>
      <c r="I1214" s="1398" t="str">
        <f t="shared" si="38"/>
        <v/>
      </c>
      <c r="J1214" s="1399"/>
      <c r="Q1214" s="93" t="str">
        <f t="shared" si="36"/>
        <v>21AB00</v>
      </c>
    </row>
    <row r="1215" spans="1:17" ht="12.75" customHeight="1">
      <c r="A1215" s="1395" t="s">
        <v>9863</v>
      </c>
      <c r="B1215" s="1411" t="s">
        <v>9864</v>
      </c>
      <c r="C1215" s="1397">
        <v>21132</v>
      </c>
      <c r="D1215" s="1395" t="s">
        <v>9863</v>
      </c>
      <c r="E1215" s="1397"/>
      <c r="F1215" s="1397">
        <v>112107</v>
      </c>
      <c r="G1215" s="1396">
        <v>2324</v>
      </c>
      <c r="H1215" s="1396"/>
      <c r="I1215" s="1398" t="str">
        <f>LEFT(H1215,3)</f>
        <v/>
      </c>
      <c r="J1215" s="1399"/>
      <c r="Q1215" s="93" t="str">
        <f t="shared" si="36"/>
        <v>21AC00</v>
      </c>
    </row>
    <row r="1216" spans="1:17" ht="12.75" customHeight="1">
      <c r="A1216" s="1449" t="s">
        <v>9874</v>
      </c>
      <c r="B1216" s="1363" t="s">
        <v>9875</v>
      </c>
      <c r="C1216" s="1439">
        <v>22500</v>
      </c>
      <c r="D1216" s="1449" t="s">
        <v>9874</v>
      </c>
      <c r="E1216" s="1439"/>
      <c r="F1216" s="1439">
        <v>126039</v>
      </c>
      <c r="G1216" s="1440">
        <v>2324</v>
      </c>
      <c r="H1216" s="1440"/>
      <c r="I1216" s="1446" t="str">
        <f>LEFT(H1216,3)</f>
        <v/>
      </c>
      <c r="J1216" s="1447"/>
      <c r="Q1216" s="93" t="str">
        <f t="shared" si="36"/>
        <v>21AD00</v>
      </c>
    </row>
    <row r="1217" spans="1:17" ht="12.75" customHeight="1">
      <c r="A1217" s="1449" t="s">
        <v>9893</v>
      </c>
      <c r="B1217" s="1464" t="s">
        <v>9895</v>
      </c>
      <c r="C1217" s="1439">
        <v>22104</v>
      </c>
      <c r="D1217" s="1449" t="s">
        <v>9893</v>
      </c>
      <c r="E1217" s="1439"/>
      <c r="F1217" s="1439">
        <v>126030</v>
      </c>
      <c r="G1217" s="1440">
        <v>2324</v>
      </c>
      <c r="H1217" s="1440"/>
      <c r="I1217" s="1446" t="str">
        <f>LEFT(H1217,3)</f>
        <v/>
      </c>
      <c r="J1217" s="1447"/>
      <c r="Q1217" s="93" t="str">
        <f t="shared" si="36"/>
        <v>21AE00</v>
      </c>
    </row>
    <row r="1218" spans="1:17" ht="12.75" customHeight="1">
      <c r="A1218" s="101">
        <v>230000</v>
      </c>
      <c r="B1218" s="110" t="s">
        <v>3827</v>
      </c>
      <c r="C1218" s="129">
        <v>23401</v>
      </c>
      <c r="D1218" s="129">
        <v>230000</v>
      </c>
      <c r="E1218" s="129"/>
      <c r="F1218" s="129">
        <v>720000</v>
      </c>
      <c r="G1218" s="102">
        <v>1011</v>
      </c>
      <c r="H1218" s="38" t="s">
        <v>6079</v>
      </c>
      <c r="I1218" s="93" t="str">
        <f t="shared" si="37"/>
        <v>End</v>
      </c>
      <c r="Q1218" s="93" t="str">
        <f t="shared" si="36"/>
        <v>230000</v>
      </c>
    </row>
    <row r="1219" spans="1:17" ht="12.75" customHeight="1">
      <c r="A1219" s="101">
        <v>230000</v>
      </c>
      <c r="B1219" s="110" t="s">
        <v>3827</v>
      </c>
      <c r="C1219" s="129">
        <v>23402</v>
      </c>
      <c r="D1219" s="129">
        <v>230000</v>
      </c>
      <c r="E1219" s="129"/>
      <c r="F1219" s="129">
        <v>720000</v>
      </c>
      <c r="G1219" s="102">
        <v>1112</v>
      </c>
      <c r="H1219" s="38" t="s">
        <v>6079</v>
      </c>
      <c r="I1219" s="93" t="str">
        <f t="shared" si="37"/>
        <v>End</v>
      </c>
      <c r="Q1219" s="93" t="str">
        <f t="shared" si="36"/>
        <v>230000</v>
      </c>
    </row>
    <row r="1220" spans="1:17" ht="12.75" customHeight="1">
      <c r="A1220" s="101">
        <v>230000</v>
      </c>
      <c r="B1220" s="110" t="s">
        <v>3827</v>
      </c>
      <c r="C1220" s="129">
        <v>23400</v>
      </c>
      <c r="D1220" s="129">
        <v>230000</v>
      </c>
      <c r="E1220" s="129"/>
      <c r="F1220" s="129">
        <v>720000</v>
      </c>
      <c r="G1220" s="106" t="s">
        <v>3851</v>
      </c>
      <c r="H1220" s="38" t="s">
        <v>6079</v>
      </c>
      <c r="I1220" s="93" t="str">
        <f t="shared" si="37"/>
        <v>End</v>
      </c>
      <c r="Q1220" s="93" t="str">
        <f t="shared" si="36"/>
        <v>230000</v>
      </c>
    </row>
    <row r="1221" spans="1:17" ht="12.75" customHeight="1">
      <c r="A1221" s="101">
        <v>230004</v>
      </c>
      <c r="B1221" s="38" t="s">
        <v>5738</v>
      </c>
      <c r="C1221" s="129" t="s">
        <v>5734</v>
      </c>
      <c r="D1221" s="129">
        <v>230004</v>
      </c>
      <c r="E1221" s="129"/>
      <c r="F1221" s="57">
        <v>310000</v>
      </c>
      <c r="G1221" s="102"/>
      <c r="H1221" s="38" t="s">
        <v>6616</v>
      </c>
      <c r="I1221" s="93" t="str">
        <f t="shared" si="37"/>
        <v>End</v>
      </c>
      <c r="Q1221" s="93" t="str">
        <f t="shared" si="36"/>
        <v>230004</v>
      </c>
    </row>
    <row r="1222" spans="1:17" ht="12.75" customHeight="1">
      <c r="A1222" s="57">
        <v>230008</v>
      </c>
      <c r="B1222" s="58" t="s">
        <v>937</v>
      </c>
      <c r="C1222" s="57">
        <v>22300</v>
      </c>
      <c r="D1222" s="57">
        <v>230008</v>
      </c>
      <c r="E1222" s="57"/>
      <c r="F1222" s="57">
        <v>310000</v>
      </c>
      <c r="G1222" s="102"/>
      <c r="H1222" s="38" t="s">
        <v>6080</v>
      </c>
      <c r="I1222" s="93" t="str">
        <f t="shared" si="37"/>
        <v>End</v>
      </c>
      <c r="Q1222" s="93" t="str">
        <f t="shared" si="36"/>
        <v>230008</v>
      </c>
    </row>
    <row r="1223" spans="1:17" ht="12.75" customHeight="1">
      <c r="A1223" s="101">
        <v>230100</v>
      </c>
      <c r="B1223" s="110" t="s">
        <v>6162</v>
      </c>
      <c r="C1223" s="129" t="s">
        <v>6161</v>
      </c>
      <c r="D1223" s="129">
        <v>230100</v>
      </c>
      <c r="E1223" s="129"/>
      <c r="F1223" s="129">
        <v>310000</v>
      </c>
      <c r="G1223" s="102">
        <v>1516</v>
      </c>
      <c r="H1223" s="38" t="s">
        <v>6520</v>
      </c>
      <c r="I1223" s="93" t="str">
        <f t="shared" si="37"/>
        <v>End</v>
      </c>
      <c r="Q1223" s="93" t="str">
        <f t="shared" si="36"/>
        <v>230100</v>
      </c>
    </row>
    <row r="1224" spans="1:17" ht="12.75" customHeight="1">
      <c r="A1224" s="101">
        <v>230104</v>
      </c>
      <c r="B1224" s="38" t="s">
        <v>5739</v>
      </c>
      <c r="C1224" s="129" t="s">
        <v>5735</v>
      </c>
      <c r="D1224" s="129">
        <v>230104</v>
      </c>
      <c r="E1224" s="129"/>
      <c r="F1224" s="57">
        <v>310000</v>
      </c>
      <c r="G1224" s="102"/>
      <c r="H1224" s="38" t="s">
        <v>8459</v>
      </c>
      <c r="I1224" s="93" t="str">
        <f t="shared" si="37"/>
        <v>End</v>
      </c>
      <c r="Q1224" s="93" t="str">
        <f t="shared" si="36"/>
        <v>230104</v>
      </c>
    </row>
    <row r="1225" spans="1:17" ht="12.75" customHeight="1">
      <c r="A1225" s="57">
        <v>230108</v>
      </c>
      <c r="B1225" s="58" t="s">
        <v>938</v>
      </c>
      <c r="C1225" s="57">
        <v>22303</v>
      </c>
      <c r="D1225" s="57">
        <v>230108</v>
      </c>
      <c r="E1225" s="57"/>
      <c r="F1225" s="57">
        <v>310000</v>
      </c>
      <c r="G1225" s="102"/>
      <c r="H1225" s="38" t="s">
        <v>6080</v>
      </c>
      <c r="I1225" s="93" t="str">
        <f t="shared" si="37"/>
        <v>End</v>
      </c>
      <c r="Q1225" s="93" t="str">
        <f t="shared" si="36"/>
        <v>230108</v>
      </c>
    </row>
    <row r="1226" spans="1:17" ht="12.75" customHeight="1">
      <c r="A1226" s="818">
        <v>230200</v>
      </c>
      <c r="B1226" s="564" t="s">
        <v>9127</v>
      </c>
      <c r="C1226" s="818">
        <v>23707</v>
      </c>
      <c r="D1226" s="818">
        <v>230200</v>
      </c>
      <c r="E1226" s="818"/>
      <c r="F1226" s="818">
        <v>470017</v>
      </c>
      <c r="G1226" s="819">
        <v>2122</v>
      </c>
      <c r="H1226" s="819"/>
      <c r="I1226" s="821" t="str">
        <f t="shared" si="37"/>
        <v/>
      </c>
      <c r="J1226" s="822"/>
      <c r="K1226" s="103"/>
      <c r="Q1226" s="93" t="str">
        <f t="shared" si="36"/>
        <v>230200</v>
      </c>
    </row>
    <row r="1227" spans="1:17" ht="12.75" customHeight="1">
      <c r="A1227" s="101">
        <v>230204</v>
      </c>
      <c r="B1227" s="38" t="s">
        <v>5843</v>
      </c>
      <c r="C1227" s="129">
        <v>23111</v>
      </c>
      <c r="D1227" s="129">
        <v>230204</v>
      </c>
      <c r="E1227" s="129"/>
      <c r="F1227" s="57">
        <v>126039</v>
      </c>
      <c r="G1227" s="102"/>
      <c r="H1227" s="38" t="s">
        <v>8425</v>
      </c>
      <c r="I1227" s="93" t="str">
        <f t="shared" si="37"/>
        <v>End</v>
      </c>
      <c r="K1227" s="103"/>
      <c r="Q1227" s="93" t="str">
        <f t="shared" si="36"/>
        <v>230204</v>
      </c>
    </row>
    <row r="1228" spans="1:17" ht="12.75" customHeight="1">
      <c r="A1228" s="57">
        <v>230208</v>
      </c>
      <c r="B1228" s="58" t="s">
        <v>2433</v>
      </c>
      <c r="C1228" s="57">
        <v>22304</v>
      </c>
      <c r="D1228" s="57">
        <v>230208</v>
      </c>
      <c r="E1228" s="57"/>
      <c r="F1228" s="57">
        <v>310000</v>
      </c>
      <c r="G1228" s="102"/>
      <c r="H1228" s="38" t="s">
        <v>6080</v>
      </c>
      <c r="I1228" s="93" t="str">
        <f t="shared" si="37"/>
        <v>End</v>
      </c>
      <c r="K1228" s="103"/>
      <c r="Q1228" s="93" t="str">
        <f t="shared" si="36"/>
        <v>230208</v>
      </c>
    </row>
    <row r="1229" spans="1:17" ht="12.75" customHeight="1">
      <c r="A1229" s="1075">
        <v>230300</v>
      </c>
      <c r="B1229" s="564" t="s">
        <v>9430</v>
      </c>
      <c r="C1229" s="1075">
        <v>23703</v>
      </c>
      <c r="D1229" s="1075">
        <v>230300</v>
      </c>
      <c r="E1229" s="1075"/>
      <c r="F1229" s="818">
        <v>470017</v>
      </c>
      <c r="G1229" s="1044">
        <v>2223</v>
      </c>
      <c r="H1229" s="1044"/>
      <c r="I1229" s="1047" t="str">
        <f t="shared" si="37"/>
        <v/>
      </c>
      <c r="J1229" s="1048"/>
      <c r="Q1229" s="93" t="str">
        <f t="shared" si="36"/>
        <v>230300</v>
      </c>
    </row>
    <row r="1230" spans="1:17" ht="12.75" customHeight="1">
      <c r="A1230" s="101">
        <v>230304</v>
      </c>
      <c r="B1230" s="38" t="s">
        <v>5981</v>
      </c>
      <c r="C1230" s="129" t="s">
        <v>5975</v>
      </c>
      <c r="D1230" s="129">
        <v>230304</v>
      </c>
      <c r="E1230" s="129"/>
      <c r="F1230" s="57">
        <v>310000</v>
      </c>
      <c r="G1230" s="102"/>
      <c r="H1230" s="38" t="s">
        <v>6616</v>
      </c>
      <c r="I1230" s="93" t="str">
        <f t="shared" si="37"/>
        <v>End</v>
      </c>
      <c r="Q1230" s="93" t="str">
        <f t="shared" ref="Q1230:Q1293" si="39">TEXT($A1230,0)</f>
        <v>230304</v>
      </c>
    </row>
    <row r="1231" spans="1:17" ht="12.75" customHeight="1">
      <c r="A1231" s="57">
        <v>230308</v>
      </c>
      <c r="B1231" s="58" t="s">
        <v>2434</v>
      </c>
      <c r="C1231" s="57">
        <v>22305</v>
      </c>
      <c r="D1231" s="57">
        <v>230308</v>
      </c>
      <c r="E1231" s="57"/>
      <c r="F1231" s="57">
        <v>310000</v>
      </c>
      <c r="G1231" s="102"/>
      <c r="H1231" s="38" t="s">
        <v>6080</v>
      </c>
      <c r="I1231" s="93" t="str">
        <f t="shared" si="37"/>
        <v>End</v>
      </c>
      <c r="Q1231" s="93" t="str">
        <f t="shared" si="39"/>
        <v>230308</v>
      </c>
    </row>
    <row r="1232" spans="1:17" ht="12.75" customHeight="1">
      <c r="A1232" s="1302">
        <v>230400</v>
      </c>
      <c r="B1232" s="564" t="s">
        <v>9731</v>
      </c>
      <c r="C1232" s="1302">
        <v>23704</v>
      </c>
      <c r="D1232" s="1302">
        <v>230400</v>
      </c>
      <c r="E1232" s="1302"/>
      <c r="F1232" s="1302">
        <v>470017</v>
      </c>
      <c r="G1232" s="1303">
        <v>2324</v>
      </c>
      <c r="H1232" s="1303"/>
      <c r="I1232" s="1305" t="str">
        <f t="shared" si="37"/>
        <v/>
      </c>
      <c r="J1232" s="1306"/>
      <c r="Q1232" s="93" t="str">
        <f t="shared" si="39"/>
        <v>230400</v>
      </c>
    </row>
    <row r="1233" spans="1:17" ht="12.75" customHeight="1">
      <c r="A1233" s="57">
        <v>230404</v>
      </c>
      <c r="B1233" s="58" t="s">
        <v>5980</v>
      </c>
      <c r="C1233" s="57" t="s">
        <v>5976</v>
      </c>
      <c r="D1233" s="57">
        <v>230404</v>
      </c>
      <c r="E1233" s="57"/>
      <c r="F1233" s="57">
        <v>310000</v>
      </c>
      <c r="G1233" s="102"/>
      <c r="H1233" s="38" t="s">
        <v>7451</v>
      </c>
      <c r="I1233" s="93" t="str">
        <f t="shared" si="37"/>
        <v>End</v>
      </c>
      <c r="Q1233" s="93" t="str">
        <f t="shared" si="39"/>
        <v>230404</v>
      </c>
    </row>
    <row r="1234" spans="1:17" ht="12.75" customHeight="1">
      <c r="A1234" s="57">
        <v>230408</v>
      </c>
      <c r="B1234" s="58" t="s">
        <v>3752</v>
      </c>
      <c r="C1234" s="57">
        <v>22301</v>
      </c>
      <c r="D1234" s="57">
        <v>230408</v>
      </c>
      <c r="E1234" s="57"/>
      <c r="F1234" s="57">
        <v>310000</v>
      </c>
      <c r="G1234" s="102"/>
      <c r="H1234" s="38" t="s">
        <v>6080</v>
      </c>
      <c r="I1234" s="93" t="str">
        <f t="shared" si="37"/>
        <v>End</v>
      </c>
      <c r="Q1234" s="93" t="str">
        <f t="shared" si="39"/>
        <v>230408</v>
      </c>
    </row>
    <row r="1235" spans="1:17" ht="12.75" customHeight="1">
      <c r="A1235" s="57">
        <v>230508</v>
      </c>
      <c r="B1235" s="58" t="s">
        <v>2436</v>
      </c>
      <c r="C1235" s="57">
        <v>22306</v>
      </c>
      <c r="D1235" s="57">
        <v>230508</v>
      </c>
      <c r="E1235" s="57"/>
      <c r="F1235" s="57">
        <v>310000</v>
      </c>
      <c r="G1235" s="102"/>
      <c r="H1235" s="38" t="s">
        <v>6080</v>
      </c>
      <c r="I1235" s="93" t="str">
        <f t="shared" si="37"/>
        <v>End</v>
      </c>
      <c r="Q1235" s="93" t="str">
        <f t="shared" si="39"/>
        <v>230508</v>
      </c>
    </row>
    <row r="1236" spans="1:17" ht="12.75" customHeight="1">
      <c r="A1236" s="57">
        <v>230608</v>
      </c>
      <c r="B1236" s="58" t="s">
        <v>2437</v>
      </c>
      <c r="C1236" s="57">
        <v>22307</v>
      </c>
      <c r="D1236" s="57">
        <v>230608</v>
      </c>
      <c r="E1236" s="57"/>
      <c r="F1236" s="57">
        <v>310000</v>
      </c>
      <c r="G1236" s="102"/>
      <c r="H1236" s="38" t="s">
        <v>6080</v>
      </c>
      <c r="I1236" s="93" t="str">
        <f t="shared" si="37"/>
        <v>End</v>
      </c>
      <c r="Q1236" s="93" t="str">
        <f t="shared" si="39"/>
        <v>230608</v>
      </c>
    </row>
    <row r="1237" spans="1:17" ht="12.75" customHeight="1">
      <c r="A1237" s="57">
        <v>230708</v>
      </c>
      <c r="B1237" s="58" t="s">
        <v>3932</v>
      </c>
      <c r="C1237" s="57">
        <v>22308</v>
      </c>
      <c r="D1237" s="57">
        <v>230708</v>
      </c>
      <c r="E1237" s="57"/>
      <c r="F1237" s="57">
        <v>310000</v>
      </c>
      <c r="G1237" s="102"/>
      <c r="H1237" s="38" t="s">
        <v>6080</v>
      </c>
      <c r="I1237" s="93" t="str">
        <f t="shared" ref="I1237:I1300" si="40">LEFT(H1237,3)</f>
        <v>End</v>
      </c>
      <c r="Q1237" s="93" t="str">
        <f t="shared" si="39"/>
        <v>230708</v>
      </c>
    </row>
    <row r="1238" spans="1:17" ht="12.75" customHeight="1">
      <c r="A1238" s="57">
        <v>230808</v>
      </c>
      <c r="B1238" s="58" t="s">
        <v>4214</v>
      </c>
      <c r="C1238" s="57">
        <v>22309</v>
      </c>
      <c r="D1238" s="57">
        <v>230808</v>
      </c>
      <c r="E1238" s="57"/>
      <c r="F1238" s="57">
        <v>310000</v>
      </c>
      <c r="G1238" s="102"/>
      <c r="H1238" s="38" t="s">
        <v>6080</v>
      </c>
      <c r="I1238" s="93" t="str">
        <f t="shared" si="40"/>
        <v>End</v>
      </c>
      <c r="Q1238" s="93" t="str">
        <f t="shared" si="39"/>
        <v>230808</v>
      </c>
    </row>
    <row r="1239" spans="1:17" ht="12.75" customHeight="1">
      <c r="A1239" s="57">
        <v>230908</v>
      </c>
      <c r="B1239" s="58" t="s">
        <v>4272</v>
      </c>
      <c r="C1239" s="57" t="s">
        <v>4273</v>
      </c>
      <c r="D1239" s="57">
        <v>230908</v>
      </c>
      <c r="E1239" s="57"/>
      <c r="F1239" s="57">
        <v>310000</v>
      </c>
      <c r="G1239" s="102"/>
      <c r="H1239" s="38" t="s">
        <v>6080</v>
      </c>
      <c r="I1239" s="93" t="str">
        <f t="shared" si="40"/>
        <v>End</v>
      </c>
      <c r="Q1239" s="93" t="str">
        <f t="shared" si="39"/>
        <v>230908</v>
      </c>
    </row>
    <row r="1240" spans="1:17" ht="12.75" customHeight="1">
      <c r="A1240" s="57">
        <v>231008</v>
      </c>
      <c r="B1240" s="58" t="s">
        <v>4919</v>
      </c>
      <c r="C1240" s="57" t="s">
        <v>4917</v>
      </c>
      <c r="D1240" s="57">
        <v>231008</v>
      </c>
      <c r="E1240" s="57"/>
      <c r="F1240" s="57">
        <v>310000</v>
      </c>
      <c r="G1240" s="102"/>
      <c r="H1240" s="38" t="s">
        <v>6080</v>
      </c>
      <c r="I1240" s="93" t="str">
        <f t="shared" si="40"/>
        <v>End</v>
      </c>
      <c r="Q1240" s="93" t="str">
        <f t="shared" si="39"/>
        <v>231008</v>
      </c>
    </row>
    <row r="1241" spans="1:17" ht="12.75" customHeight="1">
      <c r="A1241" s="57">
        <v>231108</v>
      </c>
      <c r="B1241" s="58" t="s">
        <v>4926</v>
      </c>
      <c r="C1241" s="57" t="s">
        <v>4924</v>
      </c>
      <c r="D1241" s="57">
        <v>231108</v>
      </c>
      <c r="E1241" s="57"/>
      <c r="F1241" s="57">
        <v>310000</v>
      </c>
      <c r="G1241" s="102">
        <v>1112</v>
      </c>
      <c r="H1241" s="38" t="s">
        <v>6080</v>
      </c>
      <c r="I1241" s="93" t="str">
        <f t="shared" si="40"/>
        <v>End</v>
      </c>
      <c r="Q1241" s="93" t="str">
        <f t="shared" si="39"/>
        <v>231108</v>
      </c>
    </row>
    <row r="1242" spans="1:17" ht="12.75" customHeight="1">
      <c r="A1242" s="57">
        <v>231108</v>
      </c>
      <c r="B1242" s="58" t="s">
        <v>4926</v>
      </c>
      <c r="C1242" s="57" t="s">
        <v>4924</v>
      </c>
      <c r="D1242" s="57">
        <v>231108</v>
      </c>
      <c r="E1242" s="57"/>
      <c r="F1242" s="57">
        <v>310000</v>
      </c>
      <c r="G1242" s="102">
        <v>1314</v>
      </c>
      <c r="H1242" s="38" t="s">
        <v>6080</v>
      </c>
      <c r="I1242" s="93" t="str">
        <f t="shared" si="40"/>
        <v>End</v>
      </c>
      <c r="Q1242" s="93" t="str">
        <f t="shared" si="39"/>
        <v>231108</v>
      </c>
    </row>
    <row r="1243" spans="1:17" ht="12.75" customHeight="1">
      <c r="A1243" s="57">
        <v>231108</v>
      </c>
      <c r="B1243" s="58" t="s">
        <v>4926</v>
      </c>
      <c r="C1243" s="57" t="s">
        <v>5618</v>
      </c>
      <c r="D1243" s="57">
        <v>231108</v>
      </c>
      <c r="E1243" s="57"/>
      <c r="F1243" s="57">
        <v>310000</v>
      </c>
      <c r="G1243" s="102">
        <v>1415</v>
      </c>
      <c r="H1243" s="38" t="s">
        <v>6839</v>
      </c>
      <c r="I1243" s="93" t="str">
        <f t="shared" si="40"/>
        <v>End</v>
      </c>
      <c r="Q1243" s="93" t="str">
        <f t="shared" si="39"/>
        <v>231108</v>
      </c>
    </row>
    <row r="1244" spans="1:17" ht="12.75" customHeight="1">
      <c r="A1244" s="57">
        <v>231208</v>
      </c>
      <c r="B1244" s="103" t="s">
        <v>5046</v>
      </c>
      <c r="C1244" s="57" t="s">
        <v>5044</v>
      </c>
      <c r="D1244" s="57">
        <v>231208</v>
      </c>
      <c r="E1244" s="57"/>
      <c r="F1244" s="57">
        <v>310000</v>
      </c>
      <c r="G1244" s="102"/>
      <c r="H1244" s="38" t="s">
        <v>6080</v>
      </c>
      <c r="I1244" s="93" t="str">
        <f t="shared" si="40"/>
        <v>End</v>
      </c>
      <c r="Q1244" s="93" t="str">
        <f t="shared" si="39"/>
        <v>231208</v>
      </c>
    </row>
    <row r="1245" spans="1:17" ht="12.75" customHeight="1">
      <c r="A1245" s="57">
        <v>231308</v>
      </c>
      <c r="B1245" s="103" t="s">
        <v>5228</v>
      </c>
      <c r="C1245" s="57" t="s">
        <v>5226</v>
      </c>
      <c r="D1245" s="57">
        <v>231308</v>
      </c>
      <c r="E1245" s="57"/>
      <c r="F1245" s="57">
        <v>310000</v>
      </c>
      <c r="G1245" s="102"/>
      <c r="H1245" s="38" t="s">
        <v>6080</v>
      </c>
      <c r="I1245" s="93" t="str">
        <f t="shared" si="40"/>
        <v>End</v>
      </c>
      <c r="Q1245" s="93" t="str">
        <f t="shared" si="39"/>
        <v>231308</v>
      </c>
    </row>
    <row r="1246" spans="1:17" ht="12.75" customHeight="1">
      <c r="A1246" s="57">
        <v>231408</v>
      </c>
      <c r="B1246" s="103" t="s">
        <v>5276</v>
      </c>
      <c r="C1246" s="57" t="s">
        <v>5275</v>
      </c>
      <c r="D1246" s="57">
        <v>231408</v>
      </c>
      <c r="E1246" s="57"/>
      <c r="F1246" s="57">
        <v>310000</v>
      </c>
      <c r="G1246" s="102"/>
      <c r="H1246" s="38" t="s">
        <v>6080</v>
      </c>
      <c r="I1246" s="93" t="str">
        <f t="shared" si="40"/>
        <v>End</v>
      </c>
      <c r="Q1246" s="93" t="str">
        <f t="shared" si="39"/>
        <v>231408</v>
      </c>
    </row>
    <row r="1247" spans="1:17" ht="12.75" customHeight="1">
      <c r="A1247" s="57">
        <v>231508</v>
      </c>
      <c r="B1247" s="103" t="s">
        <v>5341</v>
      </c>
      <c r="C1247" s="57" t="s">
        <v>5339</v>
      </c>
      <c r="D1247" s="57">
        <v>231508</v>
      </c>
      <c r="E1247" s="57"/>
      <c r="F1247" s="57">
        <v>310000</v>
      </c>
      <c r="G1247" s="102"/>
      <c r="H1247" s="38" t="s">
        <v>6080</v>
      </c>
      <c r="I1247" s="93" t="str">
        <f t="shared" si="40"/>
        <v>End</v>
      </c>
      <c r="N1247" s="103"/>
      <c r="O1247" s="103"/>
      <c r="Q1247" s="93" t="str">
        <f t="shared" si="39"/>
        <v>231508</v>
      </c>
    </row>
    <row r="1248" spans="1:17" ht="12.75" customHeight="1">
      <c r="A1248" s="57">
        <v>231608</v>
      </c>
      <c r="B1248" s="103" t="s">
        <v>5494</v>
      </c>
      <c r="C1248" s="57" t="s">
        <v>5490</v>
      </c>
      <c r="D1248" s="57">
        <v>231608</v>
      </c>
      <c r="E1248" s="57"/>
      <c r="F1248" s="57">
        <v>310000</v>
      </c>
      <c r="G1248" s="102"/>
      <c r="H1248" s="38" t="s">
        <v>6080</v>
      </c>
      <c r="I1248" s="93" t="str">
        <f t="shared" si="40"/>
        <v>End</v>
      </c>
      <c r="N1248" s="103"/>
      <c r="O1248" s="103"/>
      <c r="Q1248" s="93" t="str">
        <f t="shared" si="39"/>
        <v>231608</v>
      </c>
    </row>
    <row r="1249" spans="1:17" ht="12.75" customHeight="1">
      <c r="A1249" s="57">
        <v>231708</v>
      </c>
      <c r="B1249" s="103" t="s">
        <v>5495</v>
      </c>
      <c r="C1249" s="57" t="s">
        <v>5491</v>
      </c>
      <c r="D1249" s="57">
        <v>231708</v>
      </c>
      <c r="E1249" s="57"/>
      <c r="F1249" s="57">
        <v>310000</v>
      </c>
      <c r="G1249" s="102"/>
      <c r="H1249" s="38" t="s">
        <v>6839</v>
      </c>
      <c r="I1249" s="93" t="str">
        <f t="shared" si="40"/>
        <v>End</v>
      </c>
      <c r="M1249" s="103"/>
      <c r="N1249" s="103"/>
      <c r="O1249" s="103"/>
      <c r="Q1249" s="93" t="str">
        <f t="shared" si="39"/>
        <v>231708</v>
      </c>
    </row>
    <row r="1250" spans="1:17" ht="12.75" customHeight="1">
      <c r="A1250" s="57">
        <v>231808</v>
      </c>
      <c r="B1250" s="103" t="s">
        <v>6374</v>
      </c>
      <c r="C1250" s="57" t="s">
        <v>6372</v>
      </c>
      <c r="D1250" s="57">
        <v>231808</v>
      </c>
      <c r="E1250" s="57"/>
      <c r="F1250" s="57">
        <v>310000</v>
      </c>
      <c r="G1250" s="102"/>
      <c r="H1250" s="38" t="s">
        <v>8459</v>
      </c>
      <c r="I1250" s="93" t="str">
        <f t="shared" si="40"/>
        <v>End</v>
      </c>
      <c r="M1250" s="103"/>
      <c r="P1250" s="103"/>
      <c r="Q1250" s="93" t="str">
        <f t="shared" si="39"/>
        <v>231808</v>
      </c>
    </row>
    <row r="1251" spans="1:17" ht="12.75" customHeight="1">
      <c r="A1251" s="57">
        <v>231908</v>
      </c>
      <c r="B1251" s="38" t="s">
        <v>6420</v>
      </c>
      <c r="C1251" s="57">
        <v>23702</v>
      </c>
      <c r="D1251" s="57">
        <v>231908</v>
      </c>
      <c r="E1251" s="57"/>
      <c r="F1251" s="57">
        <v>470017</v>
      </c>
      <c r="G1251" s="102">
        <v>1617</v>
      </c>
      <c r="H1251" s="38" t="s">
        <v>8459</v>
      </c>
      <c r="I1251" s="93" t="str">
        <f t="shared" si="40"/>
        <v>End</v>
      </c>
      <c r="M1251" s="103"/>
      <c r="P1251" s="103"/>
      <c r="Q1251" s="93" t="str">
        <f t="shared" si="39"/>
        <v>231908</v>
      </c>
    </row>
    <row r="1252" spans="1:17" s="103" customFormat="1" ht="12.75" customHeight="1">
      <c r="A1252" s="57">
        <v>232008</v>
      </c>
      <c r="B1252" s="38" t="s">
        <v>6642</v>
      </c>
      <c r="C1252" s="57" t="s">
        <v>6639</v>
      </c>
      <c r="D1252" s="57">
        <v>232008</v>
      </c>
      <c r="E1252" s="57"/>
      <c r="F1252" s="57">
        <v>310000</v>
      </c>
      <c r="G1252" s="102">
        <v>1617</v>
      </c>
      <c r="H1252" s="38" t="s">
        <v>7615</v>
      </c>
      <c r="I1252" s="93" t="str">
        <f t="shared" si="40"/>
        <v>End</v>
      </c>
      <c r="J1252" s="1"/>
      <c r="K1252" s="1"/>
      <c r="L1252" s="1"/>
      <c r="M1252" s="1"/>
      <c r="N1252" s="1"/>
      <c r="O1252" s="1"/>
      <c r="Q1252" s="93" t="str">
        <f t="shared" si="39"/>
        <v>232008</v>
      </c>
    </row>
    <row r="1253" spans="1:17" s="103" customFormat="1" ht="12.75" customHeight="1">
      <c r="A1253" s="57">
        <v>232108</v>
      </c>
      <c r="B1253" s="38" t="s">
        <v>6922</v>
      </c>
      <c r="C1253" s="57">
        <v>23708</v>
      </c>
      <c r="D1253" s="57">
        <v>232108</v>
      </c>
      <c r="E1253" s="57"/>
      <c r="F1253" s="57">
        <v>470017</v>
      </c>
      <c r="G1253" s="102">
        <v>1718</v>
      </c>
      <c r="H1253" s="38" t="s">
        <v>8459</v>
      </c>
      <c r="I1253" s="93" t="str">
        <f t="shared" si="40"/>
        <v>End</v>
      </c>
      <c r="J1253" s="1"/>
      <c r="K1253" s="1"/>
      <c r="L1253" s="1"/>
      <c r="M1253" s="1"/>
      <c r="N1253" s="1"/>
      <c r="O1253" s="1"/>
      <c r="P1253" s="1"/>
      <c r="Q1253" s="93" t="str">
        <f t="shared" si="39"/>
        <v>232108</v>
      </c>
    </row>
    <row r="1254" spans="1:17" s="103" customFormat="1" ht="12.75" customHeight="1">
      <c r="A1254" s="57">
        <v>232208</v>
      </c>
      <c r="B1254" s="38" t="s">
        <v>7605</v>
      </c>
      <c r="C1254" s="57">
        <v>23709</v>
      </c>
      <c r="D1254" s="57">
        <v>232208</v>
      </c>
      <c r="E1254" s="57"/>
      <c r="F1254" s="57">
        <v>470017</v>
      </c>
      <c r="G1254" s="102">
        <v>1819</v>
      </c>
      <c r="H1254" s="38" t="s">
        <v>8459</v>
      </c>
      <c r="I1254" s="93" t="str">
        <f t="shared" si="40"/>
        <v>End</v>
      </c>
      <c r="J1254" s="1"/>
      <c r="K1254" s="1"/>
      <c r="L1254" s="1"/>
      <c r="M1254" s="1"/>
      <c r="N1254" s="1"/>
      <c r="O1254" s="1"/>
      <c r="P1254" s="1"/>
      <c r="Q1254" s="93" t="str">
        <f t="shared" si="39"/>
        <v>232208</v>
      </c>
    </row>
    <row r="1255" spans="1:17" ht="12.75" customHeight="1">
      <c r="A1255" s="57">
        <v>232308</v>
      </c>
      <c r="B1255" s="38" t="s">
        <v>8339</v>
      </c>
      <c r="C1255" s="57">
        <v>23700</v>
      </c>
      <c r="D1255" s="57">
        <v>232308</v>
      </c>
      <c r="E1255" s="57"/>
      <c r="F1255" s="57">
        <v>470017</v>
      </c>
      <c r="G1255" s="452">
        <v>1920</v>
      </c>
      <c r="H1255" s="452"/>
      <c r="I1255" s="93" t="str">
        <f t="shared" si="40"/>
        <v/>
      </c>
      <c r="Q1255" s="93" t="str">
        <f t="shared" si="39"/>
        <v>232308</v>
      </c>
    </row>
    <row r="1256" spans="1:17" ht="12.75" customHeight="1">
      <c r="A1256" s="693">
        <v>232408</v>
      </c>
      <c r="B1256" s="38" t="s">
        <v>8972</v>
      </c>
      <c r="C1256" s="693">
        <v>23701</v>
      </c>
      <c r="D1256" s="693">
        <v>232408</v>
      </c>
      <c r="E1256" s="693"/>
      <c r="F1256" s="693">
        <v>470017</v>
      </c>
      <c r="G1256" s="694">
        <v>2021</v>
      </c>
      <c r="H1256" s="694"/>
      <c r="I1256" s="695" t="str">
        <f t="shared" si="40"/>
        <v/>
      </c>
      <c r="J1256" s="696"/>
      <c r="Q1256" s="93" t="str">
        <f t="shared" si="39"/>
        <v>232408</v>
      </c>
    </row>
    <row r="1257" spans="1:17" ht="12.75" customHeight="1">
      <c r="A1257" s="57">
        <v>240003</v>
      </c>
      <c r="B1257" s="103" t="s">
        <v>5513</v>
      </c>
      <c r="C1257" s="57">
        <v>21116</v>
      </c>
      <c r="D1257" s="57">
        <v>240003</v>
      </c>
      <c r="E1257" s="57"/>
      <c r="F1257" s="57">
        <v>125026</v>
      </c>
      <c r="G1257" s="102"/>
      <c r="H1257" s="38" t="s">
        <v>6856</v>
      </c>
      <c r="I1257" s="93" t="str">
        <f t="shared" si="40"/>
        <v>End</v>
      </c>
      <c r="Q1257" s="93" t="str">
        <f t="shared" si="39"/>
        <v>240003</v>
      </c>
    </row>
    <row r="1258" spans="1:17" ht="12.75" customHeight="1">
      <c r="A1258" s="57">
        <v>240004</v>
      </c>
      <c r="B1258" s="103" t="s">
        <v>6411</v>
      </c>
      <c r="C1258" s="57">
        <v>21300</v>
      </c>
      <c r="D1258" s="57">
        <v>240004</v>
      </c>
      <c r="E1258" s="57"/>
      <c r="F1258" s="1055">
        <v>480128</v>
      </c>
      <c r="G1258" s="102">
        <v>1516</v>
      </c>
      <c r="H1258" s="38" t="s">
        <v>7457</v>
      </c>
      <c r="I1258" s="93" t="str">
        <f t="shared" si="40"/>
        <v>End</v>
      </c>
      <c r="Q1258" s="93" t="str">
        <f t="shared" si="39"/>
        <v>240004</v>
      </c>
    </row>
    <row r="1259" spans="1:17" ht="12.75" customHeight="1">
      <c r="A1259" s="57">
        <v>240004</v>
      </c>
      <c r="B1259" s="103" t="s">
        <v>6411</v>
      </c>
      <c r="C1259" s="57">
        <v>21403</v>
      </c>
      <c r="D1259" s="57">
        <v>240004</v>
      </c>
      <c r="E1259" s="57"/>
      <c r="F1259" s="1055">
        <v>480128</v>
      </c>
      <c r="G1259" s="102"/>
      <c r="H1259" s="38" t="s">
        <v>6412</v>
      </c>
      <c r="I1259" s="93" t="str">
        <f t="shared" si="40"/>
        <v>End</v>
      </c>
      <c r="Q1259" s="93" t="str">
        <f t="shared" si="39"/>
        <v>240004</v>
      </c>
    </row>
    <row r="1260" spans="1:17" ht="12.75" customHeight="1">
      <c r="A1260" s="57">
        <v>240004</v>
      </c>
      <c r="B1260" s="103" t="s">
        <v>9295</v>
      </c>
      <c r="C1260" s="57">
        <v>22805</v>
      </c>
      <c r="D1260" s="57">
        <v>240004</v>
      </c>
      <c r="E1260" s="57"/>
      <c r="F1260" s="1055">
        <v>480128</v>
      </c>
      <c r="G1260" s="102"/>
      <c r="H1260" s="38" t="s">
        <v>5796</v>
      </c>
      <c r="I1260" s="93" t="str">
        <f t="shared" si="40"/>
        <v>End</v>
      </c>
      <c r="Q1260" s="93" t="str">
        <f t="shared" si="39"/>
        <v>240004</v>
      </c>
    </row>
    <row r="1261" spans="1:17" ht="12.75" customHeight="1">
      <c r="A1261" s="57">
        <v>240007</v>
      </c>
      <c r="B1261" s="58" t="s">
        <v>620</v>
      </c>
      <c r="C1261" s="57">
        <v>21002</v>
      </c>
      <c r="D1261" s="57">
        <v>240007</v>
      </c>
      <c r="E1261" s="57"/>
      <c r="F1261" s="57">
        <v>460107</v>
      </c>
      <c r="G1261" s="102"/>
      <c r="H1261" s="38" t="s">
        <v>6082</v>
      </c>
      <c r="I1261" s="93" t="str">
        <f t="shared" si="40"/>
        <v>End</v>
      </c>
      <c r="Q1261" s="93" t="str">
        <f t="shared" si="39"/>
        <v>240007</v>
      </c>
    </row>
    <row r="1262" spans="1:17" ht="12.75" customHeight="1">
      <c r="A1262" s="57">
        <v>240010</v>
      </c>
      <c r="B1262" s="103" t="s">
        <v>5567</v>
      </c>
      <c r="C1262" s="57">
        <v>22701</v>
      </c>
      <c r="D1262" s="57">
        <v>240010</v>
      </c>
      <c r="E1262" s="57"/>
      <c r="F1262" s="57">
        <v>114081</v>
      </c>
      <c r="G1262" s="102">
        <v>1314</v>
      </c>
      <c r="H1262" s="38" t="s">
        <v>6080</v>
      </c>
      <c r="I1262" s="93" t="str">
        <f t="shared" si="40"/>
        <v>End</v>
      </c>
      <c r="Q1262" s="93" t="str">
        <f t="shared" si="39"/>
        <v>240010</v>
      </c>
    </row>
    <row r="1263" spans="1:17" ht="12.75" customHeight="1">
      <c r="A1263" s="57">
        <v>240010</v>
      </c>
      <c r="B1263" s="103" t="s">
        <v>5567</v>
      </c>
      <c r="C1263" s="57">
        <v>22702</v>
      </c>
      <c r="D1263" s="57">
        <v>240010</v>
      </c>
      <c r="E1263" s="57"/>
      <c r="F1263" s="57">
        <v>114081</v>
      </c>
      <c r="G1263" s="102">
        <v>1415</v>
      </c>
      <c r="H1263" s="38" t="s">
        <v>6616</v>
      </c>
      <c r="I1263" s="93" t="str">
        <f t="shared" si="40"/>
        <v>End</v>
      </c>
      <c r="Q1263" s="93" t="str">
        <f t="shared" si="39"/>
        <v>240010</v>
      </c>
    </row>
    <row r="1264" spans="1:17" ht="12.75" customHeight="1">
      <c r="A1264" s="57">
        <v>240107</v>
      </c>
      <c r="B1264" s="58" t="s">
        <v>2325</v>
      </c>
      <c r="C1264" s="57">
        <v>21004</v>
      </c>
      <c r="D1264" s="57">
        <v>240107</v>
      </c>
      <c r="E1264" s="57"/>
      <c r="F1264" s="57">
        <v>460107</v>
      </c>
      <c r="G1264" s="102"/>
      <c r="H1264" s="38" t="s">
        <v>6082</v>
      </c>
      <c r="I1264" s="93" t="str">
        <f t="shared" si="40"/>
        <v>End</v>
      </c>
      <c r="Q1264" s="93" t="str">
        <f t="shared" si="39"/>
        <v>240107</v>
      </c>
    </row>
    <row r="1265" spans="1:16382" ht="12.75" customHeight="1">
      <c r="A1265" s="57">
        <v>240200</v>
      </c>
      <c r="B1265" s="58" t="s">
        <v>621</v>
      </c>
      <c r="C1265" s="57">
        <v>21003</v>
      </c>
      <c r="D1265" s="57">
        <v>240200</v>
      </c>
      <c r="E1265" s="57"/>
      <c r="F1265" s="57">
        <v>460100</v>
      </c>
      <c r="G1265" s="102"/>
      <c r="H1265" s="38" t="s">
        <v>6082</v>
      </c>
      <c r="I1265" s="93" t="str">
        <f t="shared" si="40"/>
        <v>End</v>
      </c>
      <c r="Q1265" s="93" t="str">
        <f t="shared" si="39"/>
        <v>240200</v>
      </c>
    </row>
    <row r="1266" spans="1:16382" ht="12.75" customHeight="1">
      <c r="A1266" s="105">
        <v>240207</v>
      </c>
      <c r="B1266" s="58" t="s">
        <v>4258</v>
      </c>
      <c r="C1266" s="1050">
        <v>21023</v>
      </c>
      <c r="D1266" s="1050">
        <v>240207</v>
      </c>
      <c r="E1266" s="1050"/>
      <c r="F1266" s="1050">
        <v>460107</v>
      </c>
      <c r="G1266" s="106">
        <v>1011</v>
      </c>
      <c r="H1266" s="38" t="s">
        <v>6082</v>
      </c>
      <c r="I1266" s="93" t="str">
        <f t="shared" si="40"/>
        <v>End</v>
      </c>
      <c r="N1266" s="103"/>
      <c r="O1266" s="103"/>
      <c r="Q1266" s="93" t="str">
        <f t="shared" si="39"/>
        <v>240207</v>
      </c>
    </row>
    <row r="1267" spans="1:16382" ht="12.75" customHeight="1">
      <c r="A1267" s="105">
        <v>240207</v>
      </c>
      <c r="B1267" s="58" t="s">
        <v>5215</v>
      </c>
      <c r="C1267" s="1050">
        <v>21031</v>
      </c>
      <c r="D1267" s="1050">
        <v>240207</v>
      </c>
      <c r="E1267" s="1050"/>
      <c r="F1267" s="1050">
        <v>460107</v>
      </c>
      <c r="G1267" s="106">
        <v>1213</v>
      </c>
      <c r="H1267" s="38" t="s">
        <v>6082</v>
      </c>
      <c r="I1267" s="93" t="str">
        <f t="shared" si="40"/>
        <v>End</v>
      </c>
      <c r="Q1267" s="93" t="str">
        <f t="shared" si="39"/>
        <v>240207</v>
      </c>
    </row>
    <row r="1268" spans="1:16382" ht="12.75" customHeight="1">
      <c r="A1268" s="105">
        <v>240207</v>
      </c>
      <c r="B1268" s="58" t="s">
        <v>5426</v>
      </c>
      <c r="C1268" s="1050">
        <v>21037</v>
      </c>
      <c r="D1268" s="1050">
        <v>240207</v>
      </c>
      <c r="E1268" s="1050"/>
      <c r="F1268" s="1050">
        <v>460107</v>
      </c>
      <c r="G1268" s="106">
        <v>1314</v>
      </c>
      <c r="H1268" s="38" t="s">
        <v>6082</v>
      </c>
      <c r="I1268" s="93" t="str">
        <f t="shared" si="40"/>
        <v>End</v>
      </c>
      <c r="M1268" s="103"/>
      <c r="Q1268" s="93" t="str">
        <f t="shared" si="39"/>
        <v>240207</v>
      </c>
    </row>
    <row r="1269" spans="1:16382" ht="12.75" customHeight="1">
      <c r="A1269" s="57">
        <v>240207</v>
      </c>
      <c r="B1269" s="58" t="s">
        <v>3738</v>
      </c>
      <c r="C1269" s="57">
        <v>21009</v>
      </c>
      <c r="D1269" s="57">
        <v>240207</v>
      </c>
      <c r="E1269" s="57"/>
      <c r="F1269" s="57">
        <v>460107</v>
      </c>
      <c r="G1269" s="106" t="s">
        <v>3850</v>
      </c>
      <c r="H1269" s="38" t="s">
        <v>6082</v>
      </c>
      <c r="I1269" s="93" t="str">
        <f t="shared" si="40"/>
        <v>End</v>
      </c>
      <c r="P1269" s="103"/>
      <c r="Q1269" s="93" t="str">
        <f t="shared" si="39"/>
        <v>240207</v>
      </c>
    </row>
    <row r="1270" spans="1:16382" ht="12.75" customHeight="1">
      <c r="A1270" s="105">
        <v>240207</v>
      </c>
      <c r="B1270" s="58" t="s">
        <v>3949</v>
      </c>
      <c r="C1270" s="464">
        <v>21013</v>
      </c>
      <c r="D1270" s="464">
        <v>240207</v>
      </c>
      <c r="E1270" s="464"/>
      <c r="F1270" s="464">
        <v>460107</v>
      </c>
      <c r="G1270" s="106" t="s">
        <v>3851</v>
      </c>
      <c r="H1270" s="38" t="s">
        <v>6082</v>
      </c>
      <c r="I1270" s="93" t="str">
        <f t="shared" si="40"/>
        <v>End</v>
      </c>
      <c r="Q1270" s="93" t="str">
        <f t="shared" si="39"/>
        <v>240207</v>
      </c>
    </row>
    <row r="1271" spans="1:16382" ht="12.75" customHeight="1">
      <c r="A1271" s="101">
        <v>240300</v>
      </c>
      <c r="B1271" s="52" t="s">
        <v>2228</v>
      </c>
      <c r="C1271" s="129">
        <v>21125</v>
      </c>
      <c r="D1271" s="129">
        <v>240300</v>
      </c>
      <c r="E1271" s="129"/>
      <c r="F1271" s="129">
        <v>999999</v>
      </c>
      <c r="G1271" s="52"/>
      <c r="H1271" s="38" t="s">
        <v>2944</v>
      </c>
      <c r="I1271" s="93" t="str">
        <f t="shared" si="40"/>
        <v>End</v>
      </c>
      <c r="Q1271" s="93" t="str">
        <f t="shared" si="39"/>
        <v>240300</v>
      </c>
      <c r="R1271" s="103"/>
      <c r="S1271" s="103"/>
      <c r="T1271" s="103"/>
      <c r="U1271" s="103"/>
      <c r="V1271" s="103"/>
      <c r="W1271" s="103"/>
      <c r="X1271" s="103"/>
      <c r="Y1271" s="103"/>
      <c r="Z1271" s="103"/>
      <c r="AA1271" s="103"/>
      <c r="AB1271" s="103"/>
      <c r="AC1271" s="103"/>
      <c r="AD1271" s="103"/>
      <c r="AE1271" s="103"/>
      <c r="AF1271" s="103"/>
      <c r="AG1271" s="103"/>
      <c r="AH1271" s="103"/>
      <c r="AI1271" s="103"/>
      <c r="AJ1271" s="103"/>
      <c r="AK1271" s="103"/>
      <c r="AL1271" s="103"/>
      <c r="AM1271" s="103"/>
      <c r="AN1271" s="103"/>
      <c r="AO1271" s="103"/>
      <c r="AP1271" s="103"/>
      <c r="AQ1271" s="103"/>
      <c r="AR1271" s="103"/>
      <c r="AS1271" s="103"/>
      <c r="AT1271" s="103"/>
      <c r="AU1271" s="103"/>
      <c r="AV1271" s="103"/>
      <c r="AW1271" s="103"/>
      <c r="AX1271" s="103"/>
      <c r="AY1271" s="103"/>
      <c r="AZ1271" s="103"/>
      <c r="BA1271" s="103"/>
      <c r="BB1271" s="103"/>
      <c r="BC1271" s="103"/>
      <c r="BD1271" s="103"/>
      <c r="BE1271" s="103"/>
      <c r="BF1271" s="103"/>
      <c r="BG1271" s="103"/>
      <c r="BH1271" s="103"/>
      <c r="BI1271" s="103"/>
      <c r="BJ1271" s="103"/>
      <c r="BK1271" s="103"/>
      <c r="BL1271" s="103"/>
      <c r="BM1271" s="103"/>
      <c r="BN1271" s="103"/>
      <c r="BO1271" s="103"/>
      <c r="BP1271" s="103"/>
      <c r="BQ1271" s="103"/>
      <c r="BR1271" s="103"/>
      <c r="BS1271" s="103"/>
      <c r="BT1271" s="103"/>
      <c r="BU1271" s="103"/>
      <c r="BV1271" s="103"/>
      <c r="BW1271" s="103"/>
      <c r="BX1271" s="103"/>
      <c r="BY1271" s="103"/>
      <c r="BZ1271" s="103"/>
      <c r="CA1271" s="103"/>
      <c r="CB1271" s="103"/>
      <c r="CC1271" s="103"/>
      <c r="CD1271" s="103"/>
      <c r="CE1271" s="103"/>
      <c r="CF1271" s="103"/>
      <c r="CG1271" s="103"/>
      <c r="CH1271" s="103"/>
      <c r="CI1271" s="103"/>
      <c r="CJ1271" s="103"/>
      <c r="CK1271" s="103"/>
      <c r="CL1271" s="103"/>
      <c r="CM1271" s="103"/>
      <c r="CN1271" s="103"/>
      <c r="CO1271" s="103"/>
      <c r="CP1271" s="103"/>
      <c r="CQ1271" s="103"/>
      <c r="CR1271" s="103"/>
      <c r="CS1271" s="103"/>
      <c r="CT1271" s="103"/>
      <c r="CU1271" s="103"/>
      <c r="CV1271" s="103"/>
      <c r="CW1271" s="103"/>
      <c r="CX1271" s="103"/>
      <c r="CY1271" s="103"/>
      <c r="CZ1271" s="103"/>
      <c r="DA1271" s="103"/>
      <c r="DB1271" s="103"/>
      <c r="DC1271" s="103"/>
      <c r="DD1271" s="103"/>
      <c r="DE1271" s="103"/>
      <c r="DF1271" s="103"/>
      <c r="DG1271" s="103"/>
      <c r="DH1271" s="103"/>
      <c r="DI1271" s="103"/>
      <c r="DJ1271" s="103"/>
      <c r="DK1271" s="103"/>
      <c r="DL1271" s="103"/>
      <c r="DM1271" s="103"/>
      <c r="DN1271" s="103"/>
      <c r="DO1271" s="103"/>
      <c r="DP1271" s="103"/>
      <c r="DQ1271" s="103"/>
      <c r="DR1271" s="103"/>
      <c r="DS1271" s="103"/>
      <c r="DT1271" s="103"/>
      <c r="DU1271" s="103"/>
      <c r="DV1271" s="103"/>
      <c r="DW1271" s="103"/>
      <c r="DX1271" s="103"/>
      <c r="DY1271" s="103"/>
      <c r="DZ1271" s="103"/>
      <c r="EA1271" s="103"/>
      <c r="EB1271" s="103"/>
      <c r="EC1271" s="103"/>
      <c r="ED1271" s="103"/>
      <c r="EE1271" s="103"/>
      <c r="EF1271" s="103"/>
      <c r="EG1271" s="103"/>
      <c r="EH1271" s="103"/>
      <c r="EI1271" s="103"/>
      <c r="EJ1271" s="103"/>
      <c r="EK1271" s="103"/>
      <c r="EL1271" s="103"/>
      <c r="EM1271" s="103"/>
      <c r="EN1271" s="103"/>
      <c r="EO1271" s="103"/>
      <c r="EP1271" s="103"/>
      <c r="EQ1271" s="103"/>
      <c r="ER1271" s="103"/>
      <c r="ES1271" s="103"/>
      <c r="ET1271" s="103"/>
      <c r="EU1271" s="103"/>
      <c r="EV1271" s="103"/>
      <c r="EW1271" s="103"/>
      <c r="EX1271" s="103"/>
      <c r="EY1271" s="103"/>
      <c r="EZ1271" s="103"/>
      <c r="FA1271" s="103"/>
      <c r="FB1271" s="103"/>
      <c r="FC1271" s="103"/>
      <c r="FD1271" s="103"/>
      <c r="FE1271" s="103"/>
      <c r="FF1271" s="103"/>
      <c r="FG1271" s="103"/>
      <c r="FH1271" s="103"/>
      <c r="FI1271" s="103"/>
      <c r="FJ1271" s="103"/>
      <c r="FK1271" s="103"/>
      <c r="FL1271" s="103"/>
      <c r="FM1271" s="103"/>
      <c r="FN1271" s="103"/>
      <c r="FO1271" s="103"/>
      <c r="FP1271" s="103"/>
      <c r="FQ1271" s="103"/>
      <c r="FR1271" s="103"/>
      <c r="FS1271" s="103"/>
      <c r="FT1271" s="103"/>
      <c r="FU1271" s="103"/>
      <c r="FV1271" s="103"/>
      <c r="FW1271" s="103"/>
      <c r="FX1271" s="103"/>
      <c r="FY1271" s="103"/>
      <c r="FZ1271" s="103"/>
      <c r="GA1271" s="103"/>
      <c r="GB1271" s="103"/>
      <c r="GC1271" s="103"/>
      <c r="GD1271" s="103"/>
      <c r="GE1271" s="103"/>
      <c r="GF1271" s="103"/>
      <c r="GG1271" s="103"/>
      <c r="GH1271" s="103"/>
      <c r="GI1271" s="103"/>
      <c r="GJ1271" s="103"/>
      <c r="GK1271" s="103"/>
      <c r="GL1271" s="103"/>
      <c r="GM1271" s="103"/>
      <c r="GN1271" s="103"/>
      <c r="GO1271" s="103"/>
      <c r="GP1271" s="103"/>
      <c r="GQ1271" s="103"/>
      <c r="GR1271" s="103"/>
      <c r="GS1271" s="103"/>
      <c r="GT1271" s="103"/>
      <c r="GU1271" s="103"/>
      <c r="GV1271" s="103"/>
      <c r="GW1271" s="103"/>
      <c r="GX1271" s="103"/>
      <c r="GY1271" s="103"/>
      <c r="GZ1271" s="103"/>
      <c r="HA1271" s="103"/>
      <c r="HB1271" s="103"/>
      <c r="HC1271" s="103"/>
      <c r="HD1271" s="103"/>
      <c r="HE1271" s="103"/>
      <c r="HF1271" s="103"/>
      <c r="HG1271" s="103"/>
      <c r="HH1271" s="103"/>
      <c r="HI1271" s="103"/>
      <c r="HJ1271" s="103"/>
      <c r="HK1271" s="103"/>
      <c r="HL1271" s="103"/>
      <c r="HM1271" s="103"/>
      <c r="HN1271" s="103"/>
      <c r="HO1271" s="103"/>
      <c r="HP1271" s="103"/>
      <c r="HQ1271" s="103"/>
      <c r="HR1271" s="103"/>
      <c r="HS1271" s="103"/>
      <c r="HT1271" s="103"/>
      <c r="HU1271" s="103"/>
      <c r="HV1271" s="103"/>
      <c r="HW1271" s="103"/>
      <c r="HX1271" s="103"/>
      <c r="HY1271" s="103"/>
      <c r="HZ1271" s="103"/>
      <c r="IA1271" s="103"/>
      <c r="IB1271" s="103"/>
      <c r="IC1271" s="103"/>
      <c r="ID1271" s="103"/>
      <c r="IE1271" s="103"/>
      <c r="IF1271" s="103"/>
      <c r="IG1271" s="103"/>
      <c r="IH1271" s="103"/>
      <c r="II1271" s="103"/>
      <c r="IJ1271" s="103"/>
      <c r="IK1271" s="103"/>
      <c r="IL1271" s="103"/>
      <c r="IM1271" s="103"/>
      <c r="IN1271" s="103"/>
      <c r="IO1271" s="103"/>
      <c r="IP1271" s="103"/>
      <c r="IQ1271" s="103"/>
      <c r="IR1271" s="103"/>
      <c r="IS1271" s="103"/>
      <c r="IT1271" s="103"/>
      <c r="IU1271" s="103"/>
      <c r="IV1271" s="103"/>
      <c r="IW1271" s="103"/>
      <c r="IX1271" s="103"/>
      <c r="IY1271" s="103"/>
      <c r="IZ1271" s="103"/>
      <c r="JA1271" s="103"/>
      <c r="JB1271" s="103"/>
      <c r="JC1271" s="103"/>
      <c r="JD1271" s="103"/>
      <c r="JE1271" s="103"/>
      <c r="JF1271" s="103"/>
      <c r="JG1271" s="103"/>
      <c r="JH1271" s="103"/>
      <c r="JI1271" s="103"/>
      <c r="JJ1271" s="103"/>
      <c r="JK1271" s="103"/>
      <c r="JL1271" s="103"/>
      <c r="JM1271" s="103"/>
      <c r="JN1271" s="103"/>
      <c r="JO1271" s="103"/>
      <c r="JP1271" s="103"/>
      <c r="JQ1271" s="103"/>
      <c r="JR1271" s="103"/>
      <c r="JS1271" s="103"/>
      <c r="JT1271" s="103"/>
      <c r="JU1271" s="103"/>
      <c r="JV1271" s="103"/>
      <c r="JW1271" s="103"/>
      <c r="JX1271" s="103"/>
      <c r="JY1271" s="103"/>
      <c r="JZ1271" s="103"/>
      <c r="KA1271" s="103"/>
      <c r="KB1271" s="103"/>
      <c r="KC1271" s="103"/>
      <c r="KD1271" s="103"/>
      <c r="KE1271" s="103"/>
      <c r="KF1271" s="103"/>
      <c r="KG1271" s="103"/>
      <c r="KH1271" s="103"/>
      <c r="KI1271" s="103"/>
      <c r="KJ1271" s="103"/>
      <c r="KK1271" s="103"/>
      <c r="KL1271" s="103"/>
      <c r="KM1271" s="103"/>
      <c r="KN1271" s="103"/>
      <c r="KO1271" s="103"/>
      <c r="KP1271" s="103"/>
      <c r="KQ1271" s="103"/>
      <c r="KR1271" s="103"/>
      <c r="KS1271" s="103"/>
      <c r="KT1271" s="103"/>
      <c r="KU1271" s="103"/>
      <c r="KV1271" s="103"/>
      <c r="KW1271" s="103"/>
      <c r="KX1271" s="103"/>
      <c r="KY1271" s="103"/>
      <c r="KZ1271" s="103"/>
      <c r="LA1271" s="103"/>
      <c r="LB1271" s="103"/>
      <c r="LC1271" s="103"/>
      <c r="LD1271" s="103"/>
      <c r="LE1271" s="103"/>
      <c r="LF1271" s="103"/>
      <c r="LG1271" s="103"/>
      <c r="LH1271" s="103"/>
      <c r="LI1271" s="103"/>
      <c r="LJ1271" s="103"/>
      <c r="LK1271" s="103"/>
      <c r="LL1271" s="103"/>
      <c r="LM1271" s="103"/>
      <c r="LN1271" s="103"/>
      <c r="LO1271" s="103"/>
      <c r="LP1271" s="103"/>
      <c r="LQ1271" s="103"/>
      <c r="LR1271" s="103"/>
      <c r="LS1271" s="103"/>
      <c r="LT1271" s="103"/>
      <c r="LU1271" s="103"/>
      <c r="LV1271" s="103"/>
      <c r="LW1271" s="103"/>
      <c r="LX1271" s="103"/>
      <c r="LY1271" s="103"/>
      <c r="LZ1271" s="103"/>
      <c r="MA1271" s="103"/>
      <c r="MB1271" s="103"/>
      <c r="MC1271" s="103"/>
      <c r="MD1271" s="103"/>
      <c r="ME1271" s="103"/>
      <c r="MF1271" s="103"/>
      <c r="MG1271" s="103"/>
      <c r="MH1271" s="103"/>
      <c r="MI1271" s="103"/>
      <c r="MJ1271" s="103"/>
      <c r="MK1271" s="103"/>
      <c r="ML1271" s="103"/>
      <c r="MM1271" s="103"/>
      <c r="MN1271" s="103"/>
      <c r="MO1271" s="103"/>
      <c r="MP1271" s="103"/>
      <c r="MQ1271" s="103"/>
      <c r="MR1271" s="103"/>
      <c r="MS1271" s="103"/>
      <c r="MT1271" s="103"/>
      <c r="MU1271" s="103"/>
      <c r="MV1271" s="103"/>
      <c r="MW1271" s="103"/>
      <c r="MX1271" s="103"/>
      <c r="MY1271" s="103"/>
      <c r="MZ1271" s="103"/>
      <c r="NA1271" s="103"/>
      <c r="NB1271" s="103"/>
      <c r="NC1271" s="103"/>
      <c r="ND1271" s="103"/>
      <c r="NE1271" s="103"/>
      <c r="NF1271" s="103"/>
      <c r="NG1271" s="103"/>
      <c r="NH1271" s="103"/>
      <c r="NI1271" s="103"/>
      <c r="NJ1271" s="103"/>
      <c r="NK1271" s="103"/>
      <c r="NL1271" s="103"/>
      <c r="NM1271" s="103"/>
      <c r="NN1271" s="103"/>
      <c r="NO1271" s="103"/>
      <c r="NP1271" s="103"/>
      <c r="NQ1271" s="103"/>
      <c r="NR1271" s="103"/>
      <c r="NS1271" s="103"/>
      <c r="NT1271" s="103"/>
      <c r="NU1271" s="103"/>
      <c r="NV1271" s="103"/>
      <c r="NW1271" s="103"/>
      <c r="NX1271" s="103"/>
      <c r="NY1271" s="103"/>
      <c r="NZ1271" s="103"/>
      <c r="OA1271" s="103"/>
      <c r="OB1271" s="103"/>
      <c r="OC1271" s="103"/>
      <c r="OD1271" s="103"/>
      <c r="OE1271" s="103"/>
      <c r="OF1271" s="103"/>
      <c r="OG1271" s="103"/>
      <c r="OH1271" s="103"/>
      <c r="OI1271" s="103"/>
      <c r="OJ1271" s="103"/>
      <c r="OK1271" s="103"/>
      <c r="OL1271" s="103"/>
      <c r="OM1271" s="103"/>
      <c r="ON1271" s="103"/>
      <c r="OO1271" s="103"/>
      <c r="OP1271" s="103"/>
      <c r="OQ1271" s="103"/>
      <c r="OR1271" s="103"/>
      <c r="OS1271" s="103"/>
      <c r="OT1271" s="103"/>
      <c r="OU1271" s="103"/>
      <c r="OV1271" s="103"/>
      <c r="OW1271" s="103"/>
      <c r="OX1271" s="103"/>
      <c r="OY1271" s="103"/>
      <c r="OZ1271" s="103"/>
      <c r="PA1271" s="103"/>
      <c r="PB1271" s="103"/>
      <c r="PC1271" s="103"/>
      <c r="PD1271" s="103"/>
      <c r="PE1271" s="103"/>
      <c r="PF1271" s="103"/>
      <c r="PG1271" s="103"/>
      <c r="PH1271" s="103"/>
      <c r="PI1271" s="103"/>
      <c r="PJ1271" s="103"/>
      <c r="PK1271" s="103"/>
      <c r="PL1271" s="103"/>
      <c r="PM1271" s="103"/>
      <c r="PN1271" s="103"/>
      <c r="PO1271" s="103"/>
      <c r="PP1271" s="103"/>
      <c r="PQ1271" s="103"/>
      <c r="PR1271" s="103"/>
      <c r="PS1271" s="103"/>
      <c r="PT1271" s="103"/>
      <c r="PU1271" s="103"/>
      <c r="PV1271" s="103"/>
      <c r="PW1271" s="103"/>
      <c r="PX1271" s="103"/>
      <c r="PY1271" s="103"/>
      <c r="PZ1271" s="103"/>
      <c r="QA1271" s="103"/>
      <c r="QB1271" s="103"/>
      <c r="QC1271" s="103"/>
      <c r="QD1271" s="103"/>
      <c r="QE1271" s="103"/>
      <c r="QF1271" s="103"/>
      <c r="QG1271" s="103"/>
      <c r="QH1271" s="103"/>
      <c r="QI1271" s="103"/>
      <c r="QJ1271" s="103"/>
      <c r="QK1271" s="103"/>
      <c r="QL1271" s="103"/>
      <c r="QM1271" s="103"/>
      <c r="QN1271" s="103"/>
      <c r="QO1271" s="103"/>
      <c r="QP1271" s="103"/>
      <c r="QQ1271" s="103"/>
      <c r="QR1271" s="103"/>
      <c r="QS1271" s="103"/>
      <c r="QT1271" s="103"/>
      <c r="QU1271" s="103"/>
      <c r="QV1271" s="103"/>
      <c r="QW1271" s="103"/>
      <c r="QX1271" s="103"/>
      <c r="QY1271" s="103"/>
      <c r="QZ1271" s="103"/>
      <c r="RA1271" s="103"/>
      <c r="RB1271" s="103"/>
      <c r="RC1271" s="103"/>
      <c r="RD1271" s="103"/>
      <c r="RE1271" s="103"/>
      <c r="RF1271" s="103"/>
      <c r="RG1271" s="103"/>
      <c r="RH1271" s="103"/>
      <c r="RI1271" s="103"/>
      <c r="RJ1271" s="103"/>
      <c r="RK1271" s="103"/>
      <c r="RL1271" s="103"/>
      <c r="RM1271" s="103"/>
      <c r="RN1271" s="103"/>
      <c r="RO1271" s="103"/>
      <c r="RP1271" s="103"/>
      <c r="RQ1271" s="103"/>
      <c r="RR1271" s="103"/>
      <c r="RS1271" s="103"/>
      <c r="RT1271" s="103"/>
      <c r="RU1271" s="103"/>
      <c r="RV1271" s="103"/>
      <c r="RW1271" s="103"/>
      <c r="RX1271" s="103"/>
      <c r="RY1271" s="103"/>
      <c r="RZ1271" s="103"/>
      <c r="SA1271" s="103"/>
      <c r="SB1271" s="103"/>
      <c r="SC1271" s="103"/>
      <c r="SD1271" s="103"/>
      <c r="SE1271" s="103"/>
      <c r="SF1271" s="103"/>
      <c r="SG1271" s="103"/>
      <c r="SH1271" s="103"/>
      <c r="SI1271" s="103"/>
      <c r="SJ1271" s="103"/>
      <c r="SK1271" s="103"/>
      <c r="SL1271" s="103"/>
      <c r="SM1271" s="103"/>
      <c r="SN1271" s="103"/>
      <c r="SO1271" s="103"/>
      <c r="SP1271" s="103"/>
      <c r="SQ1271" s="103"/>
      <c r="SR1271" s="103"/>
      <c r="SS1271" s="103"/>
      <c r="ST1271" s="103"/>
      <c r="SU1271" s="103"/>
      <c r="SV1271" s="103"/>
      <c r="SW1271" s="103"/>
      <c r="SX1271" s="103"/>
      <c r="SY1271" s="103"/>
      <c r="SZ1271" s="103"/>
      <c r="TA1271" s="103"/>
      <c r="TB1271" s="103"/>
      <c r="TC1271" s="103"/>
      <c r="TD1271" s="103"/>
      <c r="TE1271" s="103"/>
      <c r="TF1271" s="103"/>
      <c r="TG1271" s="103"/>
      <c r="TH1271" s="103"/>
      <c r="TI1271" s="103"/>
      <c r="TJ1271" s="103"/>
      <c r="TK1271" s="103"/>
      <c r="TL1271" s="103"/>
      <c r="TM1271" s="103"/>
      <c r="TN1271" s="103"/>
      <c r="TO1271" s="103"/>
      <c r="TP1271" s="103"/>
      <c r="TQ1271" s="103"/>
      <c r="TR1271" s="103"/>
      <c r="TS1271" s="103"/>
      <c r="TT1271" s="103"/>
      <c r="TU1271" s="103"/>
      <c r="TV1271" s="103"/>
      <c r="TW1271" s="103"/>
      <c r="TX1271" s="103"/>
      <c r="TY1271" s="103"/>
      <c r="TZ1271" s="103"/>
      <c r="UA1271" s="103"/>
      <c r="UB1271" s="103"/>
      <c r="UC1271" s="103"/>
      <c r="UD1271" s="103"/>
      <c r="UE1271" s="103"/>
      <c r="UF1271" s="103"/>
      <c r="UG1271" s="103"/>
      <c r="UH1271" s="103"/>
      <c r="UI1271" s="103"/>
      <c r="UJ1271" s="103"/>
      <c r="UK1271" s="103"/>
      <c r="UL1271" s="103"/>
      <c r="UM1271" s="103"/>
      <c r="UN1271" s="103"/>
      <c r="UO1271" s="103"/>
      <c r="UP1271" s="103"/>
      <c r="UQ1271" s="103"/>
      <c r="UR1271" s="103"/>
      <c r="US1271" s="103"/>
      <c r="UT1271" s="103"/>
      <c r="UU1271" s="103"/>
      <c r="UV1271" s="103"/>
      <c r="UW1271" s="103"/>
      <c r="UX1271" s="103"/>
      <c r="UY1271" s="103"/>
      <c r="UZ1271" s="103"/>
      <c r="VA1271" s="103"/>
      <c r="VB1271" s="103"/>
      <c r="VC1271" s="103"/>
      <c r="VD1271" s="103"/>
      <c r="VE1271" s="103"/>
      <c r="VF1271" s="103"/>
      <c r="VG1271" s="103"/>
      <c r="VH1271" s="103"/>
      <c r="VI1271" s="103"/>
      <c r="VJ1271" s="103"/>
      <c r="VK1271" s="103"/>
      <c r="VL1271" s="103"/>
      <c r="VM1271" s="103"/>
      <c r="VN1271" s="103"/>
      <c r="VO1271" s="103"/>
      <c r="VP1271" s="103"/>
      <c r="VQ1271" s="103"/>
      <c r="VR1271" s="103"/>
      <c r="VS1271" s="103"/>
      <c r="VT1271" s="103"/>
      <c r="VU1271" s="103"/>
      <c r="VV1271" s="103"/>
      <c r="VW1271" s="103"/>
      <c r="VX1271" s="103"/>
      <c r="VY1271" s="103"/>
      <c r="VZ1271" s="103"/>
      <c r="WA1271" s="103"/>
      <c r="WB1271" s="103"/>
      <c r="WC1271" s="103"/>
      <c r="WD1271" s="103"/>
      <c r="WE1271" s="103"/>
      <c r="WF1271" s="103"/>
      <c r="WG1271" s="103"/>
      <c r="WH1271" s="103"/>
      <c r="WI1271" s="103"/>
      <c r="WJ1271" s="103"/>
      <c r="WK1271" s="103"/>
      <c r="WL1271" s="103"/>
      <c r="WM1271" s="103"/>
      <c r="WN1271" s="103"/>
      <c r="WO1271" s="103"/>
      <c r="WP1271" s="103"/>
      <c r="WQ1271" s="103"/>
      <c r="WR1271" s="103"/>
      <c r="WS1271" s="103"/>
      <c r="WT1271" s="103"/>
      <c r="WU1271" s="103"/>
      <c r="WV1271" s="103"/>
      <c r="WW1271" s="103"/>
      <c r="WX1271" s="103"/>
      <c r="WY1271" s="103"/>
      <c r="WZ1271" s="103"/>
      <c r="XA1271" s="103"/>
      <c r="XB1271" s="103"/>
      <c r="XC1271" s="103"/>
      <c r="XD1271" s="103"/>
      <c r="XE1271" s="103"/>
      <c r="XF1271" s="103"/>
      <c r="XG1271" s="103"/>
      <c r="XH1271" s="103"/>
      <c r="XI1271" s="103"/>
      <c r="XJ1271" s="103"/>
      <c r="XK1271" s="103"/>
      <c r="XL1271" s="103"/>
      <c r="XM1271" s="103"/>
      <c r="XN1271" s="103"/>
      <c r="XO1271" s="103"/>
      <c r="XP1271" s="103"/>
      <c r="XQ1271" s="103"/>
      <c r="XR1271" s="103"/>
      <c r="XS1271" s="103"/>
      <c r="XT1271" s="103"/>
      <c r="XU1271" s="103"/>
      <c r="XV1271" s="103"/>
      <c r="XW1271" s="103"/>
      <c r="XX1271" s="103"/>
      <c r="XY1271" s="103"/>
      <c r="XZ1271" s="103"/>
      <c r="YA1271" s="103"/>
      <c r="YB1271" s="103"/>
      <c r="YC1271" s="103"/>
      <c r="YD1271" s="103"/>
      <c r="YE1271" s="103"/>
      <c r="YF1271" s="103"/>
      <c r="YG1271" s="103"/>
      <c r="YH1271" s="103"/>
      <c r="YI1271" s="103"/>
      <c r="YJ1271" s="103"/>
      <c r="YK1271" s="103"/>
      <c r="YL1271" s="103"/>
      <c r="YM1271" s="103"/>
      <c r="YN1271" s="103"/>
      <c r="YO1271" s="103"/>
      <c r="YP1271" s="103"/>
      <c r="YQ1271" s="103"/>
      <c r="YR1271" s="103"/>
      <c r="YS1271" s="103"/>
      <c r="YT1271" s="103"/>
      <c r="YU1271" s="103"/>
      <c r="YV1271" s="103"/>
      <c r="YW1271" s="103"/>
      <c r="YX1271" s="103"/>
      <c r="YY1271" s="103"/>
      <c r="YZ1271" s="103"/>
      <c r="ZA1271" s="103"/>
      <c r="ZB1271" s="103"/>
      <c r="ZC1271" s="103"/>
      <c r="ZD1271" s="103"/>
      <c r="ZE1271" s="103"/>
      <c r="ZF1271" s="103"/>
      <c r="ZG1271" s="103"/>
      <c r="ZH1271" s="103"/>
      <c r="ZI1271" s="103"/>
      <c r="ZJ1271" s="103"/>
      <c r="ZK1271" s="103"/>
      <c r="ZL1271" s="103"/>
      <c r="ZM1271" s="103"/>
      <c r="ZN1271" s="103"/>
      <c r="ZO1271" s="103"/>
      <c r="ZP1271" s="103"/>
      <c r="ZQ1271" s="103"/>
      <c r="ZR1271" s="103"/>
      <c r="ZS1271" s="103"/>
      <c r="ZT1271" s="103"/>
      <c r="ZU1271" s="103"/>
      <c r="ZV1271" s="103"/>
      <c r="ZW1271" s="103"/>
      <c r="ZX1271" s="103"/>
      <c r="ZY1271" s="103"/>
      <c r="ZZ1271" s="103"/>
      <c r="AAA1271" s="103"/>
      <c r="AAB1271" s="103"/>
      <c r="AAC1271" s="103"/>
      <c r="AAD1271" s="103"/>
      <c r="AAE1271" s="103"/>
      <c r="AAF1271" s="103"/>
      <c r="AAG1271" s="103"/>
      <c r="AAH1271" s="103"/>
      <c r="AAI1271" s="103"/>
      <c r="AAJ1271" s="103"/>
      <c r="AAK1271" s="103"/>
      <c r="AAL1271" s="103"/>
      <c r="AAM1271" s="103"/>
      <c r="AAN1271" s="103"/>
      <c r="AAO1271" s="103"/>
      <c r="AAP1271" s="103"/>
      <c r="AAQ1271" s="103"/>
      <c r="AAR1271" s="103"/>
      <c r="AAS1271" s="103"/>
      <c r="AAT1271" s="103"/>
      <c r="AAU1271" s="103"/>
      <c r="AAV1271" s="103"/>
      <c r="AAW1271" s="103"/>
      <c r="AAX1271" s="103"/>
      <c r="AAY1271" s="103"/>
      <c r="AAZ1271" s="103"/>
      <c r="ABA1271" s="103"/>
      <c r="ABB1271" s="103"/>
      <c r="ABC1271" s="103"/>
      <c r="ABD1271" s="103"/>
      <c r="ABE1271" s="103"/>
      <c r="ABF1271" s="103"/>
      <c r="ABG1271" s="103"/>
      <c r="ABH1271" s="103"/>
      <c r="ABI1271" s="103"/>
      <c r="ABJ1271" s="103"/>
      <c r="ABK1271" s="103"/>
      <c r="ABL1271" s="103"/>
      <c r="ABM1271" s="103"/>
      <c r="ABN1271" s="103"/>
      <c r="ABO1271" s="103"/>
      <c r="ABP1271" s="103"/>
      <c r="ABQ1271" s="103"/>
      <c r="ABR1271" s="103"/>
      <c r="ABS1271" s="103"/>
      <c r="ABT1271" s="103"/>
      <c r="ABU1271" s="103"/>
      <c r="ABV1271" s="103"/>
      <c r="ABW1271" s="103"/>
      <c r="ABX1271" s="103"/>
      <c r="ABY1271" s="103"/>
      <c r="ABZ1271" s="103"/>
      <c r="ACA1271" s="103"/>
      <c r="ACB1271" s="103"/>
      <c r="ACC1271" s="103"/>
      <c r="ACD1271" s="103"/>
      <c r="ACE1271" s="103"/>
      <c r="ACF1271" s="103"/>
      <c r="ACG1271" s="103"/>
      <c r="ACH1271" s="103"/>
      <c r="ACI1271" s="103"/>
      <c r="ACJ1271" s="103"/>
      <c r="ACK1271" s="103"/>
      <c r="ACL1271" s="103"/>
      <c r="ACM1271" s="103"/>
      <c r="ACN1271" s="103"/>
      <c r="ACO1271" s="103"/>
      <c r="ACP1271" s="103"/>
      <c r="ACQ1271" s="103"/>
      <c r="ACR1271" s="103"/>
      <c r="ACS1271" s="103"/>
      <c r="ACT1271" s="103"/>
      <c r="ACU1271" s="103"/>
      <c r="ACV1271" s="103"/>
      <c r="ACW1271" s="103"/>
      <c r="ACX1271" s="103"/>
      <c r="ACY1271" s="103"/>
      <c r="ACZ1271" s="103"/>
      <c r="ADA1271" s="103"/>
      <c r="ADB1271" s="103"/>
      <c r="ADC1271" s="103"/>
      <c r="ADD1271" s="103"/>
      <c r="ADE1271" s="103"/>
      <c r="ADF1271" s="103"/>
      <c r="ADG1271" s="103"/>
      <c r="ADH1271" s="103"/>
      <c r="ADI1271" s="103"/>
      <c r="ADJ1271" s="103"/>
      <c r="ADK1271" s="103"/>
      <c r="ADL1271" s="103"/>
      <c r="ADM1271" s="103"/>
      <c r="ADN1271" s="103"/>
      <c r="ADO1271" s="103"/>
      <c r="ADP1271" s="103"/>
      <c r="ADQ1271" s="103"/>
      <c r="ADR1271" s="103"/>
      <c r="ADS1271" s="103"/>
      <c r="ADT1271" s="103"/>
      <c r="ADU1271" s="103"/>
      <c r="ADV1271" s="103"/>
      <c r="ADW1271" s="103"/>
      <c r="ADX1271" s="103"/>
      <c r="ADY1271" s="103"/>
      <c r="ADZ1271" s="103"/>
      <c r="AEA1271" s="103"/>
      <c r="AEB1271" s="103"/>
      <c r="AEC1271" s="103"/>
      <c r="AED1271" s="103"/>
      <c r="AEE1271" s="103"/>
      <c r="AEF1271" s="103"/>
      <c r="AEG1271" s="103"/>
      <c r="AEH1271" s="103"/>
      <c r="AEI1271" s="103"/>
      <c r="AEJ1271" s="103"/>
      <c r="AEK1271" s="103"/>
      <c r="AEL1271" s="103"/>
      <c r="AEM1271" s="103"/>
      <c r="AEN1271" s="103"/>
      <c r="AEO1271" s="103"/>
      <c r="AEP1271" s="103"/>
      <c r="AEQ1271" s="103"/>
      <c r="AER1271" s="103"/>
      <c r="AES1271" s="103"/>
      <c r="AET1271" s="103"/>
      <c r="AEU1271" s="103"/>
      <c r="AEV1271" s="103"/>
      <c r="AEW1271" s="103"/>
      <c r="AEX1271" s="103"/>
      <c r="AEY1271" s="103"/>
      <c r="AEZ1271" s="103"/>
      <c r="AFA1271" s="103"/>
      <c r="AFB1271" s="103"/>
      <c r="AFC1271" s="103"/>
      <c r="AFD1271" s="103"/>
      <c r="AFE1271" s="103"/>
      <c r="AFF1271" s="103"/>
      <c r="AFG1271" s="103"/>
      <c r="AFH1271" s="103"/>
      <c r="AFI1271" s="103"/>
      <c r="AFJ1271" s="103"/>
      <c r="AFK1271" s="103"/>
      <c r="AFL1271" s="103"/>
      <c r="AFM1271" s="103"/>
      <c r="AFN1271" s="103"/>
      <c r="AFO1271" s="103"/>
      <c r="AFP1271" s="103"/>
      <c r="AFQ1271" s="103"/>
      <c r="AFR1271" s="103"/>
      <c r="AFS1271" s="103"/>
      <c r="AFT1271" s="103"/>
      <c r="AFU1271" s="103"/>
      <c r="AFV1271" s="103"/>
      <c r="AFW1271" s="103"/>
      <c r="AFX1271" s="103"/>
      <c r="AFY1271" s="103"/>
      <c r="AFZ1271" s="103"/>
      <c r="AGA1271" s="103"/>
      <c r="AGB1271" s="103"/>
      <c r="AGC1271" s="103"/>
      <c r="AGD1271" s="103"/>
      <c r="AGE1271" s="103"/>
      <c r="AGF1271" s="103"/>
      <c r="AGG1271" s="103"/>
      <c r="AGH1271" s="103"/>
      <c r="AGI1271" s="103"/>
      <c r="AGJ1271" s="103"/>
      <c r="AGK1271" s="103"/>
      <c r="AGL1271" s="103"/>
      <c r="AGM1271" s="103"/>
      <c r="AGN1271" s="103"/>
      <c r="AGO1271" s="103"/>
      <c r="AGP1271" s="103"/>
      <c r="AGQ1271" s="103"/>
      <c r="AGR1271" s="103"/>
      <c r="AGS1271" s="103"/>
      <c r="AGT1271" s="103"/>
      <c r="AGU1271" s="103"/>
      <c r="AGV1271" s="103"/>
      <c r="AGW1271" s="103"/>
      <c r="AGX1271" s="103"/>
      <c r="AGY1271" s="103"/>
      <c r="AGZ1271" s="103"/>
      <c r="AHA1271" s="103"/>
      <c r="AHB1271" s="103"/>
      <c r="AHC1271" s="103"/>
      <c r="AHD1271" s="103"/>
      <c r="AHE1271" s="103"/>
      <c r="AHF1271" s="103"/>
      <c r="AHG1271" s="103"/>
      <c r="AHH1271" s="103"/>
      <c r="AHI1271" s="103"/>
      <c r="AHJ1271" s="103"/>
      <c r="AHK1271" s="103"/>
      <c r="AHL1271" s="103"/>
      <c r="AHM1271" s="103"/>
      <c r="AHN1271" s="103"/>
      <c r="AHO1271" s="103"/>
      <c r="AHP1271" s="103"/>
      <c r="AHQ1271" s="103"/>
      <c r="AHR1271" s="103"/>
      <c r="AHS1271" s="103"/>
      <c r="AHT1271" s="103"/>
      <c r="AHU1271" s="103"/>
      <c r="AHV1271" s="103"/>
      <c r="AHW1271" s="103"/>
      <c r="AHX1271" s="103"/>
      <c r="AHY1271" s="103"/>
      <c r="AHZ1271" s="103"/>
      <c r="AIA1271" s="103"/>
      <c r="AIB1271" s="103"/>
      <c r="AIC1271" s="103"/>
      <c r="AID1271" s="103"/>
      <c r="AIE1271" s="103"/>
      <c r="AIF1271" s="103"/>
      <c r="AIG1271" s="103"/>
      <c r="AIH1271" s="103"/>
      <c r="AII1271" s="103"/>
      <c r="AIJ1271" s="103"/>
      <c r="AIK1271" s="103"/>
      <c r="AIL1271" s="103"/>
      <c r="AIM1271" s="103"/>
      <c r="AIN1271" s="103"/>
      <c r="AIO1271" s="103"/>
      <c r="AIP1271" s="103"/>
      <c r="AIQ1271" s="103"/>
      <c r="AIR1271" s="103"/>
      <c r="AIS1271" s="103"/>
      <c r="AIT1271" s="103"/>
      <c r="AIU1271" s="103"/>
      <c r="AIV1271" s="103"/>
      <c r="AIW1271" s="103"/>
      <c r="AIX1271" s="103"/>
      <c r="AIY1271" s="103"/>
      <c r="AIZ1271" s="103"/>
      <c r="AJA1271" s="103"/>
      <c r="AJB1271" s="103"/>
      <c r="AJC1271" s="103"/>
      <c r="AJD1271" s="103"/>
      <c r="AJE1271" s="103"/>
      <c r="AJF1271" s="103"/>
      <c r="AJG1271" s="103"/>
      <c r="AJH1271" s="103"/>
      <c r="AJI1271" s="103"/>
      <c r="AJJ1271" s="103"/>
      <c r="AJK1271" s="103"/>
      <c r="AJL1271" s="103"/>
      <c r="AJM1271" s="103"/>
      <c r="AJN1271" s="103"/>
      <c r="AJO1271" s="103"/>
      <c r="AJP1271" s="103"/>
      <c r="AJQ1271" s="103"/>
      <c r="AJR1271" s="103"/>
      <c r="AJS1271" s="103"/>
      <c r="AJT1271" s="103"/>
      <c r="AJU1271" s="103"/>
      <c r="AJV1271" s="103"/>
      <c r="AJW1271" s="103"/>
      <c r="AJX1271" s="103"/>
      <c r="AJY1271" s="103"/>
      <c r="AJZ1271" s="103"/>
      <c r="AKA1271" s="103"/>
      <c r="AKB1271" s="103"/>
      <c r="AKC1271" s="103"/>
      <c r="AKD1271" s="103"/>
      <c r="AKE1271" s="103"/>
      <c r="AKF1271" s="103"/>
      <c r="AKG1271" s="103"/>
      <c r="AKH1271" s="103"/>
      <c r="AKI1271" s="103"/>
      <c r="AKJ1271" s="103"/>
      <c r="AKK1271" s="103"/>
      <c r="AKL1271" s="103"/>
      <c r="AKM1271" s="103"/>
      <c r="AKN1271" s="103"/>
      <c r="AKO1271" s="103"/>
      <c r="AKP1271" s="103"/>
      <c r="AKQ1271" s="103"/>
      <c r="AKR1271" s="103"/>
      <c r="AKS1271" s="103"/>
      <c r="AKT1271" s="103"/>
      <c r="AKU1271" s="103"/>
      <c r="AKV1271" s="103"/>
      <c r="AKW1271" s="103"/>
      <c r="AKX1271" s="103"/>
      <c r="AKY1271" s="103"/>
      <c r="AKZ1271" s="103"/>
      <c r="ALA1271" s="103"/>
      <c r="ALB1271" s="103"/>
      <c r="ALC1271" s="103"/>
      <c r="ALD1271" s="103"/>
      <c r="ALE1271" s="103"/>
      <c r="ALF1271" s="103"/>
      <c r="ALG1271" s="103"/>
      <c r="ALH1271" s="103"/>
      <c r="ALI1271" s="103"/>
      <c r="ALJ1271" s="103"/>
      <c r="ALK1271" s="103"/>
      <c r="ALL1271" s="103"/>
      <c r="ALM1271" s="103"/>
      <c r="ALN1271" s="103"/>
      <c r="ALO1271" s="103"/>
      <c r="ALP1271" s="103"/>
      <c r="ALQ1271" s="103"/>
      <c r="ALR1271" s="103"/>
      <c r="ALS1271" s="103"/>
      <c r="ALT1271" s="103"/>
      <c r="ALU1271" s="103"/>
      <c r="ALV1271" s="103"/>
      <c r="ALW1271" s="103"/>
      <c r="ALX1271" s="103"/>
      <c r="ALY1271" s="103"/>
      <c r="ALZ1271" s="103"/>
      <c r="AMA1271" s="103"/>
      <c r="AMB1271" s="103"/>
      <c r="AMC1271" s="103"/>
      <c r="AMD1271" s="103"/>
      <c r="AME1271" s="103"/>
      <c r="AMF1271" s="103"/>
      <c r="AMG1271" s="103"/>
      <c r="AMH1271" s="103"/>
      <c r="AMI1271" s="103"/>
      <c r="AMJ1271" s="103"/>
      <c r="AMK1271" s="103"/>
      <c r="AML1271" s="103"/>
      <c r="AMM1271" s="103"/>
      <c r="AMN1271" s="103"/>
      <c r="AMO1271" s="103"/>
      <c r="AMP1271" s="103"/>
      <c r="AMQ1271" s="103"/>
      <c r="AMR1271" s="103"/>
      <c r="AMS1271" s="103"/>
      <c r="AMT1271" s="103"/>
      <c r="AMU1271" s="103"/>
      <c r="AMV1271" s="103"/>
      <c r="AMW1271" s="103"/>
      <c r="AMX1271" s="103"/>
      <c r="AMY1271" s="103"/>
      <c r="AMZ1271" s="103"/>
      <c r="ANA1271" s="103"/>
      <c r="ANB1271" s="103"/>
      <c r="ANC1271" s="103"/>
      <c r="AND1271" s="103"/>
      <c r="ANE1271" s="103"/>
      <c r="ANF1271" s="103"/>
      <c r="ANG1271" s="103"/>
      <c r="ANH1271" s="103"/>
      <c r="ANI1271" s="103"/>
      <c r="ANJ1271" s="103"/>
      <c r="ANK1271" s="103"/>
      <c r="ANL1271" s="103"/>
      <c r="ANM1271" s="103"/>
      <c r="ANN1271" s="103"/>
      <c r="ANO1271" s="103"/>
      <c r="ANP1271" s="103"/>
      <c r="ANQ1271" s="103"/>
      <c r="ANR1271" s="103"/>
      <c r="ANS1271" s="103"/>
      <c r="ANT1271" s="103"/>
      <c r="ANU1271" s="103"/>
      <c r="ANV1271" s="103"/>
      <c r="ANW1271" s="103"/>
      <c r="ANX1271" s="103"/>
      <c r="ANY1271" s="103"/>
      <c r="ANZ1271" s="103"/>
      <c r="AOA1271" s="103"/>
      <c r="AOB1271" s="103"/>
      <c r="AOC1271" s="103"/>
      <c r="AOD1271" s="103"/>
      <c r="AOE1271" s="103"/>
      <c r="AOF1271" s="103"/>
      <c r="AOG1271" s="103"/>
      <c r="AOH1271" s="103"/>
      <c r="AOI1271" s="103"/>
      <c r="AOJ1271" s="103"/>
      <c r="AOK1271" s="103"/>
      <c r="AOL1271" s="103"/>
      <c r="AOM1271" s="103"/>
      <c r="AON1271" s="103"/>
      <c r="AOO1271" s="103"/>
      <c r="AOP1271" s="103"/>
      <c r="AOQ1271" s="103"/>
      <c r="AOR1271" s="103"/>
      <c r="AOS1271" s="103"/>
      <c r="AOT1271" s="103"/>
      <c r="AOU1271" s="103"/>
      <c r="AOV1271" s="103"/>
      <c r="AOW1271" s="103"/>
      <c r="AOX1271" s="103"/>
      <c r="AOY1271" s="103"/>
      <c r="AOZ1271" s="103"/>
      <c r="APA1271" s="103"/>
      <c r="APB1271" s="103"/>
      <c r="APC1271" s="103"/>
      <c r="APD1271" s="103"/>
      <c r="APE1271" s="103"/>
      <c r="APF1271" s="103"/>
      <c r="APG1271" s="103"/>
      <c r="APH1271" s="103"/>
      <c r="API1271" s="103"/>
      <c r="APJ1271" s="103"/>
      <c r="APK1271" s="103"/>
      <c r="APL1271" s="103"/>
      <c r="APM1271" s="103"/>
      <c r="APN1271" s="103"/>
      <c r="APO1271" s="103"/>
      <c r="APP1271" s="103"/>
      <c r="APQ1271" s="103"/>
      <c r="APR1271" s="103"/>
      <c r="APS1271" s="103"/>
      <c r="APT1271" s="103"/>
      <c r="APU1271" s="103"/>
      <c r="APV1271" s="103"/>
      <c r="APW1271" s="103"/>
      <c r="APX1271" s="103"/>
      <c r="APY1271" s="103"/>
      <c r="APZ1271" s="103"/>
      <c r="AQA1271" s="103"/>
      <c r="AQB1271" s="103"/>
      <c r="AQC1271" s="103"/>
      <c r="AQD1271" s="103"/>
      <c r="AQE1271" s="103"/>
      <c r="AQF1271" s="103"/>
      <c r="AQG1271" s="103"/>
      <c r="AQH1271" s="103"/>
      <c r="AQI1271" s="103"/>
      <c r="AQJ1271" s="103"/>
      <c r="AQK1271" s="103"/>
      <c r="AQL1271" s="103"/>
      <c r="AQM1271" s="103"/>
      <c r="AQN1271" s="103"/>
      <c r="AQO1271" s="103"/>
      <c r="AQP1271" s="103"/>
      <c r="AQQ1271" s="103"/>
      <c r="AQR1271" s="103"/>
      <c r="AQS1271" s="103"/>
      <c r="AQT1271" s="103"/>
      <c r="AQU1271" s="103"/>
      <c r="AQV1271" s="103"/>
      <c r="AQW1271" s="103"/>
      <c r="AQX1271" s="103"/>
      <c r="AQY1271" s="103"/>
      <c r="AQZ1271" s="103"/>
      <c r="ARA1271" s="103"/>
      <c r="ARB1271" s="103"/>
      <c r="ARC1271" s="103"/>
      <c r="ARD1271" s="103"/>
      <c r="ARE1271" s="103"/>
      <c r="ARF1271" s="103"/>
      <c r="ARG1271" s="103"/>
      <c r="ARH1271" s="103"/>
      <c r="ARI1271" s="103"/>
      <c r="ARJ1271" s="103"/>
      <c r="ARK1271" s="103"/>
      <c r="ARL1271" s="103"/>
      <c r="ARM1271" s="103"/>
      <c r="ARN1271" s="103"/>
      <c r="ARO1271" s="103"/>
      <c r="ARP1271" s="103"/>
      <c r="ARQ1271" s="103"/>
      <c r="ARR1271" s="103"/>
      <c r="ARS1271" s="103"/>
      <c r="ART1271" s="103"/>
      <c r="ARU1271" s="103"/>
      <c r="ARV1271" s="103"/>
      <c r="ARW1271" s="103"/>
      <c r="ARX1271" s="103"/>
      <c r="ARY1271" s="103"/>
      <c r="ARZ1271" s="103"/>
      <c r="ASA1271" s="103"/>
      <c r="ASB1271" s="103"/>
      <c r="ASC1271" s="103"/>
      <c r="ASD1271" s="103"/>
      <c r="ASE1271" s="103"/>
      <c r="ASF1271" s="103"/>
      <c r="ASG1271" s="103"/>
      <c r="ASH1271" s="103"/>
      <c r="ASI1271" s="103"/>
      <c r="ASJ1271" s="103"/>
      <c r="ASK1271" s="103"/>
      <c r="ASL1271" s="103"/>
      <c r="ASM1271" s="103"/>
      <c r="ASN1271" s="103"/>
      <c r="ASO1271" s="103"/>
      <c r="ASP1271" s="103"/>
      <c r="ASQ1271" s="103"/>
      <c r="ASR1271" s="103"/>
      <c r="ASS1271" s="103"/>
      <c r="AST1271" s="103"/>
      <c r="ASU1271" s="103"/>
      <c r="ASV1271" s="103"/>
      <c r="ASW1271" s="103"/>
      <c r="ASX1271" s="103"/>
      <c r="ASY1271" s="103"/>
      <c r="ASZ1271" s="103"/>
      <c r="ATA1271" s="103"/>
      <c r="ATB1271" s="103"/>
      <c r="ATC1271" s="103"/>
      <c r="ATD1271" s="103"/>
      <c r="ATE1271" s="103"/>
      <c r="ATF1271" s="103"/>
      <c r="ATG1271" s="103"/>
      <c r="ATH1271" s="103"/>
      <c r="ATI1271" s="103"/>
      <c r="ATJ1271" s="103"/>
      <c r="ATK1271" s="103"/>
      <c r="ATL1271" s="103"/>
      <c r="ATM1271" s="103"/>
      <c r="ATN1271" s="103"/>
      <c r="ATO1271" s="103"/>
      <c r="ATP1271" s="103"/>
      <c r="ATQ1271" s="103"/>
      <c r="ATR1271" s="103"/>
      <c r="ATS1271" s="103"/>
      <c r="ATT1271" s="103"/>
      <c r="ATU1271" s="103"/>
      <c r="ATV1271" s="103"/>
      <c r="ATW1271" s="103"/>
      <c r="ATX1271" s="103"/>
      <c r="ATY1271" s="103"/>
      <c r="ATZ1271" s="103"/>
      <c r="AUA1271" s="103"/>
      <c r="AUB1271" s="103"/>
      <c r="AUC1271" s="103"/>
      <c r="AUD1271" s="103"/>
      <c r="AUE1271" s="103"/>
      <c r="AUF1271" s="103"/>
      <c r="AUG1271" s="103"/>
      <c r="AUH1271" s="103"/>
      <c r="AUI1271" s="103"/>
      <c r="AUJ1271" s="103"/>
      <c r="AUK1271" s="103"/>
      <c r="AUL1271" s="103"/>
      <c r="AUM1271" s="103"/>
      <c r="AUN1271" s="103"/>
      <c r="AUO1271" s="103"/>
      <c r="AUP1271" s="103"/>
      <c r="AUQ1271" s="103"/>
      <c r="AUR1271" s="103"/>
      <c r="AUS1271" s="103"/>
      <c r="AUT1271" s="103"/>
      <c r="AUU1271" s="103"/>
      <c r="AUV1271" s="103"/>
      <c r="AUW1271" s="103"/>
      <c r="AUX1271" s="103"/>
      <c r="AUY1271" s="103"/>
      <c r="AUZ1271" s="103"/>
      <c r="AVA1271" s="103"/>
      <c r="AVB1271" s="103"/>
      <c r="AVC1271" s="103"/>
      <c r="AVD1271" s="103"/>
      <c r="AVE1271" s="103"/>
      <c r="AVF1271" s="103"/>
      <c r="AVG1271" s="103"/>
      <c r="AVH1271" s="103"/>
      <c r="AVI1271" s="103"/>
      <c r="AVJ1271" s="103"/>
      <c r="AVK1271" s="103"/>
      <c r="AVL1271" s="103"/>
      <c r="AVM1271" s="103"/>
      <c r="AVN1271" s="103"/>
      <c r="AVO1271" s="103"/>
      <c r="AVP1271" s="103"/>
      <c r="AVQ1271" s="103"/>
      <c r="AVR1271" s="103"/>
      <c r="AVS1271" s="103"/>
      <c r="AVT1271" s="103"/>
      <c r="AVU1271" s="103"/>
      <c r="AVV1271" s="103"/>
      <c r="AVW1271" s="103"/>
      <c r="AVX1271" s="103"/>
      <c r="AVY1271" s="103"/>
      <c r="AVZ1271" s="103"/>
      <c r="AWA1271" s="103"/>
      <c r="AWB1271" s="103"/>
      <c r="AWC1271" s="103"/>
      <c r="AWD1271" s="103"/>
      <c r="AWE1271" s="103"/>
      <c r="AWF1271" s="103"/>
      <c r="AWG1271" s="103"/>
      <c r="AWH1271" s="103"/>
      <c r="AWI1271" s="103"/>
      <c r="AWJ1271" s="103"/>
      <c r="AWK1271" s="103"/>
      <c r="AWL1271" s="103"/>
      <c r="AWM1271" s="103"/>
      <c r="AWN1271" s="103"/>
      <c r="AWO1271" s="103"/>
      <c r="AWP1271" s="103"/>
      <c r="AWQ1271" s="103"/>
      <c r="AWR1271" s="103"/>
      <c r="AWS1271" s="103"/>
      <c r="AWT1271" s="103"/>
      <c r="AWU1271" s="103"/>
      <c r="AWV1271" s="103"/>
      <c r="AWW1271" s="103"/>
      <c r="AWX1271" s="103"/>
      <c r="AWY1271" s="103"/>
      <c r="AWZ1271" s="103"/>
      <c r="AXA1271" s="103"/>
      <c r="AXB1271" s="103"/>
      <c r="AXC1271" s="103"/>
      <c r="AXD1271" s="103"/>
      <c r="AXE1271" s="103"/>
      <c r="AXF1271" s="103"/>
      <c r="AXG1271" s="103"/>
      <c r="AXH1271" s="103"/>
      <c r="AXI1271" s="103"/>
      <c r="AXJ1271" s="103"/>
      <c r="AXK1271" s="103"/>
      <c r="AXL1271" s="103"/>
      <c r="AXM1271" s="103"/>
      <c r="AXN1271" s="103"/>
      <c r="AXO1271" s="103"/>
      <c r="AXP1271" s="103"/>
      <c r="AXQ1271" s="103"/>
      <c r="AXR1271" s="103"/>
      <c r="AXS1271" s="103"/>
      <c r="AXT1271" s="103"/>
      <c r="AXU1271" s="103"/>
      <c r="AXV1271" s="103"/>
      <c r="AXW1271" s="103"/>
      <c r="AXX1271" s="103"/>
      <c r="AXY1271" s="103"/>
      <c r="AXZ1271" s="103"/>
      <c r="AYA1271" s="103"/>
      <c r="AYB1271" s="103"/>
      <c r="AYC1271" s="103"/>
      <c r="AYD1271" s="103"/>
      <c r="AYE1271" s="103"/>
      <c r="AYF1271" s="103"/>
      <c r="AYG1271" s="103"/>
      <c r="AYH1271" s="103"/>
      <c r="AYI1271" s="103"/>
      <c r="AYJ1271" s="103"/>
      <c r="AYK1271" s="103"/>
      <c r="AYL1271" s="103"/>
      <c r="AYM1271" s="103"/>
      <c r="AYN1271" s="103"/>
      <c r="AYO1271" s="103"/>
      <c r="AYP1271" s="103"/>
      <c r="AYQ1271" s="103"/>
      <c r="AYR1271" s="103"/>
      <c r="AYS1271" s="103"/>
      <c r="AYT1271" s="103"/>
      <c r="AYU1271" s="103"/>
      <c r="AYV1271" s="103"/>
      <c r="AYW1271" s="103"/>
      <c r="AYX1271" s="103"/>
      <c r="AYY1271" s="103"/>
      <c r="AYZ1271" s="103"/>
      <c r="AZA1271" s="103"/>
      <c r="AZB1271" s="103"/>
      <c r="AZC1271" s="103"/>
      <c r="AZD1271" s="103"/>
      <c r="AZE1271" s="103"/>
      <c r="AZF1271" s="103"/>
      <c r="AZG1271" s="103"/>
      <c r="AZH1271" s="103"/>
      <c r="AZI1271" s="103"/>
      <c r="AZJ1271" s="103"/>
      <c r="AZK1271" s="103"/>
      <c r="AZL1271" s="103"/>
      <c r="AZM1271" s="103"/>
      <c r="AZN1271" s="103"/>
      <c r="AZO1271" s="103"/>
      <c r="AZP1271" s="103"/>
      <c r="AZQ1271" s="103"/>
      <c r="AZR1271" s="103"/>
      <c r="AZS1271" s="103"/>
      <c r="AZT1271" s="103"/>
      <c r="AZU1271" s="103"/>
      <c r="AZV1271" s="103"/>
      <c r="AZW1271" s="103"/>
      <c r="AZX1271" s="103"/>
      <c r="AZY1271" s="103"/>
      <c r="AZZ1271" s="103"/>
      <c r="BAA1271" s="103"/>
      <c r="BAB1271" s="103"/>
      <c r="BAC1271" s="103"/>
      <c r="BAD1271" s="103"/>
      <c r="BAE1271" s="103"/>
      <c r="BAF1271" s="103"/>
      <c r="BAG1271" s="103"/>
      <c r="BAH1271" s="103"/>
      <c r="BAI1271" s="103"/>
      <c r="BAJ1271" s="103"/>
      <c r="BAK1271" s="103"/>
      <c r="BAL1271" s="103"/>
      <c r="BAM1271" s="103"/>
      <c r="BAN1271" s="103"/>
      <c r="BAO1271" s="103"/>
      <c r="BAP1271" s="103"/>
      <c r="BAQ1271" s="103"/>
      <c r="BAR1271" s="103"/>
      <c r="BAS1271" s="103"/>
      <c r="BAT1271" s="103"/>
      <c r="BAU1271" s="103"/>
      <c r="BAV1271" s="103"/>
      <c r="BAW1271" s="103"/>
      <c r="BAX1271" s="103"/>
      <c r="BAY1271" s="103"/>
      <c r="BAZ1271" s="103"/>
      <c r="BBA1271" s="103"/>
      <c r="BBB1271" s="103"/>
      <c r="BBC1271" s="103"/>
      <c r="BBD1271" s="103"/>
      <c r="BBE1271" s="103"/>
      <c r="BBF1271" s="103"/>
      <c r="BBG1271" s="103"/>
      <c r="BBH1271" s="103"/>
      <c r="BBI1271" s="103"/>
      <c r="BBJ1271" s="103"/>
      <c r="BBK1271" s="103"/>
      <c r="BBL1271" s="103"/>
      <c r="BBM1271" s="103"/>
      <c r="BBN1271" s="103"/>
      <c r="BBO1271" s="103"/>
      <c r="BBP1271" s="103"/>
      <c r="BBQ1271" s="103"/>
      <c r="BBR1271" s="103"/>
      <c r="BBS1271" s="103"/>
      <c r="BBT1271" s="103"/>
      <c r="BBU1271" s="103"/>
      <c r="BBV1271" s="103"/>
      <c r="BBW1271" s="103"/>
      <c r="BBX1271" s="103"/>
      <c r="BBY1271" s="103"/>
      <c r="BBZ1271" s="103"/>
      <c r="BCA1271" s="103"/>
      <c r="BCB1271" s="103"/>
      <c r="BCC1271" s="103"/>
      <c r="BCD1271" s="103"/>
      <c r="BCE1271" s="103"/>
      <c r="BCF1271" s="103"/>
      <c r="BCG1271" s="103"/>
      <c r="BCH1271" s="103"/>
      <c r="BCI1271" s="103"/>
      <c r="BCJ1271" s="103"/>
      <c r="BCK1271" s="103"/>
      <c r="BCL1271" s="103"/>
      <c r="BCM1271" s="103"/>
      <c r="BCN1271" s="103"/>
      <c r="BCO1271" s="103"/>
      <c r="BCP1271" s="103"/>
      <c r="BCQ1271" s="103"/>
      <c r="BCR1271" s="103"/>
      <c r="BCS1271" s="103"/>
      <c r="BCT1271" s="103"/>
      <c r="BCU1271" s="103"/>
      <c r="BCV1271" s="103"/>
      <c r="BCW1271" s="103"/>
      <c r="BCX1271" s="103"/>
      <c r="BCY1271" s="103"/>
      <c r="BCZ1271" s="103"/>
      <c r="BDA1271" s="103"/>
      <c r="BDB1271" s="103"/>
      <c r="BDC1271" s="103"/>
      <c r="BDD1271" s="103"/>
      <c r="BDE1271" s="103"/>
      <c r="BDF1271" s="103"/>
      <c r="BDG1271" s="103"/>
      <c r="BDH1271" s="103"/>
      <c r="BDI1271" s="103"/>
      <c r="BDJ1271" s="103"/>
      <c r="BDK1271" s="103"/>
      <c r="BDL1271" s="103"/>
      <c r="BDM1271" s="103"/>
      <c r="BDN1271" s="103"/>
      <c r="BDO1271" s="103"/>
      <c r="BDP1271" s="103"/>
      <c r="BDQ1271" s="103"/>
      <c r="BDR1271" s="103"/>
      <c r="BDS1271" s="103"/>
      <c r="BDT1271" s="103"/>
      <c r="BDU1271" s="103"/>
      <c r="BDV1271" s="103"/>
      <c r="BDW1271" s="103"/>
      <c r="BDX1271" s="103"/>
      <c r="BDY1271" s="103"/>
      <c r="BDZ1271" s="103"/>
      <c r="BEA1271" s="103"/>
      <c r="BEB1271" s="103"/>
      <c r="BEC1271" s="103"/>
      <c r="BED1271" s="103"/>
      <c r="BEE1271" s="103"/>
      <c r="BEF1271" s="103"/>
      <c r="BEG1271" s="103"/>
      <c r="BEH1271" s="103"/>
      <c r="BEI1271" s="103"/>
      <c r="BEJ1271" s="103"/>
      <c r="BEK1271" s="103"/>
      <c r="BEL1271" s="103"/>
      <c r="BEM1271" s="103"/>
      <c r="BEN1271" s="103"/>
      <c r="BEO1271" s="103"/>
      <c r="BEP1271" s="103"/>
      <c r="BEQ1271" s="103"/>
      <c r="BER1271" s="103"/>
      <c r="BES1271" s="103"/>
      <c r="BET1271" s="103"/>
      <c r="BEU1271" s="103"/>
      <c r="BEV1271" s="103"/>
      <c r="BEW1271" s="103"/>
      <c r="BEX1271" s="103"/>
      <c r="BEY1271" s="103"/>
      <c r="BEZ1271" s="103"/>
      <c r="BFA1271" s="103"/>
      <c r="BFB1271" s="103"/>
      <c r="BFC1271" s="103"/>
      <c r="BFD1271" s="103"/>
      <c r="BFE1271" s="103"/>
      <c r="BFF1271" s="103"/>
      <c r="BFG1271" s="103"/>
      <c r="BFH1271" s="103"/>
      <c r="BFI1271" s="103"/>
      <c r="BFJ1271" s="103"/>
      <c r="BFK1271" s="103"/>
      <c r="BFL1271" s="103"/>
      <c r="BFM1271" s="103"/>
      <c r="BFN1271" s="103"/>
      <c r="BFO1271" s="103"/>
      <c r="BFP1271" s="103"/>
      <c r="BFQ1271" s="103"/>
      <c r="BFR1271" s="103"/>
      <c r="BFS1271" s="103"/>
      <c r="BFT1271" s="103"/>
      <c r="BFU1271" s="103"/>
      <c r="BFV1271" s="103"/>
      <c r="BFW1271" s="103"/>
      <c r="BFX1271" s="103"/>
      <c r="BFY1271" s="103"/>
      <c r="BFZ1271" s="103"/>
      <c r="BGA1271" s="103"/>
      <c r="BGB1271" s="103"/>
      <c r="BGC1271" s="103"/>
      <c r="BGD1271" s="103"/>
      <c r="BGE1271" s="103"/>
      <c r="BGF1271" s="103"/>
      <c r="BGG1271" s="103"/>
      <c r="BGH1271" s="103"/>
      <c r="BGI1271" s="103"/>
      <c r="BGJ1271" s="103"/>
      <c r="BGK1271" s="103"/>
      <c r="BGL1271" s="103"/>
      <c r="BGM1271" s="103"/>
      <c r="BGN1271" s="103"/>
      <c r="BGO1271" s="103"/>
      <c r="BGP1271" s="103"/>
      <c r="BGQ1271" s="103"/>
      <c r="BGR1271" s="103"/>
      <c r="BGS1271" s="103"/>
      <c r="BGT1271" s="103"/>
      <c r="BGU1271" s="103"/>
      <c r="BGV1271" s="103"/>
      <c r="BGW1271" s="103"/>
      <c r="BGX1271" s="103"/>
      <c r="BGY1271" s="103"/>
      <c r="BGZ1271" s="103"/>
      <c r="BHA1271" s="103"/>
      <c r="BHB1271" s="103"/>
      <c r="BHC1271" s="103"/>
      <c r="BHD1271" s="103"/>
      <c r="BHE1271" s="103"/>
      <c r="BHF1271" s="103"/>
      <c r="BHG1271" s="103"/>
      <c r="BHH1271" s="103"/>
      <c r="BHI1271" s="103"/>
      <c r="BHJ1271" s="103"/>
      <c r="BHK1271" s="103"/>
      <c r="BHL1271" s="103"/>
      <c r="BHM1271" s="103"/>
      <c r="BHN1271" s="103"/>
      <c r="BHO1271" s="103"/>
      <c r="BHP1271" s="103"/>
      <c r="BHQ1271" s="103"/>
      <c r="BHR1271" s="103"/>
      <c r="BHS1271" s="103"/>
      <c r="BHT1271" s="103"/>
      <c r="BHU1271" s="103"/>
      <c r="BHV1271" s="103"/>
      <c r="BHW1271" s="103"/>
      <c r="BHX1271" s="103"/>
      <c r="BHY1271" s="103"/>
      <c r="BHZ1271" s="103"/>
      <c r="BIA1271" s="103"/>
      <c r="BIB1271" s="103"/>
      <c r="BIC1271" s="103"/>
      <c r="BID1271" s="103"/>
      <c r="BIE1271" s="103"/>
      <c r="BIF1271" s="103"/>
      <c r="BIG1271" s="103"/>
      <c r="BIH1271" s="103"/>
      <c r="BII1271" s="103"/>
      <c r="BIJ1271" s="103"/>
      <c r="BIK1271" s="103"/>
      <c r="BIL1271" s="103"/>
      <c r="BIM1271" s="103"/>
      <c r="BIN1271" s="103"/>
      <c r="BIO1271" s="103"/>
      <c r="BIP1271" s="103"/>
      <c r="BIQ1271" s="103"/>
      <c r="BIR1271" s="103"/>
      <c r="BIS1271" s="103"/>
      <c r="BIT1271" s="103"/>
      <c r="BIU1271" s="103"/>
      <c r="BIV1271" s="103"/>
      <c r="BIW1271" s="103"/>
      <c r="BIX1271" s="103"/>
      <c r="BIY1271" s="103"/>
      <c r="BIZ1271" s="103"/>
      <c r="BJA1271" s="103"/>
      <c r="BJB1271" s="103"/>
      <c r="BJC1271" s="103"/>
      <c r="BJD1271" s="103"/>
      <c r="BJE1271" s="103"/>
      <c r="BJF1271" s="103"/>
      <c r="BJG1271" s="103"/>
      <c r="BJH1271" s="103"/>
      <c r="BJI1271" s="103"/>
      <c r="BJJ1271" s="103"/>
      <c r="BJK1271" s="103"/>
      <c r="BJL1271" s="103"/>
      <c r="BJM1271" s="103"/>
      <c r="BJN1271" s="103"/>
      <c r="BJO1271" s="103"/>
      <c r="BJP1271" s="103"/>
      <c r="BJQ1271" s="103"/>
      <c r="BJR1271" s="103"/>
      <c r="BJS1271" s="103"/>
      <c r="BJT1271" s="103"/>
      <c r="BJU1271" s="103"/>
      <c r="BJV1271" s="103"/>
      <c r="BJW1271" s="103"/>
      <c r="BJX1271" s="103"/>
      <c r="BJY1271" s="103"/>
      <c r="BJZ1271" s="103"/>
      <c r="BKA1271" s="103"/>
      <c r="BKB1271" s="103"/>
      <c r="BKC1271" s="103"/>
      <c r="BKD1271" s="103"/>
      <c r="BKE1271" s="103"/>
      <c r="BKF1271" s="103"/>
      <c r="BKG1271" s="103"/>
      <c r="BKH1271" s="103"/>
      <c r="BKI1271" s="103"/>
      <c r="BKJ1271" s="103"/>
      <c r="BKK1271" s="103"/>
      <c r="BKL1271" s="103"/>
      <c r="BKM1271" s="103"/>
      <c r="BKN1271" s="103"/>
      <c r="BKO1271" s="103"/>
      <c r="BKP1271" s="103"/>
      <c r="BKQ1271" s="103"/>
      <c r="BKR1271" s="103"/>
      <c r="BKS1271" s="103"/>
      <c r="BKT1271" s="103"/>
      <c r="BKU1271" s="103"/>
      <c r="BKV1271" s="103"/>
      <c r="BKW1271" s="103"/>
      <c r="BKX1271" s="103"/>
      <c r="BKY1271" s="103"/>
      <c r="BKZ1271" s="103"/>
      <c r="BLA1271" s="103"/>
      <c r="BLB1271" s="103"/>
      <c r="BLC1271" s="103"/>
      <c r="BLD1271" s="103"/>
      <c r="BLE1271" s="103"/>
      <c r="BLF1271" s="103"/>
      <c r="BLG1271" s="103"/>
      <c r="BLH1271" s="103"/>
      <c r="BLI1271" s="103"/>
      <c r="BLJ1271" s="103"/>
      <c r="BLK1271" s="103"/>
      <c r="BLL1271" s="103"/>
      <c r="BLM1271" s="103"/>
      <c r="BLN1271" s="103"/>
      <c r="BLO1271" s="103"/>
      <c r="BLP1271" s="103"/>
      <c r="BLQ1271" s="103"/>
      <c r="BLR1271" s="103"/>
      <c r="BLS1271" s="103"/>
      <c r="BLT1271" s="103"/>
      <c r="BLU1271" s="103"/>
      <c r="BLV1271" s="103"/>
      <c r="BLW1271" s="103"/>
      <c r="BLX1271" s="103"/>
      <c r="BLY1271" s="103"/>
      <c r="BLZ1271" s="103"/>
      <c r="BMA1271" s="103"/>
      <c r="BMB1271" s="103"/>
      <c r="BMC1271" s="103"/>
      <c r="BMD1271" s="103"/>
      <c r="BME1271" s="103"/>
      <c r="BMF1271" s="103"/>
      <c r="BMG1271" s="103"/>
      <c r="BMH1271" s="103"/>
      <c r="BMI1271" s="103"/>
      <c r="BMJ1271" s="103"/>
      <c r="BMK1271" s="103"/>
      <c r="BML1271" s="103"/>
      <c r="BMM1271" s="103"/>
      <c r="BMN1271" s="103"/>
      <c r="BMO1271" s="103"/>
      <c r="BMP1271" s="103"/>
      <c r="BMQ1271" s="103"/>
      <c r="BMR1271" s="103"/>
      <c r="BMS1271" s="103"/>
      <c r="BMT1271" s="103"/>
      <c r="BMU1271" s="103"/>
      <c r="BMV1271" s="103"/>
      <c r="BMW1271" s="103"/>
      <c r="BMX1271" s="103"/>
      <c r="BMY1271" s="103"/>
      <c r="BMZ1271" s="103"/>
      <c r="BNA1271" s="103"/>
      <c r="BNB1271" s="103"/>
      <c r="BNC1271" s="103"/>
      <c r="BND1271" s="103"/>
      <c r="BNE1271" s="103"/>
      <c r="BNF1271" s="103"/>
      <c r="BNG1271" s="103"/>
      <c r="BNH1271" s="103"/>
      <c r="BNI1271" s="103"/>
      <c r="BNJ1271" s="103"/>
      <c r="BNK1271" s="103"/>
      <c r="BNL1271" s="103"/>
      <c r="BNM1271" s="103"/>
      <c r="BNN1271" s="103"/>
      <c r="BNO1271" s="103"/>
      <c r="BNP1271" s="103"/>
      <c r="BNQ1271" s="103"/>
      <c r="BNR1271" s="103"/>
      <c r="BNS1271" s="103"/>
      <c r="BNT1271" s="103"/>
      <c r="BNU1271" s="103"/>
      <c r="BNV1271" s="103"/>
      <c r="BNW1271" s="103"/>
      <c r="BNX1271" s="103"/>
      <c r="BNY1271" s="103"/>
      <c r="BNZ1271" s="103"/>
      <c r="BOA1271" s="103"/>
      <c r="BOB1271" s="103"/>
      <c r="BOC1271" s="103"/>
      <c r="BOD1271" s="103"/>
      <c r="BOE1271" s="103"/>
      <c r="BOF1271" s="103"/>
      <c r="BOG1271" s="103"/>
      <c r="BOH1271" s="103"/>
      <c r="BOI1271" s="103"/>
      <c r="BOJ1271" s="103"/>
      <c r="BOK1271" s="103"/>
      <c r="BOL1271" s="103"/>
      <c r="BOM1271" s="103"/>
      <c r="BON1271" s="103"/>
      <c r="BOO1271" s="103"/>
      <c r="BOP1271" s="103"/>
      <c r="BOQ1271" s="103"/>
      <c r="BOR1271" s="103"/>
      <c r="BOS1271" s="103"/>
      <c r="BOT1271" s="103"/>
      <c r="BOU1271" s="103"/>
      <c r="BOV1271" s="103"/>
      <c r="BOW1271" s="103"/>
      <c r="BOX1271" s="103"/>
      <c r="BOY1271" s="103"/>
      <c r="BOZ1271" s="103"/>
      <c r="BPA1271" s="103"/>
      <c r="BPB1271" s="103"/>
      <c r="BPC1271" s="103"/>
      <c r="BPD1271" s="103"/>
      <c r="BPE1271" s="103"/>
      <c r="BPF1271" s="103"/>
      <c r="BPG1271" s="103"/>
      <c r="BPH1271" s="103"/>
      <c r="BPI1271" s="103"/>
      <c r="BPJ1271" s="103"/>
      <c r="BPK1271" s="103"/>
      <c r="BPL1271" s="103"/>
      <c r="BPM1271" s="103"/>
      <c r="BPN1271" s="103"/>
      <c r="BPO1271" s="103"/>
      <c r="BPP1271" s="103"/>
      <c r="BPQ1271" s="103"/>
      <c r="BPR1271" s="103"/>
      <c r="BPS1271" s="103"/>
      <c r="BPT1271" s="103"/>
      <c r="BPU1271" s="103"/>
      <c r="BPV1271" s="103"/>
      <c r="BPW1271" s="103"/>
      <c r="BPX1271" s="103"/>
      <c r="BPY1271" s="103"/>
      <c r="BPZ1271" s="103"/>
      <c r="BQA1271" s="103"/>
      <c r="BQB1271" s="103"/>
      <c r="BQC1271" s="103"/>
      <c r="BQD1271" s="103"/>
      <c r="BQE1271" s="103"/>
      <c r="BQF1271" s="103"/>
      <c r="BQG1271" s="103"/>
      <c r="BQH1271" s="103"/>
      <c r="BQI1271" s="103"/>
      <c r="BQJ1271" s="103"/>
      <c r="BQK1271" s="103"/>
      <c r="BQL1271" s="103"/>
      <c r="BQM1271" s="103"/>
      <c r="BQN1271" s="103"/>
      <c r="BQO1271" s="103"/>
      <c r="BQP1271" s="103"/>
      <c r="BQQ1271" s="103"/>
      <c r="BQR1271" s="103"/>
      <c r="BQS1271" s="103"/>
      <c r="BQT1271" s="103"/>
      <c r="BQU1271" s="103"/>
      <c r="BQV1271" s="103"/>
      <c r="BQW1271" s="103"/>
      <c r="BQX1271" s="103"/>
      <c r="BQY1271" s="103"/>
      <c r="BQZ1271" s="103"/>
      <c r="BRA1271" s="103"/>
      <c r="BRB1271" s="103"/>
      <c r="BRC1271" s="103"/>
      <c r="BRD1271" s="103"/>
      <c r="BRE1271" s="103"/>
      <c r="BRF1271" s="103"/>
      <c r="BRG1271" s="103"/>
      <c r="BRH1271" s="103"/>
      <c r="BRI1271" s="103"/>
      <c r="BRJ1271" s="103"/>
      <c r="BRK1271" s="103"/>
      <c r="BRL1271" s="103"/>
      <c r="BRM1271" s="103"/>
      <c r="BRN1271" s="103"/>
      <c r="BRO1271" s="103"/>
      <c r="BRP1271" s="103"/>
      <c r="BRQ1271" s="103"/>
      <c r="BRR1271" s="103"/>
      <c r="BRS1271" s="103"/>
      <c r="BRT1271" s="103"/>
      <c r="BRU1271" s="103"/>
      <c r="BRV1271" s="103"/>
      <c r="BRW1271" s="103"/>
      <c r="BRX1271" s="103"/>
      <c r="BRY1271" s="103"/>
      <c r="BRZ1271" s="103"/>
      <c r="BSA1271" s="103"/>
      <c r="BSB1271" s="103"/>
      <c r="BSC1271" s="103"/>
      <c r="BSD1271" s="103"/>
      <c r="BSE1271" s="103"/>
      <c r="BSF1271" s="103"/>
      <c r="BSG1271" s="103"/>
      <c r="BSH1271" s="103"/>
      <c r="BSI1271" s="103"/>
      <c r="BSJ1271" s="103"/>
      <c r="BSK1271" s="103"/>
      <c r="BSL1271" s="103"/>
      <c r="BSM1271" s="103"/>
      <c r="BSN1271" s="103"/>
      <c r="BSO1271" s="103"/>
      <c r="BSP1271" s="103"/>
      <c r="BSQ1271" s="103"/>
      <c r="BSR1271" s="103"/>
      <c r="BSS1271" s="103"/>
      <c r="BST1271" s="103"/>
      <c r="BSU1271" s="103"/>
      <c r="BSV1271" s="103"/>
      <c r="BSW1271" s="103"/>
      <c r="BSX1271" s="103"/>
      <c r="BSY1271" s="103"/>
      <c r="BSZ1271" s="103"/>
      <c r="BTA1271" s="103"/>
      <c r="BTB1271" s="103"/>
      <c r="BTC1271" s="103"/>
      <c r="BTD1271" s="103"/>
      <c r="BTE1271" s="103"/>
      <c r="BTF1271" s="103"/>
      <c r="BTG1271" s="103"/>
      <c r="BTH1271" s="103"/>
      <c r="BTI1271" s="103"/>
      <c r="BTJ1271" s="103"/>
      <c r="BTK1271" s="103"/>
      <c r="BTL1271" s="103"/>
      <c r="BTM1271" s="103"/>
      <c r="BTN1271" s="103"/>
      <c r="BTO1271" s="103"/>
      <c r="BTP1271" s="103"/>
      <c r="BTQ1271" s="103"/>
      <c r="BTR1271" s="103"/>
      <c r="BTS1271" s="103"/>
      <c r="BTT1271" s="103"/>
      <c r="BTU1271" s="103"/>
      <c r="BTV1271" s="103"/>
      <c r="BTW1271" s="103"/>
      <c r="BTX1271" s="103"/>
      <c r="BTY1271" s="103"/>
      <c r="BTZ1271" s="103"/>
      <c r="BUA1271" s="103"/>
      <c r="BUB1271" s="103"/>
      <c r="BUC1271" s="103"/>
      <c r="BUD1271" s="103"/>
      <c r="BUE1271" s="103"/>
      <c r="BUF1271" s="103"/>
      <c r="BUG1271" s="103"/>
      <c r="BUH1271" s="103"/>
      <c r="BUI1271" s="103"/>
      <c r="BUJ1271" s="103"/>
      <c r="BUK1271" s="103"/>
      <c r="BUL1271" s="103"/>
      <c r="BUM1271" s="103"/>
      <c r="BUN1271" s="103"/>
      <c r="BUO1271" s="103"/>
      <c r="BUP1271" s="103"/>
      <c r="BUQ1271" s="103"/>
      <c r="BUR1271" s="103"/>
      <c r="BUS1271" s="103"/>
      <c r="BUT1271" s="103"/>
      <c r="BUU1271" s="103"/>
      <c r="BUV1271" s="103"/>
      <c r="BUW1271" s="103"/>
      <c r="BUX1271" s="103"/>
      <c r="BUY1271" s="103"/>
      <c r="BUZ1271" s="103"/>
      <c r="BVA1271" s="103"/>
      <c r="BVB1271" s="103"/>
      <c r="BVC1271" s="103"/>
      <c r="BVD1271" s="103"/>
      <c r="BVE1271" s="103"/>
      <c r="BVF1271" s="103"/>
      <c r="BVG1271" s="103"/>
      <c r="BVH1271" s="103"/>
      <c r="BVI1271" s="103"/>
      <c r="BVJ1271" s="103"/>
      <c r="BVK1271" s="103"/>
      <c r="BVL1271" s="103"/>
      <c r="BVM1271" s="103"/>
      <c r="BVN1271" s="103"/>
      <c r="BVO1271" s="103"/>
      <c r="BVP1271" s="103"/>
      <c r="BVQ1271" s="103"/>
      <c r="BVR1271" s="103"/>
      <c r="BVS1271" s="103"/>
      <c r="BVT1271" s="103"/>
      <c r="BVU1271" s="103"/>
      <c r="BVV1271" s="103"/>
      <c r="BVW1271" s="103"/>
      <c r="BVX1271" s="103"/>
      <c r="BVY1271" s="103"/>
      <c r="BVZ1271" s="103"/>
      <c r="BWA1271" s="103"/>
      <c r="BWB1271" s="103"/>
      <c r="BWC1271" s="103"/>
      <c r="BWD1271" s="103"/>
      <c r="BWE1271" s="103"/>
      <c r="BWF1271" s="103"/>
      <c r="BWG1271" s="103"/>
      <c r="BWH1271" s="103"/>
      <c r="BWI1271" s="103"/>
      <c r="BWJ1271" s="103"/>
      <c r="BWK1271" s="103"/>
      <c r="BWL1271" s="103"/>
      <c r="BWM1271" s="103"/>
      <c r="BWN1271" s="103"/>
      <c r="BWO1271" s="103"/>
      <c r="BWP1271" s="103"/>
      <c r="BWQ1271" s="103"/>
      <c r="BWR1271" s="103"/>
      <c r="BWS1271" s="103"/>
      <c r="BWT1271" s="103"/>
      <c r="BWU1271" s="103"/>
      <c r="BWV1271" s="103"/>
      <c r="BWW1271" s="103"/>
      <c r="BWX1271" s="103"/>
      <c r="BWY1271" s="103"/>
      <c r="BWZ1271" s="103"/>
      <c r="BXA1271" s="103"/>
      <c r="BXB1271" s="103"/>
      <c r="BXC1271" s="103"/>
      <c r="BXD1271" s="103"/>
      <c r="BXE1271" s="103"/>
      <c r="BXF1271" s="103"/>
      <c r="BXG1271" s="103"/>
      <c r="BXH1271" s="103"/>
      <c r="BXI1271" s="103"/>
      <c r="BXJ1271" s="103"/>
      <c r="BXK1271" s="103"/>
      <c r="BXL1271" s="103"/>
      <c r="BXM1271" s="103"/>
      <c r="BXN1271" s="103"/>
      <c r="BXO1271" s="103"/>
      <c r="BXP1271" s="103"/>
      <c r="BXQ1271" s="103"/>
      <c r="BXR1271" s="103"/>
      <c r="BXS1271" s="103"/>
      <c r="BXT1271" s="103"/>
      <c r="BXU1271" s="103"/>
      <c r="BXV1271" s="103"/>
      <c r="BXW1271" s="103"/>
      <c r="BXX1271" s="103"/>
      <c r="BXY1271" s="103"/>
      <c r="BXZ1271" s="103"/>
      <c r="BYA1271" s="103"/>
      <c r="BYB1271" s="103"/>
      <c r="BYC1271" s="103"/>
      <c r="BYD1271" s="103"/>
      <c r="BYE1271" s="103"/>
      <c r="BYF1271" s="103"/>
      <c r="BYG1271" s="103"/>
      <c r="BYH1271" s="103"/>
      <c r="BYI1271" s="103"/>
      <c r="BYJ1271" s="103"/>
      <c r="BYK1271" s="103"/>
      <c r="BYL1271" s="103"/>
      <c r="BYM1271" s="103"/>
      <c r="BYN1271" s="103"/>
      <c r="BYO1271" s="103"/>
      <c r="BYP1271" s="103"/>
      <c r="BYQ1271" s="103"/>
      <c r="BYR1271" s="103"/>
      <c r="BYS1271" s="103"/>
      <c r="BYT1271" s="103"/>
      <c r="BYU1271" s="103"/>
      <c r="BYV1271" s="103"/>
      <c r="BYW1271" s="103"/>
      <c r="BYX1271" s="103"/>
      <c r="BYY1271" s="103"/>
      <c r="BYZ1271" s="103"/>
      <c r="BZA1271" s="103"/>
      <c r="BZB1271" s="103"/>
      <c r="BZC1271" s="103"/>
      <c r="BZD1271" s="103"/>
      <c r="BZE1271" s="103"/>
      <c r="BZF1271" s="103"/>
      <c r="BZG1271" s="103"/>
      <c r="BZH1271" s="103"/>
      <c r="BZI1271" s="103"/>
      <c r="BZJ1271" s="103"/>
      <c r="BZK1271" s="103"/>
      <c r="BZL1271" s="103"/>
      <c r="BZM1271" s="103"/>
      <c r="BZN1271" s="103"/>
      <c r="BZO1271" s="103"/>
      <c r="BZP1271" s="103"/>
      <c r="BZQ1271" s="103"/>
      <c r="BZR1271" s="103"/>
      <c r="BZS1271" s="103"/>
      <c r="BZT1271" s="103"/>
      <c r="BZU1271" s="103"/>
      <c r="BZV1271" s="103"/>
      <c r="BZW1271" s="103"/>
      <c r="BZX1271" s="103"/>
      <c r="BZY1271" s="103"/>
      <c r="BZZ1271" s="103"/>
      <c r="CAA1271" s="103"/>
      <c r="CAB1271" s="103"/>
      <c r="CAC1271" s="103"/>
      <c r="CAD1271" s="103"/>
      <c r="CAE1271" s="103"/>
      <c r="CAF1271" s="103"/>
      <c r="CAG1271" s="103"/>
      <c r="CAH1271" s="103"/>
      <c r="CAI1271" s="103"/>
      <c r="CAJ1271" s="103"/>
      <c r="CAK1271" s="103"/>
      <c r="CAL1271" s="103"/>
      <c r="CAM1271" s="103"/>
      <c r="CAN1271" s="103"/>
      <c r="CAO1271" s="103"/>
      <c r="CAP1271" s="103"/>
      <c r="CAQ1271" s="103"/>
      <c r="CAR1271" s="103"/>
      <c r="CAS1271" s="103"/>
      <c r="CAT1271" s="103"/>
      <c r="CAU1271" s="103"/>
      <c r="CAV1271" s="103"/>
      <c r="CAW1271" s="103"/>
      <c r="CAX1271" s="103"/>
      <c r="CAY1271" s="103"/>
      <c r="CAZ1271" s="103"/>
      <c r="CBA1271" s="103"/>
      <c r="CBB1271" s="103"/>
      <c r="CBC1271" s="103"/>
      <c r="CBD1271" s="103"/>
      <c r="CBE1271" s="103"/>
      <c r="CBF1271" s="103"/>
      <c r="CBG1271" s="103"/>
      <c r="CBH1271" s="103"/>
      <c r="CBI1271" s="103"/>
      <c r="CBJ1271" s="103"/>
      <c r="CBK1271" s="103"/>
      <c r="CBL1271" s="103"/>
      <c r="CBM1271" s="103"/>
      <c r="CBN1271" s="103"/>
      <c r="CBO1271" s="103"/>
      <c r="CBP1271" s="103"/>
      <c r="CBQ1271" s="103"/>
      <c r="CBR1271" s="103"/>
      <c r="CBS1271" s="103"/>
      <c r="CBT1271" s="103"/>
      <c r="CBU1271" s="103"/>
      <c r="CBV1271" s="103"/>
      <c r="CBW1271" s="103"/>
      <c r="CBX1271" s="103"/>
      <c r="CBY1271" s="103"/>
      <c r="CBZ1271" s="103"/>
      <c r="CCA1271" s="103"/>
      <c r="CCB1271" s="103"/>
      <c r="CCC1271" s="103"/>
      <c r="CCD1271" s="103"/>
      <c r="CCE1271" s="103"/>
      <c r="CCF1271" s="103"/>
      <c r="CCG1271" s="103"/>
      <c r="CCH1271" s="103"/>
      <c r="CCI1271" s="103"/>
      <c r="CCJ1271" s="103"/>
      <c r="CCK1271" s="103"/>
      <c r="CCL1271" s="103"/>
      <c r="CCM1271" s="103"/>
      <c r="CCN1271" s="103"/>
      <c r="CCO1271" s="103"/>
      <c r="CCP1271" s="103"/>
      <c r="CCQ1271" s="103"/>
      <c r="CCR1271" s="103"/>
      <c r="CCS1271" s="103"/>
      <c r="CCT1271" s="103"/>
      <c r="CCU1271" s="103"/>
      <c r="CCV1271" s="103"/>
      <c r="CCW1271" s="103"/>
      <c r="CCX1271" s="103"/>
      <c r="CCY1271" s="103"/>
      <c r="CCZ1271" s="103"/>
      <c r="CDA1271" s="103"/>
      <c r="CDB1271" s="103"/>
      <c r="CDC1271" s="103"/>
      <c r="CDD1271" s="103"/>
      <c r="CDE1271" s="103"/>
      <c r="CDF1271" s="103"/>
      <c r="CDG1271" s="103"/>
      <c r="CDH1271" s="103"/>
      <c r="CDI1271" s="103"/>
      <c r="CDJ1271" s="103"/>
      <c r="CDK1271" s="103"/>
      <c r="CDL1271" s="103"/>
      <c r="CDM1271" s="103"/>
      <c r="CDN1271" s="103"/>
      <c r="CDO1271" s="103"/>
      <c r="CDP1271" s="103"/>
      <c r="CDQ1271" s="103"/>
      <c r="CDR1271" s="103"/>
      <c r="CDS1271" s="103"/>
      <c r="CDT1271" s="103"/>
      <c r="CDU1271" s="103"/>
      <c r="CDV1271" s="103"/>
      <c r="CDW1271" s="103"/>
      <c r="CDX1271" s="103"/>
      <c r="CDY1271" s="103"/>
      <c r="CDZ1271" s="103"/>
      <c r="CEA1271" s="103"/>
      <c r="CEB1271" s="103"/>
      <c r="CEC1271" s="103"/>
      <c r="CED1271" s="103"/>
      <c r="CEE1271" s="103"/>
      <c r="CEF1271" s="103"/>
      <c r="CEG1271" s="103"/>
      <c r="CEH1271" s="103"/>
      <c r="CEI1271" s="103"/>
      <c r="CEJ1271" s="103"/>
      <c r="CEK1271" s="103"/>
      <c r="CEL1271" s="103"/>
      <c r="CEM1271" s="103"/>
      <c r="CEN1271" s="103"/>
      <c r="CEO1271" s="103"/>
      <c r="CEP1271" s="103"/>
      <c r="CEQ1271" s="103"/>
      <c r="CER1271" s="103"/>
      <c r="CES1271" s="103"/>
      <c r="CET1271" s="103"/>
      <c r="CEU1271" s="103"/>
      <c r="CEV1271" s="103"/>
      <c r="CEW1271" s="103"/>
      <c r="CEX1271" s="103"/>
      <c r="CEY1271" s="103"/>
      <c r="CEZ1271" s="103"/>
      <c r="CFA1271" s="103"/>
      <c r="CFB1271" s="103"/>
      <c r="CFC1271" s="103"/>
      <c r="CFD1271" s="103"/>
      <c r="CFE1271" s="103"/>
      <c r="CFF1271" s="103"/>
      <c r="CFG1271" s="103"/>
      <c r="CFH1271" s="103"/>
      <c r="CFI1271" s="103"/>
      <c r="CFJ1271" s="103"/>
      <c r="CFK1271" s="103"/>
      <c r="CFL1271" s="103"/>
      <c r="CFM1271" s="103"/>
      <c r="CFN1271" s="103"/>
      <c r="CFO1271" s="103"/>
      <c r="CFP1271" s="103"/>
      <c r="CFQ1271" s="103"/>
      <c r="CFR1271" s="103"/>
      <c r="CFS1271" s="103"/>
      <c r="CFT1271" s="103"/>
      <c r="CFU1271" s="103"/>
      <c r="CFV1271" s="103"/>
      <c r="CFW1271" s="103"/>
      <c r="CFX1271" s="103"/>
      <c r="CFY1271" s="103"/>
      <c r="CFZ1271" s="103"/>
      <c r="CGA1271" s="103"/>
      <c r="CGB1271" s="103"/>
      <c r="CGC1271" s="103"/>
      <c r="CGD1271" s="103"/>
      <c r="CGE1271" s="103"/>
      <c r="CGF1271" s="103"/>
      <c r="CGG1271" s="103"/>
      <c r="CGH1271" s="103"/>
      <c r="CGI1271" s="103"/>
      <c r="CGJ1271" s="103"/>
      <c r="CGK1271" s="103"/>
      <c r="CGL1271" s="103"/>
      <c r="CGM1271" s="103"/>
      <c r="CGN1271" s="103"/>
      <c r="CGO1271" s="103"/>
      <c r="CGP1271" s="103"/>
      <c r="CGQ1271" s="103"/>
      <c r="CGR1271" s="103"/>
      <c r="CGS1271" s="103"/>
      <c r="CGT1271" s="103"/>
      <c r="CGU1271" s="103"/>
      <c r="CGV1271" s="103"/>
      <c r="CGW1271" s="103"/>
      <c r="CGX1271" s="103"/>
      <c r="CGY1271" s="103"/>
      <c r="CGZ1271" s="103"/>
      <c r="CHA1271" s="103"/>
      <c r="CHB1271" s="103"/>
      <c r="CHC1271" s="103"/>
      <c r="CHD1271" s="103"/>
      <c r="CHE1271" s="103"/>
      <c r="CHF1271" s="103"/>
      <c r="CHG1271" s="103"/>
      <c r="CHH1271" s="103"/>
      <c r="CHI1271" s="103"/>
      <c r="CHJ1271" s="103"/>
      <c r="CHK1271" s="103"/>
      <c r="CHL1271" s="103"/>
      <c r="CHM1271" s="103"/>
      <c r="CHN1271" s="103"/>
      <c r="CHO1271" s="103"/>
      <c r="CHP1271" s="103"/>
      <c r="CHQ1271" s="103"/>
      <c r="CHR1271" s="103"/>
      <c r="CHS1271" s="103"/>
      <c r="CHT1271" s="103"/>
      <c r="CHU1271" s="103"/>
      <c r="CHV1271" s="103"/>
      <c r="CHW1271" s="103"/>
      <c r="CHX1271" s="103"/>
      <c r="CHY1271" s="103"/>
      <c r="CHZ1271" s="103"/>
      <c r="CIA1271" s="103"/>
      <c r="CIB1271" s="103"/>
      <c r="CIC1271" s="103"/>
      <c r="CID1271" s="103"/>
      <c r="CIE1271" s="103"/>
      <c r="CIF1271" s="103"/>
      <c r="CIG1271" s="103"/>
      <c r="CIH1271" s="103"/>
      <c r="CII1271" s="103"/>
      <c r="CIJ1271" s="103"/>
      <c r="CIK1271" s="103"/>
      <c r="CIL1271" s="103"/>
      <c r="CIM1271" s="103"/>
      <c r="CIN1271" s="103"/>
      <c r="CIO1271" s="103"/>
      <c r="CIP1271" s="103"/>
      <c r="CIQ1271" s="103"/>
      <c r="CIR1271" s="103"/>
      <c r="CIS1271" s="103"/>
      <c r="CIT1271" s="103"/>
      <c r="CIU1271" s="103"/>
      <c r="CIV1271" s="103"/>
      <c r="CIW1271" s="103"/>
      <c r="CIX1271" s="103"/>
      <c r="CIY1271" s="103"/>
      <c r="CIZ1271" s="103"/>
      <c r="CJA1271" s="103"/>
      <c r="CJB1271" s="103"/>
      <c r="CJC1271" s="103"/>
      <c r="CJD1271" s="103"/>
      <c r="CJE1271" s="103"/>
      <c r="CJF1271" s="103"/>
      <c r="CJG1271" s="103"/>
      <c r="CJH1271" s="103"/>
      <c r="CJI1271" s="103"/>
      <c r="CJJ1271" s="103"/>
      <c r="CJK1271" s="103"/>
      <c r="CJL1271" s="103"/>
      <c r="CJM1271" s="103"/>
      <c r="CJN1271" s="103"/>
      <c r="CJO1271" s="103"/>
      <c r="CJP1271" s="103"/>
      <c r="CJQ1271" s="103"/>
      <c r="CJR1271" s="103"/>
      <c r="CJS1271" s="103"/>
      <c r="CJT1271" s="103"/>
      <c r="CJU1271" s="103"/>
      <c r="CJV1271" s="103"/>
      <c r="CJW1271" s="103"/>
      <c r="CJX1271" s="103"/>
      <c r="CJY1271" s="103"/>
      <c r="CJZ1271" s="103"/>
      <c r="CKA1271" s="103"/>
      <c r="CKB1271" s="103"/>
      <c r="CKC1271" s="103"/>
      <c r="CKD1271" s="103"/>
      <c r="CKE1271" s="103"/>
      <c r="CKF1271" s="103"/>
      <c r="CKG1271" s="103"/>
      <c r="CKH1271" s="103"/>
      <c r="CKI1271" s="103"/>
      <c r="CKJ1271" s="103"/>
      <c r="CKK1271" s="103"/>
      <c r="CKL1271" s="103"/>
      <c r="CKM1271" s="103"/>
      <c r="CKN1271" s="103"/>
      <c r="CKO1271" s="103"/>
      <c r="CKP1271" s="103"/>
      <c r="CKQ1271" s="103"/>
      <c r="CKR1271" s="103"/>
      <c r="CKS1271" s="103"/>
      <c r="CKT1271" s="103"/>
      <c r="CKU1271" s="103"/>
      <c r="CKV1271" s="103"/>
      <c r="CKW1271" s="103"/>
      <c r="CKX1271" s="103"/>
      <c r="CKY1271" s="103"/>
      <c r="CKZ1271" s="103"/>
      <c r="CLA1271" s="103"/>
      <c r="CLB1271" s="103"/>
      <c r="CLC1271" s="103"/>
      <c r="CLD1271" s="103"/>
      <c r="CLE1271" s="103"/>
      <c r="CLF1271" s="103"/>
      <c r="CLG1271" s="103"/>
      <c r="CLH1271" s="103"/>
      <c r="CLI1271" s="103"/>
      <c r="CLJ1271" s="103"/>
      <c r="CLK1271" s="103"/>
      <c r="CLL1271" s="103"/>
      <c r="CLM1271" s="103"/>
      <c r="CLN1271" s="103"/>
      <c r="CLO1271" s="103"/>
      <c r="CLP1271" s="103"/>
      <c r="CLQ1271" s="103"/>
      <c r="CLR1271" s="103"/>
      <c r="CLS1271" s="103"/>
      <c r="CLT1271" s="103"/>
      <c r="CLU1271" s="103"/>
      <c r="CLV1271" s="103"/>
      <c r="CLW1271" s="103"/>
      <c r="CLX1271" s="103"/>
      <c r="CLY1271" s="103"/>
      <c r="CLZ1271" s="103"/>
      <c r="CMA1271" s="103"/>
      <c r="CMB1271" s="103"/>
      <c r="CMC1271" s="103"/>
      <c r="CMD1271" s="103"/>
      <c r="CME1271" s="103"/>
      <c r="CMF1271" s="103"/>
      <c r="CMG1271" s="103"/>
      <c r="CMH1271" s="103"/>
      <c r="CMI1271" s="103"/>
      <c r="CMJ1271" s="103"/>
      <c r="CMK1271" s="103"/>
      <c r="CML1271" s="103"/>
      <c r="CMM1271" s="103"/>
      <c r="CMN1271" s="103"/>
      <c r="CMO1271" s="103"/>
      <c r="CMP1271" s="103"/>
      <c r="CMQ1271" s="103"/>
      <c r="CMR1271" s="103"/>
      <c r="CMS1271" s="103"/>
      <c r="CMT1271" s="103"/>
      <c r="CMU1271" s="103"/>
      <c r="CMV1271" s="103"/>
      <c r="CMW1271" s="103"/>
      <c r="CMX1271" s="103"/>
      <c r="CMY1271" s="103"/>
      <c r="CMZ1271" s="103"/>
      <c r="CNA1271" s="103"/>
      <c r="CNB1271" s="103"/>
      <c r="CNC1271" s="103"/>
      <c r="CND1271" s="103"/>
      <c r="CNE1271" s="103"/>
      <c r="CNF1271" s="103"/>
      <c r="CNG1271" s="103"/>
      <c r="CNH1271" s="103"/>
      <c r="CNI1271" s="103"/>
      <c r="CNJ1271" s="103"/>
      <c r="CNK1271" s="103"/>
      <c r="CNL1271" s="103"/>
      <c r="CNM1271" s="103"/>
      <c r="CNN1271" s="103"/>
      <c r="CNO1271" s="103"/>
      <c r="CNP1271" s="103"/>
      <c r="CNQ1271" s="103"/>
      <c r="CNR1271" s="103"/>
      <c r="CNS1271" s="103"/>
      <c r="CNT1271" s="103"/>
      <c r="CNU1271" s="103"/>
      <c r="CNV1271" s="103"/>
      <c r="CNW1271" s="103"/>
      <c r="CNX1271" s="103"/>
      <c r="CNY1271" s="103"/>
      <c r="CNZ1271" s="103"/>
      <c r="COA1271" s="103"/>
      <c r="COB1271" s="103"/>
      <c r="COC1271" s="103"/>
      <c r="COD1271" s="103"/>
      <c r="COE1271" s="103"/>
      <c r="COF1271" s="103"/>
      <c r="COG1271" s="103"/>
      <c r="COH1271" s="103"/>
      <c r="COI1271" s="103"/>
      <c r="COJ1271" s="103"/>
      <c r="COK1271" s="103"/>
      <c r="COL1271" s="103"/>
      <c r="COM1271" s="103"/>
      <c r="CON1271" s="103"/>
      <c r="COO1271" s="103"/>
      <c r="COP1271" s="103"/>
      <c r="COQ1271" s="103"/>
      <c r="COR1271" s="103"/>
      <c r="COS1271" s="103"/>
      <c r="COT1271" s="103"/>
      <c r="COU1271" s="103"/>
      <c r="COV1271" s="103"/>
      <c r="COW1271" s="103"/>
      <c r="COX1271" s="103"/>
      <c r="COY1271" s="103"/>
      <c r="COZ1271" s="103"/>
      <c r="CPA1271" s="103"/>
      <c r="CPB1271" s="103"/>
      <c r="CPC1271" s="103"/>
      <c r="CPD1271" s="103"/>
      <c r="CPE1271" s="103"/>
      <c r="CPF1271" s="103"/>
      <c r="CPG1271" s="103"/>
      <c r="CPH1271" s="103"/>
      <c r="CPI1271" s="103"/>
      <c r="CPJ1271" s="103"/>
      <c r="CPK1271" s="103"/>
      <c r="CPL1271" s="103"/>
      <c r="CPM1271" s="103"/>
      <c r="CPN1271" s="103"/>
      <c r="CPO1271" s="103"/>
      <c r="CPP1271" s="103"/>
      <c r="CPQ1271" s="103"/>
      <c r="CPR1271" s="103"/>
      <c r="CPS1271" s="103"/>
      <c r="CPT1271" s="103"/>
      <c r="CPU1271" s="103"/>
      <c r="CPV1271" s="103"/>
      <c r="CPW1271" s="103"/>
      <c r="CPX1271" s="103"/>
      <c r="CPY1271" s="103"/>
      <c r="CPZ1271" s="103"/>
      <c r="CQA1271" s="103"/>
      <c r="CQB1271" s="103"/>
      <c r="CQC1271" s="103"/>
      <c r="CQD1271" s="103"/>
      <c r="CQE1271" s="103"/>
      <c r="CQF1271" s="103"/>
      <c r="CQG1271" s="103"/>
      <c r="CQH1271" s="103"/>
      <c r="CQI1271" s="103"/>
      <c r="CQJ1271" s="103"/>
      <c r="CQK1271" s="103"/>
      <c r="CQL1271" s="103"/>
      <c r="CQM1271" s="103"/>
      <c r="CQN1271" s="103"/>
      <c r="CQO1271" s="103"/>
      <c r="CQP1271" s="103"/>
      <c r="CQQ1271" s="103"/>
      <c r="CQR1271" s="103"/>
      <c r="CQS1271" s="103"/>
      <c r="CQT1271" s="103"/>
      <c r="CQU1271" s="103"/>
      <c r="CQV1271" s="103"/>
      <c r="CQW1271" s="103"/>
      <c r="CQX1271" s="103"/>
      <c r="CQY1271" s="103"/>
      <c r="CQZ1271" s="103"/>
      <c r="CRA1271" s="103"/>
      <c r="CRB1271" s="103"/>
      <c r="CRC1271" s="103"/>
      <c r="CRD1271" s="103"/>
      <c r="CRE1271" s="103"/>
      <c r="CRF1271" s="103"/>
      <c r="CRG1271" s="103"/>
      <c r="CRH1271" s="103"/>
      <c r="CRI1271" s="103"/>
      <c r="CRJ1271" s="103"/>
      <c r="CRK1271" s="103"/>
      <c r="CRL1271" s="103"/>
      <c r="CRM1271" s="103"/>
      <c r="CRN1271" s="103"/>
      <c r="CRO1271" s="103"/>
      <c r="CRP1271" s="103"/>
      <c r="CRQ1271" s="103"/>
      <c r="CRR1271" s="103"/>
      <c r="CRS1271" s="103"/>
      <c r="CRT1271" s="103"/>
      <c r="CRU1271" s="103"/>
      <c r="CRV1271" s="103"/>
      <c r="CRW1271" s="103"/>
      <c r="CRX1271" s="103"/>
      <c r="CRY1271" s="103"/>
      <c r="CRZ1271" s="103"/>
      <c r="CSA1271" s="103"/>
      <c r="CSB1271" s="103"/>
      <c r="CSC1271" s="103"/>
      <c r="CSD1271" s="103"/>
      <c r="CSE1271" s="103"/>
      <c r="CSF1271" s="103"/>
      <c r="CSG1271" s="103"/>
      <c r="CSH1271" s="103"/>
      <c r="CSI1271" s="103"/>
      <c r="CSJ1271" s="103"/>
      <c r="CSK1271" s="103"/>
      <c r="CSL1271" s="103"/>
      <c r="CSM1271" s="103"/>
      <c r="CSN1271" s="103"/>
      <c r="CSO1271" s="103"/>
      <c r="CSP1271" s="103"/>
      <c r="CSQ1271" s="103"/>
      <c r="CSR1271" s="103"/>
      <c r="CSS1271" s="103"/>
      <c r="CST1271" s="103"/>
      <c r="CSU1271" s="103"/>
      <c r="CSV1271" s="103"/>
      <c r="CSW1271" s="103"/>
      <c r="CSX1271" s="103"/>
      <c r="CSY1271" s="103"/>
      <c r="CSZ1271" s="103"/>
      <c r="CTA1271" s="103"/>
      <c r="CTB1271" s="103"/>
      <c r="CTC1271" s="103"/>
      <c r="CTD1271" s="103"/>
      <c r="CTE1271" s="103"/>
      <c r="CTF1271" s="103"/>
      <c r="CTG1271" s="103"/>
      <c r="CTH1271" s="103"/>
      <c r="CTI1271" s="103"/>
      <c r="CTJ1271" s="103"/>
      <c r="CTK1271" s="103"/>
      <c r="CTL1271" s="103"/>
      <c r="CTM1271" s="103"/>
      <c r="CTN1271" s="103"/>
      <c r="CTO1271" s="103"/>
      <c r="CTP1271" s="103"/>
      <c r="CTQ1271" s="103"/>
      <c r="CTR1271" s="103"/>
      <c r="CTS1271" s="103"/>
      <c r="CTT1271" s="103"/>
      <c r="CTU1271" s="103"/>
      <c r="CTV1271" s="103"/>
      <c r="CTW1271" s="103"/>
      <c r="CTX1271" s="103"/>
      <c r="CTY1271" s="103"/>
      <c r="CTZ1271" s="103"/>
      <c r="CUA1271" s="103"/>
      <c r="CUB1271" s="103"/>
      <c r="CUC1271" s="103"/>
      <c r="CUD1271" s="103"/>
      <c r="CUE1271" s="103"/>
      <c r="CUF1271" s="103"/>
      <c r="CUG1271" s="103"/>
      <c r="CUH1271" s="103"/>
      <c r="CUI1271" s="103"/>
      <c r="CUJ1271" s="103"/>
      <c r="CUK1271" s="103"/>
      <c r="CUL1271" s="103"/>
      <c r="CUM1271" s="103"/>
      <c r="CUN1271" s="103"/>
      <c r="CUO1271" s="103"/>
      <c r="CUP1271" s="103"/>
      <c r="CUQ1271" s="103"/>
      <c r="CUR1271" s="103"/>
      <c r="CUS1271" s="103"/>
      <c r="CUT1271" s="103"/>
      <c r="CUU1271" s="103"/>
      <c r="CUV1271" s="103"/>
      <c r="CUW1271" s="103"/>
      <c r="CUX1271" s="103"/>
      <c r="CUY1271" s="103"/>
      <c r="CUZ1271" s="103"/>
      <c r="CVA1271" s="103"/>
      <c r="CVB1271" s="103"/>
      <c r="CVC1271" s="103"/>
      <c r="CVD1271" s="103"/>
      <c r="CVE1271" s="103"/>
      <c r="CVF1271" s="103"/>
      <c r="CVG1271" s="103"/>
      <c r="CVH1271" s="103"/>
      <c r="CVI1271" s="103"/>
      <c r="CVJ1271" s="103"/>
      <c r="CVK1271" s="103"/>
      <c r="CVL1271" s="103"/>
      <c r="CVM1271" s="103"/>
      <c r="CVN1271" s="103"/>
      <c r="CVO1271" s="103"/>
      <c r="CVP1271" s="103"/>
      <c r="CVQ1271" s="103"/>
      <c r="CVR1271" s="103"/>
      <c r="CVS1271" s="103"/>
      <c r="CVT1271" s="103"/>
      <c r="CVU1271" s="103"/>
      <c r="CVV1271" s="103"/>
      <c r="CVW1271" s="103"/>
      <c r="CVX1271" s="103"/>
      <c r="CVY1271" s="103"/>
      <c r="CVZ1271" s="103"/>
      <c r="CWA1271" s="103"/>
      <c r="CWB1271" s="103"/>
      <c r="CWC1271" s="103"/>
      <c r="CWD1271" s="103"/>
      <c r="CWE1271" s="103"/>
      <c r="CWF1271" s="103"/>
      <c r="CWG1271" s="103"/>
      <c r="CWH1271" s="103"/>
      <c r="CWI1271" s="103"/>
      <c r="CWJ1271" s="103"/>
      <c r="CWK1271" s="103"/>
      <c r="CWL1271" s="103"/>
      <c r="CWM1271" s="103"/>
      <c r="CWN1271" s="103"/>
      <c r="CWO1271" s="103"/>
      <c r="CWP1271" s="103"/>
      <c r="CWQ1271" s="103"/>
      <c r="CWR1271" s="103"/>
      <c r="CWS1271" s="103"/>
      <c r="CWT1271" s="103"/>
      <c r="CWU1271" s="103"/>
      <c r="CWV1271" s="103"/>
      <c r="CWW1271" s="103"/>
      <c r="CWX1271" s="103"/>
      <c r="CWY1271" s="103"/>
      <c r="CWZ1271" s="103"/>
      <c r="CXA1271" s="103"/>
      <c r="CXB1271" s="103"/>
      <c r="CXC1271" s="103"/>
      <c r="CXD1271" s="103"/>
      <c r="CXE1271" s="103"/>
      <c r="CXF1271" s="103"/>
      <c r="CXG1271" s="103"/>
      <c r="CXH1271" s="103"/>
      <c r="CXI1271" s="103"/>
      <c r="CXJ1271" s="103"/>
      <c r="CXK1271" s="103"/>
      <c r="CXL1271" s="103"/>
      <c r="CXM1271" s="103"/>
      <c r="CXN1271" s="103"/>
      <c r="CXO1271" s="103"/>
      <c r="CXP1271" s="103"/>
      <c r="CXQ1271" s="103"/>
      <c r="CXR1271" s="103"/>
      <c r="CXS1271" s="103"/>
      <c r="CXT1271" s="103"/>
      <c r="CXU1271" s="103"/>
      <c r="CXV1271" s="103"/>
      <c r="CXW1271" s="103"/>
      <c r="CXX1271" s="103"/>
      <c r="CXY1271" s="103"/>
      <c r="CXZ1271" s="103"/>
      <c r="CYA1271" s="103"/>
      <c r="CYB1271" s="103"/>
      <c r="CYC1271" s="103"/>
      <c r="CYD1271" s="103"/>
      <c r="CYE1271" s="103"/>
      <c r="CYF1271" s="103"/>
      <c r="CYG1271" s="103"/>
      <c r="CYH1271" s="103"/>
      <c r="CYI1271" s="103"/>
      <c r="CYJ1271" s="103"/>
      <c r="CYK1271" s="103"/>
      <c r="CYL1271" s="103"/>
      <c r="CYM1271" s="103"/>
      <c r="CYN1271" s="103"/>
      <c r="CYO1271" s="103"/>
      <c r="CYP1271" s="103"/>
      <c r="CYQ1271" s="103"/>
      <c r="CYR1271" s="103"/>
      <c r="CYS1271" s="103"/>
      <c r="CYT1271" s="103"/>
      <c r="CYU1271" s="103"/>
      <c r="CYV1271" s="103"/>
      <c r="CYW1271" s="103"/>
      <c r="CYX1271" s="103"/>
      <c r="CYY1271" s="103"/>
      <c r="CYZ1271" s="103"/>
      <c r="CZA1271" s="103"/>
      <c r="CZB1271" s="103"/>
      <c r="CZC1271" s="103"/>
      <c r="CZD1271" s="103"/>
      <c r="CZE1271" s="103"/>
      <c r="CZF1271" s="103"/>
      <c r="CZG1271" s="103"/>
      <c r="CZH1271" s="103"/>
      <c r="CZI1271" s="103"/>
      <c r="CZJ1271" s="103"/>
      <c r="CZK1271" s="103"/>
      <c r="CZL1271" s="103"/>
      <c r="CZM1271" s="103"/>
      <c r="CZN1271" s="103"/>
      <c r="CZO1271" s="103"/>
      <c r="CZP1271" s="103"/>
      <c r="CZQ1271" s="103"/>
      <c r="CZR1271" s="103"/>
      <c r="CZS1271" s="103"/>
      <c r="CZT1271" s="103"/>
      <c r="CZU1271" s="103"/>
      <c r="CZV1271" s="103"/>
      <c r="CZW1271" s="103"/>
      <c r="CZX1271" s="103"/>
      <c r="CZY1271" s="103"/>
      <c r="CZZ1271" s="103"/>
      <c r="DAA1271" s="103"/>
      <c r="DAB1271" s="103"/>
      <c r="DAC1271" s="103"/>
      <c r="DAD1271" s="103"/>
      <c r="DAE1271" s="103"/>
      <c r="DAF1271" s="103"/>
      <c r="DAG1271" s="103"/>
      <c r="DAH1271" s="103"/>
      <c r="DAI1271" s="103"/>
      <c r="DAJ1271" s="103"/>
      <c r="DAK1271" s="103"/>
      <c r="DAL1271" s="103"/>
      <c r="DAM1271" s="103"/>
      <c r="DAN1271" s="103"/>
      <c r="DAO1271" s="103"/>
      <c r="DAP1271" s="103"/>
      <c r="DAQ1271" s="103"/>
      <c r="DAR1271" s="103"/>
      <c r="DAS1271" s="103"/>
      <c r="DAT1271" s="103"/>
      <c r="DAU1271" s="103"/>
      <c r="DAV1271" s="103"/>
      <c r="DAW1271" s="103"/>
      <c r="DAX1271" s="103"/>
      <c r="DAY1271" s="103"/>
      <c r="DAZ1271" s="103"/>
      <c r="DBA1271" s="103"/>
      <c r="DBB1271" s="103"/>
      <c r="DBC1271" s="103"/>
      <c r="DBD1271" s="103"/>
      <c r="DBE1271" s="103"/>
      <c r="DBF1271" s="103"/>
      <c r="DBG1271" s="103"/>
      <c r="DBH1271" s="103"/>
      <c r="DBI1271" s="103"/>
      <c r="DBJ1271" s="103"/>
      <c r="DBK1271" s="103"/>
      <c r="DBL1271" s="103"/>
      <c r="DBM1271" s="103"/>
      <c r="DBN1271" s="103"/>
      <c r="DBO1271" s="103"/>
      <c r="DBP1271" s="103"/>
      <c r="DBQ1271" s="103"/>
      <c r="DBR1271" s="103"/>
      <c r="DBS1271" s="103"/>
      <c r="DBT1271" s="103"/>
      <c r="DBU1271" s="103"/>
      <c r="DBV1271" s="103"/>
      <c r="DBW1271" s="103"/>
      <c r="DBX1271" s="103"/>
      <c r="DBY1271" s="103"/>
      <c r="DBZ1271" s="103"/>
      <c r="DCA1271" s="103"/>
      <c r="DCB1271" s="103"/>
      <c r="DCC1271" s="103"/>
      <c r="DCD1271" s="103"/>
      <c r="DCE1271" s="103"/>
      <c r="DCF1271" s="103"/>
      <c r="DCG1271" s="103"/>
      <c r="DCH1271" s="103"/>
      <c r="DCI1271" s="103"/>
      <c r="DCJ1271" s="103"/>
      <c r="DCK1271" s="103"/>
      <c r="DCL1271" s="103"/>
      <c r="DCM1271" s="103"/>
      <c r="DCN1271" s="103"/>
      <c r="DCO1271" s="103"/>
      <c r="DCP1271" s="103"/>
      <c r="DCQ1271" s="103"/>
      <c r="DCR1271" s="103"/>
      <c r="DCS1271" s="103"/>
      <c r="DCT1271" s="103"/>
      <c r="DCU1271" s="103"/>
      <c r="DCV1271" s="103"/>
      <c r="DCW1271" s="103"/>
      <c r="DCX1271" s="103"/>
      <c r="DCY1271" s="103"/>
      <c r="DCZ1271" s="103"/>
      <c r="DDA1271" s="103"/>
      <c r="DDB1271" s="103"/>
      <c r="DDC1271" s="103"/>
      <c r="DDD1271" s="103"/>
      <c r="DDE1271" s="103"/>
      <c r="DDF1271" s="103"/>
      <c r="DDG1271" s="103"/>
      <c r="DDH1271" s="103"/>
      <c r="DDI1271" s="103"/>
      <c r="DDJ1271" s="103"/>
      <c r="DDK1271" s="103"/>
      <c r="DDL1271" s="103"/>
      <c r="DDM1271" s="103"/>
      <c r="DDN1271" s="103"/>
      <c r="DDO1271" s="103"/>
      <c r="DDP1271" s="103"/>
      <c r="DDQ1271" s="103"/>
      <c r="DDR1271" s="103"/>
      <c r="DDS1271" s="103"/>
      <c r="DDT1271" s="103"/>
      <c r="DDU1271" s="103"/>
      <c r="DDV1271" s="103"/>
      <c r="DDW1271" s="103"/>
      <c r="DDX1271" s="103"/>
      <c r="DDY1271" s="103"/>
      <c r="DDZ1271" s="103"/>
      <c r="DEA1271" s="103"/>
      <c r="DEB1271" s="103"/>
      <c r="DEC1271" s="103"/>
      <c r="DED1271" s="103"/>
      <c r="DEE1271" s="103"/>
      <c r="DEF1271" s="103"/>
      <c r="DEG1271" s="103"/>
      <c r="DEH1271" s="103"/>
      <c r="DEI1271" s="103"/>
      <c r="DEJ1271" s="103"/>
      <c r="DEK1271" s="103"/>
      <c r="DEL1271" s="103"/>
      <c r="DEM1271" s="103"/>
      <c r="DEN1271" s="103"/>
      <c r="DEO1271" s="103"/>
      <c r="DEP1271" s="103"/>
      <c r="DEQ1271" s="103"/>
      <c r="DER1271" s="103"/>
      <c r="DES1271" s="103"/>
      <c r="DET1271" s="103"/>
      <c r="DEU1271" s="103"/>
      <c r="DEV1271" s="103"/>
      <c r="DEW1271" s="103"/>
      <c r="DEX1271" s="103"/>
      <c r="DEY1271" s="103"/>
      <c r="DEZ1271" s="103"/>
      <c r="DFA1271" s="103"/>
      <c r="DFB1271" s="103"/>
      <c r="DFC1271" s="103"/>
      <c r="DFD1271" s="103"/>
      <c r="DFE1271" s="103"/>
      <c r="DFF1271" s="103"/>
      <c r="DFG1271" s="103"/>
      <c r="DFH1271" s="103"/>
      <c r="DFI1271" s="103"/>
      <c r="DFJ1271" s="103"/>
      <c r="DFK1271" s="103"/>
      <c r="DFL1271" s="103"/>
      <c r="DFM1271" s="103"/>
      <c r="DFN1271" s="103"/>
      <c r="DFO1271" s="103"/>
      <c r="DFP1271" s="103"/>
      <c r="DFQ1271" s="103"/>
      <c r="DFR1271" s="103"/>
      <c r="DFS1271" s="103"/>
      <c r="DFT1271" s="103"/>
      <c r="DFU1271" s="103"/>
      <c r="DFV1271" s="103"/>
      <c r="DFW1271" s="103"/>
      <c r="DFX1271" s="103"/>
      <c r="DFY1271" s="103"/>
      <c r="DFZ1271" s="103"/>
      <c r="DGA1271" s="103"/>
      <c r="DGB1271" s="103"/>
      <c r="DGC1271" s="103"/>
      <c r="DGD1271" s="103"/>
      <c r="DGE1271" s="103"/>
      <c r="DGF1271" s="103"/>
      <c r="DGG1271" s="103"/>
      <c r="DGH1271" s="103"/>
      <c r="DGI1271" s="103"/>
      <c r="DGJ1271" s="103"/>
      <c r="DGK1271" s="103"/>
      <c r="DGL1271" s="103"/>
      <c r="DGM1271" s="103"/>
      <c r="DGN1271" s="103"/>
      <c r="DGO1271" s="103"/>
      <c r="DGP1271" s="103"/>
      <c r="DGQ1271" s="103"/>
      <c r="DGR1271" s="103"/>
      <c r="DGS1271" s="103"/>
      <c r="DGT1271" s="103"/>
      <c r="DGU1271" s="103"/>
      <c r="DGV1271" s="103"/>
      <c r="DGW1271" s="103"/>
      <c r="DGX1271" s="103"/>
      <c r="DGY1271" s="103"/>
      <c r="DGZ1271" s="103"/>
      <c r="DHA1271" s="103"/>
      <c r="DHB1271" s="103"/>
      <c r="DHC1271" s="103"/>
      <c r="DHD1271" s="103"/>
      <c r="DHE1271" s="103"/>
      <c r="DHF1271" s="103"/>
      <c r="DHG1271" s="103"/>
      <c r="DHH1271" s="103"/>
      <c r="DHI1271" s="103"/>
      <c r="DHJ1271" s="103"/>
      <c r="DHK1271" s="103"/>
      <c r="DHL1271" s="103"/>
      <c r="DHM1271" s="103"/>
      <c r="DHN1271" s="103"/>
      <c r="DHO1271" s="103"/>
      <c r="DHP1271" s="103"/>
      <c r="DHQ1271" s="103"/>
      <c r="DHR1271" s="103"/>
      <c r="DHS1271" s="103"/>
      <c r="DHT1271" s="103"/>
      <c r="DHU1271" s="103"/>
      <c r="DHV1271" s="103"/>
      <c r="DHW1271" s="103"/>
      <c r="DHX1271" s="103"/>
      <c r="DHY1271" s="103"/>
      <c r="DHZ1271" s="103"/>
      <c r="DIA1271" s="103"/>
      <c r="DIB1271" s="103"/>
      <c r="DIC1271" s="103"/>
      <c r="DID1271" s="103"/>
      <c r="DIE1271" s="103"/>
      <c r="DIF1271" s="103"/>
      <c r="DIG1271" s="103"/>
      <c r="DIH1271" s="103"/>
      <c r="DII1271" s="103"/>
      <c r="DIJ1271" s="103"/>
      <c r="DIK1271" s="103"/>
      <c r="DIL1271" s="103"/>
      <c r="DIM1271" s="103"/>
      <c r="DIN1271" s="103"/>
      <c r="DIO1271" s="103"/>
      <c r="DIP1271" s="103"/>
      <c r="DIQ1271" s="103"/>
      <c r="DIR1271" s="103"/>
      <c r="DIS1271" s="103"/>
      <c r="DIT1271" s="103"/>
      <c r="DIU1271" s="103"/>
      <c r="DIV1271" s="103"/>
      <c r="DIW1271" s="103"/>
      <c r="DIX1271" s="103"/>
      <c r="DIY1271" s="103"/>
      <c r="DIZ1271" s="103"/>
      <c r="DJA1271" s="103"/>
      <c r="DJB1271" s="103"/>
      <c r="DJC1271" s="103"/>
      <c r="DJD1271" s="103"/>
      <c r="DJE1271" s="103"/>
      <c r="DJF1271" s="103"/>
      <c r="DJG1271" s="103"/>
      <c r="DJH1271" s="103"/>
      <c r="DJI1271" s="103"/>
      <c r="DJJ1271" s="103"/>
      <c r="DJK1271" s="103"/>
      <c r="DJL1271" s="103"/>
      <c r="DJM1271" s="103"/>
      <c r="DJN1271" s="103"/>
      <c r="DJO1271" s="103"/>
      <c r="DJP1271" s="103"/>
      <c r="DJQ1271" s="103"/>
      <c r="DJR1271" s="103"/>
      <c r="DJS1271" s="103"/>
      <c r="DJT1271" s="103"/>
      <c r="DJU1271" s="103"/>
      <c r="DJV1271" s="103"/>
      <c r="DJW1271" s="103"/>
      <c r="DJX1271" s="103"/>
      <c r="DJY1271" s="103"/>
      <c r="DJZ1271" s="103"/>
      <c r="DKA1271" s="103"/>
      <c r="DKB1271" s="103"/>
      <c r="DKC1271" s="103"/>
      <c r="DKD1271" s="103"/>
      <c r="DKE1271" s="103"/>
      <c r="DKF1271" s="103"/>
      <c r="DKG1271" s="103"/>
      <c r="DKH1271" s="103"/>
      <c r="DKI1271" s="103"/>
      <c r="DKJ1271" s="103"/>
      <c r="DKK1271" s="103"/>
      <c r="DKL1271" s="103"/>
      <c r="DKM1271" s="103"/>
      <c r="DKN1271" s="103"/>
      <c r="DKO1271" s="103"/>
      <c r="DKP1271" s="103"/>
      <c r="DKQ1271" s="103"/>
      <c r="DKR1271" s="103"/>
      <c r="DKS1271" s="103"/>
      <c r="DKT1271" s="103"/>
      <c r="DKU1271" s="103"/>
      <c r="DKV1271" s="103"/>
      <c r="DKW1271" s="103"/>
      <c r="DKX1271" s="103"/>
      <c r="DKY1271" s="103"/>
      <c r="DKZ1271" s="103"/>
      <c r="DLA1271" s="103"/>
      <c r="DLB1271" s="103"/>
      <c r="DLC1271" s="103"/>
      <c r="DLD1271" s="103"/>
      <c r="DLE1271" s="103"/>
      <c r="DLF1271" s="103"/>
      <c r="DLG1271" s="103"/>
      <c r="DLH1271" s="103"/>
      <c r="DLI1271" s="103"/>
      <c r="DLJ1271" s="103"/>
      <c r="DLK1271" s="103"/>
      <c r="DLL1271" s="103"/>
      <c r="DLM1271" s="103"/>
      <c r="DLN1271" s="103"/>
      <c r="DLO1271" s="103"/>
      <c r="DLP1271" s="103"/>
      <c r="DLQ1271" s="103"/>
      <c r="DLR1271" s="103"/>
      <c r="DLS1271" s="103"/>
      <c r="DLT1271" s="103"/>
      <c r="DLU1271" s="103"/>
      <c r="DLV1271" s="103"/>
      <c r="DLW1271" s="103"/>
      <c r="DLX1271" s="103"/>
      <c r="DLY1271" s="103"/>
      <c r="DLZ1271" s="103"/>
      <c r="DMA1271" s="103"/>
      <c r="DMB1271" s="103"/>
      <c r="DMC1271" s="103"/>
      <c r="DMD1271" s="103"/>
      <c r="DME1271" s="103"/>
      <c r="DMF1271" s="103"/>
      <c r="DMG1271" s="103"/>
      <c r="DMH1271" s="103"/>
      <c r="DMI1271" s="103"/>
      <c r="DMJ1271" s="103"/>
      <c r="DMK1271" s="103"/>
      <c r="DML1271" s="103"/>
      <c r="DMM1271" s="103"/>
      <c r="DMN1271" s="103"/>
      <c r="DMO1271" s="103"/>
      <c r="DMP1271" s="103"/>
      <c r="DMQ1271" s="103"/>
      <c r="DMR1271" s="103"/>
      <c r="DMS1271" s="103"/>
      <c r="DMT1271" s="103"/>
      <c r="DMU1271" s="103"/>
      <c r="DMV1271" s="103"/>
      <c r="DMW1271" s="103"/>
      <c r="DMX1271" s="103"/>
      <c r="DMY1271" s="103"/>
      <c r="DMZ1271" s="103"/>
      <c r="DNA1271" s="103"/>
      <c r="DNB1271" s="103"/>
      <c r="DNC1271" s="103"/>
      <c r="DND1271" s="103"/>
      <c r="DNE1271" s="103"/>
      <c r="DNF1271" s="103"/>
      <c r="DNG1271" s="103"/>
      <c r="DNH1271" s="103"/>
      <c r="DNI1271" s="103"/>
      <c r="DNJ1271" s="103"/>
      <c r="DNK1271" s="103"/>
      <c r="DNL1271" s="103"/>
      <c r="DNM1271" s="103"/>
      <c r="DNN1271" s="103"/>
      <c r="DNO1271" s="103"/>
      <c r="DNP1271" s="103"/>
      <c r="DNQ1271" s="103"/>
      <c r="DNR1271" s="103"/>
      <c r="DNS1271" s="103"/>
      <c r="DNT1271" s="103"/>
      <c r="DNU1271" s="103"/>
      <c r="DNV1271" s="103"/>
      <c r="DNW1271" s="103"/>
      <c r="DNX1271" s="103"/>
      <c r="DNY1271" s="103"/>
      <c r="DNZ1271" s="103"/>
      <c r="DOA1271" s="103"/>
      <c r="DOB1271" s="103"/>
      <c r="DOC1271" s="103"/>
      <c r="DOD1271" s="103"/>
      <c r="DOE1271" s="103"/>
      <c r="DOF1271" s="103"/>
      <c r="DOG1271" s="103"/>
      <c r="DOH1271" s="103"/>
      <c r="DOI1271" s="103"/>
      <c r="DOJ1271" s="103"/>
      <c r="DOK1271" s="103"/>
      <c r="DOL1271" s="103"/>
      <c r="DOM1271" s="103"/>
      <c r="DON1271" s="103"/>
      <c r="DOO1271" s="103"/>
      <c r="DOP1271" s="103"/>
      <c r="DOQ1271" s="103"/>
      <c r="DOR1271" s="103"/>
      <c r="DOS1271" s="103"/>
      <c r="DOT1271" s="103"/>
      <c r="DOU1271" s="103"/>
      <c r="DOV1271" s="103"/>
      <c r="DOW1271" s="103"/>
      <c r="DOX1271" s="103"/>
      <c r="DOY1271" s="103"/>
      <c r="DOZ1271" s="103"/>
      <c r="DPA1271" s="103"/>
      <c r="DPB1271" s="103"/>
      <c r="DPC1271" s="103"/>
      <c r="DPD1271" s="103"/>
      <c r="DPE1271" s="103"/>
      <c r="DPF1271" s="103"/>
      <c r="DPG1271" s="103"/>
      <c r="DPH1271" s="103"/>
      <c r="DPI1271" s="103"/>
      <c r="DPJ1271" s="103"/>
      <c r="DPK1271" s="103"/>
      <c r="DPL1271" s="103"/>
      <c r="DPM1271" s="103"/>
      <c r="DPN1271" s="103"/>
      <c r="DPO1271" s="103"/>
      <c r="DPP1271" s="103"/>
      <c r="DPQ1271" s="103"/>
      <c r="DPR1271" s="103"/>
      <c r="DPS1271" s="103"/>
      <c r="DPT1271" s="103"/>
      <c r="DPU1271" s="103"/>
      <c r="DPV1271" s="103"/>
      <c r="DPW1271" s="103"/>
      <c r="DPX1271" s="103"/>
      <c r="DPY1271" s="103"/>
      <c r="DPZ1271" s="103"/>
      <c r="DQA1271" s="103"/>
      <c r="DQB1271" s="103"/>
      <c r="DQC1271" s="103"/>
      <c r="DQD1271" s="103"/>
      <c r="DQE1271" s="103"/>
      <c r="DQF1271" s="103"/>
      <c r="DQG1271" s="103"/>
      <c r="DQH1271" s="103"/>
      <c r="DQI1271" s="103"/>
      <c r="DQJ1271" s="103"/>
      <c r="DQK1271" s="103"/>
      <c r="DQL1271" s="103"/>
      <c r="DQM1271" s="103"/>
      <c r="DQN1271" s="103"/>
      <c r="DQO1271" s="103"/>
      <c r="DQP1271" s="103"/>
      <c r="DQQ1271" s="103"/>
      <c r="DQR1271" s="103"/>
      <c r="DQS1271" s="103"/>
      <c r="DQT1271" s="103"/>
      <c r="DQU1271" s="103"/>
      <c r="DQV1271" s="103"/>
      <c r="DQW1271" s="103"/>
      <c r="DQX1271" s="103"/>
      <c r="DQY1271" s="103"/>
      <c r="DQZ1271" s="103"/>
      <c r="DRA1271" s="103"/>
      <c r="DRB1271" s="103"/>
      <c r="DRC1271" s="103"/>
      <c r="DRD1271" s="103"/>
      <c r="DRE1271" s="103"/>
      <c r="DRF1271" s="103"/>
      <c r="DRG1271" s="103"/>
      <c r="DRH1271" s="103"/>
      <c r="DRI1271" s="103"/>
      <c r="DRJ1271" s="103"/>
      <c r="DRK1271" s="103"/>
      <c r="DRL1271" s="103"/>
      <c r="DRM1271" s="103"/>
      <c r="DRN1271" s="103"/>
      <c r="DRO1271" s="103"/>
      <c r="DRP1271" s="103"/>
      <c r="DRQ1271" s="103"/>
      <c r="DRR1271" s="103"/>
      <c r="DRS1271" s="103"/>
      <c r="DRT1271" s="103"/>
      <c r="DRU1271" s="103"/>
      <c r="DRV1271" s="103"/>
      <c r="DRW1271" s="103"/>
      <c r="DRX1271" s="103"/>
      <c r="DRY1271" s="103"/>
      <c r="DRZ1271" s="103"/>
      <c r="DSA1271" s="103"/>
      <c r="DSB1271" s="103"/>
      <c r="DSC1271" s="103"/>
      <c r="DSD1271" s="103"/>
      <c r="DSE1271" s="103"/>
      <c r="DSF1271" s="103"/>
      <c r="DSG1271" s="103"/>
      <c r="DSH1271" s="103"/>
      <c r="DSI1271" s="103"/>
      <c r="DSJ1271" s="103"/>
      <c r="DSK1271" s="103"/>
      <c r="DSL1271" s="103"/>
      <c r="DSM1271" s="103"/>
      <c r="DSN1271" s="103"/>
      <c r="DSO1271" s="103"/>
      <c r="DSP1271" s="103"/>
      <c r="DSQ1271" s="103"/>
      <c r="DSR1271" s="103"/>
      <c r="DSS1271" s="103"/>
      <c r="DST1271" s="103"/>
      <c r="DSU1271" s="103"/>
      <c r="DSV1271" s="103"/>
      <c r="DSW1271" s="103"/>
      <c r="DSX1271" s="103"/>
      <c r="DSY1271" s="103"/>
      <c r="DSZ1271" s="103"/>
      <c r="DTA1271" s="103"/>
      <c r="DTB1271" s="103"/>
      <c r="DTC1271" s="103"/>
      <c r="DTD1271" s="103"/>
      <c r="DTE1271" s="103"/>
      <c r="DTF1271" s="103"/>
      <c r="DTG1271" s="103"/>
      <c r="DTH1271" s="103"/>
      <c r="DTI1271" s="103"/>
      <c r="DTJ1271" s="103"/>
      <c r="DTK1271" s="103"/>
      <c r="DTL1271" s="103"/>
      <c r="DTM1271" s="103"/>
      <c r="DTN1271" s="103"/>
      <c r="DTO1271" s="103"/>
      <c r="DTP1271" s="103"/>
      <c r="DTQ1271" s="103"/>
      <c r="DTR1271" s="103"/>
      <c r="DTS1271" s="103"/>
      <c r="DTT1271" s="103"/>
      <c r="DTU1271" s="103"/>
      <c r="DTV1271" s="103"/>
      <c r="DTW1271" s="103"/>
      <c r="DTX1271" s="103"/>
      <c r="DTY1271" s="103"/>
      <c r="DTZ1271" s="103"/>
      <c r="DUA1271" s="103"/>
      <c r="DUB1271" s="103"/>
      <c r="DUC1271" s="103"/>
      <c r="DUD1271" s="103"/>
      <c r="DUE1271" s="103"/>
      <c r="DUF1271" s="103"/>
      <c r="DUG1271" s="103"/>
      <c r="DUH1271" s="103"/>
      <c r="DUI1271" s="103"/>
      <c r="DUJ1271" s="103"/>
      <c r="DUK1271" s="103"/>
      <c r="DUL1271" s="103"/>
      <c r="DUM1271" s="103"/>
      <c r="DUN1271" s="103"/>
      <c r="DUO1271" s="103"/>
      <c r="DUP1271" s="103"/>
      <c r="DUQ1271" s="103"/>
      <c r="DUR1271" s="103"/>
      <c r="DUS1271" s="103"/>
      <c r="DUT1271" s="103"/>
      <c r="DUU1271" s="103"/>
      <c r="DUV1271" s="103"/>
      <c r="DUW1271" s="103"/>
      <c r="DUX1271" s="103"/>
      <c r="DUY1271" s="103"/>
      <c r="DUZ1271" s="103"/>
      <c r="DVA1271" s="103"/>
      <c r="DVB1271" s="103"/>
      <c r="DVC1271" s="103"/>
      <c r="DVD1271" s="103"/>
      <c r="DVE1271" s="103"/>
      <c r="DVF1271" s="103"/>
      <c r="DVG1271" s="103"/>
      <c r="DVH1271" s="103"/>
      <c r="DVI1271" s="103"/>
      <c r="DVJ1271" s="103"/>
      <c r="DVK1271" s="103"/>
      <c r="DVL1271" s="103"/>
      <c r="DVM1271" s="103"/>
      <c r="DVN1271" s="103"/>
      <c r="DVO1271" s="103"/>
      <c r="DVP1271" s="103"/>
      <c r="DVQ1271" s="103"/>
      <c r="DVR1271" s="103"/>
      <c r="DVS1271" s="103"/>
      <c r="DVT1271" s="103"/>
      <c r="DVU1271" s="103"/>
      <c r="DVV1271" s="103"/>
      <c r="DVW1271" s="103"/>
      <c r="DVX1271" s="103"/>
      <c r="DVY1271" s="103"/>
      <c r="DVZ1271" s="103"/>
      <c r="DWA1271" s="103"/>
      <c r="DWB1271" s="103"/>
      <c r="DWC1271" s="103"/>
      <c r="DWD1271" s="103"/>
      <c r="DWE1271" s="103"/>
      <c r="DWF1271" s="103"/>
      <c r="DWG1271" s="103"/>
      <c r="DWH1271" s="103"/>
      <c r="DWI1271" s="103"/>
      <c r="DWJ1271" s="103"/>
      <c r="DWK1271" s="103"/>
      <c r="DWL1271" s="103"/>
      <c r="DWM1271" s="103"/>
      <c r="DWN1271" s="103"/>
      <c r="DWO1271" s="103"/>
      <c r="DWP1271" s="103"/>
      <c r="DWQ1271" s="103"/>
      <c r="DWR1271" s="103"/>
      <c r="DWS1271" s="103"/>
      <c r="DWT1271" s="103"/>
      <c r="DWU1271" s="103"/>
      <c r="DWV1271" s="103"/>
      <c r="DWW1271" s="103"/>
      <c r="DWX1271" s="103"/>
      <c r="DWY1271" s="103"/>
      <c r="DWZ1271" s="103"/>
      <c r="DXA1271" s="103"/>
      <c r="DXB1271" s="103"/>
      <c r="DXC1271" s="103"/>
      <c r="DXD1271" s="103"/>
      <c r="DXE1271" s="103"/>
      <c r="DXF1271" s="103"/>
      <c r="DXG1271" s="103"/>
      <c r="DXH1271" s="103"/>
      <c r="DXI1271" s="103"/>
      <c r="DXJ1271" s="103"/>
      <c r="DXK1271" s="103"/>
      <c r="DXL1271" s="103"/>
      <c r="DXM1271" s="103"/>
      <c r="DXN1271" s="103"/>
      <c r="DXO1271" s="103"/>
      <c r="DXP1271" s="103"/>
      <c r="DXQ1271" s="103"/>
      <c r="DXR1271" s="103"/>
      <c r="DXS1271" s="103"/>
      <c r="DXT1271" s="103"/>
      <c r="DXU1271" s="103"/>
      <c r="DXV1271" s="103"/>
      <c r="DXW1271" s="103"/>
      <c r="DXX1271" s="103"/>
      <c r="DXY1271" s="103"/>
      <c r="DXZ1271" s="103"/>
      <c r="DYA1271" s="103"/>
      <c r="DYB1271" s="103"/>
      <c r="DYC1271" s="103"/>
      <c r="DYD1271" s="103"/>
      <c r="DYE1271" s="103"/>
      <c r="DYF1271" s="103"/>
      <c r="DYG1271" s="103"/>
      <c r="DYH1271" s="103"/>
      <c r="DYI1271" s="103"/>
      <c r="DYJ1271" s="103"/>
      <c r="DYK1271" s="103"/>
      <c r="DYL1271" s="103"/>
      <c r="DYM1271" s="103"/>
      <c r="DYN1271" s="103"/>
      <c r="DYO1271" s="103"/>
      <c r="DYP1271" s="103"/>
      <c r="DYQ1271" s="103"/>
      <c r="DYR1271" s="103"/>
      <c r="DYS1271" s="103"/>
      <c r="DYT1271" s="103"/>
      <c r="DYU1271" s="103"/>
      <c r="DYV1271" s="103"/>
      <c r="DYW1271" s="103"/>
      <c r="DYX1271" s="103"/>
      <c r="DYY1271" s="103"/>
      <c r="DYZ1271" s="103"/>
      <c r="DZA1271" s="103"/>
      <c r="DZB1271" s="103"/>
      <c r="DZC1271" s="103"/>
      <c r="DZD1271" s="103"/>
      <c r="DZE1271" s="103"/>
      <c r="DZF1271" s="103"/>
      <c r="DZG1271" s="103"/>
      <c r="DZH1271" s="103"/>
      <c r="DZI1271" s="103"/>
      <c r="DZJ1271" s="103"/>
      <c r="DZK1271" s="103"/>
      <c r="DZL1271" s="103"/>
      <c r="DZM1271" s="103"/>
      <c r="DZN1271" s="103"/>
      <c r="DZO1271" s="103"/>
      <c r="DZP1271" s="103"/>
      <c r="DZQ1271" s="103"/>
      <c r="DZR1271" s="103"/>
      <c r="DZS1271" s="103"/>
      <c r="DZT1271" s="103"/>
      <c r="DZU1271" s="103"/>
      <c r="DZV1271" s="103"/>
      <c r="DZW1271" s="103"/>
      <c r="DZX1271" s="103"/>
      <c r="DZY1271" s="103"/>
      <c r="DZZ1271" s="103"/>
      <c r="EAA1271" s="103"/>
      <c r="EAB1271" s="103"/>
      <c r="EAC1271" s="103"/>
      <c r="EAD1271" s="103"/>
      <c r="EAE1271" s="103"/>
      <c r="EAF1271" s="103"/>
      <c r="EAG1271" s="103"/>
      <c r="EAH1271" s="103"/>
      <c r="EAI1271" s="103"/>
      <c r="EAJ1271" s="103"/>
      <c r="EAK1271" s="103"/>
      <c r="EAL1271" s="103"/>
      <c r="EAM1271" s="103"/>
      <c r="EAN1271" s="103"/>
      <c r="EAO1271" s="103"/>
      <c r="EAP1271" s="103"/>
      <c r="EAQ1271" s="103"/>
      <c r="EAR1271" s="103"/>
      <c r="EAS1271" s="103"/>
      <c r="EAT1271" s="103"/>
      <c r="EAU1271" s="103"/>
      <c r="EAV1271" s="103"/>
      <c r="EAW1271" s="103"/>
      <c r="EAX1271" s="103"/>
      <c r="EAY1271" s="103"/>
      <c r="EAZ1271" s="103"/>
      <c r="EBA1271" s="103"/>
      <c r="EBB1271" s="103"/>
      <c r="EBC1271" s="103"/>
      <c r="EBD1271" s="103"/>
      <c r="EBE1271" s="103"/>
      <c r="EBF1271" s="103"/>
      <c r="EBG1271" s="103"/>
      <c r="EBH1271" s="103"/>
      <c r="EBI1271" s="103"/>
      <c r="EBJ1271" s="103"/>
      <c r="EBK1271" s="103"/>
      <c r="EBL1271" s="103"/>
      <c r="EBM1271" s="103"/>
      <c r="EBN1271" s="103"/>
      <c r="EBO1271" s="103"/>
      <c r="EBP1271" s="103"/>
      <c r="EBQ1271" s="103"/>
      <c r="EBR1271" s="103"/>
      <c r="EBS1271" s="103"/>
      <c r="EBT1271" s="103"/>
      <c r="EBU1271" s="103"/>
      <c r="EBV1271" s="103"/>
      <c r="EBW1271" s="103"/>
      <c r="EBX1271" s="103"/>
      <c r="EBY1271" s="103"/>
      <c r="EBZ1271" s="103"/>
      <c r="ECA1271" s="103"/>
      <c r="ECB1271" s="103"/>
      <c r="ECC1271" s="103"/>
      <c r="ECD1271" s="103"/>
      <c r="ECE1271" s="103"/>
      <c r="ECF1271" s="103"/>
      <c r="ECG1271" s="103"/>
      <c r="ECH1271" s="103"/>
      <c r="ECI1271" s="103"/>
      <c r="ECJ1271" s="103"/>
      <c r="ECK1271" s="103"/>
      <c r="ECL1271" s="103"/>
      <c r="ECM1271" s="103"/>
      <c r="ECN1271" s="103"/>
      <c r="ECO1271" s="103"/>
      <c r="ECP1271" s="103"/>
      <c r="ECQ1271" s="103"/>
      <c r="ECR1271" s="103"/>
      <c r="ECS1271" s="103"/>
      <c r="ECT1271" s="103"/>
      <c r="ECU1271" s="103"/>
      <c r="ECV1271" s="103"/>
      <c r="ECW1271" s="103"/>
      <c r="ECX1271" s="103"/>
      <c r="ECY1271" s="103"/>
      <c r="ECZ1271" s="103"/>
      <c r="EDA1271" s="103"/>
      <c r="EDB1271" s="103"/>
      <c r="EDC1271" s="103"/>
      <c r="EDD1271" s="103"/>
      <c r="EDE1271" s="103"/>
      <c r="EDF1271" s="103"/>
      <c r="EDG1271" s="103"/>
      <c r="EDH1271" s="103"/>
      <c r="EDI1271" s="103"/>
      <c r="EDJ1271" s="103"/>
      <c r="EDK1271" s="103"/>
      <c r="EDL1271" s="103"/>
      <c r="EDM1271" s="103"/>
      <c r="EDN1271" s="103"/>
      <c r="EDO1271" s="103"/>
      <c r="EDP1271" s="103"/>
      <c r="EDQ1271" s="103"/>
      <c r="EDR1271" s="103"/>
      <c r="EDS1271" s="103"/>
      <c r="EDT1271" s="103"/>
      <c r="EDU1271" s="103"/>
      <c r="EDV1271" s="103"/>
      <c r="EDW1271" s="103"/>
      <c r="EDX1271" s="103"/>
      <c r="EDY1271" s="103"/>
      <c r="EDZ1271" s="103"/>
      <c r="EEA1271" s="103"/>
      <c r="EEB1271" s="103"/>
      <c r="EEC1271" s="103"/>
      <c r="EED1271" s="103"/>
      <c r="EEE1271" s="103"/>
      <c r="EEF1271" s="103"/>
      <c r="EEG1271" s="103"/>
      <c r="EEH1271" s="103"/>
      <c r="EEI1271" s="103"/>
      <c r="EEJ1271" s="103"/>
      <c r="EEK1271" s="103"/>
      <c r="EEL1271" s="103"/>
      <c r="EEM1271" s="103"/>
      <c r="EEN1271" s="103"/>
      <c r="EEO1271" s="103"/>
      <c r="EEP1271" s="103"/>
      <c r="EEQ1271" s="103"/>
      <c r="EER1271" s="103"/>
      <c r="EES1271" s="103"/>
      <c r="EET1271" s="103"/>
      <c r="EEU1271" s="103"/>
      <c r="EEV1271" s="103"/>
      <c r="EEW1271" s="103"/>
      <c r="EEX1271" s="103"/>
      <c r="EEY1271" s="103"/>
      <c r="EEZ1271" s="103"/>
      <c r="EFA1271" s="103"/>
      <c r="EFB1271" s="103"/>
      <c r="EFC1271" s="103"/>
      <c r="EFD1271" s="103"/>
      <c r="EFE1271" s="103"/>
      <c r="EFF1271" s="103"/>
      <c r="EFG1271" s="103"/>
      <c r="EFH1271" s="103"/>
      <c r="EFI1271" s="103"/>
      <c r="EFJ1271" s="103"/>
      <c r="EFK1271" s="103"/>
      <c r="EFL1271" s="103"/>
      <c r="EFM1271" s="103"/>
      <c r="EFN1271" s="103"/>
      <c r="EFO1271" s="103"/>
      <c r="EFP1271" s="103"/>
      <c r="EFQ1271" s="103"/>
      <c r="EFR1271" s="103"/>
      <c r="EFS1271" s="103"/>
      <c r="EFT1271" s="103"/>
      <c r="EFU1271" s="103"/>
      <c r="EFV1271" s="103"/>
      <c r="EFW1271" s="103"/>
      <c r="EFX1271" s="103"/>
      <c r="EFY1271" s="103"/>
      <c r="EFZ1271" s="103"/>
      <c r="EGA1271" s="103"/>
      <c r="EGB1271" s="103"/>
      <c r="EGC1271" s="103"/>
      <c r="EGD1271" s="103"/>
      <c r="EGE1271" s="103"/>
      <c r="EGF1271" s="103"/>
      <c r="EGG1271" s="103"/>
      <c r="EGH1271" s="103"/>
      <c r="EGI1271" s="103"/>
      <c r="EGJ1271" s="103"/>
      <c r="EGK1271" s="103"/>
      <c r="EGL1271" s="103"/>
      <c r="EGM1271" s="103"/>
      <c r="EGN1271" s="103"/>
      <c r="EGO1271" s="103"/>
      <c r="EGP1271" s="103"/>
      <c r="EGQ1271" s="103"/>
      <c r="EGR1271" s="103"/>
      <c r="EGS1271" s="103"/>
      <c r="EGT1271" s="103"/>
      <c r="EGU1271" s="103"/>
      <c r="EGV1271" s="103"/>
      <c r="EGW1271" s="103"/>
      <c r="EGX1271" s="103"/>
      <c r="EGY1271" s="103"/>
      <c r="EGZ1271" s="103"/>
      <c r="EHA1271" s="103"/>
      <c r="EHB1271" s="103"/>
      <c r="EHC1271" s="103"/>
      <c r="EHD1271" s="103"/>
      <c r="EHE1271" s="103"/>
      <c r="EHF1271" s="103"/>
      <c r="EHG1271" s="103"/>
      <c r="EHH1271" s="103"/>
      <c r="EHI1271" s="103"/>
      <c r="EHJ1271" s="103"/>
      <c r="EHK1271" s="103"/>
      <c r="EHL1271" s="103"/>
      <c r="EHM1271" s="103"/>
      <c r="EHN1271" s="103"/>
      <c r="EHO1271" s="103"/>
      <c r="EHP1271" s="103"/>
      <c r="EHQ1271" s="103"/>
      <c r="EHR1271" s="103"/>
      <c r="EHS1271" s="103"/>
      <c r="EHT1271" s="103"/>
      <c r="EHU1271" s="103"/>
      <c r="EHV1271" s="103"/>
      <c r="EHW1271" s="103"/>
      <c r="EHX1271" s="103"/>
      <c r="EHY1271" s="103"/>
      <c r="EHZ1271" s="103"/>
      <c r="EIA1271" s="103"/>
      <c r="EIB1271" s="103"/>
      <c r="EIC1271" s="103"/>
      <c r="EID1271" s="103"/>
      <c r="EIE1271" s="103"/>
      <c r="EIF1271" s="103"/>
      <c r="EIG1271" s="103"/>
      <c r="EIH1271" s="103"/>
      <c r="EII1271" s="103"/>
      <c r="EIJ1271" s="103"/>
      <c r="EIK1271" s="103"/>
      <c r="EIL1271" s="103"/>
      <c r="EIM1271" s="103"/>
      <c r="EIN1271" s="103"/>
      <c r="EIO1271" s="103"/>
      <c r="EIP1271" s="103"/>
      <c r="EIQ1271" s="103"/>
      <c r="EIR1271" s="103"/>
      <c r="EIS1271" s="103"/>
      <c r="EIT1271" s="103"/>
      <c r="EIU1271" s="103"/>
      <c r="EIV1271" s="103"/>
      <c r="EIW1271" s="103"/>
      <c r="EIX1271" s="103"/>
      <c r="EIY1271" s="103"/>
      <c r="EIZ1271" s="103"/>
      <c r="EJA1271" s="103"/>
      <c r="EJB1271" s="103"/>
      <c r="EJC1271" s="103"/>
      <c r="EJD1271" s="103"/>
      <c r="EJE1271" s="103"/>
      <c r="EJF1271" s="103"/>
      <c r="EJG1271" s="103"/>
      <c r="EJH1271" s="103"/>
      <c r="EJI1271" s="103"/>
      <c r="EJJ1271" s="103"/>
      <c r="EJK1271" s="103"/>
      <c r="EJL1271" s="103"/>
      <c r="EJM1271" s="103"/>
      <c r="EJN1271" s="103"/>
      <c r="EJO1271" s="103"/>
      <c r="EJP1271" s="103"/>
      <c r="EJQ1271" s="103"/>
      <c r="EJR1271" s="103"/>
      <c r="EJS1271" s="103"/>
      <c r="EJT1271" s="103"/>
      <c r="EJU1271" s="103"/>
      <c r="EJV1271" s="103"/>
      <c r="EJW1271" s="103"/>
      <c r="EJX1271" s="103"/>
      <c r="EJY1271" s="103"/>
      <c r="EJZ1271" s="103"/>
      <c r="EKA1271" s="103"/>
      <c r="EKB1271" s="103"/>
      <c r="EKC1271" s="103"/>
      <c r="EKD1271" s="103"/>
      <c r="EKE1271" s="103"/>
      <c r="EKF1271" s="103"/>
      <c r="EKG1271" s="103"/>
      <c r="EKH1271" s="103"/>
      <c r="EKI1271" s="103"/>
      <c r="EKJ1271" s="103"/>
      <c r="EKK1271" s="103"/>
      <c r="EKL1271" s="103"/>
      <c r="EKM1271" s="103"/>
      <c r="EKN1271" s="103"/>
      <c r="EKO1271" s="103"/>
      <c r="EKP1271" s="103"/>
      <c r="EKQ1271" s="103"/>
      <c r="EKR1271" s="103"/>
      <c r="EKS1271" s="103"/>
      <c r="EKT1271" s="103"/>
      <c r="EKU1271" s="103"/>
      <c r="EKV1271" s="103"/>
      <c r="EKW1271" s="103"/>
      <c r="EKX1271" s="103"/>
      <c r="EKY1271" s="103"/>
      <c r="EKZ1271" s="103"/>
      <c r="ELA1271" s="103"/>
      <c r="ELB1271" s="103"/>
      <c r="ELC1271" s="103"/>
      <c r="ELD1271" s="103"/>
      <c r="ELE1271" s="103"/>
      <c r="ELF1271" s="103"/>
      <c r="ELG1271" s="103"/>
      <c r="ELH1271" s="103"/>
      <c r="ELI1271" s="103"/>
      <c r="ELJ1271" s="103"/>
      <c r="ELK1271" s="103"/>
      <c r="ELL1271" s="103"/>
      <c r="ELM1271" s="103"/>
      <c r="ELN1271" s="103"/>
      <c r="ELO1271" s="103"/>
      <c r="ELP1271" s="103"/>
      <c r="ELQ1271" s="103"/>
      <c r="ELR1271" s="103"/>
      <c r="ELS1271" s="103"/>
      <c r="ELT1271" s="103"/>
      <c r="ELU1271" s="103"/>
      <c r="ELV1271" s="103"/>
      <c r="ELW1271" s="103"/>
      <c r="ELX1271" s="103"/>
      <c r="ELY1271" s="103"/>
      <c r="ELZ1271" s="103"/>
      <c r="EMA1271" s="103"/>
      <c r="EMB1271" s="103"/>
      <c r="EMC1271" s="103"/>
      <c r="EMD1271" s="103"/>
      <c r="EME1271" s="103"/>
      <c r="EMF1271" s="103"/>
      <c r="EMG1271" s="103"/>
      <c r="EMH1271" s="103"/>
      <c r="EMI1271" s="103"/>
      <c r="EMJ1271" s="103"/>
      <c r="EMK1271" s="103"/>
      <c r="EML1271" s="103"/>
      <c r="EMM1271" s="103"/>
      <c r="EMN1271" s="103"/>
      <c r="EMO1271" s="103"/>
      <c r="EMP1271" s="103"/>
      <c r="EMQ1271" s="103"/>
      <c r="EMR1271" s="103"/>
      <c r="EMS1271" s="103"/>
      <c r="EMT1271" s="103"/>
      <c r="EMU1271" s="103"/>
      <c r="EMV1271" s="103"/>
      <c r="EMW1271" s="103"/>
      <c r="EMX1271" s="103"/>
      <c r="EMY1271" s="103"/>
      <c r="EMZ1271" s="103"/>
      <c r="ENA1271" s="103"/>
      <c r="ENB1271" s="103"/>
      <c r="ENC1271" s="103"/>
      <c r="END1271" s="103"/>
      <c r="ENE1271" s="103"/>
      <c r="ENF1271" s="103"/>
      <c r="ENG1271" s="103"/>
      <c r="ENH1271" s="103"/>
      <c r="ENI1271" s="103"/>
      <c r="ENJ1271" s="103"/>
      <c r="ENK1271" s="103"/>
      <c r="ENL1271" s="103"/>
      <c r="ENM1271" s="103"/>
      <c r="ENN1271" s="103"/>
      <c r="ENO1271" s="103"/>
      <c r="ENP1271" s="103"/>
      <c r="ENQ1271" s="103"/>
      <c r="ENR1271" s="103"/>
      <c r="ENS1271" s="103"/>
      <c r="ENT1271" s="103"/>
      <c r="ENU1271" s="103"/>
      <c r="ENV1271" s="103"/>
      <c r="ENW1271" s="103"/>
      <c r="ENX1271" s="103"/>
      <c r="ENY1271" s="103"/>
      <c r="ENZ1271" s="103"/>
      <c r="EOA1271" s="103"/>
      <c r="EOB1271" s="103"/>
      <c r="EOC1271" s="103"/>
      <c r="EOD1271" s="103"/>
      <c r="EOE1271" s="103"/>
      <c r="EOF1271" s="103"/>
      <c r="EOG1271" s="103"/>
      <c r="EOH1271" s="103"/>
      <c r="EOI1271" s="103"/>
      <c r="EOJ1271" s="103"/>
      <c r="EOK1271" s="103"/>
      <c r="EOL1271" s="103"/>
      <c r="EOM1271" s="103"/>
      <c r="EON1271" s="103"/>
      <c r="EOO1271" s="103"/>
      <c r="EOP1271" s="103"/>
      <c r="EOQ1271" s="103"/>
      <c r="EOR1271" s="103"/>
      <c r="EOS1271" s="103"/>
      <c r="EOT1271" s="103"/>
      <c r="EOU1271" s="103"/>
      <c r="EOV1271" s="103"/>
      <c r="EOW1271" s="103"/>
      <c r="EOX1271" s="103"/>
      <c r="EOY1271" s="103"/>
      <c r="EOZ1271" s="103"/>
      <c r="EPA1271" s="103"/>
      <c r="EPB1271" s="103"/>
      <c r="EPC1271" s="103"/>
      <c r="EPD1271" s="103"/>
      <c r="EPE1271" s="103"/>
      <c r="EPF1271" s="103"/>
      <c r="EPG1271" s="103"/>
      <c r="EPH1271" s="103"/>
      <c r="EPI1271" s="103"/>
      <c r="EPJ1271" s="103"/>
      <c r="EPK1271" s="103"/>
      <c r="EPL1271" s="103"/>
      <c r="EPM1271" s="103"/>
      <c r="EPN1271" s="103"/>
      <c r="EPO1271" s="103"/>
      <c r="EPP1271" s="103"/>
      <c r="EPQ1271" s="103"/>
      <c r="EPR1271" s="103"/>
      <c r="EPS1271" s="103"/>
      <c r="EPT1271" s="103"/>
      <c r="EPU1271" s="103"/>
      <c r="EPV1271" s="103"/>
      <c r="EPW1271" s="103"/>
      <c r="EPX1271" s="103"/>
      <c r="EPY1271" s="103"/>
      <c r="EPZ1271" s="103"/>
      <c r="EQA1271" s="103"/>
      <c r="EQB1271" s="103"/>
      <c r="EQC1271" s="103"/>
      <c r="EQD1271" s="103"/>
      <c r="EQE1271" s="103"/>
      <c r="EQF1271" s="103"/>
      <c r="EQG1271" s="103"/>
      <c r="EQH1271" s="103"/>
      <c r="EQI1271" s="103"/>
      <c r="EQJ1271" s="103"/>
      <c r="EQK1271" s="103"/>
      <c r="EQL1271" s="103"/>
      <c r="EQM1271" s="103"/>
      <c r="EQN1271" s="103"/>
      <c r="EQO1271" s="103"/>
      <c r="EQP1271" s="103"/>
      <c r="EQQ1271" s="103"/>
      <c r="EQR1271" s="103"/>
      <c r="EQS1271" s="103"/>
      <c r="EQT1271" s="103"/>
      <c r="EQU1271" s="103"/>
      <c r="EQV1271" s="103"/>
      <c r="EQW1271" s="103"/>
      <c r="EQX1271" s="103"/>
      <c r="EQY1271" s="103"/>
      <c r="EQZ1271" s="103"/>
      <c r="ERA1271" s="103"/>
      <c r="ERB1271" s="103"/>
      <c r="ERC1271" s="103"/>
      <c r="ERD1271" s="103"/>
      <c r="ERE1271" s="103"/>
      <c r="ERF1271" s="103"/>
      <c r="ERG1271" s="103"/>
      <c r="ERH1271" s="103"/>
      <c r="ERI1271" s="103"/>
      <c r="ERJ1271" s="103"/>
      <c r="ERK1271" s="103"/>
      <c r="ERL1271" s="103"/>
      <c r="ERM1271" s="103"/>
      <c r="ERN1271" s="103"/>
      <c r="ERO1271" s="103"/>
      <c r="ERP1271" s="103"/>
      <c r="ERQ1271" s="103"/>
      <c r="ERR1271" s="103"/>
      <c r="ERS1271" s="103"/>
      <c r="ERT1271" s="103"/>
      <c r="ERU1271" s="103"/>
      <c r="ERV1271" s="103"/>
      <c r="ERW1271" s="103"/>
      <c r="ERX1271" s="103"/>
      <c r="ERY1271" s="103"/>
      <c r="ERZ1271" s="103"/>
      <c r="ESA1271" s="103"/>
      <c r="ESB1271" s="103"/>
      <c r="ESC1271" s="103"/>
      <c r="ESD1271" s="103"/>
      <c r="ESE1271" s="103"/>
      <c r="ESF1271" s="103"/>
      <c r="ESG1271" s="103"/>
      <c r="ESH1271" s="103"/>
      <c r="ESI1271" s="103"/>
      <c r="ESJ1271" s="103"/>
      <c r="ESK1271" s="103"/>
      <c r="ESL1271" s="103"/>
      <c r="ESM1271" s="103"/>
      <c r="ESN1271" s="103"/>
      <c r="ESO1271" s="103"/>
      <c r="ESP1271" s="103"/>
      <c r="ESQ1271" s="103"/>
      <c r="ESR1271" s="103"/>
      <c r="ESS1271" s="103"/>
      <c r="EST1271" s="103"/>
      <c r="ESU1271" s="103"/>
      <c r="ESV1271" s="103"/>
      <c r="ESW1271" s="103"/>
      <c r="ESX1271" s="103"/>
      <c r="ESY1271" s="103"/>
      <c r="ESZ1271" s="103"/>
      <c r="ETA1271" s="103"/>
      <c r="ETB1271" s="103"/>
      <c r="ETC1271" s="103"/>
      <c r="ETD1271" s="103"/>
      <c r="ETE1271" s="103"/>
      <c r="ETF1271" s="103"/>
      <c r="ETG1271" s="103"/>
      <c r="ETH1271" s="103"/>
      <c r="ETI1271" s="103"/>
      <c r="ETJ1271" s="103"/>
      <c r="ETK1271" s="103"/>
      <c r="ETL1271" s="103"/>
      <c r="ETM1271" s="103"/>
      <c r="ETN1271" s="103"/>
      <c r="ETO1271" s="103"/>
      <c r="ETP1271" s="103"/>
      <c r="ETQ1271" s="103"/>
      <c r="ETR1271" s="103"/>
      <c r="ETS1271" s="103"/>
      <c r="ETT1271" s="103"/>
      <c r="ETU1271" s="103"/>
      <c r="ETV1271" s="103"/>
      <c r="ETW1271" s="103"/>
      <c r="ETX1271" s="103"/>
      <c r="ETY1271" s="103"/>
      <c r="ETZ1271" s="103"/>
      <c r="EUA1271" s="103"/>
      <c r="EUB1271" s="103"/>
      <c r="EUC1271" s="103"/>
      <c r="EUD1271" s="103"/>
      <c r="EUE1271" s="103"/>
      <c r="EUF1271" s="103"/>
      <c r="EUG1271" s="103"/>
      <c r="EUH1271" s="103"/>
      <c r="EUI1271" s="103"/>
      <c r="EUJ1271" s="103"/>
      <c r="EUK1271" s="103"/>
      <c r="EUL1271" s="103"/>
      <c r="EUM1271" s="103"/>
      <c r="EUN1271" s="103"/>
      <c r="EUO1271" s="103"/>
      <c r="EUP1271" s="103"/>
      <c r="EUQ1271" s="103"/>
      <c r="EUR1271" s="103"/>
      <c r="EUS1271" s="103"/>
      <c r="EUT1271" s="103"/>
      <c r="EUU1271" s="103"/>
      <c r="EUV1271" s="103"/>
      <c r="EUW1271" s="103"/>
      <c r="EUX1271" s="103"/>
      <c r="EUY1271" s="103"/>
      <c r="EUZ1271" s="103"/>
      <c r="EVA1271" s="103"/>
      <c r="EVB1271" s="103"/>
      <c r="EVC1271" s="103"/>
      <c r="EVD1271" s="103"/>
      <c r="EVE1271" s="103"/>
      <c r="EVF1271" s="103"/>
      <c r="EVG1271" s="103"/>
      <c r="EVH1271" s="103"/>
      <c r="EVI1271" s="103"/>
      <c r="EVJ1271" s="103"/>
      <c r="EVK1271" s="103"/>
      <c r="EVL1271" s="103"/>
      <c r="EVM1271" s="103"/>
      <c r="EVN1271" s="103"/>
      <c r="EVO1271" s="103"/>
      <c r="EVP1271" s="103"/>
      <c r="EVQ1271" s="103"/>
      <c r="EVR1271" s="103"/>
      <c r="EVS1271" s="103"/>
      <c r="EVT1271" s="103"/>
      <c r="EVU1271" s="103"/>
      <c r="EVV1271" s="103"/>
      <c r="EVW1271" s="103"/>
      <c r="EVX1271" s="103"/>
      <c r="EVY1271" s="103"/>
      <c r="EVZ1271" s="103"/>
      <c r="EWA1271" s="103"/>
      <c r="EWB1271" s="103"/>
      <c r="EWC1271" s="103"/>
      <c r="EWD1271" s="103"/>
      <c r="EWE1271" s="103"/>
      <c r="EWF1271" s="103"/>
      <c r="EWG1271" s="103"/>
      <c r="EWH1271" s="103"/>
      <c r="EWI1271" s="103"/>
      <c r="EWJ1271" s="103"/>
      <c r="EWK1271" s="103"/>
      <c r="EWL1271" s="103"/>
      <c r="EWM1271" s="103"/>
      <c r="EWN1271" s="103"/>
      <c r="EWO1271" s="103"/>
      <c r="EWP1271" s="103"/>
      <c r="EWQ1271" s="103"/>
      <c r="EWR1271" s="103"/>
      <c r="EWS1271" s="103"/>
      <c r="EWT1271" s="103"/>
      <c r="EWU1271" s="103"/>
      <c r="EWV1271" s="103"/>
      <c r="EWW1271" s="103"/>
      <c r="EWX1271" s="103"/>
      <c r="EWY1271" s="103"/>
      <c r="EWZ1271" s="103"/>
      <c r="EXA1271" s="103"/>
      <c r="EXB1271" s="103"/>
      <c r="EXC1271" s="103"/>
      <c r="EXD1271" s="103"/>
      <c r="EXE1271" s="103"/>
      <c r="EXF1271" s="103"/>
      <c r="EXG1271" s="103"/>
      <c r="EXH1271" s="103"/>
      <c r="EXI1271" s="103"/>
      <c r="EXJ1271" s="103"/>
      <c r="EXK1271" s="103"/>
      <c r="EXL1271" s="103"/>
      <c r="EXM1271" s="103"/>
      <c r="EXN1271" s="103"/>
      <c r="EXO1271" s="103"/>
      <c r="EXP1271" s="103"/>
      <c r="EXQ1271" s="103"/>
      <c r="EXR1271" s="103"/>
      <c r="EXS1271" s="103"/>
      <c r="EXT1271" s="103"/>
      <c r="EXU1271" s="103"/>
      <c r="EXV1271" s="103"/>
      <c r="EXW1271" s="103"/>
      <c r="EXX1271" s="103"/>
      <c r="EXY1271" s="103"/>
      <c r="EXZ1271" s="103"/>
      <c r="EYA1271" s="103"/>
      <c r="EYB1271" s="103"/>
      <c r="EYC1271" s="103"/>
      <c r="EYD1271" s="103"/>
      <c r="EYE1271" s="103"/>
      <c r="EYF1271" s="103"/>
      <c r="EYG1271" s="103"/>
      <c r="EYH1271" s="103"/>
      <c r="EYI1271" s="103"/>
      <c r="EYJ1271" s="103"/>
      <c r="EYK1271" s="103"/>
      <c r="EYL1271" s="103"/>
      <c r="EYM1271" s="103"/>
      <c r="EYN1271" s="103"/>
      <c r="EYO1271" s="103"/>
      <c r="EYP1271" s="103"/>
      <c r="EYQ1271" s="103"/>
      <c r="EYR1271" s="103"/>
      <c r="EYS1271" s="103"/>
      <c r="EYT1271" s="103"/>
      <c r="EYU1271" s="103"/>
      <c r="EYV1271" s="103"/>
      <c r="EYW1271" s="103"/>
      <c r="EYX1271" s="103"/>
      <c r="EYY1271" s="103"/>
      <c r="EYZ1271" s="103"/>
      <c r="EZA1271" s="103"/>
      <c r="EZB1271" s="103"/>
      <c r="EZC1271" s="103"/>
      <c r="EZD1271" s="103"/>
      <c r="EZE1271" s="103"/>
      <c r="EZF1271" s="103"/>
      <c r="EZG1271" s="103"/>
      <c r="EZH1271" s="103"/>
      <c r="EZI1271" s="103"/>
      <c r="EZJ1271" s="103"/>
      <c r="EZK1271" s="103"/>
      <c r="EZL1271" s="103"/>
      <c r="EZM1271" s="103"/>
      <c r="EZN1271" s="103"/>
      <c r="EZO1271" s="103"/>
      <c r="EZP1271" s="103"/>
      <c r="EZQ1271" s="103"/>
      <c r="EZR1271" s="103"/>
      <c r="EZS1271" s="103"/>
      <c r="EZT1271" s="103"/>
      <c r="EZU1271" s="103"/>
      <c r="EZV1271" s="103"/>
      <c r="EZW1271" s="103"/>
      <c r="EZX1271" s="103"/>
      <c r="EZY1271" s="103"/>
      <c r="EZZ1271" s="103"/>
      <c r="FAA1271" s="103"/>
      <c r="FAB1271" s="103"/>
      <c r="FAC1271" s="103"/>
      <c r="FAD1271" s="103"/>
      <c r="FAE1271" s="103"/>
      <c r="FAF1271" s="103"/>
      <c r="FAG1271" s="103"/>
      <c r="FAH1271" s="103"/>
      <c r="FAI1271" s="103"/>
      <c r="FAJ1271" s="103"/>
      <c r="FAK1271" s="103"/>
      <c r="FAL1271" s="103"/>
      <c r="FAM1271" s="103"/>
      <c r="FAN1271" s="103"/>
      <c r="FAO1271" s="103"/>
      <c r="FAP1271" s="103"/>
      <c r="FAQ1271" s="103"/>
      <c r="FAR1271" s="103"/>
      <c r="FAS1271" s="103"/>
      <c r="FAT1271" s="103"/>
      <c r="FAU1271" s="103"/>
      <c r="FAV1271" s="103"/>
      <c r="FAW1271" s="103"/>
      <c r="FAX1271" s="103"/>
      <c r="FAY1271" s="103"/>
      <c r="FAZ1271" s="103"/>
      <c r="FBA1271" s="103"/>
      <c r="FBB1271" s="103"/>
      <c r="FBC1271" s="103"/>
      <c r="FBD1271" s="103"/>
      <c r="FBE1271" s="103"/>
      <c r="FBF1271" s="103"/>
      <c r="FBG1271" s="103"/>
      <c r="FBH1271" s="103"/>
      <c r="FBI1271" s="103"/>
      <c r="FBJ1271" s="103"/>
      <c r="FBK1271" s="103"/>
      <c r="FBL1271" s="103"/>
      <c r="FBM1271" s="103"/>
      <c r="FBN1271" s="103"/>
      <c r="FBO1271" s="103"/>
      <c r="FBP1271" s="103"/>
      <c r="FBQ1271" s="103"/>
      <c r="FBR1271" s="103"/>
      <c r="FBS1271" s="103"/>
      <c r="FBT1271" s="103"/>
      <c r="FBU1271" s="103"/>
      <c r="FBV1271" s="103"/>
      <c r="FBW1271" s="103"/>
      <c r="FBX1271" s="103"/>
      <c r="FBY1271" s="103"/>
      <c r="FBZ1271" s="103"/>
      <c r="FCA1271" s="103"/>
      <c r="FCB1271" s="103"/>
      <c r="FCC1271" s="103"/>
      <c r="FCD1271" s="103"/>
      <c r="FCE1271" s="103"/>
      <c r="FCF1271" s="103"/>
      <c r="FCG1271" s="103"/>
      <c r="FCH1271" s="103"/>
      <c r="FCI1271" s="103"/>
      <c r="FCJ1271" s="103"/>
      <c r="FCK1271" s="103"/>
      <c r="FCL1271" s="103"/>
      <c r="FCM1271" s="103"/>
      <c r="FCN1271" s="103"/>
      <c r="FCO1271" s="103"/>
      <c r="FCP1271" s="103"/>
      <c r="FCQ1271" s="103"/>
      <c r="FCR1271" s="103"/>
      <c r="FCS1271" s="103"/>
      <c r="FCT1271" s="103"/>
      <c r="FCU1271" s="103"/>
      <c r="FCV1271" s="103"/>
      <c r="FCW1271" s="103"/>
      <c r="FCX1271" s="103"/>
      <c r="FCY1271" s="103"/>
      <c r="FCZ1271" s="103"/>
      <c r="FDA1271" s="103"/>
      <c r="FDB1271" s="103"/>
      <c r="FDC1271" s="103"/>
      <c r="FDD1271" s="103"/>
      <c r="FDE1271" s="103"/>
      <c r="FDF1271" s="103"/>
      <c r="FDG1271" s="103"/>
      <c r="FDH1271" s="103"/>
      <c r="FDI1271" s="103"/>
      <c r="FDJ1271" s="103"/>
      <c r="FDK1271" s="103"/>
      <c r="FDL1271" s="103"/>
      <c r="FDM1271" s="103"/>
      <c r="FDN1271" s="103"/>
      <c r="FDO1271" s="103"/>
      <c r="FDP1271" s="103"/>
      <c r="FDQ1271" s="103"/>
      <c r="FDR1271" s="103"/>
      <c r="FDS1271" s="103"/>
      <c r="FDT1271" s="103"/>
      <c r="FDU1271" s="103"/>
      <c r="FDV1271" s="103"/>
      <c r="FDW1271" s="103"/>
      <c r="FDX1271" s="103"/>
      <c r="FDY1271" s="103"/>
      <c r="FDZ1271" s="103"/>
      <c r="FEA1271" s="103"/>
      <c r="FEB1271" s="103"/>
      <c r="FEC1271" s="103"/>
      <c r="FED1271" s="103"/>
      <c r="FEE1271" s="103"/>
      <c r="FEF1271" s="103"/>
      <c r="FEG1271" s="103"/>
      <c r="FEH1271" s="103"/>
      <c r="FEI1271" s="103"/>
      <c r="FEJ1271" s="103"/>
      <c r="FEK1271" s="103"/>
      <c r="FEL1271" s="103"/>
      <c r="FEM1271" s="103"/>
      <c r="FEN1271" s="103"/>
      <c r="FEO1271" s="103"/>
      <c r="FEP1271" s="103"/>
      <c r="FEQ1271" s="103"/>
      <c r="FER1271" s="103"/>
      <c r="FES1271" s="103"/>
      <c r="FET1271" s="103"/>
      <c r="FEU1271" s="103"/>
      <c r="FEV1271" s="103"/>
      <c r="FEW1271" s="103"/>
      <c r="FEX1271" s="103"/>
      <c r="FEY1271" s="103"/>
      <c r="FEZ1271" s="103"/>
      <c r="FFA1271" s="103"/>
      <c r="FFB1271" s="103"/>
      <c r="FFC1271" s="103"/>
      <c r="FFD1271" s="103"/>
      <c r="FFE1271" s="103"/>
      <c r="FFF1271" s="103"/>
      <c r="FFG1271" s="103"/>
      <c r="FFH1271" s="103"/>
      <c r="FFI1271" s="103"/>
      <c r="FFJ1271" s="103"/>
      <c r="FFK1271" s="103"/>
      <c r="FFL1271" s="103"/>
      <c r="FFM1271" s="103"/>
      <c r="FFN1271" s="103"/>
      <c r="FFO1271" s="103"/>
      <c r="FFP1271" s="103"/>
      <c r="FFQ1271" s="103"/>
      <c r="FFR1271" s="103"/>
      <c r="FFS1271" s="103"/>
      <c r="FFT1271" s="103"/>
      <c r="FFU1271" s="103"/>
      <c r="FFV1271" s="103"/>
      <c r="FFW1271" s="103"/>
      <c r="FFX1271" s="103"/>
      <c r="FFY1271" s="103"/>
      <c r="FFZ1271" s="103"/>
      <c r="FGA1271" s="103"/>
      <c r="FGB1271" s="103"/>
      <c r="FGC1271" s="103"/>
      <c r="FGD1271" s="103"/>
      <c r="FGE1271" s="103"/>
      <c r="FGF1271" s="103"/>
      <c r="FGG1271" s="103"/>
      <c r="FGH1271" s="103"/>
      <c r="FGI1271" s="103"/>
      <c r="FGJ1271" s="103"/>
      <c r="FGK1271" s="103"/>
      <c r="FGL1271" s="103"/>
      <c r="FGM1271" s="103"/>
      <c r="FGN1271" s="103"/>
      <c r="FGO1271" s="103"/>
      <c r="FGP1271" s="103"/>
      <c r="FGQ1271" s="103"/>
      <c r="FGR1271" s="103"/>
      <c r="FGS1271" s="103"/>
      <c r="FGT1271" s="103"/>
      <c r="FGU1271" s="103"/>
      <c r="FGV1271" s="103"/>
      <c r="FGW1271" s="103"/>
      <c r="FGX1271" s="103"/>
      <c r="FGY1271" s="103"/>
      <c r="FGZ1271" s="103"/>
      <c r="FHA1271" s="103"/>
      <c r="FHB1271" s="103"/>
      <c r="FHC1271" s="103"/>
      <c r="FHD1271" s="103"/>
      <c r="FHE1271" s="103"/>
      <c r="FHF1271" s="103"/>
      <c r="FHG1271" s="103"/>
      <c r="FHH1271" s="103"/>
      <c r="FHI1271" s="103"/>
      <c r="FHJ1271" s="103"/>
      <c r="FHK1271" s="103"/>
      <c r="FHL1271" s="103"/>
      <c r="FHM1271" s="103"/>
      <c r="FHN1271" s="103"/>
      <c r="FHO1271" s="103"/>
      <c r="FHP1271" s="103"/>
      <c r="FHQ1271" s="103"/>
      <c r="FHR1271" s="103"/>
      <c r="FHS1271" s="103"/>
      <c r="FHT1271" s="103"/>
      <c r="FHU1271" s="103"/>
      <c r="FHV1271" s="103"/>
      <c r="FHW1271" s="103"/>
      <c r="FHX1271" s="103"/>
      <c r="FHY1271" s="103"/>
      <c r="FHZ1271" s="103"/>
      <c r="FIA1271" s="103"/>
      <c r="FIB1271" s="103"/>
      <c r="FIC1271" s="103"/>
      <c r="FID1271" s="103"/>
      <c r="FIE1271" s="103"/>
      <c r="FIF1271" s="103"/>
      <c r="FIG1271" s="103"/>
      <c r="FIH1271" s="103"/>
      <c r="FII1271" s="103"/>
      <c r="FIJ1271" s="103"/>
      <c r="FIK1271" s="103"/>
      <c r="FIL1271" s="103"/>
      <c r="FIM1271" s="103"/>
      <c r="FIN1271" s="103"/>
      <c r="FIO1271" s="103"/>
      <c r="FIP1271" s="103"/>
      <c r="FIQ1271" s="103"/>
      <c r="FIR1271" s="103"/>
      <c r="FIS1271" s="103"/>
      <c r="FIT1271" s="103"/>
      <c r="FIU1271" s="103"/>
      <c r="FIV1271" s="103"/>
      <c r="FIW1271" s="103"/>
      <c r="FIX1271" s="103"/>
      <c r="FIY1271" s="103"/>
      <c r="FIZ1271" s="103"/>
      <c r="FJA1271" s="103"/>
      <c r="FJB1271" s="103"/>
      <c r="FJC1271" s="103"/>
      <c r="FJD1271" s="103"/>
      <c r="FJE1271" s="103"/>
      <c r="FJF1271" s="103"/>
      <c r="FJG1271" s="103"/>
      <c r="FJH1271" s="103"/>
      <c r="FJI1271" s="103"/>
      <c r="FJJ1271" s="103"/>
      <c r="FJK1271" s="103"/>
      <c r="FJL1271" s="103"/>
      <c r="FJM1271" s="103"/>
      <c r="FJN1271" s="103"/>
      <c r="FJO1271" s="103"/>
      <c r="FJP1271" s="103"/>
      <c r="FJQ1271" s="103"/>
      <c r="FJR1271" s="103"/>
      <c r="FJS1271" s="103"/>
      <c r="FJT1271" s="103"/>
      <c r="FJU1271" s="103"/>
      <c r="FJV1271" s="103"/>
      <c r="FJW1271" s="103"/>
      <c r="FJX1271" s="103"/>
      <c r="FJY1271" s="103"/>
      <c r="FJZ1271" s="103"/>
      <c r="FKA1271" s="103"/>
      <c r="FKB1271" s="103"/>
      <c r="FKC1271" s="103"/>
      <c r="FKD1271" s="103"/>
      <c r="FKE1271" s="103"/>
      <c r="FKF1271" s="103"/>
      <c r="FKG1271" s="103"/>
      <c r="FKH1271" s="103"/>
      <c r="FKI1271" s="103"/>
      <c r="FKJ1271" s="103"/>
      <c r="FKK1271" s="103"/>
      <c r="FKL1271" s="103"/>
      <c r="FKM1271" s="103"/>
      <c r="FKN1271" s="103"/>
      <c r="FKO1271" s="103"/>
      <c r="FKP1271" s="103"/>
      <c r="FKQ1271" s="103"/>
      <c r="FKR1271" s="103"/>
      <c r="FKS1271" s="103"/>
      <c r="FKT1271" s="103"/>
      <c r="FKU1271" s="103"/>
      <c r="FKV1271" s="103"/>
      <c r="FKW1271" s="103"/>
      <c r="FKX1271" s="103"/>
      <c r="FKY1271" s="103"/>
      <c r="FKZ1271" s="103"/>
      <c r="FLA1271" s="103"/>
      <c r="FLB1271" s="103"/>
      <c r="FLC1271" s="103"/>
      <c r="FLD1271" s="103"/>
      <c r="FLE1271" s="103"/>
      <c r="FLF1271" s="103"/>
      <c r="FLG1271" s="103"/>
      <c r="FLH1271" s="103"/>
      <c r="FLI1271" s="103"/>
      <c r="FLJ1271" s="103"/>
      <c r="FLK1271" s="103"/>
      <c r="FLL1271" s="103"/>
      <c r="FLM1271" s="103"/>
      <c r="FLN1271" s="103"/>
      <c r="FLO1271" s="103"/>
      <c r="FLP1271" s="103"/>
      <c r="FLQ1271" s="103"/>
      <c r="FLR1271" s="103"/>
      <c r="FLS1271" s="103"/>
      <c r="FLT1271" s="103"/>
      <c r="FLU1271" s="103"/>
      <c r="FLV1271" s="103"/>
      <c r="FLW1271" s="103"/>
      <c r="FLX1271" s="103"/>
      <c r="FLY1271" s="103"/>
      <c r="FLZ1271" s="103"/>
      <c r="FMA1271" s="103"/>
      <c r="FMB1271" s="103"/>
      <c r="FMC1271" s="103"/>
      <c r="FMD1271" s="103"/>
      <c r="FME1271" s="103"/>
      <c r="FMF1271" s="103"/>
      <c r="FMG1271" s="103"/>
      <c r="FMH1271" s="103"/>
      <c r="FMI1271" s="103"/>
      <c r="FMJ1271" s="103"/>
      <c r="FMK1271" s="103"/>
      <c r="FML1271" s="103"/>
      <c r="FMM1271" s="103"/>
      <c r="FMN1271" s="103"/>
      <c r="FMO1271" s="103"/>
      <c r="FMP1271" s="103"/>
      <c r="FMQ1271" s="103"/>
      <c r="FMR1271" s="103"/>
      <c r="FMS1271" s="103"/>
      <c r="FMT1271" s="103"/>
      <c r="FMU1271" s="103"/>
      <c r="FMV1271" s="103"/>
      <c r="FMW1271" s="103"/>
      <c r="FMX1271" s="103"/>
      <c r="FMY1271" s="103"/>
      <c r="FMZ1271" s="103"/>
      <c r="FNA1271" s="103"/>
      <c r="FNB1271" s="103"/>
      <c r="FNC1271" s="103"/>
      <c r="FND1271" s="103"/>
      <c r="FNE1271" s="103"/>
      <c r="FNF1271" s="103"/>
      <c r="FNG1271" s="103"/>
      <c r="FNH1271" s="103"/>
      <c r="FNI1271" s="103"/>
      <c r="FNJ1271" s="103"/>
      <c r="FNK1271" s="103"/>
      <c r="FNL1271" s="103"/>
      <c r="FNM1271" s="103"/>
      <c r="FNN1271" s="103"/>
      <c r="FNO1271" s="103"/>
      <c r="FNP1271" s="103"/>
      <c r="FNQ1271" s="103"/>
      <c r="FNR1271" s="103"/>
      <c r="FNS1271" s="103"/>
      <c r="FNT1271" s="103"/>
      <c r="FNU1271" s="103"/>
      <c r="FNV1271" s="103"/>
      <c r="FNW1271" s="103"/>
      <c r="FNX1271" s="103"/>
      <c r="FNY1271" s="103"/>
      <c r="FNZ1271" s="103"/>
      <c r="FOA1271" s="103"/>
      <c r="FOB1271" s="103"/>
      <c r="FOC1271" s="103"/>
      <c r="FOD1271" s="103"/>
      <c r="FOE1271" s="103"/>
      <c r="FOF1271" s="103"/>
      <c r="FOG1271" s="103"/>
      <c r="FOH1271" s="103"/>
      <c r="FOI1271" s="103"/>
      <c r="FOJ1271" s="103"/>
      <c r="FOK1271" s="103"/>
      <c r="FOL1271" s="103"/>
      <c r="FOM1271" s="103"/>
      <c r="FON1271" s="103"/>
      <c r="FOO1271" s="103"/>
      <c r="FOP1271" s="103"/>
      <c r="FOQ1271" s="103"/>
      <c r="FOR1271" s="103"/>
      <c r="FOS1271" s="103"/>
      <c r="FOT1271" s="103"/>
      <c r="FOU1271" s="103"/>
      <c r="FOV1271" s="103"/>
      <c r="FOW1271" s="103"/>
      <c r="FOX1271" s="103"/>
      <c r="FOY1271" s="103"/>
      <c r="FOZ1271" s="103"/>
      <c r="FPA1271" s="103"/>
      <c r="FPB1271" s="103"/>
      <c r="FPC1271" s="103"/>
      <c r="FPD1271" s="103"/>
      <c r="FPE1271" s="103"/>
      <c r="FPF1271" s="103"/>
      <c r="FPG1271" s="103"/>
      <c r="FPH1271" s="103"/>
      <c r="FPI1271" s="103"/>
      <c r="FPJ1271" s="103"/>
      <c r="FPK1271" s="103"/>
      <c r="FPL1271" s="103"/>
      <c r="FPM1271" s="103"/>
      <c r="FPN1271" s="103"/>
      <c r="FPO1271" s="103"/>
      <c r="FPP1271" s="103"/>
      <c r="FPQ1271" s="103"/>
      <c r="FPR1271" s="103"/>
      <c r="FPS1271" s="103"/>
      <c r="FPT1271" s="103"/>
      <c r="FPU1271" s="103"/>
      <c r="FPV1271" s="103"/>
      <c r="FPW1271" s="103"/>
      <c r="FPX1271" s="103"/>
      <c r="FPY1271" s="103"/>
      <c r="FPZ1271" s="103"/>
      <c r="FQA1271" s="103"/>
      <c r="FQB1271" s="103"/>
      <c r="FQC1271" s="103"/>
      <c r="FQD1271" s="103"/>
      <c r="FQE1271" s="103"/>
      <c r="FQF1271" s="103"/>
      <c r="FQG1271" s="103"/>
      <c r="FQH1271" s="103"/>
      <c r="FQI1271" s="103"/>
      <c r="FQJ1271" s="103"/>
      <c r="FQK1271" s="103"/>
      <c r="FQL1271" s="103"/>
      <c r="FQM1271" s="103"/>
      <c r="FQN1271" s="103"/>
      <c r="FQO1271" s="103"/>
      <c r="FQP1271" s="103"/>
      <c r="FQQ1271" s="103"/>
      <c r="FQR1271" s="103"/>
      <c r="FQS1271" s="103"/>
      <c r="FQT1271" s="103"/>
      <c r="FQU1271" s="103"/>
      <c r="FQV1271" s="103"/>
      <c r="FQW1271" s="103"/>
      <c r="FQX1271" s="103"/>
      <c r="FQY1271" s="103"/>
      <c r="FQZ1271" s="103"/>
      <c r="FRA1271" s="103"/>
      <c r="FRB1271" s="103"/>
      <c r="FRC1271" s="103"/>
      <c r="FRD1271" s="103"/>
      <c r="FRE1271" s="103"/>
      <c r="FRF1271" s="103"/>
      <c r="FRG1271" s="103"/>
      <c r="FRH1271" s="103"/>
      <c r="FRI1271" s="103"/>
      <c r="FRJ1271" s="103"/>
      <c r="FRK1271" s="103"/>
      <c r="FRL1271" s="103"/>
      <c r="FRM1271" s="103"/>
      <c r="FRN1271" s="103"/>
      <c r="FRO1271" s="103"/>
      <c r="FRP1271" s="103"/>
      <c r="FRQ1271" s="103"/>
      <c r="FRR1271" s="103"/>
      <c r="FRS1271" s="103"/>
      <c r="FRT1271" s="103"/>
      <c r="FRU1271" s="103"/>
      <c r="FRV1271" s="103"/>
      <c r="FRW1271" s="103"/>
      <c r="FRX1271" s="103"/>
      <c r="FRY1271" s="103"/>
      <c r="FRZ1271" s="103"/>
      <c r="FSA1271" s="103"/>
      <c r="FSB1271" s="103"/>
      <c r="FSC1271" s="103"/>
      <c r="FSD1271" s="103"/>
      <c r="FSE1271" s="103"/>
      <c r="FSF1271" s="103"/>
      <c r="FSG1271" s="103"/>
      <c r="FSH1271" s="103"/>
      <c r="FSI1271" s="103"/>
      <c r="FSJ1271" s="103"/>
      <c r="FSK1271" s="103"/>
      <c r="FSL1271" s="103"/>
      <c r="FSM1271" s="103"/>
      <c r="FSN1271" s="103"/>
      <c r="FSO1271" s="103"/>
      <c r="FSP1271" s="103"/>
      <c r="FSQ1271" s="103"/>
      <c r="FSR1271" s="103"/>
      <c r="FSS1271" s="103"/>
      <c r="FST1271" s="103"/>
      <c r="FSU1271" s="103"/>
      <c r="FSV1271" s="103"/>
      <c r="FSW1271" s="103"/>
      <c r="FSX1271" s="103"/>
      <c r="FSY1271" s="103"/>
      <c r="FSZ1271" s="103"/>
      <c r="FTA1271" s="103"/>
      <c r="FTB1271" s="103"/>
      <c r="FTC1271" s="103"/>
      <c r="FTD1271" s="103"/>
      <c r="FTE1271" s="103"/>
      <c r="FTF1271" s="103"/>
      <c r="FTG1271" s="103"/>
      <c r="FTH1271" s="103"/>
      <c r="FTI1271" s="103"/>
      <c r="FTJ1271" s="103"/>
      <c r="FTK1271" s="103"/>
      <c r="FTL1271" s="103"/>
      <c r="FTM1271" s="103"/>
      <c r="FTN1271" s="103"/>
      <c r="FTO1271" s="103"/>
      <c r="FTP1271" s="103"/>
      <c r="FTQ1271" s="103"/>
      <c r="FTR1271" s="103"/>
      <c r="FTS1271" s="103"/>
      <c r="FTT1271" s="103"/>
      <c r="FTU1271" s="103"/>
      <c r="FTV1271" s="103"/>
      <c r="FTW1271" s="103"/>
      <c r="FTX1271" s="103"/>
      <c r="FTY1271" s="103"/>
      <c r="FTZ1271" s="103"/>
      <c r="FUA1271" s="103"/>
      <c r="FUB1271" s="103"/>
      <c r="FUC1271" s="103"/>
      <c r="FUD1271" s="103"/>
      <c r="FUE1271" s="103"/>
      <c r="FUF1271" s="103"/>
      <c r="FUG1271" s="103"/>
      <c r="FUH1271" s="103"/>
      <c r="FUI1271" s="103"/>
      <c r="FUJ1271" s="103"/>
      <c r="FUK1271" s="103"/>
      <c r="FUL1271" s="103"/>
      <c r="FUM1271" s="103"/>
      <c r="FUN1271" s="103"/>
      <c r="FUO1271" s="103"/>
      <c r="FUP1271" s="103"/>
      <c r="FUQ1271" s="103"/>
      <c r="FUR1271" s="103"/>
      <c r="FUS1271" s="103"/>
      <c r="FUT1271" s="103"/>
      <c r="FUU1271" s="103"/>
      <c r="FUV1271" s="103"/>
      <c r="FUW1271" s="103"/>
      <c r="FUX1271" s="103"/>
      <c r="FUY1271" s="103"/>
      <c r="FUZ1271" s="103"/>
      <c r="FVA1271" s="103"/>
      <c r="FVB1271" s="103"/>
      <c r="FVC1271" s="103"/>
      <c r="FVD1271" s="103"/>
      <c r="FVE1271" s="103"/>
      <c r="FVF1271" s="103"/>
      <c r="FVG1271" s="103"/>
      <c r="FVH1271" s="103"/>
      <c r="FVI1271" s="103"/>
      <c r="FVJ1271" s="103"/>
      <c r="FVK1271" s="103"/>
      <c r="FVL1271" s="103"/>
      <c r="FVM1271" s="103"/>
      <c r="FVN1271" s="103"/>
      <c r="FVO1271" s="103"/>
      <c r="FVP1271" s="103"/>
      <c r="FVQ1271" s="103"/>
      <c r="FVR1271" s="103"/>
      <c r="FVS1271" s="103"/>
      <c r="FVT1271" s="103"/>
      <c r="FVU1271" s="103"/>
      <c r="FVV1271" s="103"/>
      <c r="FVW1271" s="103"/>
      <c r="FVX1271" s="103"/>
      <c r="FVY1271" s="103"/>
      <c r="FVZ1271" s="103"/>
      <c r="FWA1271" s="103"/>
      <c r="FWB1271" s="103"/>
      <c r="FWC1271" s="103"/>
      <c r="FWD1271" s="103"/>
      <c r="FWE1271" s="103"/>
      <c r="FWF1271" s="103"/>
      <c r="FWG1271" s="103"/>
      <c r="FWH1271" s="103"/>
      <c r="FWI1271" s="103"/>
      <c r="FWJ1271" s="103"/>
      <c r="FWK1271" s="103"/>
      <c r="FWL1271" s="103"/>
      <c r="FWM1271" s="103"/>
      <c r="FWN1271" s="103"/>
      <c r="FWO1271" s="103"/>
      <c r="FWP1271" s="103"/>
      <c r="FWQ1271" s="103"/>
      <c r="FWR1271" s="103"/>
      <c r="FWS1271" s="103"/>
      <c r="FWT1271" s="103"/>
      <c r="FWU1271" s="103"/>
      <c r="FWV1271" s="103"/>
      <c r="FWW1271" s="103"/>
      <c r="FWX1271" s="103"/>
      <c r="FWY1271" s="103"/>
      <c r="FWZ1271" s="103"/>
      <c r="FXA1271" s="103"/>
      <c r="FXB1271" s="103"/>
      <c r="FXC1271" s="103"/>
      <c r="FXD1271" s="103"/>
      <c r="FXE1271" s="103"/>
      <c r="FXF1271" s="103"/>
      <c r="FXG1271" s="103"/>
      <c r="FXH1271" s="103"/>
      <c r="FXI1271" s="103"/>
      <c r="FXJ1271" s="103"/>
      <c r="FXK1271" s="103"/>
      <c r="FXL1271" s="103"/>
      <c r="FXM1271" s="103"/>
      <c r="FXN1271" s="103"/>
      <c r="FXO1271" s="103"/>
      <c r="FXP1271" s="103"/>
      <c r="FXQ1271" s="103"/>
      <c r="FXR1271" s="103"/>
      <c r="FXS1271" s="103"/>
      <c r="FXT1271" s="103"/>
      <c r="FXU1271" s="103"/>
      <c r="FXV1271" s="103"/>
      <c r="FXW1271" s="103"/>
      <c r="FXX1271" s="103"/>
      <c r="FXY1271" s="103"/>
      <c r="FXZ1271" s="103"/>
      <c r="FYA1271" s="103"/>
      <c r="FYB1271" s="103"/>
      <c r="FYC1271" s="103"/>
      <c r="FYD1271" s="103"/>
      <c r="FYE1271" s="103"/>
      <c r="FYF1271" s="103"/>
      <c r="FYG1271" s="103"/>
      <c r="FYH1271" s="103"/>
      <c r="FYI1271" s="103"/>
      <c r="FYJ1271" s="103"/>
      <c r="FYK1271" s="103"/>
      <c r="FYL1271" s="103"/>
      <c r="FYM1271" s="103"/>
      <c r="FYN1271" s="103"/>
      <c r="FYO1271" s="103"/>
      <c r="FYP1271" s="103"/>
      <c r="FYQ1271" s="103"/>
      <c r="FYR1271" s="103"/>
      <c r="FYS1271" s="103"/>
      <c r="FYT1271" s="103"/>
      <c r="FYU1271" s="103"/>
      <c r="FYV1271" s="103"/>
      <c r="FYW1271" s="103"/>
      <c r="FYX1271" s="103"/>
      <c r="FYY1271" s="103"/>
      <c r="FYZ1271" s="103"/>
      <c r="FZA1271" s="103"/>
      <c r="FZB1271" s="103"/>
      <c r="FZC1271" s="103"/>
      <c r="FZD1271" s="103"/>
      <c r="FZE1271" s="103"/>
      <c r="FZF1271" s="103"/>
      <c r="FZG1271" s="103"/>
      <c r="FZH1271" s="103"/>
      <c r="FZI1271" s="103"/>
      <c r="FZJ1271" s="103"/>
      <c r="FZK1271" s="103"/>
      <c r="FZL1271" s="103"/>
      <c r="FZM1271" s="103"/>
      <c r="FZN1271" s="103"/>
      <c r="FZO1271" s="103"/>
      <c r="FZP1271" s="103"/>
      <c r="FZQ1271" s="103"/>
      <c r="FZR1271" s="103"/>
      <c r="FZS1271" s="103"/>
      <c r="FZT1271" s="103"/>
      <c r="FZU1271" s="103"/>
      <c r="FZV1271" s="103"/>
      <c r="FZW1271" s="103"/>
      <c r="FZX1271" s="103"/>
      <c r="FZY1271" s="103"/>
      <c r="FZZ1271" s="103"/>
      <c r="GAA1271" s="103"/>
      <c r="GAB1271" s="103"/>
      <c r="GAC1271" s="103"/>
      <c r="GAD1271" s="103"/>
      <c r="GAE1271" s="103"/>
      <c r="GAF1271" s="103"/>
      <c r="GAG1271" s="103"/>
      <c r="GAH1271" s="103"/>
      <c r="GAI1271" s="103"/>
      <c r="GAJ1271" s="103"/>
      <c r="GAK1271" s="103"/>
      <c r="GAL1271" s="103"/>
      <c r="GAM1271" s="103"/>
      <c r="GAN1271" s="103"/>
      <c r="GAO1271" s="103"/>
      <c r="GAP1271" s="103"/>
      <c r="GAQ1271" s="103"/>
      <c r="GAR1271" s="103"/>
      <c r="GAS1271" s="103"/>
      <c r="GAT1271" s="103"/>
      <c r="GAU1271" s="103"/>
      <c r="GAV1271" s="103"/>
      <c r="GAW1271" s="103"/>
      <c r="GAX1271" s="103"/>
      <c r="GAY1271" s="103"/>
      <c r="GAZ1271" s="103"/>
      <c r="GBA1271" s="103"/>
      <c r="GBB1271" s="103"/>
      <c r="GBC1271" s="103"/>
      <c r="GBD1271" s="103"/>
      <c r="GBE1271" s="103"/>
      <c r="GBF1271" s="103"/>
      <c r="GBG1271" s="103"/>
      <c r="GBH1271" s="103"/>
      <c r="GBI1271" s="103"/>
      <c r="GBJ1271" s="103"/>
      <c r="GBK1271" s="103"/>
      <c r="GBL1271" s="103"/>
      <c r="GBM1271" s="103"/>
      <c r="GBN1271" s="103"/>
      <c r="GBO1271" s="103"/>
      <c r="GBP1271" s="103"/>
      <c r="GBQ1271" s="103"/>
      <c r="GBR1271" s="103"/>
      <c r="GBS1271" s="103"/>
      <c r="GBT1271" s="103"/>
      <c r="GBU1271" s="103"/>
      <c r="GBV1271" s="103"/>
      <c r="GBW1271" s="103"/>
      <c r="GBX1271" s="103"/>
      <c r="GBY1271" s="103"/>
      <c r="GBZ1271" s="103"/>
      <c r="GCA1271" s="103"/>
      <c r="GCB1271" s="103"/>
      <c r="GCC1271" s="103"/>
      <c r="GCD1271" s="103"/>
      <c r="GCE1271" s="103"/>
      <c r="GCF1271" s="103"/>
      <c r="GCG1271" s="103"/>
      <c r="GCH1271" s="103"/>
      <c r="GCI1271" s="103"/>
      <c r="GCJ1271" s="103"/>
      <c r="GCK1271" s="103"/>
      <c r="GCL1271" s="103"/>
      <c r="GCM1271" s="103"/>
      <c r="GCN1271" s="103"/>
      <c r="GCO1271" s="103"/>
      <c r="GCP1271" s="103"/>
      <c r="GCQ1271" s="103"/>
      <c r="GCR1271" s="103"/>
      <c r="GCS1271" s="103"/>
      <c r="GCT1271" s="103"/>
      <c r="GCU1271" s="103"/>
      <c r="GCV1271" s="103"/>
      <c r="GCW1271" s="103"/>
      <c r="GCX1271" s="103"/>
      <c r="GCY1271" s="103"/>
      <c r="GCZ1271" s="103"/>
      <c r="GDA1271" s="103"/>
      <c r="GDB1271" s="103"/>
      <c r="GDC1271" s="103"/>
      <c r="GDD1271" s="103"/>
      <c r="GDE1271" s="103"/>
      <c r="GDF1271" s="103"/>
      <c r="GDG1271" s="103"/>
      <c r="GDH1271" s="103"/>
      <c r="GDI1271" s="103"/>
      <c r="GDJ1271" s="103"/>
      <c r="GDK1271" s="103"/>
      <c r="GDL1271" s="103"/>
      <c r="GDM1271" s="103"/>
      <c r="GDN1271" s="103"/>
      <c r="GDO1271" s="103"/>
      <c r="GDP1271" s="103"/>
      <c r="GDQ1271" s="103"/>
      <c r="GDR1271" s="103"/>
      <c r="GDS1271" s="103"/>
      <c r="GDT1271" s="103"/>
      <c r="GDU1271" s="103"/>
      <c r="GDV1271" s="103"/>
      <c r="GDW1271" s="103"/>
      <c r="GDX1271" s="103"/>
      <c r="GDY1271" s="103"/>
      <c r="GDZ1271" s="103"/>
      <c r="GEA1271" s="103"/>
      <c r="GEB1271" s="103"/>
      <c r="GEC1271" s="103"/>
      <c r="GED1271" s="103"/>
      <c r="GEE1271" s="103"/>
      <c r="GEF1271" s="103"/>
      <c r="GEG1271" s="103"/>
      <c r="GEH1271" s="103"/>
      <c r="GEI1271" s="103"/>
      <c r="GEJ1271" s="103"/>
      <c r="GEK1271" s="103"/>
      <c r="GEL1271" s="103"/>
      <c r="GEM1271" s="103"/>
      <c r="GEN1271" s="103"/>
      <c r="GEO1271" s="103"/>
      <c r="GEP1271" s="103"/>
      <c r="GEQ1271" s="103"/>
      <c r="GER1271" s="103"/>
      <c r="GES1271" s="103"/>
      <c r="GET1271" s="103"/>
      <c r="GEU1271" s="103"/>
      <c r="GEV1271" s="103"/>
      <c r="GEW1271" s="103"/>
      <c r="GEX1271" s="103"/>
      <c r="GEY1271" s="103"/>
      <c r="GEZ1271" s="103"/>
      <c r="GFA1271" s="103"/>
      <c r="GFB1271" s="103"/>
      <c r="GFC1271" s="103"/>
      <c r="GFD1271" s="103"/>
      <c r="GFE1271" s="103"/>
      <c r="GFF1271" s="103"/>
      <c r="GFG1271" s="103"/>
      <c r="GFH1271" s="103"/>
      <c r="GFI1271" s="103"/>
      <c r="GFJ1271" s="103"/>
      <c r="GFK1271" s="103"/>
      <c r="GFL1271" s="103"/>
      <c r="GFM1271" s="103"/>
      <c r="GFN1271" s="103"/>
      <c r="GFO1271" s="103"/>
      <c r="GFP1271" s="103"/>
      <c r="GFQ1271" s="103"/>
      <c r="GFR1271" s="103"/>
      <c r="GFS1271" s="103"/>
      <c r="GFT1271" s="103"/>
      <c r="GFU1271" s="103"/>
      <c r="GFV1271" s="103"/>
      <c r="GFW1271" s="103"/>
      <c r="GFX1271" s="103"/>
      <c r="GFY1271" s="103"/>
      <c r="GFZ1271" s="103"/>
      <c r="GGA1271" s="103"/>
      <c r="GGB1271" s="103"/>
      <c r="GGC1271" s="103"/>
      <c r="GGD1271" s="103"/>
      <c r="GGE1271" s="103"/>
      <c r="GGF1271" s="103"/>
      <c r="GGG1271" s="103"/>
      <c r="GGH1271" s="103"/>
      <c r="GGI1271" s="103"/>
      <c r="GGJ1271" s="103"/>
      <c r="GGK1271" s="103"/>
      <c r="GGL1271" s="103"/>
      <c r="GGM1271" s="103"/>
      <c r="GGN1271" s="103"/>
      <c r="GGO1271" s="103"/>
      <c r="GGP1271" s="103"/>
      <c r="GGQ1271" s="103"/>
      <c r="GGR1271" s="103"/>
      <c r="GGS1271" s="103"/>
      <c r="GGT1271" s="103"/>
      <c r="GGU1271" s="103"/>
      <c r="GGV1271" s="103"/>
      <c r="GGW1271" s="103"/>
      <c r="GGX1271" s="103"/>
      <c r="GGY1271" s="103"/>
      <c r="GGZ1271" s="103"/>
      <c r="GHA1271" s="103"/>
      <c r="GHB1271" s="103"/>
      <c r="GHC1271" s="103"/>
      <c r="GHD1271" s="103"/>
      <c r="GHE1271" s="103"/>
      <c r="GHF1271" s="103"/>
      <c r="GHG1271" s="103"/>
      <c r="GHH1271" s="103"/>
      <c r="GHI1271" s="103"/>
      <c r="GHJ1271" s="103"/>
      <c r="GHK1271" s="103"/>
      <c r="GHL1271" s="103"/>
      <c r="GHM1271" s="103"/>
      <c r="GHN1271" s="103"/>
      <c r="GHO1271" s="103"/>
      <c r="GHP1271" s="103"/>
      <c r="GHQ1271" s="103"/>
      <c r="GHR1271" s="103"/>
      <c r="GHS1271" s="103"/>
      <c r="GHT1271" s="103"/>
      <c r="GHU1271" s="103"/>
      <c r="GHV1271" s="103"/>
      <c r="GHW1271" s="103"/>
      <c r="GHX1271" s="103"/>
      <c r="GHY1271" s="103"/>
      <c r="GHZ1271" s="103"/>
      <c r="GIA1271" s="103"/>
      <c r="GIB1271" s="103"/>
      <c r="GIC1271" s="103"/>
      <c r="GID1271" s="103"/>
      <c r="GIE1271" s="103"/>
      <c r="GIF1271" s="103"/>
      <c r="GIG1271" s="103"/>
      <c r="GIH1271" s="103"/>
      <c r="GII1271" s="103"/>
      <c r="GIJ1271" s="103"/>
      <c r="GIK1271" s="103"/>
      <c r="GIL1271" s="103"/>
      <c r="GIM1271" s="103"/>
      <c r="GIN1271" s="103"/>
      <c r="GIO1271" s="103"/>
      <c r="GIP1271" s="103"/>
      <c r="GIQ1271" s="103"/>
      <c r="GIR1271" s="103"/>
      <c r="GIS1271" s="103"/>
      <c r="GIT1271" s="103"/>
      <c r="GIU1271" s="103"/>
      <c r="GIV1271" s="103"/>
      <c r="GIW1271" s="103"/>
      <c r="GIX1271" s="103"/>
      <c r="GIY1271" s="103"/>
      <c r="GIZ1271" s="103"/>
      <c r="GJA1271" s="103"/>
      <c r="GJB1271" s="103"/>
      <c r="GJC1271" s="103"/>
      <c r="GJD1271" s="103"/>
      <c r="GJE1271" s="103"/>
      <c r="GJF1271" s="103"/>
      <c r="GJG1271" s="103"/>
      <c r="GJH1271" s="103"/>
      <c r="GJI1271" s="103"/>
      <c r="GJJ1271" s="103"/>
      <c r="GJK1271" s="103"/>
      <c r="GJL1271" s="103"/>
      <c r="GJM1271" s="103"/>
      <c r="GJN1271" s="103"/>
      <c r="GJO1271" s="103"/>
      <c r="GJP1271" s="103"/>
      <c r="GJQ1271" s="103"/>
      <c r="GJR1271" s="103"/>
      <c r="GJS1271" s="103"/>
      <c r="GJT1271" s="103"/>
      <c r="GJU1271" s="103"/>
      <c r="GJV1271" s="103"/>
      <c r="GJW1271" s="103"/>
      <c r="GJX1271" s="103"/>
      <c r="GJY1271" s="103"/>
      <c r="GJZ1271" s="103"/>
      <c r="GKA1271" s="103"/>
      <c r="GKB1271" s="103"/>
      <c r="GKC1271" s="103"/>
      <c r="GKD1271" s="103"/>
      <c r="GKE1271" s="103"/>
      <c r="GKF1271" s="103"/>
      <c r="GKG1271" s="103"/>
      <c r="GKH1271" s="103"/>
      <c r="GKI1271" s="103"/>
      <c r="GKJ1271" s="103"/>
      <c r="GKK1271" s="103"/>
      <c r="GKL1271" s="103"/>
      <c r="GKM1271" s="103"/>
      <c r="GKN1271" s="103"/>
      <c r="GKO1271" s="103"/>
      <c r="GKP1271" s="103"/>
      <c r="GKQ1271" s="103"/>
      <c r="GKR1271" s="103"/>
      <c r="GKS1271" s="103"/>
      <c r="GKT1271" s="103"/>
      <c r="GKU1271" s="103"/>
      <c r="GKV1271" s="103"/>
      <c r="GKW1271" s="103"/>
      <c r="GKX1271" s="103"/>
      <c r="GKY1271" s="103"/>
      <c r="GKZ1271" s="103"/>
      <c r="GLA1271" s="103"/>
      <c r="GLB1271" s="103"/>
      <c r="GLC1271" s="103"/>
      <c r="GLD1271" s="103"/>
      <c r="GLE1271" s="103"/>
      <c r="GLF1271" s="103"/>
      <c r="GLG1271" s="103"/>
      <c r="GLH1271" s="103"/>
      <c r="GLI1271" s="103"/>
      <c r="GLJ1271" s="103"/>
      <c r="GLK1271" s="103"/>
      <c r="GLL1271" s="103"/>
      <c r="GLM1271" s="103"/>
      <c r="GLN1271" s="103"/>
      <c r="GLO1271" s="103"/>
      <c r="GLP1271" s="103"/>
      <c r="GLQ1271" s="103"/>
      <c r="GLR1271" s="103"/>
      <c r="GLS1271" s="103"/>
      <c r="GLT1271" s="103"/>
      <c r="GLU1271" s="103"/>
      <c r="GLV1271" s="103"/>
      <c r="GLW1271" s="103"/>
      <c r="GLX1271" s="103"/>
      <c r="GLY1271" s="103"/>
      <c r="GLZ1271" s="103"/>
      <c r="GMA1271" s="103"/>
      <c r="GMB1271" s="103"/>
      <c r="GMC1271" s="103"/>
      <c r="GMD1271" s="103"/>
      <c r="GME1271" s="103"/>
      <c r="GMF1271" s="103"/>
      <c r="GMG1271" s="103"/>
      <c r="GMH1271" s="103"/>
      <c r="GMI1271" s="103"/>
      <c r="GMJ1271" s="103"/>
      <c r="GMK1271" s="103"/>
      <c r="GML1271" s="103"/>
      <c r="GMM1271" s="103"/>
      <c r="GMN1271" s="103"/>
      <c r="GMO1271" s="103"/>
      <c r="GMP1271" s="103"/>
      <c r="GMQ1271" s="103"/>
      <c r="GMR1271" s="103"/>
      <c r="GMS1271" s="103"/>
      <c r="GMT1271" s="103"/>
      <c r="GMU1271" s="103"/>
      <c r="GMV1271" s="103"/>
      <c r="GMW1271" s="103"/>
      <c r="GMX1271" s="103"/>
      <c r="GMY1271" s="103"/>
      <c r="GMZ1271" s="103"/>
      <c r="GNA1271" s="103"/>
      <c r="GNB1271" s="103"/>
      <c r="GNC1271" s="103"/>
      <c r="GND1271" s="103"/>
      <c r="GNE1271" s="103"/>
      <c r="GNF1271" s="103"/>
      <c r="GNG1271" s="103"/>
      <c r="GNH1271" s="103"/>
      <c r="GNI1271" s="103"/>
      <c r="GNJ1271" s="103"/>
      <c r="GNK1271" s="103"/>
      <c r="GNL1271" s="103"/>
      <c r="GNM1271" s="103"/>
      <c r="GNN1271" s="103"/>
      <c r="GNO1271" s="103"/>
      <c r="GNP1271" s="103"/>
      <c r="GNQ1271" s="103"/>
      <c r="GNR1271" s="103"/>
      <c r="GNS1271" s="103"/>
      <c r="GNT1271" s="103"/>
      <c r="GNU1271" s="103"/>
      <c r="GNV1271" s="103"/>
      <c r="GNW1271" s="103"/>
      <c r="GNX1271" s="103"/>
      <c r="GNY1271" s="103"/>
      <c r="GNZ1271" s="103"/>
      <c r="GOA1271" s="103"/>
      <c r="GOB1271" s="103"/>
      <c r="GOC1271" s="103"/>
      <c r="GOD1271" s="103"/>
      <c r="GOE1271" s="103"/>
      <c r="GOF1271" s="103"/>
      <c r="GOG1271" s="103"/>
      <c r="GOH1271" s="103"/>
      <c r="GOI1271" s="103"/>
      <c r="GOJ1271" s="103"/>
      <c r="GOK1271" s="103"/>
      <c r="GOL1271" s="103"/>
      <c r="GOM1271" s="103"/>
      <c r="GON1271" s="103"/>
      <c r="GOO1271" s="103"/>
      <c r="GOP1271" s="103"/>
      <c r="GOQ1271" s="103"/>
      <c r="GOR1271" s="103"/>
      <c r="GOS1271" s="103"/>
      <c r="GOT1271" s="103"/>
      <c r="GOU1271" s="103"/>
      <c r="GOV1271" s="103"/>
      <c r="GOW1271" s="103"/>
      <c r="GOX1271" s="103"/>
      <c r="GOY1271" s="103"/>
      <c r="GOZ1271" s="103"/>
      <c r="GPA1271" s="103"/>
      <c r="GPB1271" s="103"/>
      <c r="GPC1271" s="103"/>
      <c r="GPD1271" s="103"/>
      <c r="GPE1271" s="103"/>
      <c r="GPF1271" s="103"/>
      <c r="GPG1271" s="103"/>
      <c r="GPH1271" s="103"/>
      <c r="GPI1271" s="103"/>
      <c r="GPJ1271" s="103"/>
      <c r="GPK1271" s="103"/>
      <c r="GPL1271" s="103"/>
      <c r="GPM1271" s="103"/>
      <c r="GPN1271" s="103"/>
      <c r="GPO1271" s="103"/>
      <c r="GPP1271" s="103"/>
      <c r="GPQ1271" s="103"/>
      <c r="GPR1271" s="103"/>
      <c r="GPS1271" s="103"/>
      <c r="GPT1271" s="103"/>
      <c r="GPU1271" s="103"/>
      <c r="GPV1271" s="103"/>
      <c r="GPW1271" s="103"/>
      <c r="GPX1271" s="103"/>
      <c r="GPY1271" s="103"/>
      <c r="GPZ1271" s="103"/>
      <c r="GQA1271" s="103"/>
      <c r="GQB1271" s="103"/>
      <c r="GQC1271" s="103"/>
      <c r="GQD1271" s="103"/>
      <c r="GQE1271" s="103"/>
      <c r="GQF1271" s="103"/>
      <c r="GQG1271" s="103"/>
      <c r="GQH1271" s="103"/>
      <c r="GQI1271" s="103"/>
      <c r="GQJ1271" s="103"/>
      <c r="GQK1271" s="103"/>
      <c r="GQL1271" s="103"/>
      <c r="GQM1271" s="103"/>
      <c r="GQN1271" s="103"/>
      <c r="GQO1271" s="103"/>
      <c r="GQP1271" s="103"/>
      <c r="GQQ1271" s="103"/>
      <c r="GQR1271" s="103"/>
      <c r="GQS1271" s="103"/>
      <c r="GQT1271" s="103"/>
      <c r="GQU1271" s="103"/>
      <c r="GQV1271" s="103"/>
      <c r="GQW1271" s="103"/>
      <c r="GQX1271" s="103"/>
      <c r="GQY1271" s="103"/>
      <c r="GQZ1271" s="103"/>
      <c r="GRA1271" s="103"/>
      <c r="GRB1271" s="103"/>
      <c r="GRC1271" s="103"/>
      <c r="GRD1271" s="103"/>
      <c r="GRE1271" s="103"/>
      <c r="GRF1271" s="103"/>
      <c r="GRG1271" s="103"/>
      <c r="GRH1271" s="103"/>
      <c r="GRI1271" s="103"/>
      <c r="GRJ1271" s="103"/>
      <c r="GRK1271" s="103"/>
      <c r="GRL1271" s="103"/>
      <c r="GRM1271" s="103"/>
      <c r="GRN1271" s="103"/>
      <c r="GRO1271" s="103"/>
      <c r="GRP1271" s="103"/>
      <c r="GRQ1271" s="103"/>
      <c r="GRR1271" s="103"/>
      <c r="GRS1271" s="103"/>
      <c r="GRT1271" s="103"/>
      <c r="GRU1271" s="103"/>
      <c r="GRV1271" s="103"/>
      <c r="GRW1271" s="103"/>
      <c r="GRX1271" s="103"/>
      <c r="GRY1271" s="103"/>
      <c r="GRZ1271" s="103"/>
      <c r="GSA1271" s="103"/>
      <c r="GSB1271" s="103"/>
      <c r="GSC1271" s="103"/>
      <c r="GSD1271" s="103"/>
      <c r="GSE1271" s="103"/>
      <c r="GSF1271" s="103"/>
      <c r="GSG1271" s="103"/>
      <c r="GSH1271" s="103"/>
      <c r="GSI1271" s="103"/>
      <c r="GSJ1271" s="103"/>
      <c r="GSK1271" s="103"/>
      <c r="GSL1271" s="103"/>
      <c r="GSM1271" s="103"/>
      <c r="GSN1271" s="103"/>
      <c r="GSO1271" s="103"/>
      <c r="GSP1271" s="103"/>
      <c r="GSQ1271" s="103"/>
      <c r="GSR1271" s="103"/>
      <c r="GSS1271" s="103"/>
      <c r="GST1271" s="103"/>
      <c r="GSU1271" s="103"/>
      <c r="GSV1271" s="103"/>
      <c r="GSW1271" s="103"/>
      <c r="GSX1271" s="103"/>
      <c r="GSY1271" s="103"/>
      <c r="GSZ1271" s="103"/>
      <c r="GTA1271" s="103"/>
      <c r="GTB1271" s="103"/>
      <c r="GTC1271" s="103"/>
      <c r="GTD1271" s="103"/>
      <c r="GTE1271" s="103"/>
      <c r="GTF1271" s="103"/>
      <c r="GTG1271" s="103"/>
      <c r="GTH1271" s="103"/>
      <c r="GTI1271" s="103"/>
      <c r="GTJ1271" s="103"/>
      <c r="GTK1271" s="103"/>
      <c r="GTL1271" s="103"/>
      <c r="GTM1271" s="103"/>
      <c r="GTN1271" s="103"/>
      <c r="GTO1271" s="103"/>
      <c r="GTP1271" s="103"/>
      <c r="GTQ1271" s="103"/>
      <c r="GTR1271" s="103"/>
      <c r="GTS1271" s="103"/>
      <c r="GTT1271" s="103"/>
      <c r="GTU1271" s="103"/>
      <c r="GTV1271" s="103"/>
      <c r="GTW1271" s="103"/>
      <c r="GTX1271" s="103"/>
      <c r="GTY1271" s="103"/>
      <c r="GTZ1271" s="103"/>
      <c r="GUA1271" s="103"/>
      <c r="GUB1271" s="103"/>
      <c r="GUC1271" s="103"/>
      <c r="GUD1271" s="103"/>
      <c r="GUE1271" s="103"/>
      <c r="GUF1271" s="103"/>
      <c r="GUG1271" s="103"/>
      <c r="GUH1271" s="103"/>
      <c r="GUI1271" s="103"/>
      <c r="GUJ1271" s="103"/>
      <c r="GUK1271" s="103"/>
      <c r="GUL1271" s="103"/>
      <c r="GUM1271" s="103"/>
      <c r="GUN1271" s="103"/>
      <c r="GUO1271" s="103"/>
      <c r="GUP1271" s="103"/>
      <c r="GUQ1271" s="103"/>
      <c r="GUR1271" s="103"/>
      <c r="GUS1271" s="103"/>
      <c r="GUT1271" s="103"/>
      <c r="GUU1271" s="103"/>
      <c r="GUV1271" s="103"/>
      <c r="GUW1271" s="103"/>
      <c r="GUX1271" s="103"/>
      <c r="GUY1271" s="103"/>
      <c r="GUZ1271" s="103"/>
      <c r="GVA1271" s="103"/>
      <c r="GVB1271" s="103"/>
      <c r="GVC1271" s="103"/>
      <c r="GVD1271" s="103"/>
      <c r="GVE1271" s="103"/>
      <c r="GVF1271" s="103"/>
      <c r="GVG1271" s="103"/>
      <c r="GVH1271" s="103"/>
      <c r="GVI1271" s="103"/>
      <c r="GVJ1271" s="103"/>
      <c r="GVK1271" s="103"/>
      <c r="GVL1271" s="103"/>
      <c r="GVM1271" s="103"/>
      <c r="GVN1271" s="103"/>
      <c r="GVO1271" s="103"/>
      <c r="GVP1271" s="103"/>
      <c r="GVQ1271" s="103"/>
      <c r="GVR1271" s="103"/>
      <c r="GVS1271" s="103"/>
      <c r="GVT1271" s="103"/>
      <c r="GVU1271" s="103"/>
      <c r="GVV1271" s="103"/>
      <c r="GVW1271" s="103"/>
      <c r="GVX1271" s="103"/>
      <c r="GVY1271" s="103"/>
      <c r="GVZ1271" s="103"/>
      <c r="GWA1271" s="103"/>
      <c r="GWB1271" s="103"/>
      <c r="GWC1271" s="103"/>
      <c r="GWD1271" s="103"/>
      <c r="GWE1271" s="103"/>
      <c r="GWF1271" s="103"/>
      <c r="GWG1271" s="103"/>
      <c r="GWH1271" s="103"/>
      <c r="GWI1271" s="103"/>
      <c r="GWJ1271" s="103"/>
      <c r="GWK1271" s="103"/>
      <c r="GWL1271" s="103"/>
      <c r="GWM1271" s="103"/>
      <c r="GWN1271" s="103"/>
      <c r="GWO1271" s="103"/>
      <c r="GWP1271" s="103"/>
      <c r="GWQ1271" s="103"/>
      <c r="GWR1271" s="103"/>
      <c r="GWS1271" s="103"/>
      <c r="GWT1271" s="103"/>
      <c r="GWU1271" s="103"/>
      <c r="GWV1271" s="103"/>
      <c r="GWW1271" s="103"/>
      <c r="GWX1271" s="103"/>
      <c r="GWY1271" s="103"/>
      <c r="GWZ1271" s="103"/>
      <c r="GXA1271" s="103"/>
      <c r="GXB1271" s="103"/>
      <c r="GXC1271" s="103"/>
      <c r="GXD1271" s="103"/>
      <c r="GXE1271" s="103"/>
      <c r="GXF1271" s="103"/>
      <c r="GXG1271" s="103"/>
      <c r="GXH1271" s="103"/>
      <c r="GXI1271" s="103"/>
      <c r="GXJ1271" s="103"/>
      <c r="GXK1271" s="103"/>
      <c r="GXL1271" s="103"/>
      <c r="GXM1271" s="103"/>
      <c r="GXN1271" s="103"/>
      <c r="GXO1271" s="103"/>
      <c r="GXP1271" s="103"/>
      <c r="GXQ1271" s="103"/>
      <c r="GXR1271" s="103"/>
      <c r="GXS1271" s="103"/>
      <c r="GXT1271" s="103"/>
      <c r="GXU1271" s="103"/>
      <c r="GXV1271" s="103"/>
      <c r="GXW1271" s="103"/>
      <c r="GXX1271" s="103"/>
      <c r="GXY1271" s="103"/>
      <c r="GXZ1271" s="103"/>
      <c r="GYA1271" s="103"/>
      <c r="GYB1271" s="103"/>
      <c r="GYC1271" s="103"/>
      <c r="GYD1271" s="103"/>
      <c r="GYE1271" s="103"/>
      <c r="GYF1271" s="103"/>
      <c r="GYG1271" s="103"/>
      <c r="GYH1271" s="103"/>
      <c r="GYI1271" s="103"/>
      <c r="GYJ1271" s="103"/>
      <c r="GYK1271" s="103"/>
      <c r="GYL1271" s="103"/>
      <c r="GYM1271" s="103"/>
      <c r="GYN1271" s="103"/>
      <c r="GYO1271" s="103"/>
      <c r="GYP1271" s="103"/>
      <c r="GYQ1271" s="103"/>
      <c r="GYR1271" s="103"/>
      <c r="GYS1271" s="103"/>
      <c r="GYT1271" s="103"/>
      <c r="GYU1271" s="103"/>
      <c r="GYV1271" s="103"/>
      <c r="GYW1271" s="103"/>
      <c r="GYX1271" s="103"/>
      <c r="GYY1271" s="103"/>
      <c r="GYZ1271" s="103"/>
      <c r="GZA1271" s="103"/>
      <c r="GZB1271" s="103"/>
      <c r="GZC1271" s="103"/>
      <c r="GZD1271" s="103"/>
      <c r="GZE1271" s="103"/>
      <c r="GZF1271" s="103"/>
      <c r="GZG1271" s="103"/>
      <c r="GZH1271" s="103"/>
      <c r="GZI1271" s="103"/>
      <c r="GZJ1271" s="103"/>
      <c r="GZK1271" s="103"/>
      <c r="GZL1271" s="103"/>
      <c r="GZM1271" s="103"/>
      <c r="GZN1271" s="103"/>
      <c r="GZO1271" s="103"/>
      <c r="GZP1271" s="103"/>
      <c r="GZQ1271" s="103"/>
      <c r="GZR1271" s="103"/>
      <c r="GZS1271" s="103"/>
      <c r="GZT1271" s="103"/>
      <c r="GZU1271" s="103"/>
      <c r="GZV1271" s="103"/>
      <c r="GZW1271" s="103"/>
      <c r="GZX1271" s="103"/>
      <c r="GZY1271" s="103"/>
      <c r="GZZ1271" s="103"/>
      <c r="HAA1271" s="103"/>
      <c r="HAB1271" s="103"/>
      <c r="HAC1271" s="103"/>
      <c r="HAD1271" s="103"/>
      <c r="HAE1271" s="103"/>
      <c r="HAF1271" s="103"/>
      <c r="HAG1271" s="103"/>
      <c r="HAH1271" s="103"/>
      <c r="HAI1271" s="103"/>
      <c r="HAJ1271" s="103"/>
      <c r="HAK1271" s="103"/>
      <c r="HAL1271" s="103"/>
      <c r="HAM1271" s="103"/>
      <c r="HAN1271" s="103"/>
      <c r="HAO1271" s="103"/>
      <c r="HAP1271" s="103"/>
      <c r="HAQ1271" s="103"/>
      <c r="HAR1271" s="103"/>
      <c r="HAS1271" s="103"/>
      <c r="HAT1271" s="103"/>
      <c r="HAU1271" s="103"/>
      <c r="HAV1271" s="103"/>
      <c r="HAW1271" s="103"/>
      <c r="HAX1271" s="103"/>
      <c r="HAY1271" s="103"/>
      <c r="HAZ1271" s="103"/>
      <c r="HBA1271" s="103"/>
      <c r="HBB1271" s="103"/>
      <c r="HBC1271" s="103"/>
      <c r="HBD1271" s="103"/>
      <c r="HBE1271" s="103"/>
      <c r="HBF1271" s="103"/>
      <c r="HBG1271" s="103"/>
      <c r="HBH1271" s="103"/>
      <c r="HBI1271" s="103"/>
      <c r="HBJ1271" s="103"/>
      <c r="HBK1271" s="103"/>
      <c r="HBL1271" s="103"/>
      <c r="HBM1271" s="103"/>
      <c r="HBN1271" s="103"/>
      <c r="HBO1271" s="103"/>
      <c r="HBP1271" s="103"/>
      <c r="HBQ1271" s="103"/>
      <c r="HBR1271" s="103"/>
      <c r="HBS1271" s="103"/>
      <c r="HBT1271" s="103"/>
      <c r="HBU1271" s="103"/>
      <c r="HBV1271" s="103"/>
      <c r="HBW1271" s="103"/>
      <c r="HBX1271" s="103"/>
      <c r="HBY1271" s="103"/>
      <c r="HBZ1271" s="103"/>
      <c r="HCA1271" s="103"/>
      <c r="HCB1271" s="103"/>
      <c r="HCC1271" s="103"/>
      <c r="HCD1271" s="103"/>
      <c r="HCE1271" s="103"/>
      <c r="HCF1271" s="103"/>
      <c r="HCG1271" s="103"/>
      <c r="HCH1271" s="103"/>
      <c r="HCI1271" s="103"/>
      <c r="HCJ1271" s="103"/>
      <c r="HCK1271" s="103"/>
      <c r="HCL1271" s="103"/>
      <c r="HCM1271" s="103"/>
      <c r="HCN1271" s="103"/>
      <c r="HCO1271" s="103"/>
      <c r="HCP1271" s="103"/>
      <c r="HCQ1271" s="103"/>
      <c r="HCR1271" s="103"/>
      <c r="HCS1271" s="103"/>
      <c r="HCT1271" s="103"/>
      <c r="HCU1271" s="103"/>
      <c r="HCV1271" s="103"/>
      <c r="HCW1271" s="103"/>
      <c r="HCX1271" s="103"/>
      <c r="HCY1271" s="103"/>
      <c r="HCZ1271" s="103"/>
      <c r="HDA1271" s="103"/>
      <c r="HDB1271" s="103"/>
      <c r="HDC1271" s="103"/>
      <c r="HDD1271" s="103"/>
      <c r="HDE1271" s="103"/>
      <c r="HDF1271" s="103"/>
      <c r="HDG1271" s="103"/>
      <c r="HDH1271" s="103"/>
      <c r="HDI1271" s="103"/>
      <c r="HDJ1271" s="103"/>
      <c r="HDK1271" s="103"/>
      <c r="HDL1271" s="103"/>
      <c r="HDM1271" s="103"/>
      <c r="HDN1271" s="103"/>
      <c r="HDO1271" s="103"/>
      <c r="HDP1271" s="103"/>
      <c r="HDQ1271" s="103"/>
      <c r="HDR1271" s="103"/>
      <c r="HDS1271" s="103"/>
      <c r="HDT1271" s="103"/>
      <c r="HDU1271" s="103"/>
      <c r="HDV1271" s="103"/>
      <c r="HDW1271" s="103"/>
      <c r="HDX1271" s="103"/>
      <c r="HDY1271" s="103"/>
      <c r="HDZ1271" s="103"/>
      <c r="HEA1271" s="103"/>
      <c r="HEB1271" s="103"/>
      <c r="HEC1271" s="103"/>
      <c r="HED1271" s="103"/>
      <c r="HEE1271" s="103"/>
      <c r="HEF1271" s="103"/>
      <c r="HEG1271" s="103"/>
      <c r="HEH1271" s="103"/>
      <c r="HEI1271" s="103"/>
      <c r="HEJ1271" s="103"/>
      <c r="HEK1271" s="103"/>
      <c r="HEL1271" s="103"/>
      <c r="HEM1271" s="103"/>
      <c r="HEN1271" s="103"/>
      <c r="HEO1271" s="103"/>
      <c r="HEP1271" s="103"/>
      <c r="HEQ1271" s="103"/>
      <c r="HER1271" s="103"/>
      <c r="HES1271" s="103"/>
      <c r="HET1271" s="103"/>
      <c r="HEU1271" s="103"/>
      <c r="HEV1271" s="103"/>
      <c r="HEW1271" s="103"/>
      <c r="HEX1271" s="103"/>
      <c r="HEY1271" s="103"/>
      <c r="HEZ1271" s="103"/>
      <c r="HFA1271" s="103"/>
      <c r="HFB1271" s="103"/>
      <c r="HFC1271" s="103"/>
      <c r="HFD1271" s="103"/>
      <c r="HFE1271" s="103"/>
      <c r="HFF1271" s="103"/>
      <c r="HFG1271" s="103"/>
      <c r="HFH1271" s="103"/>
      <c r="HFI1271" s="103"/>
      <c r="HFJ1271" s="103"/>
      <c r="HFK1271" s="103"/>
      <c r="HFL1271" s="103"/>
      <c r="HFM1271" s="103"/>
      <c r="HFN1271" s="103"/>
      <c r="HFO1271" s="103"/>
      <c r="HFP1271" s="103"/>
      <c r="HFQ1271" s="103"/>
      <c r="HFR1271" s="103"/>
      <c r="HFS1271" s="103"/>
      <c r="HFT1271" s="103"/>
      <c r="HFU1271" s="103"/>
      <c r="HFV1271" s="103"/>
      <c r="HFW1271" s="103"/>
      <c r="HFX1271" s="103"/>
      <c r="HFY1271" s="103"/>
      <c r="HFZ1271" s="103"/>
      <c r="HGA1271" s="103"/>
      <c r="HGB1271" s="103"/>
      <c r="HGC1271" s="103"/>
      <c r="HGD1271" s="103"/>
      <c r="HGE1271" s="103"/>
      <c r="HGF1271" s="103"/>
      <c r="HGG1271" s="103"/>
      <c r="HGH1271" s="103"/>
      <c r="HGI1271" s="103"/>
      <c r="HGJ1271" s="103"/>
      <c r="HGK1271" s="103"/>
      <c r="HGL1271" s="103"/>
      <c r="HGM1271" s="103"/>
      <c r="HGN1271" s="103"/>
      <c r="HGO1271" s="103"/>
      <c r="HGP1271" s="103"/>
      <c r="HGQ1271" s="103"/>
      <c r="HGR1271" s="103"/>
      <c r="HGS1271" s="103"/>
      <c r="HGT1271" s="103"/>
      <c r="HGU1271" s="103"/>
      <c r="HGV1271" s="103"/>
      <c r="HGW1271" s="103"/>
      <c r="HGX1271" s="103"/>
      <c r="HGY1271" s="103"/>
      <c r="HGZ1271" s="103"/>
      <c r="HHA1271" s="103"/>
      <c r="HHB1271" s="103"/>
      <c r="HHC1271" s="103"/>
      <c r="HHD1271" s="103"/>
      <c r="HHE1271" s="103"/>
      <c r="HHF1271" s="103"/>
      <c r="HHG1271" s="103"/>
      <c r="HHH1271" s="103"/>
      <c r="HHI1271" s="103"/>
      <c r="HHJ1271" s="103"/>
      <c r="HHK1271" s="103"/>
      <c r="HHL1271" s="103"/>
      <c r="HHM1271" s="103"/>
      <c r="HHN1271" s="103"/>
      <c r="HHO1271" s="103"/>
      <c r="HHP1271" s="103"/>
      <c r="HHQ1271" s="103"/>
      <c r="HHR1271" s="103"/>
      <c r="HHS1271" s="103"/>
      <c r="HHT1271" s="103"/>
      <c r="HHU1271" s="103"/>
      <c r="HHV1271" s="103"/>
      <c r="HHW1271" s="103"/>
      <c r="HHX1271" s="103"/>
      <c r="HHY1271" s="103"/>
      <c r="HHZ1271" s="103"/>
      <c r="HIA1271" s="103"/>
      <c r="HIB1271" s="103"/>
      <c r="HIC1271" s="103"/>
      <c r="HID1271" s="103"/>
      <c r="HIE1271" s="103"/>
      <c r="HIF1271" s="103"/>
      <c r="HIG1271" s="103"/>
      <c r="HIH1271" s="103"/>
      <c r="HII1271" s="103"/>
      <c r="HIJ1271" s="103"/>
      <c r="HIK1271" s="103"/>
      <c r="HIL1271" s="103"/>
      <c r="HIM1271" s="103"/>
      <c r="HIN1271" s="103"/>
      <c r="HIO1271" s="103"/>
      <c r="HIP1271" s="103"/>
      <c r="HIQ1271" s="103"/>
      <c r="HIR1271" s="103"/>
      <c r="HIS1271" s="103"/>
      <c r="HIT1271" s="103"/>
      <c r="HIU1271" s="103"/>
      <c r="HIV1271" s="103"/>
      <c r="HIW1271" s="103"/>
      <c r="HIX1271" s="103"/>
      <c r="HIY1271" s="103"/>
      <c r="HIZ1271" s="103"/>
      <c r="HJA1271" s="103"/>
      <c r="HJB1271" s="103"/>
      <c r="HJC1271" s="103"/>
      <c r="HJD1271" s="103"/>
      <c r="HJE1271" s="103"/>
      <c r="HJF1271" s="103"/>
      <c r="HJG1271" s="103"/>
      <c r="HJH1271" s="103"/>
      <c r="HJI1271" s="103"/>
      <c r="HJJ1271" s="103"/>
      <c r="HJK1271" s="103"/>
      <c r="HJL1271" s="103"/>
      <c r="HJM1271" s="103"/>
      <c r="HJN1271" s="103"/>
      <c r="HJO1271" s="103"/>
      <c r="HJP1271" s="103"/>
      <c r="HJQ1271" s="103"/>
      <c r="HJR1271" s="103"/>
      <c r="HJS1271" s="103"/>
      <c r="HJT1271" s="103"/>
      <c r="HJU1271" s="103"/>
      <c r="HJV1271" s="103"/>
      <c r="HJW1271" s="103"/>
      <c r="HJX1271" s="103"/>
      <c r="HJY1271" s="103"/>
      <c r="HJZ1271" s="103"/>
      <c r="HKA1271" s="103"/>
      <c r="HKB1271" s="103"/>
      <c r="HKC1271" s="103"/>
      <c r="HKD1271" s="103"/>
      <c r="HKE1271" s="103"/>
      <c r="HKF1271" s="103"/>
      <c r="HKG1271" s="103"/>
      <c r="HKH1271" s="103"/>
      <c r="HKI1271" s="103"/>
      <c r="HKJ1271" s="103"/>
      <c r="HKK1271" s="103"/>
      <c r="HKL1271" s="103"/>
      <c r="HKM1271" s="103"/>
      <c r="HKN1271" s="103"/>
      <c r="HKO1271" s="103"/>
      <c r="HKP1271" s="103"/>
      <c r="HKQ1271" s="103"/>
      <c r="HKR1271" s="103"/>
      <c r="HKS1271" s="103"/>
      <c r="HKT1271" s="103"/>
      <c r="HKU1271" s="103"/>
      <c r="HKV1271" s="103"/>
      <c r="HKW1271" s="103"/>
      <c r="HKX1271" s="103"/>
      <c r="HKY1271" s="103"/>
      <c r="HKZ1271" s="103"/>
      <c r="HLA1271" s="103"/>
      <c r="HLB1271" s="103"/>
      <c r="HLC1271" s="103"/>
      <c r="HLD1271" s="103"/>
      <c r="HLE1271" s="103"/>
      <c r="HLF1271" s="103"/>
      <c r="HLG1271" s="103"/>
      <c r="HLH1271" s="103"/>
      <c r="HLI1271" s="103"/>
      <c r="HLJ1271" s="103"/>
      <c r="HLK1271" s="103"/>
      <c r="HLL1271" s="103"/>
      <c r="HLM1271" s="103"/>
      <c r="HLN1271" s="103"/>
      <c r="HLO1271" s="103"/>
      <c r="HLP1271" s="103"/>
      <c r="HLQ1271" s="103"/>
      <c r="HLR1271" s="103"/>
      <c r="HLS1271" s="103"/>
      <c r="HLT1271" s="103"/>
      <c r="HLU1271" s="103"/>
      <c r="HLV1271" s="103"/>
      <c r="HLW1271" s="103"/>
      <c r="HLX1271" s="103"/>
      <c r="HLY1271" s="103"/>
      <c r="HLZ1271" s="103"/>
      <c r="HMA1271" s="103"/>
      <c r="HMB1271" s="103"/>
      <c r="HMC1271" s="103"/>
      <c r="HMD1271" s="103"/>
      <c r="HME1271" s="103"/>
      <c r="HMF1271" s="103"/>
      <c r="HMG1271" s="103"/>
      <c r="HMH1271" s="103"/>
      <c r="HMI1271" s="103"/>
      <c r="HMJ1271" s="103"/>
      <c r="HMK1271" s="103"/>
      <c r="HML1271" s="103"/>
      <c r="HMM1271" s="103"/>
      <c r="HMN1271" s="103"/>
      <c r="HMO1271" s="103"/>
      <c r="HMP1271" s="103"/>
      <c r="HMQ1271" s="103"/>
      <c r="HMR1271" s="103"/>
      <c r="HMS1271" s="103"/>
      <c r="HMT1271" s="103"/>
      <c r="HMU1271" s="103"/>
      <c r="HMV1271" s="103"/>
      <c r="HMW1271" s="103"/>
      <c r="HMX1271" s="103"/>
      <c r="HMY1271" s="103"/>
      <c r="HMZ1271" s="103"/>
      <c r="HNA1271" s="103"/>
      <c r="HNB1271" s="103"/>
      <c r="HNC1271" s="103"/>
      <c r="HND1271" s="103"/>
      <c r="HNE1271" s="103"/>
      <c r="HNF1271" s="103"/>
      <c r="HNG1271" s="103"/>
      <c r="HNH1271" s="103"/>
      <c r="HNI1271" s="103"/>
      <c r="HNJ1271" s="103"/>
      <c r="HNK1271" s="103"/>
      <c r="HNL1271" s="103"/>
      <c r="HNM1271" s="103"/>
      <c r="HNN1271" s="103"/>
      <c r="HNO1271" s="103"/>
      <c r="HNP1271" s="103"/>
      <c r="HNQ1271" s="103"/>
      <c r="HNR1271" s="103"/>
      <c r="HNS1271" s="103"/>
      <c r="HNT1271" s="103"/>
      <c r="HNU1271" s="103"/>
      <c r="HNV1271" s="103"/>
      <c r="HNW1271" s="103"/>
      <c r="HNX1271" s="103"/>
      <c r="HNY1271" s="103"/>
      <c r="HNZ1271" s="103"/>
      <c r="HOA1271" s="103"/>
      <c r="HOB1271" s="103"/>
      <c r="HOC1271" s="103"/>
      <c r="HOD1271" s="103"/>
      <c r="HOE1271" s="103"/>
      <c r="HOF1271" s="103"/>
      <c r="HOG1271" s="103"/>
      <c r="HOH1271" s="103"/>
      <c r="HOI1271" s="103"/>
      <c r="HOJ1271" s="103"/>
      <c r="HOK1271" s="103"/>
      <c r="HOL1271" s="103"/>
      <c r="HOM1271" s="103"/>
      <c r="HON1271" s="103"/>
      <c r="HOO1271" s="103"/>
      <c r="HOP1271" s="103"/>
      <c r="HOQ1271" s="103"/>
      <c r="HOR1271" s="103"/>
      <c r="HOS1271" s="103"/>
      <c r="HOT1271" s="103"/>
      <c r="HOU1271" s="103"/>
      <c r="HOV1271" s="103"/>
      <c r="HOW1271" s="103"/>
      <c r="HOX1271" s="103"/>
      <c r="HOY1271" s="103"/>
      <c r="HOZ1271" s="103"/>
      <c r="HPA1271" s="103"/>
      <c r="HPB1271" s="103"/>
      <c r="HPC1271" s="103"/>
      <c r="HPD1271" s="103"/>
      <c r="HPE1271" s="103"/>
      <c r="HPF1271" s="103"/>
      <c r="HPG1271" s="103"/>
      <c r="HPH1271" s="103"/>
      <c r="HPI1271" s="103"/>
      <c r="HPJ1271" s="103"/>
      <c r="HPK1271" s="103"/>
      <c r="HPL1271" s="103"/>
      <c r="HPM1271" s="103"/>
      <c r="HPN1271" s="103"/>
      <c r="HPO1271" s="103"/>
      <c r="HPP1271" s="103"/>
      <c r="HPQ1271" s="103"/>
      <c r="HPR1271" s="103"/>
      <c r="HPS1271" s="103"/>
      <c r="HPT1271" s="103"/>
      <c r="HPU1271" s="103"/>
      <c r="HPV1271" s="103"/>
      <c r="HPW1271" s="103"/>
      <c r="HPX1271" s="103"/>
      <c r="HPY1271" s="103"/>
      <c r="HPZ1271" s="103"/>
      <c r="HQA1271" s="103"/>
      <c r="HQB1271" s="103"/>
      <c r="HQC1271" s="103"/>
      <c r="HQD1271" s="103"/>
      <c r="HQE1271" s="103"/>
      <c r="HQF1271" s="103"/>
      <c r="HQG1271" s="103"/>
      <c r="HQH1271" s="103"/>
      <c r="HQI1271" s="103"/>
      <c r="HQJ1271" s="103"/>
      <c r="HQK1271" s="103"/>
      <c r="HQL1271" s="103"/>
      <c r="HQM1271" s="103"/>
      <c r="HQN1271" s="103"/>
      <c r="HQO1271" s="103"/>
      <c r="HQP1271" s="103"/>
      <c r="HQQ1271" s="103"/>
      <c r="HQR1271" s="103"/>
      <c r="HQS1271" s="103"/>
      <c r="HQT1271" s="103"/>
      <c r="HQU1271" s="103"/>
      <c r="HQV1271" s="103"/>
      <c r="HQW1271" s="103"/>
      <c r="HQX1271" s="103"/>
      <c r="HQY1271" s="103"/>
      <c r="HQZ1271" s="103"/>
      <c r="HRA1271" s="103"/>
      <c r="HRB1271" s="103"/>
      <c r="HRC1271" s="103"/>
      <c r="HRD1271" s="103"/>
      <c r="HRE1271" s="103"/>
      <c r="HRF1271" s="103"/>
      <c r="HRG1271" s="103"/>
      <c r="HRH1271" s="103"/>
      <c r="HRI1271" s="103"/>
      <c r="HRJ1271" s="103"/>
      <c r="HRK1271" s="103"/>
      <c r="HRL1271" s="103"/>
      <c r="HRM1271" s="103"/>
      <c r="HRN1271" s="103"/>
      <c r="HRO1271" s="103"/>
      <c r="HRP1271" s="103"/>
      <c r="HRQ1271" s="103"/>
      <c r="HRR1271" s="103"/>
      <c r="HRS1271" s="103"/>
      <c r="HRT1271" s="103"/>
      <c r="HRU1271" s="103"/>
      <c r="HRV1271" s="103"/>
      <c r="HRW1271" s="103"/>
      <c r="HRX1271" s="103"/>
      <c r="HRY1271" s="103"/>
      <c r="HRZ1271" s="103"/>
      <c r="HSA1271" s="103"/>
      <c r="HSB1271" s="103"/>
      <c r="HSC1271" s="103"/>
      <c r="HSD1271" s="103"/>
      <c r="HSE1271" s="103"/>
      <c r="HSF1271" s="103"/>
      <c r="HSG1271" s="103"/>
      <c r="HSH1271" s="103"/>
      <c r="HSI1271" s="103"/>
      <c r="HSJ1271" s="103"/>
      <c r="HSK1271" s="103"/>
      <c r="HSL1271" s="103"/>
      <c r="HSM1271" s="103"/>
      <c r="HSN1271" s="103"/>
      <c r="HSO1271" s="103"/>
      <c r="HSP1271" s="103"/>
      <c r="HSQ1271" s="103"/>
      <c r="HSR1271" s="103"/>
      <c r="HSS1271" s="103"/>
      <c r="HST1271" s="103"/>
      <c r="HSU1271" s="103"/>
      <c r="HSV1271" s="103"/>
      <c r="HSW1271" s="103"/>
      <c r="HSX1271" s="103"/>
      <c r="HSY1271" s="103"/>
      <c r="HSZ1271" s="103"/>
      <c r="HTA1271" s="103"/>
      <c r="HTB1271" s="103"/>
      <c r="HTC1271" s="103"/>
      <c r="HTD1271" s="103"/>
      <c r="HTE1271" s="103"/>
      <c r="HTF1271" s="103"/>
      <c r="HTG1271" s="103"/>
      <c r="HTH1271" s="103"/>
      <c r="HTI1271" s="103"/>
      <c r="HTJ1271" s="103"/>
      <c r="HTK1271" s="103"/>
      <c r="HTL1271" s="103"/>
      <c r="HTM1271" s="103"/>
      <c r="HTN1271" s="103"/>
      <c r="HTO1271" s="103"/>
      <c r="HTP1271" s="103"/>
      <c r="HTQ1271" s="103"/>
      <c r="HTR1271" s="103"/>
      <c r="HTS1271" s="103"/>
      <c r="HTT1271" s="103"/>
      <c r="HTU1271" s="103"/>
      <c r="HTV1271" s="103"/>
      <c r="HTW1271" s="103"/>
      <c r="HTX1271" s="103"/>
      <c r="HTY1271" s="103"/>
      <c r="HTZ1271" s="103"/>
      <c r="HUA1271" s="103"/>
      <c r="HUB1271" s="103"/>
      <c r="HUC1271" s="103"/>
      <c r="HUD1271" s="103"/>
      <c r="HUE1271" s="103"/>
      <c r="HUF1271" s="103"/>
      <c r="HUG1271" s="103"/>
      <c r="HUH1271" s="103"/>
      <c r="HUI1271" s="103"/>
      <c r="HUJ1271" s="103"/>
      <c r="HUK1271" s="103"/>
      <c r="HUL1271" s="103"/>
      <c r="HUM1271" s="103"/>
      <c r="HUN1271" s="103"/>
      <c r="HUO1271" s="103"/>
      <c r="HUP1271" s="103"/>
      <c r="HUQ1271" s="103"/>
      <c r="HUR1271" s="103"/>
      <c r="HUS1271" s="103"/>
      <c r="HUT1271" s="103"/>
      <c r="HUU1271" s="103"/>
      <c r="HUV1271" s="103"/>
      <c r="HUW1271" s="103"/>
      <c r="HUX1271" s="103"/>
      <c r="HUY1271" s="103"/>
      <c r="HUZ1271" s="103"/>
      <c r="HVA1271" s="103"/>
      <c r="HVB1271" s="103"/>
      <c r="HVC1271" s="103"/>
      <c r="HVD1271" s="103"/>
      <c r="HVE1271" s="103"/>
      <c r="HVF1271" s="103"/>
      <c r="HVG1271" s="103"/>
      <c r="HVH1271" s="103"/>
      <c r="HVI1271" s="103"/>
      <c r="HVJ1271" s="103"/>
      <c r="HVK1271" s="103"/>
      <c r="HVL1271" s="103"/>
      <c r="HVM1271" s="103"/>
      <c r="HVN1271" s="103"/>
      <c r="HVO1271" s="103"/>
      <c r="HVP1271" s="103"/>
      <c r="HVQ1271" s="103"/>
      <c r="HVR1271" s="103"/>
      <c r="HVS1271" s="103"/>
      <c r="HVT1271" s="103"/>
      <c r="HVU1271" s="103"/>
      <c r="HVV1271" s="103"/>
      <c r="HVW1271" s="103"/>
      <c r="HVX1271" s="103"/>
      <c r="HVY1271" s="103"/>
      <c r="HVZ1271" s="103"/>
      <c r="HWA1271" s="103"/>
      <c r="HWB1271" s="103"/>
      <c r="HWC1271" s="103"/>
      <c r="HWD1271" s="103"/>
      <c r="HWE1271" s="103"/>
      <c r="HWF1271" s="103"/>
      <c r="HWG1271" s="103"/>
      <c r="HWH1271" s="103"/>
      <c r="HWI1271" s="103"/>
      <c r="HWJ1271" s="103"/>
      <c r="HWK1271" s="103"/>
      <c r="HWL1271" s="103"/>
      <c r="HWM1271" s="103"/>
      <c r="HWN1271" s="103"/>
      <c r="HWO1271" s="103"/>
      <c r="HWP1271" s="103"/>
      <c r="HWQ1271" s="103"/>
      <c r="HWR1271" s="103"/>
      <c r="HWS1271" s="103"/>
      <c r="HWT1271" s="103"/>
      <c r="HWU1271" s="103"/>
      <c r="HWV1271" s="103"/>
      <c r="HWW1271" s="103"/>
      <c r="HWX1271" s="103"/>
      <c r="HWY1271" s="103"/>
      <c r="HWZ1271" s="103"/>
      <c r="HXA1271" s="103"/>
      <c r="HXB1271" s="103"/>
      <c r="HXC1271" s="103"/>
      <c r="HXD1271" s="103"/>
      <c r="HXE1271" s="103"/>
      <c r="HXF1271" s="103"/>
      <c r="HXG1271" s="103"/>
      <c r="HXH1271" s="103"/>
      <c r="HXI1271" s="103"/>
      <c r="HXJ1271" s="103"/>
      <c r="HXK1271" s="103"/>
      <c r="HXL1271" s="103"/>
      <c r="HXM1271" s="103"/>
      <c r="HXN1271" s="103"/>
      <c r="HXO1271" s="103"/>
      <c r="HXP1271" s="103"/>
      <c r="HXQ1271" s="103"/>
      <c r="HXR1271" s="103"/>
      <c r="HXS1271" s="103"/>
      <c r="HXT1271" s="103"/>
      <c r="HXU1271" s="103"/>
      <c r="HXV1271" s="103"/>
      <c r="HXW1271" s="103"/>
      <c r="HXX1271" s="103"/>
      <c r="HXY1271" s="103"/>
      <c r="HXZ1271" s="103"/>
      <c r="HYA1271" s="103"/>
      <c r="HYB1271" s="103"/>
      <c r="HYC1271" s="103"/>
      <c r="HYD1271" s="103"/>
      <c r="HYE1271" s="103"/>
      <c r="HYF1271" s="103"/>
      <c r="HYG1271" s="103"/>
      <c r="HYH1271" s="103"/>
      <c r="HYI1271" s="103"/>
      <c r="HYJ1271" s="103"/>
      <c r="HYK1271" s="103"/>
      <c r="HYL1271" s="103"/>
      <c r="HYM1271" s="103"/>
      <c r="HYN1271" s="103"/>
      <c r="HYO1271" s="103"/>
      <c r="HYP1271" s="103"/>
      <c r="HYQ1271" s="103"/>
      <c r="HYR1271" s="103"/>
      <c r="HYS1271" s="103"/>
      <c r="HYT1271" s="103"/>
      <c r="HYU1271" s="103"/>
      <c r="HYV1271" s="103"/>
      <c r="HYW1271" s="103"/>
      <c r="HYX1271" s="103"/>
      <c r="HYY1271" s="103"/>
      <c r="HYZ1271" s="103"/>
      <c r="HZA1271" s="103"/>
      <c r="HZB1271" s="103"/>
      <c r="HZC1271" s="103"/>
      <c r="HZD1271" s="103"/>
      <c r="HZE1271" s="103"/>
      <c r="HZF1271" s="103"/>
      <c r="HZG1271" s="103"/>
      <c r="HZH1271" s="103"/>
      <c r="HZI1271" s="103"/>
      <c r="HZJ1271" s="103"/>
      <c r="HZK1271" s="103"/>
      <c r="HZL1271" s="103"/>
      <c r="HZM1271" s="103"/>
      <c r="HZN1271" s="103"/>
      <c r="HZO1271" s="103"/>
      <c r="HZP1271" s="103"/>
      <c r="HZQ1271" s="103"/>
      <c r="HZR1271" s="103"/>
      <c r="HZS1271" s="103"/>
      <c r="HZT1271" s="103"/>
      <c r="HZU1271" s="103"/>
      <c r="HZV1271" s="103"/>
      <c r="HZW1271" s="103"/>
      <c r="HZX1271" s="103"/>
      <c r="HZY1271" s="103"/>
      <c r="HZZ1271" s="103"/>
      <c r="IAA1271" s="103"/>
      <c r="IAB1271" s="103"/>
      <c r="IAC1271" s="103"/>
      <c r="IAD1271" s="103"/>
      <c r="IAE1271" s="103"/>
      <c r="IAF1271" s="103"/>
      <c r="IAG1271" s="103"/>
      <c r="IAH1271" s="103"/>
      <c r="IAI1271" s="103"/>
      <c r="IAJ1271" s="103"/>
      <c r="IAK1271" s="103"/>
      <c r="IAL1271" s="103"/>
      <c r="IAM1271" s="103"/>
      <c r="IAN1271" s="103"/>
      <c r="IAO1271" s="103"/>
      <c r="IAP1271" s="103"/>
      <c r="IAQ1271" s="103"/>
      <c r="IAR1271" s="103"/>
      <c r="IAS1271" s="103"/>
      <c r="IAT1271" s="103"/>
      <c r="IAU1271" s="103"/>
      <c r="IAV1271" s="103"/>
      <c r="IAW1271" s="103"/>
      <c r="IAX1271" s="103"/>
      <c r="IAY1271" s="103"/>
      <c r="IAZ1271" s="103"/>
      <c r="IBA1271" s="103"/>
      <c r="IBB1271" s="103"/>
      <c r="IBC1271" s="103"/>
      <c r="IBD1271" s="103"/>
      <c r="IBE1271" s="103"/>
      <c r="IBF1271" s="103"/>
      <c r="IBG1271" s="103"/>
      <c r="IBH1271" s="103"/>
      <c r="IBI1271" s="103"/>
      <c r="IBJ1271" s="103"/>
      <c r="IBK1271" s="103"/>
      <c r="IBL1271" s="103"/>
      <c r="IBM1271" s="103"/>
      <c r="IBN1271" s="103"/>
      <c r="IBO1271" s="103"/>
      <c r="IBP1271" s="103"/>
      <c r="IBQ1271" s="103"/>
      <c r="IBR1271" s="103"/>
      <c r="IBS1271" s="103"/>
      <c r="IBT1271" s="103"/>
      <c r="IBU1271" s="103"/>
      <c r="IBV1271" s="103"/>
      <c r="IBW1271" s="103"/>
      <c r="IBX1271" s="103"/>
      <c r="IBY1271" s="103"/>
      <c r="IBZ1271" s="103"/>
      <c r="ICA1271" s="103"/>
      <c r="ICB1271" s="103"/>
      <c r="ICC1271" s="103"/>
      <c r="ICD1271" s="103"/>
      <c r="ICE1271" s="103"/>
      <c r="ICF1271" s="103"/>
      <c r="ICG1271" s="103"/>
      <c r="ICH1271" s="103"/>
      <c r="ICI1271" s="103"/>
      <c r="ICJ1271" s="103"/>
      <c r="ICK1271" s="103"/>
      <c r="ICL1271" s="103"/>
      <c r="ICM1271" s="103"/>
      <c r="ICN1271" s="103"/>
      <c r="ICO1271" s="103"/>
      <c r="ICP1271" s="103"/>
      <c r="ICQ1271" s="103"/>
      <c r="ICR1271" s="103"/>
      <c r="ICS1271" s="103"/>
      <c r="ICT1271" s="103"/>
      <c r="ICU1271" s="103"/>
      <c r="ICV1271" s="103"/>
      <c r="ICW1271" s="103"/>
      <c r="ICX1271" s="103"/>
      <c r="ICY1271" s="103"/>
      <c r="ICZ1271" s="103"/>
      <c r="IDA1271" s="103"/>
      <c r="IDB1271" s="103"/>
      <c r="IDC1271" s="103"/>
      <c r="IDD1271" s="103"/>
      <c r="IDE1271" s="103"/>
      <c r="IDF1271" s="103"/>
      <c r="IDG1271" s="103"/>
      <c r="IDH1271" s="103"/>
      <c r="IDI1271" s="103"/>
      <c r="IDJ1271" s="103"/>
      <c r="IDK1271" s="103"/>
      <c r="IDL1271" s="103"/>
      <c r="IDM1271" s="103"/>
      <c r="IDN1271" s="103"/>
      <c r="IDO1271" s="103"/>
      <c r="IDP1271" s="103"/>
      <c r="IDQ1271" s="103"/>
      <c r="IDR1271" s="103"/>
      <c r="IDS1271" s="103"/>
      <c r="IDT1271" s="103"/>
      <c r="IDU1271" s="103"/>
      <c r="IDV1271" s="103"/>
      <c r="IDW1271" s="103"/>
      <c r="IDX1271" s="103"/>
      <c r="IDY1271" s="103"/>
      <c r="IDZ1271" s="103"/>
      <c r="IEA1271" s="103"/>
      <c r="IEB1271" s="103"/>
      <c r="IEC1271" s="103"/>
      <c r="IED1271" s="103"/>
      <c r="IEE1271" s="103"/>
      <c r="IEF1271" s="103"/>
      <c r="IEG1271" s="103"/>
      <c r="IEH1271" s="103"/>
      <c r="IEI1271" s="103"/>
      <c r="IEJ1271" s="103"/>
      <c r="IEK1271" s="103"/>
      <c r="IEL1271" s="103"/>
      <c r="IEM1271" s="103"/>
      <c r="IEN1271" s="103"/>
      <c r="IEO1271" s="103"/>
      <c r="IEP1271" s="103"/>
      <c r="IEQ1271" s="103"/>
      <c r="IER1271" s="103"/>
      <c r="IES1271" s="103"/>
      <c r="IET1271" s="103"/>
      <c r="IEU1271" s="103"/>
      <c r="IEV1271" s="103"/>
      <c r="IEW1271" s="103"/>
      <c r="IEX1271" s="103"/>
      <c r="IEY1271" s="103"/>
      <c r="IEZ1271" s="103"/>
      <c r="IFA1271" s="103"/>
      <c r="IFB1271" s="103"/>
      <c r="IFC1271" s="103"/>
      <c r="IFD1271" s="103"/>
      <c r="IFE1271" s="103"/>
      <c r="IFF1271" s="103"/>
      <c r="IFG1271" s="103"/>
      <c r="IFH1271" s="103"/>
      <c r="IFI1271" s="103"/>
      <c r="IFJ1271" s="103"/>
      <c r="IFK1271" s="103"/>
      <c r="IFL1271" s="103"/>
      <c r="IFM1271" s="103"/>
      <c r="IFN1271" s="103"/>
      <c r="IFO1271" s="103"/>
      <c r="IFP1271" s="103"/>
      <c r="IFQ1271" s="103"/>
      <c r="IFR1271" s="103"/>
      <c r="IFS1271" s="103"/>
      <c r="IFT1271" s="103"/>
      <c r="IFU1271" s="103"/>
      <c r="IFV1271" s="103"/>
      <c r="IFW1271" s="103"/>
      <c r="IFX1271" s="103"/>
      <c r="IFY1271" s="103"/>
      <c r="IFZ1271" s="103"/>
      <c r="IGA1271" s="103"/>
      <c r="IGB1271" s="103"/>
      <c r="IGC1271" s="103"/>
      <c r="IGD1271" s="103"/>
      <c r="IGE1271" s="103"/>
      <c r="IGF1271" s="103"/>
      <c r="IGG1271" s="103"/>
      <c r="IGH1271" s="103"/>
      <c r="IGI1271" s="103"/>
      <c r="IGJ1271" s="103"/>
      <c r="IGK1271" s="103"/>
      <c r="IGL1271" s="103"/>
      <c r="IGM1271" s="103"/>
      <c r="IGN1271" s="103"/>
      <c r="IGO1271" s="103"/>
      <c r="IGP1271" s="103"/>
      <c r="IGQ1271" s="103"/>
      <c r="IGR1271" s="103"/>
      <c r="IGS1271" s="103"/>
      <c r="IGT1271" s="103"/>
      <c r="IGU1271" s="103"/>
      <c r="IGV1271" s="103"/>
      <c r="IGW1271" s="103"/>
      <c r="IGX1271" s="103"/>
      <c r="IGY1271" s="103"/>
      <c r="IGZ1271" s="103"/>
      <c r="IHA1271" s="103"/>
      <c r="IHB1271" s="103"/>
      <c r="IHC1271" s="103"/>
      <c r="IHD1271" s="103"/>
      <c r="IHE1271" s="103"/>
      <c r="IHF1271" s="103"/>
      <c r="IHG1271" s="103"/>
      <c r="IHH1271" s="103"/>
      <c r="IHI1271" s="103"/>
      <c r="IHJ1271" s="103"/>
      <c r="IHK1271" s="103"/>
      <c r="IHL1271" s="103"/>
      <c r="IHM1271" s="103"/>
      <c r="IHN1271" s="103"/>
      <c r="IHO1271" s="103"/>
      <c r="IHP1271" s="103"/>
      <c r="IHQ1271" s="103"/>
      <c r="IHR1271" s="103"/>
      <c r="IHS1271" s="103"/>
      <c r="IHT1271" s="103"/>
      <c r="IHU1271" s="103"/>
      <c r="IHV1271" s="103"/>
      <c r="IHW1271" s="103"/>
      <c r="IHX1271" s="103"/>
      <c r="IHY1271" s="103"/>
      <c r="IHZ1271" s="103"/>
      <c r="IIA1271" s="103"/>
      <c r="IIB1271" s="103"/>
      <c r="IIC1271" s="103"/>
      <c r="IID1271" s="103"/>
      <c r="IIE1271" s="103"/>
      <c r="IIF1271" s="103"/>
      <c r="IIG1271" s="103"/>
      <c r="IIH1271" s="103"/>
      <c r="III1271" s="103"/>
      <c r="IIJ1271" s="103"/>
      <c r="IIK1271" s="103"/>
      <c r="IIL1271" s="103"/>
      <c r="IIM1271" s="103"/>
      <c r="IIN1271" s="103"/>
      <c r="IIO1271" s="103"/>
      <c r="IIP1271" s="103"/>
      <c r="IIQ1271" s="103"/>
      <c r="IIR1271" s="103"/>
      <c r="IIS1271" s="103"/>
      <c r="IIT1271" s="103"/>
      <c r="IIU1271" s="103"/>
      <c r="IIV1271" s="103"/>
      <c r="IIW1271" s="103"/>
      <c r="IIX1271" s="103"/>
      <c r="IIY1271" s="103"/>
      <c r="IIZ1271" s="103"/>
      <c r="IJA1271" s="103"/>
      <c r="IJB1271" s="103"/>
      <c r="IJC1271" s="103"/>
      <c r="IJD1271" s="103"/>
      <c r="IJE1271" s="103"/>
      <c r="IJF1271" s="103"/>
      <c r="IJG1271" s="103"/>
      <c r="IJH1271" s="103"/>
      <c r="IJI1271" s="103"/>
      <c r="IJJ1271" s="103"/>
      <c r="IJK1271" s="103"/>
      <c r="IJL1271" s="103"/>
      <c r="IJM1271" s="103"/>
      <c r="IJN1271" s="103"/>
      <c r="IJO1271" s="103"/>
      <c r="IJP1271" s="103"/>
      <c r="IJQ1271" s="103"/>
      <c r="IJR1271" s="103"/>
      <c r="IJS1271" s="103"/>
      <c r="IJT1271" s="103"/>
      <c r="IJU1271" s="103"/>
      <c r="IJV1271" s="103"/>
      <c r="IJW1271" s="103"/>
      <c r="IJX1271" s="103"/>
      <c r="IJY1271" s="103"/>
      <c r="IJZ1271" s="103"/>
      <c r="IKA1271" s="103"/>
      <c r="IKB1271" s="103"/>
      <c r="IKC1271" s="103"/>
      <c r="IKD1271" s="103"/>
      <c r="IKE1271" s="103"/>
      <c r="IKF1271" s="103"/>
      <c r="IKG1271" s="103"/>
      <c r="IKH1271" s="103"/>
      <c r="IKI1271" s="103"/>
      <c r="IKJ1271" s="103"/>
      <c r="IKK1271" s="103"/>
      <c r="IKL1271" s="103"/>
      <c r="IKM1271" s="103"/>
      <c r="IKN1271" s="103"/>
      <c r="IKO1271" s="103"/>
      <c r="IKP1271" s="103"/>
      <c r="IKQ1271" s="103"/>
      <c r="IKR1271" s="103"/>
      <c r="IKS1271" s="103"/>
      <c r="IKT1271" s="103"/>
      <c r="IKU1271" s="103"/>
      <c r="IKV1271" s="103"/>
      <c r="IKW1271" s="103"/>
      <c r="IKX1271" s="103"/>
      <c r="IKY1271" s="103"/>
      <c r="IKZ1271" s="103"/>
      <c r="ILA1271" s="103"/>
      <c r="ILB1271" s="103"/>
      <c r="ILC1271" s="103"/>
      <c r="ILD1271" s="103"/>
      <c r="ILE1271" s="103"/>
      <c r="ILF1271" s="103"/>
      <c r="ILG1271" s="103"/>
      <c r="ILH1271" s="103"/>
      <c r="ILI1271" s="103"/>
      <c r="ILJ1271" s="103"/>
      <c r="ILK1271" s="103"/>
      <c r="ILL1271" s="103"/>
      <c r="ILM1271" s="103"/>
      <c r="ILN1271" s="103"/>
      <c r="ILO1271" s="103"/>
      <c r="ILP1271" s="103"/>
      <c r="ILQ1271" s="103"/>
      <c r="ILR1271" s="103"/>
      <c r="ILS1271" s="103"/>
      <c r="ILT1271" s="103"/>
      <c r="ILU1271" s="103"/>
      <c r="ILV1271" s="103"/>
      <c r="ILW1271" s="103"/>
      <c r="ILX1271" s="103"/>
      <c r="ILY1271" s="103"/>
      <c r="ILZ1271" s="103"/>
      <c r="IMA1271" s="103"/>
      <c r="IMB1271" s="103"/>
      <c r="IMC1271" s="103"/>
      <c r="IMD1271" s="103"/>
      <c r="IME1271" s="103"/>
      <c r="IMF1271" s="103"/>
      <c r="IMG1271" s="103"/>
      <c r="IMH1271" s="103"/>
      <c r="IMI1271" s="103"/>
      <c r="IMJ1271" s="103"/>
      <c r="IMK1271" s="103"/>
      <c r="IML1271" s="103"/>
      <c r="IMM1271" s="103"/>
      <c r="IMN1271" s="103"/>
      <c r="IMO1271" s="103"/>
      <c r="IMP1271" s="103"/>
      <c r="IMQ1271" s="103"/>
      <c r="IMR1271" s="103"/>
      <c r="IMS1271" s="103"/>
      <c r="IMT1271" s="103"/>
      <c r="IMU1271" s="103"/>
      <c r="IMV1271" s="103"/>
      <c r="IMW1271" s="103"/>
      <c r="IMX1271" s="103"/>
      <c r="IMY1271" s="103"/>
      <c r="IMZ1271" s="103"/>
      <c r="INA1271" s="103"/>
      <c r="INB1271" s="103"/>
      <c r="INC1271" s="103"/>
      <c r="IND1271" s="103"/>
      <c r="INE1271" s="103"/>
      <c r="INF1271" s="103"/>
      <c r="ING1271" s="103"/>
      <c r="INH1271" s="103"/>
      <c r="INI1271" s="103"/>
      <c r="INJ1271" s="103"/>
      <c r="INK1271" s="103"/>
      <c r="INL1271" s="103"/>
      <c r="INM1271" s="103"/>
      <c r="INN1271" s="103"/>
      <c r="INO1271" s="103"/>
      <c r="INP1271" s="103"/>
      <c r="INQ1271" s="103"/>
      <c r="INR1271" s="103"/>
      <c r="INS1271" s="103"/>
      <c r="INT1271" s="103"/>
      <c r="INU1271" s="103"/>
      <c r="INV1271" s="103"/>
      <c r="INW1271" s="103"/>
      <c r="INX1271" s="103"/>
      <c r="INY1271" s="103"/>
      <c r="INZ1271" s="103"/>
      <c r="IOA1271" s="103"/>
      <c r="IOB1271" s="103"/>
      <c r="IOC1271" s="103"/>
      <c r="IOD1271" s="103"/>
      <c r="IOE1271" s="103"/>
      <c r="IOF1271" s="103"/>
      <c r="IOG1271" s="103"/>
      <c r="IOH1271" s="103"/>
      <c r="IOI1271" s="103"/>
      <c r="IOJ1271" s="103"/>
      <c r="IOK1271" s="103"/>
      <c r="IOL1271" s="103"/>
      <c r="IOM1271" s="103"/>
      <c r="ION1271" s="103"/>
      <c r="IOO1271" s="103"/>
      <c r="IOP1271" s="103"/>
      <c r="IOQ1271" s="103"/>
      <c r="IOR1271" s="103"/>
      <c r="IOS1271" s="103"/>
      <c r="IOT1271" s="103"/>
      <c r="IOU1271" s="103"/>
      <c r="IOV1271" s="103"/>
      <c r="IOW1271" s="103"/>
      <c r="IOX1271" s="103"/>
      <c r="IOY1271" s="103"/>
      <c r="IOZ1271" s="103"/>
      <c r="IPA1271" s="103"/>
      <c r="IPB1271" s="103"/>
      <c r="IPC1271" s="103"/>
      <c r="IPD1271" s="103"/>
      <c r="IPE1271" s="103"/>
      <c r="IPF1271" s="103"/>
      <c r="IPG1271" s="103"/>
      <c r="IPH1271" s="103"/>
      <c r="IPI1271" s="103"/>
      <c r="IPJ1271" s="103"/>
      <c r="IPK1271" s="103"/>
      <c r="IPL1271" s="103"/>
      <c r="IPM1271" s="103"/>
      <c r="IPN1271" s="103"/>
      <c r="IPO1271" s="103"/>
      <c r="IPP1271" s="103"/>
      <c r="IPQ1271" s="103"/>
      <c r="IPR1271" s="103"/>
      <c r="IPS1271" s="103"/>
      <c r="IPT1271" s="103"/>
      <c r="IPU1271" s="103"/>
      <c r="IPV1271" s="103"/>
      <c r="IPW1271" s="103"/>
      <c r="IPX1271" s="103"/>
      <c r="IPY1271" s="103"/>
      <c r="IPZ1271" s="103"/>
      <c r="IQA1271" s="103"/>
      <c r="IQB1271" s="103"/>
      <c r="IQC1271" s="103"/>
      <c r="IQD1271" s="103"/>
      <c r="IQE1271" s="103"/>
      <c r="IQF1271" s="103"/>
      <c r="IQG1271" s="103"/>
      <c r="IQH1271" s="103"/>
      <c r="IQI1271" s="103"/>
      <c r="IQJ1271" s="103"/>
      <c r="IQK1271" s="103"/>
      <c r="IQL1271" s="103"/>
      <c r="IQM1271" s="103"/>
      <c r="IQN1271" s="103"/>
      <c r="IQO1271" s="103"/>
      <c r="IQP1271" s="103"/>
      <c r="IQQ1271" s="103"/>
      <c r="IQR1271" s="103"/>
      <c r="IQS1271" s="103"/>
      <c r="IQT1271" s="103"/>
      <c r="IQU1271" s="103"/>
      <c r="IQV1271" s="103"/>
      <c r="IQW1271" s="103"/>
      <c r="IQX1271" s="103"/>
      <c r="IQY1271" s="103"/>
      <c r="IQZ1271" s="103"/>
      <c r="IRA1271" s="103"/>
      <c r="IRB1271" s="103"/>
      <c r="IRC1271" s="103"/>
      <c r="IRD1271" s="103"/>
      <c r="IRE1271" s="103"/>
      <c r="IRF1271" s="103"/>
      <c r="IRG1271" s="103"/>
      <c r="IRH1271" s="103"/>
      <c r="IRI1271" s="103"/>
      <c r="IRJ1271" s="103"/>
      <c r="IRK1271" s="103"/>
      <c r="IRL1271" s="103"/>
      <c r="IRM1271" s="103"/>
      <c r="IRN1271" s="103"/>
      <c r="IRO1271" s="103"/>
      <c r="IRP1271" s="103"/>
      <c r="IRQ1271" s="103"/>
      <c r="IRR1271" s="103"/>
      <c r="IRS1271" s="103"/>
      <c r="IRT1271" s="103"/>
      <c r="IRU1271" s="103"/>
      <c r="IRV1271" s="103"/>
      <c r="IRW1271" s="103"/>
      <c r="IRX1271" s="103"/>
      <c r="IRY1271" s="103"/>
      <c r="IRZ1271" s="103"/>
      <c r="ISA1271" s="103"/>
      <c r="ISB1271" s="103"/>
      <c r="ISC1271" s="103"/>
      <c r="ISD1271" s="103"/>
      <c r="ISE1271" s="103"/>
      <c r="ISF1271" s="103"/>
      <c r="ISG1271" s="103"/>
      <c r="ISH1271" s="103"/>
      <c r="ISI1271" s="103"/>
      <c r="ISJ1271" s="103"/>
      <c r="ISK1271" s="103"/>
      <c r="ISL1271" s="103"/>
      <c r="ISM1271" s="103"/>
      <c r="ISN1271" s="103"/>
      <c r="ISO1271" s="103"/>
      <c r="ISP1271" s="103"/>
      <c r="ISQ1271" s="103"/>
      <c r="ISR1271" s="103"/>
      <c r="ISS1271" s="103"/>
      <c r="IST1271" s="103"/>
      <c r="ISU1271" s="103"/>
      <c r="ISV1271" s="103"/>
      <c r="ISW1271" s="103"/>
      <c r="ISX1271" s="103"/>
      <c r="ISY1271" s="103"/>
      <c r="ISZ1271" s="103"/>
      <c r="ITA1271" s="103"/>
      <c r="ITB1271" s="103"/>
      <c r="ITC1271" s="103"/>
      <c r="ITD1271" s="103"/>
      <c r="ITE1271" s="103"/>
      <c r="ITF1271" s="103"/>
      <c r="ITG1271" s="103"/>
      <c r="ITH1271" s="103"/>
      <c r="ITI1271" s="103"/>
      <c r="ITJ1271" s="103"/>
      <c r="ITK1271" s="103"/>
      <c r="ITL1271" s="103"/>
      <c r="ITM1271" s="103"/>
      <c r="ITN1271" s="103"/>
      <c r="ITO1271" s="103"/>
      <c r="ITP1271" s="103"/>
      <c r="ITQ1271" s="103"/>
      <c r="ITR1271" s="103"/>
      <c r="ITS1271" s="103"/>
      <c r="ITT1271" s="103"/>
      <c r="ITU1271" s="103"/>
      <c r="ITV1271" s="103"/>
      <c r="ITW1271" s="103"/>
      <c r="ITX1271" s="103"/>
      <c r="ITY1271" s="103"/>
      <c r="ITZ1271" s="103"/>
      <c r="IUA1271" s="103"/>
      <c r="IUB1271" s="103"/>
      <c r="IUC1271" s="103"/>
      <c r="IUD1271" s="103"/>
      <c r="IUE1271" s="103"/>
      <c r="IUF1271" s="103"/>
      <c r="IUG1271" s="103"/>
      <c r="IUH1271" s="103"/>
      <c r="IUI1271" s="103"/>
      <c r="IUJ1271" s="103"/>
      <c r="IUK1271" s="103"/>
      <c r="IUL1271" s="103"/>
      <c r="IUM1271" s="103"/>
      <c r="IUN1271" s="103"/>
      <c r="IUO1271" s="103"/>
      <c r="IUP1271" s="103"/>
      <c r="IUQ1271" s="103"/>
      <c r="IUR1271" s="103"/>
      <c r="IUS1271" s="103"/>
      <c r="IUT1271" s="103"/>
      <c r="IUU1271" s="103"/>
      <c r="IUV1271" s="103"/>
      <c r="IUW1271" s="103"/>
      <c r="IUX1271" s="103"/>
      <c r="IUY1271" s="103"/>
      <c r="IUZ1271" s="103"/>
      <c r="IVA1271" s="103"/>
      <c r="IVB1271" s="103"/>
      <c r="IVC1271" s="103"/>
      <c r="IVD1271" s="103"/>
      <c r="IVE1271" s="103"/>
      <c r="IVF1271" s="103"/>
      <c r="IVG1271" s="103"/>
      <c r="IVH1271" s="103"/>
      <c r="IVI1271" s="103"/>
      <c r="IVJ1271" s="103"/>
      <c r="IVK1271" s="103"/>
      <c r="IVL1271" s="103"/>
      <c r="IVM1271" s="103"/>
      <c r="IVN1271" s="103"/>
      <c r="IVO1271" s="103"/>
      <c r="IVP1271" s="103"/>
      <c r="IVQ1271" s="103"/>
      <c r="IVR1271" s="103"/>
      <c r="IVS1271" s="103"/>
      <c r="IVT1271" s="103"/>
      <c r="IVU1271" s="103"/>
      <c r="IVV1271" s="103"/>
      <c r="IVW1271" s="103"/>
      <c r="IVX1271" s="103"/>
      <c r="IVY1271" s="103"/>
      <c r="IVZ1271" s="103"/>
      <c r="IWA1271" s="103"/>
      <c r="IWB1271" s="103"/>
      <c r="IWC1271" s="103"/>
      <c r="IWD1271" s="103"/>
      <c r="IWE1271" s="103"/>
      <c r="IWF1271" s="103"/>
      <c r="IWG1271" s="103"/>
      <c r="IWH1271" s="103"/>
      <c r="IWI1271" s="103"/>
      <c r="IWJ1271" s="103"/>
      <c r="IWK1271" s="103"/>
      <c r="IWL1271" s="103"/>
      <c r="IWM1271" s="103"/>
      <c r="IWN1271" s="103"/>
      <c r="IWO1271" s="103"/>
      <c r="IWP1271" s="103"/>
      <c r="IWQ1271" s="103"/>
      <c r="IWR1271" s="103"/>
      <c r="IWS1271" s="103"/>
      <c r="IWT1271" s="103"/>
      <c r="IWU1271" s="103"/>
      <c r="IWV1271" s="103"/>
      <c r="IWW1271" s="103"/>
      <c r="IWX1271" s="103"/>
      <c r="IWY1271" s="103"/>
      <c r="IWZ1271" s="103"/>
      <c r="IXA1271" s="103"/>
      <c r="IXB1271" s="103"/>
      <c r="IXC1271" s="103"/>
      <c r="IXD1271" s="103"/>
      <c r="IXE1271" s="103"/>
      <c r="IXF1271" s="103"/>
      <c r="IXG1271" s="103"/>
      <c r="IXH1271" s="103"/>
      <c r="IXI1271" s="103"/>
      <c r="IXJ1271" s="103"/>
      <c r="IXK1271" s="103"/>
      <c r="IXL1271" s="103"/>
      <c r="IXM1271" s="103"/>
      <c r="IXN1271" s="103"/>
      <c r="IXO1271" s="103"/>
      <c r="IXP1271" s="103"/>
      <c r="IXQ1271" s="103"/>
      <c r="IXR1271" s="103"/>
      <c r="IXS1271" s="103"/>
      <c r="IXT1271" s="103"/>
      <c r="IXU1271" s="103"/>
      <c r="IXV1271" s="103"/>
      <c r="IXW1271" s="103"/>
      <c r="IXX1271" s="103"/>
      <c r="IXY1271" s="103"/>
      <c r="IXZ1271" s="103"/>
      <c r="IYA1271" s="103"/>
      <c r="IYB1271" s="103"/>
      <c r="IYC1271" s="103"/>
      <c r="IYD1271" s="103"/>
      <c r="IYE1271" s="103"/>
      <c r="IYF1271" s="103"/>
      <c r="IYG1271" s="103"/>
      <c r="IYH1271" s="103"/>
      <c r="IYI1271" s="103"/>
      <c r="IYJ1271" s="103"/>
      <c r="IYK1271" s="103"/>
      <c r="IYL1271" s="103"/>
      <c r="IYM1271" s="103"/>
      <c r="IYN1271" s="103"/>
      <c r="IYO1271" s="103"/>
      <c r="IYP1271" s="103"/>
      <c r="IYQ1271" s="103"/>
      <c r="IYR1271" s="103"/>
      <c r="IYS1271" s="103"/>
      <c r="IYT1271" s="103"/>
      <c r="IYU1271" s="103"/>
      <c r="IYV1271" s="103"/>
      <c r="IYW1271" s="103"/>
      <c r="IYX1271" s="103"/>
      <c r="IYY1271" s="103"/>
      <c r="IYZ1271" s="103"/>
      <c r="IZA1271" s="103"/>
      <c r="IZB1271" s="103"/>
      <c r="IZC1271" s="103"/>
      <c r="IZD1271" s="103"/>
      <c r="IZE1271" s="103"/>
      <c r="IZF1271" s="103"/>
      <c r="IZG1271" s="103"/>
      <c r="IZH1271" s="103"/>
      <c r="IZI1271" s="103"/>
      <c r="IZJ1271" s="103"/>
      <c r="IZK1271" s="103"/>
      <c r="IZL1271" s="103"/>
      <c r="IZM1271" s="103"/>
      <c r="IZN1271" s="103"/>
      <c r="IZO1271" s="103"/>
      <c r="IZP1271" s="103"/>
      <c r="IZQ1271" s="103"/>
      <c r="IZR1271" s="103"/>
      <c r="IZS1271" s="103"/>
      <c r="IZT1271" s="103"/>
      <c r="IZU1271" s="103"/>
      <c r="IZV1271" s="103"/>
      <c r="IZW1271" s="103"/>
      <c r="IZX1271" s="103"/>
      <c r="IZY1271" s="103"/>
      <c r="IZZ1271" s="103"/>
      <c r="JAA1271" s="103"/>
      <c r="JAB1271" s="103"/>
      <c r="JAC1271" s="103"/>
      <c r="JAD1271" s="103"/>
      <c r="JAE1271" s="103"/>
      <c r="JAF1271" s="103"/>
      <c r="JAG1271" s="103"/>
      <c r="JAH1271" s="103"/>
      <c r="JAI1271" s="103"/>
      <c r="JAJ1271" s="103"/>
      <c r="JAK1271" s="103"/>
      <c r="JAL1271" s="103"/>
      <c r="JAM1271" s="103"/>
      <c r="JAN1271" s="103"/>
      <c r="JAO1271" s="103"/>
      <c r="JAP1271" s="103"/>
      <c r="JAQ1271" s="103"/>
      <c r="JAR1271" s="103"/>
      <c r="JAS1271" s="103"/>
      <c r="JAT1271" s="103"/>
      <c r="JAU1271" s="103"/>
      <c r="JAV1271" s="103"/>
      <c r="JAW1271" s="103"/>
      <c r="JAX1271" s="103"/>
      <c r="JAY1271" s="103"/>
      <c r="JAZ1271" s="103"/>
      <c r="JBA1271" s="103"/>
      <c r="JBB1271" s="103"/>
      <c r="JBC1271" s="103"/>
      <c r="JBD1271" s="103"/>
      <c r="JBE1271" s="103"/>
      <c r="JBF1271" s="103"/>
      <c r="JBG1271" s="103"/>
      <c r="JBH1271" s="103"/>
      <c r="JBI1271" s="103"/>
      <c r="JBJ1271" s="103"/>
      <c r="JBK1271" s="103"/>
      <c r="JBL1271" s="103"/>
      <c r="JBM1271" s="103"/>
      <c r="JBN1271" s="103"/>
      <c r="JBO1271" s="103"/>
      <c r="JBP1271" s="103"/>
      <c r="JBQ1271" s="103"/>
      <c r="JBR1271" s="103"/>
      <c r="JBS1271" s="103"/>
      <c r="JBT1271" s="103"/>
      <c r="JBU1271" s="103"/>
      <c r="JBV1271" s="103"/>
      <c r="JBW1271" s="103"/>
      <c r="JBX1271" s="103"/>
      <c r="JBY1271" s="103"/>
      <c r="JBZ1271" s="103"/>
      <c r="JCA1271" s="103"/>
      <c r="JCB1271" s="103"/>
      <c r="JCC1271" s="103"/>
      <c r="JCD1271" s="103"/>
      <c r="JCE1271" s="103"/>
      <c r="JCF1271" s="103"/>
      <c r="JCG1271" s="103"/>
      <c r="JCH1271" s="103"/>
      <c r="JCI1271" s="103"/>
      <c r="JCJ1271" s="103"/>
      <c r="JCK1271" s="103"/>
      <c r="JCL1271" s="103"/>
      <c r="JCM1271" s="103"/>
      <c r="JCN1271" s="103"/>
      <c r="JCO1271" s="103"/>
      <c r="JCP1271" s="103"/>
      <c r="JCQ1271" s="103"/>
      <c r="JCR1271" s="103"/>
      <c r="JCS1271" s="103"/>
      <c r="JCT1271" s="103"/>
      <c r="JCU1271" s="103"/>
      <c r="JCV1271" s="103"/>
      <c r="JCW1271" s="103"/>
      <c r="JCX1271" s="103"/>
      <c r="JCY1271" s="103"/>
      <c r="JCZ1271" s="103"/>
      <c r="JDA1271" s="103"/>
      <c r="JDB1271" s="103"/>
      <c r="JDC1271" s="103"/>
      <c r="JDD1271" s="103"/>
      <c r="JDE1271" s="103"/>
      <c r="JDF1271" s="103"/>
      <c r="JDG1271" s="103"/>
      <c r="JDH1271" s="103"/>
      <c r="JDI1271" s="103"/>
      <c r="JDJ1271" s="103"/>
      <c r="JDK1271" s="103"/>
      <c r="JDL1271" s="103"/>
      <c r="JDM1271" s="103"/>
      <c r="JDN1271" s="103"/>
      <c r="JDO1271" s="103"/>
      <c r="JDP1271" s="103"/>
      <c r="JDQ1271" s="103"/>
      <c r="JDR1271" s="103"/>
      <c r="JDS1271" s="103"/>
      <c r="JDT1271" s="103"/>
      <c r="JDU1271" s="103"/>
      <c r="JDV1271" s="103"/>
      <c r="JDW1271" s="103"/>
      <c r="JDX1271" s="103"/>
      <c r="JDY1271" s="103"/>
      <c r="JDZ1271" s="103"/>
      <c r="JEA1271" s="103"/>
      <c r="JEB1271" s="103"/>
      <c r="JEC1271" s="103"/>
      <c r="JED1271" s="103"/>
      <c r="JEE1271" s="103"/>
      <c r="JEF1271" s="103"/>
      <c r="JEG1271" s="103"/>
      <c r="JEH1271" s="103"/>
      <c r="JEI1271" s="103"/>
      <c r="JEJ1271" s="103"/>
      <c r="JEK1271" s="103"/>
      <c r="JEL1271" s="103"/>
      <c r="JEM1271" s="103"/>
      <c r="JEN1271" s="103"/>
      <c r="JEO1271" s="103"/>
      <c r="JEP1271" s="103"/>
      <c r="JEQ1271" s="103"/>
      <c r="JER1271" s="103"/>
      <c r="JES1271" s="103"/>
      <c r="JET1271" s="103"/>
      <c r="JEU1271" s="103"/>
      <c r="JEV1271" s="103"/>
      <c r="JEW1271" s="103"/>
      <c r="JEX1271" s="103"/>
      <c r="JEY1271" s="103"/>
      <c r="JEZ1271" s="103"/>
      <c r="JFA1271" s="103"/>
      <c r="JFB1271" s="103"/>
      <c r="JFC1271" s="103"/>
      <c r="JFD1271" s="103"/>
      <c r="JFE1271" s="103"/>
      <c r="JFF1271" s="103"/>
      <c r="JFG1271" s="103"/>
      <c r="JFH1271" s="103"/>
      <c r="JFI1271" s="103"/>
      <c r="JFJ1271" s="103"/>
      <c r="JFK1271" s="103"/>
      <c r="JFL1271" s="103"/>
      <c r="JFM1271" s="103"/>
      <c r="JFN1271" s="103"/>
      <c r="JFO1271" s="103"/>
      <c r="JFP1271" s="103"/>
      <c r="JFQ1271" s="103"/>
      <c r="JFR1271" s="103"/>
      <c r="JFS1271" s="103"/>
      <c r="JFT1271" s="103"/>
      <c r="JFU1271" s="103"/>
      <c r="JFV1271" s="103"/>
      <c r="JFW1271" s="103"/>
      <c r="JFX1271" s="103"/>
      <c r="JFY1271" s="103"/>
      <c r="JFZ1271" s="103"/>
      <c r="JGA1271" s="103"/>
      <c r="JGB1271" s="103"/>
      <c r="JGC1271" s="103"/>
      <c r="JGD1271" s="103"/>
      <c r="JGE1271" s="103"/>
      <c r="JGF1271" s="103"/>
      <c r="JGG1271" s="103"/>
      <c r="JGH1271" s="103"/>
      <c r="JGI1271" s="103"/>
      <c r="JGJ1271" s="103"/>
      <c r="JGK1271" s="103"/>
      <c r="JGL1271" s="103"/>
      <c r="JGM1271" s="103"/>
      <c r="JGN1271" s="103"/>
      <c r="JGO1271" s="103"/>
      <c r="JGP1271" s="103"/>
      <c r="JGQ1271" s="103"/>
      <c r="JGR1271" s="103"/>
      <c r="JGS1271" s="103"/>
      <c r="JGT1271" s="103"/>
      <c r="JGU1271" s="103"/>
      <c r="JGV1271" s="103"/>
      <c r="JGW1271" s="103"/>
      <c r="JGX1271" s="103"/>
      <c r="JGY1271" s="103"/>
      <c r="JGZ1271" s="103"/>
      <c r="JHA1271" s="103"/>
      <c r="JHB1271" s="103"/>
      <c r="JHC1271" s="103"/>
      <c r="JHD1271" s="103"/>
      <c r="JHE1271" s="103"/>
      <c r="JHF1271" s="103"/>
      <c r="JHG1271" s="103"/>
      <c r="JHH1271" s="103"/>
      <c r="JHI1271" s="103"/>
      <c r="JHJ1271" s="103"/>
      <c r="JHK1271" s="103"/>
      <c r="JHL1271" s="103"/>
      <c r="JHM1271" s="103"/>
      <c r="JHN1271" s="103"/>
      <c r="JHO1271" s="103"/>
      <c r="JHP1271" s="103"/>
      <c r="JHQ1271" s="103"/>
      <c r="JHR1271" s="103"/>
      <c r="JHS1271" s="103"/>
      <c r="JHT1271" s="103"/>
      <c r="JHU1271" s="103"/>
      <c r="JHV1271" s="103"/>
      <c r="JHW1271" s="103"/>
      <c r="JHX1271" s="103"/>
      <c r="JHY1271" s="103"/>
      <c r="JHZ1271" s="103"/>
      <c r="JIA1271" s="103"/>
      <c r="JIB1271" s="103"/>
      <c r="JIC1271" s="103"/>
      <c r="JID1271" s="103"/>
      <c r="JIE1271" s="103"/>
      <c r="JIF1271" s="103"/>
      <c r="JIG1271" s="103"/>
      <c r="JIH1271" s="103"/>
      <c r="JII1271" s="103"/>
      <c r="JIJ1271" s="103"/>
      <c r="JIK1271" s="103"/>
      <c r="JIL1271" s="103"/>
      <c r="JIM1271" s="103"/>
      <c r="JIN1271" s="103"/>
      <c r="JIO1271" s="103"/>
      <c r="JIP1271" s="103"/>
      <c r="JIQ1271" s="103"/>
      <c r="JIR1271" s="103"/>
      <c r="JIS1271" s="103"/>
      <c r="JIT1271" s="103"/>
      <c r="JIU1271" s="103"/>
      <c r="JIV1271" s="103"/>
      <c r="JIW1271" s="103"/>
      <c r="JIX1271" s="103"/>
      <c r="JIY1271" s="103"/>
      <c r="JIZ1271" s="103"/>
      <c r="JJA1271" s="103"/>
      <c r="JJB1271" s="103"/>
      <c r="JJC1271" s="103"/>
      <c r="JJD1271" s="103"/>
      <c r="JJE1271" s="103"/>
      <c r="JJF1271" s="103"/>
      <c r="JJG1271" s="103"/>
      <c r="JJH1271" s="103"/>
      <c r="JJI1271" s="103"/>
      <c r="JJJ1271" s="103"/>
      <c r="JJK1271" s="103"/>
      <c r="JJL1271" s="103"/>
      <c r="JJM1271" s="103"/>
      <c r="JJN1271" s="103"/>
      <c r="JJO1271" s="103"/>
      <c r="JJP1271" s="103"/>
      <c r="JJQ1271" s="103"/>
      <c r="JJR1271" s="103"/>
      <c r="JJS1271" s="103"/>
      <c r="JJT1271" s="103"/>
      <c r="JJU1271" s="103"/>
      <c r="JJV1271" s="103"/>
      <c r="JJW1271" s="103"/>
      <c r="JJX1271" s="103"/>
      <c r="JJY1271" s="103"/>
      <c r="JJZ1271" s="103"/>
      <c r="JKA1271" s="103"/>
      <c r="JKB1271" s="103"/>
      <c r="JKC1271" s="103"/>
      <c r="JKD1271" s="103"/>
      <c r="JKE1271" s="103"/>
      <c r="JKF1271" s="103"/>
      <c r="JKG1271" s="103"/>
      <c r="JKH1271" s="103"/>
      <c r="JKI1271" s="103"/>
      <c r="JKJ1271" s="103"/>
      <c r="JKK1271" s="103"/>
      <c r="JKL1271" s="103"/>
      <c r="JKM1271" s="103"/>
      <c r="JKN1271" s="103"/>
      <c r="JKO1271" s="103"/>
      <c r="JKP1271" s="103"/>
      <c r="JKQ1271" s="103"/>
      <c r="JKR1271" s="103"/>
      <c r="JKS1271" s="103"/>
      <c r="JKT1271" s="103"/>
      <c r="JKU1271" s="103"/>
      <c r="JKV1271" s="103"/>
      <c r="JKW1271" s="103"/>
      <c r="JKX1271" s="103"/>
      <c r="JKY1271" s="103"/>
      <c r="JKZ1271" s="103"/>
      <c r="JLA1271" s="103"/>
      <c r="JLB1271" s="103"/>
      <c r="JLC1271" s="103"/>
      <c r="JLD1271" s="103"/>
      <c r="JLE1271" s="103"/>
      <c r="JLF1271" s="103"/>
      <c r="JLG1271" s="103"/>
      <c r="JLH1271" s="103"/>
      <c r="JLI1271" s="103"/>
      <c r="JLJ1271" s="103"/>
      <c r="JLK1271" s="103"/>
      <c r="JLL1271" s="103"/>
      <c r="JLM1271" s="103"/>
      <c r="JLN1271" s="103"/>
      <c r="JLO1271" s="103"/>
      <c r="JLP1271" s="103"/>
      <c r="JLQ1271" s="103"/>
      <c r="JLR1271" s="103"/>
      <c r="JLS1271" s="103"/>
      <c r="JLT1271" s="103"/>
      <c r="JLU1271" s="103"/>
      <c r="JLV1271" s="103"/>
      <c r="JLW1271" s="103"/>
      <c r="JLX1271" s="103"/>
      <c r="JLY1271" s="103"/>
      <c r="JLZ1271" s="103"/>
      <c r="JMA1271" s="103"/>
      <c r="JMB1271" s="103"/>
      <c r="JMC1271" s="103"/>
      <c r="JMD1271" s="103"/>
      <c r="JME1271" s="103"/>
      <c r="JMF1271" s="103"/>
      <c r="JMG1271" s="103"/>
      <c r="JMH1271" s="103"/>
      <c r="JMI1271" s="103"/>
      <c r="JMJ1271" s="103"/>
      <c r="JMK1271" s="103"/>
      <c r="JML1271" s="103"/>
      <c r="JMM1271" s="103"/>
      <c r="JMN1271" s="103"/>
      <c r="JMO1271" s="103"/>
      <c r="JMP1271" s="103"/>
      <c r="JMQ1271" s="103"/>
      <c r="JMR1271" s="103"/>
      <c r="JMS1271" s="103"/>
      <c r="JMT1271" s="103"/>
      <c r="JMU1271" s="103"/>
      <c r="JMV1271" s="103"/>
      <c r="JMW1271" s="103"/>
      <c r="JMX1271" s="103"/>
      <c r="JMY1271" s="103"/>
      <c r="JMZ1271" s="103"/>
      <c r="JNA1271" s="103"/>
      <c r="JNB1271" s="103"/>
      <c r="JNC1271" s="103"/>
      <c r="JND1271" s="103"/>
      <c r="JNE1271" s="103"/>
      <c r="JNF1271" s="103"/>
      <c r="JNG1271" s="103"/>
      <c r="JNH1271" s="103"/>
      <c r="JNI1271" s="103"/>
      <c r="JNJ1271" s="103"/>
      <c r="JNK1271" s="103"/>
      <c r="JNL1271" s="103"/>
      <c r="JNM1271" s="103"/>
      <c r="JNN1271" s="103"/>
      <c r="JNO1271" s="103"/>
      <c r="JNP1271" s="103"/>
      <c r="JNQ1271" s="103"/>
      <c r="JNR1271" s="103"/>
      <c r="JNS1271" s="103"/>
      <c r="JNT1271" s="103"/>
      <c r="JNU1271" s="103"/>
      <c r="JNV1271" s="103"/>
      <c r="JNW1271" s="103"/>
      <c r="JNX1271" s="103"/>
      <c r="JNY1271" s="103"/>
      <c r="JNZ1271" s="103"/>
      <c r="JOA1271" s="103"/>
      <c r="JOB1271" s="103"/>
      <c r="JOC1271" s="103"/>
      <c r="JOD1271" s="103"/>
      <c r="JOE1271" s="103"/>
      <c r="JOF1271" s="103"/>
      <c r="JOG1271" s="103"/>
      <c r="JOH1271" s="103"/>
      <c r="JOI1271" s="103"/>
      <c r="JOJ1271" s="103"/>
      <c r="JOK1271" s="103"/>
      <c r="JOL1271" s="103"/>
      <c r="JOM1271" s="103"/>
      <c r="JON1271" s="103"/>
      <c r="JOO1271" s="103"/>
      <c r="JOP1271" s="103"/>
      <c r="JOQ1271" s="103"/>
      <c r="JOR1271" s="103"/>
      <c r="JOS1271" s="103"/>
      <c r="JOT1271" s="103"/>
      <c r="JOU1271" s="103"/>
      <c r="JOV1271" s="103"/>
      <c r="JOW1271" s="103"/>
      <c r="JOX1271" s="103"/>
      <c r="JOY1271" s="103"/>
      <c r="JOZ1271" s="103"/>
      <c r="JPA1271" s="103"/>
      <c r="JPB1271" s="103"/>
      <c r="JPC1271" s="103"/>
      <c r="JPD1271" s="103"/>
      <c r="JPE1271" s="103"/>
      <c r="JPF1271" s="103"/>
      <c r="JPG1271" s="103"/>
      <c r="JPH1271" s="103"/>
      <c r="JPI1271" s="103"/>
      <c r="JPJ1271" s="103"/>
      <c r="JPK1271" s="103"/>
      <c r="JPL1271" s="103"/>
      <c r="JPM1271" s="103"/>
      <c r="JPN1271" s="103"/>
      <c r="JPO1271" s="103"/>
      <c r="JPP1271" s="103"/>
      <c r="JPQ1271" s="103"/>
      <c r="JPR1271" s="103"/>
      <c r="JPS1271" s="103"/>
      <c r="JPT1271" s="103"/>
      <c r="JPU1271" s="103"/>
      <c r="JPV1271" s="103"/>
      <c r="JPW1271" s="103"/>
      <c r="JPX1271" s="103"/>
      <c r="JPY1271" s="103"/>
      <c r="JPZ1271" s="103"/>
      <c r="JQA1271" s="103"/>
      <c r="JQB1271" s="103"/>
      <c r="JQC1271" s="103"/>
      <c r="JQD1271" s="103"/>
      <c r="JQE1271" s="103"/>
      <c r="JQF1271" s="103"/>
      <c r="JQG1271" s="103"/>
      <c r="JQH1271" s="103"/>
      <c r="JQI1271" s="103"/>
      <c r="JQJ1271" s="103"/>
      <c r="JQK1271" s="103"/>
      <c r="JQL1271" s="103"/>
      <c r="JQM1271" s="103"/>
      <c r="JQN1271" s="103"/>
      <c r="JQO1271" s="103"/>
      <c r="JQP1271" s="103"/>
      <c r="JQQ1271" s="103"/>
      <c r="JQR1271" s="103"/>
      <c r="JQS1271" s="103"/>
      <c r="JQT1271" s="103"/>
      <c r="JQU1271" s="103"/>
      <c r="JQV1271" s="103"/>
      <c r="JQW1271" s="103"/>
      <c r="JQX1271" s="103"/>
      <c r="JQY1271" s="103"/>
      <c r="JQZ1271" s="103"/>
      <c r="JRA1271" s="103"/>
      <c r="JRB1271" s="103"/>
      <c r="JRC1271" s="103"/>
      <c r="JRD1271" s="103"/>
      <c r="JRE1271" s="103"/>
      <c r="JRF1271" s="103"/>
      <c r="JRG1271" s="103"/>
      <c r="JRH1271" s="103"/>
      <c r="JRI1271" s="103"/>
      <c r="JRJ1271" s="103"/>
      <c r="JRK1271" s="103"/>
      <c r="JRL1271" s="103"/>
      <c r="JRM1271" s="103"/>
      <c r="JRN1271" s="103"/>
      <c r="JRO1271" s="103"/>
      <c r="JRP1271" s="103"/>
      <c r="JRQ1271" s="103"/>
      <c r="JRR1271" s="103"/>
      <c r="JRS1271" s="103"/>
      <c r="JRT1271" s="103"/>
      <c r="JRU1271" s="103"/>
      <c r="JRV1271" s="103"/>
      <c r="JRW1271" s="103"/>
      <c r="JRX1271" s="103"/>
      <c r="JRY1271" s="103"/>
      <c r="JRZ1271" s="103"/>
      <c r="JSA1271" s="103"/>
      <c r="JSB1271" s="103"/>
      <c r="JSC1271" s="103"/>
      <c r="JSD1271" s="103"/>
      <c r="JSE1271" s="103"/>
      <c r="JSF1271" s="103"/>
      <c r="JSG1271" s="103"/>
      <c r="JSH1271" s="103"/>
      <c r="JSI1271" s="103"/>
      <c r="JSJ1271" s="103"/>
      <c r="JSK1271" s="103"/>
      <c r="JSL1271" s="103"/>
      <c r="JSM1271" s="103"/>
      <c r="JSN1271" s="103"/>
      <c r="JSO1271" s="103"/>
      <c r="JSP1271" s="103"/>
      <c r="JSQ1271" s="103"/>
      <c r="JSR1271" s="103"/>
      <c r="JSS1271" s="103"/>
      <c r="JST1271" s="103"/>
      <c r="JSU1271" s="103"/>
      <c r="JSV1271" s="103"/>
      <c r="JSW1271" s="103"/>
      <c r="JSX1271" s="103"/>
      <c r="JSY1271" s="103"/>
      <c r="JSZ1271" s="103"/>
      <c r="JTA1271" s="103"/>
      <c r="JTB1271" s="103"/>
      <c r="JTC1271" s="103"/>
      <c r="JTD1271" s="103"/>
      <c r="JTE1271" s="103"/>
      <c r="JTF1271" s="103"/>
      <c r="JTG1271" s="103"/>
      <c r="JTH1271" s="103"/>
      <c r="JTI1271" s="103"/>
      <c r="JTJ1271" s="103"/>
      <c r="JTK1271" s="103"/>
      <c r="JTL1271" s="103"/>
      <c r="JTM1271" s="103"/>
      <c r="JTN1271" s="103"/>
      <c r="JTO1271" s="103"/>
      <c r="JTP1271" s="103"/>
      <c r="JTQ1271" s="103"/>
      <c r="JTR1271" s="103"/>
      <c r="JTS1271" s="103"/>
      <c r="JTT1271" s="103"/>
      <c r="JTU1271" s="103"/>
      <c r="JTV1271" s="103"/>
      <c r="JTW1271" s="103"/>
      <c r="JTX1271" s="103"/>
      <c r="JTY1271" s="103"/>
      <c r="JTZ1271" s="103"/>
      <c r="JUA1271" s="103"/>
      <c r="JUB1271" s="103"/>
      <c r="JUC1271" s="103"/>
      <c r="JUD1271" s="103"/>
      <c r="JUE1271" s="103"/>
      <c r="JUF1271" s="103"/>
      <c r="JUG1271" s="103"/>
      <c r="JUH1271" s="103"/>
      <c r="JUI1271" s="103"/>
      <c r="JUJ1271" s="103"/>
      <c r="JUK1271" s="103"/>
      <c r="JUL1271" s="103"/>
      <c r="JUM1271" s="103"/>
      <c r="JUN1271" s="103"/>
      <c r="JUO1271" s="103"/>
      <c r="JUP1271" s="103"/>
      <c r="JUQ1271" s="103"/>
      <c r="JUR1271" s="103"/>
      <c r="JUS1271" s="103"/>
      <c r="JUT1271" s="103"/>
      <c r="JUU1271" s="103"/>
      <c r="JUV1271" s="103"/>
      <c r="JUW1271" s="103"/>
      <c r="JUX1271" s="103"/>
      <c r="JUY1271" s="103"/>
      <c r="JUZ1271" s="103"/>
      <c r="JVA1271" s="103"/>
      <c r="JVB1271" s="103"/>
      <c r="JVC1271" s="103"/>
      <c r="JVD1271" s="103"/>
      <c r="JVE1271" s="103"/>
      <c r="JVF1271" s="103"/>
      <c r="JVG1271" s="103"/>
      <c r="JVH1271" s="103"/>
      <c r="JVI1271" s="103"/>
      <c r="JVJ1271" s="103"/>
      <c r="JVK1271" s="103"/>
      <c r="JVL1271" s="103"/>
      <c r="JVM1271" s="103"/>
      <c r="JVN1271" s="103"/>
      <c r="JVO1271" s="103"/>
      <c r="JVP1271" s="103"/>
      <c r="JVQ1271" s="103"/>
      <c r="JVR1271" s="103"/>
      <c r="JVS1271" s="103"/>
      <c r="JVT1271" s="103"/>
      <c r="JVU1271" s="103"/>
      <c r="JVV1271" s="103"/>
      <c r="JVW1271" s="103"/>
      <c r="JVX1271" s="103"/>
      <c r="JVY1271" s="103"/>
      <c r="JVZ1271" s="103"/>
      <c r="JWA1271" s="103"/>
      <c r="JWB1271" s="103"/>
      <c r="JWC1271" s="103"/>
      <c r="JWD1271" s="103"/>
      <c r="JWE1271" s="103"/>
      <c r="JWF1271" s="103"/>
      <c r="JWG1271" s="103"/>
      <c r="JWH1271" s="103"/>
      <c r="JWI1271" s="103"/>
      <c r="JWJ1271" s="103"/>
      <c r="JWK1271" s="103"/>
      <c r="JWL1271" s="103"/>
      <c r="JWM1271" s="103"/>
      <c r="JWN1271" s="103"/>
      <c r="JWO1271" s="103"/>
      <c r="JWP1271" s="103"/>
      <c r="JWQ1271" s="103"/>
      <c r="JWR1271" s="103"/>
      <c r="JWS1271" s="103"/>
      <c r="JWT1271" s="103"/>
      <c r="JWU1271" s="103"/>
      <c r="JWV1271" s="103"/>
      <c r="JWW1271" s="103"/>
      <c r="JWX1271" s="103"/>
      <c r="JWY1271" s="103"/>
      <c r="JWZ1271" s="103"/>
      <c r="JXA1271" s="103"/>
      <c r="JXB1271" s="103"/>
      <c r="JXC1271" s="103"/>
      <c r="JXD1271" s="103"/>
      <c r="JXE1271" s="103"/>
      <c r="JXF1271" s="103"/>
      <c r="JXG1271" s="103"/>
      <c r="JXH1271" s="103"/>
      <c r="JXI1271" s="103"/>
      <c r="JXJ1271" s="103"/>
      <c r="JXK1271" s="103"/>
      <c r="JXL1271" s="103"/>
      <c r="JXM1271" s="103"/>
      <c r="JXN1271" s="103"/>
      <c r="JXO1271" s="103"/>
      <c r="JXP1271" s="103"/>
      <c r="JXQ1271" s="103"/>
      <c r="JXR1271" s="103"/>
      <c r="JXS1271" s="103"/>
      <c r="JXT1271" s="103"/>
      <c r="JXU1271" s="103"/>
      <c r="JXV1271" s="103"/>
      <c r="JXW1271" s="103"/>
      <c r="JXX1271" s="103"/>
      <c r="JXY1271" s="103"/>
      <c r="JXZ1271" s="103"/>
      <c r="JYA1271" s="103"/>
      <c r="JYB1271" s="103"/>
      <c r="JYC1271" s="103"/>
      <c r="JYD1271" s="103"/>
      <c r="JYE1271" s="103"/>
      <c r="JYF1271" s="103"/>
      <c r="JYG1271" s="103"/>
      <c r="JYH1271" s="103"/>
      <c r="JYI1271" s="103"/>
      <c r="JYJ1271" s="103"/>
      <c r="JYK1271" s="103"/>
      <c r="JYL1271" s="103"/>
      <c r="JYM1271" s="103"/>
      <c r="JYN1271" s="103"/>
      <c r="JYO1271" s="103"/>
      <c r="JYP1271" s="103"/>
      <c r="JYQ1271" s="103"/>
      <c r="JYR1271" s="103"/>
      <c r="JYS1271" s="103"/>
      <c r="JYT1271" s="103"/>
      <c r="JYU1271" s="103"/>
      <c r="JYV1271" s="103"/>
      <c r="JYW1271" s="103"/>
      <c r="JYX1271" s="103"/>
      <c r="JYY1271" s="103"/>
      <c r="JYZ1271" s="103"/>
      <c r="JZA1271" s="103"/>
      <c r="JZB1271" s="103"/>
      <c r="JZC1271" s="103"/>
      <c r="JZD1271" s="103"/>
      <c r="JZE1271" s="103"/>
      <c r="JZF1271" s="103"/>
      <c r="JZG1271" s="103"/>
      <c r="JZH1271" s="103"/>
      <c r="JZI1271" s="103"/>
      <c r="JZJ1271" s="103"/>
      <c r="JZK1271" s="103"/>
      <c r="JZL1271" s="103"/>
      <c r="JZM1271" s="103"/>
      <c r="JZN1271" s="103"/>
      <c r="JZO1271" s="103"/>
      <c r="JZP1271" s="103"/>
      <c r="JZQ1271" s="103"/>
      <c r="JZR1271" s="103"/>
      <c r="JZS1271" s="103"/>
      <c r="JZT1271" s="103"/>
      <c r="JZU1271" s="103"/>
      <c r="JZV1271" s="103"/>
      <c r="JZW1271" s="103"/>
      <c r="JZX1271" s="103"/>
      <c r="JZY1271" s="103"/>
      <c r="JZZ1271" s="103"/>
      <c r="KAA1271" s="103"/>
      <c r="KAB1271" s="103"/>
      <c r="KAC1271" s="103"/>
      <c r="KAD1271" s="103"/>
      <c r="KAE1271" s="103"/>
      <c r="KAF1271" s="103"/>
      <c r="KAG1271" s="103"/>
      <c r="KAH1271" s="103"/>
      <c r="KAI1271" s="103"/>
      <c r="KAJ1271" s="103"/>
      <c r="KAK1271" s="103"/>
      <c r="KAL1271" s="103"/>
      <c r="KAM1271" s="103"/>
      <c r="KAN1271" s="103"/>
      <c r="KAO1271" s="103"/>
      <c r="KAP1271" s="103"/>
      <c r="KAQ1271" s="103"/>
      <c r="KAR1271" s="103"/>
      <c r="KAS1271" s="103"/>
      <c r="KAT1271" s="103"/>
      <c r="KAU1271" s="103"/>
      <c r="KAV1271" s="103"/>
      <c r="KAW1271" s="103"/>
      <c r="KAX1271" s="103"/>
      <c r="KAY1271" s="103"/>
      <c r="KAZ1271" s="103"/>
      <c r="KBA1271" s="103"/>
      <c r="KBB1271" s="103"/>
      <c r="KBC1271" s="103"/>
      <c r="KBD1271" s="103"/>
      <c r="KBE1271" s="103"/>
      <c r="KBF1271" s="103"/>
      <c r="KBG1271" s="103"/>
      <c r="KBH1271" s="103"/>
      <c r="KBI1271" s="103"/>
      <c r="KBJ1271" s="103"/>
      <c r="KBK1271" s="103"/>
      <c r="KBL1271" s="103"/>
      <c r="KBM1271" s="103"/>
      <c r="KBN1271" s="103"/>
      <c r="KBO1271" s="103"/>
      <c r="KBP1271" s="103"/>
      <c r="KBQ1271" s="103"/>
      <c r="KBR1271" s="103"/>
      <c r="KBS1271" s="103"/>
      <c r="KBT1271" s="103"/>
      <c r="KBU1271" s="103"/>
      <c r="KBV1271" s="103"/>
      <c r="KBW1271" s="103"/>
      <c r="KBX1271" s="103"/>
      <c r="KBY1271" s="103"/>
      <c r="KBZ1271" s="103"/>
      <c r="KCA1271" s="103"/>
      <c r="KCB1271" s="103"/>
      <c r="KCC1271" s="103"/>
      <c r="KCD1271" s="103"/>
      <c r="KCE1271" s="103"/>
      <c r="KCF1271" s="103"/>
      <c r="KCG1271" s="103"/>
      <c r="KCH1271" s="103"/>
      <c r="KCI1271" s="103"/>
      <c r="KCJ1271" s="103"/>
      <c r="KCK1271" s="103"/>
      <c r="KCL1271" s="103"/>
      <c r="KCM1271" s="103"/>
      <c r="KCN1271" s="103"/>
      <c r="KCO1271" s="103"/>
      <c r="KCP1271" s="103"/>
      <c r="KCQ1271" s="103"/>
      <c r="KCR1271" s="103"/>
      <c r="KCS1271" s="103"/>
      <c r="KCT1271" s="103"/>
      <c r="KCU1271" s="103"/>
      <c r="KCV1271" s="103"/>
      <c r="KCW1271" s="103"/>
      <c r="KCX1271" s="103"/>
      <c r="KCY1271" s="103"/>
      <c r="KCZ1271" s="103"/>
      <c r="KDA1271" s="103"/>
      <c r="KDB1271" s="103"/>
      <c r="KDC1271" s="103"/>
      <c r="KDD1271" s="103"/>
      <c r="KDE1271" s="103"/>
      <c r="KDF1271" s="103"/>
      <c r="KDG1271" s="103"/>
      <c r="KDH1271" s="103"/>
      <c r="KDI1271" s="103"/>
      <c r="KDJ1271" s="103"/>
      <c r="KDK1271" s="103"/>
      <c r="KDL1271" s="103"/>
      <c r="KDM1271" s="103"/>
      <c r="KDN1271" s="103"/>
      <c r="KDO1271" s="103"/>
      <c r="KDP1271" s="103"/>
      <c r="KDQ1271" s="103"/>
      <c r="KDR1271" s="103"/>
      <c r="KDS1271" s="103"/>
      <c r="KDT1271" s="103"/>
      <c r="KDU1271" s="103"/>
      <c r="KDV1271" s="103"/>
      <c r="KDW1271" s="103"/>
      <c r="KDX1271" s="103"/>
      <c r="KDY1271" s="103"/>
      <c r="KDZ1271" s="103"/>
      <c r="KEA1271" s="103"/>
      <c r="KEB1271" s="103"/>
      <c r="KEC1271" s="103"/>
      <c r="KED1271" s="103"/>
      <c r="KEE1271" s="103"/>
      <c r="KEF1271" s="103"/>
      <c r="KEG1271" s="103"/>
      <c r="KEH1271" s="103"/>
      <c r="KEI1271" s="103"/>
      <c r="KEJ1271" s="103"/>
      <c r="KEK1271" s="103"/>
      <c r="KEL1271" s="103"/>
      <c r="KEM1271" s="103"/>
      <c r="KEN1271" s="103"/>
      <c r="KEO1271" s="103"/>
      <c r="KEP1271" s="103"/>
      <c r="KEQ1271" s="103"/>
      <c r="KER1271" s="103"/>
      <c r="KES1271" s="103"/>
      <c r="KET1271" s="103"/>
      <c r="KEU1271" s="103"/>
      <c r="KEV1271" s="103"/>
      <c r="KEW1271" s="103"/>
      <c r="KEX1271" s="103"/>
      <c r="KEY1271" s="103"/>
      <c r="KEZ1271" s="103"/>
      <c r="KFA1271" s="103"/>
      <c r="KFB1271" s="103"/>
      <c r="KFC1271" s="103"/>
      <c r="KFD1271" s="103"/>
      <c r="KFE1271" s="103"/>
      <c r="KFF1271" s="103"/>
      <c r="KFG1271" s="103"/>
      <c r="KFH1271" s="103"/>
      <c r="KFI1271" s="103"/>
      <c r="KFJ1271" s="103"/>
      <c r="KFK1271" s="103"/>
      <c r="KFL1271" s="103"/>
      <c r="KFM1271" s="103"/>
      <c r="KFN1271" s="103"/>
      <c r="KFO1271" s="103"/>
      <c r="KFP1271" s="103"/>
      <c r="KFQ1271" s="103"/>
      <c r="KFR1271" s="103"/>
      <c r="KFS1271" s="103"/>
      <c r="KFT1271" s="103"/>
      <c r="KFU1271" s="103"/>
      <c r="KFV1271" s="103"/>
      <c r="KFW1271" s="103"/>
      <c r="KFX1271" s="103"/>
      <c r="KFY1271" s="103"/>
      <c r="KFZ1271" s="103"/>
      <c r="KGA1271" s="103"/>
      <c r="KGB1271" s="103"/>
      <c r="KGC1271" s="103"/>
      <c r="KGD1271" s="103"/>
      <c r="KGE1271" s="103"/>
      <c r="KGF1271" s="103"/>
      <c r="KGG1271" s="103"/>
      <c r="KGH1271" s="103"/>
      <c r="KGI1271" s="103"/>
      <c r="KGJ1271" s="103"/>
      <c r="KGK1271" s="103"/>
      <c r="KGL1271" s="103"/>
      <c r="KGM1271" s="103"/>
      <c r="KGN1271" s="103"/>
      <c r="KGO1271" s="103"/>
      <c r="KGP1271" s="103"/>
      <c r="KGQ1271" s="103"/>
      <c r="KGR1271" s="103"/>
      <c r="KGS1271" s="103"/>
      <c r="KGT1271" s="103"/>
      <c r="KGU1271" s="103"/>
      <c r="KGV1271" s="103"/>
      <c r="KGW1271" s="103"/>
      <c r="KGX1271" s="103"/>
      <c r="KGY1271" s="103"/>
      <c r="KGZ1271" s="103"/>
      <c r="KHA1271" s="103"/>
      <c r="KHB1271" s="103"/>
      <c r="KHC1271" s="103"/>
      <c r="KHD1271" s="103"/>
      <c r="KHE1271" s="103"/>
      <c r="KHF1271" s="103"/>
      <c r="KHG1271" s="103"/>
      <c r="KHH1271" s="103"/>
      <c r="KHI1271" s="103"/>
      <c r="KHJ1271" s="103"/>
      <c r="KHK1271" s="103"/>
      <c r="KHL1271" s="103"/>
      <c r="KHM1271" s="103"/>
      <c r="KHN1271" s="103"/>
      <c r="KHO1271" s="103"/>
      <c r="KHP1271" s="103"/>
      <c r="KHQ1271" s="103"/>
      <c r="KHR1271" s="103"/>
      <c r="KHS1271" s="103"/>
      <c r="KHT1271" s="103"/>
      <c r="KHU1271" s="103"/>
      <c r="KHV1271" s="103"/>
      <c r="KHW1271" s="103"/>
      <c r="KHX1271" s="103"/>
      <c r="KHY1271" s="103"/>
      <c r="KHZ1271" s="103"/>
      <c r="KIA1271" s="103"/>
      <c r="KIB1271" s="103"/>
      <c r="KIC1271" s="103"/>
      <c r="KID1271" s="103"/>
      <c r="KIE1271" s="103"/>
      <c r="KIF1271" s="103"/>
      <c r="KIG1271" s="103"/>
      <c r="KIH1271" s="103"/>
      <c r="KII1271" s="103"/>
      <c r="KIJ1271" s="103"/>
      <c r="KIK1271" s="103"/>
      <c r="KIL1271" s="103"/>
      <c r="KIM1271" s="103"/>
      <c r="KIN1271" s="103"/>
      <c r="KIO1271" s="103"/>
      <c r="KIP1271" s="103"/>
      <c r="KIQ1271" s="103"/>
      <c r="KIR1271" s="103"/>
      <c r="KIS1271" s="103"/>
      <c r="KIT1271" s="103"/>
      <c r="KIU1271" s="103"/>
      <c r="KIV1271" s="103"/>
      <c r="KIW1271" s="103"/>
      <c r="KIX1271" s="103"/>
      <c r="KIY1271" s="103"/>
      <c r="KIZ1271" s="103"/>
      <c r="KJA1271" s="103"/>
      <c r="KJB1271" s="103"/>
      <c r="KJC1271" s="103"/>
      <c r="KJD1271" s="103"/>
      <c r="KJE1271" s="103"/>
      <c r="KJF1271" s="103"/>
      <c r="KJG1271" s="103"/>
      <c r="KJH1271" s="103"/>
      <c r="KJI1271" s="103"/>
      <c r="KJJ1271" s="103"/>
      <c r="KJK1271" s="103"/>
      <c r="KJL1271" s="103"/>
      <c r="KJM1271" s="103"/>
      <c r="KJN1271" s="103"/>
      <c r="KJO1271" s="103"/>
      <c r="KJP1271" s="103"/>
      <c r="KJQ1271" s="103"/>
      <c r="KJR1271" s="103"/>
      <c r="KJS1271" s="103"/>
      <c r="KJT1271" s="103"/>
      <c r="KJU1271" s="103"/>
      <c r="KJV1271" s="103"/>
      <c r="KJW1271" s="103"/>
      <c r="KJX1271" s="103"/>
      <c r="KJY1271" s="103"/>
      <c r="KJZ1271" s="103"/>
      <c r="KKA1271" s="103"/>
      <c r="KKB1271" s="103"/>
      <c r="KKC1271" s="103"/>
      <c r="KKD1271" s="103"/>
      <c r="KKE1271" s="103"/>
      <c r="KKF1271" s="103"/>
      <c r="KKG1271" s="103"/>
      <c r="KKH1271" s="103"/>
      <c r="KKI1271" s="103"/>
      <c r="KKJ1271" s="103"/>
      <c r="KKK1271" s="103"/>
      <c r="KKL1271" s="103"/>
      <c r="KKM1271" s="103"/>
      <c r="KKN1271" s="103"/>
      <c r="KKO1271" s="103"/>
      <c r="KKP1271" s="103"/>
      <c r="KKQ1271" s="103"/>
      <c r="KKR1271" s="103"/>
      <c r="KKS1271" s="103"/>
      <c r="KKT1271" s="103"/>
      <c r="KKU1271" s="103"/>
      <c r="KKV1271" s="103"/>
      <c r="KKW1271" s="103"/>
      <c r="KKX1271" s="103"/>
      <c r="KKY1271" s="103"/>
      <c r="KKZ1271" s="103"/>
      <c r="KLA1271" s="103"/>
      <c r="KLB1271" s="103"/>
      <c r="KLC1271" s="103"/>
      <c r="KLD1271" s="103"/>
      <c r="KLE1271" s="103"/>
      <c r="KLF1271" s="103"/>
      <c r="KLG1271" s="103"/>
      <c r="KLH1271" s="103"/>
      <c r="KLI1271" s="103"/>
      <c r="KLJ1271" s="103"/>
      <c r="KLK1271" s="103"/>
      <c r="KLL1271" s="103"/>
      <c r="KLM1271" s="103"/>
      <c r="KLN1271" s="103"/>
      <c r="KLO1271" s="103"/>
      <c r="KLP1271" s="103"/>
      <c r="KLQ1271" s="103"/>
      <c r="KLR1271" s="103"/>
      <c r="KLS1271" s="103"/>
      <c r="KLT1271" s="103"/>
      <c r="KLU1271" s="103"/>
      <c r="KLV1271" s="103"/>
      <c r="KLW1271" s="103"/>
      <c r="KLX1271" s="103"/>
      <c r="KLY1271" s="103"/>
      <c r="KLZ1271" s="103"/>
      <c r="KMA1271" s="103"/>
      <c r="KMB1271" s="103"/>
      <c r="KMC1271" s="103"/>
      <c r="KMD1271" s="103"/>
      <c r="KME1271" s="103"/>
      <c r="KMF1271" s="103"/>
      <c r="KMG1271" s="103"/>
      <c r="KMH1271" s="103"/>
      <c r="KMI1271" s="103"/>
      <c r="KMJ1271" s="103"/>
      <c r="KMK1271" s="103"/>
      <c r="KML1271" s="103"/>
      <c r="KMM1271" s="103"/>
      <c r="KMN1271" s="103"/>
      <c r="KMO1271" s="103"/>
      <c r="KMP1271" s="103"/>
      <c r="KMQ1271" s="103"/>
      <c r="KMR1271" s="103"/>
      <c r="KMS1271" s="103"/>
      <c r="KMT1271" s="103"/>
      <c r="KMU1271" s="103"/>
      <c r="KMV1271" s="103"/>
      <c r="KMW1271" s="103"/>
      <c r="KMX1271" s="103"/>
      <c r="KMY1271" s="103"/>
      <c r="KMZ1271" s="103"/>
      <c r="KNA1271" s="103"/>
      <c r="KNB1271" s="103"/>
      <c r="KNC1271" s="103"/>
      <c r="KND1271" s="103"/>
      <c r="KNE1271" s="103"/>
      <c r="KNF1271" s="103"/>
      <c r="KNG1271" s="103"/>
      <c r="KNH1271" s="103"/>
      <c r="KNI1271" s="103"/>
      <c r="KNJ1271" s="103"/>
      <c r="KNK1271" s="103"/>
      <c r="KNL1271" s="103"/>
      <c r="KNM1271" s="103"/>
      <c r="KNN1271" s="103"/>
      <c r="KNO1271" s="103"/>
      <c r="KNP1271" s="103"/>
      <c r="KNQ1271" s="103"/>
      <c r="KNR1271" s="103"/>
      <c r="KNS1271" s="103"/>
      <c r="KNT1271" s="103"/>
      <c r="KNU1271" s="103"/>
      <c r="KNV1271" s="103"/>
      <c r="KNW1271" s="103"/>
      <c r="KNX1271" s="103"/>
      <c r="KNY1271" s="103"/>
      <c r="KNZ1271" s="103"/>
      <c r="KOA1271" s="103"/>
      <c r="KOB1271" s="103"/>
      <c r="KOC1271" s="103"/>
      <c r="KOD1271" s="103"/>
      <c r="KOE1271" s="103"/>
      <c r="KOF1271" s="103"/>
      <c r="KOG1271" s="103"/>
      <c r="KOH1271" s="103"/>
      <c r="KOI1271" s="103"/>
      <c r="KOJ1271" s="103"/>
      <c r="KOK1271" s="103"/>
      <c r="KOL1271" s="103"/>
      <c r="KOM1271" s="103"/>
      <c r="KON1271" s="103"/>
      <c r="KOO1271" s="103"/>
      <c r="KOP1271" s="103"/>
      <c r="KOQ1271" s="103"/>
      <c r="KOR1271" s="103"/>
      <c r="KOS1271" s="103"/>
      <c r="KOT1271" s="103"/>
      <c r="KOU1271" s="103"/>
      <c r="KOV1271" s="103"/>
      <c r="KOW1271" s="103"/>
      <c r="KOX1271" s="103"/>
      <c r="KOY1271" s="103"/>
      <c r="KOZ1271" s="103"/>
      <c r="KPA1271" s="103"/>
      <c r="KPB1271" s="103"/>
      <c r="KPC1271" s="103"/>
      <c r="KPD1271" s="103"/>
      <c r="KPE1271" s="103"/>
      <c r="KPF1271" s="103"/>
      <c r="KPG1271" s="103"/>
      <c r="KPH1271" s="103"/>
      <c r="KPI1271" s="103"/>
      <c r="KPJ1271" s="103"/>
      <c r="KPK1271" s="103"/>
      <c r="KPL1271" s="103"/>
      <c r="KPM1271" s="103"/>
      <c r="KPN1271" s="103"/>
      <c r="KPO1271" s="103"/>
      <c r="KPP1271" s="103"/>
      <c r="KPQ1271" s="103"/>
      <c r="KPR1271" s="103"/>
      <c r="KPS1271" s="103"/>
      <c r="KPT1271" s="103"/>
      <c r="KPU1271" s="103"/>
      <c r="KPV1271" s="103"/>
      <c r="KPW1271" s="103"/>
      <c r="KPX1271" s="103"/>
      <c r="KPY1271" s="103"/>
      <c r="KPZ1271" s="103"/>
      <c r="KQA1271" s="103"/>
      <c r="KQB1271" s="103"/>
      <c r="KQC1271" s="103"/>
      <c r="KQD1271" s="103"/>
      <c r="KQE1271" s="103"/>
      <c r="KQF1271" s="103"/>
      <c r="KQG1271" s="103"/>
      <c r="KQH1271" s="103"/>
      <c r="KQI1271" s="103"/>
      <c r="KQJ1271" s="103"/>
      <c r="KQK1271" s="103"/>
      <c r="KQL1271" s="103"/>
      <c r="KQM1271" s="103"/>
      <c r="KQN1271" s="103"/>
      <c r="KQO1271" s="103"/>
      <c r="KQP1271" s="103"/>
      <c r="KQQ1271" s="103"/>
      <c r="KQR1271" s="103"/>
      <c r="KQS1271" s="103"/>
      <c r="KQT1271" s="103"/>
      <c r="KQU1271" s="103"/>
      <c r="KQV1271" s="103"/>
      <c r="KQW1271" s="103"/>
      <c r="KQX1271" s="103"/>
      <c r="KQY1271" s="103"/>
      <c r="KQZ1271" s="103"/>
      <c r="KRA1271" s="103"/>
      <c r="KRB1271" s="103"/>
      <c r="KRC1271" s="103"/>
      <c r="KRD1271" s="103"/>
      <c r="KRE1271" s="103"/>
      <c r="KRF1271" s="103"/>
      <c r="KRG1271" s="103"/>
      <c r="KRH1271" s="103"/>
      <c r="KRI1271" s="103"/>
      <c r="KRJ1271" s="103"/>
      <c r="KRK1271" s="103"/>
      <c r="KRL1271" s="103"/>
      <c r="KRM1271" s="103"/>
      <c r="KRN1271" s="103"/>
      <c r="KRO1271" s="103"/>
      <c r="KRP1271" s="103"/>
      <c r="KRQ1271" s="103"/>
      <c r="KRR1271" s="103"/>
      <c r="KRS1271" s="103"/>
      <c r="KRT1271" s="103"/>
      <c r="KRU1271" s="103"/>
      <c r="KRV1271" s="103"/>
      <c r="KRW1271" s="103"/>
      <c r="KRX1271" s="103"/>
      <c r="KRY1271" s="103"/>
      <c r="KRZ1271" s="103"/>
      <c r="KSA1271" s="103"/>
      <c r="KSB1271" s="103"/>
      <c r="KSC1271" s="103"/>
      <c r="KSD1271" s="103"/>
      <c r="KSE1271" s="103"/>
      <c r="KSF1271" s="103"/>
      <c r="KSG1271" s="103"/>
      <c r="KSH1271" s="103"/>
      <c r="KSI1271" s="103"/>
      <c r="KSJ1271" s="103"/>
      <c r="KSK1271" s="103"/>
      <c r="KSL1271" s="103"/>
      <c r="KSM1271" s="103"/>
      <c r="KSN1271" s="103"/>
      <c r="KSO1271" s="103"/>
      <c r="KSP1271" s="103"/>
      <c r="KSQ1271" s="103"/>
      <c r="KSR1271" s="103"/>
      <c r="KSS1271" s="103"/>
      <c r="KST1271" s="103"/>
      <c r="KSU1271" s="103"/>
      <c r="KSV1271" s="103"/>
      <c r="KSW1271" s="103"/>
      <c r="KSX1271" s="103"/>
      <c r="KSY1271" s="103"/>
      <c r="KSZ1271" s="103"/>
      <c r="KTA1271" s="103"/>
      <c r="KTB1271" s="103"/>
      <c r="KTC1271" s="103"/>
      <c r="KTD1271" s="103"/>
      <c r="KTE1271" s="103"/>
      <c r="KTF1271" s="103"/>
      <c r="KTG1271" s="103"/>
      <c r="KTH1271" s="103"/>
      <c r="KTI1271" s="103"/>
      <c r="KTJ1271" s="103"/>
      <c r="KTK1271" s="103"/>
      <c r="KTL1271" s="103"/>
      <c r="KTM1271" s="103"/>
      <c r="KTN1271" s="103"/>
      <c r="KTO1271" s="103"/>
      <c r="KTP1271" s="103"/>
      <c r="KTQ1271" s="103"/>
      <c r="KTR1271" s="103"/>
      <c r="KTS1271" s="103"/>
      <c r="KTT1271" s="103"/>
      <c r="KTU1271" s="103"/>
      <c r="KTV1271" s="103"/>
      <c r="KTW1271" s="103"/>
      <c r="KTX1271" s="103"/>
      <c r="KTY1271" s="103"/>
      <c r="KTZ1271" s="103"/>
      <c r="KUA1271" s="103"/>
      <c r="KUB1271" s="103"/>
      <c r="KUC1271" s="103"/>
      <c r="KUD1271" s="103"/>
      <c r="KUE1271" s="103"/>
      <c r="KUF1271" s="103"/>
      <c r="KUG1271" s="103"/>
      <c r="KUH1271" s="103"/>
      <c r="KUI1271" s="103"/>
      <c r="KUJ1271" s="103"/>
      <c r="KUK1271" s="103"/>
      <c r="KUL1271" s="103"/>
      <c r="KUM1271" s="103"/>
      <c r="KUN1271" s="103"/>
      <c r="KUO1271" s="103"/>
      <c r="KUP1271" s="103"/>
      <c r="KUQ1271" s="103"/>
      <c r="KUR1271" s="103"/>
      <c r="KUS1271" s="103"/>
      <c r="KUT1271" s="103"/>
      <c r="KUU1271" s="103"/>
      <c r="KUV1271" s="103"/>
      <c r="KUW1271" s="103"/>
      <c r="KUX1271" s="103"/>
      <c r="KUY1271" s="103"/>
      <c r="KUZ1271" s="103"/>
      <c r="KVA1271" s="103"/>
      <c r="KVB1271" s="103"/>
      <c r="KVC1271" s="103"/>
      <c r="KVD1271" s="103"/>
      <c r="KVE1271" s="103"/>
      <c r="KVF1271" s="103"/>
      <c r="KVG1271" s="103"/>
      <c r="KVH1271" s="103"/>
      <c r="KVI1271" s="103"/>
      <c r="KVJ1271" s="103"/>
      <c r="KVK1271" s="103"/>
      <c r="KVL1271" s="103"/>
      <c r="KVM1271" s="103"/>
      <c r="KVN1271" s="103"/>
      <c r="KVO1271" s="103"/>
      <c r="KVP1271" s="103"/>
      <c r="KVQ1271" s="103"/>
      <c r="KVR1271" s="103"/>
      <c r="KVS1271" s="103"/>
      <c r="KVT1271" s="103"/>
      <c r="KVU1271" s="103"/>
      <c r="KVV1271" s="103"/>
      <c r="KVW1271" s="103"/>
      <c r="KVX1271" s="103"/>
      <c r="KVY1271" s="103"/>
      <c r="KVZ1271" s="103"/>
      <c r="KWA1271" s="103"/>
      <c r="KWB1271" s="103"/>
      <c r="KWC1271" s="103"/>
      <c r="KWD1271" s="103"/>
      <c r="KWE1271" s="103"/>
      <c r="KWF1271" s="103"/>
      <c r="KWG1271" s="103"/>
      <c r="KWH1271" s="103"/>
      <c r="KWI1271" s="103"/>
      <c r="KWJ1271" s="103"/>
      <c r="KWK1271" s="103"/>
      <c r="KWL1271" s="103"/>
      <c r="KWM1271" s="103"/>
      <c r="KWN1271" s="103"/>
      <c r="KWO1271" s="103"/>
      <c r="KWP1271" s="103"/>
      <c r="KWQ1271" s="103"/>
      <c r="KWR1271" s="103"/>
      <c r="KWS1271" s="103"/>
      <c r="KWT1271" s="103"/>
      <c r="KWU1271" s="103"/>
      <c r="KWV1271" s="103"/>
      <c r="KWW1271" s="103"/>
      <c r="KWX1271" s="103"/>
      <c r="KWY1271" s="103"/>
      <c r="KWZ1271" s="103"/>
      <c r="KXA1271" s="103"/>
      <c r="KXB1271" s="103"/>
      <c r="KXC1271" s="103"/>
      <c r="KXD1271" s="103"/>
      <c r="KXE1271" s="103"/>
      <c r="KXF1271" s="103"/>
      <c r="KXG1271" s="103"/>
      <c r="KXH1271" s="103"/>
      <c r="KXI1271" s="103"/>
      <c r="KXJ1271" s="103"/>
      <c r="KXK1271" s="103"/>
      <c r="KXL1271" s="103"/>
      <c r="KXM1271" s="103"/>
      <c r="KXN1271" s="103"/>
      <c r="KXO1271" s="103"/>
      <c r="KXP1271" s="103"/>
      <c r="KXQ1271" s="103"/>
      <c r="KXR1271" s="103"/>
      <c r="KXS1271" s="103"/>
      <c r="KXT1271" s="103"/>
      <c r="KXU1271" s="103"/>
      <c r="KXV1271" s="103"/>
      <c r="KXW1271" s="103"/>
      <c r="KXX1271" s="103"/>
      <c r="KXY1271" s="103"/>
      <c r="KXZ1271" s="103"/>
      <c r="KYA1271" s="103"/>
      <c r="KYB1271" s="103"/>
      <c r="KYC1271" s="103"/>
      <c r="KYD1271" s="103"/>
      <c r="KYE1271" s="103"/>
      <c r="KYF1271" s="103"/>
      <c r="KYG1271" s="103"/>
      <c r="KYH1271" s="103"/>
      <c r="KYI1271" s="103"/>
      <c r="KYJ1271" s="103"/>
      <c r="KYK1271" s="103"/>
      <c r="KYL1271" s="103"/>
      <c r="KYM1271" s="103"/>
      <c r="KYN1271" s="103"/>
      <c r="KYO1271" s="103"/>
      <c r="KYP1271" s="103"/>
      <c r="KYQ1271" s="103"/>
      <c r="KYR1271" s="103"/>
      <c r="KYS1271" s="103"/>
      <c r="KYT1271" s="103"/>
      <c r="KYU1271" s="103"/>
      <c r="KYV1271" s="103"/>
      <c r="KYW1271" s="103"/>
      <c r="KYX1271" s="103"/>
      <c r="KYY1271" s="103"/>
      <c r="KYZ1271" s="103"/>
      <c r="KZA1271" s="103"/>
      <c r="KZB1271" s="103"/>
      <c r="KZC1271" s="103"/>
      <c r="KZD1271" s="103"/>
      <c r="KZE1271" s="103"/>
      <c r="KZF1271" s="103"/>
      <c r="KZG1271" s="103"/>
      <c r="KZH1271" s="103"/>
      <c r="KZI1271" s="103"/>
      <c r="KZJ1271" s="103"/>
      <c r="KZK1271" s="103"/>
      <c r="KZL1271" s="103"/>
      <c r="KZM1271" s="103"/>
      <c r="KZN1271" s="103"/>
      <c r="KZO1271" s="103"/>
      <c r="KZP1271" s="103"/>
      <c r="KZQ1271" s="103"/>
      <c r="KZR1271" s="103"/>
      <c r="KZS1271" s="103"/>
      <c r="KZT1271" s="103"/>
      <c r="KZU1271" s="103"/>
      <c r="KZV1271" s="103"/>
      <c r="KZW1271" s="103"/>
      <c r="KZX1271" s="103"/>
      <c r="KZY1271" s="103"/>
      <c r="KZZ1271" s="103"/>
      <c r="LAA1271" s="103"/>
      <c r="LAB1271" s="103"/>
      <c r="LAC1271" s="103"/>
      <c r="LAD1271" s="103"/>
      <c r="LAE1271" s="103"/>
      <c r="LAF1271" s="103"/>
      <c r="LAG1271" s="103"/>
      <c r="LAH1271" s="103"/>
      <c r="LAI1271" s="103"/>
      <c r="LAJ1271" s="103"/>
      <c r="LAK1271" s="103"/>
      <c r="LAL1271" s="103"/>
      <c r="LAM1271" s="103"/>
      <c r="LAN1271" s="103"/>
      <c r="LAO1271" s="103"/>
      <c r="LAP1271" s="103"/>
      <c r="LAQ1271" s="103"/>
      <c r="LAR1271" s="103"/>
      <c r="LAS1271" s="103"/>
      <c r="LAT1271" s="103"/>
      <c r="LAU1271" s="103"/>
      <c r="LAV1271" s="103"/>
      <c r="LAW1271" s="103"/>
      <c r="LAX1271" s="103"/>
      <c r="LAY1271" s="103"/>
      <c r="LAZ1271" s="103"/>
      <c r="LBA1271" s="103"/>
      <c r="LBB1271" s="103"/>
      <c r="LBC1271" s="103"/>
      <c r="LBD1271" s="103"/>
      <c r="LBE1271" s="103"/>
      <c r="LBF1271" s="103"/>
      <c r="LBG1271" s="103"/>
      <c r="LBH1271" s="103"/>
      <c r="LBI1271" s="103"/>
      <c r="LBJ1271" s="103"/>
      <c r="LBK1271" s="103"/>
      <c r="LBL1271" s="103"/>
      <c r="LBM1271" s="103"/>
      <c r="LBN1271" s="103"/>
      <c r="LBO1271" s="103"/>
      <c r="LBP1271" s="103"/>
      <c r="LBQ1271" s="103"/>
      <c r="LBR1271" s="103"/>
      <c r="LBS1271" s="103"/>
      <c r="LBT1271" s="103"/>
      <c r="LBU1271" s="103"/>
      <c r="LBV1271" s="103"/>
      <c r="LBW1271" s="103"/>
      <c r="LBX1271" s="103"/>
      <c r="LBY1271" s="103"/>
      <c r="LBZ1271" s="103"/>
      <c r="LCA1271" s="103"/>
      <c r="LCB1271" s="103"/>
      <c r="LCC1271" s="103"/>
      <c r="LCD1271" s="103"/>
      <c r="LCE1271" s="103"/>
      <c r="LCF1271" s="103"/>
      <c r="LCG1271" s="103"/>
      <c r="LCH1271" s="103"/>
      <c r="LCI1271" s="103"/>
      <c r="LCJ1271" s="103"/>
      <c r="LCK1271" s="103"/>
      <c r="LCL1271" s="103"/>
      <c r="LCM1271" s="103"/>
      <c r="LCN1271" s="103"/>
      <c r="LCO1271" s="103"/>
      <c r="LCP1271" s="103"/>
      <c r="LCQ1271" s="103"/>
      <c r="LCR1271" s="103"/>
      <c r="LCS1271" s="103"/>
      <c r="LCT1271" s="103"/>
      <c r="LCU1271" s="103"/>
      <c r="LCV1271" s="103"/>
      <c r="LCW1271" s="103"/>
      <c r="LCX1271" s="103"/>
      <c r="LCY1271" s="103"/>
      <c r="LCZ1271" s="103"/>
      <c r="LDA1271" s="103"/>
      <c r="LDB1271" s="103"/>
      <c r="LDC1271" s="103"/>
      <c r="LDD1271" s="103"/>
      <c r="LDE1271" s="103"/>
      <c r="LDF1271" s="103"/>
      <c r="LDG1271" s="103"/>
      <c r="LDH1271" s="103"/>
      <c r="LDI1271" s="103"/>
      <c r="LDJ1271" s="103"/>
      <c r="LDK1271" s="103"/>
      <c r="LDL1271" s="103"/>
      <c r="LDM1271" s="103"/>
      <c r="LDN1271" s="103"/>
      <c r="LDO1271" s="103"/>
      <c r="LDP1271" s="103"/>
      <c r="LDQ1271" s="103"/>
      <c r="LDR1271" s="103"/>
      <c r="LDS1271" s="103"/>
      <c r="LDT1271" s="103"/>
      <c r="LDU1271" s="103"/>
      <c r="LDV1271" s="103"/>
      <c r="LDW1271" s="103"/>
      <c r="LDX1271" s="103"/>
      <c r="LDY1271" s="103"/>
      <c r="LDZ1271" s="103"/>
      <c r="LEA1271" s="103"/>
      <c r="LEB1271" s="103"/>
      <c r="LEC1271" s="103"/>
      <c r="LED1271" s="103"/>
      <c r="LEE1271" s="103"/>
      <c r="LEF1271" s="103"/>
      <c r="LEG1271" s="103"/>
      <c r="LEH1271" s="103"/>
      <c r="LEI1271" s="103"/>
      <c r="LEJ1271" s="103"/>
      <c r="LEK1271" s="103"/>
      <c r="LEL1271" s="103"/>
      <c r="LEM1271" s="103"/>
      <c r="LEN1271" s="103"/>
      <c r="LEO1271" s="103"/>
      <c r="LEP1271" s="103"/>
      <c r="LEQ1271" s="103"/>
      <c r="LER1271" s="103"/>
      <c r="LES1271" s="103"/>
      <c r="LET1271" s="103"/>
      <c r="LEU1271" s="103"/>
      <c r="LEV1271" s="103"/>
      <c r="LEW1271" s="103"/>
      <c r="LEX1271" s="103"/>
      <c r="LEY1271" s="103"/>
      <c r="LEZ1271" s="103"/>
      <c r="LFA1271" s="103"/>
      <c r="LFB1271" s="103"/>
      <c r="LFC1271" s="103"/>
      <c r="LFD1271" s="103"/>
      <c r="LFE1271" s="103"/>
      <c r="LFF1271" s="103"/>
      <c r="LFG1271" s="103"/>
      <c r="LFH1271" s="103"/>
      <c r="LFI1271" s="103"/>
      <c r="LFJ1271" s="103"/>
      <c r="LFK1271" s="103"/>
      <c r="LFL1271" s="103"/>
      <c r="LFM1271" s="103"/>
      <c r="LFN1271" s="103"/>
      <c r="LFO1271" s="103"/>
      <c r="LFP1271" s="103"/>
      <c r="LFQ1271" s="103"/>
      <c r="LFR1271" s="103"/>
      <c r="LFS1271" s="103"/>
      <c r="LFT1271" s="103"/>
      <c r="LFU1271" s="103"/>
      <c r="LFV1271" s="103"/>
      <c r="LFW1271" s="103"/>
      <c r="LFX1271" s="103"/>
      <c r="LFY1271" s="103"/>
      <c r="LFZ1271" s="103"/>
      <c r="LGA1271" s="103"/>
      <c r="LGB1271" s="103"/>
      <c r="LGC1271" s="103"/>
      <c r="LGD1271" s="103"/>
      <c r="LGE1271" s="103"/>
      <c r="LGF1271" s="103"/>
      <c r="LGG1271" s="103"/>
      <c r="LGH1271" s="103"/>
      <c r="LGI1271" s="103"/>
      <c r="LGJ1271" s="103"/>
      <c r="LGK1271" s="103"/>
      <c r="LGL1271" s="103"/>
      <c r="LGM1271" s="103"/>
      <c r="LGN1271" s="103"/>
      <c r="LGO1271" s="103"/>
      <c r="LGP1271" s="103"/>
      <c r="LGQ1271" s="103"/>
      <c r="LGR1271" s="103"/>
      <c r="LGS1271" s="103"/>
      <c r="LGT1271" s="103"/>
      <c r="LGU1271" s="103"/>
      <c r="LGV1271" s="103"/>
      <c r="LGW1271" s="103"/>
      <c r="LGX1271" s="103"/>
      <c r="LGY1271" s="103"/>
      <c r="LGZ1271" s="103"/>
      <c r="LHA1271" s="103"/>
      <c r="LHB1271" s="103"/>
      <c r="LHC1271" s="103"/>
      <c r="LHD1271" s="103"/>
      <c r="LHE1271" s="103"/>
      <c r="LHF1271" s="103"/>
      <c r="LHG1271" s="103"/>
      <c r="LHH1271" s="103"/>
      <c r="LHI1271" s="103"/>
      <c r="LHJ1271" s="103"/>
      <c r="LHK1271" s="103"/>
      <c r="LHL1271" s="103"/>
      <c r="LHM1271" s="103"/>
      <c r="LHN1271" s="103"/>
      <c r="LHO1271" s="103"/>
      <c r="LHP1271" s="103"/>
      <c r="LHQ1271" s="103"/>
      <c r="LHR1271" s="103"/>
      <c r="LHS1271" s="103"/>
      <c r="LHT1271" s="103"/>
      <c r="LHU1271" s="103"/>
      <c r="LHV1271" s="103"/>
      <c r="LHW1271" s="103"/>
      <c r="LHX1271" s="103"/>
      <c r="LHY1271" s="103"/>
      <c r="LHZ1271" s="103"/>
      <c r="LIA1271" s="103"/>
      <c r="LIB1271" s="103"/>
      <c r="LIC1271" s="103"/>
      <c r="LID1271" s="103"/>
      <c r="LIE1271" s="103"/>
      <c r="LIF1271" s="103"/>
      <c r="LIG1271" s="103"/>
      <c r="LIH1271" s="103"/>
      <c r="LII1271" s="103"/>
      <c r="LIJ1271" s="103"/>
      <c r="LIK1271" s="103"/>
      <c r="LIL1271" s="103"/>
      <c r="LIM1271" s="103"/>
      <c r="LIN1271" s="103"/>
      <c r="LIO1271" s="103"/>
      <c r="LIP1271" s="103"/>
      <c r="LIQ1271" s="103"/>
      <c r="LIR1271" s="103"/>
      <c r="LIS1271" s="103"/>
      <c r="LIT1271" s="103"/>
      <c r="LIU1271" s="103"/>
      <c r="LIV1271" s="103"/>
      <c r="LIW1271" s="103"/>
      <c r="LIX1271" s="103"/>
      <c r="LIY1271" s="103"/>
      <c r="LIZ1271" s="103"/>
      <c r="LJA1271" s="103"/>
      <c r="LJB1271" s="103"/>
      <c r="LJC1271" s="103"/>
      <c r="LJD1271" s="103"/>
      <c r="LJE1271" s="103"/>
      <c r="LJF1271" s="103"/>
      <c r="LJG1271" s="103"/>
      <c r="LJH1271" s="103"/>
      <c r="LJI1271" s="103"/>
      <c r="LJJ1271" s="103"/>
      <c r="LJK1271" s="103"/>
      <c r="LJL1271" s="103"/>
      <c r="LJM1271" s="103"/>
      <c r="LJN1271" s="103"/>
      <c r="LJO1271" s="103"/>
      <c r="LJP1271" s="103"/>
      <c r="LJQ1271" s="103"/>
      <c r="LJR1271" s="103"/>
      <c r="LJS1271" s="103"/>
      <c r="LJT1271" s="103"/>
      <c r="LJU1271" s="103"/>
      <c r="LJV1271" s="103"/>
      <c r="LJW1271" s="103"/>
      <c r="LJX1271" s="103"/>
      <c r="LJY1271" s="103"/>
      <c r="LJZ1271" s="103"/>
      <c r="LKA1271" s="103"/>
      <c r="LKB1271" s="103"/>
      <c r="LKC1271" s="103"/>
      <c r="LKD1271" s="103"/>
      <c r="LKE1271" s="103"/>
      <c r="LKF1271" s="103"/>
      <c r="LKG1271" s="103"/>
      <c r="LKH1271" s="103"/>
      <c r="LKI1271" s="103"/>
      <c r="LKJ1271" s="103"/>
      <c r="LKK1271" s="103"/>
      <c r="LKL1271" s="103"/>
      <c r="LKM1271" s="103"/>
      <c r="LKN1271" s="103"/>
      <c r="LKO1271" s="103"/>
      <c r="LKP1271" s="103"/>
      <c r="LKQ1271" s="103"/>
      <c r="LKR1271" s="103"/>
      <c r="LKS1271" s="103"/>
      <c r="LKT1271" s="103"/>
      <c r="LKU1271" s="103"/>
      <c r="LKV1271" s="103"/>
      <c r="LKW1271" s="103"/>
      <c r="LKX1271" s="103"/>
      <c r="LKY1271" s="103"/>
      <c r="LKZ1271" s="103"/>
      <c r="LLA1271" s="103"/>
      <c r="LLB1271" s="103"/>
      <c r="LLC1271" s="103"/>
      <c r="LLD1271" s="103"/>
      <c r="LLE1271" s="103"/>
      <c r="LLF1271" s="103"/>
      <c r="LLG1271" s="103"/>
      <c r="LLH1271" s="103"/>
      <c r="LLI1271" s="103"/>
      <c r="LLJ1271" s="103"/>
      <c r="LLK1271" s="103"/>
      <c r="LLL1271" s="103"/>
      <c r="LLM1271" s="103"/>
      <c r="LLN1271" s="103"/>
      <c r="LLO1271" s="103"/>
      <c r="LLP1271" s="103"/>
      <c r="LLQ1271" s="103"/>
      <c r="LLR1271" s="103"/>
      <c r="LLS1271" s="103"/>
      <c r="LLT1271" s="103"/>
      <c r="LLU1271" s="103"/>
      <c r="LLV1271" s="103"/>
      <c r="LLW1271" s="103"/>
      <c r="LLX1271" s="103"/>
      <c r="LLY1271" s="103"/>
      <c r="LLZ1271" s="103"/>
      <c r="LMA1271" s="103"/>
      <c r="LMB1271" s="103"/>
      <c r="LMC1271" s="103"/>
      <c r="LMD1271" s="103"/>
      <c r="LME1271" s="103"/>
      <c r="LMF1271" s="103"/>
      <c r="LMG1271" s="103"/>
      <c r="LMH1271" s="103"/>
      <c r="LMI1271" s="103"/>
      <c r="LMJ1271" s="103"/>
      <c r="LMK1271" s="103"/>
      <c r="LML1271" s="103"/>
      <c r="LMM1271" s="103"/>
      <c r="LMN1271" s="103"/>
      <c r="LMO1271" s="103"/>
      <c r="LMP1271" s="103"/>
      <c r="LMQ1271" s="103"/>
      <c r="LMR1271" s="103"/>
      <c r="LMS1271" s="103"/>
      <c r="LMT1271" s="103"/>
      <c r="LMU1271" s="103"/>
      <c r="LMV1271" s="103"/>
      <c r="LMW1271" s="103"/>
      <c r="LMX1271" s="103"/>
      <c r="LMY1271" s="103"/>
      <c r="LMZ1271" s="103"/>
      <c r="LNA1271" s="103"/>
      <c r="LNB1271" s="103"/>
      <c r="LNC1271" s="103"/>
      <c r="LND1271" s="103"/>
      <c r="LNE1271" s="103"/>
      <c r="LNF1271" s="103"/>
      <c r="LNG1271" s="103"/>
      <c r="LNH1271" s="103"/>
      <c r="LNI1271" s="103"/>
      <c r="LNJ1271" s="103"/>
      <c r="LNK1271" s="103"/>
      <c r="LNL1271" s="103"/>
      <c r="LNM1271" s="103"/>
      <c r="LNN1271" s="103"/>
      <c r="LNO1271" s="103"/>
      <c r="LNP1271" s="103"/>
      <c r="LNQ1271" s="103"/>
      <c r="LNR1271" s="103"/>
      <c r="LNS1271" s="103"/>
      <c r="LNT1271" s="103"/>
      <c r="LNU1271" s="103"/>
      <c r="LNV1271" s="103"/>
      <c r="LNW1271" s="103"/>
      <c r="LNX1271" s="103"/>
      <c r="LNY1271" s="103"/>
      <c r="LNZ1271" s="103"/>
      <c r="LOA1271" s="103"/>
      <c r="LOB1271" s="103"/>
      <c r="LOC1271" s="103"/>
      <c r="LOD1271" s="103"/>
      <c r="LOE1271" s="103"/>
      <c r="LOF1271" s="103"/>
      <c r="LOG1271" s="103"/>
      <c r="LOH1271" s="103"/>
      <c r="LOI1271" s="103"/>
      <c r="LOJ1271" s="103"/>
      <c r="LOK1271" s="103"/>
      <c r="LOL1271" s="103"/>
      <c r="LOM1271" s="103"/>
      <c r="LON1271" s="103"/>
      <c r="LOO1271" s="103"/>
      <c r="LOP1271" s="103"/>
      <c r="LOQ1271" s="103"/>
      <c r="LOR1271" s="103"/>
      <c r="LOS1271" s="103"/>
      <c r="LOT1271" s="103"/>
      <c r="LOU1271" s="103"/>
      <c r="LOV1271" s="103"/>
      <c r="LOW1271" s="103"/>
      <c r="LOX1271" s="103"/>
      <c r="LOY1271" s="103"/>
      <c r="LOZ1271" s="103"/>
      <c r="LPA1271" s="103"/>
      <c r="LPB1271" s="103"/>
      <c r="LPC1271" s="103"/>
      <c r="LPD1271" s="103"/>
      <c r="LPE1271" s="103"/>
      <c r="LPF1271" s="103"/>
      <c r="LPG1271" s="103"/>
      <c r="LPH1271" s="103"/>
      <c r="LPI1271" s="103"/>
      <c r="LPJ1271" s="103"/>
      <c r="LPK1271" s="103"/>
      <c r="LPL1271" s="103"/>
      <c r="LPM1271" s="103"/>
      <c r="LPN1271" s="103"/>
      <c r="LPO1271" s="103"/>
      <c r="LPP1271" s="103"/>
      <c r="LPQ1271" s="103"/>
      <c r="LPR1271" s="103"/>
      <c r="LPS1271" s="103"/>
      <c r="LPT1271" s="103"/>
      <c r="LPU1271" s="103"/>
      <c r="LPV1271" s="103"/>
      <c r="LPW1271" s="103"/>
      <c r="LPX1271" s="103"/>
      <c r="LPY1271" s="103"/>
      <c r="LPZ1271" s="103"/>
      <c r="LQA1271" s="103"/>
      <c r="LQB1271" s="103"/>
      <c r="LQC1271" s="103"/>
      <c r="LQD1271" s="103"/>
      <c r="LQE1271" s="103"/>
      <c r="LQF1271" s="103"/>
      <c r="LQG1271" s="103"/>
      <c r="LQH1271" s="103"/>
      <c r="LQI1271" s="103"/>
      <c r="LQJ1271" s="103"/>
      <c r="LQK1271" s="103"/>
      <c r="LQL1271" s="103"/>
      <c r="LQM1271" s="103"/>
      <c r="LQN1271" s="103"/>
      <c r="LQO1271" s="103"/>
      <c r="LQP1271" s="103"/>
      <c r="LQQ1271" s="103"/>
      <c r="LQR1271" s="103"/>
      <c r="LQS1271" s="103"/>
      <c r="LQT1271" s="103"/>
      <c r="LQU1271" s="103"/>
      <c r="LQV1271" s="103"/>
      <c r="LQW1271" s="103"/>
      <c r="LQX1271" s="103"/>
      <c r="LQY1271" s="103"/>
      <c r="LQZ1271" s="103"/>
      <c r="LRA1271" s="103"/>
      <c r="LRB1271" s="103"/>
      <c r="LRC1271" s="103"/>
      <c r="LRD1271" s="103"/>
      <c r="LRE1271" s="103"/>
      <c r="LRF1271" s="103"/>
      <c r="LRG1271" s="103"/>
      <c r="LRH1271" s="103"/>
      <c r="LRI1271" s="103"/>
      <c r="LRJ1271" s="103"/>
      <c r="LRK1271" s="103"/>
      <c r="LRL1271" s="103"/>
      <c r="LRM1271" s="103"/>
      <c r="LRN1271" s="103"/>
      <c r="LRO1271" s="103"/>
      <c r="LRP1271" s="103"/>
      <c r="LRQ1271" s="103"/>
      <c r="LRR1271" s="103"/>
      <c r="LRS1271" s="103"/>
      <c r="LRT1271" s="103"/>
      <c r="LRU1271" s="103"/>
      <c r="LRV1271" s="103"/>
      <c r="LRW1271" s="103"/>
      <c r="LRX1271" s="103"/>
      <c r="LRY1271" s="103"/>
      <c r="LRZ1271" s="103"/>
      <c r="LSA1271" s="103"/>
      <c r="LSB1271" s="103"/>
      <c r="LSC1271" s="103"/>
      <c r="LSD1271" s="103"/>
      <c r="LSE1271" s="103"/>
      <c r="LSF1271" s="103"/>
      <c r="LSG1271" s="103"/>
      <c r="LSH1271" s="103"/>
      <c r="LSI1271" s="103"/>
      <c r="LSJ1271" s="103"/>
      <c r="LSK1271" s="103"/>
      <c r="LSL1271" s="103"/>
      <c r="LSM1271" s="103"/>
      <c r="LSN1271" s="103"/>
      <c r="LSO1271" s="103"/>
      <c r="LSP1271" s="103"/>
      <c r="LSQ1271" s="103"/>
      <c r="LSR1271" s="103"/>
      <c r="LSS1271" s="103"/>
      <c r="LST1271" s="103"/>
      <c r="LSU1271" s="103"/>
      <c r="LSV1271" s="103"/>
      <c r="LSW1271" s="103"/>
      <c r="LSX1271" s="103"/>
      <c r="LSY1271" s="103"/>
      <c r="LSZ1271" s="103"/>
      <c r="LTA1271" s="103"/>
      <c r="LTB1271" s="103"/>
      <c r="LTC1271" s="103"/>
      <c r="LTD1271" s="103"/>
      <c r="LTE1271" s="103"/>
      <c r="LTF1271" s="103"/>
      <c r="LTG1271" s="103"/>
      <c r="LTH1271" s="103"/>
      <c r="LTI1271" s="103"/>
      <c r="LTJ1271" s="103"/>
      <c r="LTK1271" s="103"/>
      <c r="LTL1271" s="103"/>
      <c r="LTM1271" s="103"/>
      <c r="LTN1271" s="103"/>
      <c r="LTO1271" s="103"/>
      <c r="LTP1271" s="103"/>
      <c r="LTQ1271" s="103"/>
      <c r="LTR1271" s="103"/>
      <c r="LTS1271" s="103"/>
      <c r="LTT1271" s="103"/>
      <c r="LTU1271" s="103"/>
      <c r="LTV1271" s="103"/>
      <c r="LTW1271" s="103"/>
      <c r="LTX1271" s="103"/>
      <c r="LTY1271" s="103"/>
      <c r="LTZ1271" s="103"/>
      <c r="LUA1271" s="103"/>
      <c r="LUB1271" s="103"/>
      <c r="LUC1271" s="103"/>
      <c r="LUD1271" s="103"/>
      <c r="LUE1271" s="103"/>
      <c r="LUF1271" s="103"/>
      <c r="LUG1271" s="103"/>
      <c r="LUH1271" s="103"/>
      <c r="LUI1271" s="103"/>
      <c r="LUJ1271" s="103"/>
      <c r="LUK1271" s="103"/>
      <c r="LUL1271" s="103"/>
      <c r="LUM1271" s="103"/>
      <c r="LUN1271" s="103"/>
      <c r="LUO1271" s="103"/>
      <c r="LUP1271" s="103"/>
      <c r="LUQ1271" s="103"/>
      <c r="LUR1271" s="103"/>
      <c r="LUS1271" s="103"/>
      <c r="LUT1271" s="103"/>
      <c r="LUU1271" s="103"/>
      <c r="LUV1271" s="103"/>
      <c r="LUW1271" s="103"/>
      <c r="LUX1271" s="103"/>
      <c r="LUY1271" s="103"/>
      <c r="LUZ1271" s="103"/>
      <c r="LVA1271" s="103"/>
      <c r="LVB1271" s="103"/>
      <c r="LVC1271" s="103"/>
      <c r="LVD1271" s="103"/>
      <c r="LVE1271" s="103"/>
      <c r="LVF1271" s="103"/>
      <c r="LVG1271" s="103"/>
      <c r="LVH1271" s="103"/>
      <c r="LVI1271" s="103"/>
      <c r="LVJ1271" s="103"/>
      <c r="LVK1271" s="103"/>
      <c r="LVL1271" s="103"/>
      <c r="LVM1271" s="103"/>
      <c r="LVN1271" s="103"/>
      <c r="LVO1271" s="103"/>
      <c r="LVP1271" s="103"/>
      <c r="LVQ1271" s="103"/>
      <c r="LVR1271" s="103"/>
      <c r="LVS1271" s="103"/>
      <c r="LVT1271" s="103"/>
      <c r="LVU1271" s="103"/>
      <c r="LVV1271" s="103"/>
      <c r="LVW1271" s="103"/>
      <c r="LVX1271" s="103"/>
      <c r="LVY1271" s="103"/>
      <c r="LVZ1271" s="103"/>
      <c r="LWA1271" s="103"/>
      <c r="LWB1271" s="103"/>
      <c r="LWC1271" s="103"/>
      <c r="LWD1271" s="103"/>
      <c r="LWE1271" s="103"/>
      <c r="LWF1271" s="103"/>
      <c r="LWG1271" s="103"/>
      <c r="LWH1271" s="103"/>
      <c r="LWI1271" s="103"/>
      <c r="LWJ1271" s="103"/>
      <c r="LWK1271" s="103"/>
      <c r="LWL1271" s="103"/>
      <c r="LWM1271" s="103"/>
      <c r="LWN1271" s="103"/>
      <c r="LWO1271" s="103"/>
      <c r="LWP1271" s="103"/>
      <c r="LWQ1271" s="103"/>
      <c r="LWR1271" s="103"/>
      <c r="LWS1271" s="103"/>
      <c r="LWT1271" s="103"/>
      <c r="LWU1271" s="103"/>
      <c r="LWV1271" s="103"/>
      <c r="LWW1271" s="103"/>
      <c r="LWX1271" s="103"/>
      <c r="LWY1271" s="103"/>
      <c r="LWZ1271" s="103"/>
      <c r="LXA1271" s="103"/>
      <c r="LXB1271" s="103"/>
      <c r="LXC1271" s="103"/>
      <c r="LXD1271" s="103"/>
      <c r="LXE1271" s="103"/>
      <c r="LXF1271" s="103"/>
      <c r="LXG1271" s="103"/>
      <c r="LXH1271" s="103"/>
      <c r="LXI1271" s="103"/>
      <c r="LXJ1271" s="103"/>
      <c r="LXK1271" s="103"/>
      <c r="LXL1271" s="103"/>
      <c r="LXM1271" s="103"/>
      <c r="LXN1271" s="103"/>
      <c r="LXO1271" s="103"/>
      <c r="LXP1271" s="103"/>
      <c r="LXQ1271" s="103"/>
      <c r="LXR1271" s="103"/>
      <c r="LXS1271" s="103"/>
      <c r="LXT1271" s="103"/>
      <c r="LXU1271" s="103"/>
      <c r="LXV1271" s="103"/>
      <c r="LXW1271" s="103"/>
      <c r="LXX1271" s="103"/>
      <c r="LXY1271" s="103"/>
      <c r="LXZ1271" s="103"/>
      <c r="LYA1271" s="103"/>
      <c r="LYB1271" s="103"/>
      <c r="LYC1271" s="103"/>
      <c r="LYD1271" s="103"/>
      <c r="LYE1271" s="103"/>
      <c r="LYF1271" s="103"/>
      <c r="LYG1271" s="103"/>
      <c r="LYH1271" s="103"/>
      <c r="LYI1271" s="103"/>
      <c r="LYJ1271" s="103"/>
      <c r="LYK1271" s="103"/>
      <c r="LYL1271" s="103"/>
      <c r="LYM1271" s="103"/>
      <c r="LYN1271" s="103"/>
      <c r="LYO1271" s="103"/>
      <c r="LYP1271" s="103"/>
      <c r="LYQ1271" s="103"/>
      <c r="LYR1271" s="103"/>
      <c r="LYS1271" s="103"/>
      <c r="LYT1271" s="103"/>
      <c r="LYU1271" s="103"/>
      <c r="LYV1271" s="103"/>
      <c r="LYW1271" s="103"/>
      <c r="LYX1271" s="103"/>
      <c r="LYY1271" s="103"/>
      <c r="LYZ1271" s="103"/>
      <c r="LZA1271" s="103"/>
      <c r="LZB1271" s="103"/>
      <c r="LZC1271" s="103"/>
      <c r="LZD1271" s="103"/>
      <c r="LZE1271" s="103"/>
      <c r="LZF1271" s="103"/>
      <c r="LZG1271" s="103"/>
      <c r="LZH1271" s="103"/>
      <c r="LZI1271" s="103"/>
      <c r="LZJ1271" s="103"/>
      <c r="LZK1271" s="103"/>
      <c r="LZL1271" s="103"/>
      <c r="LZM1271" s="103"/>
      <c r="LZN1271" s="103"/>
      <c r="LZO1271" s="103"/>
      <c r="LZP1271" s="103"/>
      <c r="LZQ1271" s="103"/>
      <c r="LZR1271" s="103"/>
      <c r="LZS1271" s="103"/>
      <c r="LZT1271" s="103"/>
      <c r="LZU1271" s="103"/>
      <c r="LZV1271" s="103"/>
      <c r="LZW1271" s="103"/>
      <c r="LZX1271" s="103"/>
      <c r="LZY1271" s="103"/>
      <c r="LZZ1271" s="103"/>
      <c r="MAA1271" s="103"/>
      <c r="MAB1271" s="103"/>
      <c r="MAC1271" s="103"/>
      <c r="MAD1271" s="103"/>
      <c r="MAE1271" s="103"/>
      <c r="MAF1271" s="103"/>
      <c r="MAG1271" s="103"/>
      <c r="MAH1271" s="103"/>
      <c r="MAI1271" s="103"/>
      <c r="MAJ1271" s="103"/>
      <c r="MAK1271" s="103"/>
      <c r="MAL1271" s="103"/>
      <c r="MAM1271" s="103"/>
      <c r="MAN1271" s="103"/>
      <c r="MAO1271" s="103"/>
      <c r="MAP1271" s="103"/>
      <c r="MAQ1271" s="103"/>
      <c r="MAR1271" s="103"/>
      <c r="MAS1271" s="103"/>
      <c r="MAT1271" s="103"/>
      <c r="MAU1271" s="103"/>
      <c r="MAV1271" s="103"/>
      <c r="MAW1271" s="103"/>
      <c r="MAX1271" s="103"/>
      <c r="MAY1271" s="103"/>
      <c r="MAZ1271" s="103"/>
      <c r="MBA1271" s="103"/>
      <c r="MBB1271" s="103"/>
      <c r="MBC1271" s="103"/>
      <c r="MBD1271" s="103"/>
      <c r="MBE1271" s="103"/>
      <c r="MBF1271" s="103"/>
      <c r="MBG1271" s="103"/>
      <c r="MBH1271" s="103"/>
      <c r="MBI1271" s="103"/>
      <c r="MBJ1271" s="103"/>
      <c r="MBK1271" s="103"/>
      <c r="MBL1271" s="103"/>
      <c r="MBM1271" s="103"/>
      <c r="MBN1271" s="103"/>
      <c r="MBO1271" s="103"/>
      <c r="MBP1271" s="103"/>
      <c r="MBQ1271" s="103"/>
      <c r="MBR1271" s="103"/>
      <c r="MBS1271" s="103"/>
      <c r="MBT1271" s="103"/>
      <c r="MBU1271" s="103"/>
      <c r="MBV1271" s="103"/>
      <c r="MBW1271" s="103"/>
      <c r="MBX1271" s="103"/>
      <c r="MBY1271" s="103"/>
      <c r="MBZ1271" s="103"/>
      <c r="MCA1271" s="103"/>
      <c r="MCB1271" s="103"/>
      <c r="MCC1271" s="103"/>
      <c r="MCD1271" s="103"/>
      <c r="MCE1271" s="103"/>
      <c r="MCF1271" s="103"/>
      <c r="MCG1271" s="103"/>
      <c r="MCH1271" s="103"/>
      <c r="MCI1271" s="103"/>
      <c r="MCJ1271" s="103"/>
      <c r="MCK1271" s="103"/>
      <c r="MCL1271" s="103"/>
      <c r="MCM1271" s="103"/>
      <c r="MCN1271" s="103"/>
      <c r="MCO1271" s="103"/>
      <c r="MCP1271" s="103"/>
      <c r="MCQ1271" s="103"/>
      <c r="MCR1271" s="103"/>
      <c r="MCS1271" s="103"/>
      <c r="MCT1271" s="103"/>
      <c r="MCU1271" s="103"/>
      <c r="MCV1271" s="103"/>
      <c r="MCW1271" s="103"/>
      <c r="MCX1271" s="103"/>
      <c r="MCY1271" s="103"/>
      <c r="MCZ1271" s="103"/>
      <c r="MDA1271" s="103"/>
      <c r="MDB1271" s="103"/>
      <c r="MDC1271" s="103"/>
      <c r="MDD1271" s="103"/>
      <c r="MDE1271" s="103"/>
      <c r="MDF1271" s="103"/>
      <c r="MDG1271" s="103"/>
      <c r="MDH1271" s="103"/>
      <c r="MDI1271" s="103"/>
      <c r="MDJ1271" s="103"/>
      <c r="MDK1271" s="103"/>
      <c r="MDL1271" s="103"/>
      <c r="MDM1271" s="103"/>
      <c r="MDN1271" s="103"/>
      <c r="MDO1271" s="103"/>
      <c r="MDP1271" s="103"/>
      <c r="MDQ1271" s="103"/>
      <c r="MDR1271" s="103"/>
      <c r="MDS1271" s="103"/>
      <c r="MDT1271" s="103"/>
      <c r="MDU1271" s="103"/>
      <c r="MDV1271" s="103"/>
      <c r="MDW1271" s="103"/>
      <c r="MDX1271" s="103"/>
      <c r="MDY1271" s="103"/>
      <c r="MDZ1271" s="103"/>
      <c r="MEA1271" s="103"/>
      <c r="MEB1271" s="103"/>
      <c r="MEC1271" s="103"/>
      <c r="MED1271" s="103"/>
      <c r="MEE1271" s="103"/>
      <c r="MEF1271" s="103"/>
      <c r="MEG1271" s="103"/>
      <c r="MEH1271" s="103"/>
      <c r="MEI1271" s="103"/>
      <c r="MEJ1271" s="103"/>
      <c r="MEK1271" s="103"/>
      <c r="MEL1271" s="103"/>
      <c r="MEM1271" s="103"/>
      <c r="MEN1271" s="103"/>
      <c r="MEO1271" s="103"/>
      <c r="MEP1271" s="103"/>
      <c r="MEQ1271" s="103"/>
      <c r="MER1271" s="103"/>
      <c r="MES1271" s="103"/>
      <c r="MET1271" s="103"/>
      <c r="MEU1271" s="103"/>
      <c r="MEV1271" s="103"/>
      <c r="MEW1271" s="103"/>
      <c r="MEX1271" s="103"/>
      <c r="MEY1271" s="103"/>
      <c r="MEZ1271" s="103"/>
      <c r="MFA1271" s="103"/>
      <c r="MFB1271" s="103"/>
      <c r="MFC1271" s="103"/>
      <c r="MFD1271" s="103"/>
      <c r="MFE1271" s="103"/>
      <c r="MFF1271" s="103"/>
      <c r="MFG1271" s="103"/>
      <c r="MFH1271" s="103"/>
      <c r="MFI1271" s="103"/>
      <c r="MFJ1271" s="103"/>
      <c r="MFK1271" s="103"/>
      <c r="MFL1271" s="103"/>
      <c r="MFM1271" s="103"/>
      <c r="MFN1271" s="103"/>
      <c r="MFO1271" s="103"/>
      <c r="MFP1271" s="103"/>
      <c r="MFQ1271" s="103"/>
      <c r="MFR1271" s="103"/>
      <c r="MFS1271" s="103"/>
      <c r="MFT1271" s="103"/>
      <c r="MFU1271" s="103"/>
      <c r="MFV1271" s="103"/>
      <c r="MFW1271" s="103"/>
      <c r="MFX1271" s="103"/>
      <c r="MFY1271" s="103"/>
      <c r="MFZ1271" s="103"/>
      <c r="MGA1271" s="103"/>
      <c r="MGB1271" s="103"/>
      <c r="MGC1271" s="103"/>
      <c r="MGD1271" s="103"/>
      <c r="MGE1271" s="103"/>
      <c r="MGF1271" s="103"/>
      <c r="MGG1271" s="103"/>
      <c r="MGH1271" s="103"/>
      <c r="MGI1271" s="103"/>
      <c r="MGJ1271" s="103"/>
      <c r="MGK1271" s="103"/>
      <c r="MGL1271" s="103"/>
      <c r="MGM1271" s="103"/>
      <c r="MGN1271" s="103"/>
      <c r="MGO1271" s="103"/>
      <c r="MGP1271" s="103"/>
      <c r="MGQ1271" s="103"/>
      <c r="MGR1271" s="103"/>
      <c r="MGS1271" s="103"/>
      <c r="MGT1271" s="103"/>
      <c r="MGU1271" s="103"/>
      <c r="MGV1271" s="103"/>
      <c r="MGW1271" s="103"/>
      <c r="MGX1271" s="103"/>
      <c r="MGY1271" s="103"/>
      <c r="MGZ1271" s="103"/>
      <c r="MHA1271" s="103"/>
      <c r="MHB1271" s="103"/>
      <c r="MHC1271" s="103"/>
      <c r="MHD1271" s="103"/>
      <c r="MHE1271" s="103"/>
      <c r="MHF1271" s="103"/>
      <c r="MHG1271" s="103"/>
      <c r="MHH1271" s="103"/>
      <c r="MHI1271" s="103"/>
      <c r="MHJ1271" s="103"/>
      <c r="MHK1271" s="103"/>
      <c r="MHL1271" s="103"/>
      <c r="MHM1271" s="103"/>
      <c r="MHN1271" s="103"/>
      <c r="MHO1271" s="103"/>
      <c r="MHP1271" s="103"/>
      <c r="MHQ1271" s="103"/>
      <c r="MHR1271" s="103"/>
      <c r="MHS1271" s="103"/>
      <c r="MHT1271" s="103"/>
      <c r="MHU1271" s="103"/>
      <c r="MHV1271" s="103"/>
      <c r="MHW1271" s="103"/>
      <c r="MHX1271" s="103"/>
      <c r="MHY1271" s="103"/>
      <c r="MHZ1271" s="103"/>
      <c r="MIA1271" s="103"/>
      <c r="MIB1271" s="103"/>
      <c r="MIC1271" s="103"/>
      <c r="MID1271" s="103"/>
      <c r="MIE1271" s="103"/>
      <c r="MIF1271" s="103"/>
      <c r="MIG1271" s="103"/>
      <c r="MIH1271" s="103"/>
      <c r="MII1271" s="103"/>
      <c r="MIJ1271" s="103"/>
      <c r="MIK1271" s="103"/>
      <c r="MIL1271" s="103"/>
      <c r="MIM1271" s="103"/>
      <c r="MIN1271" s="103"/>
      <c r="MIO1271" s="103"/>
      <c r="MIP1271" s="103"/>
      <c r="MIQ1271" s="103"/>
      <c r="MIR1271" s="103"/>
      <c r="MIS1271" s="103"/>
      <c r="MIT1271" s="103"/>
      <c r="MIU1271" s="103"/>
      <c r="MIV1271" s="103"/>
      <c r="MIW1271" s="103"/>
      <c r="MIX1271" s="103"/>
      <c r="MIY1271" s="103"/>
      <c r="MIZ1271" s="103"/>
      <c r="MJA1271" s="103"/>
      <c r="MJB1271" s="103"/>
      <c r="MJC1271" s="103"/>
      <c r="MJD1271" s="103"/>
      <c r="MJE1271" s="103"/>
      <c r="MJF1271" s="103"/>
      <c r="MJG1271" s="103"/>
      <c r="MJH1271" s="103"/>
      <c r="MJI1271" s="103"/>
      <c r="MJJ1271" s="103"/>
      <c r="MJK1271" s="103"/>
      <c r="MJL1271" s="103"/>
      <c r="MJM1271" s="103"/>
      <c r="MJN1271" s="103"/>
      <c r="MJO1271" s="103"/>
      <c r="MJP1271" s="103"/>
      <c r="MJQ1271" s="103"/>
      <c r="MJR1271" s="103"/>
      <c r="MJS1271" s="103"/>
      <c r="MJT1271" s="103"/>
      <c r="MJU1271" s="103"/>
      <c r="MJV1271" s="103"/>
      <c r="MJW1271" s="103"/>
      <c r="MJX1271" s="103"/>
      <c r="MJY1271" s="103"/>
      <c r="MJZ1271" s="103"/>
      <c r="MKA1271" s="103"/>
      <c r="MKB1271" s="103"/>
      <c r="MKC1271" s="103"/>
      <c r="MKD1271" s="103"/>
      <c r="MKE1271" s="103"/>
      <c r="MKF1271" s="103"/>
      <c r="MKG1271" s="103"/>
      <c r="MKH1271" s="103"/>
      <c r="MKI1271" s="103"/>
      <c r="MKJ1271" s="103"/>
      <c r="MKK1271" s="103"/>
      <c r="MKL1271" s="103"/>
      <c r="MKM1271" s="103"/>
      <c r="MKN1271" s="103"/>
      <c r="MKO1271" s="103"/>
      <c r="MKP1271" s="103"/>
      <c r="MKQ1271" s="103"/>
      <c r="MKR1271" s="103"/>
      <c r="MKS1271" s="103"/>
      <c r="MKT1271" s="103"/>
      <c r="MKU1271" s="103"/>
      <c r="MKV1271" s="103"/>
      <c r="MKW1271" s="103"/>
      <c r="MKX1271" s="103"/>
      <c r="MKY1271" s="103"/>
      <c r="MKZ1271" s="103"/>
      <c r="MLA1271" s="103"/>
      <c r="MLB1271" s="103"/>
      <c r="MLC1271" s="103"/>
      <c r="MLD1271" s="103"/>
      <c r="MLE1271" s="103"/>
      <c r="MLF1271" s="103"/>
      <c r="MLG1271" s="103"/>
      <c r="MLH1271" s="103"/>
      <c r="MLI1271" s="103"/>
      <c r="MLJ1271" s="103"/>
      <c r="MLK1271" s="103"/>
      <c r="MLL1271" s="103"/>
      <c r="MLM1271" s="103"/>
      <c r="MLN1271" s="103"/>
      <c r="MLO1271" s="103"/>
      <c r="MLP1271" s="103"/>
      <c r="MLQ1271" s="103"/>
      <c r="MLR1271" s="103"/>
      <c r="MLS1271" s="103"/>
      <c r="MLT1271" s="103"/>
      <c r="MLU1271" s="103"/>
      <c r="MLV1271" s="103"/>
      <c r="MLW1271" s="103"/>
      <c r="MLX1271" s="103"/>
      <c r="MLY1271" s="103"/>
      <c r="MLZ1271" s="103"/>
      <c r="MMA1271" s="103"/>
      <c r="MMB1271" s="103"/>
      <c r="MMC1271" s="103"/>
      <c r="MMD1271" s="103"/>
      <c r="MME1271" s="103"/>
      <c r="MMF1271" s="103"/>
      <c r="MMG1271" s="103"/>
      <c r="MMH1271" s="103"/>
      <c r="MMI1271" s="103"/>
      <c r="MMJ1271" s="103"/>
      <c r="MMK1271" s="103"/>
      <c r="MML1271" s="103"/>
      <c r="MMM1271" s="103"/>
      <c r="MMN1271" s="103"/>
      <c r="MMO1271" s="103"/>
      <c r="MMP1271" s="103"/>
      <c r="MMQ1271" s="103"/>
      <c r="MMR1271" s="103"/>
      <c r="MMS1271" s="103"/>
      <c r="MMT1271" s="103"/>
      <c r="MMU1271" s="103"/>
      <c r="MMV1271" s="103"/>
      <c r="MMW1271" s="103"/>
      <c r="MMX1271" s="103"/>
      <c r="MMY1271" s="103"/>
      <c r="MMZ1271" s="103"/>
      <c r="MNA1271" s="103"/>
      <c r="MNB1271" s="103"/>
      <c r="MNC1271" s="103"/>
      <c r="MND1271" s="103"/>
      <c r="MNE1271" s="103"/>
      <c r="MNF1271" s="103"/>
      <c r="MNG1271" s="103"/>
      <c r="MNH1271" s="103"/>
      <c r="MNI1271" s="103"/>
      <c r="MNJ1271" s="103"/>
      <c r="MNK1271" s="103"/>
      <c r="MNL1271" s="103"/>
      <c r="MNM1271" s="103"/>
      <c r="MNN1271" s="103"/>
      <c r="MNO1271" s="103"/>
      <c r="MNP1271" s="103"/>
      <c r="MNQ1271" s="103"/>
      <c r="MNR1271" s="103"/>
      <c r="MNS1271" s="103"/>
      <c r="MNT1271" s="103"/>
      <c r="MNU1271" s="103"/>
      <c r="MNV1271" s="103"/>
      <c r="MNW1271" s="103"/>
      <c r="MNX1271" s="103"/>
      <c r="MNY1271" s="103"/>
      <c r="MNZ1271" s="103"/>
      <c r="MOA1271" s="103"/>
      <c r="MOB1271" s="103"/>
      <c r="MOC1271" s="103"/>
      <c r="MOD1271" s="103"/>
      <c r="MOE1271" s="103"/>
      <c r="MOF1271" s="103"/>
      <c r="MOG1271" s="103"/>
      <c r="MOH1271" s="103"/>
      <c r="MOI1271" s="103"/>
      <c r="MOJ1271" s="103"/>
      <c r="MOK1271" s="103"/>
      <c r="MOL1271" s="103"/>
      <c r="MOM1271" s="103"/>
      <c r="MON1271" s="103"/>
      <c r="MOO1271" s="103"/>
      <c r="MOP1271" s="103"/>
      <c r="MOQ1271" s="103"/>
      <c r="MOR1271" s="103"/>
      <c r="MOS1271" s="103"/>
      <c r="MOT1271" s="103"/>
      <c r="MOU1271" s="103"/>
      <c r="MOV1271" s="103"/>
      <c r="MOW1271" s="103"/>
      <c r="MOX1271" s="103"/>
      <c r="MOY1271" s="103"/>
      <c r="MOZ1271" s="103"/>
      <c r="MPA1271" s="103"/>
      <c r="MPB1271" s="103"/>
      <c r="MPC1271" s="103"/>
      <c r="MPD1271" s="103"/>
      <c r="MPE1271" s="103"/>
      <c r="MPF1271" s="103"/>
      <c r="MPG1271" s="103"/>
      <c r="MPH1271" s="103"/>
      <c r="MPI1271" s="103"/>
      <c r="MPJ1271" s="103"/>
      <c r="MPK1271" s="103"/>
      <c r="MPL1271" s="103"/>
      <c r="MPM1271" s="103"/>
      <c r="MPN1271" s="103"/>
      <c r="MPO1271" s="103"/>
      <c r="MPP1271" s="103"/>
      <c r="MPQ1271" s="103"/>
      <c r="MPR1271" s="103"/>
      <c r="MPS1271" s="103"/>
      <c r="MPT1271" s="103"/>
      <c r="MPU1271" s="103"/>
      <c r="MPV1271" s="103"/>
      <c r="MPW1271" s="103"/>
      <c r="MPX1271" s="103"/>
      <c r="MPY1271" s="103"/>
      <c r="MPZ1271" s="103"/>
      <c r="MQA1271" s="103"/>
      <c r="MQB1271" s="103"/>
      <c r="MQC1271" s="103"/>
      <c r="MQD1271" s="103"/>
      <c r="MQE1271" s="103"/>
      <c r="MQF1271" s="103"/>
      <c r="MQG1271" s="103"/>
      <c r="MQH1271" s="103"/>
      <c r="MQI1271" s="103"/>
      <c r="MQJ1271" s="103"/>
      <c r="MQK1271" s="103"/>
      <c r="MQL1271" s="103"/>
      <c r="MQM1271" s="103"/>
      <c r="MQN1271" s="103"/>
      <c r="MQO1271" s="103"/>
      <c r="MQP1271" s="103"/>
      <c r="MQQ1271" s="103"/>
      <c r="MQR1271" s="103"/>
      <c r="MQS1271" s="103"/>
      <c r="MQT1271" s="103"/>
      <c r="MQU1271" s="103"/>
      <c r="MQV1271" s="103"/>
      <c r="MQW1271" s="103"/>
      <c r="MQX1271" s="103"/>
      <c r="MQY1271" s="103"/>
      <c r="MQZ1271" s="103"/>
      <c r="MRA1271" s="103"/>
      <c r="MRB1271" s="103"/>
      <c r="MRC1271" s="103"/>
      <c r="MRD1271" s="103"/>
      <c r="MRE1271" s="103"/>
      <c r="MRF1271" s="103"/>
      <c r="MRG1271" s="103"/>
      <c r="MRH1271" s="103"/>
      <c r="MRI1271" s="103"/>
      <c r="MRJ1271" s="103"/>
      <c r="MRK1271" s="103"/>
      <c r="MRL1271" s="103"/>
      <c r="MRM1271" s="103"/>
      <c r="MRN1271" s="103"/>
      <c r="MRO1271" s="103"/>
      <c r="MRP1271" s="103"/>
      <c r="MRQ1271" s="103"/>
      <c r="MRR1271" s="103"/>
      <c r="MRS1271" s="103"/>
      <c r="MRT1271" s="103"/>
      <c r="MRU1271" s="103"/>
      <c r="MRV1271" s="103"/>
      <c r="MRW1271" s="103"/>
      <c r="MRX1271" s="103"/>
      <c r="MRY1271" s="103"/>
      <c r="MRZ1271" s="103"/>
      <c r="MSA1271" s="103"/>
      <c r="MSB1271" s="103"/>
      <c r="MSC1271" s="103"/>
      <c r="MSD1271" s="103"/>
      <c r="MSE1271" s="103"/>
      <c r="MSF1271" s="103"/>
      <c r="MSG1271" s="103"/>
      <c r="MSH1271" s="103"/>
      <c r="MSI1271" s="103"/>
      <c r="MSJ1271" s="103"/>
      <c r="MSK1271" s="103"/>
      <c r="MSL1271" s="103"/>
      <c r="MSM1271" s="103"/>
      <c r="MSN1271" s="103"/>
      <c r="MSO1271" s="103"/>
      <c r="MSP1271" s="103"/>
      <c r="MSQ1271" s="103"/>
      <c r="MSR1271" s="103"/>
      <c r="MSS1271" s="103"/>
      <c r="MST1271" s="103"/>
      <c r="MSU1271" s="103"/>
      <c r="MSV1271" s="103"/>
      <c r="MSW1271" s="103"/>
      <c r="MSX1271" s="103"/>
      <c r="MSY1271" s="103"/>
      <c r="MSZ1271" s="103"/>
      <c r="MTA1271" s="103"/>
      <c r="MTB1271" s="103"/>
      <c r="MTC1271" s="103"/>
      <c r="MTD1271" s="103"/>
      <c r="MTE1271" s="103"/>
      <c r="MTF1271" s="103"/>
      <c r="MTG1271" s="103"/>
      <c r="MTH1271" s="103"/>
      <c r="MTI1271" s="103"/>
      <c r="MTJ1271" s="103"/>
      <c r="MTK1271" s="103"/>
      <c r="MTL1271" s="103"/>
      <c r="MTM1271" s="103"/>
      <c r="MTN1271" s="103"/>
      <c r="MTO1271" s="103"/>
      <c r="MTP1271" s="103"/>
      <c r="MTQ1271" s="103"/>
      <c r="MTR1271" s="103"/>
      <c r="MTS1271" s="103"/>
      <c r="MTT1271" s="103"/>
      <c r="MTU1271" s="103"/>
      <c r="MTV1271" s="103"/>
      <c r="MTW1271" s="103"/>
      <c r="MTX1271" s="103"/>
      <c r="MTY1271" s="103"/>
      <c r="MTZ1271" s="103"/>
      <c r="MUA1271" s="103"/>
      <c r="MUB1271" s="103"/>
      <c r="MUC1271" s="103"/>
      <c r="MUD1271" s="103"/>
      <c r="MUE1271" s="103"/>
      <c r="MUF1271" s="103"/>
      <c r="MUG1271" s="103"/>
      <c r="MUH1271" s="103"/>
      <c r="MUI1271" s="103"/>
      <c r="MUJ1271" s="103"/>
      <c r="MUK1271" s="103"/>
      <c r="MUL1271" s="103"/>
      <c r="MUM1271" s="103"/>
      <c r="MUN1271" s="103"/>
      <c r="MUO1271" s="103"/>
      <c r="MUP1271" s="103"/>
      <c r="MUQ1271" s="103"/>
      <c r="MUR1271" s="103"/>
      <c r="MUS1271" s="103"/>
      <c r="MUT1271" s="103"/>
      <c r="MUU1271" s="103"/>
      <c r="MUV1271" s="103"/>
      <c r="MUW1271" s="103"/>
      <c r="MUX1271" s="103"/>
      <c r="MUY1271" s="103"/>
      <c r="MUZ1271" s="103"/>
      <c r="MVA1271" s="103"/>
      <c r="MVB1271" s="103"/>
      <c r="MVC1271" s="103"/>
      <c r="MVD1271" s="103"/>
      <c r="MVE1271" s="103"/>
      <c r="MVF1271" s="103"/>
      <c r="MVG1271" s="103"/>
      <c r="MVH1271" s="103"/>
      <c r="MVI1271" s="103"/>
      <c r="MVJ1271" s="103"/>
      <c r="MVK1271" s="103"/>
      <c r="MVL1271" s="103"/>
      <c r="MVM1271" s="103"/>
      <c r="MVN1271" s="103"/>
      <c r="MVO1271" s="103"/>
      <c r="MVP1271" s="103"/>
      <c r="MVQ1271" s="103"/>
      <c r="MVR1271" s="103"/>
      <c r="MVS1271" s="103"/>
      <c r="MVT1271" s="103"/>
      <c r="MVU1271" s="103"/>
      <c r="MVV1271" s="103"/>
      <c r="MVW1271" s="103"/>
      <c r="MVX1271" s="103"/>
      <c r="MVY1271" s="103"/>
      <c r="MVZ1271" s="103"/>
      <c r="MWA1271" s="103"/>
      <c r="MWB1271" s="103"/>
      <c r="MWC1271" s="103"/>
      <c r="MWD1271" s="103"/>
      <c r="MWE1271" s="103"/>
      <c r="MWF1271" s="103"/>
      <c r="MWG1271" s="103"/>
      <c r="MWH1271" s="103"/>
      <c r="MWI1271" s="103"/>
      <c r="MWJ1271" s="103"/>
      <c r="MWK1271" s="103"/>
      <c r="MWL1271" s="103"/>
      <c r="MWM1271" s="103"/>
      <c r="MWN1271" s="103"/>
      <c r="MWO1271" s="103"/>
      <c r="MWP1271" s="103"/>
      <c r="MWQ1271" s="103"/>
      <c r="MWR1271" s="103"/>
      <c r="MWS1271" s="103"/>
      <c r="MWT1271" s="103"/>
      <c r="MWU1271" s="103"/>
      <c r="MWV1271" s="103"/>
      <c r="MWW1271" s="103"/>
      <c r="MWX1271" s="103"/>
      <c r="MWY1271" s="103"/>
      <c r="MWZ1271" s="103"/>
      <c r="MXA1271" s="103"/>
      <c r="MXB1271" s="103"/>
      <c r="MXC1271" s="103"/>
      <c r="MXD1271" s="103"/>
      <c r="MXE1271" s="103"/>
      <c r="MXF1271" s="103"/>
      <c r="MXG1271" s="103"/>
      <c r="MXH1271" s="103"/>
      <c r="MXI1271" s="103"/>
      <c r="MXJ1271" s="103"/>
      <c r="MXK1271" s="103"/>
      <c r="MXL1271" s="103"/>
      <c r="MXM1271" s="103"/>
      <c r="MXN1271" s="103"/>
      <c r="MXO1271" s="103"/>
      <c r="MXP1271" s="103"/>
      <c r="MXQ1271" s="103"/>
      <c r="MXR1271" s="103"/>
      <c r="MXS1271" s="103"/>
      <c r="MXT1271" s="103"/>
      <c r="MXU1271" s="103"/>
      <c r="MXV1271" s="103"/>
      <c r="MXW1271" s="103"/>
      <c r="MXX1271" s="103"/>
      <c r="MXY1271" s="103"/>
      <c r="MXZ1271" s="103"/>
      <c r="MYA1271" s="103"/>
      <c r="MYB1271" s="103"/>
      <c r="MYC1271" s="103"/>
      <c r="MYD1271" s="103"/>
      <c r="MYE1271" s="103"/>
      <c r="MYF1271" s="103"/>
      <c r="MYG1271" s="103"/>
      <c r="MYH1271" s="103"/>
      <c r="MYI1271" s="103"/>
      <c r="MYJ1271" s="103"/>
      <c r="MYK1271" s="103"/>
      <c r="MYL1271" s="103"/>
      <c r="MYM1271" s="103"/>
      <c r="MYN1271" s="103"/>
      <c r="MYO1271" s="103"/>
      <c r="MYP1271" s="103"/>
      <c r="MYQ1271" s="103"/>
      <c r="MYR1271" s="103"/>
      <c r="MYS1271" s="103"/>
      <c r="MYT1271" s="103"/>
      <c r="MYU1271" s="103"/>
      <c r="MYV1271" s="103"/>
      <c r="MYW1271" s="103"/>
      <c r="MYX1271" s="103"/>
      <c r="MYY1271" s="103"/>
      <c r="MYZ1271" s="103"/>
      <c r="MZA1271" s="103"/>
      <c r="MZB1271" s="103"/>
      <c r="MZC1271" s="103"/>
      <c r="MZD1271" s="103"/>
      <c r="MZE1271" s="103"/>
      <c r="MZF1271" s="103"/>
      <c r="MZG1271" s="103"/>
      <c r="MZH1271" s="103"/>
      <c r="MZI1271" s="103"/>
      <c r="MZJ1271" s="103"/>
      <c r="MZK1271" s="103"/>
      <c r="MZL1271" s="103"/>
      <c r="MZM1271" s="103"/>
      <c r="MZN1271" s="103"/>
      <c r="MZO1271" s="103"/>
      <c r="MZP1271" s="103"/>
      <c r="MZQ1271" s="103"/>
      <c r="MZR1271" s="103"/>
      <c r="MZS1271" s="103"/>
      <c r="MZT1271" s="103"/>
      <c r="MZU1271" s="103"/>
      <c r="MZV1271" s="103"/>
      <c r="MZW1271" s="103"/>
      <c r="MZX1271" s="103"/>
      <c r="MZY1271" s="103"/>
      <c r="MZZ1271" s="103"/>
      <c r="NAA1271" s="103"/>
      <c r="NAB1271" s="103"/>
      <c r="NAC1271" s="103"/>
      <c r="NAD1271" s="103"/>
      <c r="NAE1271" s="103"/>
      <c r="NAF1271" s="103"/>
      <c r="NAG1271" s="103"/>
      <c r="NAH1271" s="103"/>
      <c r="NAI1271" s="103"/>
      <c r="NAJ1271" s="103"/>
      <c r="NAK1271" s="103"/>
      <c r="NAL1271" s="103"/>
      <c r="NAM1271" s="103"/>
      <c r="NAN1271" s="103"/>
      <c r="NAO1271" s="103"/>
      <c r="NAP1271" s="103"/>
      <c r="NAQ1271" s="103"/>
      <c r="NAR1271" s="103"/>
      <c r="NAS1271" s="103"/>
      <c r="NAT1271" s="103"/>
      <c r="NAU1271" s="103"/>
      <c r="NAV1271" s="103"/>
      <c r="NAW1271" s="103"/>
      <c r="NAX1271" s="103"/>
      <c r="NAY1271" s="103"/>
      <c r="NAZ1271" s="103"/>
      <c r="NBA1271" s="103"/>
      <c r="NBB1271" s="103"/>
      <c r="NBC1271" s="103"/>
      <c r="NBD1271" s="103"/>
      <c r="NBE1271" s="103"/>
      <c r="NBF1271" s="103"/>
      <c r="NBG1271" s="103"/>
      <c r="NBH1271" s="103"/>
      <c r="NBI1271" s="103"/>
      <c r="NBJ1271" s="103"/>
      <c r="NBK1271" s="103"/>
      <c r="NBL1271" s="103"/>
      <c r="NBM1271" s="103"/>
      <c r="NBN1271" s="103"/>
      <c r="NBO1271" s="103"/>
      <c r="NBP1271" s="103"/>
      <c r="NBQ1271" s="103"/>
      <c r="NBR1271" s="103"/>
      <c r="NBS1271" s="103"/>
      <c r="NBT1271" s="103"/>
      <c r="NBU1271" s="103"/>
      <c r="NBV1271" s="103"/>
      <c r="NBW1271" s="103"/>
      <c r="NBX1271" s="103"/>
      <c r="NBY1271" s="103"/>
      <c r="NBZ1271" s="103"/>
      <c r="NCA1271" s="103"/>
      <c r="NCB1271" s="103"/>
      <c r="NCC1271" s="103"/>
      <c r="NCD1271" s="103"/>
      <c r="NCE1271" s="103"/>
      <c r="NCF1271" s="103"/>
      <c r="NCG1271" s="103"/>
      <c r="NCH1271" s="103"/>
      <c r="NCI1271" s="103"/>
      <c r="NCJ1271" s="103"/>
      <c r="NCK1271" s="103"/>
      <c r="NCL1271" s="103"/>
      <c r="NCM1271" s="103"/>
      <c r="NCN1271" s="103"/>
      <c r="NCO1271" s="103"/>
      <c r="NCP1271" s="103"/>
      <c r="NCQ1271" s="103"/>
      <c r="NCR1271" s="103"/>
      <c r="NCS1271" s="103"/>
      <c r="NCT1271" s="103"/>
      <c r="NCU1271" s="103"/>
      <c r="NCV1271" s="103"/>
      <c r="NCW1271" s="103"/>
      <c r="NCX1271" s="103"/>
      <c r="NCY1271" s="103"/>
      <c r="NCZ1271" s="103"/>
      <c r="NDA1271" s="103"/>
      <c r="NDB1271" s="103"/>
      <c r="NDC1271" s="103"/>
      <c r="NDD1271" s="103"/>
      <c r="NDE1271" s="103"/>
      <c r="NDF1271" s="103"/>
      <c r="NDG1271" s="103"/>
      <c r="NDH1271" s="103"/>
      <c r="NDI1271" s="103"/>
      <c r="NDJ1271" s="103"/>
      <c r="NDK1271" s="103"/>
      <c r="NDL1271" s="103"/>
      <c r="NDM1271" s="103"/>
      <c r="NDN1271" s="103"/>
      <c r="NDO1271" s="103"/>
      <c r="NDP1271" s="103"/>
      <c r="NDQ1271" s="103"/>
      <c r="NDR1271" s="103"/>
      <c r="NDS1271" s="103"/>
      <c r="NDT1271" s="103"/>
      <c r="NDU1271" s="103"/>
      <c r="NDV1271" s="103"/>
      <c r="NDW1271" s="103"/>
      <c r="NDX1271" s="103"/>
      <c r="NDY1271" s="103"/>
      <c r="NDZ1271" s="103"/>
      <c r="NEA1271" s="103"/>
      <c r="NEB1271" s="103"/>
      <c r="NEC1271" s="103"/>
      <c r="NED1271" s="103"/>
      <c r="NEE1271" s="103"/>
      <c r="NEF1271" s="103"/>
      <c r="NEG1271" s="103"/>
      <c r="NEH1271" s="103"/>
      <c r="NEI1271" s="103"/>
      <c r="NEJ1271" s="103"/>
      <c r="NEK1271" s="103"/>
      <c r="NEL1271" s="103"/>
      <c r="NEM1271" s="103"/>
      <c r="NEN1271" s="103"/>
      <c r="NEO1271" s="103"/>
      <c r="NEP1271" s="103"/>
      <c r="NEQ1271" s="103"/>
      <c r="NER1271" s="103"/>
      <c r="NES1271" s="103"/>
      <c r="NET1271" s="103"/>
      <c r="NEU1271" s="103"/>
      <c r="NEV1271" s="103"/>
      <c r="NEW1271" s="103"/>
      <c r="NEX1271" s="103"/>
      <c r="NEY1271" s="103"/>
      <c r="NEZ1271" s="103"/>
      <c r="NFA1271" s="103"/>
      <c r="NFB1271" s="103"/>
      <c r="NFC1271" s="103"/>
      <c r="NFD1271" s="103"/>
      <c r="NFE1271" s="103"/>
      <c r="NFF1271" s="103"/>
      <c r="NFG1271" s="103"/>
      <c r="NFH1271" s="103"/>
      <c r="NFI1271" s="103"/>
      <c r="NFJ1271" s="103"/>
      <c r="NFK1271" s="103"/>
      <c r="NFL1271" s="103"/>
      <c r="NFM1271" s="103"/>
      <c r="NFN1271" s="103"/>
      <c r="NFO1271" s="103"/>
      <c r="NFP1271" s="103"/>
      <c r="NFQ1271" s="103"/>
      <c r="NFR1271" s="103"/>
      <c r="NFS1271" s="103"/>
      <c r="NFT1271" s="103"/>
      <c r="NFU1271" s="103"/>
      <c r="NFV1271" s="103"/>
      <c r="NFW1271" s="103"/>
      <c r="NFX1271" s="103"/>
      <c r="NFY1271" s="103"/>
      <c r="NFZ1271" s="103"/>
      <c r="NGA1271" s="103"/>
      <c r="NGB1271" s="103"/>
      <c r="NGC1271" s="103"/>
      <c r="NGD1271" s="103"/>
      <c r="NGE1271" s="103"/>
      <c r="NGF1271" s="103"/>
      <c r="NGG1271" s="103"/>
      <c r="NGH1271" s="103"/>
      <c r="NGI1271" s="103"/>
      <c r="NGJ1271" s="103"/>
      <c r="NGK1271" s="103"/>
      <c r="NGL1271" s="103"/>
      <c r="NGM1271" s="103"/>
      <c r="NGN1271" s="103"/>
      <c r="NGO1271" s="103"/>
      <c r="NGP1271" s="103"/>
      <c r="NGQ1271" s="103"/>
      <c r="NGR1271" s="103"/>
      <c r="NGS1271" s="103"/>
      <c r="NGT1271" s="103"/>
      <c r="NGU1271" s="103"/>
      <c r="NGV1271" s="103"/>
      <c r="NGW1271" s="103"/>
      <c r="NGX1271" s="103"/>
      <c r="NGY1271" s="103"/>
      <c r="NGZ1271" s="103"/>
      <c r="NHA1271" s="103"/>
      <c r="NHB1271" s="103"/>
      <c r="NHC1271" s="103"/>
      <c r="NHD1271" s="103"/>
      <c r="NHE1271" s="103"/>
      <c r="NHF1271" s="103"/>
      <c r="NHG1271" s="103"/>
      <c r="NHH1271" s="103"/>
      <c r="NHI1271" s="103"/>
      <c r="NHJ1271" s="103"/>
      <c r="NHK1271" s="103"/>
      <c r="NHL1271" s="103"/>
      <c r="NHM1271" s="103"/>
      <c r="NHN1271" s="103"/>
      <c r="NHO1271" s="103"/>
      <c r="NHP1271" s="103"/>
      <c r="NHQ1271" s="103"/>
      <c r="NHR1271" s="103"/>
      <c r="NHS1271" s="103"/>
      <c r="NHT1271" s="103"/>
      <c r="NHU1271" s="103"/>
      <c r="NHV1271" s="103"/>
      <c r="NHW1271" s="103"/>
      <c r="NHX1271" s="103"/>
      <c r="NHY1271" s="103"/>
      <c r="NHZ1271" s="103"/>
      <c r="NIA1271" s="103"/>
      <c r="NIB1271" s="103"/>
      <c r="NIC1271" s="103"/>
      <c r="NID1271" s="103"/>
      <c r="NIE1271" s="103"/>
      <c r="NIF1271" s="103"/>
      <c r="NIG1271" s="103"/>
      <c r="NIH1271" s="103"/>
      <c r="NII1271" s="103"/>
      <c r="NIJ1271" s="103"/>
      <c r="NIK1271" s="103"/>
      <c r="NIL1271" s="103"/>
      <c r="NIM1271" s="103"/>
      <c r="NIN1271" s="103"/>
      <c r="NIO1271" s="103"/>
      <c r="NIP1271" s="103"/>
      <c r="NIQ1271" s="103"/>
      <c r="NIR1271" s="103"/>
      <c r="NIS1271" s="103"/>
      <c r="NIT1271" s="103"/>
      <c r="NIU1271" s="103"/>
      <c r="NIV1271" s="103"/>
      <c r="NIW1271" s="103"/>
      <c r="NIX1271" s="103"/>
      <c r="NIY1271" s="103"/>
      <c r="NIZ1271" s="103"/>
      <c r="NJA1271" s="103"/>
      <c r="NJB1271" s="103"/>
      <c r="NJC1271" s="103"/>
      <c r="NJD1271" s="103"/>
      <c r="NJE1271" s="103"/>
      <c r="NJF1271" s="103"/>
      <c r="NJG1271" s="103"/>
      <c r="NJH1271" s="103"/>
      <c r="NJI1271" s="103"/>
      <c r="NJJ1271" s="103"/>
      <c r="NJK1271" s="103"/>
      <c r="NJL1271" s="103"/>
      <c r="NJM1271" s="103"/>
      <c r="NJN1271" s="103"/>
      <c r="NJO1271" s="103"/>
      <c r="NJP1271" s="103"/>
      <c r="NJQ1271" s="103"/>
      <c r="NJR1271" s="103"/>
      <c r="NJS1271" s="103"/>
      <c r="NJT1271" s="103"/>
      <c r="NJU1271" s="103"/>
      <c r="NJV1271" s="103"/>
      <c r="NJW1271" s="103"/>
      <c r="NJX1271" s="103"/>
      <c r="NJY1271" s="103"/>
      <c r="NJZ1271" s="103"/>
      <c r="NKA1271" s="103"/>
      <c r="NKB1271" s="103"/>
      <c r="NKC1271" s="103"/>
      <c r="NKD1271" s="103"/>
      <c r="NKE1271" s="103"/>
      <c r="NKF1271" s="103"/>
      <c r="NKG1271" s="103"/>
      <c r="NKH1271" s="103"/>
      <c r="NKI1271" s="103"/>
      <c r="NKJ1271" s="103"/>
      <c r="NKK1271" s="103"/>
      <c r="NKL1271" s="103"/>
      <c r="NKM1271" s="103"/>
      <c r="NKN1271" s="103"/>
      <c r="NKO1271" s="103"/>
      <c r="NKP1271" s="103"/>
      <c r="NKQ1271" s="103"/>
      <c r="NKR1271" s="103"/>
      <c r="NKS1271" s="103"/>
      <c r="NKT1271" s="103"/>
      <c r="NKU1271" s="103"/>
      <c r="NKV1271" s="103"/>
      <c r="NKW1271" s="103"/>
      <c r="NKX1271" s="103"/>
      <c r="NKY1271" s="103"/>
      <c r="NKZ1271" s="103"/>
      <c r="NLA1271" s="103"/>
      <c r="NLB1271" s="103"/>
      <c r="NLC1271" s="103"/>
      <c r="NLD1271" s="103"/>
      <c r="NLE1271" s="103"/>
      <c r="NLF1271" s="103"/>
      <c r="NLG1271" s="103"/>
      <c r="NLH1271" s="103"/>
      <c r="NLI1271" s="103"/>
      <c r="NLJ1271" s="103"/>
      <c r="NLK1271" s="103"/>
      <c r="NLL1271" s="103"/>
      <c r="NLM1271" s="103"/>
      <c r="NLN1271" s="103"/>
      <c r="NLO1271" s="103"/>
      <c r="NLP1271" s="103"/>
      <c r="NLQ1271" s="103"/>
      <c r="NLR1271" s="103"/>
      <c r="NLS1271" s="103"/>
      <c r="NLT1271" s="103"/>
      <c r="NLU1271" s="103"/>
      <c r="NLV1271" s="103"/>
      <c r="NLW1271" s="103"/>
      <c r="NLX1271" s="103"/>
      <c r="NLY1271" s="103"/>
      <c r="NLZ1271" s="103"/>
      <c r="NMA1271" s="103"/>
      <c r="NMB1271" s="103"/>
      <c r="NMC1271" s="103"/>
      <c r="NMD1271" s="103"/>
      <c r="NME1271" s="103"/>
      <c r="NMF1271" s="103"/>
      <c r="NMG1271" s="103"/>
      <c r="NMH1271" s="103"/>
      <c r="NMI1271" s="103"/>
      <c r="NMJ1271" s="103"/>
      <c r="NMK1271" s="103"/>
      <c r="NML1271" s="103"/>
      <c r="NMM1271" s="103"/>
      <c r="NMN1271" s="103"/>
      <c r="NMO1271" s="103"/>
      <c r="NMP1271" s="103"/>
      <c r="NMQ1271" s="103"/>
      <c r="NMR1271" s="103"/>
      <c r="NMS1271" s="103"/>
      <c r="NMT1271" s="103"/>
      <c r="NMU1271" s="103"/>
      <c r="NMV1271" s="103"/>
      <c r="NMW1271" s="103"/>
      <c r="NMX1271" s="103"/>
      <c r="NMY1271" s="103"/>
      <c r="NMZ1271" s="103"/>
      <c r="NNA1271" s="103"/>
      <c r="NNB1271" s="103"/>
      <c r="NNC1271" s="103"/>
      <c r="NND1271" s="103"/>
      <c r="NNE1271" s="103"/>
      <c r="NNF1271" s="103"/>
      <c r="NNG1271" s="103"/>
      <c r="NNH1271" s="103"/>
      <c r="NNI1271" s="103"/>
      <c r="NNJ1271" s="103"/>
      <c r="NNK1271" s="103"/>
      <c r="NNL1271" s="103"/>
      <c r="NNM1271" s="103"/>
      <c r="NNN1271" s="103"/>
      <c r="NNO1271" s="103"/>
      <c r="NNP1271" s="103"/>
      <c r="NNQ1271" s="103"/>
      <c r="NNR1271" s="103"/>
      <c r="NNS1271" s="103"/>
      <c r="NNT1271" s="103"/>
      <c r="NNU1271" s="103"/>
      <c r="NNV1271" s="103"/>
      <c r="NNW1271" s="103"/>
      <c r="NNX1271" s="103"/>
      <c r="NNY1271" s="103"/>
      <c r="NNZ1271" s="103"/>
      <c r="NOA1271" s="103"/>
      <c r="NOB1271" s="103"/>
      <c r="NOC1271" s="103"/>
      <c r="NOD1271" s="103"/>
      <c r="NOE1271" s="103"/>
      <c r="NOF1271" s="103"/>
      <c r="NOG1271" s="103"/>
      <c r="NOH1271" s="103"/>
      <c r="NOI1271" s="103"/>
      <c r="NOJ1271" s="103"/>
      <c r="NOK1271" s="103"/>
      <c r="NOL1271" s="103"/>
      <c r="NOM1271" s="103"/>
      <c r="NON1271" s="103"/>
      <c r="NOO1271" s="103"/>
      <c r="NOP1271" s="103"/>
      <c r="NOQ1271" s="103"/>
      <c r="NOR1271" s="103"/>
      <c r="NOS1271" s="103"/>
      <c r="NOT1271" s="103"/>
      <c r="NOU1271" s="103"/>
      <c r="NOV1271" s="103"/>
      <c r="NOW1271" s="103"/>
      <c r="NOX1271" s="103"/>
      <c r="NOY1271" s="103"/>
      <c r="NOZ1271" s="103"/>
      <c r="NPA1271" s="103"/>
      <c r="NPB1271" s="103"/>
      <c r="NPC1271" s="103"/>
      <c r="NPD1271" s="103"/>
      <c r="NPE1271" s="103"/>
      <c r="NPF1271" s="103"/>
      <c r="NPG1271" s="103"/>
      <c r="NPH1271" s="103"/>
      <c r="NPI1271" s="103"/>
      <c r="NPJ1271" s="103"/>
      <c r="NPK1271" s="103"/>
      <c r="NPL1271" s="103"/>
      <c r="NPM1271" s="103"/>
      <c r="NPN1271" s="103"/>
      <c r="NPO1271" s="103"/>
      <c r="NPP1271" s="103"/>
      <c r="NPQ1271" s="103"/>
      <c r="NPR1271" s="103"/>
      <c r="NPS1271" s="103"/>
      <c r="NPT1271" s="103"/>
      <c r="NPU1271" s="103"/>
      <c r="NPV1271" s="103"/>
      <c r="NPW1271" s="103"/>
      <c r="NPX1271" s="103"/>
      <c r="NPY1271" s="103"/>
      <c r="NPZ1271" s="103"/>
      <c r="NQA1271" s="103"/>
      <c r="NQB1271" s="103"/>
      <c r="NQC1271" s="103"/>
      <c r="NQD1271" s="103"/>
      <c r="NQE1271" s="103"/>
      <c r="NQF1271" s="103"/>
      <c r="NQG1271" s="103"/>
      <c r="NQH1271" s="103"/>
      <c r="NQI1271" s="103"/>
      <c r="NQJ1271" s="103"/>
      <c r="NQK1271" s="103"/>
      <c r="NQL1271" s="103"/>
      <c r="NQM1271" s="103"/>
      <c r="NQN1271" s="103"/>
      <c r="NQO1271" s="103"/>
      <c r="NQP1271" s="103"/>
      <c r="NQQ1271" s="103"/>
      <c r="NQR1271" s="103"/>
      <c r="NQS1271" s="103"/>
      <c r="NQT1271" s="103"/>
      <c r="NQU1271" s="103"/>
      <c r="NQV1271" s="103"/>
      <c r="NQW1271" s="103"/>
      <c r="NQX1271" s="103"/>
      <c r="NQY1271" s="103"/>
      <c r="NQZ1271" s="103"/>
      <c r="NRA1271" s="103"/>
      <c r="NRB1271" s="103"/>
      <c r="NRC1271" s="103"/>
      <c r="NRD1271" s="103"/>
      <c r="NRE1271" s="103"/>
      <c r="NRF1271" s="103"/>
      <c r="NRG1271" s="103"/>
      <c r="NRH1271" s="103"/>
      <c r="NRI1271" s="103"/>
      <c r="NRJ1271" s="103"/>
      <c r="NRK1271" s="103"/>
      <c r="NRL1271" s="103"/>
      <c r="NRM1271" s="103"/>
      <c r="NRN1271" s="103"/>
      <c r="NRO1271" s="103"/>
      <c r="NRP1271" s="103"/>
      <c r="NRQ1271" s="103"/>
      <c r="NRR1271" s="103"/>
      <c r="NRS1271" s="103"/>
      <c r="NRT1271" s="103"/>
      <c r="NRU1271" s="103"/>
      <c r="NRV1271" s="103"/>
      <c r="NRW1271" s="103"/>
      <c r="NRX1271" s="103"/>
      <c r="NRY1271" s="103"/>
      <c r="NRZ1271" s="103"/>
      <c r="NSA1271" s="103"/>
      <c r="NSB1271" s="103"/>
      <c r="NSC1271" s="103"/>
      <c r="NSD1271" s="103"/>
      <c r="NSE1271" s="103"/>
      <c r="NSF1271" s="103"/>
      <c r="NSG1271" s="103"/>
      <c r="NSH1271" s="103"/>
      <c r="NSI1271" s="103"/>
      <c r="NSJ1271" s="103"/>
      <c r="NSK1271" s="103"/>
      <c r="NSL1271" s="103"/>
      <c r="NSM1271" s="103"/>
      <c r="NSN1271" s="103"/>
      <c r="NSO1271" s="103"/>
      <c r="NSP1271" s="103"/>
      <c r="NSQ1271" s="103"/>
      <c r="NSR1271" s="103"/>
      <c r="NSS1271" s="103"/>
      <c r="NST1271" s="103"/>
      <c r="NSU1271" s="103"/>
      <c r="NSV1271" s="103"/>
      <c r="NSW1271" s="103"/>
      <c r="NSX1271" s="103"/>
      <c r="NSY1271" s="103"/>
      <c r="NSZ1271" s="103"/>
      <c r="NTA1271" s="103"/>
      <c r="NTB1271" s="103"/>
      <c r="NTC1271" s="103"/>
      <c r="NTD1271" s="103"/>
      <c r="NTE1271" s="103"/>
      <c r="NTF1271" s="103"/>
      <c r="NTG1271" s="103"/>
      <c r="NTH1271" s="103"/>
      <c r="NTI1271" s="103"/>
      <c r="NTJ1271" s="103"/>
      <c r="NTK1271" s="103"/>
      <c r="NTL1271" s="103"/>
      <c r="NTM1271" s="103"/>
      <c r="NTN1271" s="103"/>
      <c r="NTO1271" s="103"/>
      <c r="NTP1271" s="103"/>
      <c r="NTQ1271" s="103"/>
      <c r="NTR1271" s="103"/>
      <c r="NTS1271" s="103"/>
      <c r="NTT1271" s="103"/>
      <c r="NTU1271" s="103"/>
      <c r="NTV1271" s="103"/>
      <c r="NTW1271" s="103"/>
      <c r="NTX1271" s="103"/>
      <c r="NTY1271" s="103"/>
      <c r="NTZ1271" s="103"/>
      <c r="NUA1271" s="103"/>
      <c r="NUB1271" s="103"/>
      <c r="NUC1271" s="103"/>
      <c r="NUD1271" s="103"/>
      <c r="NUE1271" s="103"/>
      <c r="NUF1271" s="103"/>
      <c r="NUG1271" s="103"/>
      <c r="NUH1271" s="103"/>
      <c r="NUI1271" s="103"/>
      <c r="NUJ1271" s="103"/>
      <c r="NUK1271" s="103"/>
      <c r="NUL1271" s="103"/>
      <c r="NUM1271" s="103"/>
      <c r="NUN1271" s="103"/>
      <c r="NUO1271" s="103"/>
      <c r="NUP1271" s="103"/>
      <c r="NUQ1271" s="103"/>
      <c r="NUR1271" s="103"/>
      <c r="NUS1271" s="103"/>
      <c r="NUT1271" s="103"/>
      <c r="NUU1271" s="103"/>
      <c r="NUV1271" s="103"/>
      <c r="NUW1271" s="103"/>
      <c r="NUX1271" s="103"/>
      <c r="NUY1271" s="103"/>
      <c r="NUZ1271" s="103"/>
      <c r="NVA1271" s="103"/>
      <c r="NVB1271" s="103"/>
      <c r="NVC1271" s="103"/>
      <c r="NVD1271" s="103"/>
      <c r="NVE1271" s="103"/>
      <c r="NVF1271" s="103"/>
      <c r="NVG1271" s="103"/>
      <c r="NVH1271" s="103"/>
      <c r="NVI1271" s="103"/>
      <c r="NVJ1271" s="103"/>
      <c r="NVK1271" s="103"/>
      <c r="NVL1271" s="103"/>
      <c r="NVM1271" s="103"/>
      <c r="NVN1271" s="103"/>
      <c r="NVO1271" s="103"/>
      <c r="NVP1271" s="103"/>
      <c r="NVQ1271" s="103"/>
      <c r="NVR1271" s="103"/>
      <c r="NVS1271" s="103"/>
      <c r="NVT1271" s="103"/>
      <c r="NVU1271" s="103"/>
      <c r="NVV1271" s="103"/>
      <c r="NVW1271" s="103"/>
      <c r="NVX1271" s="103"/>
      <c r="NVY1271" s="103"/>
      <c r="NVZ1271" s="103"/>
      <c r="NWA1271" s="103"/>
      <c r="NWB1271" s="103"/>
      <c r="NWC1271" s="103"/>
      <c r="NWD1271" s="103"/>
      <c r="NWE1271" s="103"/>
      <c r="NWF1271" s="103"/>
      <c r="NWG1271" s="103"/>
      <c r="NWH1271" s="103"/>
      <c r="NWI1271" s="103"/>
      <c r="NWJ1271" s="103"/>
      <c r="NWK1271" s="103"/>
      <c r="NWL1271" s="103"/>
      <c r="NWM1271" s="103"/>
      <c r="NWN1271" s="103"/>
      <c r="NWO1271" s="103"/>
      <c r="NWP1271" s="103"/>
      <c r="NWQ1271" s="103"/>
      <c r="NWR1271" s="103"/>
      <c r="NWS1271" s="103"/>
      <c r="NWT1271" s="103"/>
      <c r="NWU1271" s="103"/>
      <c r="NWV1271" s="103"/>
      <c r="NWW1271" s="103"/>
      <c r="NWX1271" s="103"/>
      <c r="NWY1271" s="103"/>
      <c r="NWZ1271" s="103"/>
      <c r="NXA1271" s="103"/>
      <c r="NXB1271" s="103"/>
      <c r="NXC1271" s="103"/>
      <c r="NXD1271" s="103"/>
      <c r="NXE1271" s="103"/>
      <c r="NXF1271" s="103"/>
      <c r="NXG1271" s="103"/>
      <c r="NXH1271" s="103"/>
      <c r="NXI1271" s="103"/>
      <c r="NXJ1271" s="103"/>
      <c r="NXK1271" s="103"/>
      <c r="NXL1271" s="103"/>
      <c r="NXM1271" s="103"/>
      <c r="NXN1271" s="103"/>
      <c r="NXO1271" s="103"/>
      <c r="NXP1271" s="103"/>
      <c r="NXQ1271" s="103"/>
      <c r="NXR1271" s="103"/>
      <c r="NXS1271" s="103"/>
      <c r="NXT1271" s="103"/>
      <c r="NXU1271" s="103"/>
      <c r="NXV1271" s="103"/>
      <c r="NXW1271" s="103"/>
      <c r="NXX1271" s="103"/>
      <c r="NXY1271" s="103"/>
      <c r="NXZ1271" s="103"/>
      <c r="NYA1271" s="103"/>
      <c r="NYB1271" s="103"/>
      <c r="NYC1271" s="103"/>
      <c r="NYD1271" s="103"/>
      <c r="NYE1271" s="103"/>
      <c r="NYF1271" s="103"/>
      <c r="NYG1271" s="103"/>
      <c r="NYH1271" s="103"/>
      <c r="NYI1271" s="103"/>
      <c r="NYJ1271" s="103"/>
      <c r="NYK1271" s="103"/>
      <c r="NYL1271" s="103"/>
      <c r="NYM1271" s="103"/>
      <c r="NYN1271" s="103"/>
      <c r="NYO1271" s="103"/>
      <c r="NYP1271" s="103"/>
      <c r="NYQ1271" s="103"/>
      <c r="NYR1271" s="103"/>
      <c r="NYS1271" s="103"/>
      <c r="NYT1271" s="103"/>
      <c r="NYU1271" s="103"/>
      <c r="NYV1271" s="103"/>
      <c r="NYW1271" s="103"/>
      <c r="NYX1271" s="103"/>
      <c r="NYY1271" s="103"/>
      <c r="NYZ1271" s="103"/>
      <c r="NZA1271" s="103"/>
      <c r="NZB1271" s="103"/>
      <c r="NZC1271" s="103"/>
      <c r="NZD1271" s="103"/>
      <c r="NZE1271" s="103"/>
      <c r="NZF1271" s="103"/>
      <c r="NZG1271" s="103"/>
      <c r="NZH1271" s="103"/>
      <c r="NZI1271" s="103"/>
      <c r="NZJ1271" s="103"/>
      <c r="NZK1271" s="103"/>
      <c r="NZL1271" s="103"/>
      <c r="NZM1271" s="103"/>
      <c r="NZN1271" s="103"/>
      <c r="NZO1271" s="103"/>
      <c r="NZP1271" s="103"/>
      <c r="NZQ1271" s="103"/>
      <c r="NZR1271" s="103"/>
      <c r="NZS1271" s="103"/>
      <c r="NZT1271" s="103"/>
      <c r="NZU1271" s="103"/>
      <c r="NZV1271" s="103"/>
      <c r="NZW1271" s="103"/>
      <c r="NZX1271" s="103"/>
      <c r="NZY1271" s="103"/>
      <c r="NZZ1271" s="103"/>
      <c r="OAA1271" s="103"/>
      <c r="OAB1271" s="103"/>
      <c r="OAC1271" s="103"/>
      <c r="OAD1271" s="103"/>
      <c r="OAE1271" s="103"/>
      <c r="OAF1271" s="103"/>
      <c r="OAG1271" s="103"/>
      <c r="OAH1271" s="103"/>
      <c r="OAI1271" s="103"/>
      <c r="OAJ1271" s="103"/>
      <c r="OAK1271" s="103"/>
      <c r="OAL1271" s="103"/>
      <c r="OAM1271" s="103"/>
      <c r="OAN1271" s="103"/>
      <c r="OAO1271" s="103"/>
      <c r="OAP1271" s="103"/>
      <c r="OAQ1271" s="103"/>
      <c r="OAR1271" s="103"/>
      <c r="OAS1271" s="103"/>
      <c r="OAT1271" s="103"/>
      <c r="OAU1271" s="103"/>
      <c r="OAV1271" s="103"/>
      <c r="OAW1271" s="103"/>
      <c r="OAX1271" s="103"/>
      <c r="OAY1271" s="103"/>
      <c r="OAZ1271" s="103"/>
      <c r="OBA1271" s="103"/>
      <c r="OBB1271" s="103"/>
      <c r="OBC1271" s="103"/>
      <c r="OBD1271" s="103"/>
      <c r="OBE1271" s="103"/>
      <c r="OBF1271" s="103"/>
      <c r="OBG1271" s="103"/>
      <c r="OBH1271" s="103"/>
      <c r="OBI1271" s="103"/>
      <c r="OBJ1271" s="103"/>
      <c r="OBK1271" s="103"/>
      <c r="OBL1271" s="103"/>
      <c r="OBM1271" s="103"/>
      <c r="OBN1271" s="103"/>
      <c r="OBO1271" s="103"/>
      <c r="OBP1271" s="103"/>
      <c r="OBQ1271" s="103"/>
      <c r="OBR1271" s="103"/>
      <c r="OBS1271" s="103"/>
      <c r="OBT1271" s="103"/>
      <c r="OBU1271" s="103"/>
      <c r="OBV1271" s="103"/>
      <c r="OBW1271" s="103"/>
      <c r="OBX1271" s="103"/>
      <c r="OBY1271" s="103"/>
      <c r="OBZ1271" s="103"/>
      <c r="OCA1271" s="103"/>
      <c r="OCB1271" s="103"/>
      <c r="OCC1271" s="103"/>
      <c r="OCD1271" s="103"/>
      <c r="OCE1271" s="103"/>
      <c r="OCF1271" s="103"/>
      <c r="OCG1271" s="103"/>
      <c r="OCH1271" s="103"/>
      <c r="OCI1271" s="103"/>
      <c r="OCJ1271" s="103"/>
      <c r="OCK1271" s="103"/>
      <c r="OCL1271" s="103"/>
      <c r="OCM1271" s="103"/>
      <c r="OCN1271" s="103"/>
      <c r="OCO1271" s="103"/>
      <c r="OCP1271" s="103"/>
      <c r="OCQ1271" s="103"/>
      <c r="OCR1271" s="103"/>
      <c r="OCS1271" s="103"/>
      <c r="OCT1271" s="103"/>
      <c r="OCU1271" s="103"/>
      <c r="OCV1271" s="103"/>
      <c r="OCW1271" s="103"/>
      <c r="OCX1271" s="103"/>
      <c r="OCY1271" s="103"/>
      <c r="OCZ1271" s="103"/>
      <c r="ODA1271" s="103"/>
      <c r="ODB1271" s="103"/>
      <c r="ODC1271" s="103"/>
      <c r="ODD1271" s="103"/>
      <c r="ODE1271" s="103"/>
      <c r="ODF1271" s="103"/>
      <c r="ODG1271" s="103"/>
      <c r="ODH1271" s="103"/>
      <c r="ODI1271" s="103"/>
      <c r="ODJ1271" s="103"/>
      <c r="ODK1271" s="103"/>
      <c r="ODL1271" s="103"/>
      <c r="ODM1271" s="103"/>
      <c r="ODN1271" s="103"/>
      <c r="ODO1271" s="103"/>
      <c r="ODP1271" s="103"/>
      <c r="ODQ1271" s="103"/>
      <c r="ODR1271" s="103"/>
      <c r="ODS1271" s="103"/>
      <c r="ODT1271" s="103"/>
      <c r="ODU1271" s="103"/>
      <c r="ODV1271" s="103"/>
      <c r="ODW1271" s="103"/>
      <c r="ODX1271" s="103"/>
      <c r="ODY1271" s="103"/>
      <c r="ODZ1271" s="103"/>
      <c r="OEA1271" s="103"/>
      <c r="OEB1271" s="103"/>
      <c r="OEC1271" s="103"/>
      <c r="OED1271" s="103"/>
      <c r="OEE1271" s="103"/>
      <c r="OEF1271" s="103"/>
      <c r="OEG1271" s="103"/>
      <c r="OEH1271" s="103"/>
      <c r="OEI1271" s="103"/>
      <c r="OEJ1271" s="103"/>
      <c r="OEK1271" s="103"/>
      <c r="OEL1271" s="103"/>
      <c r="OEM1271" s="103"/>
      <c r="OEN1271" s="103"/>
      <c r="OEO1271" s="103"/>
      <c r="OEP1271" s="103"/>
      <c r="OEQ1271" s="103"/>
      <c r="OER1271" s="103"/>
      <c r="OES1271" s="103"/>
      <c r="OET1271" s="103"/>
      <c r="OEU1271" s="103"/>
      <c r="OEV1271" s="103"/>
      <c r="OEW1271" s="103"/>
      <c r="OEX1271" s="103"/>
      <c r="OEY1271" s="103"/>
      <c r="OEZ1271" s="103"/>
      <c r="OFA1271" s="103"/>
      <c r="OFB1271" s="103"/>
      <c r="OFC1271" s="103"/>
      <c r="OFD1271" s="103"/>
      <c r="OFE1271" s="103"/>
      <c r="OFF1271" s="103"/>
      <c r="OFG1271" s="103"/>
      <c r="OFH1271" s="103"/>
      <c r="OFI1271" s="103"/>
      <c r="OFJ1271" s="103"/>
      <c r="OFK1271" s="103"/>
      <c r="OFL1271" s="103"/>
      <c r="OFM1271" s="103"/>
      <c r="OFN1271" s="103"/>
      <c r="OFO1271" s="103"/>
      <c r="OFP1271" s="103"/>
      <c r="OFQ1271" s="103"/>
      <c r="OFR1271" s="103"/>
      <c r="OFS1271" s="103"/>
      <c r="OFT1271" s="103"/>
      <c r="OFU1271" s="103"/>
      <c r="OFV1271" s="103"/>
      <c r="OFW1271" s="103"/>
      <c r="OFX1271" s="103"/>
      <c r="OFY1271" s="103"/>
      <c r="OFZ1271" s="103"/>
      <c r="OGA1271" s="103"/>
      <c r="OGB1271" s="103"/>
      <c r="OGC1271" s="103"/>
      <c r="OGD1271" s="103"/>
      <c r="OGE1271" s="103"/>
      <c r="OGF1271" s="103"/>
      <c r="OGG1271" s="103"/>
      <c r="OGH1271" s="103"/>
      <c r="OGI1271" s="103"/>
      <c r="OGJ1271" s="103"/>
      <c r="OGK1271" s="103"/>
      <c r="OGL1271" s="103"/>
      <c r="OGM1271" s="103"/>
      <c r="OGN1271" s="103"/>
      <c r="OGO1271" s="103"/>
      <c r="OGP1271" s="103"/>
      <c r="OGQ1271" s="103"/>
      <c r="OGR1271" s="103"/>
      <c r="OGS1271" s="103"/>
      <c r="OGT1271" s="103"/>
      <c r="OGU1271" s="103"/>
      <c r="OGV1271" s="103"/>
      <c r="OGW1271" s="103"/>
      <c r="OGX1271" s="103"/>
      <c r="OGY1271" s="103"/>
      <c r="OGZ1271" s="103"/>
      <c r="OHA1271" s="103"/>
      <c r="OHB1271" s="103"/>
      <c r="OHC1271" s="103"/>
      <c r="OHD1271" s="103"/>
      <c r="OHE1271" s="103"/>
      <c r="OHF1271" s="103"/>
      <c r="OHG1271" s="103"/>
      <c r="OHH1271" s="103"/>
      <c r="OHI1271" s="103"/>
      <c r="OHJ1271" s="103"/>
      <c r="OHK1271" s="103"/>
      <c r="OHL1271" s="103"/>
      <c r="OHM1271" s="103"/>
      <c r="OHN1271" s="103"/>
      <c r="OHO1271" s="103"/>
      <c r="OHP1271" s="103"/>
      <c r="OHQ1271" s="103"/>
      <c r="OHR1271" s="103"/>
      <c r="OHS1271" s="103"/>
      <c r="OHT1271" s="103"/>
      <c r="OHU1271" s="103"/>
      <c r="OHV1271" s="103"/>
      <c r="OHW1271" s="103"/>
      <c r="OHX1271" s="103"/>
      <c r="OHY1271" s="103"/>
      <c r="OHZ1271" s="103"/>
      <c r="OIA1271" s="103"/>
      <c r="OIB1271" s="103"/>
      <c r="OIC1271" s="103"/>
      <c r="OID1271" s="103"/>
      <c r="OIE1271" s="103"/>
      <c r="OIF1271" s="103"/>
      <c r="OIG1271" s="103"/>
      <c r="OIH1271" s="103"/>
      <c r="OII1271" s="103"/>
      <c r="OIJ1271" s="103"/>
      <c r="OIK1271" s="103"/>
      <c r="OIL1271" s="103"/>
      <c r="OIM1271" s="103"/>
      <c r="OIN1271" s="103"/>
      <c r="OIO1271" s="103"/>
      <c r="OIP1271" s="103"/>
      <c r="OIQ1271" s="103"/>
      <c r="OIR1271" s="103"/>
      <c r="OIS1271" s="103"/>
      <c r="OIT1271" s="103"/>
      <c r="OIU1271" s="103"/>
      <c r="OIV1271" s="103"/>
      <c r="OIW1271" s="103"/>
      <c r="OIX1271" s="103"/>
      <c r="OIY1271" s="103"/>
      <c r="OIZ1271" s="103"/>
      <c r="OJA1271" s="103"/>
      <c r="OJB1271" s="103"/>
      <c r="OJC1271" s="103"/>
      <c r="OJD1271" s="103"/>
      <c r="OJE1271" s="103"/>
      <c r="OJF1271" s="103"/>
      <c r="OJG1271" s="103"/>
      <c r="OJH1271" s="103"/>
      <c r="OJI1271" s="103"/>
      <c r="OJJ1271" s="103"/>
      <c r="OJK1271" s="103"/>
      <c r="OJL1271" s="103"/>
      <c r="OJM1271" s="103"/>
      <c r="OJN1271" s="103"/>
      <c r="OJO1271" s="103"/>
      <c r="OJP1271" s="103"/>
      <c r="OJQ1271" s="103"/>
      <c r="OJR1271" s="103"/>
      <c r="OJS1271" s="103"/>
      <c r="OJT1271" s="103"/>
      <c r="OJU1271" s="103"/>
      <c r="OJV1271" s="103"/>
      <c r="OJW1271" s="103"/>
      <c r="OJX1271" s="103"/>
      <c r="OJY1271" s="103"/>
      <c r="OJZ1271" s="103"/>
      <c r="OKA1271" s="103"/>
      <c r="OKB1271" s="103"/>
      <c r="OKC1271" s="103"/>
      <c r="OKD1271" s="103"/>
      <c r="OKE1271" s="103"/>
      <c r="OKF1271" s="103"/>
      <c r="OKG1271" s="103"/>
      <c r="OKH1271" s="103"/>
      <c r="OKI1271" s="103"/>
      <c r="OKJ1271" s="103"/>
      <c r="OKK1271" s="103"/>
      <c r="OKL1271" s="103"/>
      <c r="OKM1271" s="103"/>
      <c r="OKN1271" s="103"/>
      <c r="OKO1271" s="103"/>
      <c r="OKP1271" s="103"/>
      <c r="OKQ1271" s="103"/>
      <c r="OKR1271" s="103"/>
      <c r="OKS1271" s="103"/>
      <c r="OKT1271" s="103"/>
      <c r="OKU1271" s="103"/>
      <c r="OKV1271" s="103"/>
      <c r="OKW1271" s="103"/>
      <c r="OKX1271" s="103"/>
      <c r="OKY1271" s="103"/>
      <c r="OKZ1271" s="103"/>
      <c r="OLA1271" s="103"/>
      <c r="OLB1271" s="103"/>
      <c r="OLC1271" s="103"/>
      <c r="OLD1271" s="103"/>
      <c r="OLE1271" s="103"/>
      <c r="OLF1271" s="103"/>
      <c r="OLG1271" s="103"/>
      <c r="OLH1271" s="103"/>
      <c r="OLI1271" s="103"/>
      <c r="OLJ1271" s="103"/>
      <c r="OLK1271" s="103"/>
      <c r="OLL1271" s="103"/>
      <c r="OLM1271" s="103"/>
      <c r="OLN1271" s="103"/>
      <c r="OLO1271" s="103"/>
      <c r="OLP1271" s="103"/>
      <c r="OLQ1271" s="103"/>
      <c r="OLR1271" s="103"/>
      <c r="OLS1271" s="103"/>
      <c r="OLT1271" s="103"/>
      <c r="OLU1271" s="103"/>
      <c r="OLV1271" s="103"/>
      <c r="OLW1271" s="103"/>
      <c r="OLX1271" s="103"/>
      <c r="OLY1271" s="103"/>
      <c r="OLZ1271" s="103"/>
      <c r="OMA1271" s="103"/>
      <c r="OMB1271" s="103"/>
      <c r="OMC1271" s="103"/>
      <c r="OMD1271" s="103"/>
      <c r="OME1271" s="103"/>
      <c r="OMF1271" s="103"/>
      <c r="OMG1271" s="103"/>
      <c r="OMH1271" s="103"/>
      <c r="OMI1271" s="103"/>
      <c r="OMJ1271" s="103"/>
      <c r="OMK1271" s="103"/>
      <c r="OML1271" s="103"/>
      <c r="OMM1271" s="103"/>
      <c r="OMN1271" s="103"/>
      <c r="OMO1271" s="103"/>
      <c r="OMP1271" s="103"/>
      <c r="OMQ1271" s="103"/>
      <c r="OMR1271" s="103"/>
      <c r="OMS1271" s="103"/>
      <c r="OMT1271" s="103"/>
      <c r="OMU1271" s="103"/>
      <c r="OMV1271" s="103"/>
      <c r="OMW1271" s="103"/>
      <c r="OMX1271" s="103"/>
      <c r="OMY1271" s="103"/>
      <c r="OMZ1271" s="103"/>
      <c r="ONA1271" s="103"/>
      <c r="ONB1271" s="103"/>
      <c r="ONC1271" s="103"/>
      <c r="OND1271" s="103"/>
      <c r="ONE1271" s="103"/>
      <c r="ONF1271" s="103"/>
      <c r="ONG1271" s="103"/>
      <c r="ONH1271" s="103"/>
      <c r="ONI1271" s="103"/>
      <c r="ONJ1271" s="103"/>
      <c r="ONK1271" s="103"/>
      <c r="ONL1271" s="103"/>
      <c r="ONM1271" s="103"/>
      <c r="ONN1271" s="103"/>
      <c r="ONO1271" s="103"/>
      <c r="ONP1271" s="103"/>
      <c r="ONQ1271" s="103"/>
      <c r="ONR1271" s="103"/>
      <c r="ONS1271" s="103"/>
      <c r="ONT1271" s="103"/>
      <c r="ONU1271" s="103"/>
      <c r="ONV1271" s="103"/>
      <c r="ONW1271" s="103"/>
      <c r="ONX1271" s="103"/>
      <c r="ONY1271" s="103"/>
      <c r="ONZ1271" s="103"/>
      <c r="OOA1271" s="103"/>
      <c r="OOB1271" s="103"/>
      <c r="OOC1271" s="103"/>
      <c r="OOD1271" s="103"/>
      <c r="OOE1271" s="103"/>
      <c r="OOF1271" s="103"/>
      <c r="OOG1271" s="103"/>
      <c r="OOH1271" s="103"/>
      <c r="OOI1271" s="103"/>
      <c r="OOJ1271" s="103"/>
      <c r="OOK1271" s="103"/>
      <c r="OOL1271" s="103"/>
      <c r="OOM1271" s="103"/>
      <c r="OON1271" s="103"/>
      <c r="OOO1271" s="103"/>
      <c r="OOP1271" s="103"/>
      <c r="OOQ1271" s="103"/>
      <c r="OOR1271" s="103"/>
      <c r="OOS1271" s="103"/>
      <c r="OOT1271" s="103"/>
      <c r="OOU1271" s="103"/>
      <c r="OOV1271" s="103"/>
      <c r="OOW1271" s="103"/>
      <c r="OOX1271" s="103"/>
      <c r="OOY1271" s="103"/>
      <c r="OOZ1271" s="103"/>
      <c r="OPA1271" s="103"/>
      <c r="OPB1271" s="103"/>
      <c r="OPC1271" s="103"/>
      <c r="OPD1271" s="103"/>
      <c r="OPE1271" s="103"/>
      <c r="OPF1271" s="103"/>
      <c r="OPG1271" s="103"/>
      <c r="OPH1271" s="103"/>
      <c r="OPI1271" s="103"/>
      <c r="OPJ1271" s="103"/>
      <c r="OPK1271" s="103"/>
      <c r="OPL1271" s="103"/>
      <c r="OPM1271" s="103"/>
      <c r="OPN1271" s="103"/>
      <c r="OPO1271" s="103"/>
      <c r="OPP1271" s="103"/>
      <c r="OPQ1271" s="103"/>
      <c r="OPR1271" s="103"/>
      <c r="OPS1271" s="103"/>
      <c r="OPT1271" s="103"/>
      <c r="OPU1271" s="103"/>
      <c r="OPV1271" s="103"/>
      <c r="OPW1271" s="103"/>
      <c r="OPX1271" s="103"/>
      <c r="OPY1271" s="103"/>
      <c r="OPZ1271" s="103"/>
      <c r="OQA1271" s="103"/>
      <c r="OQB1271" s="103"/>
      <c r="OQC1271" s="103"/>
      <c r="OQD1271" s="103"/>
      <c r="OQE1271" s="103"/>
      <c r="OQF1271" s="103"/>
      <c r="OQG1271" s="103"/>
      <c r="OQH1271" s="103"/>
      <c r="OQI1271" s="103"/>
      <c r="OQJ1271" s="103"/>
      <c r="OQK1271" s="103"/>
      <c r="OQL1271" s="103"/>
      <c r="OQM1271" s="103"/>
      <c r="OQN1271" s="103"/>
      <c r="OQO1271" s="103"/>
      <c r="OQP1271" s="103"/>
      <c r="OQQ1271" s="103"/>
      <c r="OQR1271" s="103"/>
      <c r="OQS1271" s="103"/>
      <c r="OQT1271" s="103"/>
      <c r="OQU1271" s="103"/>
      <c r="OQV1271" s="103"/>
      <c r="OQW1271" s="103"/>
      <c r="OQX1271" s="103"/>
      <c r="OQY1271" s="103"/>
      <c r="OQZ1271" s="103"/>
      <c r="ORA1271" s="103"/>
      <c r="ORB1271" s="103"/>
      <c r="ORC1271" s="103"/>
      <c r="ORD1271" s="103"/>
      <c r="ORE1271" s="103"/>
      <c r="ORF1271" s="103"/>
      <c r="ORG1271" s="103"/>
      <c r="ORH1271" s="103"/>
      <c r="ORI1271" s="103"/>
      <c r="ORJ1271" s="103"/>
      <c r="ORK1271" s="103"/>
      <c r="ORL1271" s="103"/>
      <c r="ORM1271" s="103"/>
      <c r="ORN1271" s="103"/>
      <c r="ORO1271" s="103"/>
      <c r="ORP1271" s="103"/>
      <c r="ORQ1271" s="103"/>
      <c r="ORR1271" s="103"/>
      <c r="ORS1271" s="103"/>
      <c r="ORT1271" s="103"/>
      <c r="ORU1271" s="103"/>
      <c r="ORV1271" s="103"/>
      <c r="ORW1271" s="103"/>
      <c r="ORX1271" s="103"/>
      <c r="ORY1271" s="103"/>
      <c r="ORZ1271" s="103"/>
      <c r="OSA1271" s="103"/>
      <c r="OSB1271" s="103"/>
      <c r="OSC1271" s="103"/>
      <c r="OSD1271" s="103"/>
      <c r="OSE1271" s="103"/>
      <c r="OSF1271" s="103"/>
      <c r="OSG1271" s="103"/>
      <c r="OSH1271" s="103"/>
      <c r="OSI1271" s="103"/>
      <c r="OSJ1271" s="103"/>
      <c r="OSK1271" s="103"/>
      <c r="OSL1271" s="103"/>
      <c r="OSM1271" s="103"/>
      <c r="OSN1271" s="103"/>
      <c r="OSO1271" s="103"/>
      <c r="OSP1271" s="103"/>
      <c r="OSQ1271" s="103"/>
      <c r="OSR1271" s="103"/>
      <c r="OSS1271" s="103"/>
      <c r="OST1271" s="103"/>
      <c r="OSU1271" s="103"/>
      <c r="OSV1271" s="103"/>
      <c r="OSW1271" s="103"/>
      <c r="OSX1271" s="103"/>
      <c r="OSY1271" s="103"/>
      <c r="OSZ1271" s="103"/>
      <c r="OTA1271" s="103"/>
      <c r="OTB1271" s="103"/>
      <c r="OTC1271" s="103"/>
      <c r="OTD1271" s="103"/>
      <c r="OTE1271" s="103"/>
      <c r="OTF1271" s="103"/>
      <c r="OTG1271" s="103"/>
      <c r="OTH1271" s="103"/>
      <c r="OTI1271" s="103"/>
      <c r="OTJ1271" s="103"/>
      <c r="OTK1271" s="103"/>
      <c r="OTL1271" s="103"/>
      <c r="OTM1271" s="103"/>
      <c r="OTN1271" s="103"/>
      <c r="OTO1271" s="103"/>
      <c r="OTP1271" s="103"/>
      <c r="OTQ1271" s="103"/>
      <c r="OTR1271" s="103"/>
      <c r="OTS1271" s="103"/>
      <c r="OTT1271" s="103"/>
      <c r="OTU1271" s="103"/>
      <c r="OTV1271" s="103"/>
      <c r="OTW1271" s="103"/>
      <c r="OTX1271" s="103"/>
      <c r="OTY1271" s="103"/>
      <c r="OTZ1271" s="103"/>
      <c r="OUA1271" s="103"/>
      <c r="OUB1271" s="103"/>
      <c r="OUC1271" s="103"/>
      <c r="OUD1271" s="103"/>
      <c r="OUE1271" s="103"/>
      <c r="OUF1271" s="103"/>
      <c r="OUG1271" s="103"/>
      <c r="OUH1271" s="103"/>
      <c r="OUI1271" s="103"/>
      <c r="OUJ1271" s="103"/>
      <c r="OUK1271" s="103"/>
      <c r="OUL1271" s="103"/>
      <c r="OUM1271" s="103"/>
      <c r="OUN1271" s="103"/>
      <c r="OUO1271" s="103"/>
      <c r="OUP1271" s="103"/>
      <c r="OUQ1271" s="103"/>
      <c r="OUR1271" s="103"/>
      <c r="OUS1271" s="103"/>
      <c r="OUT1271" s="103"/>
      <c r="OUU1271" s="103"/>
      <c r="OUV1271" s="103"/>
      <c r="OUW1271" s="103"/>
      <c r="OUX1271" s="103"/>
      <c r="OUY1271" s="103"/>
      <c r="OUZ1271" s="103"/>
      <c r="OVA1271" s="103"/>
      <c r="OVB1271" s="103"/>
      <c r="OVC1271" s="103"/>
      <c r="OVD1271" s="103"/>
      <c r="OVE1271" s="103"/>
      <c r="OVF1271" s="103"/>
      <c r="OVG1271" s="103"/>
      <c r="OVH1271" s="103"/>
      <c r="OVI1271" s="103"/>
      <c r="OVJ1271" s="103"/>
      <c r="OVK1271" s="103"/>
      <c r="OVL1271" s="103"/>
      <c r="OVM1271" s="103"/>
      <c r="OVN1271" s="103"/>
      <c r="OVO1271" s="103"/>
      <c r="OVP1271" s="103"/>
      <c r="OVQ1271" s="103"/>
      <c r="OVR1271" s="103"/>
      <c r="OVS1271" s="103"/>
      <c r="OVT1271" s="103"/>
      <c r="OVU1271" s="103"/>
      <c r="OVV1271" s="103"/>
      <c r="OVW1271" s="103"/>
      <c r="OVX1271" s="103"/>
      <c r="OVY1271" s="103"/>
      <c r="OVZ1271" s="103"/>
      <c r="OWA1271" s="103"/>
      <c r="OWB1271" s="103"/>
      <c r="OWC1271" s="103"/>
      <c r="OWD1271" s="103"/>
      <c r="OWE1271" s="103"/>
      <c r="OWF1271" s="103"/>
      <c r="OWG1271" s="103"/>
      <c r="OWH1271" s="103"/>
      <c r="OWI1271" s="103"/>
      <c r="OWJ1271" s="103"/>
      <c r="OWK1271" s="103"/>
      <c r="OWL1271" s="103"/>
      <c r="OWM1271" s="103"/>
      <c r="OWN1271" s="103"/>
      <c r="OWO1271" s="103"/>
      <c r="OWP1271" s="103"/>
      <c r="OWQ1271" s="103"/>
      <c r="OWR1271" s="103"/>
      <c r="OWS1271" s="103"/>
      <c r="OWT1271" s="103"/>
      <c r="OWU1271" s="103"/>
      <c r="OWV1271" s="103"/>
      <c r="OWW1271" s="103"/>
      <c r="OWX1271" s="103"/>
      <c r="OWY1271" s="103"/>
      <c r="OWZ1271" s="103"/>
      <c r="OXA1271" s="103"/>
      <c r="OXB1271" s="103"/>
      <c r="OXC1271" s="103"/>
      <c r="OXD1271" s="103"/>
      <c r="OXE1271" s="103"/>
      <c r="OXF1271" s="103"/>
      <c r="OXG1271" s="103"/>
      <c r="OXH1271" s="103"/>
      <c r="OXI1271" s="103"/>
      <c r="OXJ1271" s="103"/>
      <c r="OXK1271" s="103"/>
      <c r="OXL1271" s="103"/>
      <c r="OXM1271" s="103"/>
      <c r="OXN1271" s="103"/>
      <c r="OXO1271" s="103"/>
      <c r="OXP1271" s="103"/>
      <c r="OXQ1271" s="103"/>
      <c r="OXR1271" s="103"/>
      <c r="OXS1271" s="103"/>
      <c r="OXT1271" s="103"/>
      <c r="OXU1271" s="103"/>
      <c r="OXV1271" s="103"/>
      <c r="OXW1271" s="103"/>
      <c r="OXX1271" s="103"/>
      <c r="OXY1271" s="103"/>
      <c r="OXZ1271" s="103"/>
      <c r="OYA1271" s="103"/>
      <c r="OYB1271" s="103"/>
      <c r="OYC1271" s="103"/>
      <c r="OYD1271" s="103"/>
      <c r="OYE1271" s="103"/>
      <c r="OYF1271" s="103"/>
      <c r="OYG1271" s="103"/>
      <c r="OYH1271" s="103"/>
      <c r="OYI1271" s="103"/>
      <c r="OYJ1271" s="103"/>
      <c r="OYK1271" s="103"/>
      <c r="OYL1271" s="103"/>
      <c r="OYM1271" s="103"/>
      <c r="OYN1271" s="103"/>
      <c r="OYO1271" s="103"/>
      <c r="OYP1271" s="103"/>
      <c r="OYQ1271" s="103"/>
      <c r="OYR1271" s="103"/>
      <c r="OYS1271" s="103"/>
      <c r="OYT1271" s="103"/>
      <c r="OYU1271" s="103"/>
      <c r="OYV1271" s="103"/>
      <c r="OYW1271" s="103"/>
      <c r="OYX1271" s="103"/>
      <c r="OYY1271" s="103"/>
      <c r="OYZ1271" s="103"/>
      <c r="OZA1271" s="103"/>
      <c r="OZB1271" s="103"/>
      <c r="OZC1271" s="103"/>
      <c r="OZD1271" s="103"/>
      <c r="OZE1271" s="103"/>
      <c r="OZF1271" s="103"/>
      <c r="OZG1271" s="103"/>
      <c r="OZH1271" s="103"/>
      <c r="OZI1271" s="103"/>
      <c r="OZJ1271" s="103"/>
      <c r="OZK1271" s="103"/>
      <c r="OZL1271" s="103"/>
      <c r="OZM1271" s="103"/>
      <c r="OZN1271" s="103"/>
      <c r="OZO1271" s="103"/>
      <c r="OZP1271" s="103"/>
      <c r="OZQ1271" s="103"/>
      <c r="OZR1271" s="103"/>
      <c r="OZS1271" s="103"/>
      <c r="OZT1271" s="103"/>
      <c r="OZU1271" s="103"/>
      <c r="OZV1271" s="103"/>
      <c r="OZW1271" s="103"/>
      <c r="OZX1271" s="103"/>
      <c r="OZY1271" s="103"/>
      <c r="OZZ1271" s="103"/>
      <c r="PAA1271" s="103"/>
      <c r="PAB1271" s="103"/>
      <c r="PAC1271" s="103"/>
      <c r="PAD1271" s="103"/>
      <c r="PAE1271" s="103"/>
      <c r="PAF1271" s="103"/>
      <c r="PAG1271" s="103"/>
      <c r="PAH1271" s="103"/>
      <c r="PAI1271" s="103"/>
      <c r="PAJ1271" s="103"/>
      <c r="PAK1271" s="103"/>
      <c r="PAL1271" s="103"/>
      <c r="PAM1271" s="103"/>
      <c r="PAN1271" s="103"/>
      <c r="PAO1271" s="103"/>
      <c r="PAP1271" s="103"/>
      <c r="PAQ1271" s="103"/>
      <c r="PAR1271" s="103"/>
      <c r="PAS1271" s="103"/>
      <c r="PAT1271" s="103"/>
      <c r="PAU1271" s="103"/>
      <c r="PAV1271" s="103"/>
      <c r="PAW1271" s="103"/>
      <c r="PAX1271" s="103"/>
      <c r="PAY1271" s="103"/>
      <c r="PAZ1271" s="103"/>
      <c r="PBA1271" s="103"/>
      <c r="PBB1271" s="103"/>
      <c r="PBC1271" s="103"/>
      <c r="PBD1271" s="103"/>
      <c r="PBE1271" s="103"/>
      <c r="PBF1271" s="103"/>
      <c r="PBG1271" s="103"/>
      <c r="PBH1271" s="103"/>
      <c r="PBI1271" s="103"/>
      <c r="PBJ1271" s="103"/>
      <c r="PBK1271" s="103"/>
      <c r="PBL1271" s="103"/>
      <c r="PBM1271" s="103"/>
      <c r="PBN1271" s="103"/>
      <c r="PBO1271" s="103"/>
      <c r="PBP1271" s="103"/>
      <c r="PBQ1271" s="103"/>
      <c r="PBR1271" s="103"/>
      <c r="PBS1271" s="103"/>
      <c r="PBT1271" s="103"/>
      <c r="PBU1271" s="103"/>
      <c r="PBV1271" s="103"/>
      <c r="PBW1271" s="103"/>
      <c r="PBX1271" s="103"/>
      <c r="PBY1271" s="103"/>
      <c r="PBZ1271" s="103"/>
      <c r="PCA1271" s="103"/>
      <c r="PCB1271" s="103"/>
      <c r="PCC1271" s="103"/>
      <c r="PCD1271" s="103"/>
      <c r="PCE1271" s="103"/>
      <c r="PCF1271" s="103"/>
      <c r="PCG1271" s="103"/>
      <c r="PCH1271" s="103"/>
      <c r="PCI1271" s="103"/>
      <c r="PCJ1271" s="103"/>
      <c r="PCK1271" s="103"/>
      <c r="PCL1271" s="103"/>
      <c r="PCM1271" s="103"/>
      <c r="PCN1271" s="103"/>
      <c r="PCO1271" s="103"/>
      <c r="PCP1271" s="103"/>
      <c r="PCQ1271" s="103"/>
      <c r="PCR1271" s="103"/>
      <c r="PCS1271" s="103"/>
      <c r="PCT1271" s="103"/>
      <c r="PCU1271" s="103"/>
      <c r="PCV1271" s="103"/>
      <c r="PCW1271" s="103"/>
      <c r="PCX1271" s="103"/>
      <c r="PCY1271" s="103"/>
      <c r="PCZ1271" s="103"/>
      <c r="PDA1271" s="103"/>
      <c r="PDB1271" s="103"/>
      <c r="PDC1271" s="103"/>
      <c r="PDD1271" s="103"/>
      <c r="PDE1271" s="103"/>
      <c r="PDF1271" s="103"/>
      <c r="PDG1271" s="103"/>
      <c r="PDH1271" s="103"/>
      <c r="PDI1271" s="103"/>
      <c r="PDJ1271" s="103"/>
      <c r="PDK1271" s="103"/>
      <c r="PDL1271" s="103"/>
      <c r="PDM1271" s="103"/>
      <c r="PDN1271" s="103"/>
      <c r="PDO1271" s="103"/>
      <c r="PDP1271" s="103"/>
      <c r="PDQ1271" s="103"/>
      <c r="PDR1271" s="103"/>
      <c r="PDS1271" s="103"/>
      <c r="PDT1271" s="103"/>
      <c r="PDU1271" s="103"/>
      <c r="PDV1271" s="103"/>
      <c r="PDW1271" s="103"/>
      <c r="PDX1271" s="103"/>
      <c r="PDY1271" s="103"/>
      <c r="PDZ1271" s="103"/>
      <c r="PEA1271" s="103"/>
      <c r="PEB1271" s="103"/>
      <c r="PEC1271" s="103"/>
      <c r="PED1271" s="103"/>
      <c r="PEE1271" s="103"/>
      <c r="PEF1271" s="103"/>
      <c r="PEG1271" s="103"/>
      <c r="PEH1271" s="103"/>
      <c r="PEI1271" s="103"/>
      <c r="PEJ1271" s="103"/>
      <c r="PEK1271" s="103"/>
      <c r="PEL1271" s="103"/>
      <c r="PEM1271" s="103"/>
      <c r="PEN1271" s="103"/>
      <c r="PEO1271" s="103"/>
      <c r="PEP1271" s="103"/>
      <c r="PEQ1271" s="103"/>
      <c r="PER1271" s="103"/>
      <c r="PES1271" s="103"/>
      <c r="PET1271" s="103"/>
      <c r="PEU1271" s="103"/>
      <c r="PEV1271" s="103"/>
      <c r="PEW1271" s="103"/>
      <c r="PEX1271" s="103"/>
      <c r="PEY1271" s="103"/>
      <c r="PEZ1271" s="103"/>
      <c r="PFA1271" s="103"/>
      <c r="PFB1271" s="103"/>
      <c r="PFC1271" s="103"/>
      <c r="PFD1271" s="103"/>
      <c r="PFE1271" s="103"/>
      <c r="PFF1271" s="103"/>
      <c r="PFG1271" s="103"/>
      <c r="PFH1271" s="103"/>
      <c r="PFI1271" s="103"/>
      <c r="PFJ1271" s="103"/>
      <c r="PFK1271" s="103"/>
      <c r="PFL1271" s="103"/>
      <c r="PFM1271" s="103"/>
      <c r="PFN1271" s="103"/>
      <c r="PFO1271" s="103"/>
      <c r="PFP1271" s="103"/>
      <c r="PFQ1271" s="103"/>
      <c r="PFR1271" s="103"/>
      <c r="PFS1271" s="103"/>
      <c r="PFT1271" s="103"/>
      <c r="PFU1271" s="103"/>
      <c r="PFV1271" s="103"/>
      <c r="PFW1271" s="103"/>
      <c r="PFX1271" s="103"/>
      <c r="PFY1271" s="103"/>
      <c r="PFZ1271" s="103"/>
      <c r="PGA1271" s="103"/>
      <c r="PGB1271" s="103"/>
      <c r="PGC1271" s="103"/>
      <c r="PGD1271" s="103"/>
      <c r="PGE1271" s="103"/>
      <c r="PGF1271" s="103"/>
      <c r="PGG1271" s="103"/>
      <c r="PGH1271" s="103"/>
      <c r="PGI1271" s="103"/>
      <c r="PGJ1271" s="103"/>
      <c r="PGK1271" s="103"/>
      <c r="PGL1271" s="103"/>
      <c r="PGM1271" s="103"/>
      <c r="PGN1271" s="103"/>
      <c r="PGO1271" s="103"/>
      <c r="PGP1271" s="103"/>
      <c r="PGQ1271" s="103"/>
      <c r="PGR1271" s="103"/>
      <c r="PGS1271" s="103"/>
      <c r="PGT1271" s="103"/>
      <c r="PGU1271" s="103"/>
      <c r="PGV1271" s="103"/>
      <c r="PGW1271" s="103"/>
      <c r="PGX1271" s="103"/>
      <c r="PGY1271" s="103"/>
      <c r="PGZ1271" s="103"/>
      <c r="PHA1271" s="103"/>
      <c r="PHB1271" s="103"/>
      <c r="PHC1271" s="103"/>
      <c r="PHD1271" s="103"/>
      <c r="PHE1271" s="103"/>
      <c r="PHF1271" s="103"/>
      <c r="PHG1271" s="103"/>
      <c r="PHH1271" s="103"/>
      <c r="PHI1271" s="103"/>
      <c r="PHJ1271" s="103"/>
      <c r="PHK1271" s="103"/>
      <c r="PHL1271" s="103"/>
      <c r="PHM1271" s="103"/>
      <c r="PHN1271" s="103"/>
      <c r="PHO1271" s="103"/>
      <c r="PHP1271" s="103"/>
      <c r="PHQ1271" s="103"/>
      <c r="PHR1271" s="103"/>
      <c r="PHS1271" s="103"/>
      <c r="PHT1271" s="103"/>
      <c r="PHU1271" s="103"/>
      <c r="PHV1271" s="103"/>
      <c r="PHW1271" s="103"/>
      <c r="PHX1271" s="103"/>
      <c r="PHY1271" s="103"/>
      <c r="PHZ1271" s="103"/>
      <c r="PIA1271" s="103"/>
      <c r="PIB1271" s="103"/>
      <c r="PIC1271" s="103"/>
      <c r="PID1271" s="103"/>
      <c r="PIE1271" s="103"/>
      <c r="PIF1271" s="103"/>
      <c r="PIG1271" s="103"/>
      <c r="PIH1271" s="103"/>
      <c r="PII1271" s="103"/>
      <c r="PIJ1271" s="103"/>
      <c r="PIK1271" s="103"/>
      <c r="PIL1271" s="103"/>
      <c r="PIM1271" s="103"/>
      <c r="PIN1271" s="103"/>
      <c r="PIO1271" s="103"/>
      <c r="PIP1271" s="103"/>
      <c r="PIQ1271" s="103"/>
      <c r="PIR1271" s="103"/>
      <c r="PIS1271" s="103"/>
      <c r="PIT1271" s="103"/>
      <c r="PIU1271" s="103"/>
      <c r="PIV1271" s="103"/>
      <c r="PIW1271" s="103"/>
      <c r="PIX1271" s="103"/>
      <c r="PIY1271" s="103"/>
      <c r="PIZ1271" s="103"/>
      <c r="PJA1271" s="103"/>
      <c r="PJB1271" s="103"/>
      <c r="PJC1271" s="103"/>
      <c r="PJD1271" s="103"/>
      <c r="PJE1271" s="103"/>
      <c r="PJF1271" s="103"/>
      <c r="PJG1271" s="103"/>
      <c r="PJH1271" s="103"/>
      <c r="PJI1271" s="103"/>
      <c r="PJJ1271" s="103"/>
      <c r="PJK1271" s="103"/>
      <c r="PJL1271" s="103"/>
      <c r="PJM1271" s="103"/>
      <c r="PJN1271" s="103"/>
      <c r="PJO1271" s="103"/>
      <c r="PJP1271" s="103"/>
      <c r="PJQ1271" s="103"/>
      <c r="PJR1271" s="103"/>
      <c r="PJS1271" s="103"/>
      <c r="PJT1271" s="103"/>
      <c r="PJU1271" s="103"/>
      <c r="PJV1271" s="103"/>
      <c r="PJW1271" s="103"/>
      <c r="PJX1271" s="103"/>
      <c r="PJY1271" s="103"/>
      <c r="PJZ1271" s="103"/>
      <c r="PKA1271" s="103"/>
      <c r="PKB1271" s="103"/>
      <c r="PKC1271" s="103"/>
      <c r="PKD1271" s="103"/>
      <c r="PKE1271" s="103"/>
      <c r="PKF1271" s="103"/>
      <c r="PKG1271" s="103"/>
      <c r="PKH1271" s="103"/>
      <c r="PKI1271" s="103"/>
      <c r="PKJ1271" s="103"/>
      <c r="PKK1271" s="103"/>
      <c r="PKL1271" s="103"/>
      <c r="PKM1271" s="103"/>
      <c r="PKN1271" s="103"/>
      <c r="PKO1271" s="103"/>
      <c r="PKP1271" s="103"/>
      <c r="PKQ1271" s="103"/>
      <c r="PKR1271" s="103"/>
      <c r="PKS1271" s="103"/>
      <c r="PKT1271" s="103"/>
      <c r="PKU1271" s="103"/>
      <c r="PKV1271" s="103"/>
      <c r="PKW1271" s="103"/>
      <c r="PKX1271" s="103"/>
      <c r="PKY1271" s="103"/>
      <c r="PKZ1271" s="103"/>
      <c r="PLA1271" s="103"/>
      <c r="PLB1271" s="103"/>
      <c r="PLC1271" s="103"/>
      <c r="PLD1271" s="103"/>
      <c r="PLE1271" s="103"/>
      <c r="PLF1271" s="103"/>
      <c r="PLG1271" s="103"/>
      <c r="PLH1271" s="103"/>
      <c r="PLI1271" s="103"/>
      <c r="PLJ1271" s="103"/>
      <c r="PLK1271" s="103"/>
      <c r="PLL1271" s="103"/>
      <c r="PLM1271" s="103"/>
      <c r="PLN1271" s="103"/>
      <c r="PLO1271" s="103"/>
      <c r="PLP1271" s="103"/>
      <c r="PLQ1271" s="103"/>
      <c r="PLR1271" s="103"/>
      <c r="PLS1271" s="103"/>
      <c r="PLT1271" s="103"/>
      <c r="PLU1271" s="103"/>
      <c r="PLV1271" s="103"/>
      <c r="PLW1271" s="103"/>
      <c r="PLX1271" s="103"/>
      <c r="PLY1271" s="103"/>
      <c r="PLZ1271" s="103"/>
      <c r="PMA1271" s="103"/>
      <c r="PMB1271" s="103"/>
      <c r="PMC1271" s="103"/>
      <c r="PMD1271" s="103"/>
      <c r="PME1271" s="103"/>
      <c r="PMF1271" s="103"/>
      <c r="PMG1271" s="103"/>
      <c r="PMH1271" s="103"/>
      <c r="PMI1271" s="103"/>
      <c r="PMJ1271" s="103"/>
      <c r="PMK1271" s="103"/>
      <c r="PML1271" s="103"/>
      <c r="PMM1271" s="103"/>
      <c r="PMN1271" s="103"/>
      <c r="PMO1271" s="103"/>
      <c r="PMP1271" s="103"/>
      <c r="PMQ1271" s="103"/>
      <c r="PMR1271" s="103"/>
      <c r="PMS1271" s="103"/>
      <c r="PMT1271" s="103"/>
      <c r="PMU1271" s="103"/>
      <c r="PMV1271" s="103"/>
      <c r="PMW1271" s="103"/>
      <c r="PMX1271" s="103"/>
      <c r="PMY1271" s="103"/>
      <c r="PMZ1271" s="103"/>
      <c r="PNA1271" s="103"/>
      <c r="PNB1271" s="103"/>
      <c r="PNC1271" s="103"/>
      <c r="PND1271" s="103"/>
      <c r="PNE1271" s="103"/>
      <c r="PNF1271" s="103"/>
      <c r="PNG1271" s="103"/>
      <c r="PNH1271" s="103"/>
      <c r="PNI1271" s="103"/>
      <c r="PNJ1271" s="103"/>
      <c r="PNK1271" s="103"/>
      <c r="PNL1271" s="103"/>
      <c r="PNM1271" s="103"/>
      <c r="PNN1271" s="103"/>
      <c r="PNO1271" s="103"/>
      <c r="PNP1271" s="103"/>
      <c r="PNQ1271" s="103"/>
      <c r="PNR1271" s="103"/>
      <c r="PNS1271" s="103"/>
      <c r="PNT1271" s="103"/>
      <c r="PNU1271" s="103"/>
      <c r="PNV1271" s="103"/>
      <c r="PNW1271" s="103"/>
      <c r="PNX1271" s="103"/>
      <c r="PNY1271" s="103"/>
      <c r="PNZ1271" s="103"/>
      <c r="POA1271" s="103"/>
      <c r="POB1271" s="103"/>
      <c r="POC1271" s="103"/>
      <c r="POD1271" s="103"/>
      <c r="POE1271" s="103"/>
      <c r="POF1271" s="103"/>
      <c r="POG1271" s="103"/>
      <c r="POH1271" s="103"/>
      <c r="POI1271" s="103"/>
      <c r="POJ1271" s="103"/>
      <c r="POK1271" s="103"/>
      <c r="POL1271" s="103"/>
      <c r="POM1271" s="103"/>
      <c r="PON1271" s="103"/>
      <c r="POO1271" s="103"/>
      <c r="POP1271" s="103"/>
      <c r="POQ1271" s="103"/>
      <c r="POR1271" s="103"/>
      <c r="POS1271" s="103"/>
      <c r="POT1271" s="103"/>
      <c r="POU1271" s="103"/>
      <c r="POV1271" s="103"/>
      <c r="POW1271" s="103"/>
      <c r="POX1271" s="103"/>
      <c r="POY1271" s="103"/>
      <c r="POZ1271" s="103"/>
      <c r="PPA1271" s="103"/>
      <c r="PPB1271" s="103"/>
      <c r="PPC1271" s="103"/>
      <c r="PPD1271" s="103"/>
      <c r="PPE1271" s="103"/>
      <c r="PPF1271" s="103"/>
      <c r="PPG1271" s="103"/>
      <c r="PPH1271" s="103"/>
      <c r="PPI1271" s="103"/>
      <c r="PPJ1271" s="103"/>
      <c r="PPK1271" s="103"/>
      <c r="PPL1271" s="103"/>
      <c r="PPM1271" s="103"/>
      <c r="PPN1271" s="103"/>
      <c r="PPO1271" s="103"/>
      <c r="PPP1271" s="103"/>
      <c r="PPQ1271" s="103"/>
      <c r="PPR1271" s="103"/>
      <c r="PPS1271" s="103"/>
      <c r="PPT1271" s="103"/>
      <c r="PPU1271" s="103"/>
      <c r="PPV1271" s="103"/>
      <c r="PPW1271" s="103"/>
      <c r="PPX1271" s="103"/>
      <c r="PPY1271" s="103"/>
      <c r="PPZ1271" s="103"/>
      <c r="PQA1271" s="103"/>
      <c r="PQB1271" s="103"/>
      <c r="PQC1271" s="103"/>
      <c r="PQD1271" s="103"/>
      <c r="PQE1271" s="103"/>
      <c r="PQF1271" s="103"/>
      <c r="PQG1271" s="103"/>
      <c r="PQH1271" s="103"/>
      <c r="PQI1271" s="103"/>
      <c r="PQJ1271" s="103"/>
      <c r="PQK1271" s="103"/>
      <c r="PQL1271" s="103"/>
      <c r="PQM1271" s="103"/>
      <c r="PQN1271" s="103"/>
      <c r="PQO1271" s="103"/>
      <c r="PQP1271" s="103"/>
      <c r="PQQ1271" s="103"/>
      <c r="PQR1271" s="103"/>
      <c r="PQS1271" s="103"/>
      <c r="PQT1271" s="103"/>
      <c r="PQU1271" s="103"/>
      <c r="PQV1271" s="103"/>
      <c r="PQW1271" s="103"/>
      <c r="PQX1271" s="103"/>
      <c r="PQY1271" s="103"/>
      <c r="PQZ1271" s="103"/>
      <c r="PRA1271" s="103"/>
      <c r="PRB1271" s="103"/>
      <c r="PRC1271" s="103"/>
      <c r="PRD1271" s="103"/>
      <c r="PRE1271" s="103"/>
      <c r="PRF1271" s="103"/>
      <c r="PRG1271" s="103"/>
      <c r="PRH1271" s="103"/>
      <c r="PRI1271" s="103"/>
      <c r="PRJ1271" s="103"/>
      <c r="PRK1271" s="103"/>
      <c r="PRL1271" s="103"/>
      <c r="PRM1271" s="103"/>
      <c r="PRN1271" s="103"/>
      <c r="PRO1271" s="103"/>
      <c r="PRP1271" s="103"/>
      <c r="PRQ1271" s="103"/>
      <c r="PRR1271" s="103"/>
      <c r="PRS1271" s="103"/>
      <c r="PRT1271" s="103"/>
      <c r="PRU1271" s="103"/>
      <c r="PRV1271" s="103"/>
      <c r="PRW1271" s="103"/>
      <c r="PRX1271" s="103"/>
      <c r="PRY1271" s="103"/>
      <c r="PRZ1271" s="103"/>
      <c r="PSA1271" s="103"/>
      <c r="PSB1271" s="103"/>
      <c r="PSC1271" s="103"/>
      <c r="PSD1271" s="103"/>
      <c r="PSE1271" s="103"/>
      <c r="PSF1271" s="103"/>
      <c r="PSG1271" s="103"/>
      <c r="PSH1271" s="103"/>
      <c r="PSI1271" s="103"/>
      <c r="PSJ1271" s="103"/>
      <c r="PSK1271" s="103"/>
      <c r="PSL1271" s="103"/>
      <c r="PSM1271" s="103"/>
      <c r="PSN1271" s="103"/>
      <c r="PSO1271" s="103"/>
      <c r="PSP1271" s="103"/>
      <c r="PSQ1271" s="103"/>
      <c r="PSR1271" s="103"/>
      <c r="PSS1271" s="103"/>
      <c r="PST1271" s="103"/>
      <c r="PSU1271" s="103"/>
      <c r="PSV1271" s="103"/>
      <c r="PSW1271" s="103"/>
      <c r="PSX1271" s="103"/>
      <c r="PSY1271" s="103"/>
      <c r="PSZ1271" s="103"/>
      <c r="PTA1271" s="103"/>
      <c r="PTB1271" s="103"/>
      <c r="PTC1271" s="103"/>
      <c r="PTD1271" s="103"/>
      <c r="PTE1271" s="103"/>
      <c r="PTF1271" s="103"/>
      <c r="PTG1271" s="103"/>
      <c r="PTH1271" s="103"/>
      <c r="PTI1271" s="103"/>
      <c r="PTJ1271" s="103"/>
      <c r="PTK1271" s="103"/>
      <c r="PTL1271" s="103"/>
      <c r="PTM1271" s="103"/>
      <c r="PTN1271" s="103"/>
      <c r="PTO1271" s="103"/>
      <c r="PTP1271" s="103"/>
      <c r="PTQ1271" s="103"/>
      <c r="PTR1271" s="103"/>
      <c r="PTS1271" s="103"/>
      <c r="PTT1271" s="103"/>
      <c r="PTU1271" s="103"/>
      <c r="PTV1271" s="103"/>
      <c r="PTW1271" s="103"/>
      <c r="PTX1271" s="103"/>
      <c r="PTY1271" s="103"/>
      <c r="PTZ1271" s="103"/>
      <c r="PUA1271" s="103"/>
      <c r="PUB1271" s="103"/>
      <c r="PUC1271" s="103"/>
      <c r="PUD1271" s="103"/>
      <c r="PUE1271" s="103"/>
      <c r="PUF1271" s="103"/>
      <c r="PUG1271" s="103"/>
      <c r="PUH1271" s="103"/>
      <c r="PUI1271" s="103"/>
      <c r="PUJ1271" s="103"/>
      <c r="PUK1271" s="103"/>
      <c r="PUL1271" s="103"/>
      <c r="PUM1271" s="103"/>
      <c r="PUN1271" s="103"/>
      <c r="PUO1271" s="103"/>
      <c r="PUP1271" s="103"/>
      <c r="PUQ1271" s="103"/>
      <c r="PUR1271" s="103"/>
      <c r="PUS1271" s="103"/>
      <c r="PUT1271" s="103"/>
      <c r="PUU1271" s="103"/>
      <c r="PUV1271" s="103"/>
      <c r="PUW1271" s="103"/>
      <c r="PUX1271" s="103"/>
      <c r="PUY1271" s="103"/>
      <c r="PUZ1271" s="103"/>
      <c r="PVA1271" s="103"/>
      <c r="PVB1271" s="103"/>
      <c r="PVC1271" s="103"/>
      <c r="PVD1271" s="103"/>
      <c r="PVE1271" s="103"/>
      <c r="PVF1271" s="103"/>
      <c r="PVG1271" s="103"/>
      <c r="PVH1271" s="103"/>
      <c r="PVI1271" s="103"/>
      <c r="PVJ1271" s="103"/>
      <c r="PVK1271" s="103"/>
      <c r="PVL1271" s="103"/>
      <c r="PVM1271" s="103"/>
      <c r="PVN1271" s="103"/>
      <c r="PVO1271" s="103"/>
      <c r="PVP1271" s="103"/>
      <c r="PVQ1271" s="103"/>
      <c r="PVR1271" s="103"/>
      <c r="PVS1271" s="103"/>
      <c r="PVT1271" s="103"/>
      <c r="PVU1271" s="103"/>
      <c r="PVV1271" s="103"/>
      <c r="PVW1271" s="103"/>
      <c r="PVX1271" s="103"/>
      <c r="PVY1271" s="103"/>
      <c r="PVZ1271" s="103"/>
      <c r="PWA1271" s="103"/>
      <c r="PWB1271" s="103"/>
      <c r="PWC1271" s="103"/>
      <c r="PWD1271" s="103"/>
      <c r="PWE1271" s="103"/>
      <c r="PWF1271" s="103"/>
      <c r="PWG1271" s="103"/>
      <c r="PWH1271" s="103"/>
      <c r="PWI1271" s="103"/>
      <c r="PWJ1271" s="103"/>
      <c r="PWK1271" s="103"/>
      <c r="PWL1271" s="103"/>
      <c r="PWM1271" s="103"/>
      <c r="PWN1271" s="103"/>
      <c r="PWO1271" s="103"/>
      <c r="PWP1271" s="103"/>
      <c r="PWQ1271" s="103"/>
      <c r="PWR1271" s="103"/>
      <c r="PWS1271" s="103"/>
      <c r="PWT1271" s="103"/>
      <c r="PWU1271" s="103"/>
      <c r="PWV1271" s="103"/>
      <c r="PWW1271" s="103"/>
      <c r="PWX1271" s="103"/>
      <c r="PWY1271" s="103"/>
      <c r="PWZ1271" s="103"/>
      <c r="PXA1271" s="103"/>
      <c r="PXB1271" s="103"/>
      <c r="PXC1271" s="103"/>
      <c r="PXD1271" s="103"/>
      <c r="PXE1271" s="103"/>
      <c r="PXF1271" s="103"/>
      <c r="PXG1271" s="103"/>
      <c r="PXH1271" s="103"/>
      <c r="PXI1271" s="103"/>
      <c r="PXJ1271" s="103"/>
      <c r="PXK1271" s="103"/>
      <c r="PXL1271" s="103"/>
      <c r="PXM1271" s="103"/>
      <c r="PXN1271" s="103"/>
      <c r="PXO1271" s="103"/>
      <c r="PXP1271" s="103"/>
      <c r="PXQ1271" s="103"/>
      <c r="PXR1271" s="103"/>
      <c r="PXS1271" s="103"/>
      <c r="PXT1271" s="103"/>
      <c r="PXU1271" s="103"/>
      <c r="PXV1271" s="103"/>
      <c r="PXW1271" s="103"/>
      <c r="PXX1271" s="103"/>
      <c r="PXY1271" s="103"/>
      <c r="PXZ1271" s="103"/>
      <c r="PYA1271" s="103"/>
      <c r="PYB1271" s="103"/>
      <c r="PYC1271" s="103"/>
      <c r="PYD1271" s="103"/>
      <c r="PYE1271" s="103"/>
      <c r="PYF1271" s="103"/>
      <c r="PYG1271" s="103"/>
      <c r="PYH1271" s="103"/>
      <c r="PYI1271" s="103"/>
      <c r="PYJ1271" s="103"/>
      <c r="PYK1271" s="103"/>
      <c r="PYL1271" s="103"/>
      <c r="PYM1271" s="103"/>
      <c r="PYN1271" s="103"/>
      <c r="PYO1271" s="103"/>
      <c r="PYP1271" s="103"/>
      <c r="PYQ1271" s="103"/>
      <c r="PYR1271" s="103"/>
      <c r="PYS1271" s="103"/>
      <c r="PYT1271" s="103"/>
      <c r="PYU1271" s="103"/>
      <c r="PYV1271" s="103"/>
      <c r="PYW1271" s="103"/>
      <c r="PYX1271" s="103"/>
      <c r="PYY1271" s="103"/>
      <c r="PYZ1271" s="103"/>
      <c r="PZA1271" s="103"/>
      <c r="PZB1271" s="103"/>
      <c r="PZC1271" s="103"/>
      <c r="PZD1271" s="103"/>
      <c r="PZE1271" s="103"/>
      <c r="PZF1271" s="103"/>
      <c r="PZG1271" s="103"/>
      <c r="PZH1271" s="103"/>
      <c r="PZI1271" s="103"/>
      <c r="PZJ1271" s="103"/>
      <c r="PZK1271" s="103"/>
      <c r="PZL1271" s="103"/>
      <c r="PZM1271" s="103"/>
      <c r="PZN1271" s="103"/>
      <c r="PZO1271" s="103"/>
      <c r="PZP1271" s="103"/>
      <c r="PZQ1271" s="103"/>
      <c r="PZR1271" s="103"/>
      <c r="PZS1271" s="103"/>
      <c r="PZT1271" s="103"/>
      <c r="PZU1271" s="103"/>
      <c r="PZV1271" s="103"/>
      <c r="PZW1271" s="103"/>
      <c r="PZX1271" s="103"/>
      <c r="PZY1271" s="103"/>
      <c r="PZZ1271" s="103"/>
      <c r="QAA1271" s="103"/>
      <c r="QAB1271" s="103"/>
      <c r="QAC1271" s="103"/>
      <c r="QAD1271" s="103"/>
      <c r="QAE1271" s="103"/>
      <c r="QAF1271" s="103"/>
      <c r="QAG1271" s="103"/>
      <c r="QAH1271" s="103"/>
      <c r="QAI1271" s="103"/>
      <c r="QAJ1271" s="103"/>
      <c r="QAK1271" s="103"/>
      <c r="QAL1271" s="103"/>
      <c r="QAM1271" s="103"/>
      <c r="QAN1271" s="103"/>
      <c r="QAO1271" s="103"/>
      <c r="QAP1271" s="103"/>
      <c r="QAQ1271" s="103"/>
      <c r="QAR1271" s="103"/>
      <c r="QAS1271" s="103"/>
      <c r="QAT1271" s="103"/>
      <c r="QAU1271" s="103"/>
      <c r="QAV1271" s="103"/>
      <c r="QAW1271" s="103"/>
      <c r="QAX1271" s="103"/>
      <c r="QAY1271" s="103"/>
      <c r="QAZ1271" s="103"/>
      <c r="QBA1271" s="103"/>
      <c r="QBB1271" s="103"/>
      <c r="QBC1271" s="103"/>
      <c r="QBD1271" s="103"/>
      <c r="QBE1271" s="103"/>
      <c r="QBF1271" s="103"/>
      <c r="QBG1271" s="103"/>
      <c r="QBH1271" s="103"/>
      <c r="QBI1271" s="103"/>
      <c r="QBJ1271" s="103"/>
      <c r="QBK1271" s="103"/>
      <c r="QBL1271" s="103"/>
      <c r="QBM1271" s="103"/>
      <c r="QBN1271" s="103"/>
      <c r="QBO1271" s="103"/>
      <c r="QBP1271" s="103"/>
      <c r="QBQ1271" s="103"/>
      <c r="QBR1271" s="103"/>
      <c r="QBS1271" s="103"/>
      <c r="QBT1271" s="103"/>
      <c r="QBU1271" s="103"/>
      <c r="QBV1271" s="103"/>
      <c r="QBW1271" s="103"/>
      <c r="QBX1271" s="103"/>
      <c r="QBY1271" s="103"/>
      <c r="QBZ1271" s="103"/>
      <c r="QCA1271" s="103"/>
      <c r="QCB1271" s="103"/>
      <c r="QCC1271" s="103"/>
      <c r="QCD1271" s="103"/>
      <c r="QCE1271" s="103"/>
      <c r="QCF1271" s="103"/>
      <c r="QCG1271" s="103"/>
      <c r="QCH1271" s="103"/>
      <c r="QCI1271" s="103"/>
      <c r="QCJ1271" s="103"/>
      <c r="QCK1271" s="103"/>
      <c r="QCL1271" s="103"/>
      <c r="QCM1271" s="103"/>
      <c r="QCN1271" s="103"/>
      <c r="QCO1271" s="103"/>
      <c r="QCP1271" s="103"/>
      <c r="QCQ1271" s="103"/>
      <c r="QCR1271" s="103"/>
      <c r="QCS1271" s="103"/>
      <c r="QCT1271" s="103"/>
      <c r="QCU1271" s="103"/>
      <c r="QCV1271" s="103"/>
      <c r="QCW1271" s="103"/>
      <c r="QCX1271" s="103"/>
      <c r="QCY1271" s="103"/>
      <c r="QCZ1271" s="103"/>
      <c r="QDA1271" s="103"/>
      <c r="QDB1271" s="103"/>
      <c r="QDC1271" s="103"/>
      <c r="QDD1271" s="103"/>
      <c r="QDE1271" s="103"/>
      <c r="QDF1271" s="103"/>
      <c r="QDG1271" s="103"/>
      <c r="QDH1271" s="103"/>
      <c r="QDI1271" s="103"/>
      <c r="QDJ1271" s="103"/>
      <c r="QDK1271" s="103"/>
      <c r="QDL1271" s="103"/>
      <c r="QDM1271" s="103"/>
      <c r="QDN1271" s="103"/>
      <c r="QDO1271" s="103"/>
      <c r="QDP1271" s="103"/>
      <c r="QDQ1271" s="103"/>
      <c r="QDR1271" s="103"/>
      <c r="QDS1271" s="103"/>
      <c r="QDT1271" s="103"/>
      <c r="QDU1271" s="103"/>
      <c r="QDV1271" s="103"/>
      <c r="QDW1271" s="103"/>
      <c r="QDX1271" s="103"/>
      <c r="QDY1271" s="103"/>
      <c r="QDZ1271" s="103"/>
      <c r="QEA1271" s="103"/>
      <c r="QEB1271" s="103"/>
      <c r="QEC1271" s="103"/>
      <c r="QED1271" s="103"/>
      <c r="QEE1271" s="103"/>
      <c r="QEF1271" s="103"/>
      <c r="QEG1271" s="103"/>
      <c r="QEH1271" s="103"/>
      <c r="QEI1271" s="103"/>
      <c r="QEJ1271" s="103"/>
      <c r="QEK1271" s="103"/>
      <c r="QEL1271" s="103"/>
      <c r="QEM1271" s="103"/>
      <c r="QEN1271" s="103"/>
      <c r="QEO1271" s="103"/>
      <c r="QEP1271" s="103"/>
      <c r="QEQ1271" s="103"/>
      <c r="QER1271" s="103"/>
      <c r="QES1271" s="103"/>
      <c r="QET1271" s="103"/>
      <c r="QEU1271" s="103"/>
      <c r="QEV1271" s="103"/>
      <c r="QEW1271" s="103"/>
      <c r="QEX1271" s="103"/>
      <c r="QEY1271" s="103"/>
      <c r="QEZ1271" s="103"/>
      <c r="QFA1271" s="103"/>
      <c r="QFB1271" s="103"/>
      <c r="QFC1271" s="103"/>
      <c r="QFD1271" s="103"/>
      <c r="QFE1271" s="103"/>
      <c r="QFF1271" s="103"/>
      <c r="QFG1271" s="103"/>
      <c r="QFH1271" s="103"/>
      <c r="QFI1271" s="103"/>
      <c r="QFJ1271" s="103"/>
      <c r="QFK1271" s="103"/>
      <c r="QFL1271" s="103"/>
      <c r="QFM1271" s="103"/>
      <c r="QFN1271" s="103"/>
      <c r="QFO1271" s="103"/>
      <c r="QFP1271" s="103"/>
      <c r="QFQ1271" s="103"/>
      <c r="QFR1271" s="103"/>
      <c r="QFS1271" s="103"/>
      <c r="QFT1271" s="103"/>
      <c r="QFU1271" s="103"/>
      <c r="QFV1271" s="103"/>
      <c r="QFW1271" s="103"/>
      <c r="QFX1271" s="103"/>
      <c r="QFY1271" s="103"/>
      <c r="QFZ1271" s="103"/>
      <c r="QGA1271" s="103"/>
      <c r="QGB1271" s="103"/>
      <c r="QGC1271" s="103"/>
      <c r="QGD1271" s="103"/>
      <c r="QGE1271" s="103"/>
      <c r="QGF1271" s="103"/>
      <c r="QGG1271" s="103"/>
      <c r="QGH1271" s="103"/>
      <c r="QGI1271" s="103"/>
      <c r="QGJ1271" s="103"/>
      <c r="QGK1271" s="103"/>
      <c r="QGL1271" s="103"/>
      <c r="QGM1271" s="103"/>
      <c r="QGN1271" s="103"/>
      <c r="QGO1271" s="103"/>
      <c r="QGP1271" s="103"/>
      <c r="QGQ1271" s="103"/>
      <c r="QGR1271" s="103"/>
      <c r="QGS1271" s="103"/>
      <c r="QGT1271" s="103"/>
      <c r="QGU1271" s="103"/>
      <c r="QGV1271" s="103"/>
      <c r="QGW1271" s="103"/>
      <c r="QGX1271" s="103"/>
      <c r="QGY1271" s="103"/>
      <c r="QGZ1271" s="103"/>
      <c r="QHA1271" s="103"/>
      <c r="QHB1271" s="103"/>
      <c r="QHC1271" s="103"/>
      <c r="QHD1271" s="103"/>
      <c r="QHE1271" s="103"/>
      <c r="QHF1271" s="103"/>
      <c r="QHG1271" s="103"/>
      <c r="QHH1271" s="103"/>
      <c r="QHI1271" s="103"/>
      <c r="QHJ1271" s="103"/>
      <c r="QHK1271" s="103"/>
      <c r="QHL1271" s="103"/>
      <c r="QHM1271" s="103"/>
      <c r="QHN1271" s="103"/>
      <c r="QHO1271" s="103"/>
      <c r="QHP1271" s="103"/>
      <c r="QHQ1271" s="103"/>
      <c r="QHR1271" s="103"/>
      <c r="QHS1271" s="103"/>
      <c r="QHT1271" s="103"/>
      <c r="QHU1271" s="103"/>
      <c r="QHV1271" s="103"/>
      <c r="QHW1271" s="103"/>
      <c r="QHX1271" s="103"/>
      <c r="QHY1271" s="103"/>
      <c r="QHZ1271" s="103"/>
      <c r="QIA1271" s="103"/>
      <c r="QIB1271" s="103"/>
      <c r="QIC1271" s="103"/>
      <c r="QID1271" s="103"/>
      <c r="QIE1271" s="103"/>
      <c r="QIF1271" s="103"/>
      <c r="QIG1271" s="103"/>
      <c r="QIH1271" s="103"/>
      <c r="QII1271" s="103"/>
      <c r="QIJ1271" s="103"/>
      <c r="QIK1271" s="103"/>
      <c r="QIL1271" s="103"/>
      <c r="QIM1271" s="103"/>
      <c r="QIN1271" s="103"/>
      <c r="QIO1271" s="103"/>
      <c r="QIP1271" s="103"/>
      <c r="QIQ1271" s="103"/>
      <c r="QIR1271" s="103"/>
      <c r="QIS1271" s="103"/>
      <c r="QIT1271" s="103"/>
      <c r="QIU1271" s="103"/>
      <c r="QIV1271" s="103"/>
      <c r="QIW1271" s="103"/>
      <c r="QIX1271" s="103"/>
      <c r="QIY1271" s="103"/>
      <c r="QIZ1271" s="103"/>
      <c r="QJA1271" s="103"/>
      <c r="QJB1271" s="103"/>
      <c r="QJC1271" s="103"/>
      <c r="QJD1271" s="103"/>
      <c r="QJE1271" s="103"/>
      <c r="QJF1271" s="103"/>
      <c r="QJG1271" s="103"/>
      <c r="QJH1271" s="103"/>
      <c r="QJI1271" s="103"/>
      <c r="QJJ1271" s="103"/>
      <c r="QJK1271" s="103"/>
      <c r="QJL1271" s="103"/>
      <c r="QJM1271" s="103"/>
      <c r="QJN1271" s="103"/>
      <c r="QJO1271" s="103"/>
      <c r="QJP1271" s="103"/>
      <c r="QJQ1271" s="103"/>
      <c r="QJR1271" s="103"/>
      <c r="QJS1271" s="103"/>
      <c r="QJT1271" s="103"/>
      <c r="QJU1271" s="103"/>
      <c r="QJV1271" s="103"/>
      <c r="QJW1271" s="103"/>
      <c r="QJX1271" s="103"/>
      <c r="QJY1271" s="103"/>
      <c r="QJZ1271" s="103"/>
      <c r="QKA1271" s="103"/>
      <c r="QKB1271" s="103"/>
      <c r="QKC1271" s="103"/>
      <c r="QKD1271" s="103"/>
      <c r="QKE1271" s="103"/>
      <c r="QKF1271" s="103"/>
      <c r="QKG1271" s="103"/>
      <c r="QKH1271" s="103"/>
      <c r="QKI1271" s="103"/>
      <c r="QKJ1271" s="103"/>
      <c r="QKK1271" s="103"/>
      <c r="QKL1271" s="103"/>
      <c r="QKM1271" s="103"/>
      <c r="QKN1271" s="103"/>
      <c r="QKO1271" s="103"/>
      <c r="QKP1271" s="103"/>
      <c r="QKQ1271" s="103"/>
      <c r="QKR1271" s="103"/>
      <c r="QKS1271" s="103"/>
      <c r="QKT1271" s="103"/>
      <c r="QKU1271" s="103"/>
      <c r="QKV1271" s="103"/>
      <c r="QKW1271" s="103"/>
      <c r="QKX1271" s="103"/>
      <c r="QKY1271" s="103"/>
      <c r="QKZ1271" s="103"/>
      <c r="QLA1271" s="103"/>
      <c r="QLB1271" s="103"/>
      <c r="QLC1271" s="103"/>
      <c r="QLD1271" s="103"/>
      <c r="QLE1271" s="103"/>
      <c r="QLF1271" s="103"/>
      <c r="QLG1271" s="103"/>
      <c r="QLH1271" s="103"/>
      <c r="QLI1271" s="103"/>
      <c r="QLJ1271" s="103"/>
      <c r="QLK1271" s="103"/>
      <c r="QLL1271" s="103"/>
      <c r="QLM1271" s="103"/>
      <c r="QLN1271" s="103"/>
      <c r="QLO1271" s="103"/>
      <c r="QLP1271" s="103"/>
      <c r="QLQ1271" s="103"/>
      <c r="QLR1271" s="103"/>
      <c r="QLS1271" s="103"/>
      <c r="QLT1271" s="103"/>
      <c r="QLU1271" s="103"/>
      <c r="QLV1271" s="103"/>
      <c r="QLW1271" s="103"/>
      <c r="QLX1271" s="103"/>
      <c r="QLY1271" s="103"/>
      <c r="QLZ1271" s="103"/>
      <c r="QMA1271" s="103"/>
      <c r="QMB1271" s="103"/>
      <c r="QMC1271" s="103"/>
      <c r="QMD1271" s="103"/>
      <c r="QME1271" s="103"/>
      <c r="QMF1271" s="103"/>
      <c r="QMG1271" s="103"/>
      <c r="QMH1271" s="103"/>
      <c r="QMI1271" s="103"/>
      <c r="QMJ1271" s="103"/>
      <c r="QMK1271" s="103"/>
      <c r="QML1271" s="103"/>
      <c r="QMM1271" s="103"/>
      <c r="QMN1271" s="103"/>
      <c r="QMO1271" s="103"/>
      <c r="QMP1271" s="103"/>
      <c r="QMQ1271" s="103"/>
      <c r="QMR1271" s="103"/>
      <c r="QMS1271" s="103"/>
      <c r="QMT1271" s="103"/>
      <c r="QMU1271" s="103"/>
      <c r="QMV1271" s="103"/>
      <c r="QMW1271" s="103"/>
      <c r="QMX1271" s="103"/>
      <c r="QMY1271" s="103"/>
      <c r="QMZ1271" s="103"/>
      <c r="QNA1271" s="103"/>
      <c r="QNB1271" s="103"/>
      <c r="QNC1271" s="103"/>
      <c r="QND1271" s="103"/>
      <c r="QNE1271" s="103"/>
      <c r="QNF1271" s="103"/>
      <c r="QNG1271" s="103"/>
      <c r="QNH1271" s="103"/>
      <c r="QNI1271" s="103"/>
      <c r="QNJ1271" s="103"/>
      <c r="QNK1271" s="103"/>
      <c r="QNL1271" s="103"/>
      <c r="QNM1271" s="103"/>
      <c r="QNN1271" s="103"/>
      <c r="QNO1271" s="103"/>
      <c r="QNP1271" s="103"/>
      <c r="QNQ1271" s="103"/>
      <c r="QNR1271" s="103"/>
      <c r="QNS1271" s="103"/>
      <c r="QNT1271" s="103"/>
      <c r="QNU1271" s="103"/>
      <c r="QNV1271" s="103"/>
      <c r="QNW1271" s="103"/>
      <c r="QNX1271" s="103"/>
      <c r="QNY1271" s="103"/>
      <c r="QNZ1271" s="103"/>
      <c r="QOA1271" s="103"/>
      <c r="QOB1271" s="103"/>
      <c r="QOC1271" s="103"/>
      <c r="QOD1271" s="103"/>
      <c r="QOE1271" s="103"/>
      <c r="QOF1271" s="103"/>
      <c r="QOG1271" s="103"/>
      <c r="QOH1271" s="103"/>
      <c r="QOI1271" s="103"/>
      <c r="QOJ1271" s="103"/>
      <c r="QOK1271" s="103"/>
      <c r="QOL1271" s="103"/>
      <c r="QOM1271" s="103"/>
      <c r="QON1271" s="103"/>
      <c r="QOO1271" s="103"/>
      <c r="QOP1271" s="103"/>
      <c r="QOQ1271" s="103"/>
      <c r="QOR1271" s="103"/>
      <c r="QOS1271" s="103"/>
      <c r="QOT1271" s="103"/>
      <c r="QOU1271" s="103"/>
      <c r="QOV1271" s="103"/>
      <c r="QOW1271" s="103"/>
      <c r="QOX1271" s="103"/>
      <c r="QOY1271" s="103"/>
      <c r="QOZ1271" s="103"/>
      <c r="QPA1271" s="103"/>
      <c r="QPB1271" s="103"/>
      <c r="QPC1271" s="103"/>
      <c r="QPD1271" s="103"/>
      <c r="QPE1271" s="103"/>
      <c r="QPF1271" s="103"/>
      <c r="QPG1271" s="103"/>
      <c r="QPH1271" s="103"/>
      <c r="QPI1271" s="103"/>
      <c r="QPJ1271" s="103"/>
      <c r="QPK1271" s="103"/>
      <c r="QPL1271" s="103"/>
      <c r="QPM1271" s="103"/>
      <c r="QPN1271" s="103"/>
      <c r="QPO1271" s="103"/>
      <c r="QPP1271" s="103"/>
      <c r="QPQ1271" s="103"/>
      <c r="QPR1271" s="103"/>
      <c r="QPS1271" s="103"/>
      <c r="QPT1271" s="103"/>
      <c r="QPU1271" s="103"/>
      <c r="QPV1271" s="103"/>
      <c r="QPW1271" s="103"/>
      <c r="QPX1271" s="103"/>
      <c r="QPY1271" s="103"/>
      <c r="QPZ1271" s="103"/>
      <c r="QQA1271" s="103"/>
      <c r="QQB1271" s="103"/>
      <c r="QQC1271" s="103"/>
      <c r="QQD1271" s="103"/>
      <c r="QQE1271" s="103"/>
      <c r="QQF1271" s="103"/>
      <c r="QQG1271" s="103"/>
      <c r="QQH1271" s="103"/>
      <c r="QQI1271" s="103"/>
      <c r="QQJ1271" s="103"/>
      <c r="QQK1271" s="103"/>
      <c r="QQL1271" s="103"/>
      <c r="QQM1271" s="103"/>
      <c r="QQN1271" s="103"/>
      <c r="QQO1271" s="103"/>
      <c r="QQP1271" s="103"/>
      <c r="QQQ1271" s="103"/>
      <c r="QQR1271" s="103"/>
      <c r="QQS1271" s="103"/>
      <c r="QQT1271" s="103"/>
      <c r="QQU1271" s="103"/>
      <c r="QQV1271" s="103"/>
      <c r="QQW1271" s="103"/>
      <c r="QQX1271" s="103"/>
      <c r="QQY1271" s="103"/>
      <c r="QQZ1271" s="103"/>
      <c r="QRA1271" s="103"/>
      <c r="QRB1271" s="103"/>
      <c r="QRC1271" s="103"/>
      <c r="QRD1271" s="103"/>
      <c r="QRE1271" s="103"/>
      <c r="QRF1271" s="103"/>
      <c r="QRG1271" s="103"/>
      <c r="QRH1271" s="103"/>
      <c r="QRI1271" s="103"/>
      <c r="QRJ1271" s="103"/>
      <c r="QRK1271" s="103"/>
      <c r="QRL1271" s="103"/>
      <c r="QRM1271" s="103"/>
      <c r="QRN1271" s="103"/>
      <c r="QRO1271" s="103"/>
      <c r="QRP1271" s="103"/>
      <c r="QRQ1271" s="103"/>
      <c r="QRR1271" s="103"/>
      <c r="QRS1271" s="103"/>
      <c r="QRT1271" s="103"/>
      <c r="QRU1271" s="103"/>
      <c r="QRV1271" s="103"/>
      <c r="QRW1271" s="103"/>
      <c r="QRX1271" s="103"/>
      <c r="QRY1271" s="103"/>
      <c r="QRZ1271" s="103"/>
      <c r="QSA1271" s="103"/>
      <c r="QSB1271" s="103"/>
      <c r="QSC1271" s="103"/>
      <c r="QSD1271" s="103"/>
      <c r="QSE1271" s="103"/>
      <c r="QSF1271" s="103"/>
      <c r="QSG1271" s="103"/>
      <c r="QSH1271" s="103"/>
      <c r="QSI1271" s="103"/>
      <c r="QSJ1271" s="103"/>
      <c r="QSK1271" s="103"/>
      <c r="QSL1271" s="103"/>
      <c r="QSM1271" s="103"/>
      <c r="QSN1271" s="103"/>
      <c r="QSO1271" s="103"/>
      <c r="QSP1271" s="103"/>
      <c r="QSQ1271" s="103"/>
      <c r="QSR1271" s="103"/>
      <c r="QSS1271" s="103"/>
      <c r="QST1271" s="103"/>
      <c r="QSU1271" s="103"/>
      <c r="QSV1271" s="103"/>
      <c r="QSW1271" s="103"/>
      <c r="QSX1271" s="103"/>
      <c r="QSY1271" s="103"/>
      <c r="QSZ1271" s="103"/>
      <c r="QTA1271" s="103"/>
      <c r="QTB1271" s="103"/>
      <c r="QTC1271" s="103"/>
      <c r="QTD1271" s="103"/>
      <c r="QTE1271" s="103"/>
      <c r="QTF1271" s="103"/>
      <c r="QTG1271" s="103"/>
      <c r="QTH1271" s="103"/>
      <c r="QTI1271" s="103"/>
      <c r="QTJ1271" s="103"/>
      <c r="QTK1271" s="103"/>
      <c r="QTL1271" s="103"/>
      <c r="QTM1271" s="103"/>
      <c r="QTN1271" s="103"/>
      <c r="QTO1271" s="103"/>
      <c r="QTP1271" s="103"/>
      <c r="QTQ1271" s="103"/>
      <c r="QTR1271" s="103"/>
      <c r="QTS1271" s="103"/>
      <c r="QTT1271" s="103"/>
      <c r="QTU1271" s="103"/>
      <c r="QTV1271" s="103"/>
      <c r="QTW1271" s="103"/>
      <c r="QTX1271" s="103"/>
      <c r="QTY1271" s="103"/>
      <c r="QTZ1271" s="103"/>
      <c r="QUA1271" s="103"/>
      <c r="QUB1271" s="103"/>
      <c r="QUC1271" s="103"/>
      <c r="QUD1271" s="103"/>
      <c r="QUE1271" s="103"/>
      <c r="QUF1271" s="103"/>
      <c r="QUG1271" s="103"/>
      <c r="QUH1271" s="103"/>
      <c r="QUI1271" s="103"/>
      <c r="QUJ1271" s="103"/>
      <c r="QUK1271" s="103"/>
      <c r="QUL1271" s="103"/>
      <c r="QUM1271" s="103"/>
      <c r="QUN1271" s="103"/>
      <c r="QUO1271" s="103"/>
      <c r="QUP1271" s="103"/>
      <c r="QUQ1271" s="103"/>
      <c r="QUR1271" s="103"/>
      <c r="QUS1271" s="103"/>
      <c r="QUT1271" s="103"/>
      <c r="QUU1271" s="103"/>
      <c r="QUV1271" s="103"/>
      <c r="QUW1271" s="103"/>
      <c r="QUX1271" s="103"/>
      <c r="QUY1271" s="103"/>
      <c r="QUZ1271" s="103"/>
      <c r="QVA1271" s="103"/>
      <c r="QVB1271" s="103"/>
      <c r="QVC1271" s="103"/>
      <c r="QVD1271" s="103"/>
      <c r="QVE1271" s="103"/>
      <c r="QVF1271" s="103"/>
      <c r="QVG1271" s="103"/>
      <c r="QVH1271" s="103"/>
      <c r="QVI1271" s="103"/>
      <c r="QVJ1271" s="103"/>
      <c r="QVK1271" s="103"/>
      <c r="QVL1271" s="103"/>
      <c r="QVM1271" s="103"/>
      <c r="QVN1271" s="103"/>
      <c r="QVO1271" s="103"/>
      <c r="QVP1271" s="103"/>
      <c r="QVQ1271" s="103"/>
      <c r="QVR1271" s="103"/>
      <c r="QVS1271" s="103"/>
      <c r="QVT1271" s="103"/>
      <c r="QVU1271" s="103"/>
      <c r="QVV1271" s="103"/>
      <c r="QVW1271" s="103"/>
      <c r="QVX1271" s="103"/>
      <c r="QVY1271" s="103"/>
      <c r="QVZ1271" s="103"/>
      <c r="QWA1271" s="103"/>
      <c r="QWB1271" s="103"/>
      <c r="QWC1271" s="103"/>
      <c r="QWD1271" s="103"/>
      <c r="QWE1271" s="103"/>
      <c r="QWF1271" s="103"/>
      <c r="QWG1271" s="103"/>
      <c r="QWH1271" s="103"/>
      <c r="QWI1271" s="103"/>
      <c r="QWJ1271" s="103"/>
      <c r="QWK1271" s="103"/>
      <c r="QWL1271" s="103"/>
      <c r="QWM1271" s="103"/>
      <c r="QWN1271" s="103"/>
      <c r="QWO1271" s="103"/>
      <c r="QWP1271" s="103"/>
      <c r="QWQ1271" s="103"/>
      <c r="QWR1271" s="103"/>
      <c r="QWS1271" s="103"/>
      <c r="QWT1271" s="103"/>
      <c r="QWU1271" s="103"/>
      <c r="QWV1271" s="103"/>
      <c r="QWW1271" s="103"/>
      <c r="QWX1271" s="103"/>
      <c r="QWY1271" s="103"/>
      <c r="QWZ1271" s="103"/>
      <c r="QXA1271" s="103"/>
      <c r="QXB1271" s="103"/>
      <c r="QXC1271" s="103"/>
      <c r="QXD1271" s="103"/>
      <c r="QXE1271" s="103"/>
      <c r="QXF1271" s="103"/>
      <c r="QXG1271" s="103"/>
      <c r="QXH1271" s="103"/>
      <c r="QXI1271" s="103"/>
      <c r="QXJ1271" s="103"/>
      <c r="QXK1271" s="103"/>
      <c r="QXL1271" s="103"/>
      <c r="QXM1271" s="103"/>
      <c r="QXN1271" s="103"/>
      <c r="QXO1271" s="103"/>
      <c r="QXP1271" s="103"/>
      <c r="QXQ1271" s="103"/>
      <c r="QXR1271" s="103"/>
      <c r="QXS1271" s="103"/>
      <c r="QXT1271" s="103"/>
      <c r="QXU1271" s="103"/>
      <c r="QXV1271" s="103"/>
      <c r="QXW1271" s="103"/>
      <c r="QXX1271" s="103"/>
      <c r="QXY1271" s="103"/>
      <c r="QXZ1271" s="103"/>
      <c r="QYA1271" s="103"/>
      <c r="QYB1271" s="103"/>
      <c r="QYC1271" s="103"/>
      <c r="QYD1271" s="103"/>
      <c r="QYE1271" s="103"/>
      <c r="QYF1271" s="103"/>
      <c r="QYG1271" s="103"/>
      <c r="QYH1271" s="103"/>
      <c r="QYI1271" s="103"/>
      <c r="QYJ1271" s="103"/>
      <c r="QYK1271" s="103"/>
      <c r="QYL1271" s="103"/>
      <c r="QYM1271" s="103"/>
      <c r="QYN1271" s="103"/>
      <c r="QYO1271" s="103"/>
      <c r="QYP1271" s="103"/>
      <c r="QYQ1271" s="103"/>
      <c r="QYR1271" s="103"/>
      <c r="QYS1271" s="103"/>
      <c r="QYT1271" s="103"/>
      <c r="QYU1271" s="103"/>
      <c r="QYV1271" s="103"/>
      <c r="QYW1271" s="103"/>
      <c r="QYX1271" s="103"/>
      <c r="QYY1271" s="103"/>
      <c r="QYZ1271" s="103"/>
      <c r="QZA1271" s="103"/>
      <c r="QZB1271" s="103"/>
      <c r="QZC1271" s="103"/>
      <c r="QZD1271" s="103"/>
      <c r="QZE1271" s="103"/>
      <c r="QZF1271" s="103"/>
      <c r="QZG1271" s="103"/>
      <c r="QZH1271" s="103"/>
      <c r="QZI1271" s="103"/>
      <c r="QZJ1271" s="103"/>
      <c r="QZK1271" s="103"/>
      <c r="QZL1271" s="103"/>
      <c r="QZM1271" s="103"/>
      <c r="QZN1271" s="103"/>
      <c r="QZO1271" s="103"/>
      <c r="QZP1271" s="103"/>
      <c r="QZQ1271" s="103"/>
      <c r="QZR1271" s="103"/>
      <c r="QZS1271" s="103"/>
      <c r="QZT1271" s="103"/>
      <c r="QZU1271" s="103"/>
      <c r="QZV1271" s="103"/>
      <c r="QZW1271" s="103"/>
      <c r="QZX1271" s="103"/>
      <c r="QZY1271" s="103"/>
      <c r="QZZ1271" s="103"/>
      <c r="RAA1271" s="103"/>
      <c r="RAB1271" s="103"/>
      <c r="RAC1271" s="103"/>
      <c r="RAD1271" s="103"/>
      <c r="RAE1271" s="103"/>
      <c r="RAF1271" s="103"/>
      <c r="RAG1271" s="103"/>
      <c r="RAH1271" s="103"/>
      <c r="RAI1271" s="103"/>
      <c r="RAJ1271" s="103"/>
      <c r="RAK1271" s="103"/>
      <c r="RAL1271" s="103"/>
      <c r="RAM1271" s="103"/>
      <c r="RAN1271" s="103"/>
      <c r="RAO1271" s="103"/>
      <c r="RAP1271" s="103"/>
      <c r="RAQ1271" s="103"/>
      <c r="RAR1271" s="103"/>
      <c r="RAS1271" s="103"/>
      <c r="RAT1271" s="103"/>
      <c r="RAU1271" s="103"/>
      <c r="RAV1271" s="103"/>
      <c r="RAW1271" s="103"/>
      <c r="RAX1271" s="103"/>
      <c r="RAY1271" s="103"/>
      <c r="RAZ1271" s="103"/>
      <c r="RBA1271" s="103"/>
      <c r="RBB1271" s="103"/>
      <c r="RBC1271" s="103"/>
      <c r="RBD1271" s="103"/>
      <c r="RBE1271" s="103"/>
      <c r="RBF1271" s="103"/>
      <c r="RBG1271" s="103"/>
      <c r="RBH1271" s="103"/>
      <c r="RBI1271" s="103"/>
      <c r="RBJ1271" s="103"/>
      <c r="RBK1271" s="103"/>
      <c r="RBL1271" s="103"/>
      <c r="RBM1271" s="103"/>
      <c r="RBN1271" s="103"/>
      <c r="RBO1271" s="103"/>
      <c r="RBP1271" s="103"/>
      <c r="RBQ1271" s="103"/>
      <c r="RBR1271" s="103"/>
      <c r="RBS1271" s="103"/>
      <c r="RBT1271" s="103"/>
      <c r="RBU1271" s="103"/>
      <c r="RBV1271" s="103"/>
      <c r="RBW1271" s="103"/>
      <c r="RBX1271" s="103"/>
      <c r="RBY1271" s="103"/>
      <c r="RBZ1271" s="103"/>
      <c r="RCA1271" s="103"/>
      <c r="RCB1271" s="103"/>
      <c r="RCC1271" s="103"/>
      <c r="RCD1271" s="103"/>
      <c r="RCE1271" s="103"/>
      <c r="RCF1271" s="103"/>
      <c r="RCG1271" s="103"/>
      <c r="RCH1271" s="103"/>
      <c r="RCI1271" s="103"/>
      <c r="RCJ1271" s="103"/>
      <c r="RCK1271" s="103"/>
      <c r="RCL1271" s="103"/>
      <c r="RCM1271" s="103"/>
      <c r="RCN1271" s="103"/>
      <c r="RCO1271" s="103"/>
      <c r="RCP1271" s="103"/>
      <c r="RCQ1271" s="103"/>
      <c r="RCR1271" s="103"/>
      <c r="RCS1271" s="103"/>
      <c r="RCT1271" s="103"/>
      <c r="RCU1271" s="103"/>
      <c r="RCV1271" s="103"/>
      <c r="RCW1271" s="103"/>
      <c r="RCX1271" s="103"/>
      <c r="RCY1271" s="103"/>
      <c r="RCZ1271" s="103"/>
      <c r="RDA1271" s="103"/>
      <c r="RDB1271" s="103"/>
      <c r="RDC1271" s="103"/>
      <c r="RDD1271" s="103"/>
      <c r="RDE1271" s="103"/>
      <c r="RDF1271" s="103"/>
      <c r="RDG1271" s="103"/>
      <c r="RDH1271" s="103"/>
      <c r="RDI1271" s="103"/>
      <c r="RDJ1271" s="103"/>
      <c r="RDK1271" s="103"/>
      <c r="RDL1271" s="103"/>
      <c r="RDM1271" s="103"/>
      <c r="RDN1271" s="103"/>
      <c r="RDO1271" s="103"/>
      <c r="RDP1271" s="103"/>
      <c r="RDQ1271" s="103"/>
      <c r="RDR1271" s="103"/>
      <c r="RDS1271" s="103"/>
      <c r="RDT1271" s="103"/>
      <c r="RDU1271" s="103"/>
      <c r="RDV1271" s="103"/>
      <c r="RDW1271" s="103"/>
      <c r="RDX1271" s="103"/>
      <c r="RDY1271" s="103"/>
      <c r="RDZ1271" s="103"/>
      <c r="REA1271" s="103"/>
      <c r="REB1271" s="103"/>
      <c r="REC1271" s="103"/>
      <c r="RED1271" s="103"/>
      <c r="REE1271" s="103"/>
      <c r="REF1271" s="103"/>
      <c r="REG1271" s="103"/>
      <c r="REH1271" s="103"/>
      <c r="REI1271" s="103"/>
      <c r="REJ1271" s="103"/>
      <c r="REK1271" s="103"/>
      <c r="REL1271" s="103"/>
      <c r="REM1271" s="103"/>
      <c r="REN1271" s="103"/>
      <c r="REO1271" s="103"/>
      <c r="REP1271" s="103"/>
      <c r="REQ1271" s="103"/>
      <c r="RER1271" s="103"/>
      <c r="RES1271" s="103"/>
      <c r="RET1271" s="103"/>
      <c r="REU1271" s="103"/>
      <c r="REV1271" s="103"/>
      <c r="REW1271" s="103"/>
      <c r="REX1271" s="103"/>
      <c r="REY1271" s="103"/>
      <c r="REZ1271" s="103"/>
      <c r="RFA1271" s="103"/>
      <c r="RFB1271" s="103"/>
      <c r="RFC1271" s="103"/>
      <c r="RFD1271" s="103"/>
      <c r="RFE1271" s="103"/>
      <c r="RFF1271" s="103"/>
      <c r="RFG1271" s="103"/>
      <c r="RFH1271" s="103"/>
      <c r="RFI1271" s="103"/>
      <c r="RFJ1271" s="103"/>
      <c r="RFK1271" s="103"/>
      <c r="RFL1271" s="103"/>
      <c r="RFM1271" s="103"/>
      <c r="RFN1271" s="103"/>
      <c r="RFO1271" s="103"/>
      <c r="RFP1271" s="103"/>
      <c r="RFQ1271" s="103"/>
      <c r="RFR1271" s="103"/>
      <c r="RFS1271" s="103"/>
      <c r="RFT1271" s="103"/>
      <c r="RFU1271" s="103"/>
      <c r="RFV1271" s="103"/>
      <c r="RFW1271" s="103"/>
      <c r="RFX1271" s="103"/>
      <c r="RFY1271" s="103"/>
      <c r="RFZ1271" s="103"/>
      <c r="RGA1271" s="103"/>
      <c r="RGB1271" s="103"/>
      <c r="RGC1271" s="103"/>
      <c r="RGD1271" s="103"/>
      <c r="RGE1271" s="103"/>
      <c r="RGF1271" s="103"/>
      <c r="RGG1271" s="103"/>
      <c r="RGH1271" s="103"/>
      <c r="RGI1271" s="103"/>
      <c r="RGJ1271" s="103"/>
      <c r="RGK1271" s="103"/>
      <c r="RGL1271" s="103"/>
      <c r="RGM1271" s="103"/>
      <c r="RGN1271" s="103"/>
      <c r="RGO1271" s="103"/>
      <c r="RGP1271" s="103"/>
      <c r="RGQ1271" s="103"/>
      <c r="RGR1271" s="103"/>
      <c r="RGS1271" s="103"/>
      <c r="RGT1271" s="103"/>
      <c r="RGU1271" s="103"/>
      <c r="RGV1271" s="103"/>
      <c r="RGW1271" s="103"/>
      <c r="RGX1271" s="103"/>
      <c r="RGY1271" s="103"/>
      <c r="RGZ1271" s="103"/>
      <c r="RHA1271" s="103"/>
      <c r="RHB1271" s="103"/>
      <c r="RHC1271" s="103"/>
      <c r="RHD1271" s="103"/>
      <c r="RHE1271" s="103"/>
      <c r="RHF1271" s="103"/>
      <c r="RHG1271" s="103"/>
      <c r="RHH1271" s="103"/>
      <c r="RHI1271" s="103"/>
      <c r="RHJ1271" s="103"/>
      <c r="RHK1271" s="103"/>
      <c r="RHL1271" s="103"/>
      <c r="RHM1271" s="103"/>
      <c r="RHN1271" s="103"/>
      <c r="RHO1271" s="103"/>
      <c r="RHP1271" s="103"/>
      <c r="RHQ1271" s="103"/>
      <c r="RHR1271" s="103"/>
      <c r="RHS1271" s="103"/>
      <c r="RHT1271" s="103"/>
      <c r="RHU1271" s="103"/>
      <c r="RHV1271" s="103"/>
      <c r="RHW1271" s="103"/>
      <c r="RHX1271" s="103"/>
      <c r="RHY1271" s="103"/>
      <c r="RHZ1271" s="103"/>
      <c r="RIA1271" s="103"/>
      <c r="RIB1271" s="103"/>
      <c r="RIC1271" s="103"/>
      <c r="RID1271" s="103"/>
      <c r="RIE1271" s="103"/>
      <c r="RIF1271" s="103"/>
      <c r="RIG1271" s="103"/>
      <c r="RIH1271" s="103"/>
      <c r="RII1271" s="103"/>
      <c r="RIJ1271" s="103"/>
      <c r="RIK1271" s="103"/>
      <c r="RIL1271" s="103"/>
      <c r="RIM1271" s="103"/>
      <c r="RIN1271" s="103"/>
      <c r="RIO1271" s="103"/>
      <c r="RIP1271" s="103"/>
      <c r="RIQ1271" s="103"/>
      <c r="RIR1271" s="103"/>
      <c r="RIS1271" s="103"/>
      <c r="RIT1271" s="103"/>
      <c r="RIU1271" s="103"/>
      <c r="RIV1271" s="103"/>
      <c r="RIW1271" s="103"/>
      <c r="RIX1271" s="103"/>
      <c r="RIY1271" s="103"/>
      <c r="RIZ1271" s="103"/>
      <c r="RJA1271" s="103"/>
      <c r="RJB1271" s="103"/>
      <c r="RJC1271" s="103"/>
      <c r="RJD1271" s="103"/>
      <c r="RJE1271" s="103"/>
      <c r="RJF1271" s="103"/>
      <c r="RJG1271" s="103"/>
      <c r="RJH1271" s="103"/>
      <c r="RJI1271" s="103"/>
      <c r="RJJ1271" s="103"/>
      <c r="RJK1271" s="103"/>
      <c r="RJL1271" s="103"/>
      <c r="RJM1271" s="103"/>
      <c r="RJN1271" s="103"/>
      <c r="RJO1271" s="103"/>
      <c r="RJP1271" s="103"/>
      <c r="RJQ1271" s="103"/>
      <c r="RJR1271" s="103"/>
      <c r="RJS1271" s="103"/>
      <c r="RJT1271" s="103"/>
      <c r="RJU1271" s="103"/>
      <c r="RJV1271" s="103"/>
      <c r="RJW1271" s="103"/>
      <c r="RJX1271" s="103"/>
      <c r="RJY1271" s="103"/>
      <c r="RJZ1271" s="103"/>
      <c r="RKA1271" s="103"/>
      <c r="RKB1271" s="103"/>
      <c r="RKC1271" s="103"/>
      <c r="RKD1271" s="103"/>
      <c r="RKE1271" s="103"/>
      <c r="RKF1271" s="103"/>
      <c r="RKG1271" s="103"/>
      <c r="RKH1271" s="103"/>
      <c r="RKI1271" s="103"/>
      <c r="RKJ1271" s="103"/>
      <c r="RKK1271" s="103"/>
      <c r="RKL1271" s="103"/>
      <c r="RKM1271" s="103"/>
      <c r="RKN1271" s="103"/>
      <c r="RKO1271" s="103"/>
      <c r="RKP1271" s="103"/>
      <c r="RKQ1271" s="103"/>
      <c r="RKR1271" s="103"/>
      <c r="RKS1271" s="103"/>
      <c r="RKT1271" s="103"/>
      <c r="RKU1271" s="103"/>
      <c r="RKV1271" s="103"/>
      <c r="RKW1271" s="103"/>
      <c r="RKX1271" s="103"/>
      <c r="RKY1271" s="103"/>
      <c r="RKZ1271" s="103"/>
      <c r="RLA1271" s="103"/>
      <c r="RLB1271" s="103"/>
      <c r="RLC1271" s="103"/>
      <c r="RLD1271" s="103"/>
      <c r="RLE1271" s="103"/>
      <c r="RLF1271" s="103"/>
      <c r="RLG1271" s="103"/>
      <c r="RLH1271" s="103"/>
      <c r="RLI1271" s="103"/>
      <c r="RLJ1271" s="103"/>
      <c r="RLK1271" s="103"/>
      <c r="RLL1271" s="103"/>
      <c r="RLM1271" s="103"/>
      <c r="RLN1271" s="103"/>
      <c r="RLO1271" s="103"/>
      <c r="RLP1271" s="103"/>
      <c r="RLQ1271" s="103"/>
      <c r="RLR1271" s="103"/>
      <c r="RLS1271" s="103"/>
      <c r="RLT1271" s="103"/>
      <c r="RLU1271" s="103"/>
      <c r="RLV1271" s="103"/>
      <c r="RLW1271" s="103"/>
      <c r="RLX1271" s="103"/>
      <c r="RLY1271" s="103"/>
      <c r="RLZ1271" s="103"/>
      <c r="RMA1271" s="103"/>
      <c r="RMB1271" s="103"/>
      <c r="RMC1271" s="103"/>
      <c r="RMD1271" s="103"/>
      <c r="RME1271" s="103"/>
      <c r="RMF1271" s="103"/>
      <c r="RMG1271" s="103"/>
      <c r="RMH1271" s="103"/>
      <c r="RMI1271" s="103"/>
      <c r="RMJ1271" s="103"/>
      <c r="RMK1271" s="103"/>
      <c r="RML1271" s="103"/>
      <c r="RMM1271" s="103"/>
      <c r="RMN1271" s="103"/>
      <c r="RMO1271" s="103"/>
      <c r="RMP1271" s="103"/>
      <c r="RMQ1271" s="103"/>
      <c r="RMR1271" s="103"/>
      <c r="RMS1271" s="103"/>
      <c r="RMT1271" s="103"/>
      <c r="RMU1271" s="103"/>
      <c r="RMV1271" s="103"/>
      <c r="RMW1271" s="103"/>
      <c r="RMX1271" s="103"/>
      <c r="RMY1271" s="103"/>
      <c r="RMZ1271" s="103"/>
      <c r="RNA1271" s="103"/>
      <c r="RNB1271" s="103"/>
      <c r="RNC1271" s="103"/>
      <c r="RND1271" s="103"/>
      <c r="RNE1271" s="103"/>
      <c r="RNF1271" s="103"/>
      <c r="RNG1271" s="103"/>
      <c r="RNH1271" s="103"/>
      <c r="RNI1271" s="103"/>
      <c r="RNJ1271" s="103"/>
      <c r="RNK1271" s="103"/>
      <c r="RNL1271" s="103"/>
      <c r="RNM1271" s="103"/>
      <c r="RNN1271" s="103"/>
      <c r="RNO1271" s="103"/>
      <c r="RNP1271" s="103"/>
      <c r="RNQ1271" s="103"/>
      <c r="RNR1271" s="103"/>
      <c r="RNS1271" s="103"/>
      <c r="RNT1271" s="103"/>
      <c r="RNU1271" s="103"/>
      <c r="RNV1271" s="103"/>
      <c r="RNW1271" s="103"/>
      <c r="RNX1271" s="103"/>
      <c r="RNY1271" s="103"/>
      <c r="RNZ1271" s="103"/>
      <c r="ROA1271" s="103"/>
      <c r="ROB1271" s="103"/>
      <c r="ROC1271" s="103"/>
      <c r="ROD1271" s="103"/>
      <c r="ROE1271" s="103"/>
      <c r="ROF1271" s="103"/>
      <c r="ROG1271" s="103"/>
      <c r="ROH1271" s="103"/>
      <c r="ROI1271" s="103"/>
      <c r="ROJ1271" s="103"/>
      <c r="ROK1271" s="103"/>
      <c r="ROL1271" s="103"/>
      <c r="ROM1271" s="103"/>
      <c r="RON1271" s="103"/>
      <c r="ROO1271" s="103"/>
      <c r="ROP1271" s="103"/>
      <c r="ROQ1271" s="103"/>
      <c r="ROR1271" s="103"/>
      <c r="ROS1271" s="103"/>
      <c r="ROT1271" s="103"/>
      <c r="ROU1271" s="103"/>
      <c r="ROV1271" s="103"/>
      <c r="ROW1271" s="103"/>
      <c r="ROX1271" s="103"/>
      <c r="ROY1271" s="103"/>
      <c r="ROZ1271" s="103"/>
      <c r="RPA1271" s="103"/>
      <c r="RPB1271" s="103"/>
      <c r="RPC1271" s="103"/>
      <c r="RPD1271" s="103"/>
      <c r="RPE1271" s="103"/>
      <c r="RPF1271" s="103"/>
      <c r="RPG1271" s="103"/>
      <c r="RPH1271" s="103"/>
      <c r="RPI1271" s="103"/>
      <c r="RPJ1271" s="103"/>
      <c r="RPK1271" s="103"/>
      <c r="RPL1271" s="103"/>
      <c r="RPM1271" s="103"/>
      <c r="RPN1271" s="103"/>
      <c r="RPO1271" s="103"/>
      <c r="RPP1271" s="103"/>
      <c r="RPQ1271" s="103"/>
      <c r="RPR1271" s="103"/>
      <c r="RPS1271" s="103"/>
      <c r="RPT1271" s="103"/>
      <c r="RPU1271" s="103"/>
      <c r="RPV1271" s="103"/>
      <c r="RPW1271" s="103"/>
      <c r="RPX1271" s="103"/>
      <c r="RPY1271" s="103"/>
      <c r="RPZ1271" s="103"/>
      <c r="RQA1271" s="103"/>
      <c r="RQB1271" s="103"/>
      <c r="RQC1271" s="103"/>
      <c r="RQD1271" s="103"/>
      <c r="RQE1271" s="103"/>
      <c r="RQF1271" s="103"/>
      <c r="RQG1271" s="103"/>
      <c r="RQH1271" s="103"/>
      <c r="RQI1271" s="103"/>
      <c r="RQJ1271" s="103"/>
      <c r="RQK1271" s="103"/>
      <c r="RQL1271" s="103"/>
      <c r="RQM1271" s="103"/>
      <c r="RQN1271" s="103"/>
      <c r="RQO1271" s="103"/>
      <c r="RQP1271" s="103"/>
      <c r="RQQ1271" s="103"/>
      <c r="RQR1271" s="103"/>
      <c r="RQS1271" s="103"/>
      <c r="RQT1271" s="103"/>
      <c r="RQU1271" s="103"/>
      <c r="RQV1271" s="103"/>
      <c r="RQW1271" s="103"/>
      <c r="RQX1271" s="103"/>
      <c r="RQY1271" s="103"/>
      <c r="RQZ1271" s="103"/>
      <c r="RRA1271" s="103"/>
      <c r="RRB1271" s="103"/>
      <c r="RRC1271" s="103"/>
      <c r="RRD1271" s="103"/>
      <c r="RRE1271" s="103"/>
      <c r="RRF1271" s="103"/>
      <c r="RRG1271" s="103"/>
      <c r="RRH1271" s="103"/>
      <c r="RRI1271" s="103"/>
      <c r="RRJ1271" s="103"/>
      <c r="RRK1271" s="103"/>
      <c r="RRL1271" s="103"/>
      <c r="RRM1271" s="103"/>
      <c r="RRN1271" s="103"/>
      <c r="RRO1271" s="103"/>
      <c r="RRP1271" s="103"/>
      <c r="RRQ1271" s="103"/>
      <c r="RRR1271" s="103"/>
      <c r="RRS1271" s="103"/>
      <c r="RRT1271" s="103"/>
      <c r="RRU1271" s="103"/>
      <c r="RRV1271" s="103"/>
      <c r="RRW1271" s="103"/>
      <c r="RRX1271" s="103"/>
      <c r="RRY1271" s="103"/>
      <c r="RRZ1271" s="103"/>
      <c r="RSA1271" s="103"/>
      <c r="RSB1271" s="103"/>
      <c r="RSC1271" s="103"/>
      <c r="RSD1271" s="103"/>
      <c r="RSE1271" s="103"/>
      <c r="RSF1271" s="103"/>
      <c r="RSG1271" s="103"/>
      <c r="RSH1271" s="103"/>
      <c r="RSI1271" s="103"/>
      <c r="RSJ1271" s="103"/>
      <c r="RSK1271" s="103"/>
      <c r="RSL1271" s="103"/>
      <c r="RSM1271" s="103"/>
      <c r="RSN1271" s="103"/>
      <c r="RSO1271" s="103"/>
      <c r="RSP1271" s="103"/>
      <c r="RSQ1271" s="103"/>
      <c r="RSR1271" s="103"/>
      <c r="RSS1271" s="103"/>
      <c r="RST1271" s="103"/>
      <c r="RSU1271" s="103"/>
      <c r="RSV1271" s="103"/>
      <c r="RSW1271" s="103"/>
      <c r="RSX1271" s="103"/>
      <c r="RSY1271" s="103"/>
      <c r="RSZ1271" s="103"/>
      <c r="RTA1271" s="103"/>
      <c r="RTB1271" s="103"/>
      <c r="RTC1271" s="103"/>
      <c r="RTD1271" s="103"/>
      <c r="RTE1271" s="103"/>
      <c r="RTF1271" s="103"/>
      <c r="RTG1271" s="103"/>
      <c r="RTH1271" s="103"/>
      <c r="RTI1271" s="103"/>
      <c r="RTJ1271" s="103"/>
      <c r="RTK1271" s="103"/>
      <c r="RTL1271" s="103"/>
      <c r="RTM1271" s="103"/>
      <c r="RTN1271" s="103"/>
      <c r="RTO1271" s="103"/>
      <c r="RTP1271" s="103"/>
      <c r="RTQ1271" s="103"/>
      <c r="RTR1271" s="103"/>
      <c r="RTS1271" s="103"/>
      <c r="RTT1271" s="103"/>
      <c r="RTU1271" s="103"/>
      <c r="RTV1271" s="103"/>
      <c r="RTW1271" s="103"/>
      <c r="RTX1271" s="103"/>
      <c r="RTY1271" s="103"/>
      <c r="RTZ1271" s="103"/>
      <c r="RUA1271" s="103"/>
      <c r="RUB1271" s="103"/>
      <c r="RUC1271" s="103"/>
      <c r="RUD1271" s="103"/>
      <c r="RUE1271" s="103"/>
      <c r="RUF1271" s="103"/>
      <c r="RUG1271" s="103"/>
      <c r="RUH1271" s="103"/>
      <c r="RUI1271" s="103"/>
      <c r="RUJ1271" s="103"/>
      <c r="RUK1271" s="103"/>
      <c r="RUL1271" s="103"/>
      <c r="RUM1271" s="103"/>
      <c r="RUN1271" s="103"/>
      <c r="RUO1271" s="103"/>
      <c r="RUP1271" s="103"/>
      <c r="RUQ1271" s="103"/>
      <c r="RUR1271" s="103"/>
      <c r="RUS1271" s="103"/>
      <c r="RUT1271" s="103"/>
      <c r="RUU1271" s="103"/>
      <c r="RUV1271" s="103"/>
      <c r="RUW1271" s="103"/>
      <c r="RUX1271" s="103"/>
      <c r="RUY1271" s="103"/>
      <c r="RUZ1271" s="103"/>
      <c r="RVA1271" s="103"/>
      <c r="RVB1271" s="103"/>
      <c r="RVC1271" s="103"/>
      <c r="RVD1271" s="103"/>
      <c r="RVE1271" s="103"/>
      <c r="RVF1271" s="103"/>
      <c r="RVG1271" s="103"/>
      <c r="RVH1271" s="103"/>
      <c r="RVI1271" s="103"/>
      <c r="RVJ1271" s="103"/>
      <c r="RVK1271" s="103"/>
      <c r="RVL1271" s="103"/>
      <c r="RVM1271" s="103"/>
      <c r="RVN1271" s="103"/>
      <c r="RVO1271" s="103"/>
      <c r="RVP1271" s="103"/>
      <c r="RVQ1271" s="103"/>
      <c r="RVR1271" s="103"/>
      <c r="RVS1271" s="103"/>
      <c r="RVT1271" s="103"/>
      <c r="RVU1271" s="103"/>
      <c r="RVV1271" s="103"/>
      <c r="RVW1271" s="103"/>
      <c r="RVX1271" s="103"/>
      <c r="RVY1271" s="103"/>
      <c r="RVZ1271" s="103"/>
      <c r="RWA1271" s="103"/>
      <c r="RWB1271" s="103"/>
      <c r="RWC1271" s="103"/>
      <c r="RWD1271" s="103"/>
      <c r="RWE1271" s="103"/>
      <c r="RWF1271" s="103"/>
      <c r="RWG1271" s="103"/>
      <c r="RWH1271" s="103"/>
      <c r="RWI1271" s="103"/>
      <c r="RWJ1271" s="103"/>
      <c r="RWK1271" s="103"/>
      <c r="RWL1271" s="103"/>
      <c r="RWM1271" s="103"/>
      <c r="RWN1271" s="103"/>
      <c r="RWO1271" s="103"/>
      <c r="RWP1271" s="103"/>
      <c r="RWQ1271" s="103"/>
      <c r="RWR1271" s="103"/>
      <c r="RWS1271" s="103"/>
      <c r="RWT1271" s="103"/>
      <c r="RWU1271" s="103"/>
      <c r="RWV1271" s="103"/>
      <c r="RWW1271" s="103"/>
      <c r="RWX1271" s="103"/>
      <c r="RWY1271" s="103"/>
      <c r="RWZ1271" s="103"/>
      <c r="RXA1271" s="103"/>
      <c r="RXB1271" s="103"/>
      <c r="RXC1271" s="103"/>
      <c r="RXD1271" s="103"/>
      <c r="RXE1271" s="103"/>
      <c r="RXF1271" s="103"/>
      <c r="RXG1271" s="103"/>
      <c r="RXH1271" s="103"/>
      <c r="RXI1271" s="103"/>
      <c r="RXJ1271" s="103"/>
      <c r="RXK1271" s="103"/>
      <c r="RXL1271" s="103"/>
      <c r="RXM1271" s="103"/>
      <c r="RXN1271" s="103"/>
      <c r="RXO1271" s="103"/>
      <c r="RXP1271" s="103"/>
      <c r="RXQ1271" s="103"/>
      <c r="RXR1271" s="103"/>
      <c r="RXS1271" s="103"/>
      <c r="RXT1271" s="103"/>
      <c r="RXU1271" s="103"/>
      <c r="RXV1271" s="103"/>
      <c r="RXW1271" s="103"/>
      <c r="RXX1271" s="103"/>
      <c r="RXY1271" s="103"/>
      <c r="RXZ1271" s="103"/>
      <c r="RYA1271" s="103"/>
      <c r="RYB1271" s="103"/>
      <c r="RYC1271" s="103"/>
      <c r="RYD1271" s="103"/>
      <c r="RYE1271" s="103"/>
      <c r="RYF1271" s="103"/>
      <c r="RYG1271" s="103"/>
      <c r="RYH1271" s="103"/>
      <c r="RYI1271" s="103"/>
      <c r="RYJ1271" s="103"/>
      <c r="RYK1271" s="103"/>
      <c r="RYL1271" s="103"/>
      <c r="RYM1271" s="103"/>
      <c r="RYN1271" s="103"/>
      <c r="RYO1271" s="103"/>
      <c r="RYP1271" s="103"/>
      <c r="RYQ1271" s="103"/>
      <c r="RYR1271" s="103"/>
      <c r="RYS1271" s="103"/>
      <c r="RYT1271" s="103"/>
      <c r="RYU1271" s="103"/>
      <c r="RYV1271" s="103"/>
      <c r="RYW1271" s="103"/>
      <c r="RYX1271" s="103"/>
      <c r="RYY1271" s="103"/>
      <c r="RYZ1271" s="103"/>
      <c r="RZA1271" s="103"/>
      <c r="RZB1271" s="103"/>
      <c r="RZC1271" s="103"/>
      <c r="RZD1271" s="103"/>
      <c r="RZE1271" s="103"/>
      <c r="RZF1271" s="103"/>
      <c r="RZG1271" s="103"/>
      <c r="RZH1271" s="103"/>
      <c r="RZI1271" s="103"/>
      <c r="RZJ1271" s="103"/>
      <c r="RZK1271" s="103"/>
      <c r="RZL1271" s="103"/>
      <c r="RZM1271" s="103"/>
      <c r="RZN1271" s="103"/>
      <c r="RZO1271" s="103"/>
      <c r="RZP1271" s="103"/>
      <c r="RZQ1271" s="103"/>
      <c r="RZR1271" s="103"/>
      <c r="RZS1271" s="103"/>
      <c r="RZT1271" s="103"/>
      <c r="RZU1271" s="103"/>
      <c r="RZV1271" s="103"/>
      <c r="RZW1271" s="103"/>
      <c r="RZX1271" s="103"/>
      <c r="RZY1271" s="103"/>
      <c r="RZZ1271" s="103"/>
      <c r="SAA1271" s="103"/>
      <c r="SAB1271" s="103"/>
      <c r="SAC1271" s="103"/>
      <c r="SAD1271" s="103"/>
      <c r="SAE1271" s="103"/>
      <c r="SAF1271" s="103"/>
      <c r="SAG1271" s="103"/>
      <c r="SAH1271" s="103"/>
      <c r="SAI1271" s="103"/>
      <c r="SAJ1271" s="103"/>
      <c r="SAK1271" s="103"/>
      <c r="SAL1271" s="103"/>
      <c r="SAM1271" s="103"/>
      <c r="SAN1271" s="103"/>
      <c r="SAO1271" s="103"/>
      <c r="SAP1271" s="103"/>
      <c r="SAQ1271" s="103"/>
      <c r="SAR1271" s="103"/>
      <c r="SAS1271" s="103"/>
      <c r="SAT1271" s="103"/>
      <c r="SAU1271" s="103"/>
      <c r="SAV1271" s="103"/>
      <c r="SAW1271" s="103"/>
      <c r="SAX1271" s="103"/>
      <c r="SAY1271" s="103"/>
      <c r="SAZ1271" s="103"/>
      <c r="SBA1271" s="103"/>
      <c r="SBB1271" s="103"/>
      <c r="SBC1271" s="103"/>
      <c r="SBD1271" s="103"/>
      <c r="SBE1271" s="103"/>
      <c r="SBF1271" s="103"/>
      <c r="SBG1271" s="103"/>
      <c r="SBH1271" s="103"/>
      <c r="SBI1271" s="103"/>
      <c r="SBJ1271" s="103"/>
      <c r="SBK1271" s="103"/>
      <c r="SBL1271" s="103"/>
      <c r="SBM1271" s="103"/>
      <c r="SBN1271" s="103"/>
      <c r="SBO1271" s="103"/>
      <c r="SBP1271" s="103"/>
      <c r="SBQ1271" s="103"/>
      <c r="SBR1271" s="103"/>
      <c r="SBS1271" s="103"/>
      <c r="SBT1271" s="103"/>
      <c r="SBU1271" s="103"/>
      <c r="SBV1271" s="103"/>
      <c r="SBW1271" s="103"/>
      <c r="SBX1271" s="103"/>
      <c r="SBY1271" s="103"/>
      <c r="SBZ1271" s="103"/>
      <c r="SCA1271" s="103"/>
      <c r="SCB1271" s="103"/>
      <c r="SCC1271" s="103"/>
      <c r="SCD1271" s="103"/>
      <c r="SCE1271" s="103"/>
      <c r="SCF1271" s="103"/>
      <c r="SCG1271" s="103"/>
      <c r="SCH1271" s="103"/>
      <c r="SCI1271" s="103"/>
      <c r="SCJ1271" s="103"/>
      <c r="SCK1271" s="103"/>
      <c r="SCL1271" s="103"/>
      <c r="SCM1271" s="103"/>
      <c r="SCN1271" s="103"/>
      <c r="SCO1271" s="103"/>
      <c r="SCP1271" s="103"/>
      <c r="SCQ1271" s="103"/>
      <c r="SCR1271" s="103"/>
      <c r="SCS1271" s="103"/>
      <c r="SCT1271" s="103"/>
      <c r="SCU1271" s="103"/>
      <c r="SCV1271" s="103"/>
      <c r="SCW1271" s="103"/>
      <c r="SCX1271" s="103"/>
      <c r="SCY1271" s="103"/>
      <c r="SCZ1271" s="103"/>
      <c r="SDA1271" s="103"/>
      <c r="SDB1271" s="103"/>
      <c r="SDC1271" s="103"/>
      <c r="SDD1271" s="103"/>
      <c r="SDE1271" s="103"/>
      <c r="SDF1271" s="103"/>
      <c r="SDG1271" s="103"/>
      <c r="SDH1271" s="103"/>
      <c r="SDI1271" s="103"/>
      <c r="SDJ1271" s="103"/>
      <c r="SDK1271" s="103"/>
      <c r="SDL1271" s="103"/>
      <c r="SDM1271" s="103"/>
      <c r="SDN1271" s="103"/>
      <c r="SDO1271" s="103"/>
      <c r="SDP1271" s="103"/>
      <c r="SDQ1271" s="103"/>
      <c r="SDR1271" s="103"/>
      <c r="SDS1271" s="103"/>
      <c r="SDT1271" s="103"/>
      <c r="SDU1271" s="103"/>
      <c r="SDV1271" s="103"/>
      <c r="SDW1271" s="103"/>
      <c r="SDX1271" s="103"/>
      <c r="SDY1271" s="103"/>
      <c r="SDZ1271" s="103"/>
      <c r="SEA1271" s="103"/>
      <c r="SEB1271" s="103"/>
      <c r="SEC1271" s="103"/>
      <c r="SED1271" s="103"/>
      <c r="SEE1271" s="103"/>
      <c r="SEF1271" s="103"/>
      <c r="SEG1271" s="103"/>
      <c r="SEH1271" s="103"/>
      <c r="SEI1271" s="103"/>
      <c r="SEJ1271" s="103"/>
      <c r="SEK1271" s="103"/>
      <c r="SEL1271" s="103"/>
      <c r="SEM1271" s="103"/>
      <c r="SEN1271" s="103"/>
      <c r="SEO1271" s="103"/>
      <c r="SEP1271" s="103"/>
      <c r="SEQ1271" s="103"/>
      <c r="SER1271" s="103"/>
      <c r="SES1271" s="103"/>
      <c r="SET1271" s="103"/>
      <c r="SEU1271" s="103"/>
      <c r="SEV1271" s="103"/>
      <c r="SEW1271" s="103"/>
      <c r="SEX1271" s="103"/>
      <c r="SEY1271" s="103"/>
      <c r="SEZ1271" s="103"/>
      <c r="SFA1271" s="103"/>
      <c r="SFB1271" s="103"/>
      <c r="SFC1271" s="103"/>
      <c r="SFD1271" s="103"/>
      <c r="SFE1271" s="103"/>
      <c r="SFF1271" s="103"/>
      <c r="SFG1271" s="103"/>
      <c r="SFH1271" s="103"/>
      <c r="SFI1271" s="103"/>
      <c r="SFJ1271" s="103"/>
      <c r="SFK1271" s="103"/>
      <c r="SFL1271" s="103"/>
      <c r="SFM1271" s="103"/>
      <c r="SFN1271" s="103"/>
      <c r="SFO1271" s="103"/>
      <c r="SFP1271" s="103"/>
      <c r="SFQ1271" s="103"/>
      <c r="SFR1271" s="103"/>
      <c r="SFS1271" s="103"/>
      <c r="SFT1271" s="103"/>
      <c r="SFU1271" s="103"/>
      <c r="SFV1271" s="103"/>
      <c r="SFW1271" s="103"/>
      <c r="SFX1271" s="103"/>
      <c r="SFY1271" s="103"/>
      <c r="SFZ1271" s="103"/>
      <c r="SGA1271" s="103"/>
      <c r="SGB1271" s="103"/>
      <c r="SGC1271" s="103"/>
      <c r="SGD1271" s="103"/>
      <c r="SGE1271" s="103"/>
      <c r="SGF1271" s="103"/>
      <c r="SGG1271" s="103"/>
      <c r="SGH1271" s="103"/>
      <c r="SGI1271" s="103"/>
      <c r="SGJ1271" s="103"/>
      <c r="SGK1271" s="103"/>
      <c r="SGL1271" s="103"/>
      <c r="SGM1271" s="103"/>
      <c r="SGN1271" s="103"/>
      <c r="SGO1271" s="103"/>
      <c r="SGP1271" s="103"/>
      <c r="SGQ1271" s="103"/>
      <c r="SGR1271" s="103"/>
      <c r="SGS1271" s="103"/>
      <c r="SGT1271" s="103"/>
      <c r="SGU1271" s="103"/>
      <c r="SGV1271" s="103"/>
      <c r="SGW1271" s="103"/>
      <c r="SGX1271" s="103"/>
      <c r="SGY1271" s="103"/>
      <c r="SGZ1271" s="103"/>
      <c r="SHA1271" s="103"/>
      <c r="SHB1271" s="103"/>
      <c r="SHC1271" s="103"/>
      <c r="SHD1271" s="103"/>
      <c r="SHE1271" s="103"/>
      <c r="SHF1271" s="103"/>
      <c r="SHG1271" s="103"/>
      <c r="SHH1271" s="103"/>
      <c r="SHI1271" s="103"/>
      <c r="SHJ1271" s="103"/>
      <c r="SHK1271" s="103"/>
      <c r="SHL1271" s="103"/>
      <c r="SHM1271" s="103"/>
      <c r="SHN1271" s="103"/>
      <c r="SHO1271" s="103"/>
      <c r="SHP1271" s="103"/>
      <c r="SHQ1271" s="103"/>
      <c r="SHR1271" s="103"/>
      <c r="SHS1271" s="103"/>
      <c r="SHT1271" s="103"/>
      <c r="SHU1271" s="103"/>
      <c r="SHV1271" s="103"/>
      <c r="SHW1271" s="103"/>
      <c r="SHX1271" s="103"/>
      <c r="SHY1271" s="103"/>
      <c r="SHZ1271" s="103"/>
      <c r="SIA1271" s="103"/>
      <c r="SIB1271" s="103"/>
      <c r="SIC1271" s="103"/>
      <c r="SID1271" s="103"/>
      <c r="SIE1271" s="103"/>
      <c r="SIF1271" s="103"/>
      <c r="SIG1271" s="103"/>
      <c r="SIH1271" s="103"/>
      <c r="SII1271" s="103"/>
      <c r="SIJ1271" s="103"/>
      <c r="SIK1271" s="103"/>
      <c r="SIL1271" s="103"/>
      <c r="SIM1271" s="103"/>
      <c r="SIN1271" s="103"/>
      <c r="SIO1271" s="103"/>
      <c r="SIP1271" s="103"/>
      <c r="SIQ1271" s="103"/>
      <c r="SIR1271" s="103"/>
      <c r="SIS1271" s="103"/>
      <c r="SIT1271" s="103"/>
      <c r="SIU1271" s="103"/>
      <c r="SIV1271" s="103"/>
      <c r="SIW1271" s="103"/>
      <c r="SIX1271" s="103"/>
      <c r="SIY1271" s="103"/>
      <c r="SIZ1271" s="103"/>
      <c r="SJA1271" s="103"/>
      <c r="SJB1271" s="103"/>
      <c r="SJC1271" s="103"/>
      <c r="SJD1271" s="103"/>
      <c r="SJE1271" s="103"/>
      <c r="SJF1271" s="103"/>
      <c r="SJG1271" s="103"/>
      <c r="SJH1271" s="103"/>
      <c r="SJI1271" s="103"/>
      <c r="SJJ1271" s="103"/>
      <c r="SJK1271" s="103"/>
      <c r="SJL1271" s="103"/>
      <c r="SJM1271" s="103"/>
      <c r="SJN1271" s="103"/>
      <c r="SJO1271" s="103"/>
      <c r="SJP1271" s="103"/>
      <c r="SJQ1271" s="103"/>
      <c r="SJR1271" s="103"/>
      <c r="SJS1271" s="103"/>
      <c r="SJT1271" s="103"/>
      <c r="SJU1271" s="103"/>
      <c r="SJV1271" s="103"/>
      <c r="SJW1271" s="103"/>
      <c r="SJX1271" s="103"/>
      <c r="SJY1271" s="103"/>
      <c r="SJZ1271" s="103"/>
      <c r="SKA1271" s="103"/>
      <c r="SKB1271" s="103"/>
      <c r="SKC1271" s="103"/>
      <c r="SKD1271" s="103"/>
      <c r="SKE1271" s="103"/>
      <c r="SKF1271" s="103"/>
      <c r="SKG1271" s="103"/>
      <c r="SKH1271" s="103"/>
      <c r="SKI1271" s="103"/>
      <c r="SKJ1271" s="103"/>
      <c r="SKK1271" s="103"/>
      <c r="SKL1271" s="103"/>
      <c r="SKM1271" s="103"/>
      <c r="SKN1271" s="103"/>
      <c r="SKO1271" s="103"/>
      <c r="SKP1271" s="103"/>
      <c r="SKQ1271" s="103"/>
      <c r="SKR1271" s="103"/>
      <c r="SKS1271" s="103"/>
      <c r="SKT1271" s="103"/>
      <c r="SKU1271" s="103"/>
      <c r="SKV1271" s="103"/>
      <c r="SKW1271" s="103"/>
      <c r="SKX1271" s="103"/>
      <c r="SKY1271" s="103"/>
      <c r="SKZ1271" s="103"/>
      <c r="SLA1271" s="103"/>
      <c r="SLB1271" s="103"/>
      <c r="SLC1271" s="103"/>
      <c r="SLD1271" s="103"/>
      <c r="SLE1271" s="103"/>
      <c r="SLF1271" s="103"/>
      <c r="SLG1271" s="103"/>
      <c r="SLH1271" s="103"/>
      <c r="SLI1271" s="103"/>
      <c r="SLJ1271" s="103"/>
      <c r="SLK1271" s="103"/>
      <c r="SLL1271" s="103"/>
      <c r="SLM1271" s="103"/>
      <c r="SLN1271" s="103"/>
      <c r="SLO1271" s="103"/>
      <c r="SLP1271" s="103"/>
      <c r="SLQ1271" s="103"/>
      <c r="SLR1271" s="103"/>
      <c r="SLS1271" s="103"/>
      <c r="SLT1271" s="103"/>
      <c r="SLU1271" s="103"/>
      <c r="SLV1271" s="103"/>
      <c r="SLW1271" s="103"/>
      <c r="SLX1271" s="103"/>
      <c r="SLY1271" s="103"/>
      <c r="SLZ1271" s="103"/>
      <c r="SMA1271" s="103"/>
      <c r="SMB1271" s="103"/>
      <c r="SMC1271" s="103"/>
      <c r="SMD1271" s="103"/>
      <c r="SME1271" s="103"/>
      <c r="SMF1271" s="103"/>
      <c r="SMG1271" s="103"/>
      <c r="SMH1271" s="103"/>
      <c r="SMI1271" s="103"/>
      <c r="SMJ1271" s="103"/>
      <c r="SMK1271" s="103"/>
      <c r="SML1271" s="103"/>
      <c r="SMM1271" s="103"/>
      <c r="SMN1271" s="103"/>
      <c r="SMO1271" s="103"/>
      <c r="SMP1271" s="103"/>
      <c r="SMQ1271" s="103"/>
      <c r="SMR1271" s="103"/>
      <c r="SMS1271" s="103"/>
      <c r="SMT1271" s="103"/>
      <c r="SMU1271" s="103"/>
      <c r="SMV1271" s="103"/>
      <c r="SMW1271" s="103"/>
      <c r="SMX1271" s="103"/>
      <c r="SMY1271" s="103"/>
      <c r="SMZ1271" s="103"/>
      <c r="SNA1271" s="103"/>
      <c r="SNB1271" s="103"/>
      <c r="SNC1271" s="103"/>
      <c r="SND1271" s="103"/>
      <c r="SNE1271" s="103"/>
      <c r="SNF1271" s="103"/>
      <c r="SNG1271" s="103"/>
      <c r="SNH1271" s="103"/>
      <c r="SNI1271" s="103"/>
      <c r="SNJ1271" s="103"/>
      <c r="SNK1271" s="103"/>
      <c r="SNL1271" s="103"/>
      <c r="SNM1271" s="103"/>
      <c r="SNN1271" s="103"/>
      <c r="SNO1271" s="103"/>
      <c r="SNP1271" s="103"/>
      <c r="SNQ1271" s="103"/>
      <c r="SNR1271" s="103"/>
      <c r="SNS1271" s="103"/>
      <c r="SNT1271" s="103"/>
      <c r="SNU1271" s="103"/>
      <c r="SNV1271" s="103"/>
      <c r="SNW1271" s="103"/>
      <c r="SNX1271" s="103"/>
      <c r="SNY1271" s="103"/>
      <c r="SNZ1271" s="103"/>
      <c r="SOA1271" s="103"/>
      <c r="SOB1271" s="103"/>
      <c r="SOC1271" s="103"/>
      <c r="SOD1271" s="103"/>
      <c r="SOE1271" s="103"/>
      <c r="SOF1271" s="103"/>
      <c r="SOG1271" s="103"/>
      <c r="SOH1271" s="103"/>
      <c r="SOI1271" s="103"/>
      <c r="SOJ1271" s="103"/>
      <c r="SOK1271" s="103"/>
      <c r="SOL1271" s="103"/>
      <c r="SOM1271" s="103"/>
      <c r="SON1271" s="103"/>
      <c r="SOO1271" s="103"/>
      <c r="SOP1271" s="103"/>
      <c r="SOQ1271" s="103"/>
      <c r="SOR1271" s="103"/>
      <c r="SOS1271" s="103"/>
      <c r="SOT1271" s="103"/>
      <c r="SOU1271" s="103"/>
      <c r="SOV1271" s="103"/>
      <c r="SOW1271" s="103"/>
      <c r="SOX1271" s="103"/>
      <c r="SOY1271" s="103"/>
      <c r="SOZ1271" s="103"/>
      <c r="SPA1271" s="103"/>
      <c r="SPB1271" s="103"/>
      <c r="SPC1271" s="103"/>
      <c r="SPD1271" s="103"/>
      <c r="SPE1271" s="103"/>
      <c r="SPF1271" s="103"/>
      <c r="SPG1271" s="103"/>
      <c r="SPH1271" s="103"/>
      <c r="SPI1271" s="103"/>
      <c r="SPJ1271" s="103"/>
      <c r="SPK1271" s="103"/>
      <c r="SPL1271" s="103"/>
      <c r="SPM1271" s="103"/>
      <c r="SPN1271" s="103"/>
      <c r="SPO1271" s="103"/>
      <c r="SPP1271" s="103"/>
      <c r="SPQ1271" s="103"/>
      <c r="SPR1271" s="103"/>
      <c r="SPS1271" s="103"/>
      <c r="SPT1271" s="103"/>
      <c r="SPU1271" s="103"/>
      <c r="SPV1271" s="103"/>
      <c r="SPW1271" s="103"/>
      <c r="SPX1271" s="103"/>
      <c r="SPY1271" s="103"/>
      <c r="SPZ1271" s="103"/>
      <c r="SQA1271" s="103"/>
      <c r="SQB1271" s="103"/>
      <c r="SQC1271" s="103"/>
      <c r="SQD1271" s="103"/>
      <c r="SQE1271" s="103"/>
      <c r="SQF1271" s="103"/>
      <c r="SQG1271" s="103"/>
      <c r="SQH1271" s="103"/>
      <c r="SQI1271" s="103"/>
      <c r="SQJ1271" s="103"/>
      <c r="SQK1271" s="103"/>
      <c r="SQL1271" s="103"/>
      <c r="SQM1271" s="103"/>
      <c r="SQN1271" s="103"/>
      <c r="SQO1271" s="103"/>
      <c r="SQP1271" s="103"/>
      <c r="SQQ1271" s="103"/>
      <c r="SQR1271" s="103"/>
      <c r="SQS1271" s="103"/>
      <c r="SQT1271" s="103"/>
      <c r="SQU1271" s="103"/>
      <c r="SQV1271" s="103"/>
      <c r="SQW1271" s="103"/>
      <c r="SQX1271" s="103"/>
      <c r="SQY1271" s="103"/>
      <c r="SQZ1271" s="103"/>
      <c r="SRA1271" s="103"/>
      <c r="SRB1271" s="103"/>
      <c r="SRC1271" s="103"/>
      <c r="SRD1271" s="103"/>
      <c r="SRE1271" s="103"/>
      <c r="SRF1271" s="103"/>
      <c r="SRG1271" s="103"/>
      <c r="SRH1271" s="103"/>
      <c r="SRI1271" s="103"/>
      <c r="SRJ1271" s="103"/>
      <c r="SRK1271" s="103"/>
      <c r="SRL1271" s="103"/>
      <c r="SRM1271" s="103"/>
      <c r="SRN1271" s="103"/>
      <c r="SRO1271" s="103"/>
      <c r="SRP1271" s="103"/>
      <c r="SRQ1271" s="103"/>
      <c r="SRR1271" s="103"/>
      <c r="SRS1271" s="103"/>
      <c r="SRT1271" s="103"/>
      <c r="SRU1271" s="103"/>
      <c r="SRV1271" s="103"/>
      <c r="SRW1271" s="103"/>
      <c r="SRX1271" s="103"/>
      <c r="SRY1271" s="103"/>
      <c r="SRZ1271" s="103"/>
      <c r="SSA1271" s="103"/>
      <c r="SSB1271" s="103"/>
      <c r="SSC1271" s="103"/>
      <c r="SSD1271" s="103"/>
      <c r="SSE1271" s="103"/>
      <c r="SSF1271" s="103"/>
      <c r="SSG1271" s="103"/>
      <c r="SSH1271" s="103"/>
      <c r="SSI1271" s="103"/>
      <c r="SSJ1271" s="103"/>
      <c r="SSK1271" s="103"/>
      <c r="SSL1271" s="103"/>
      <c r="SSM1271" s="103"/>
      <c r="SSN1271" s="103"/>
      <c r="SSO1271" s="103"/>
      <c r="SSP1271" s="103"/>
      <c r="SSQ1271" s="103"/>
      <c r="SSR1271" s="103"/>
      <c r="SSS1271" s="103"/>
      <c r="SST1271" s="103"/>
      <c r="SSU1271" s="103"/>
      <c r="SSV1271" s="103"/>
      <c r="SSW1271" s="103"/>
      <c r="SSX1271" s="103"/>
      <c r="SSY1271" s="103"/>
      <c r="SSZ1271" s="103"/>
      <c r="STA1271" s="103"/>
      <c r="STB1271" s="103"/>
      <c r="STC1271" s="103"/>
      <c r="STD1271" s="103"/>
      <c r="STE1271" s="103"/>
      <c r="STF1271" s="103"/>
      <c r="STG1271" s="103"/>
      <c r="STH1271" s="103"/>
      <c r="STI1271" s="103"/>
      <c r="STJ1271" s="103"/>
      <c r="STK1271" s="103"/>
      <c r="STL1271" s="103"/>
      <c r="STM1271" s="103"/>
      <c r="STN1271" s="103"/>
      <c r="STO1271" s="103"/>
      <c r="STP1271" s="103"/>
      <c r="STQ1271" s="103"/>
      <c r="STR1271" s="103"/>
      <c r="STS1271" s="103"/>
      <c r="STT1271" s="103"/>
      <c r="STU1271" s="103"/>
      <c r="STV1271" s="103"/>
      <c r="STW1271" s="103"/>
      <c r="STX1271" s="103"/>
      <c r="STY1271" s="103"/>
      <c r="STZ1271" s="103"/>
      <c r="SUA1271" s="103"/>
      <c r="SUB1271" s="103"/>
      <c r="SUC1271" s="103"/>
      <c r="SUD1271" s="103"/>
      <c r="SUE1271" s="103"/>
      <c r="SUF1271" s="103"/>
      <c r="SUG1271" s="103"/>
      <c r="SUH1271" s="103"/>
      <c r="SUI1271" s="103"/>
      <c r="SUJ1271" s="103"/>
      <c r="SUK1271" s="103"/>
      <c r="SUL1271" s="103"/>
      <c r="SUM1271" s="103"/>
      <c r="SUN1271" s="103"/>
      <c r="SUO1271" s="103"/>
      <c r="SUP1271" s="103"/>
      <c r="SUQ1271" s="103"/>
      <c r="SUR1271" s="103"/>
      <c r="SUS1271" s="103"/>
      <c r="SUT1271" s="103"/>
      <c r="SUU1271" s="103"/>
      <c r="SUV1271" s="103"/>
      <c r="SUW1271" s="103"/>
      <c r="SUX1271" s="103"/>
      <c r="SUY1271" s="103"/>
      <c r="SUZ1271" s="103"/>
      <c r="SVA1271" s="103"/>
      <c r="SVB1271" s="103"/>
      <c r="SVC1271" s="103"/>
      <c r="SVD1271" s="103"/>
      <c r="SVE1271" s="103"/>
      <c r="SVF1271" s="103"/>
      <c r="SVG1271" s="103"/>
      <c r="SVH1271" s="103"/>
      <c r="SVI1271" s="103"/>
      <c r="SVJ1271" s="103"/>
      <c r="SVK1271" s="103"/>
      <c r="SVL1271" s="103"/>
      <c r="SVM1271" s="103"/>
      <c r="SVN1271" s="103"/>
      <c r="SVO1271" s="103"/>
      <c r="SVP1271" s="103"/>
      <c r="SVQ1271" s="103"/>
      <c r="SVR1271" s="103"/>
      <c r="SVS1271" s="103"/>
      <c r="SVT1271" s="103"/>
      <c r="SVU1271" s="103"/>
      <c r="SVV1271" s="103"/>
      <c r="SVW1271" s="103"/>
      <c r="SVX1271" s="103"/>
      <c r="SVY1271" s="103"/>
      <c r="SVZ1271" s="103"/>
      <c r="SWA1271" s="103"/>
      <c r="SWB1271" s="103"/>
      <c r="SWC1271" s="103"/>
      <c r="SWD1271" s="103"/>
      <c r="SWE1271" s="103"/>
      <c r="SWF1271" s="103"/>
      <c r="SWG1271" s="103"/>
      <c r="SWH1271" s="103"/>
      <c r="SWI1271" s="103"/>
      <c r="SWJ1271" s="103"/>
      <c r="SWK1271" s="103"/>
      <c r="SWL1271" s="103"/>
      <c r="SWM1271" s="103"/>
      <c r="SWN1271" s="103"/>
      <c r="SWO1271" s="103"/>
      <c r="SWP1271" s="103"/>
      <c r="SWQ1271" s="103"/>
      <c r="SWR1271" s="103"/>
      <c r="SWS1271" s="103"/>
      <c r="SWT1271" s="103"/>
      <c r="SWU1271" s="103"/>
      <c r="SWV1271" s="103"/>
      <c r="SWW1271" s="103"/>
      <c r="SWX1271" s="103"/>
      <c r="SWY1271" s="103"/>
      <c r="SWZ1271" s="103"/>
      <c r="SXA1271" s="103"/>
      <c r="SXB1271" s="103"/>
      <c r="SXC1271" s="103"/>
      <c r="SXD1271" s="103"/>
      <c r="SXE1271" s="103"/>
      <c r="SXF1271" s="103"/>
      <c r="SXG1271" s="103"/>
      <c r="SXH1271" s="103"/>
      <c r="SXI1271" s="103"/>
      <c r="SXJ1271" s="103"/>
      <c r="SXK1271" s="103"/>
      <c r="SXL1271" s="103"/>
      <c r="SXM1271" s="103"/>
      <c r="SXN1271" s="103"/>
      <c r="SXO1271" s="103"/>
      <c r="SXP1271" s="103"/>
      <c r="SXQ1271" s="103"/>
      <c r="SXR1271" s="103"/>
      <c r="SXS1271" s="103"/>
      <c r="SXT1271" s="103"/>
      <c r="SXU1271" s="103"/>
      <c r="SXV1271" s="103"/>
      <c r="SXW1271" s="103"/>
      <c r="SXX1271" s="103"/>
      <c r="SXY1271" s="103"/>
      <c r="SXZ1271" s="103"/>
      <c r="SYA1271" s="103"/>
      <c r="SYB1271" s="103"/>
      <c r="SYC1271" s="103"/>
      <c r="SYD1271" s="103"/>
      <c r="SYE1271" s="103"/>
      <c r="SYF1271" s="103"/>
      <c r="SYG1271" s="103"/>
      <c r="SYH1271" s="103"/>
      <c r="SYI1271" s="103"/>
      <c r="SYJ1271" s="103"/>
      <c r="SYK1271" s="103"/>
      <c r="SYL1271" s="103"/>
      <c r="SYM1271" s="103"/>
      <c r="SYN1271" s="103"/>
      <c r="SYO1271" s="103"/>
      <c r="SYP1271" s="103"/>
      <c r="SYQ1271" s="103"/>
      <c r="SYR1271" s="103"/>
      <c r="SYS1271" s="103"/>
      <c r="SYT1271" s="103"/>
      <c r="SYU1271" s="103"/>
      <c r="SYV1271" s="103"/>
      <c r="SYW1271" s="103"/>
      <c r="SYX1271" s="103"/>
      <c r="SYY1271" s="103"/>
      <c r="SYZ1271" s="103"/>
      <c r="SZA1271" s="103"/>
      <c r="SZB1271" s="103"/>
      <c r="SZC1271" s="103"/>
      <c r="SZD1271" s="103"/>
      <c r="SZE1271" s="103"/>
      <c r="SZF1271" s="103"/>
      <c r="SZG1271" s="103"/>
      <c r="SZH1271" s="103"/>
      <c r="SZI1271" s="103"/>
      <c r="SZJ1271" s="103"/>
      <c r="SZK1271" s="103"/>
      <c r="SZL1271" s="103"/>
      <c r="SZM1271" s="103"/>
      <c r="SZN1271" s="103"/>
      <c r="SZO1271" s="103"/>
      <c r="SZP1271" s="103"/>
      <c r="SZQ1271" s="103"/>
      <c r="SZR1271" s="103"/>
      <c r="SZS1271" s="103"/>
      <c r="SZT1271" s="103"/>
      <c r="SZU1271" s="103"/>
      <c r="SZV1271" s="103"/>
      <c r="SZW1271" s="103"/>
      <c r="SZX1271" s="103"/>
      <c r="SZY1271" s="103"/>
      <c r="SZZ1271" s="103"/>
      <c r="TAA1271" s="103"/>
      <c r="TAB1271" s="103"/>
      <c r="TAC1271" s="103"/>
      <c r="TAD1271" s="103"/>
      <c r="TAE1271" s="103"/>
      <c r="TAF1271" s="103"/>
      <c r="TAG1271" s="103"/>
      <c r="TAH1271" s="103"/>
      <c r="TAI1271" s="103"/>
      <c r="TAJ1271" s="103"/>
      <c r="TAK1271" s="103"/>
      <c r="TAL1271" s="103"/>
      <c r="TAM1271" s="103"/>
      <c r="TAN1271" s="103"/>
      <c r="TAO1271" s="103"/>
      <c r="TAP1271" s="103"/>
      <c r="TAQ1271" s="103"/>
      <c r="TAR1271" s="103"/>
      <c r="TAS1271" s="103"/>
      <c r="TAT1271" s="103"/>
      <c r="TAU1271" s="103"/>
      <c r="TAV1271" s="103"/>
      <c r="TAW1271" s="103"/>
      <c r="TAX1271" s="103"/>
      <c r="TAY1271" s="103"/>
      <c r="TAZ1271" s="103"/>
      <c r="TBA1271" s="103"/>
      <c r="TBB1271" s="103"/>
      <c r="TBC1271" s="103"/>
      <c r="TBD1271" s="103"/>
      <c r="TBE1271" s="103"/>
      <c r="TBF1271" s="103"/>
      <c r="TBG1271" s="103"/>
      <c r="TBH1271" s="103"/>
      <c r="TBI1271" s="103"/>
      <c r="TBJ1271" s="103"/>
      <c r="TBK1271" s="103"/>
      <c r="TBL1271" s="103"/>
      <c r="TBM1271" s="103"/>
      <c r="TBN1271" s="103"/>
      <c r="TBO1271" s="103"/>
      <c r="TBP1271" s="103"/>
      <c r="TBQ1271" s="103"/>
      <c r="TBR1271" s="103"/>
      <c r="TBS1271" s="103"/>
      <c r="TBT1271" s="103"/>
      <c r="TBU1271" s="103"/>
      <c r="TBV1271" s="103"/>
      <c r="TBW1271" s="103"/>
      <c r="TBX1271" s="103"/>
      <c r="TBY1271" s="103"/>
      <c r="TBZ1271" s="103"/>
      <c r="TCA1271" s="103"/>
      <c r="TCB1271" s="103"/>
      <c r="TCC1271" s="103"/>
      <c r="TCD1271" s="103"/>
      <c r="TCE1271" s="103"/>
      <c r="TCF1271" s="103"/>
      <c r="TCG1271" s="103"/>
      <c r="TCH1271" s="103"/>
      <c r="TCI1271" s="103"/>
      <c r="TCJ1271" s="103"/>
      <c r="TCK1271" s="103"/>
      <c r="TCL1271" s="103"/>
      <c r="TCM1271" s="103"/>
      <c r="TCN1271" s="103"/>
      <c r="TCO1271" s="103"/>
      <c r="TCP1271" s="103"/>
      <c r="TCQ1271" s="103"/>
      <c r="TCR1271" s="103"/>
      <c r="TCS1271" s="103"/>
      <c r="TCT1271" s="103"/>
      <c r="TCU1271" s="103"/>
      <c r="TCV1271" s="103"/>
      <c r="TCW1271" s="103"/>
      <c r="TCX1271" s="103"/>
      <c r="TCY1271" s="103"/>
      <c r="TCZ1271" s="103"/>
      <c r="TDA1271" s="103"/>
      <c r="TDB1271" s="103"/>
      <c r="TDC1271" s="103"/>
      <c r="TDD1271" s="103"/>
      <c r="TDE1271" s="103"/>
      <c r="TDF1271" s="103"/>
      <c r="TDG1271" s="103"/>
      <c r="TDH1271" s="103"/>
      <c r="TDI1271" s="103"/>
      <c r="TDJ1271" s="103"/>
      <c r="TDK1271" s="103"/>
      <c r="TDL1271" s="103"/>
      <c r="TDM1271" s="103"/>
      <c r="TDN1271" s="103"/>
      <c r="TDO1271" s="103"/>
      <c r="TDP1271" s="103"/>
      <c r="TDQ1271" s="103"/>
      <c r="TDR1271" s="103"/>
      <c r="TDS1271" s="103"/>
      <c r="TDT1271" s="103"/>
      <c r="TDU1271" s="103"/>
      <c r="TDV1271" s="103"/>
      <c r="TDW1271" s="103"/>
      <c r="TDX1271" s="103"/>
      <c r="TDY1271" s="103"/>
      <c r="TDZ1271" s="103"/>
      <c r="TEA1271" s="103"/>
      <c r="TEB1271" s="103"/>
      <c r="TEC1271" s="103"/>
      <c r="TED1271" s="103"/>
      <c r="TEE1271" s="103"/>
      <c r="TEF1271" s="103"/>
      <c r="TEG1271" s="103"/>
      <c r="TEH1271" s="103"/>
      <c r="TEI1271" s="103"/>
      <c r="TEJ1271" s="103"/>
      <c r="TEK1271" s="103"/>
      <c r="TEL1271" s="103"/>
      <c r="TEM1271" s="103"/>
      <c r="TEN1271" s="103"/>
      <c r="TEO1271" s="103"/>
      <c r="TEP1271" s="103"/>
      <c r="TEQ1271" s="103"/>
      <c r="TER1271" s="103"/>
      <c r="TES1271" s="103"/>
      <c r="TET1271" s="103"/>
      <c r="TEU1271" s="103"/>
      <c r="TEV1271" s="103"/>
      <c r="TEW1271" s="103"/>
      <c r="TEX1271" s="103"/>
      <c r="TEY1271" s="103"/>
      <c r="TEZ1271" s="103"/>
      <c r="TFA1271" s="103"/>
      <c r="TFB1271" s="103"/>
      <c r="TFC1271" s="103"/>
      <c r="TFD1271" s="103"/>
      <c r="TFE1271" s="103"/>
      <c r="TFF1271" s="103"/>
      <c r="TFG1271" s="103"/>
      <c r="TFH1271" s="103"/>
      <c r="TFI1271" s="103"/>
      <c r="TFJ1271" s="103"/>
      <c r="TFK1271" s="103"/>
      <c r="TFL1271" s="103"/>
      <c r="TFM1271" s="103"/>
      <c r="TFN1271" s="103"/>
      <c r="TFO1271" s="103"/>
      <c r="TFP1271" s="103"/>
      <c r="TFQ1271" s="103"/>
      <c r="TFR1271" s="103"/>
      <c r="TFS1271" s="103"/>
      <c r="TFT1271" s="103"/>
      <c r="TFU1271" s="103"/>
      <c r="TFV1271" s="103"/>
      <c r="TFW1271" s="103"/>
      <c r="TFX1271" s="103"/>
      <c r="TFY1271" s="103"/>
      <c r="TFZ1271" s="103"/>
      <c r="TGA1271" s="103"/>
      <c r="TGB1271" s="103"/>
      <c r="TGC1271" s="103"/>
      <c r="TGD1271" s="103"/>
      <c r="TGE1271" s="103"/>
      <c r="TGF1271" s="103"/>
      <c r="TGG1271" s="103"/>
      <c r="TGH1271" s="103"/>
      <c r="TGI1271" s="103"/>
      <c r="TGJ1271" s="103"/>
      <c r="TGK1271" s="103"/>
      <c r="TGL1271" s="103"/>
      <c r="TGM1271" s="103"/>
      <c r="TGN1271" s="103"/>
      <c r="TGO1271" s="103"/>
      <c r="TGP1271" s="103"/>
      <c r="TGQ1271" s="103"/>
      <c r="TGR1271" s="103"/>
      <c r="TGS1271" s="103"/>
      <c r="TGT1271" s="103"/>
      <c r="TGU1271" s="103"/>
      <c r="TGV1271" s="103"/>
      <c r="TGW1271" s="103"/>
      <c r="TGX1271" s="103"/>
      <c r="TGY1271" s="103"/>
      <c r="TGZ1271" s="103"/>
      <c r="THA1271" s="103"/>
      <c r="THB1271" s="103"/>
      <c r="THC1271" s="103"/>
      <c r="THD1271" s="103"/>
      <c r="THE1271" s="103"/>
      <c r="THF1271" s="103"/>
      <c r="THG1271" s="103"/>
      <c r="THH1271" s="103"/>
      <c r="THI1271" s="103"/>
      <c r="THJ1271" s="103"/>
      <c r="THK1271" s="103"/>
      <c r="THL1271" s="103"/>
      <c r="THM1271" s="103"/>
      <c r="THN1271" s="103"/>
      <c r="THO1271" s="103"/>
      <c r="THP1271" s="103"/>
      <c r="THQ1271" s="103"/>
      <c r="THR1271" s="103"/>
      <c r="THS1271" s="103"/>
      <c r="THT1271" s="103"/>
      <c r="THU1271" s="103"/>
      <c r="THV1271" s="103"/>
      <c r="THW1271" s="103"/>
      <c r="THX1271" s="103"/>
      <c r="THY1271" s="103"/>
      <c r="THZ1271" s="103"/>
      <c r="TIA1271" s="103"/>
      <c r="TIB1271" s="103"/>
      <c r="TIC1271" s="103"/>
      <c r="TID1271" s="103"/>
      <c r="TIE1271" s="103"/>
      <c r="TIF1271" s="103"/>
      <c r="TIG1271" s="103"/>
      <c r="TIH1271" s="103"/>
      <c r="TII1271" s="103"/>
      <c r="TIJ1271" s="103"/>
      <c r="TIK1271" s="103"/>
      <c r="TIL1271" s="103"/>
      <c r="TIM1271" s="103"/>
      <c r="TIN1271" s="103"/>
      <c r="TIO1271" s="103"/>
      <c r="TIP1271" s="103"/>
      <c r="TIQ1271" s="103"/>
      <c r="TIR1271" s="103"/>
      <c r="TIS1271" s="103"/>
      <c r="TIT1271" s="103"/>
      <c r="TIU1271" s="103"/>
      <c r="TIV1271" s="103"/>
      <c r="TIW1271" s="103"/>
      <c r="TIX1271" s="103"/>
      <c r="TIY1271" s="103"/>
      <c r="TIZ1271" s="103"/>
      <c r="TJA1271" s="103"/>
      <c r="TJB1271" s="103"/>
      <c r="TJC1271" s="103"/>
      <c r="TJD1271" s="103"/>
      <c r="TJE1271" s="103"/>
      <c r="TJF1271" s="103"/>
      <c r="TJG1271" s="103"/>
      <c r="TJH1271" s="103"/>
      <c r="TJI1271" s="103"/>
      <c r="TJJ1271" s="103"/>
      <c r="TJK1271" s="103"/>
      <c r="TJL1271" s="103"/>
      <c r="TJM1271" s="103"/>
      <c r="TJN1271" s="103"/>
      <c r="TJO1271" s="103"/>
      <c r="TJP1271" s="103"/>
      <c r="TJQ1271" s="103"/>
      <c r="TJR1271" s="103"/>
      <c r="TJS1271" s="103"/>
      <c r="TJT1271" s="103"/>
      <c r="TJU1271" s="103"/>
      <c r="TJV1271" s="103"/>
      <c r="TJW1271" s="103"/>
      <c r="TJX1271" s="103"/>
      <c r="TJY1271" s="103"/>
      <c r="TJZ1271" s="103"/>
      <c r="TKA1271" s="103"/>
      <c r="TKB1271" s="103"/>
      <c r="TKC1271" s="103"/>
      <c r="TKD1271" s="103"/>
      <c r="TKE1271" s="103"/>
      <c r="TKF1271" s="103"/>
      <c r="TKG1271" s="103"/>
      <c r="TKH1271" s="103"/>
      <c r="TKI1271" s="103"/>
      <c r="TKJ1271" s="103"/>
      <c r="TKK1271" s="103"/>
      <c r="TKL1271" s="103"/>
      <c r="TKM1271" s="103"/>
      <c r="TKN1271" s="103"/>
      <c r="TKO1271" s="103"/>
      <c r="TKP1271" s="103"/>
      <c r="TKQ1271" s="103"/>
      <c r="TKR1271" s="103"/>
      <c r="TKS1271" s="103"/>
      <c r="TKT1271" s="103"/>
      <c r="TKU1271" s="103"/>
      <c r="TKV1271" s="103"/>
      <c r="TKW1271" s="103"/>
      <c r="TKX1271" s="103"/>
      <c r="TKY1271" s="103"/>
      <c r="TKZ1271" s="103"/>
      <c r="TLA1271" s="103"/>
      <c r="TLB1271" s="103"/>
      <c r="TLC1271" s="103"/>
      <c r="TLD1271" s="103"/>
      <c r="TLE1271" s="103"/>
      <c r="TLF1271" s="103"/>
      <c r="TLG1271" s="103"/>
      <c r="TLH1271" s="103"/>
      <c r="TLI1271" s="103"/>
      <c r="TLJ1271" s="103"/>
      <c r="TLK1271" s="103"/>
      <c r="TLL1271" s="103"/>
      <c r="TLM1271" s="103"/>
      <c r="TLN1271" s="103"/>
      <c r="TLO1271" s="103"/>
      <c r="TLP1271" s="103"/>
      <c r="TLQ1271" s="103"/>
      <c r="TLR1271" s="103"/>
      <c r="TLS1271" s="103"/>
      <c r="TLT1271" s="103"/>
      <c r="TLU1271" s="103"/>
      <c r="TLV1271" s="103"/>
      <c r="TLW1271" s="103"/>
      <c r="TLX1271" s="103"/>
      <c r="TLY1271" s="103"/>
      <c r="TLZ1271" s="103"/>
      <c r="TMA1271" s="103"/>
      <c r="TMB1271" s="103"/>
      <c r="TMC1271" s="103"/>
      <c r="TMD1271" s="103"/>
      <c r="TME1271" s="103"/>
      <c r="TMF1271" s="103"/>
      <c r="TMG1271" s="103"/>
      <c r="TMH1271" s="103"/>
      <c r="TMI1271" s="103"/>
      <c r="TMJ1271" s="103"/>
      <c r="TMK1271" s="103"/>
      <c r="TML1271" s="103"/>
      <c r="TMM1271" s="103"/>
      <c r="TMN1271" s="103"/>
      <c r="TMO1271" s="103"/>
      <c r="TMP1271" s="103"/>
      <c r="TMQ1271" s="103"/>
      <c r="TMR1271" s="103"/>
      <c r="TMS1271" s="103"/>
      <c r="TMT1271" s="103"/>
      <c r="TMU1271" s="103"/>
      <c r="TMV1271" s="103"/>
      <c r="TMW1271" s="103"/>
      <c r="TMX1271" s="103"/>
      <c r="TMY1271" s="103"/>
      <c r="TMZ1271" s="103"/>
      <c r="TNA1271" s="103"/>
      <c r="TNB1271" s="103"/>
      <c r="TNC1271" s="103"/>
      <c r="TND1271" s="103"/>
      <c r="TNE1271" s="103"/>
      <c r="TNF1271" s="103"/>
      <c r="TNG1271" s="103"/>
      <c r="TNH1271" s="103"/>
      <c r="TNI1271" s="103"/>
      <c r="TNJ1271" s="103"/>
      <c r="TNK1271" s="103"/>
      <c r="TNL1271" s="103"/>
      <c r="TNM1271" s="103"/>
      <c r="TNN1271" s="103"/>
      <c r="TNO1271" s="103"/>
      <c r="TNP1271" s="103"/>
      <c r="TNQ1271" s="103"/>
      <c r="TNR1271" s="103"/>
      <c r="TNS1271" s="103"/>
      <c r="TNT1271" s="103"/>
      <c r="TNU1271" s="103"/>
      <c r="TNV1271" s="103"/>
      <c r="TNW1271" s="103"/>
      <c r="TNX1271" s="103"/>
      <c r="TNY1271" s="103"/>
      <c r="TNZ1271" s="103"/>
      <c r="TOA1271" s="103"/>
      <c r="TOB1271" s="103"/>
      <c r="TOC1271" s="103"/>
      <c r="TOD1271" s="103"/>
      <c r="TOE1271" s="103"/>
      <c r="TOF1271" s="103"/>
      <c r="TOG1271" s="103"/>
      <c r="TOH1271" s="103"/>
      <c r="TOI1271" s="103"/>
      <c r="TOJ1271" s="103"/>
      <c r="TOK1271" s="103"/>
      <c r="TOL1271" s="103"/>
      <c r="TOM1271" s="103"/>
      <c r="TON1271" s="103"/>
      <c r="TOO1271" s="103"/>
      <c r="TOP1271" s="103"/>
      <c r="TOQ1271" s="103"/>
      <c r="TOR1271" s="103"/>
      <c r="TOS1271" s="103"/>
      <c r="TOT1271" s="103"/>
      <c r="TOU1271" s="103"/>
      <c r="TOV1271" s="103"/>
      <c r="TOW1271" s="103"/>
      <c r="TOX1271" s="103"/>
      <c r="TOY1271" s="103"/>
      <c r="TOZ1271" s="103"/>
      <c r="TPA1271" s="103"/>
      <c r="TPB1271" s="103"/>
      <c r="TPC1271" s="103"/>
      <c r="TPD1271" s="103"/>
      <c r="TPE1271" s="103"/>
      <c r="TPF1271" s="103"/>
      <c r="TPG1271" s="103"/>
      <c r="TPH1271" s="103"/>
      <c r="TPI1271" s="103"/>
      <c r="TPJ1271" s="103"/>
      <c r="TPK1271" s="103"/>
      <c r="TPL1271" s="103"/>
      <c r="TPM1271" s="103"/>
      <c r="TPN1271" s="103"/>
      <c r="TPO1271" s="103"/>
      <c r="TPP1271" s="103"/>
      <c r="TPQ1271" s="103"/>
      <c r="TPR1271" s="103"/>
      <c r="TPS1271" s="103"/>
      <c r="TPT1271" s="103"/>
      <c r="TPU1271" s="103"/>
      <c r="TPV1271" s="103"/>
      <c r="TPW1271" s="103"/>
      <c r="TPX1271" s="103"/>
      <c r="TPY1271" s="103"/>
      <c r="TPZ1271" s="103"/>
      <c r="TQA1271" s="103"/>
      <c r="TQB1271" s="103"/>
      <c r="TQC1271" s="103"/>
      <c r="TQD1271" s="103"/>
      <c r="TQE1271" s="103"/>
      <c r="TQF1271" s="103"/>
      <c r="TQG1271" s="103"/>
      <c r="TQH1271" s="103"/>
      <c r="TQI1271" s="103"/>
      <c r="TQJ1271" s="103"/>
      <c r="TQK1271" s="103"/>
      <c r="TQL1271" s="103"/>
      <c r="TQM1271" s="103"/>
      <c r="TQN1271" s="103"/>
      <c r="TQO1271" s="103"/>
      <c r="TQP1271" s="103"/>
      <c r="TQQ1271" s="103"/>
      <c r="TQR1271" s="103"/>
      <c r="TQS1271" s="103"/>
      <c r="TQT1271" s="103"/>
      <c r="TQU1271" s="103"/>
      <c r="TQV1271" s="103"/>
      <c r="TQW1271" s="103"/>
      <c r="TQX1271" s="103"/>
      <c r="TQY1271" s="103"/>
      <c r="TQZ1271" s="103"/>
      <c r="TRA1271" s="103"/>
      <c r="TRB1271" s="103"/>
      <c r="TRC1271" s="103"/>
      <c r="TRD1271" s="103"/>
      <c r="TRE1271" s="103"/>
      <c r="TRF1271" s="103"/>
      <c r="TRG1271" s="103"/>
      <c r="TRH1271" s="103"/>
      <c r="TRI1271" s="103"/>
      <c r="TRJ1271" s="103"/>
      <c r="TRK1271" s="103"/>
      <c r="TRL1271" s="103"/>
      <c r="TRM1271" s="103"/>
      <c r="TRN1271" s="103"/>
      <c r="TRO1271" s="103"/>
      <c r="TRP1271" s="103"/>
      <c r="TRQ1271" s="103"/>
      <c r="TRR1271" s="103"/>
      <c r="TRS1271" s="103"/>
      <c r="TRT1271" s="103"/>
      <c r="TRU1271" s="103"/>
      <c r="TRV1271" s="103"/>
      <c r="TRW1271" s="103"/>
      <c r="TRX1271" s="103"/>
      <c r="TRY1271" s="103"/>
      <c r="TRZ1271" s="103"/>
      <c r="TSA1271" s="103"/>
      <c r="TSB1271" s="103"/>
      <c r="TSC1271" s="103"/>
      <c r="TSD1271" s="103"/>
      <c r="TSE1271" s="103"/>
      <c r="TSF1271" s="103"/>
      <c r="TSG1271" s="103"/>
      <c r="TSH1271" s="103"/>
      <c r="TSI1271" s="103"/>
      <c r="TSJ1271" s="103"/>
      <c r="TSK1271" s="103"/>
      <c r="TSL1271" s="103"/>
      <c r="TSM1271" s="103"/>
      <c r="TSN1271" s="103"/>
      <c r="TSO1271" s="103"/>
      <c r="TSP1271" s="103"/>
      <c r="TSQ1271" s="103"/>
      <c r="TSR1271" s="103"/>
      <c r="TSS1271" s="103"/>
      <c r="TST1271" s="103"/>
      <c r="TSU1271" s="103"/>
      <c r="TSV1271" s="103"/>
      <c r="TSW1271" s="103"/>
      <c r="TSX1271" s="103"/>
      <c r="TSY1271" s="103"/>
      <c r="TSZ1271" s="103"/>
      <c r="TTA1271" s="103"/>
      <c r="TTB1271" s="103"/>
      <c r="TTC1271" s="103"/>
      <c r="TTD1271" s="103"/>
      <c r="TTE1271" s="103"/>
      <c r="TTF1271" s="103"/>
      <c r="TTG1271" s="103"/>
      <c r="TTH1271" s="103"/>
      <c r="TTI1271" s="103"/>
      <c r="TTJ1271" s="103"/>
      <c r="TTK1271" s="103"/>
      <c r="TTL1271" s="103"/>
      <c r="TTM1271" s="103"/>
      <c r="TTN1271" s="103"/>
      <c r="TTO1271" s="103"/>
      <c r="TTP1271" s="103"/>
      <c r="TTQ1271" s="103"/>
      <c r="TTR1271" s="103"/>
      <c r="TTS1271" s="103"/>
      <c r="TTT1271" s="103"/>
      <c r="TTU1271" s="103"/>
      <c r="TTV1271" s="103"/>
      <c r="TTW1271" s="103"/>
      <c r="TTX1271" s="103"/>
      <c r="TTY1271" s="103"/>
      <c r="TTZ1271" s="103"/>
      <c r="TUA1271" s="103"/>
      <c r="TUB1271" s="103"/>
      <c r="TUC1271" s="103"/>
      <c r="TUD1271" s="103"/>
      <c r="TUE1271" s="103"/>
      <c r="TUF1271" s="103"/>
      <c r="TUG1271" s="103"/>
      <c r="TUH1271" s="103"/>
      <c r="TUI1271" s="103"/>
      <c r="TUJ1271" s="103"/>
      <c r="TUK1271" s="103"/>
      <c r="TUL1271" s="103"/>
      <c r="TUM1271" s="103"/>
      <c r="TUN1271" s="103"/>
      <c r="TUO1271" s="103"/>
      <c r="TUP1271" s="103"/>
      <c r="TUQ1271" s="103"/>
      <c r="TUR1271" s="103"/>
      <c r="TUS1271" s="103"/>
      <c r="TUT1271" s="103"/>
      <c r="TUU1271" s="103"/>
      <c r="TUV1271" s="103"/>
      <c r="TUW1271" s="103"/>
      <c r="TUX1271" s="103"/>
      <c r="TUY1271" s="103"/>
      <c r="TUZ1271" s="103"/>
      <c r="TVA1271" s="103"/>
      <c r="TVB1271" s="103"/>
      <c r="TVC1271" s="103"/>
      <c r="TVD1271" s="103"/>
      <c r="TVE1271" s="103"/>
      <c r="TVF1271" s="103"/>
      <c r="TVG1271" s="103"/>
      <c r="TVH1271" s="103"/>
      <c r="TVI1271" s="103"/>
      <c r="TVJ1271" s="103"/>
      <c r="TVK1271" s="103"/>
      <c r="TVL1271" s="103"/>
      <c r="TVM1271" s="103"/>
      <c r="TVN1271" s="103"/>
      <c r="TVO1271" s="103"/>
      <c r="TVP1271" s="103"/>
      <c r="TVQ1271" s="103"/>
      <c r="TVR1271" s="103"/>
      <c r="TVS1271" s="103"/>
      <c r="TVT1271" s="103"/>
      <c r="TVU1271" s="103"/>
      <c r="TVV1271" s="103"/>
      <c r="TVW1271" s="103"/>
      <c r="TVX1271" s="103"/>
      <c r="TVY1271" s="103"/>
      <c r="TVZ1271" s="103"/>
      <c r="TWA1271" s="103"/>
      <c r="TWB1271" s="103"/>
      <c r="TWC1271" s="103"/>
      <c r="TWD1271" s="103"/>
      <c r="TWE1271" s="103"/>
      <c r="TWF1271" s="103"/>
      <c r="TWG1271" s="103"/>
      <c r="TWH1271" s="103"/>
      <c r="TWI1271" s="103"/>
      <c r="TWJ1271" s="103"/>
      <c r="TWK1271" s="103"/>
      <c r="TWL1271" s="103"/>
      <c r="TWM1271" s="103"/>
      <c r="TWN1271" s="103"/>
      <c r="TWO1271" s="103"/>
      <c r="TWP1271" s="103"/>
      <c r="TWQ1271" s="103"/>
      <c r="TWR1271" s="103"/>
      <c r="TWS1271" s="103"/>
      <c r="TWT1271" s="103"/>
      <c r="TWU1271" s="103"/>
      <c r="TWV1271" s="103"/>
      <c r="TWW1271" s="103"/>
      <c r="TWX1271" s="103"/>
      <c r="TWY1271" s="103"/>
      <c r="TWZ1271" s="103"/>
      <c r="TXA1271" s="103"/>
      <c r="TXB1271" s="103"/>
      <c r="TXC1271" s="103"/>
      <c r="TXD1271" s="103"/>
      <c r="TXE1271" s="103"/>
      <c r="TXF1271" s="103"/>
      <c r="TXG1271" s="103"/>
      <c r="TXH1271" s="103"/>
      <c r="TXI1271" s="103"/>
      <c r="TXJ1271" s="103"/>
      <c r="TXK1271" s="103"/>
      <c r="TXL1271" s="103"/>
      <c r="TXM1271" s="103"/>
      <c r="TXN1271" s="103"/>
      <c r="TXO1271" s="103"/>
      <c r="TXP1271" s="103"/>
      <c r="TXQ1271" s="103"/>
      <c r="TXR1271" s="103"/>
      <c r="TXS1271" s="103"/>
      <c r="TXT1271" s="103"/>
      <c r="TXU1271" s="103"/>
      <c r="TXV1271" s="103"/>
      <c r="TXW1271" s="103"/>
      <c r="TXX1271" s="103"/>
      <c r="TXY1271" s="103"/>
      <c r="TXZ1271" s="103"/>
      <c r="TYA1271" s="103"/>
      <c r="TYB1271" s="103"/>
      <c r="TYC1271" s="103"/>
      <c r="TYD1271" s="103"/>
      <c r="TYE1271" s="103"/>
      <c r="TYF1271" s="103"/>
      <c r="TYG1271" s="103"/>
      <c r="TYH1271" s="103"/>
      <c r="TYI1271" s="103"/>
      <c r="TYJ1271" s="103"/>
      <c r="TYK1271" s="103"/>
      <c r="TYL1271" s="103"/>
      <c r="TYM1271" s="103"/>
      <c r="TYN1271" s="103"/>
      <c r="TYO1271" s="103"/>
      <c r="TYP1271" s="103"/>
      <c r="TYQ1271" s="103"/>
      <c r="TYR1271" s="103"/>
      <c r="TYS1271" s="103"/>
      <c r="TYT1271" s="103"/>
      <c r="TYU1271" s="103"/>
      <c r="TYV1271" s="103"/>
      <c r="TYW1271" s="103"/>
      <c r="TYX1271" s="103"/>
      <c r="TYY1271" s="103"/>
      <c r="TYZ1271" s="103"/>
      <c r="TZA1271" s="103"/>
      <c r="TZB1271" s="103"/>
      <c r="TZC1271" s="103"/>
      <c r="TZD1271" s="103"/>
      <c r="TZE1271" s="103"/>
      <c r="TZF1271" s="103"/>
      <c r="TZG1271" s="103"/>
      <c r="TZH1271" s="103"/>
      <c r="TZI1271" s="103"/>
      <c r="TZJ1271" s="103"/>
      <c r="TZK1271" s="103"/>
      <c r="TZL1271" s="103"/>
      <c r="TZM1271" s="103"/>
      <c r="TZN1271" s="103"/>
      <c r="TZO1271" s="103"/>
      <c r="TZP1271" s="103"/>
      <c r="TZQ1271" s="103"/>
      <c r="TZR1271" s="103"/>
      <c r="TZS1271" s="103"/>
      <c r="TZT1271" s="103"/>
      <c r="TZU1271" s="103"/>
      <c r="TZV1271" s="103"/>
      <c r="TZW1271" s="103"/>
      <c r="TZX1271" s="103"/>
      <c r="TZY1271" s="103"/>
      <c r="TZZ1271" s="103"/>
      <c r="UAA1271" s="103"/>
      <c r="UAB1271" s="103"/>
      <c r="UAC1271" s="103"/>
      <c r="UAD1271" s="103"/>
      <c r="UAE1271" s="103"/>
      <c r="UAF1271" s="103"/>
      <c r="UAG1271" s="103"/>
      <c r="UAH1271" s="103"/>
      <c r="UAI1271" s="103"/>
      <c r="UAJ1271" s="103"/>
      <c r="UAK1271" s="103"/>
      <c r="UAL1271" s="103"/>
      <c r="UAM1271" s="103"/>
      <c r="UAN1271" s="103"/>
      <c r="UAO1271" s="103"/>
      <c r="UAP1271" s="103"/>
      <c r="UAQ1271" s="103"/>
      <c r="UAR1271" s="103"/>
      <c r="UAS1271" s="103"/>
      <c r="UAT1271" s="103"/>
      <c r="UAU1271" s="103"/>
      <c r="UAV1271" s="103"/>
      <c r="UAW1271" s="103"/>
      <c r="UAX1271" s="103"/>
      <c r="UAY1271" s="103"/>
      <c r="UAZ1271" s="103"/>
      <c r="UBA1271" s="103"/>
      <c r="UBB1271" s="103"/>
      <c r="UBC1271" s="103"/>
      <c r="UBD1271" s="103"/>
      <c r="UBE1271" s="103"/>
      <c r="UBF1271" s="103"/>
      <c r="UBG1271" s="103"/>
      <c r="UBH1271" s="103"/>
      <c r="UBI1271" s="103"/>
      <c r="UBJ1271" s="103"/>
      <c r="UBK1271" s="103"/>
      <c r="UBL1271" s="103"/>
      <c r="UBM1271" s="103"/>
      <c r="UBN1271" s="103"/>
      <c r="UBO1271" s="103"/>
      <c r="UBP1271" s="103"/>
      <c r="UBQ1271" s="103"/>
      <c r="UBR1271" s="103"/>
      <c r="UBS1271" s="103"/>
      <c r="UBT1271" s="103"/>
      <c r="UBU1271" s="103"/>
      <c r="UBV1271" s="103"/>
      <c r="UBW1271" s="103"/>
      <c r="UBX1271" s="103"/>
      <c r="UBY1271" s="103"/>
      <c r="UBZ1271" s="103"/>
      <c r="UCA1271" s="103"/>
      <c r="UCB1271" s="103"/>
      <c r="UCC1271" s="103"/>
      <c r="UCD1271" s="103"/>
      <c r="UCE1271" s="103"/>
      <c r="UCF1271" s="103"/>
      <c r="UCG1271" s="103"/>
      <c r="UCH1271" s="103"/>
      <c r="UCI1271" s="103"/>
      <c r="UCJ1271" s="103"/>
      <c r="UCK1271" s="103"/>
      <c r="UCL1271" s="103"/>
      <c r="UCM1271" s="103"/>
      <c r="UCN1271" s="103"/>
      <c r="UCO1271" s="103"/>
      <c r="UCP1271" s="103"/>
      <c r="UCQ1271" s="103"/>
      <c r="UCR1271" s="103"/>
      <c r="UCS1271" s="103"/>
      <c r="UCT1271" s="103"/>
      <c r="UCU1271" s="103"/>
      <c r="UCV1271" s="103"/>
      <c r="UCW1271" s="103"/>
      <c r="UCX1271" s="103"/>
      <c r="UCY1271" s="103"/>
      <c r="UCZ1271" s="103"/>
      <c r="UDA1271" s="103"/>
      <c r="UDB1271" s="103"/>
      <c r="UDC1271" s="103"/>
      <c r="UDD1271" s="103"/>
      <c r="UDE1271" s="103"/>
      <c r="UDF1271" s="103"/>
      <c r="UDG1271" s="103"/>
      <c r="UDH1271" s="103"/>
      <c r="UDI1271" s="103"/>
      <c r="UDJ1271" s="103"/>
      <c r="UDK1271" s="103"/>
      <c r="UDL1271" s="103"/>
      <c r="UDM1271" s="103"/>
      <c r="UDN1271" s="103"/>
      <c r="UDO1271" s="103"/>
      <c r="UDP1271" s="103"/>
      <c r="UDQ1271" s="103"/>
      <c r="UDR1271" s="103"/>
      <c r="UDS1271" s="103"/>
      <c r="UDT1271" s="103"/>
      <c r="UDU1271" s="103"/>
      <c r="UDV1271" s="103"/>
      <c r="UDW1271" s="103"/>
      <c r="UDX1271" s="103"/>
      <c r="UDY1271" s="103"/>
      <c r="UDZ1271" s="103"/>
      <c r="UEA1271" s="103"/>
      <c r="UEB1271" s="103"/>
      <c r="UEC1271" s="103"/>
      <c r="UED1271" s="103"/>
      <c r="UEE1271" s="103"/>
      <c r="UEF1271" s="103"/>
      <c r="UEG1271" s="103"/>
      <c r="UEH1271" s="103"/>
      <c r="UEI1271" s="103"/>
      <c r="UEJ1271" s="103"/>
      <c r="UEK1271" s="103"/>
      <c r="UEL1271" s="103"/>
      <c r="UEM1271" s="103"/>
      <c r="UEN1271" s="103"/>
      <c r="UEO1271" s="103"/>
      <c r="UEP1271" s="103"/>
      <c r="UEQ1271" s="103"/>
      <c r="UER1271" s="103"/>
      <c r="UES1271" s="103"/>
      <c r="UET1271" s="103"/>
      <c r="UEU1271" s="103"/>
      <c r="UEV1271" s="103"/>
      <c r="UEW1271" s="103"/>
      <c r="UEX1271" s="103"/>
      <c r="UEY1271" s="103"/>
      <c r="UEZ1271" s="103"/>
      <c r="UFA1271" s="103"/>
      <c r="UFB1271" s="103"/>
      <c r="UFC1271" s="103"/>
      <c r="UFD1271" s="103"/>
      <c r="UFE1271" s="103"/>
      <c r="UFF1271" s="103"/>
      <c r="UFG1271" s="103"/>
      <c r="UFH1271" s="103"/>
      <c r="UFI1271" s="103"/>
      <c r="UFJ1271" s="103"/>
      <c r="UFK1271" s="103"/>
      <c r="UFL1271" s="103"/>
      <c r="UFM1271" s="103"/>
      <c r="UFN1271" s="103"/>
      <c r="UFO1271" s="103"/>
      <c r="UFP1271" s="103"/>
      <c r="UFQ1271" s="103"/>
      <c r="UFR1271" s="103"/>
      <c r="UFS1271" s="103"/>
      <c r="UFT1271" s="103"/>
      <c r="UFU1271" s="103"/>
      <c r="UFV1271" s="103"/>
      <c r="UFW1271" s="103"/>
      <c r="UFX1271" s="103"/>
      <c r="UFY1271" s="103"/>
      <c r="UFZ1271" s="103"/>
      <c r="UGA1271" s="103"/>
      <c r="UGB1271" s="103"/>
      <c r="UGC1271" s="103"/>
      <c r="UGD1271" s="103"/>
      <c r="UGE1271" s="103"/>
      <c r="UGF1271" s="103"/>
      <c r="UGG1271" s="103"/>
      <c r="UGH1271" s="103"/>
      <c r="UGI1271" s="103"/>
      <c r="UGJ1271" s="103"/>
      <c r="UGK1271" s="103"/>
      <c r="UGL1271" s="103"/>
      <c r="UGM1271" s="103"/>
      <c r="UGN1271" s="103"/>
      <c r="UGO1271" s="103"/>
      <c r="UGP1271" s="103"/>
      <c r="UGQ1271" s="103"/>
      <c r="UGR1271" s="103"/>
      <c r="UGS1271" s="103"/>
      <c r="UGT1271" s="103"/>
      <c r="UGU1271" s="103"/>
      <c r="UGV1271" s="103"/>
      <c r="UGW1271" s="103"/>
      <c r="UGX1271" s="103"/>
      <c r="UGY1271" s="103"/>
      <c r="UGZ1271" s="103"/>
      <c r="UHA1271" s="103"/>
      <c r="UHB1271" s="103"/>
      <c r="UHC1271" s="103"/>
      <c r="UHD1271" s="103"/>
      <c r="UHE1271" s="103"/>
      <c r="UHF1271" s="103"/>
      <c r="UHG1271" s="103"/>
      <c r="UHH1271" s="103"/>
      <c r="UHI1271" s="103"/>
      <c r="UHJ1271" s="103"/>
      <c r="UHK1271" s="103"/>
      <c r="UHL1271" s="103"/>
      <c r="UHM1271" s="103"/>
      <c r="UHN1271" s="103"/>
      <c r="UHO1271" s="103"/>
      <c r="UHP1271" s="103"/>
      <c r="UHQ1271" s="103"/>
      <c r="UHR1271" s="103"/>
      <c r="UHS1271" s="103"/>
      <c r="UHT1271" s="103"/>
      <c r="UHU1271" s="103"/>
      <c r="UHV1271" s="103"/>
      <c r="UHW1271" s="103"/>
      <c r="UHX1271" s="103"/>
      <c r="UHY1271" s="103"/>
      <c r="UHZ1271" s="103"/>
      <c r="UIA1271" s="103"/>
      <c r="UIB1271" s="103"/>
      <c r="UIC1271" s="103"/>
      <c r="UID1271" s="103"/>
      <c r="UIE1271" s="103"/>
      <c r="UIF1271" s="103"/>
      <c r="UIG1271" s="103"/>
      <c r="UIH1271" s="103"/>
      <c r="UII1271" s="103"/>
      <c r="UIJ1271" s="103"/>
      <c r="UIK1271" s="103"/>
      <c r="UIL1271" s="103"/>
      <c r="UIM1271" s="103"/>
      <c r="UIN1271" s="103"/>
      <c r="UIO1271" s="103"/>
      <c r="UIP1271" s="103"/>
      <c r="UIQ1271" s="103"/>
      <c r="UIR1271" s="103"/>
      <c r="UIS1271" s="103"/>
      <c r="UIT1271" s="103"/>
      <c r="UIU1271" s="103"/>
      <c r="UIV1271" s="103"/>
      <c r="UIW1271" s="103"/>
      <c r="UIX1271" s="103"/>
      <c r="UIY1271" s="103"/>
      <c r="UIZ1271" s="103"/>
      <c r="UJA1271" s="103"/>
      <c r="UJB1271" s="103"/>
      <c r="UJC1271" s="103"/>
      <c r="UJD1271" s="103"/>
      <c r="UJE1271" s="103"/>
      <c r="UJF1271" s="103"/>
      <c r="UJG1271" s="103"/>
      <c r="UJH1271" s="103"/>
      <c r="UJI1271" s="103"/>
      <c r="UJJ1271" s="103"/>
      <c r="UJK1271" s="103"/>
      <c r="UJL1271" s="103"/>
      <c r="UJM1271" s="103"/>
      <c r="UJN1271" s="103"/>
      <c r="UJO1271" s="103"/>
      <c r="UJP1271" s="103"/>
      <c r="UJQ1271" s="103"/>
      <c r="UJR1271" s="103"/>
      <c r="UJS1271" s="103"/>
      <c r="UJT1271" s="103"/>
      <c r="UJU1271" s="103"/>
      <c r="UJV1271" s="103"/>
      <c r="UJW1271" s="103"/>
      <c r="UJX1271" s="103"/>
      <c r="UJY1271" s="103"/>
      <c r="UJZ1271" s="103"/>
      <c r="UKA1271" s="103"/>
      <c r="UKB1271" s="103"/>
      <c r="UKC1271" s="103"/>
      <c r="UKD1271" s="103"/>
      <c r="UKE1271" s="103"/>
      <c r="UKF1271" s="103"/>
      <c r="UKG1271" s="103"/>
      <c r="UKH1271" s="103"/>
      <c r="UKI1271" s="103"/>
      <c r="UKJ1271" s="103"/>
      <c r="UKK1271" s="103"/>
      <c r="UKL1271" s="103"/>
      <c r="UKM1271" s="103"/>
      <c r="UKN1271" s="103"/>
      <c r="UKO1271" s="103"/>
      <c r="UKP1271" s="103"/>
      <c r="UKQ1271" s="103"/>
      <c r="UKR1271" s="103"/>
      <c r="UKS1271" s="103"/>
      <c r="UKT1271" s="103"/>
      <c r="UKU1271" s="103"/>
      <c r="UKV1271" s="103"/>
      <c r="UKW1271" s="103"/>
      <c r="UKX1271" s="103"/>
      <c r="UKY1271" s="103"/>
      <c r="UKZ1271" s="103"/>
      <c r="ULA1271" s="103"/>
      <c r="ULB1271" s="103"/>
      <c r="ULC1271" s="103"/>
      <c r="ULD1271" s="103"/>
      <c r="ULE1271" s="103"/>
      <c r="ULF1271" s="103"/>
      <c r="ULG1271" s="103"/>
      <c r="ULH1271" s="103"/>
      <c r="ULI1271" s="103"/>
      <c r="ULJ1271" s="103"/>
      <c r="ULK1271" s="103"/>
      <c r="ULL1271" s="103"/>
      <c r="ULM1271" s="103"/>
      <c r="ULN1271" s="103"/>
      <c r="ULO1271" s="103"/>
      <c r="ULP1271" s="103"/>
      <c r="ULQ1271" s="103"/>
      <c r="ULR1271" s="103"/>
      <c r="ULS1271" s="103"/>
      <c r="ULT1271" s="103"/>
      <c r="ULU1271" s="103"/>
      <c r="ULV1271" s="103"/>
      <c r="ULW1271" s="103"/>
      <c r="ULX1271" s="103"/>
      <c r="ULY1271" s="103"/>
      <c r="ULZ1271" s="103"/>
      <c r="UMA1271" s="103"/>
      <c r="UMB1271" s="103"/>
      <c r="UMC1271" s="103"/>
      <c r="UMD1271" s="103"/>
      <c r="UME1271" s="103"/>
      <c r="UMF1271" s="103"/>
      <c r="UMG1271" s="103"/>
      <c r="UMH1271" s="103"/>
      <c r="UMI1271" s="103"/>
      <c r="UMJ1271" s="103"/>
      <c r="UMK1271" s="103"/>
      <c r="UML1271" s="103"/>
      <c r="UMM1271" s="103"/>
      <c r="UMN1271" s="103"/>
      <c r="UMO1271" s="103"/>
      <c r="UMP1271" s="103"/>
      <c r="UMQ1271" s="103"/>
      <c r="UMR1271" s="103"/>
      <c r="UMS1271" s="103"/>
      <c r="UMT1271" s="103"/>
      <c r="UMU1271" s="103"/>
      <c r="UMV1271" s="103"/>
      <c r="UMW1271" s="103"/>
      <c r="UMX1271" s="103"/>
      <c r="UMY1271" s="103"/>
      <c r="UMZ1271" s="103"/>
      <c r="UNA1271" s="103"/>
      <c r="UNB1271" s="103"/>
      <c r="UNC1271" s="103"/>
      <c r="UND1271" s="103"/>
      <c r="UNE1271" s="103"/>
      <c r="UNF1271" s="103"/>
      <c r="UNG1271" s="103"/>
      <c r="UNH1271" s="103"/>
      <c r="UNI1271" s="103"/>
      <c r="UNJ1271" s="103"/>
      <c r="UNK1271" s="103"/>
      <c r="UNL1271" s="103"/>
      <c r="UNM1271" s="103"/>
      <c r="UNN1271" s="103"/>
      <c r="UNO1271" s="103"/>
      <c r="UNP1271" s="103"/>
      <c r="UNQ1271" s="103"/>
      <c r="UNR1271" s="103"/>
      <c r="UNS1271" s="103"/>
      <c r="UNT1271" s="103"/>
      <c r="UNU1271" s="103"/>
      <c r="UNV1271" s="103"/>
      <c r="UNW1271" s="103"/>
      <c r="UNX1271" s="103"/>
      <c r="UNY1271" s="103"/>
      <c r="UNZ1271" s="103"/>
      <c r="UOA1271" s="103"/>
      <c r="UOB1271" s="103"/>
      <c r="UOC1271" s="103"/>
      <c r="UOD1271" s="103"/>
      <c r="UOE1271" s="103"/>
      <c r="UOF1271" s="103"/>
      <c r="UOG1271" s="103"/>
      <c r="UOH1271" s="103"/>
      <c r="UOI1271" s="103"/>
      <c r="UOJ1271" s="103"/>
      <c r="UOK1271" s="103"/>
      <c r="UOL1271" s="103"/>
      <c r="UOM1271" s="103"/>
      <c r="UON1271" s="103"/>
      <c r="UOO1271" s="103"/>
      <c r="UOP1271" s="103"/>
      <c r="UOQ1271" s="103"/>
      <c r="UOR1271" s="103"/>
      <c r="UOS1271" s="103"/>
      <c r="UOT1271" s="103"/>
      <c r="UOU1271" s="103"/>
      <c r="UOV1271" s="103"/>
      <c r="UOW1271" s="103"/>
      <c r="UOX1271" s="103"/>
      <c r="UOY1271" s="103"/>
      <c r="UOZ1271" s="103"/>
      <c r="UPA1271" s="103"/>
      <c r="UPB1271" s="103"/>
      <c r="UPC1271" s="103"/>
      <c r="UPD1271" s="103"/>
      <c r="UPE1271" s="103"/>
      <c r="UPF1271" s="103"/>
      <c r="UPG1271" s="103"/>
      <c r="UPH1271" s="103"/>
      <c r="UPI1271" s="103"/>
      <c r="UPJ1271" s="103"/>
      <c r="UPK1271" s="103"/>
      <c r="UPL1271" s="103"/>
      <c r="UPM1271" s="103"/>
      <c r="UPN1271" s="103"/>
      <c r="UPO1271" s="103"/>
      <c r="UPP1271" s="103"/>
      <c r="UPQ1271" s="103"/>
      <c r="UPR1271" s="103"/>
      <c r="UPS1271" s="103"/>
      <c r="UPT1271" s="103"/>
      <c r="UPU1271" s="103"/>
      <c r="UPV1271" s="103"/>
      <c r="UPW1271" s="103"/>
      <c r="UPX1271" s="103"/>
      <c r="UPY1271" s="103"/>
      <c r="UPZ1271" s="103"/>
      <c r="UQA1271" s="103"/>
      <c r="UQB1271" s="103"/>
      <c r="UQC1271" s="103"/>
      <c r="UQD1271" s="103"/>
      <c r="UQE1271" s="103"/>
      <c r="UQF1271" s="103"/>
      <c r="UQG1271" s="103"/>
      <c r="UQH1271" s="103"/>
      <c r="UQI1271" s="103"/>
      <c r="UQJ1271" s="103"/>
      <c r="UQK1271" s="103"/>
      <c r="UQL1271" s="103"/>
      <c r="UQM1271" s="103"/>
      <c r="UQN1271" s="103"/>
      <c r="UQO1271" s="103"/>
      <c r="UQP1271" s="103"/>
      <c r="UQQ1271" s="103"/>
      <c r="UQR1271" s="103"/>
      <c r="UQS1271" s="103"/>
      <c r="UQT1271" s="103"/>
      <c r="UQU1271" s="103"/>
      <c r="UQV1271" s="103"/>
      <c r="UQW1271" s="103"/>
      <c r="UQX1271" s="103"/>
      <c r="UQY1271" s="103"/>
      <c r="UQZ1271" s="103"/>
      <c r="URA1271" s="103"/>
      <c r="URB1271" s="103"/>
      <c r="URC1271" s="103"/>
      <c r="URD1271" s="103"/>
      <c r="URE1271" s="103"/>
      <c r="URF1271" s="103"/>
      <c r="URG1271" s="103"/>
      <c r="URH1271" s="103"/>
      <c r="URI1271" s="103"/>
      <c r="URJ1271" s="103"/>
      <c r="URK1271" s="103"/>
      <c r="URL1271" s="103"/>
      <c r="URM1271" s="103"/>
      <c r="URN1271" s="103"/>
      <c r="URO1271" s="103"/>
      <c r="URP1271" s="103"/>
      <c r="URQ1271" s="103"/>
      <c r="URR1271" s="103"/>
      <c r="URS1271" s="103"/>
      <c r="URT1271" s="103"/>
      <c r="URU1271" s="103"/>
      <c r="URV1271" s="103"/>
      <c r="URW1271" s="103"/>
      <c r="URX1271" s="103"/>
      <c r="URY1271" s="103"/>
      <c r="URZ1271" s="103"/>
      <c r="USA1271" s="103"/>
      <c r="USB1271" s="103"/>
      <c r="USC1271" s="103"/>
      <c r="USD1271" s="103"/>
      <c r="USE1271" s="103"/>
      <c r="USF1271" s="103"/>
      <c r="USG1271" s="103"/>
      <c r="USH1271" s="103"/>
      <c r="USI1271" s="103"/>
      <c r="USJ1271" s="103"/>
      <c r="USK1271" s="103"/>
      <c r="USL1271" s="103"/>
      <c r="USM1271" s="103"/>
      <c r="USN1271" s="103"/>
      <c r="USO1271" s="103"/>
      <c r="USP1271" s="103"/>
      <c r="USQ1271" s="103"/>
      <c r="USR1271" s="103"/>
      <c r="USS1271" s="103"/>
      <c r="UST1271" s="103"/>
      <c r="USU1271" s="103"/>
      <c r="USV1271" s="103"/>
      <c r="USW1271" s="103"/>
      <c r="USX1271" s="103"/>
      <c r="USY1271" s="103"/>
      <c r="USZ1271" s="103"/>
      <c r="UTA1271" s="103"/>
      <c r="UTB1271" s="103"/>
      <c r="UTC1271" s="103"/>
      <c r="UTD1271" s="103"/>
      <c r="UTE1271" s="103"/>
      <c r="UTF1271" s="103"/>
      <c r="UTG1271" s="103"/>
      <c r="UTH1271" s="103"/>
      <c r="UTI1271" s="103"/>
      <c r="UTJ1271" s="103"/>
      <c r="UTK1271" s="103"/>
      <c r="UTL1271" s="103"/>
      <c r="UTM1271" s="103"/>
      <c r="UTN1271" s="103"/>
      <c r="UTO1271" s="103"/>
      <c r="UTP1271" s="103"/>
      <c r="UTQ1271" s="103"/>
      <c r="UTR1271" s="103"/>
      <c r="UTS1271" s="103"/>
      <c r="UTT1271" s="103"/>
      <c r="UTU1271" s="103"/>
      <c r="UTV1271" s="103"/>
      <c r="UTW1271" s="103"/>
      <c r="UTX1271" s="103"/>
      <c r="UTY1271" s="103"/>
      <c r="UTZ1271" s="103"/>
      <c r="UUA1271" s="103"/>
      <c r="UUB1271" s="103"/>
      <c r="UUC1271" s="103"/>
      <c r="UUD1271" s="103"/>
      <c r="UUE1271" s="103"/>
      <c r="UUF1271" s="103"/>
      <c r="UUG1271" s="103"/>
      <c r="UUH1271" s="103"/>
      <c r="UUI1271" s="103"/>
      <c r="UUJ1271" s="103"/>
      <c r="UUK1271" s="103"/>
      <c r="UUL1271" s="103"/>
      <c r="UUM1271" s="103"/>
      <c r="UUN1271" s="103"/>
      <c r="UUO1271" s="103"/>
      <c r="UUP1271" s="103"/>
      <c r="UUQ1271" s="103"/>
      <c r="UUR1271" s="103"/>
      <c r="UUS1271" s="103"/>
      <c r="UUT1271" s="103"/>
      <c r="UUU1271" s="103"/>
      <c r="UUV1271" s="103"/>
      <c r="UUW1271" s="103"/>
      <c r="UUX1271" s="103"/>
      <c r="UUY1271" s="103"/>
      <c r="UUZ1271" s="103"/>
      <c r="UVA1271" s="103"/>
      <c r="UVB1271" s="103"/>
      <c r="UVC1271" s="103"/>
      <c r="UVD1271" s="103"/>
      <c r="UVE1271" s="103"/>
      <c r="UVF1271" s="103"/>
      <c r="UVG1271" s="103"/>
      <c r="UVH1271" s="103"/>
      <c r="UVI1271" s="103"/>
      <c r="UVJ1271" s="103"/>
      <c r="UVK1271" s="103"/>
      <c r="UVL1271" s="103"/>
      <c r="UVM1271" s="103"/>
      <c r="UVN1271" s="103"/>
      <c r="UVO1271" s="103"/>
      <c r="UVP1271" s="103"/>
      <c r="UVQ1271" s="103"/>
      <c r="UVR1271" s="103"/>
      <c r="UVS1271" s="103"/>
      <c r="UVT1271" s="103"/>
      <c r="UVU1271" s="103"/>
      <c r="UVV1271" s="103"/>
      <c r="UVW1271" s="103"/>
      <c r="UVX1271" s="103"/>
      <c r="UVY1271" s="103"/>
      <c r="UVZ1271" s="103"/>
      <c r="UWA1271" s="103"/>
      <c r="UWB1271" s="103"/>
      <c r="UWC1271" s="103"/>
      <c r="UWD1271" s="103"/>
      <c r="UWE1271" s="103"/>
      <c r="UWF1271" s="103"/>
      <c r="UWG1271" s="103"/>
      <c r="UWH1271" s="103"/>
      <c r="UWI1271" s="103"/>
      <c r="UWJ1271" s="103"/>
      <c r="UWK1271" s="103"/>
      <c r="UWL1271" s="103"/>
      <c r="UWM1271" s="103"/>
      <c r="UWN1271" s="103"/>
      <c r="UWO1271" s="103"/>
      <c r="UWP1271" s="103"/>
      <c r="UWQ1271" s="103"/>
      <c r="UWR1271" s="103"/>
      <c r="UWS1271" s="103"/>
      <c r="UWT1271" s="103"/>
      <c r="UWU1271" s="103"/>
      <c r="UWV1271" s="103"/>
      <c r="UWW1271" s="103"/>
      <c r="UWX1271" s="103"/>
      <c r="UWY1271" s="103"/>
      <c r="UWZ1271" s="103"/>
      <c r="UXA1271" s="103"/>
      <c r="UXB1271" s="103"/>
      <c r="UXC1271" s="103"/>
      <c r="UXD1271" s="103"/>
      <c r="UXE1271" s="103"/>
      <c r="UXF1271" s="103"/>
      <c r="UXG1271" s="103"/>
      <c r="UXH1271" s="103"/>
      <c r="UXI1271" s="103"/>
      <c r="UXJ1271" s="103"/>
      <c r="UXK1271" s="103"/>
      <c r="UXL1271" s="103"/>
      <c r="UXM1271" s="103"/>
      <c r="UXN1271" s="103"/>
      <c r="UXO1271" s="103"/>
      <c r="UXP1271" s="103"/>
      <c r="UXQ1271" s="103"/>
      <c r="UXR1271" s="103"/>
      <c r="UXS1271" s="103"/>
      <c r="UXT1271" s="103"/>
      <c r="UXU1271" s="103"/>
      <c r="UXV1271" s="103"/>
      <c r="UXW1271" s="103"/>
      <c r="UXX1271" s="103"/>
      <c r="UXY1271" s="103"/>
      <c r="UXZ1271" s="103"/>
      <c r="UYA1271" s="103"/>
      <c r="UYB1271" s="103"/>
      <c r="UYC1271" s="103"/>
      <c r="UYD1271" s="103"/>
      <c r="UYE1271" s="103"/>
      <c r="UYF1271" s="103"/>
      <c r="UYG1271" s="103"/>
      <c r="UYH1271" s="103"/>
      <c r="UYI1271" s="103"/>
      <c r="UYJ1271" s="103"/>
      <c r="UYK1271" s="103"/>
      <c r="UYL1271" s="103"/>
      <c r="UYM1271" s="103"/>
      <c r="UYN1271" s="103"/>
      <c r="UYO1271" s="103"/>
      <c r="UYP1271" s="103"/>
      <c r="UYQ1271" s="103"/>
      <c r="UYR1271" s="103"/>
      <c r="UYS1271" s="103"/>
      <c r="UYT1271" s="103"/>
      <c r="UYU1271" s="103"/>
      <c r="UYV1271" s="103"/>
      <c r="UYW1271" s="103"/>
      <c r="UYX1271" s="103"/>
      <c r="UYY1271" s="103"/>
      <c r="UYZ1271" s="103"/>
      <c r="UZA1271" s="103"/>
      <c r="UZB1271" s="103"/>
      <c r="UZC1271" s="103"/>
      <c r="UZD1271" s="103"/>
      <c r="UZE1271" s="103"/>
      <c r="UZF1271" s="103"/>
      <c r="UZG1271" s="103"/>
      <c r="UZH1271" s="103"/>
      <c r="UZI1271" s="103"/>
      <c r="UZJ1271" s="103"/>
      <c r="UZK1271" s="103"/>
      <c r="UZL1271" s="103"/>
      <c r="UZM1271" s="103"/>
      <c r="UZN1271" s="103"/>
      <c r="UZO1271" s="103"/>
      <c r="UZP1271" s="103"/>
      <c r="UZQ1271" s="103"/>
      <c r="UZR1271" s="103"/>
      <c r="UZS1271" s="103"/>
      <c r="UZT1271" s="103"/>
      <c r="UZU1271" s="103"/>
      <c r="UZV1271" s="103"/>
      <c r="UZW1271" s="103"/>
      <c r="UZX1271" s="103"/>
      <c r="UZY1271" s="103"/>
      <c r="UZZ1271" s="103"/>
      <c r="VAA1271" s="103"/>
      <c r="VAB1271" s="103"/>
      <c r="VAC1271" s="103"/>
      <c r="VAD1271" s="103"/>
      <c r="VAE1271" s="103"/>
      <c r="VAF1271" s="103"/>
      <c r="VAG1271" s="103"/>
      <c r="VAH1271" s="103"/>
      <c r="VAI1271" s="103"/>
      <c r="VAJ1271" s="103"/>
      <c r="VAK1271" s="103"/>
      <c r="VAL1271" s="103"/>
      <c r="VAM1271" s="103"/>
      <c r="VAN1271" s="103"/>
      <c r="VAO1271" s="103"/>
      <c r="VAP1271" s="103"/>
      <c r="VAQ1271" s="103"/>
      <c r="VAR1271" s="103"/>
      <c r="VAS1271" s="103"/>
      <c r="VAT1271" s="103"/>
      <c r="VAU1271" s="103"/>
      <c r="VAV1271" s="103"/>
      <c r="VAW1271" s="103"/>
      <c r="VAX1271" s="103"/>
      <c r="VAY1271" s="103"/>
      <c r="VAZ1271" s="103"/>
      <c r="VBA1271" s="103"/>
      <c r="VBB1271" s="103"/>
      <c r="VBC1271" s="103"/>
      <c r="VBD1271" s="103"/>
      <c r="VBE1271" s="103"/>
      <c r="VBF1271" s="103"/>
      <c r="VBG1271" s="103"/>
      <c r="VBH1271" s="103"/>
      <c r="VBI1271" s="103"/>
      <c r="VBJ1271" s="103"/>
      <c r="VBK1271" s="103"/>
      <c r="VBL1271" s="103"/>
      <c r="VBM1271" s="103"/>
      <c r="VBN1271" s="103"/>
      <c r="VBO1271" s="103"/>
      <c r="VBP1271" s="103"/>
      <c r="VBQ1271" s="103"/>
      <c r="VBR1271" s="103"/>
      <c r="VBS1271" s="103"/>
      <c r="VBT1271" s="103"/>
      <c r="VBU1271" s="103"/>
      <c r="VBV1271" s="103"/>
      <c r="VBW1271" s="103"/>
      <c r="VBX1271" s="103"/>
      <c r="VBY1271" s="103"/>
      <c r="VBZ1271" s="103"/>
      <c r="VCA1271" s="103"/>
      <c r="VCB1271" s="103"/>
      <c r="VCC1271" s="103"/>
      <c r="VCD1271" s="103"/>
      <c r="VCE1271" s="103"/>
      <c r="VCF1271" s="103"/>
      <c r="VCG1271" s="103"/>
      <c r="VCH1271" s="103"/>
      <c r="VCI1271" s="103"/>
      <c r="VCJ1271" s="103"/>
      <c r="VCK1271" s="103"/>
      <c r="VCL1271" s="103"/>
      <c r="VCM1271" s="103"/>
      <c r="VCN1271" s="103"/>
      <c r="VCO1271" s="103"/>
      <c r="VCP1271" s="103"/>
      <c r="VCQ1271" s="103"/>
      <c r="VCR1271" s="103"/>
      <c r="VCS1271" s="103"/>
      <c r="VCT1271" s="103"/>
      <c r="VCU1271" s="103"/>
      <c r="VCV1271" s="103"/>
      <c r="VCW1271" s="103"/>
      <c r="VCX1271" s="103"/>
      <c r="VCY1271" s="103"/>
      <c r="VCZ1271" s="103"/>
      <c r="VDA1271" s="103"/>
      <c r="VDB1271" s="103"/>
      <c r="VDC1271" s="103"/>
      <c r="VDD1271" s="103"/>
      <c r="VDE1271" s="103"/>
      <c r="VDF1271" s="103"/>
      <c r="VDG1271" s="103"/>
      <c r="VDH1271" s="103"/>
      <c r="VDI1271" s="103"/>
      <c r="VDJ1271" s="103"/>
      <c r="VDK1271" s="103"/>
      <c r="VDL1271" s="103"/>
      <c r="VDM1271" s="103"/>
      <c r="VDN1271" s="103"/>
      <c r="VDO1271" s="103"/>
      <c r="VDP1271" s="103"/>
      <c r="VDQ1271" s="103"/>
      <c r="VDR1271" s="103"/>
      <c r="VDS1271" s="103"/>
      <c r="VDT1271" s="103"/>
      <c r="VDU1271" s="103"/>
      <c r="VDV1271" s="103"/>
      <c r="VDW1271" s="103"/>
      <c r="VDX1271" s="103"/>
      <c r="VDY1271" s="103"/>
      <c r="VDZ1271" s="103"/>
      <c r="VEA1271" s="103"/>
      <c r="VEB1271" s="103"/>
      <c r="VEC1271" s="103"/>
      <c r="VED1271" s="103"/>
      <c r="VEE1271" s="103"/>
      <c r="VEF1271" s="103"/>
      <c r="VEG1271" s="103"/>
      <c r="VEH1271" s="103"/>
      <c r="VEI1271" s="103"/>
      <c r="VEJ1271" s="103"/>
      <c r="VEK1271" s="103"/>
      <c r="VEL1271" s="103"/>
      <c r="VEM1271" s="103"/>
      <c r="VEN1271" s="103"/>
      <c r="VEO1271" s="103"/>
      <c r="VEP1271" s="103"/>
      <c r="VEQ1271" s="103"/>
      <c r="VER1271" s="103"/>
      <c r="VES1271" s="103"/>
      <c r="VET1271" s="103"/>
      <c r="VEU1271" s="103"/>
      <c r="VEV1271" s="103"/>
      <c r="VEW1271" s="103"/>
      <c r="VEX1271" s="103"/>
      <c r="VEY1271" s="103"/>
      <c r="VEZ1271" s="103"/>
      <c r="VFA1271" s="103"/>
      <c r="VFB1271" s="103"/>
      <c r="VFC1271" s="103"/>
      <c r="VFD1271" s="103"/>
      <c r="VFE1271" s="103"/>
      <c r="VFF1271" s="103"/>
      <c r="VFG1271" s="103"/>
      <c r="VFH1271" s="103"/>
      <c r="VFI1271" s="103"/>
      <c r="VFJ1271" s="103"/>
      <c r="VFK1271" s="103"/>
      <c r="VFL1271" s="103"/>
      <c r="VFM1271" s="103"/>
      <c r="VFN1271" s="103"/>
      <c r="VFO1271" s="103"/>
      <c r="VFP1271" s="103"/>
      <c r="VFQ1271" s="103"/>
      <c r="VFR1271" s="103"/>
      <c r="VFS1271" s="103"/>
      <c r="VFT1271" s="103"/>
      <c r="VFU1271" s="103"/>
      <c r="VFV1271" s="103"/>
      <c r="VFW1271" s="103"/>
      <c r="VFX1271" s="103"/>
      <c r="VFY1271" s="103"/>
      <c r="VFZ1271" s="103"/>
      <c r="VGA1271" s="103"/>
      <c r="VGB1271" s="103"/>
      <c r="VGC1271" s="103"/>
      <c r="VGD1271" s="103"/>
      <c r="VGE1271" s="103"/>
      <c r="VGF1271" s="103"/>
      <c r="VGG1271" s="103"/>
      <c r="VGH1271" s="103"/>
      <c r="VGI1271" s="103"/>
      <c r="VGJ1271" s="103"/>
      <c r="VGK1271" s="103"/>
      <c r="VGL1271" s="103"/>
      <c r="VGM1271" s="103"/>
      <c r="VGN1271" s="103"/>
      <c r="VGO1271" s="103"/>
      <c r="VGP1271" s="103"/>
      <c r="VGQ1271" s="103"/>
      <c r="VGR1271" s="103"/>
      <c r="VGS1271" s="103"/>
      <c r="VGT1271" s="103"/>
      <c r="VGU1271" s="103"/>
      <c r="VGV1271" s="103"/>
      <c r="VGW1271" s="103"/>
      <c r="VGX1271" s="103"/>
      <c r="VGY1271" s="103"/>
      <c r="VGZ1271" s="103"/>
      <c r="VHA1271" s="103"/>
      <c r="VHB1271" s="103"/>
      <c r="VHC1271" s="103"/>
      <c r="VHD1271" s="103"/>
      <c r="VHE1271" s="103"/>
      <c r="VHF1271" s="103"/>
      <c r="VHG1271" s="103"/>
      <c r="VHH1271" s="103"/>
      <c r="VHI1271" s="103"/>
      <c r="VHJ1271" s="103"/>
      <c r="VHK1271" s="103"/>
      <c r="VHL1271" s="103"/>
      <c r="VHM1271" s="103"/>
      <c r="VHN1271" s="103"/>
      <c r="VHO1271" s="103"/>
      <c r="VHP1271" s="103"/>
      <c r="VHQ1271" s="103"/>
      <c r="VHR1271" s="103"/>
      <c r="VHS1271" s="103"/>
      <c r="VHT1271" s="103"/>
      <c r="VHU1271" s="103"/>
      <c r="VHV1271" s="103"/>
      <c r="VHW1271" s="103"/>
      <c r="VHX1271" s="103"/>
      <c r="VHY1271" s="103"/>
      <c r="VHZ1271" s="103"/>
      <c r="VIA1271" s="103"/>
      <c r="VIB1271" s="103"/>
      <c r="VIC1271" s="103"/>
      <c r="VID1271" s="103"/>
      <c r="VIE1271" s="103"/>
      <c r="VIF1271" s="103"/>
      <c r="VIG1271" s="103"/>
      <c r="VIH1271" s="103"/>
      <c r="VII1271" s="103"/>
      <c r="VIJ1271" s="103"/>
      <c r="VIK1271" s="103"/>
      <c r="VIL1271" s="103"/>
      <c r="VIM1271" s="103"/>
      <c r="VIN1271" s="103"/>
      <c r="VIO1271" s="103"/>
      <c r="VIP1271" s="103"/>
      <c r="VIQ1271" s="103"/>
      <c r="VIR1271" s="103"/>
      <c r="VIS1271" s="103"/>
      <c r="VIT1271" s="103"/>
      <c r="VIU1271" s="103"/>
      <c r="VIV1271" s="103"/>
      <c r="VIW1271" s="103"/>
      <c r="VIX1271" s="103"/>
      <c r="VIY1271" s="103"/>
      <c r="VIZ1271" s="103"/>
      <c r="VJA1271" s="103"/>
      <c r="VJB1271" s="103"/>
      <c r="VJC1271" s="103"/>
      <c r="VJD1271" s="103"/>
      <c r="VJE1271" s="103"/>
      <c r="VJF1271" s="103"/>
      <c r="VJG1271" s="103"/>
      <c r="VJH1271" s="103"/>
      <c r="VJI1271" s="103"/>
      <c r="VJJ1271" s="103"/>
      <c r="VJK1271" s="103"/>
      <c r="VJL1271" s="103"/>
      <c r="VJM1271" s="103"/>
      <c r="VJN1271" s="103"/>
      <c r="VJO1271" s="103"/>
      <c r="VJP1271" s="103"/>
      <c r="VJQ1271" s="103"/>
      <c r="VJR1271" s="103"/>
      <c r="VJS1271" s="103"/>
      <c r="VJT1271" s="103"/>
      <c r="VJU1271" s="103"/>
      <c r="VJV1271" s="103"/>
      <c r="VJW1271" s="103"/>
      <c r="VJX1271" s="103"/>
      <c r="VJY1271" s="103"/>
      <c r="VJZ1271" s="103"/>
      <c r="VKA1271" s="103"/>
      <c r="VKB1271" s="103"/>
      <c r="VKC1271" s="103"/>
      <c r="VKD1271" s="103"/>
      <c r="VKE1271" s="103"/>
      <c r="VKF1271" s="103"/>
      <c r="VKG1271" s="103"/>
      <c r="VKH1271" s="103"/>
      <c r="VKI1271" s="103"/>
      <c r="VKJ1271" s="103"/>
      <c r="VKK1271" s="103"/>
      <c r="VKL1271" s="103"/>
      <c r="VKM1271" s="103"/>
      <c r="VKN1271" s="103"/>
      <c r="VKO1271" s="103"/>
      <c r="VKP1271" s="103"/>
      <c r="VKQ1271" s="103"/>
      <c r="VKR1271" s="103"/>
      <c r="VKS1271" s="103"/>
      <c r="VKT1271" s="103"/>
      <c r="VKU1271" s="103"/>
      <c r="VKV1271" s="103"/>
      <c r="VKW1271" s="103"/>
      <c r="VKX1271" s="103"/>
      <c r="VKY1271" s="103"/>
      <c r="VKZ1271" s="103"/>
      <c r="VLA1271" s="103"/>
      <c r="VLB1271" s="103"/>
      <c r="VLC1271" s="103"/>
      <c r="VLD1271" s="103"/>
      <c r="VLE1271" s="103"/>
      <c r="VLF1271" s="103"/>
      <c r="VLG1271" s="103"/>
      <c r="VLH1271" s="103"/>
      <c r="VLI1271" s="103"/>
      <c r="VLJ1271" s="103"/>
      <c r="VLK1271" s="103"/>
      <c r="VLL1271" s="103"/>
      <c r="VLM1271" s="103"/>
      <c r="VLN1271" s="103"/>
      <c r="VLO1271" s="103"/>
      <c r="VLP1271" s="103"/>
      <c r="VLQ1271" s="103"/>
      <c r="VLR1271" s="103"/>
      <c r="VLS1271" s="103"/>
      <c r="VLT1271" s="103"/>
      <c r="VLU1271" s="103"/>
      <c r="VLV1271" s="103"/>
      <c r="VLW1271" s="103"/>
      <c r="VLX1271" s="103"/>
      <c r="VLY1271" s="103"/>
      <c r="VLZ1271" s="103"/>
      <c r="VMA1271" s="103"/>
      <c r="VMB1271" s="103"/>
      <c r="VMC1271" s="103"/>
      <c r="VMD1271" s="103"/>
      <c r="VME1271" s="103"/>
      <c r="VMF1271" s="103"/>
      <c r="VMG1271" s="103"/>
      <c r="VMH1271" s="103"/>
      <c r="VMI1271" s="103"/>
      <c r="VMJ1271" s="103"/>
      <c r="VMK1271" s="103"/>
      <c r="VML1271" s="103"/>
      <c r="VMM1271" s="103"/>
      <c r="VMN1271" s="103"/>
      <c r="VMO1271" s="103"/>
      <c r="VMP1271" s="103"/>
      <c r="VMQ1271" s="103"/>
      <c r="VMR1271" s="103"/>
      <c r="VMS1271" s="103"/>
      <c r="VMT1271" s="103"/>
      <c r="VMU1271" s="103"/>
      <c r="VMV1271" s="103"/>
      <c r="VMW1271" s="103"/>
      <c r="VMX1271" s="103"/>
      <c r="VMY1271" s="103"/>
      <c r="VMZ1271" s="103"/>
      <c r="VNA1271" s="103"/>
      <c r="VNB1271" s="103"/>
      <c r="VNC1271" s="103"/>
      <c r="VND1271" s="103"/>
      <c r="VNE1271" s="103"/>
      <c r="VNF1271" s="103"/>
      <c r="VNG1271" s="103"/>
      <c r="VNH1271" s="103"/>
      <c r="VNI1271" s="103"/>
      <c r="VNJ1271" s="103"/>
      <c r="VNK1271" s="103"/>
      <c r="VNL1271" s="103"/>
      <c r="VNM1271" s="103"/>
      <c r="VNN1271" s="103"/>
      <c r="VNO1271" s="103"/>
      <c r="VNP1271" s="103"/>
      <c r="VNQ1271" s="103"/>
      <c r="VNR1271" s="103"/>
      <c r="VNS1271" s="103"/>
      <c r="VNT1271" s="103"/>
      <c r="VNU1271" s="103"/>
      <c r="VNV1271" s="103"/>
      <c r="VNW1271" s="103"/>
      <c r="VNX1271" s="103"/>
      <c r="VNY1271" s="103"/>
      <c r="VNZ1271" s="103"/>
      <c r="VOA1271" s="103"/>
      <c r="VOB1271" s="103"/>
      <c r="VOC1271" s="103"/>
      <c r="VOD1271" s="103"/>
      <c r="VOE1271" s="103"/>
      <c r="VOF1271" s="103"/>
      <c r="VOG1271" s="103"/>
      <c r="VOH1271" s="103"/>
      <c r="VOI1271" s="103"/>
      <c r="VOJ1271" s="103"/>
      <c r="VOK1271" s="103"/>
      <c r="VOL1271" s="103"/>
      <c r="VOM1271" s="103"/>
      <c r="VON1271" s="103"/>
      <c r="VOO1271" s="103"/>
      <c r="VOP1271" s="103"/>
      <c r="VOQ1271" s="103"/>
      <c r="VOR1271" s="103"/>
      <c r="VOS1271" s="103"/>
      <c r="VOT1271" s="103"/>
      <c r="VOU1271" s="103"/>
      <c r="VOV1271" s="103"/>
      <c r="VOW1271" s="103"/>
      <c r="VOX1271" s="103"/>
      <c r="VOY1271" s="103"/>
      <c r="VOZ1271" s="103"/>
      <c r="VPA1271" s="103"/>
      <c r="VPB1271" s="103"/>
      <c r="VPC1271" s="103"/>
      <c r="VPD1271" s="103"/>
      <c r="VPE1271" s="103"/>
      <c r="VPF1271" s="103"/>
      <c r="VPG1271" s="103"/>
      <c r="VPH1271" s="103"/>
      <c r="VPI1271" s="103"/>
      <c r="VPJ1271" s="103"/>
      <c r="VPK1271" s="103"/>
      <c r="VPL1271" s="103"/>
      <c r="VPM1271" s="103"/>
      <c r="VPN1271" s="103"/>
      <c r="VPO1271" s="103"/>
      <c r="VPP1271" s="103"/>
      <c r="VPQ1271" s="103"/>
      <c r="VPR1271" s="103"/>
      <c r="VPS1271" s="103"/>
      <c r="VPT1271" s="103"/>
      <c r="VPU1271" s="103"/>
      <c r="VPV1271" s="103"/>
      <c r="VPW1271" s="103"/>
      <c r="VPX1271" s="103"/>
      <c r="VPY1271" s="103"/>
      <c r="VPZ1271" s="103"/>
      <c r="VQA1271" s="103"/>
      <c r="VQB1271" s="103"/>
      <c r="VQC1271" s="103"/>
      <c r="VQD1271" s="103"/>
      <c r="VQE1271" s="103"/>
      <c r="VQF1271" s="103"/>
      <c r="VQG1271" s="103"/>
      <c r="VQH1271" s="103"/>
      <c r="VQI1271" s="103"/>
      <c r="VQJ1271" s="103"/>
      <c r="VQK1271" s="103"/>
      <c r="VQL1271" s="103"/>
      <c r="VQM1271" s="103"/>
      <c r="VQN1271" s="103"/>
      <c r="VQO1271" s="103"/>
      <c r="VQP1271" s="103"/>
      <c r="VQQ1271" s="103"/>
      <c r="VQR1271" s="103"/>
      <c r="VQS1271" s="103"/>
      <c r="VQT1271" s="103"/>
      <c r="VQU1271" s="103"/>
      <c r="VQV1271" s="103"/>
      <c r="VQW1271" s="103"/>
      <c r="VQX1271" s="103"/>
      <c r="VQY1271" s="103"/>
      <c r="VQZ1271" s="103"/>
      <c r="VRA1271" s="103"/>
      <c r="VRB1271" s="103"/>
      <c r="VRC1271" s="103"/>
      <c r="VRD1271" s="103"/>
      <c r="VRE1271" s="103"/>
      <c r="VRF1271" s="103"/>
      <c r="VRG1271" s="103"/>
      <c r="VRH1271" s="103"/>
      <c r="VRI1271" s="103"/>
      <c r="VRJ1271" s="103"/>
      <c r="VRK1271" s="103"/>
      <c r="VRL1271" s="103"/>
      <c r="VRM1271" s="103"/>
      <c r="VRN1271" s="103"/>
      <c r="VRO1271" s="103"/>
      <c r="VRP1271" s="103"/>
      <c r="VRQ1271" s="103"/>
      <c r="VRR1271" s="103"/>
      <c r="VRS1271" s="103"/>
      <c r="VRT1271" s="103"/>
      <c r="VRU1271" s="103"/>
      <c r="VRV1271" s="103"/>
      <c r="VRW1271" s="103"/>
      <c r="VRX1271" s="103"/>
      <c r="VRY1271" s="103"/>
      <c r="VRZ1271" s="103"/>
      <c r="VSA1271" s="103"/>
      <c r="VSB1271" s="103"/>
      <c r="VSC1271" s="103"/>
      <c r="VSD1271" s="103"/>
      <c r="VSE1271" s="103"/>
      <c r="VSF1271" s="103"/>
      <c r="VSG1271" s="103"/>
      <c r="VSH1271" s="103"/>
      <c r="VSI1271" s="103"/>
      <c r="VSJ1271" s="103"/>
      <c r="VSK1271" s="103"/>
      <c r="VSL1271" s="103"/>
      <c r="VSM1271" s="103"/>
      <c r="VSN1271" s="103"/>
      <c r="VSO1271" s="103"/>
      <c r="VSP1271" s="103"/>
      <c r="VSQ1271" s="103"/>
      <c r="VSR1271" s="103"/>
      <c r="VSS1271" s="103"/>
      <c r="VST1271" s="103"/>
      <c r="VSU1271" s="103"/>
      <c r="VSV1271" s="103"/>
      <c r="VSW1271" s="103"/>
      <c r="VSX1271" s="103"/>
      <c r="VSY1271" s="103"/>
      <c r="VSZ1271" s="103"/>
      <c r="VTA1271" s="103"/>
      <c r="VTB1271" s="103"/>
      <c r="VTC1271" s="103"/>
      <c r="VTD1271" s="103"/>
      <c r="VTE1271" s="103"/>
      <c r="VTF1271" s="103"/>
      <c r="VTG1271" s="103"/>
      <c r="VTH1271" s="103"/>
      <c r="VTI1271" s="103"/>
      <c r="VTJ1271" s="103"/>
      <c r="VTK1271" s="103"/>
      <c r="VTL1271" s="103"/>
      <c r="VTM1271" s="103"/>
      <c r="VTN1271" s="103"/>
      <c r="VTO1271" s="103"/>
      <c r="VTP1271" s="103"/>
      <c r="VTQ1271" s="103"/>
      <c r="VTR1271" s="103"/>
      <c r="VTS1271" s="103"/>
      <c r="VTT1271" s="103"/>
      <c r="VTU1271" s="103"/>
      <c r="VTV1271" s="103"/>
      <c r="VTW1271" s="103"/>
      <c r="VTX1271" s="103"/>
      <c r="VTY1271" s="103"/>
      <c r="VTZ1271" s="103"/>
      <c r="VUA1271" s="103"/>
      <c r="VUB1271" s="103"/>
      <c r="VUC1271" s="103"/>
      <c r="VUD1271" s="103"/>
      <c r="VUE1271" s="103"/>
      <c r="VUF1271" s="103"/>
      <c r="VUG1271" s="103"/>
      <c r="VUH1271" s="103"/>
      <c r="VUI1271" s="103"/>
      <c r="VUJ1271" s="103"/>
      <c r="VUK1271" s="103"/>
      <c r="VUL1271" s="103"/>
      <c r="VUM1271" s="103"/>
      <c r="VUN1271" s="103"/>
      <c r="VUO1271" s="103"/>
      <c r="VUP1271" s="103"/>
      <c r="VUQ1271" s="103"/>
      <c r="VUR1271" s="103"/>
      <c r="VUS1271" s="103"/>
      <c r="VUT1271" s="103"/>
      <c r="VUU1271" s="103"/>
      <c r="VUV1271" s="103"/>
      <c r="VUW1271" s="103"/>
      <c r="VUX1271" s="103"/>
      <c r="VUY1271" s="103"/>
      <c r="VUZ1271" s="103"/>
      <c r="VVA1271" s="103"/>
      <c r="VVB1271" s="103"/>
      <c r="VVC1271" s="103"/>
      <c r="VVD1271" s="103"/>
      <c r="VVE1271" s="103"/>
      <c r="VVF1271" s="103"/>
      <c r="VVG1271" s="103"/>
      <c r="VVH1271" s="103"/>
      <c r="VVI1271" s="103"/>
      <c r="VVJ1271" s="103"/>
      <c r="VVK1271" s="103"/>
      <c r="VVL1271" s="103"/>
      <c r="VVM1271" s="103"/>
      <c r="VVN1271" s="103"/>
      <c r="VVO1271" s="103"/>
      <c r="VVP1271" s="103"/>
      <c r="VVQ1271" s="103"/>
      <c r="VVR1271" s="103"/>
      <c r="VVS1271" s="103"/>
      <c r="VVT1271" s="103"/>
      <c r="VVU1271" s="103"/>
      <c r="VVV1271" s="103"/>
      <c r="VVW1271" s="103"/>
      <c r="VVX1271" s="103"/>
      <c r="VVY1271" s="103"/>
      <c r="VVZ1271" s="103"/>
      <c r="VWA1271" s="103"/>
      <c r="VWB1271" s="103"/>
      <c r="VWC1271" s="103"/>
      <c r="VWD1271" s="103"/>
      <c r="VWE1271" s="103"/>
      <c r="VWF1271" s="103"/>
      <c r="VWG1271" s="103"/>
      <c r="VWH1271" s="103"/>
      <c r="VWI1271" s="103"/>
      <c r="VWJ1271" s="103"/>
      <c r="VWK1271" s="103"/>
      <c r="VWL1271" s="103"/>
      <c r="VWM1271" s="103"/>
      <c r="VWN1271" s="103"/>
      <c r="VWO1271" s="103"/>
      <c r="VWP1271" s="103"/>
      <c r="VWQ1271" s="103"/>
      <c r="VWR1271" s="103"/>
      <c r="VWS1271" s="103"/>
      <c r="VWT1271" s="103"/>
      <c r="VWU1271" s="103"/>
      <c r="VWV1271" s="103"/>
      <c r="VWW1271" s="103"/>
      <c r="VWX1271" s="103"/>
      <c r="VWY1271" s="103"/>
      <c r="VWZ1271" s="103"/>
      <c r="VXA1271" s="103"/>
      <c r="VXB1271" s="103"/>
      <c r="VXC1271" s="103"/>
      <c r="VXD1271" s="103"/>
      <c r="VXE1271" s="103"/>
      <c r="VXF1271" s="103"/>
      <c r="VXG1271" s="103"/>
      <c r="VXH1271" s="103"/>
      <c r="VXI1271" s="103"/>
      <c r="VXJ1271" s="103"/>
      <c r="VXK1271" s="103"/>
      <c r="VXL1271" s="103"/>
      <c r="VXM1271" s="103"/>
      <c r="VXN1271" s="103"/>
      <c r="VXO1271" s="103"/>
      <c r="VXP1271" s="103"/>
      <c r="VXQ1271" s="103"/>
      <c r="VXR1271" s="103"/>
      <c r="VXS1271" s="103"/>
      <c r="VXT1271" s="103"/>
      <c r="VXU1271" s="103"/>
      <c r="VXV1271" s="103"/>
      <c r="VXW1271" s="103"/>
      <c r="VXX1271" s="103"/>
      <c r="VXY1271" s="103"/>
      <c r="VXZ1271" s="103"/>
      <c r="VYA1271" s="103"/>
      <c r="VYB1271" s="103"/>
      <c r="VYC1271" s="103"/>
      <c r="VYD1271" s="103"/>
      <c r="VYE1271" s="103"/>
      <c r="VYF1271" s="103"/>
      <c r="VYG1271" s="103"/>
      <c r="VYH1271" s="103"/>
      <c r="VYI1271" s="103"/>
      <c r="VYJ1271" s="103"/>
      <c r="VYK1271" s="103"/>
      <c r="VYL1271" s="103"/>
      <c r="VYM1271" s="103"/>
      <c r="VYN1271" s="103"/>
      <c r="VYO1271" s="103"/>
      <c r="VYP1271" s="103"/>
      <c r="VYQ1271" s="103"/>
      <c r="VYR1271" s="103"/>
      <c r="VYS1271" s="103"/>
      <c r="VYT1271" s="103"/>
      <c r="VYU1271" s="103"/>
      <c r="VYV1271" s="103"/>
      <c r="VYW1271" s="103"/>
      <c r="VYX1271" s="103"/>
      <c r="VYY1271" s="103"/>
      <c r="VYZ1271" s="103"/>
      <c r="VZA1271" s="103"/>
      <c r="VZB1271" s="103"/>
      <c r="VZC1271" s="103"/>
      <c r="VZD1271" s="103"/>
      <c r="VZE1271" s="103"/>
      <c r="VZF1271" s="103"/>
      <c r="VZG1271" s="103"/>
      <c r="VZH1271" s="103"/>
      <c r="VZI1271" s="103"/>
      <c r="VZJ1271" s="103"/>
      <c r="VZK1271" s="103"/>
      <c r="VZL1271" s="103"/>
      <c r="VZM1271" s="103"/>
      <c r="VZN1271" s="103"/>
      <c r="VZO1271" s="103"/>
      <c r="VZP1271" s="103"/>
      <c r="VZQ1271" s="103"/>
      <c r="VZR1271" s="103"/>
      <c r="VZS1271" s="103"/>
      <c r="VZT1271" s="103"/>
      <c r="VZU1271" s="103"/>
      <c r="VZV1271" s="103"/>
      <c r="VZW1271" s="103"/>
      <c r="VZX1271" s="103"/>
      <c r="VZY1271" s="103"/>
      <c r="VZZ1271" s="103"/>
      <c r="WAA1271" s="103"/>
      <c r="WAB1271" s="103"/>
      <c r="WAC1271" s="103"/>
      <c r="WAD1271" s="103"/>
      <c r="WAE1271" s="103"/>
      <c r="WAF1271" s="103"/>
      <c r="WAG1271" s="103"/>
      <c r="WAH1271" s="103"/>
      <c r="WAI1271" s="103"/>
      <c r="WAJ1271" s="103"/>
      <c r="WAK1271" s="103"/>
      <c r="WAL1271" s="103"/>
      <c r="WAM1271" s="103"/>
      <c r="WAN1271" s="103"/>
      <c r="WAO1271" s="103"/>
      <c r="WAP1271" s="103"/>
      <c r="WAQ1271" s="103"/>
      <c r="WAR1271" s="103"/>
      <c r="WAS1271" s="103"/>
      <c r="WAT1271" s="103"/>
      <c r="WAU1271" s="103"/>
      <c r="WAV1271" s="103"/>
      <c r="WAW1271" s="103"/>
      <c r="WAX1271" s="103"/>
      <c r="WAY1271" s="103"/>
      <c r="WAZ1271" s="103"/>
      <c r="WBA1271" s="103"/>
      <c r="WBB1271" s="103"/>
      <c r="WBC1271" s="103"/>
      <c r="WBD1271" s="103"/>
      <c r="WBE1271" s="103"/>
      <c r="WBF1271" s="103"/>
      <c r="WBG1271" s="103"/>
      <c r="WBH1271" s="103"/>
      <c r="WBI1271" s="103"/>
      <c r="WBJ1271" s="103"/>
      <c r="WBK1271" s="103"/>
      <c r="WBL1271" s="103"/>
      <c r="WBM1271" s="103"/>
      <c r="WBN1271" s="103"/>
      <c r="WBO1271" s="103"/>
      <c r="WBP1271" s="103"/>
      <c r="WBQ1271" s="103"/>
      <c r="WBR1271" s="103"/>
      <c r="WBS1271" s="103"/>
      <c r="WBT1271" s="103"/>
      <c r="WBU1271" s="103"/>
      <c r="WBV1271" s="103"/>
      <c r="WBW1271" s="103"/>
      <c r="WBX1271" s="103"/>
      <c r="WBY1271" s="103"/>
      <c r="WBZ1271" s="103"/>
      <c r="WCA1271" s="103"/>
      <c r="WCB1271" s="103"/>
      <c r="WCC1271" s="103"/>
      <c r="WCD1271" s="103"/>
      <c r="WCE1271" s="103"/>
      <c r="WCF1271" s="103"/>
      <c r="WCG1271" s="103"/>
      <c r="WCH1271" s="103"/>
      <c r="WCI1271" s="103"/>
      <c r="WCJ1271" s="103"/>
      <c r="WCK1271" s="103"/>
      <c r="WCL1271" s="103"/>
      <c r="WCM1271" s="103"/>
      <c r="WCN1271" s="103"/>
      <c r="WCO1271" s="103"/>
      <c r="WCP1271" s="103"/>
      <c r="WCQ1271" s="103"/>
      <c r="WCR1271" s="103"/>
      <c r="WCS1271" s="103"/>
      <c r="WCT1271" s="103"/>
      <c r="WCU1271" s="103"/>
      <c r="WCV1271" s="103"/>
      <c r="WCW1271" s="103"/>
      <c r="WCX1271" s="103"/>
      <c r="WCY1271" s="103"/>
      <c r="WCZ1271" s="103"/>
      <c r="WDA1271" s="103"/>
      <c r="WDB1271" s="103"/>
      <c r="WDC1271" s="103"/>
      <c r="WDD1271" s="103"/>
      <c r="WDE1271" s="103"/>
      <c r="WDF1271" s="103"/>
      <c r="WDG1271" s="103"/>
      <c r="WDH1271" s="103"/>
      <c r="WDI1271" s="103"/>
      <c r="WDJ1271" s="103"/>
      <c r="WDK1271" s="103"/>
      <c r="WDL1271" s="103"/>
      <c r="WDM1271" s="103"/>
      <c r="WDN1271" s="103"/>
      <c r="WDO1271" s="103"/>
      <c r="WDP1271" s="103"/>
      <c r="WDQ1271" s="103"/>
      <c r="WDR1271" s="103"/>
      <c r="WDS1271" s="103"/>
      <c r="WDT1271" s="103"/>
      <c r="WDU1271" s="103"/>
      <c r="WDV1271" s="103"/>
      <c r="WDW1271" s="103"/>
      <c r="WDX1271" s="103"/>
      <c r="WDY1271" s="103"/>
      <c r="WDZ1271" s="103"/>
      <c r="WEA1271" s="103"/>
      <c r="WEB1271" s="103"/>
      <c r="WEC1271" s="103"/>
      <c r="WED1271" s="103"/>
      <c r="WEE1271" s="103"/>
      <c r="WEF1271" s="103"/>
      <c r="WEG1271" s="103"/>
      <c r="WEH1271" s="103"/>
      <c r="WEI1271" s="103"/>
      <c r="WEJ1271" s="103"/>
      <c r="WEK1271" s="103"/>
      <c r="WEL1271" s="103"/>
      <c r="WEM1271" s="103"/>
      <c r="WEN1271" s="103"/>
      <c r="WEO1271" s="103"/>
      <c r="WEP1271" s="103"/>
      <c r="WEQ1271" s="103"/>
      <c r="WER1271" s="103"/>
      <c r="WES1271" s="103"/>
      <c r="WET1271" s="103"/>
      <c r="WEU1271" s="103"/>
      <c r="WEV1271" s="103"/>
      <c r="WEW1271" s="103"/>
      <c r="WEX1271" s="103"/>
      <c r="WEY1271" s="103"/>
      <c r="WEZ1271" s="103"/>
      <c r="WFA1271" s="103"/>
      <c r="WFB1271" s="103"/>
      <c r="WFC1271" s="103"/>
      <c r="WFD1271" s="103"/>
      <c r="WFE1271" s="103"/>
      <c r="WFF1271" s="103"/>
      <c r="WFG1271" s="103"/>
      <c r="WFH1271" s="103"/>
      <c r="WFI1271" s="103"/>
      <c r="WFJ1271" s="103"/>
      <c r="WFK1271" s="103"/>
      <c r="WFL1271" s="103"/>
      <c r="WFM1271" s="103"/>
      <c r="WFN1271" s="103"/>
      <c r="WFO1271" s="103"/>
      <c r="WFP1271" s="103"/>
      <c r="WFQ1271" s="103"/>
      <c r="WFR1271" s="103"/>
      <c r="WFS1271" s="103"/>
      <c r="WFT1271" s="103"/>
      <c r="WFU1271" s="103"/>
      <c r="WFV1271" s="103"/>
      <c r="WFW1271" s="103"/>
      <c r="WFX1271" s="103"/>
      <c r="WFY1271" s="103"/>
      <c r="WFZ1271" s="103"/>
      <c r="WGA1271" s="103"/>
      <c r="WGB1271" s="103"/>
      <c r="WGC1271" s="103"/>
      <c r="WGD1271" s="103"/>
      <c r="WGE1271" s="103"/>
      <c r="WGF1271" s="103"/>
      <c r="WGG1271" s="103"/>
      <c r="WGH1271" s="103"/>
      <c r="WGI1271" s="103"/>
      <c r="WGJ1271" s="103"/>
      <c r="WGK1271" s="103"/>
      <c r="WGL1271" s="103"/>
      <c r="WGM1271" s="103"/>
      <c r="WGN1271" s="103"/>
      <c r="WGO1271" s="103"/>
      <c r="WGP1271" s="103"/>
      <c r="WGQ1271" s="103"/>
      <c r="WGR1271" s="103"/>
      <c r="WGS1271" s="103"/>
      <c r="WGT1271" s="103"/>
      <c r="WGU1271" s="103"/>
      <c r="WGV1271" s="103"/>
      <c r="WGW1271" s="103"/>
      <c r="WGX1271" s="103"/>
      <c r="WGY1271" s="103"/>
      <c r="WGZ1271" s="103"/>
      <c r="WHA1271" s="103"/>
      <c r="WHB1271" s="103"/>
      <c r="WHC1271" s="103"/>
      <c r="WHD1271" s="103"/>
      <c r="WHE1271" s="103"/>
      <c r="WHF1271" s="103"/>
      <c r="WHG1271" s="103"/>
      <c r="WHH1271" s="103"/>
      <c r="WHI1271" s="103"/>
      <c r="WHJ1271" s="103"/>
      <c r="WHK1271" s="103"/>
      <c r="WHL1271" s="103"/>
      <c r="WHM1271" s="103"/>
      <c r="WHN1271" s="103"/>
      <c r="WHO1271" s="103"/>
      <c r="WHP1271" s="103"/>
      <c r="WHQ1271" s="103"/>
      <c r="WHR1271" s="103"/>
      <c r="WHS1271" s="103"/>
      <c r="WHT1271" s="103"/>
      <c r="WHU1271" s="103"/>
      <c r="WHV1271" s="103"/>
      <c r="WHW1271" s="103"/>
      <c r="WHX1271" s="103"/>
      <c r="WHY1271" s="103"/>
      <c r="WHZ1271" s="103"/>
      <c r="WIA1271" s="103"/>
      <c r="WIB1271" s="103"/>
      <c r="WIC1271" s="103"/>
      <c r="WID1271" s="103"/>
      <c r="WIE1271" s="103"/>
      <c r="WIF1271" s="103"/>
      <c r="WIG1271" s="103"/>
      <c r="WIH1271" s="103"/>
      <c r="WII1271" s="103"/>
      <c r="WIJ1271" s="103"/>
      <c r="WIK1271" s="103"/>
      <c r="WIL1271" s="103"/>
      <c r="WIM1271" s="103"/>
      <c r="WIN1271" s="103"/>
      <c r="WIO1271" s="103"/>
      <c r="WIP1271" s="103"/>
      <c r="WIQ1271" s="103"/>
      <c r="WIR1271" s="103"/>
      <c r="WIS1271" s="103"/>
      <c r="WIT1271" s="103"/>
      <c r="WIU1271" s="103"/>
      <c r="WIV1271" s="103"/>
      <c r="WIW1271" s="103"/>
      <c r="WIX1271" s="103"/>
      <c r="WIY1271" s="103"/>
      <c r="WIZ1271" s="103"/>
      <c r="WJA1271" s="103"/>
      <c r="WJB1271" s="103"/>
      <c r="WJC1271" s="103"/>
      <c r="WJD1271" s="103"/>
      <c r="WJE1271" s="103"/>
      <c r="WJF1271" s="103"/>
      <c r="WJG1271" s="103"/>
      <c r="WJH1271" s="103"/>
      <c r="WJI1271" s="103"/>
      <c r="WJJ1271" s="103"/>
      <c r="WJK1271" s="103"/>
      <c r="WJL1271" s="103"/>
      <c r="WJM1271" s="103"/>
      <c r="WJN1271" s="103"/>
      <c r="WJO1271" s="103"/>
      <c r="WJP1271" s="103"/>
      <c r="WJQ1271" s="103"/>
      <c r="WJR1271" s="103"/>
      <c r="WJS1271" s="103"/>
      <c r="WJT1271" s="103"/>
      <c r="WJU1271" s="103"/>
      <c r="WJV1271" s="103"/>
      <c r="WJW1271" s="103"/>
      <c r="WJX1271" s="103"/>
      <c r="WJY1271" s="103"/>
      <c r="WJZ1271" s="103"/>
      <c r="WKA1271" s="103"/>
      <c r="WKB1271" s="103"/>
      <c r="WKC1271" s="103"/>
      <c r="WKD1271" s="103"/>
      <c r="WKE1271" s="103"/>
      <c r="WKF1271" s="103"/>
      <c r="WKG1271" s="103"/>
      <c r="WKH1271" s="103"/>
      <c r="WKI1271" s="103"/>
      <c r="WKJ1271" s="103"/>
      <c r="WKK1271" s="103"/>
      <c r="WKL1271" s="103"/>
      <c r="WKM1271" s="103"/>
      <c r="WKN1271" s="103"/>
      <c r="WKO1271" s="103"/>
      <c r="WKP1271" s="103"/>
      <c r="WKQ1271" s="103"/>
      <c r="WKR1271" s="103"/>
      <c r="WKS1271" s="103"/>
      <c r="WKT1271" s="103"/>
      <c r="WKU1271" s="103"/>
      <c r="WKV1271" s="103"/>
      <c r="WKW1271" s="103"/>
      <c r="WKX1271" s="103"/>
      <c r="WKY1271" s="103"/>
      <c r="WKZ1271" s="103"/>
      <c r="WLA1271" s="103"/>
      <c r="WLB1271" s="103"/>
      <c r="WLC1271" s="103"/>
      <c r="WLD1271" s="103"/>
      <c r="WLE1271" s="103"/>
      <c r="WLF1271" s="103"/>
      <c r="WLG1271" s="103"/>
      <c r="WLH1271" s="103"/>
      <c r="WLI1271" s="103"/>
      <c r="WLJ1271" s="103"/>
      <c r="WLK1271" s="103"/>
      <c r="WLL1271" s="103"/>
      <c r="WLM1271" s="103"/>
      <c r="WLN1271" s="103"/>
      <c r="WLO1271" s="103"/>
      <c r="WLP1271" s="103"/>
      <c r="WLQ1271" s="103"/>
      <c r="WLR1271" s="103"/>
      <c r="WLS1271" s="103"/>
      <c r="WLT1271" s="103"/>
      <c r="WLU1271" s="103"/>
      <c r="WLV1271" s="103"/>
      <c r="WLW1271" s="103"/>
      <c r="WLX1271" s="103"/>
      <c r="WLY1271" s="103"/>
      <c r="WLZ1271" s="103"/>
      <c r="WMA1271" s="103"/>
      <c r="WMB1271" s="103"/>
      <c r="WMC1271" s="103"/>
      <c r="WMD1271" s="103"/>
      <c r="WME1271" s="103"/>
      <c r="WMF1271" s="103"/>
      <c r="WMG1271" s="103"/>
      <c r="WMH1271" s="103"/>
      <c r="WMI1271" s="103"/>
      <c r="WMJ1271" s="103"/>
      <c r="WMK1271" s="103"/>
      <c r="WML1271" s="103"/>
      <c r="WMM1271" s="103"/>
      <c r="WMN1271" s="103"/>
      <c r="WMO1271" s="103"/>
      <c r="WMP1271" s="103"/>
      <c r="WMQ1271" s="103"/>
      <c r="WMR1271" s="103"/>
      <c r="WMS1271" s="103"/>
      <c r="WMT1271" s="103"/>
      <c r="WMU1271" s="103"/>
      <c r="WMV1271" s="103"/>
      <c r="WMW1271" s="103"/>
      <c r="WMX1271" s="103"/>
      <c r="WMY1271" s="103"/>
      <c r="WMZ1271" s="103"/>
      <c r="WNA1271" s="103"/>
      <c r="WNB1271" s="103"/>
      <c r="WNC1271" s="103"/>
      <c r="WND1271" s="103"/>
      <c r="WNE1271" s="103"/>
      <c r="WNF1271" s="103"/>
      <c r="WNG1271" s="103"/>
      <c r="WNH1271" s="103"/>
      <c r="WNI1271" s="103"/>
      <c r="WNJ1271" s="103"/>
      <c r="WNK1271" s="103"/>
      <c r="WNL1271" s="103"/>
      <c r="WNM1271" s="103"/>
      <c r="WNN1271" s="103"/>
      <c r="WNO1271" s="103"/>
      <c r="WNP1271" s="103"/>
      <c r="WNQ1271" s="103"/>
      <c r="WNR1271" s="103"/>
      <c r="WNS1271" s="103"/>
      <c r="WNT1271" s="103"/>
      <c r="WNU1271" s="103"/>
      <c r="WNV1271" s="103"/>
      <c r="WNW1271" s="103"/>
      <c r="WNX1271" s="103"/>
      <c r="WNY1271" s="103"/>
      <c r="WNZ1271" s="103"/>
      <c r="WOA1271" s="103"/>
      <c r="WOB1271" s="103"/>
      <c r="WOC1271" s="103"/>
      <c r="WOD1271" s="103"/>
      <c r="WOE1271" s="103"/>
      <c r="WOF1271" s="103"/>
      <c r="WOG1271" s="103"/>
      <c r="WOH1271" s="103"/>
      <c r="WOI1271" s="103"/>
      <c r="WOJ1271" s="103"/>
      <c r="WOK1271" s="103"/>
      <c r="WOL1271" s="103"/>
      <c r="WOM1271" s="103"/>
      <c r="WON1271" s="103"/>
      <c r="WOO1271" s="103"/>
      <c r="WOP1271" s="103"/>
      <c r="WOQ1271" s="103"/>
      <c r="WOR1271" s="103"/>
      <c r="WOS1271" s="103"/>
      <c r="WOT1271" s="103"/>
      <c r="WOU1271" s="103"/>
      <c r="WOV1271" s="103"/>
      <c r="WOW1271" s="103"/>
      <c r="WOX1271" s="103"/>
      <c r="WOY1271" s="103"/>
      <c r="WOZ1271" s="103"/>
      <c r="WPA1271" s="103"/>
      <c r="WPB1271" s="103"/>
      <c r="WPC1271" s="103"/>
      <c r="WPD1271" s="103"/>
      <c r="WPE1271" s="103"/>
      <c r="WPF1271" s="103"/>
      <c r="WPG1271" s="103"/>
      <c r="WPH1271" s="103"/>
      <c r="WPI1271" s="103"/>
      <c r="WPJ1271" s="103"/>
      <c r="WPK1271" s="103"/>
      <c r="WPL1271" s="103"/>
      <c r="WPM1271" s="103"/>
      <c r="WPN1271" s="103"/>
      <c r="WPO1271" s="103"/>
      <c r="WPP1271" s="103"/>
      <c r="WPQ1271" s="103"/>
      <c r="WPR1271" s="103"/>
      <c r="WPS1271" s="103"/>
      <c r="WPT1271" s="103"/>
      <c r="WPU1271" s="103"/>
      <c r="WPV1271" s="103"/>
      <c r="WPW1271" s="103"/>
      <c r="WPX1271" s="103"/>
      <c r="WPY1271" s="103"/>
      <c r="WPZ1271" s="103"/>
      <c r="WQA1271" s="103"/>
      <c r="WQB1271" s="103"/>
      <c r="WQC1271" s="103"/>
      <c r="WQD1271" s="103"/>
      <c r="WQE1271" s="103"/>
      <c r="WQF1271" s="103"/>
      <c r="WQG1271" s="103"/>
      <c r="WQH1271" s="103"/>
      <c r="WQI1271" s="103"/>
      <c r="WQJ1271" s="103"/>
      <c r="WQK1271" s="103"/>
      <c r="WQL1271" s="103"/>
      <c r="WQM1271" s="103"/>
      <c r="WQN1271" s="103"/>
      <c r="WQO1271" s="103"/>
      <c r="WQP1271" s="103"/>
      <c r="WQQ1271" s="103"/>
      <c r="WQR1271" s="103"/>
      <c r="WQS1271" s="103"/>
      <c r="WQT1271" s="103"/>
      <c r="WQU1271" s="103"/>
      <c r="WQV1271" s="103"/>
      <c r="WQW1271" s="103"/>
      <c r="WQX1271" s="103"/>
      <c r="WQY1271" s="103"/>
      <c r="WQZ1271" s="103"/>
      <c r="WRA1271" s="103"/>
      <c r="WRB1271" s="103"/>
      <c r="WRC1271" s="103"/>
      <c r="WRD1271" s="103"/>
      <c r="WRE1271" s="103"/>
      <c r="WRF1271" s="103"/>
      <c r="WRG1271" s="103"/>
      <c r="WRH1271" s="103"/>
      <c r="WRI1271" s="103"/>
      <c r="WRJ1271" s="103"/>
      <c r="WRK1271" s="103"/>
      <c r="WRL1271" s="103"/>
      <c r="WRM1271" s="103"/>
      <c r="WRN1271" s="103"/>
      <c r="WRO1271" s="103"/>
      <c r="WRP1271" s="103"/>
      <c r="WRQ1271" s="103"/>
      <c r="WRR1271" s="103"/>
      <c r="WRS1271" s="103"/>
      <c r="WRT1271" s="103"/>
      <c r="WRU1271" s="103"/>
      <c r="WRV1271" s="103"/>
      <c r="WRW1271" s="103"/>
      <c r="WRX1271" s="103"/>
      <c r="WRY1271" s="103"/>
      <c r="WRZ1271" s="103"/>
      <c r="WSA1271" s="103"/>
      <c r="WSB1271" s="103"/>
      <c r="WSC1271" s="103"/>
      <c r="WSD1271" s="103"/>
      <c r="WSE1271" s="103"/>
      <c r="WSF1271" s="103"/>
      <c r="WSG1271" s="103"/>
      <c r="WSH1271" s="103"/>
      <c r="WSI1271" s="103"/>
      <c r="WSJ1271" s="103"/>
      <c r="WSK1271" s="103"/>
      <c r="WSL1271" s="103"/>
      <c r="WSM1271" s="103"/>
      <c r="WSN1271" s="103"/>
      <c r="WSO1271" s="103"/>
      <c r="WSP1271" s="103"/>
      <c r="WSQ1271" s="103"/>
      <c r="WSR1271" s="103"/>
      <c r="WSS1271" s="103"/>
      <c r="WST1271" s="103"/>
      <c r="WSU1271" s="103"/>
      <c r="WSV1271" s="103"/>
      <c r="WSW1271" s="103"/>
      <c r="WSX1271" s="103"/>
      <c r="WSY1271" s="103"/>
      <c r="WSZ1271" s="103"/>
      <c r="WTA1271" s="103"/>
      <c r="WTB1271" s="103"/>
      <c r="WTC1271" s="103"/>
      <c r="WTD1271" s="103"/>
      <c r="WTE1271" s="103"/>
      <c r="WTF1271" s="103"/>
      <c r="WTG1271" s="103"/>
      <c r="WTH1271" s="103"/>
      <c r="WTI1271" s="103"/>
      <c r="WTJ1271" s="103"/>
      <c r="WTK1271" s="103"/>
      <c r="WTL1271" s="103"/>
      <c r="WTM1271" s="103"/>
      <c r="WTN1271" s="103"/>
      <c r="WTO1271" s="103"/>
      <c r="WTP1271" s="103"/>
      <c r="WTQ1271" s="103"/>
      <c r="WTR1271" s="103"/>
      <c r="WTS1271" s="103"/>
      <c r="WTT1271" s="103"/>
      <c r="WTU1271" s="103"/>
      <c r="WTV1271" s="103"/>
      <c r="WTW1271" s="103"/>
      <c r="WTX1271" s="103"/>
      <c r="WTY1271" s="103"/>
      <c r="WTZ1271" s="103"/>
      <c r="WUA1271" s="103"/>
      <c r="WUB1271" s="103"/>
      <c r="WUC1271" s="103"/>
      <c r="WUD1271" s="103"/>
      <c r="WUE1271" s="103"/>
      <c r="WUF1271" s="103"/>
      <c r="WUG1271" s="103"/>
      <c r="WUH1271" s="103"/>
      <c r="WUI1271" s="103"/>
      <c r="WUJ1271" s="103"/>
      <c r="WUK1271" s="103"/>
      <c r="WUL1271" s="103"/>
      <c r="WUM1271" s="103"/>
      <c r="WUN1271" s="103"/>
      <c r="WUO1271" s="103"/>
      <c r="WUP1271" s="103"/>
      <c r="WUQ1271" s="103"/>
      <c r="WUR1271" s="103"/>
      <c r="WUS1271" s="103"/>
      <c r="WUT1271" s="103"/>
      <c r="WUU1271" s="103"/>
      <c r="WUV1271" s="103"/>
      <c r="WUW1271" s="103"/>
      <c r="WUX1271" s="103"/>
      <c r="WUY1271" s="103"/>
      <c r="WUZ1271" s="103"/>
      <c r="WVA1271" s="103"/>
      <c r="WVB1271" s="103"/>
      <c r="WVC1271" s="103"/>
      <c r="WVD1271" s="103"/>
      <c r="WVE1271" s="103"/>
      <c r="WVF1271" s="103"/>
      <c r="WVG1271" s="103"/>
      <c r="WVH1271" s="103"/>
      <c r="WVI1271" s="103"/>
      <c r="WVJ1271" s="103"/>
      <c r="WVK1271" s="103"/>
      <c r="WVL1271" s="103"/>
      <c r="WVM1271" s="103"/>
      <c r="WVN1271" s="103"/>
      <c r="WVO1271" s="103"/>
      <c r="WVP1271" s="103"/>
      <c r="WVQ1271" s="103"/>
      <c r="WVR1271" s="103"/>
      <c r="WVS1271" s="103"/>
      <c r="WVT1271" s="103"/>
      <c r="WVU1271" s="103"/>
      <c r="WVV1271" s="103"/>
      <c r="WVW1271" s="103"/>
      <c r="WVX1271" s="103"/>
      <c r="WVY1271" s="103"/>
      <c r="WVZ1271" s="103"/>
      <c r="WWA1271" s="103"/>
      <c r="WWB1271" s="103"/>
      <c r="WWC1271" s="103"/>
      <c r="WWD1271" s="103"/>
      <c r="WWE1271" s="103"/>
      <c r="WWF1271" s="103"/>
      <c r="WWG1271" s="103"/>
      <c r="WWH1271" s="103"/>
      <c r="WWI1271" s="103"/>
      <c r="WWJ1271" s="103"/>
      <c r="WWK1271" s="103"/>
      <c r="WWL1271" s="103"/>
      <c r="WWM1271" s="103"/>
      <c r="WWN1271" s="103"/>
      <c r="WWO1271" s="103"/>
      <c r="WWP1271" s="103"/>
      <c r="WWQ1271" s="103"/>
      <c r="WWR1271" s="103"/>
      <c r="WWS1271" s="103"/>
      <c r="WWT1271" s="103"/>
      <c r="WWU1271" s="103"/>
      <c r="WWV1271" s="103"/>
      <c r="WWW1271" s="103"/>
      <c r="WWX1271" s="103"/>
      <c r="WWY1271" s="103"/>
      <c r="WWZ1271" s="103"/>
      <c r="WXA1271" s="103"/>
      <c r="WXB1271" s="103"/>
      <c r="WXC1271" s="103"/>
      <c r="WXD1271" s="103"/>
      <c r="WXE1271" s="103"/>
      <c r="WXF1271" s="103"/>
      <c r="WXG1271" s="103"/>
      <c r="WXH1271" s="103"/>
      <c r="WXI1271" s="103"/>
      <c r="WXJ1271" s="103"/>
      <c r="WXK1271" s="103"/>
      <c r="WXL1271" s="103"/>
      <c r="WXM1271" s="103"/>
      <c r="WXN1271" s="103"/>
      <c r="WXO1271" s="103"/>
      <c r="WXP1271" s="103"/>
      <c r="WXQ1271" s="103"/>
      <c r="WXR1271" s="103"/>
      <c r="WXS1271" s="103"/>
      <c r="WXT1271" s="103"/>
      <c r="WXU1271" s="103"/>
      <c r="WXV1271" s="103"/>
      <c r="WXW1271" s="103"/>
      <c r="WXX1271" s="103"/>
      <c r="WXY1271" s="103"/>
      <c r="WXZ1271" s="103"/>
      <c r="WYA1271" s="103"/>
      <c r="WYB1271" s="103"/>
      <c r="WYC1271" s="103"/>
      <c r="WYD1271" s="103"/>
      <c r="WYE1271" s="103"/>
      <c r="WYF1271" s="103"/>
      <c r="WYG1271" s="103"/>
      <c r="WYH1271" s="103"/>
      <c r="WYI1271" s="103"/>
      <c r="WYJ1271" s="103"/>
      <c r="WYK1271" s="103"/>
      <c r="WYL1271" s="103"/>
      <c r="WYM1271" s="103"/>
      <c r="WYN1271" s="103"/>
      <c r="WYO1271" s="103"/>
      <c r="WYP1271" s="103"/>
      <c r="WYQ1271" s="103"/>
      <c r="WYR1271" s="103"/>
      <c r="WYS1271" s="103"/>
      <c r="WYT1271" s="103"/>
      <c r="WYU1271" s="103"/>
      <c r="WYV1271" s="103"/>
      <c r="WYW1271" s="103"/>
      <c r="WYX1271" s="103"/>
      <c r="WYY1271" s="103"/>
      <c r="WYZ1271" s="103"/>
      <c r="WZA1271" s="103"/>
      <c r="WZB1271" s="103"/>
      <c r="WZC1271" s="103"/>
      <c r="WZD1271" s="103"/>
      <c r="WZE1271" s="103"/>
      <c r="WZF1271" s="103"/>
      <c r="WZG1271" s="103"/>
      <c r="WZH1271" s="103"/>
      <c r="WZI1271" s="103"/>
      <c r="WZJ1271" s="103"/>
      <c r="WZK1271" s="103"/>
      <c r="WZL1271" s="103"/>
      <c r="WZM1271" s="103"/>
      <c r="WZN1271" s="103"/>
      <c r="WZO1271" s="103"/>
      <c r="WZP1271" s="103"/>
      <c r="WZQ1271" s="103"/>
      <c r="WZR1271" s="103"/>
      <c r="WZS1271" s="103"/>
      <c r="WZT1271" s="103"/>
      <c r="WZU1271" s="103"/>
      <c r="WZV1271" s="103"/>
      <c r="WZW1271" s="103"/>
      <c r="WZX1271" s="103"/>
      <c r="WZY1271" s="103"/>
      <c r="WZZ1271" s="103"/>
      <c r="XAA1271" s="103"/>
      <c r="XAB1271" s="103"/>
      <c r="XAC1271" s="103"/>
      <c r="XAD1271" s="103"/>
      <c r="XAE1271" s="103"/>
      <c r="XAF1271" s="103"/>
      <c r="XAG1271" s="103"/>
      <c r="XAH1271" s="103"/>
      <c r="XAI1271" s="103"/>
      <c r="XAJ1271" s="103"/>
      <c r="XAK1271" s="103"/>
      <c r="XAL1271" s="103"/>
      <c r="XAM1271" s="103"/>
      <c r="XAN1271" s="103"/>
      <c r="XAO1271" s="103"/>
      <c r="XAP1271" s="103"/>
      <c r="XAQ1271" s="103"/>
      <c r="XAR1271" s="103"/>
      <c r="XAS1271" s="103"/>
      <c r="XAT1271" s="103"/>
      <c r="XAU1271" s="103"/>
      <c r="XAV1271" s="103"/>
      <c r="XAW1271" s="103"/>
      <c r="XAX1271" s="103"/>
      <c r="XAY1271" s="103"/>
      <c r="XAZ1271" s="103"/>
      <c r="XBA1271" s="103"/>
      <c r="XBB1271" s="103"/>
      <c r="XBC1271" s="103"/>
      <c r="XBD1271" s="103"/>
      <c r="XBE1271" s="103"/>
      <c r="XBF1271" s="103"/>
      <c r="XBG1271" s="103"/>
      <c r="XBH1271" s="103"/>
      <c r="XBI1271" s="103"/>
      <c r="XBJ1271" s="103"/>
      <c r="XBK1271" s="103"/>
      <c r="XBL1271" s="103"/>
      <c r="XBM1271" s="103"/>
      <c r="XBN1271" s="103"/>
      <c r="XBO1271" s="103"/>
      <c r="XBP1271" s="103"/>
      <c r="XBQ1271" s="103"/>
      <c r="XBR1271" s="103"/>
      <c r="XBS1271" s="103"/>
      <c r="XBT1271" s="103"/>
      <c r="XBU1271" s="103"/>
      <c r="XBV1271" s="103"/>
      <c r="XBW1271" s="103"/>
      <c r="XBX1271" s="103"/>
      <c r="XBY1271" s="103"/>
      <c r="XBZ1271" s="103"/>
      <c r="XCA1271" s="103"/>
      <c r="XCB1271" s="103"/>
      <c r="XCC1271" s="103"/>
      <c r="XCD1271" s="103"/>
      <c r="XCE1271" s="103"/>
      <c r="XCF1271" s="103"/>
      <c r="XCG1271" s="103"/>
      <c r="XCH1271" s="103"/>
      <c r="XCI1271" s="103"/>
      <c r="XCJ1271" s="103"/>
      <c r="XCK1271" s="103"/>
      <c r="XCL1271" s="103"/>
      <c r="XCM1271" s="103"/>
      <c r="XCN1271" s="103"/>
      <c r="XCO1271" s="103"/>
      <c r="XCP1271" s="103"/>
      <c r="XCQ1271" s="103"/>
      <c r="XCR1271" s="103"/>
      <c r="XCS1271" s="103"/>
      <c r="XCT1271" s="103"/>
      <c r="XCU1271" s="103"/>
      <c r="XCV1271" s="103"/>
      <c r="XCW1271" s="103"/>
      <c r="XCX1271" s="103"/>
      <c r="XCY1271" s="103"/>
      <c r="XCZ1271" s="103"/>
      <c r="XDA1271" s="103"/>
      <c r="XDB1271" s="103"/>
      <c r="XDC1271" s="103"/>
      <c r="XDD1271" s="103"/>
      <c r="XDE1271" s="103"/>
      <c r="XDF1271" s="103"/>
      <c r="XDG1271" s="103"/>
      <c r="XDH1271" s="103"/>
      <c r="XDI1271" s="103"/>
      <c r="XDJ1271" s="103"/>
      <c r="XDK1271" s="103"/>
      <c r="XDL1271" s="103"/>
      <c r="XDM1271" s="103"/>
      <c r="XDN1271" s="103"/>
      <c r="XDO1271" s="103"/>
      <c r="XDP1271" s="103"/>
      <c r="XDQ1271" s="103"/>
      <c r="XDR1271" s="103"/>
      <c r="XDS1271" s="103"/>
      <c r="XDT1271" s="103"/>
      <c r="XDU1271" s="103"/>
      <c r="XDV1271" s="103"/>
      <c r="XDW1271" s="103"/>
      <c r="XDX1271" s="103"/>
      <c r="XDY1271" s="103"/>
      <c r="XDZ1271" s="103"/>
      <c r="XEA1271" s="103"/>
      <c r="XEB1271" s="103"/>
      <c r="XEC1271" s="103"/>
      <c r="XED1271" s="103"/>
      <c r="XEE1271" s="103"/>
      <c r="XEF1271" s="103"/>
      <c r="XEG1271" s="103"/>
      <c r="XEH1271" s="103"/>
      <c r="XEI1271" s="103"/>
      <c r="XEJ1271" s="103"/>
      <c r="XEK1271" s="103"/>
      <c r="XEL1271" s="103"/>
      <c r="XEM1271" s="103"/>
      <c r="XEN1271" s="103"/>
      <c r="XEO1271" s="103"/>
      <c r="XEP1271" s="103"/>
      <c r="XEQ1271" s="103"/>
      <c r="XER1271" s="103"/>
      <c r="XES1271" s="103"/>
      <c r="XET1271" s="103"/>
      <c r="XEU1271" s="103"/>
      <c r="XEV1271" s="103"/>
      <c r="XEW1271" s="103"/>
      <c r="XEX1271" s="103"/>
      <c r="XEY1271" s="103"/>
      <c r="XEZ1271" s="103"/>
      <c r="XFA1271" s="103"/>
      <c r="XFB1271" s="103"/>
    </row>
    <row r="1272" spans="1:16382" ht="12.75" customHeight="1">
      <c r="A1272" s="105">
        <v>240307</v>
      </c>
      <c r="B1272" s="38" t="s">
        <v>4900</v>
      </c>
      <c r="C1272" s="464">
        <v>21029</v>
      </c>
      <c r="D1272" s="464">
        <v>240307</v>
      </c>
      <c r="E1272" s="464"/>
      <c r="F1272" s="464">
        <v>460107</v>
      </c>
      <c r="G1272" s="38"/>
      <c r="H1272" s="38" t="s">
        <v>6082</v>
      </c>
      <c r="I1272" s="93" t="str">
        <f t="shared" si="40"/>
        <v>End</v>
      </c>
      <c r="Q1272" s="93" t="str">
        <f t="shared" si="39"/>
        <v>240307</v>
      </c>
    </row>
    <row r="1273" spans="1:16382" ht="12.75" customHeight="1">
      <c r="A1273" s="101">
        <v>240400</v>
      </c>
      <c r="B1273" s="103" t="s">
        <v>9156</v>
      </c>
      <c r="C1273" s="129">
        <v>21202</v>
      </c>
      <c r="D1273" s="129">
        <v>240400</v>
      </c>
      <c r="E1273" s="129"/>
      <c r="F1273" s="129">
        <v>530405</v>
      </c>
      <c r="G1273" s="52"/>
      <c r="H1273" s="38"/>
      <c r="I1273" s="93" t="str">
        <f t="shared" si="40"/>
        <v/>
      </c>
      <c r="Q1273" s="93" t="str">
        <f t="shared" si="39"/>
        <v>240400</v>
      </c>
    </row>
    <row r="1274" spans="1:16382" ht="12.75" customHeight="1">
      <c r="A1274" s="105">
        <v>240500</v>
      </c>
      <c r="B1274" s="103" t="s">
        <v>4008</v>
      </c>
      <c r="C1274" s="410">
        <v>23000</v>
      </c>
      <c r="D1274" s="410">
        <v>240500</v>
      </c>
      <c r="E1274" s="410"/>
      <c r="F1274" s="410">
        <v>125011</v>
      </c>
      <c r="G1274" s="38"/>
      <c r="H1274" s="38" t="s">
        <v>6080</v>
      </c>
      <c r="I1274" s="93" t="str">
        <f t="shared" si="40"/>
        <v>End</v>
      </c>
      <c r="Q1274" s="93" t="str">
        <f t="shared" si="39"/>
        <v>240500</v>
      </c>
    </row>
    <row r="1275" spans="1:16382" ht="12.75" customHeight="1">
      <c r="A1275" s="101">
        <v>240600</v>
      </c>
      <c r="B1275" s="103" t="s">
        <v>4008</v>
      </c>
      <c r="C1275" s="1055">
        <v>23003</v>
      </c>
      <c r="D1275" s="1055">
        <v>240600</v>
      </c>
      <c r="E1275" s="1055"/>
      <c r="F1275" s="1055">
        <v>125011</v>
      </c>
      <c r="G1275" s="102">
        <v>1314</v>
      </c>
      <c r="H1275" s="38" t="s">
        <v>6080</v>
      </c>
      <c r="I1275" s="93" t="str">
        <f t="shared" si="40"/>
        <v>End</v>
      </c>
      <c r="L1275" s="103"/>
      <c r="Q1275" s="93" t="str">
        <f t="shared" si="39"/>
        <v>240600</v>
      </c>
    </row>
    <row r="1276" spans="1:16382" ht="12.75" customHeight="1">
      <c r="A1276" s="101">
        <v>240600</v>
      </c>
      <c r="B1276" s="103" t="s">
        <v>4008</v>
      </c>
      <c r="C1276" s="410">
        <v>23001</v>
      </c>
      <c r="D1276" s="410">
        <v>240600</v>
      </c>
      <c r="E1276" s="410"/>
      <c r="F1276" s="410">
        <v>125011</v>
      </c>
      <c r="G1276" s="38"/>
      <c r="H1276" s="38" t="s">
        <v>6080</v>
      </c>
      <c r="I1276" s="93" t="str">
        <f t="shared" si="40"/>
        <v>End</v>
      </c>
      <c r="L1276" s="103"/>
      <c r="N1276" s="103"/>
      <c r="O1276" s="103"/>
      <c r="Q1276" s="93" t="str">
        <f t="shared" si="39"/>
        <v>240600</v>
      </c>
    </row>
    <row r="1277" spans="1:16382" ht="12.75" customHeight="1">
      <c r="A1277" s="101">
        <v>240600</v>
      </c>
      <c r="B1277" s="103" t="s">
        <v>4008</v>
      </c>
      <c r="C1277" s="464">
        <v>23002</v>
      </c>
      <c r="D1277" s="464">
        <v>240600</v>
      </c>
      <c r="E1277" s="464"/>
      <c r="F1277" s="464">
        <v>125011</v>
      </c>
      <c r="G1277" s="38"/>
      <c r="H1277" s="38" t="s">
        <v>6080</v>
      </c>
      <c r="I1277" s="93" t="str">
        <f t="shared" si="40"/>
        <v>End</v>
      </c>
      <c r="Q1277" s="93" t="str">
        <f t="shared" si="39"/>
        <v>240600</v>
      </c>
    </row>
    <row r="1278" spans="1:16382" ht="12.75" customHeight="1">
      <c r="A1278" s="101">
        <v>240700</v>
      </c>
      <c r="B1278" s="103" t="s">
        <v>5792</v>
      </c>
      <c r="C1278" s="410">
        <v>23908</v>
      </c>
      <c r="D1278" s="410">
        <v>240700</v>
      </c>
      <c r="E1278" s="410"/>
      <c r="F1278" s="410">
        <v>480128</v>
      </c>
      <c r="G1278" s="102">
        <v>1718</v>
      </c>
      <c r="H1278" s="38"/>
      <c r="I1278" s="93" t="str">
        <f t="shared" si="40"/>
        <v/>
      </c>
      <c r="L1278" s="103"/>
      <c r="M1278" s="103"/>
      <c r="Q1278" s="93" t="str">
        <f t="shared" si="39"/>
        <v>240700</v>
      </c>
    </row>
    <row r="1279" spans="1:16382" ht="12.75" customHeight="1">
      <c r="A1279" s="101">
        <v>240700</v>
      </c>
      <c r="B1279" s="103" t="s">
        <v>5792</v>
      </c>
      <c r="C1279" s="410">
        <v>23909</v>
      </c>
      <c r="D1279" s="410">
        <v>240700</v>
      </c>
      <c r="E1279" s="410"/>
      <c r="F1279" s="410">
        <v>480128</v>
      </c>
      <c r="G1279" s="102">
        <v>1819</v>
      </c>
      <c r="H1279" s="38"/>
      <c r="I1279" s="93" t="str">
        <f t="shared" si="40"/>
        <v/>
      </c>
      <c r="P1279" s="103"/>
      <c r="Q1279" s="93" t="str">
        <f t="shared" si="39"/>
        <v>240700</v>
      </c>
    </row>
    <row r="1280" spans="1:16382" ht="12.75" customHeight="1">
      <c r="A1280" s="462">
        <v>240700</v>
      </c>
      <c r="B1280" s="103" t="s">
        <v>5792</v>
      </c>
      <c r="C1280" s="450">
        <v>23900</v>
      </c>
      <c r="D1280" s="450">
        <v>240700</v>
      </c>
      <c r="E1280" s="450"/>
      <c r="F1280" s="450">
        <v>480128</v>
      </c>
      <c r="G1280" s="452">
        <v>1920</v>
      </c>
      <c r="H1280" s="452"/>
      <c r="I1280" s="93" t="str">
        <f t="shared" si="40"/>
        <v/>
      </c>
      <c r="Q1280" s="93" t="str">
        <f t="shared" si="39"/>
        <v>240700</v>
      </c>
    </row>
    <row r="1281" spans="1:17" ht="12.75" customHeight="1">
      <c r="A1281" s="605">
        <v>240700</v>
      </c>
      <c r="B1281" s="103" t="s">
        <v>5792</v>
      </c>
      <c r="C1281" s="601">
        <v>23904</v>
      </c>
      <c r="D1281" s="601">
        <v>240700</v>
      </c>
      <c r="E1281" s="601"/>
      <c r="F1281" s="601">
        <v>480128</v>
      </c>
      <c r="G1281" s="603">
        <v>2021</v>
      </c>
      <c r="H1281" s="603"/>
      <c r="I1281" s="93" t="str">
        <f t="shared" si="40"/>
        <v/>
      </c>
      <c r="J1281" s="604"/>
      <c r="Q1281" s="93" t="str">
        <f t="shared" si="39"/>
        <v>240700</v>
      </c>
    </row>
    <row r="1282" spans="1:17" s="103" customFormat="1" ht="12.75" customHeight="1">
      <c r="A1282" s="101">
        <v>240700</v>
      </c>
      <c r="B1282" s="103" t="s">
        <v>5792</v>
      </c>
      <c r="C1282" s="464">
        <v>23902</v>
      </c>
      <c r="D1282" s="464">
        <v>240700</v>
      </c>
      <c r="E1282" s="464"/>
      <c r="F1282" s="464">
        <v>480128</v>
      </c>
      <c r="G1282" s="102">
        <v>2022</v>
      </c>
      <c r="H1282" s="38"/>
      <c r="I1282" s="93" t="str">
        <f t="shared" si="40"/>
        <v/>
      </c>
      <c r="J1282" s="1"/>
      <c r="K1282" s="1"/>
      <c r="L1282" s="1"/>
      <c r="M1282" s="1"/>
      <c r="N1282" s="1"/>
      <c r="O1282" s="1"/>
      <c r="P1282" s="1"/>
      <c r="Q1282" s="93" t="str">
        <f t="shared" si="39"/>
        <v>240700</v>
      </c>
    </row>
    <row r="1283" spans="1:17" s="103" customFormat="1" ht="12.75" customHeight="1">
      <c r="A1283" s="1027">
        <v>240700</v>
      </c>
      <c r="B1283" s="103" t="s">
        <v>5792</v>
      </c>
      <c r="C1283" s="1022">
        <v>23905</v>
      </c>
      <c r="D1283" s="1022">
        <v>240700</v>
      </c>
      <c r="E1283" s="1022"/>
      <c r="F1283" s="1022">
        <v>480128</v>
      </c>
      <c r="G1283" s="1028">
        <v>2223</v>
      </c>
      <c r="H1283" s="1028"/>
      <c r="I1283" s="1029" t="str">
        <f t="shared" si="40"/>
        <v/>
      </c>
      <c r="J1283" s="1030"/>
      <c r="K1283" s="1"/>
      <c r="L1283" s="1"/>
      <c r="M1283" s="1"/>
      <c r="N1283" s="1"/>
      <c r="O1283" s="1"/>
      <c r="P1283" s="1"/>
      <c r="Q1283" s="93" t="str">
        <f t="shared" si="39"/>
        <v>240700</v>
      </c>
    </row>
    <row r="1284" spans="1:17" s="103" customFormat="1" ht="12.75" customHeight="1">
      <c r="A1284" s="1283">
        <v>240700</v>
      </c>
      <c r="B1284" s="103" t="s">
        <v>5792</v>
      </c>
      <c r="C1284" s="1259">
        <v>23906</v>
      </c>
      <c r="D1284" s="1259">
        <v>240700</v>
      </c>
      <c r="E1284" s="1259"/>
      <c r="F1284" s="1259">
        <v>480128</v>
      </c>
      <c r="G1284" s="1260">
        <v>2324</v>
      </c>
      <c r="H1284" s="1260"/>
      <c r="I1284" s="1261" t="str">
        <f t="shared" si="40"/>
        <v/>
      </c>
      <c r="J1284" s="1262"/>
      <c r="K1284" s="1"/>
      <c r="L1284" s="1"/>
      <c r="M1284" s="1"/>
      <c r="N1284" s="1"/>
      <c r="O1284" s="1"/>
      <c r="P1284" s="1"/>
      <c r="Q1284" s="93" t="str">
        <f t="shared" si="39"/>
        <v>240700</v>
      </c>
    </row>
    <row r="1285" spans="1:17" ht="12.75" customHeight="1">
      <c r="A1285" s="57">
        <v>250000</v>
      </c>
      <c r="B1285" s="58" t="s">
        <v>2429</v>
      </c>
      <c r="C1285" s="57">
        <v>22017</v>
      </c>
      <c r="D1285" s="57">
        <v>250000</v>
      </c>
      <c r="E1285" s="57"/>
      <c r="F1285" s="57">
        <v>530405</v>
      </c>
      <c r="G1285" s="58"/>
      <c r="H1285" s="38" t="s">
        <v>6080</v>
      </c>
      <c r="I1285" s="93" t="str">
        <f t="shared" si="40"/>
        <v>End</v>
      </c>
      <c r="K1285" s="103"/>
      <c r="Q1285" s="93" t="str">
        <f t="shared" si="39"/>
        <v>250000</v>
      </c>
    </row>
    <row r="1286" spans="1:17" ht="12.75" customHeight="1">
      <c r="A1286" s="57">
        <v>250002</v>
      </c>
      <c r="B1286" s="103" t="s">
        <v>6697</v>
      </c>
      <c r="C1286" s="57">
        <v>24008</v>
      </c>
      <c r="D1286" s="57">
        <v>250002</v>
      </c>
      <c r="E1286" s="57"/>
      <c r="F1286" s="57">
        <v>510100</v>
      </c>
      <c r="G1286" s="58"/>
      <c r="H1286" s="38"/>
      <c r="I1286" s="93" t="str">
        <f t="shared" si="40"/>
        <v/>
      </c>
      <c r="K1286" s="103"/>
      <c r="Q1286" s="93" t="str">
        <f t="shared" si="39"/>
        <v>250002</v>
      </c>
    </row>
    <row r="1287" spans="1:17" ht="12.75" customHeight="1">
      <c r="A1287" s="57">
        <v>250004</v>
      </c>
      <c r="B1287" s="58" t="s">
        <v>1789</v>
      </c>
      <c r="C1287" s="57">
        <v>23047</v>
      </c>
      <c r="D1287" s="57">
        <v>250004</v>
      </c>
      <c r="E1287" s="57"/>
      <c r="F1287" s="57">
        <v>530405</v>
      </c>
      <c r="G1287" s="58"/>
      <c r="H1287" s="38" t="s">
        <v>5288</v>
      </c>
      <c r="I1287" s="93" t="str">
        <f t="shared" si="40"/>
        <v>End</v>
      </c>
      <c r="Q1287" s="93" t="str">
        <f t="shared" si="39"/>
        <v>250004</v>
      </c>
    </row>
    <row r="1288" spans="1:17" ht="12.75" customHeight="1">
      <c r="A1288" s="57">
        <v>250005</v>
      </c>
      <c r="B1288" s="58" t="s">
        <v>1790</v>
      </c>
      <c r="C1288" s="57">
        <v>23057</v>
      </c>
      <c r="D1288" s="57">
        <v>250005</v>
      </c>
      <c r="E1288" s="57"/>
      <c r="F1288" s="57">
        <v>530405</v>
      </c>
      <c r="G1288" s="58"/>
      <c r="H1288" s="38" t="s">
        <v>5288</v>
      </c>
      <c r="I1288" s="93" t="str">
        <f t="shared" si="40"/>
        <v>End</v>
      </c>
      <c r="Q1288" s="93" t="str">
        <f t="shared" si="39"/>
        <v>250005</v>
      </c>
    </row>
    <row r="1289" spans="1:17" ht="12.75" customHeight="1">
      <c r="A1289" s="57">
        <v>250007</v>
      </c>
      <c r="B1289" s="58" t="s">
        <v>1792</v>
      </c>
      <c r="C1289" s="57">
        <v>23077</v>
      </c>
      <c r="D1289" s="57">
        <v>250007</v>
      </c>
      <c r="E1289" s="57"/>
      <c r="F1289" s="57">
        <v>530405</v>
      </c>
      <c r="G1289" s="58"/>
      <c r="H1289" s="38" t="s">
        <v>5288</v>
      </c>
      <c r="I1289" s="93" t="str">
        <f t="shared" si="40"/>
        <v>End</v>
      </c>
      <c r="K1289" s="103"/>
      <c r="Q1289" s="93" t="str">
        <f t="shared" si="39"/>
        <v>250007</v>
      </c>
    </row>
    <row r="1290" spans="1:17" ht="12.75" customHeight="1">
      <c r="A1290" s="105">
        <v>250010</v>
      </c>
      <c r="B1290" s="38" t="s">
        <v>4377</v>
      </c>
      <c r="C1290" s="1050">
        <v>24007</v>
      </c>
      <c r="D1290" s="1050">
        <v>250010</v>
      </c>
      <c r="E1290" s="1050"/>
      <c r="F1290" s="1050">
        <v>510101</v>
      </c>
      <c r="G1290" s="38"/>
      <c r="H1290" s="38"/>
      <c r="I1290" s="93" t="str">
        <f t="shared" si="40"/>
        <v/>
      </c>
      <c r="Q1290" s="93" t="str">
        <f t="shared" si="39"/>
        <v>250010</v>
      </c>
    </row>
    <row r="1291" spans="1:17" ht="12.75" customHeight="1">
      <c r="A1291" s="451">
        <v>250013</v>
      </c>
      <c r="B1291" s="38" t="s">
        <v>8340</v>
      </c>
      <c r="C1291" s="450">
        <v>24007</v>
      </c>
      <c r="D1291" s="450">
        <v>250013</v>
      </c>
      <c r="E1291" s="450"/>
      <c r="F1291" s="450">
        <v>510101</v>
      </c>
      <c r="G1291" s="452"/>
      <c r="H1291" s="452"/>
      <c r="I1291" s="93" t="str">
        <f t="shared" si="40"/>
        <v/>
      </c>
      <c r="Q1291" s="93" t="str">
        <f t="shared" si="39"/>
        <v>250013</v>
      </c>
    </row>
    <row r="1292" spans="1:17" ht="12.75" customHeight="1">
      <c r="A1292" s="105">
        <v>250102</v>
      </c>
      <c r="B1292" s="103" t="s">
        <v>6854</v>
      </c>
      <c r="C1292" s="464">
        <v>24007</v>
      </c>
      <c r="D1292" s="464">
        <v>250102</v>
      </c>
      <c r="E1292" s="464"/>
      <c r="F1292" s="464">
        <v>510101</v>
      </c>
      <c r="G1292" s="38"/>
      <c r="H1292" s="38"/>
      <c r="I1292" s="93" t="str">
        <f t="shared" si="40"/>
        <v/>
      </c>
      <c r="Q1292" s="93" t="str">
        <f t="shared" si="39"/>
        <v>250102</v>
      </c>
    </row>
    <row r="1293" spans="1:17" ht="12.75" customHeight="1">
      <c r="A1293" s="57">
        <v>250107</v>
      </c>
      <c r="B1293" s="58" t="s">
        <v>2413</v>
      </c>
      <c r="C1293" s="57">
        <v>24004</v>
      </c>
      <c r="D1293" s="57">
        <v>250107</v>
      </c>
      <c r="E1293" s="57"/>
      <c r="F1293" s="57">
        <v>510100</v>
      </c>
      <c r="G1293" s="58"/>
      <c r="H1293" s="38"/>
      <c r="I1293" s="93" t="str">
        <f t="shared" si="40"/>
        <v/>
      </c>
      <c r="Q1293" s="93" t="str">
        <f t="shared" si="39"/>
        <v>250107</v>
      </c>
    </row>
    <row r="1294" spans="1:17" ht="12.75" customHeight="1">
      <c r="A1294" s="105">
        <v>250110</v>
      </c>
      <c r="B1294" s="38" t="s">
        <v>4491</v>
      </c>
      <c r="C1294" s="464">
        <v>24005</v>
      </c>
      <c r="D1294" s="464">
        <v>250110</v>
      </c>
      <c r="E1294" s="464"/>
      <c r="F1294" s="464">
        <v>510100</v>
      </c>
      <c r="G1294" s="38"/>
      <c r="H1294" s="38"/>
      <c r="I1294" s="93" t="str">
        <f t="shared" si="40"/>
        <v/>
      </c>
      <c r="Q1294" s="93" t="str">
        <f t="shared" ref="Q1294:Q1357" si="41">TEXT($A1294,0)</f>
        <v>250110</v>
      </c>
    </row>
    <row r="1295" spans="1:17" ht="12.75" customHeight="1">
      <c r="A1295" s="451">
        <v>250113</v>
      </c>
      <c r="B1295" s="58" t="s">
        <v>8341</v>
      </c>
      <c r="C1295" s="450">
        <v>24009</v>
      </c>
      <c r="D1295" s="450">
        <v>250113</v>
      </c>
      <c r="E1295" s="450"/>
      <c r="F1295" s="450">
        <v>510100</v>
      </c>
      <c r="G1295" s="452"/>
      <c r="H1295" s="452"/>
      <c r="I1295" s="93" t="str">
        <f t="shared" si="40"/>
        <v/>
      </c>
      <c r="Q1295" s="93" t="str">
        <f t="shared" si="41"/>
        <v>250113</v>
      </c>
    </row>
    <row r="1296" spans="1:17" ht="12.75" customHeight="1">
      <c r="A1296" s="57">
        <v>250200</v>
      </c>
      <c r="B1296" s="58" t="s">
        <v>1320</v>
      </c>
      <c r="C1296" s="57">
        <v>22128</v>
      </c>
      <c r="D1296" s="57">
        <v>250200</v>
      </c>
      <c r="E1296" s="57"/>
      <c r="F1296" s="57">
        <v>530405</v>
      </c>
      <c r="G1296" s="58"/>
      <c r="H1296" s="38" t="s">
        <v>6128</v>
      </c>
      <c r="I1296" s="93" t="str">
        <f t="shared" si="40"/>
        <v>End</v>
      </c>
      <c r="Q1296" s="93" t="str">
        <f t="shared" si="41"/>
        <v>250200</v>
      </c>
    </row>
    <row r="1297" spans="1:17" ht="12.75" customHeight="1">
      <c r="A1297" s="57">
        <v>250205</v>
      </c>
      <c r="B1297" s="58" t="s">
        <v>2412</v>
      </c>
      <c r="C1297" s="57">
        <v>24003</v>
      </c>
      <c r="D1297" s="57">
        <v>250205</v>
      </c>
      <c r="E1297" s="57"/>
      <c r="F1297" s="57">
        <v>510100</v>
      </c>
      <c r="G1297" s="58"/>
      <c r="H1297" s="38"/>
      <c r="I1297" s="93" t="str">
        <f t="shared" si="40"/>
        <v/>
      </c>
      <c r="Q1297" s="93" t="str">
        <f t="shared" si="41"/>
        <v>250205</v>
      </c>
    </row>
    <row r="1298" spans="1:17" ht="12.75" customHeight="1">
      <c r="A1298" s="57">
        <v>250207</v>
      </c>
      <c r="B1298" s="58" t="s">
        <v>3787</v>
      </c>
      <c r="C1298" s="57">
        <v>24007</v>
      </c>
      <c r="D1298" s="57">
        <v>250207</v>
      </c>
      <c r="E1298" s="57"/>
      <c r="F1298" s="57">
        <v>510101</v>
      </c>
      <c r="G1298" s="58"/>
      <c r="H1298" s="38"/>
      <c r="I1298" s="93" t="str">
        <f t="shared" si="40"/>
        <v/>
      </c>
      <c r="Q1298" s="93" t="str">
        <f t="shared" si="41"/>
        <v>250207</v>
      </c>
    </row>
    <row r="1299" spans="1:17" ht="12.75" customHeight="1">
      <c r="A1299" s="105">
        <v>250210</v>
      </c>
      <c r="B1299" s="58" t="s">
        <v>5727</v>
      </c>
      <c r="C1299" s="1050">
        <v>24000</v>
      </c>
      <c r="D1299" s="1050">
        <v>250210</v>
      </c>
      <c r="E1299" s="1050"/>
      <c r="F1299" s="1050">
        <v>510101</v>
      </c>
      <c r="G1299" s="38"/>
      <c r="H1299" s="38" t="s">
        <v>8398</v>
      </c>
      <c r="I1299" s="93" t="str">
        <f t="shared" si="40"/>
        <v>End</v>
      </c>
      <c r="Q1299" s="93" t="str">
        <f t="shared" si="41"/>
        <v>250210</v>
      </c>
    </row>
    <row r="1300" spans="1:17" ht="12.75" customHeight="1">
      <c r="A1300" s="57">
        <v>250303</v>
      </c>
      <c r="B1300" s="58" t="s">
        <v>2408</v>
      </c>
      <c r="C1300" s="57">
        <v>24001</v>
      </c>
      <c r="D1300" s="57">
        <v>250303</v>
      </c>
      <c r="E1300" s="57"/>
      <c r="F1300" s="57">
        <v>510100</v>
      </c>
      <c r="G1300" s="58"/>
      <c r="H1300" s="38"/>
      <c r="I1300" s="93" t="str">
        <f t="shared" si="40"/>
        <v/>
      </c>
      <c r="L1300" s="103"/>
      <c r="Q1300" s="93" t="str">
        <f t="shared" si="41"/>
        <v>250303</v>
      </c>
    </row>
    <row r="1301" spans="1:17" ht="12.75" customHeight="1">
      <c r="A1301" s="57">
        <v>250305</v>
      </c>
      <c r="B1301" s="58" t="s">
        <v>3789</v>
      </c>
      <c r="C1301" s="57">
        <v>24007</v>
      </c>
      <c r="D1301" s="57">
        <v>250305</v>
      </c>
      <c r="E1301" s="57"/>
      <c r="F1301" s="57">
        <v>510101</v>
      </c>
      <c r="G1301" s="58"/>
      <c r="H1301" s="38"/>
      <c r="I1301" s="93" t="str">
        <f t="shared" ref="I1301:I1364" si="42">LEFT(H1301,3)</f>
        <v/>
      </c>
      <c r="Q1301" s="93" t="str">
        <f t="shared" si="41"/>
        <v>250305</v>
      </c>
    </row>
    <row r="1302" spans="1:17" ht="12.75" customHeight="1">
      <c r="A1302" s="57">
        <v>250307</v>
      </c>
      <c r="B1302" s="58" t="s">
        <v>8400</v>
      </c>
      <c r="C1302" s="57">
        <v>24007</v>
      </c>
      <c r="D1302" s="57">
        <v>250307</v>
      </c>
      <c r="E1302" s="57"/>
      <c r="F1302" s="57">
        <v>510101</v>
      </c>
      <c r="G1302" s="58"/>
      <c r="H1302" s="38"/>
      <c r="I1302" s="93" t="str">
        <f t="shared" si="42"/>
        <v/>
      </c>
      <c r="Q1302" s="93" t="str">
        <f t="shared" si="41"/>
        <v>250307</v>
      </c>
    </row>
    <row r="1303" spans="1:17" ht="12.75" customHeight="1">
      <c r="A1303" s="431">
        <v>250310</v>
      </c>
      <c r="B1303" s="422" t="s">
        <v>8334</v>
      </c>
      <c r="C1303" s="431">
        <v>21179</v>
      </c>
      <c r="D1303" s="431">
        <v>250310</v>
      </c>
      <c r="E1303" s="431"/>
      <c r="F1303" s="431">
        <v>530403</v>
      </c>
      <c r="G1303" s="422"/>
      <c r="H1303" s="38"/>
      <c r="I1303" s="93" t="str">
        <f t="shared" si="42"/>
        <v/>
      </c>
      <c r="Q1303" s="93" t="str">
        <f t="shared" si="41"/>
        <v>250310</v>
      </c>
    </row>
    <row r="1304" spans="1:17" ht="12.75" customHeight="1">
      <c r="A1304" s="57">
        <v>250400</v>
      </c>
      <c r="B1304" s="58" t="s">
        <v>1819</v>
      </c>
      <c r="C1304" s="57">
        <v>21100</v>
      </c>
      <c r="D1304" s="57">
        <v>250400</v>
      </c>
      <c r="E1304" s="57"/>
      <c r="F1304" s="57">
        <v>131020</v>
      </c>
      <c r="G1304" s="58"/>
      <c r="H1304" s="38" t="s">
        <v>5214</v>
      </c>
      <c r="I1304" s="93" t="str">
        <f t="shared" si="42"/>
        <v>End</v>
      </c>
      <c r="Q1304" s="93" t="str">
        <f t="shared" si="41"/>
        <v>250400</v>
      </c>
    </row>
    <row r="1305" spans="1:17" ht="12.75" customHeight="1">
      <c r="A1305" s="57">
        <v>250403</v>
      </c>
      <c r="B1305" s="58" t="s">
        <v>3786</v>
      </c>
      <c r="C1305" s="57">
        <v>24007</v>
      </c>
      <c r="D1305" s="57">
        <v>250403</v>
      </c>
      <c r="E1305" s="57"/>
      <c r="F1305" s="57">
        <v>510101</v>
      </c>
      <c r="G1305" s="58"/>
      <c r="H1305" s="38"/>
      <c r="I1305" s="93" t="str">
        <f t="shared" si="42"/>
        <v/>
      </c>
      <c r="Q1305" s="93" t="str">
        <f t="shared" si="41"/>
        <v>250403</v>
      </c>
    </row>
    <row r="1306" spans="1:17" ht="12.75" customHeight="1">
      <c r="A1306" s="57">
        <v>250404</v>
      </c>
      <c r="B1306" s="58" t="s">
        <v>2410</v>
      </c>
      <c r="C1306" s="57">
        <v>24002</v>
      </c>
      <c r="D1306" s="57">
        <v>250404</v>
      </c>
      <c r="E1306" s="57"/>
      <c r="F1306" s="57">
        <v>510100</v>
      </c>
      <c r="G1306" s="58"/>
      <c r="H1306" s="38"/>
      <c r="I1306" s="93" t="str">
        <f t="shared" si="42"/>
        <v/>
      </c>
      <c r="Q1306" s="93" t="str">
        <f t="shared" si="41"/>
        <v>250404</v>
      </c>
    </row>
    <row r="1307" spans="1:17" ht="12.75" customHeight="1">
      <c r="A1307" s="105">
        <v>250405</v>
      </c>
      <c r="B1307" s="103" t="s">
        <v>4482</v>
      </c>
      <c r="C1307" s="1050">
        <v>24003</v>
      </c>
      <c r="D1307" s="1055">
        <v>250405</v>
      </c>
      <c r="E1307" s="1050"/>
      <c r="F1307" s="1050">
        <v>510100</v>
      </c>
      <c r="G1307" s="38"/>
      <c r="H1307" s="38"/>
      <c r="I1307" s="93" t="str">
        <f t="shared" si="42"/>
        <v/>
      </c>
      <c r="K1307" s="103"/>
      <c r="Q1307" s="93" t="str">
        <f t="shared" si="41"/>
        <v>250405</v>
      </c>
    </row>
    <row r="1308" spans="1:17" ht="12.75" customHeight="1">
      <c r="A1308" s="105">
        <v>250503</v>
      </c>
      <c r="B1308" s="103" t="s">
        <v>4481</v>
      </c>
      <c r="C1308" s="1050">
        <v>24001</v>
      </c>
      <c r="D1308" s="1050">
        <v>250503</v>
      </c>
      <c r="E1308" s="1050"/>
      <c r="F1308" s="1050">
        <v>510100</v>
      </c>
      <c r="G1308" s="38"/>
      <c r="H1308" s="38"/>
      <c r="I1308" s="93" t="str">
        <f t="shared" si="42"/>
        <v/>
      </c>
      <c r="Q1308" s="93" t="str">
        <f t="shared" si="41"/>
        <v>250503</v>
      </c>
    </row>
    <row r="1309" spans="1:17" ht="12.75" customHeight="1">
      <c r="A1309" s="57">
        <v>250504</v>
      </c>
      <c r="B1309" s="58" t="s">
        <v>2002</v>
      </c>
      <c r="C1309" s="57">
        <v>24007</v>
      </c>
      <c r="D1309" s="57">
        <v>250504</v>
      </c>
      <c r="E1309" s="57"/>
      <c r="F1309" s="57">
        <v>510101</v>
      </c>
      <c r="G1309" s="58"/>
      <c r="H1309" s="38"/>
      <c r="I1309" s="93" t="str">
        <f t="shared" si="42"/>
        <v/>
      </c>
      <c r="Q1309" s="93" t="str">
        <f t="shared" si="41"/>
        <v>250504</v>
      </c>
    </row>
    <row r="1310" spans="1:17" ht="12.75" customHeight="1">
      <c r="A1310" s="105">
        <v>250505</v>
      </c>
      <c r="B1310" s="38" t="s">
        <v>4999</v>
      </c>
      <c r="C1310" s="464">
        <v>23900</v>
      </c>
      <c r="D1310" s="464">
        <v>250505</v>
      </c>
      <c r="E1310" s="464"/>
      <c r="F1310" s="464">
        <v>118493</v>
      </c>
      <c r="G1310" s="38"/>
      <c r="H1310" s="38" t="s">
        <v>6079</v>
      </c>
      <c r="I1310" s="93" t="str">
        <f t="shared" si="42"/>
        <v>End</v>
      </c>
      <c r="Q1310" s="93" t="str">
        <f t="shared" si="41"/>
        <v>250505</v>
      </c>
    </row>
    <row r="1311" spans="1:17" ht="12.75" customHeight="1">
      <c r="A1311" s="57">
        <v>250600</v>
      </c>
      <c r="B1311" s="58" t="s">
        <v>2407</v>
      </c>
      <c r="C1311" s="57">
        <v>24000</v>
      </c>
      <c r="D1311" s="57">
        <v>250600</v>
      </c>
      <c r="E1311" s="57"/>
      <c r="F1311" s="57">
        <v>510100</v>
      </c>
      <c r="G1311" s="58"/>
      <c r="H1311" s="38"/>
      <c r="I1311" s="93" t="str">
        <f t="shared" si="42"/>
        <v/>
      </c>
      <c r="Q1311" s="93" t="str">
        <f t="shared" si="41"/>
        <v>250600</v>
      </c>
    </row>
    <row r="1312" spans="1:17" ht="12.75" customHeight="1">
      <c r="A1312" s="57">
        <v>250603</v>
      </c>
      <c r="B1312" s="103" t="s">
        <v>5529</v>
      </c>
      <c r="C1312" s="57">
        <v>21118</v>
      </c>
      <c r="D1312" s="57">
        <v>250603</v>
      </c>
      <c r="E1312" s="103"/>
      <c r="F1312" s="57">
        <v>672003</v>
      </c>
      <c r="G1312" s="58"/>
      <c r="H1312" s="38" t="s">
        <v>6082</v>
      </c>
      <c r="I1312" s="93" t="str">
        <f t="shared" si="42"/>
        <v>End</v>
      </c>
      <c r="Q1312" s="93" t="str">
        <f t="shared" si="41"/>
        <v>250603</v>
      </c>
    </row>
    <row r="1313" spans="1:17" ht="12.75" customHeight="1">
      <c r="A1313" s="105">
        <v>250604</v>
      </c>
      <c r="B1313" s="38" t="s">
        <v>4132</v>
      </c>
      <c r="C1313" s="1050">
        <v>23600</v>
      </c>
      <c r="D1313" s="1050">
        <v>250604</v>
      </c>
      <c r="E1313" s="1050"/>
      <c r="F1313" s="1050">
        <v>117227</v>
      </c>
      <c r="G1313" s="38"/>
      <c r="H1313" s="38" t="s">
        <v>6079</v>
      </c>
      <c r="I1313" s="93" t="str">
        <f t="shared" si="42"/>
        <v>End</v>
      </c>
      <c r="Q1313" s="93" t="str">
        <f t="shared" si="41"/>
        <v>250604</v>
      </c>
    </row>
    <row r="1314" spans="1:17" ht="12.75" customHeight="1">
      <c r="A1314" s="105">
        <v>250605</v>
      </c>
      <c r="B1314" s="103" t="s">
        <v>5997</v>
      </c>
      <c r="C1314" s="1050">
        <v>21107</v>
      </c>
      <c r="D1314" s="1050">
        <v>250605</v>
      </c>
      <c r="E1314" s="1050"/>
      <c r="F1314" s="1050">
        <v>131020</v>
      </c>
      <c r="G1314" s="38"/>
      <c r="H1314" s="38" t="s">
        <v>6084</v>
      </c>
      <c r="I1314" s="93" t="str">
        <f t="shared" si="42"/>
        <v>End</v>
      </c>
      <c r="Q1314" s="93" t="str">
        <f t="shared" si="41"/>
        <v>250605</v>
      </c>
    </row>
    <row r="1315" spans="1:17" ht="12.75" customHeight="1">
      <c r="A1315" s="57">
        <v>250700</v>
      </c>
      <c r="B1315" s="58" t="s">
        <v>2414</v>
      </c>
      <c r="C1315" s="57">
        <v>24000</v>
      </c>
      <c r="D1315" s="57">
        <v>250700</v>
      </c>
      <c r="E1315" s="57"/>
      <c r="F1315" s="57">
        <v>634400</v>
      </c>
      <c r="G1315" s="58"/>
      <c r="H1315" s="38"/>
      <c r="I1315" s="93" t="str">
        <f t="shared" si="42"/>
        <v/>
      </c>
      <c r="L1315" s="103"/>
      <c r="Q1315" s="93" t="str">
        <f t="shared" si="41"/>
        <v>250700</v>
      </c>
    </row>
    <row r="1316" spans="1:17" ht="12.75" customHeight="1">
      <c r="A1316" s="57">
        <v>250703</v>
      </c>
      <c r="B1316" s="58" t="s">
        <v>8399</v>
      </c>
      <c r="C1316" s="57">
        <v>24007</v>
      </c>
      <c r="D1316" s="57">
        <v>250703</v>
      </c>
      <c r="E1316" s="57"/>
      <c r="F1316" s="57">
        <v>510100</v>
      </c>
      <c r="G1316" s="58"/>
      <c r="H1316" s="38"/>
      <c r="I1316" s="93" t="str">
        <f t="shared" si="42"/>
        <v/>
      </c>
      <c r="Q1316" s="93" t="str">
        <f t="shared" si="41"/>
        <v>250703</v>
      </c>
    </row>
    <row r="1317" spans="1:17" ht="12.75" customHeight="1">
      <c r="A1317" s="57">
        <v>250704</v>
      </c>
      <c r="B1317" s="103" t="s">
        <v>4920</v>
      </c>
      <c r="C1317" s="57">
        <v>21111</v>
      </c>
      <c r="D1317" s="57">
        <v>250704</v>
      </c>
      <c r="E1317" s="57"/>
      <c r="F1317" s="57">
        <v>126014</v>
      </c>
      <c r="G1317" s="102">
        <v>1112</v>
      </c>
      <c r="H1317" s="38" t="s">
        <v>6082</v>
      </c>
      <c r="I1317" s="93" t="str">
        <f t="shared" si="42"/>
        <v>End</v>
      </c>
      <c r="Q1317" s="93" t="str">
        <f t="shared" si="41"/>
        <v>250704</v>
      </c>
    </row>
    <row r="1318" spans="1:17" ht="12.75" customHeight="1">
      <c r="A1318" s="57">
        <v>250704</v>
      </c>
      <c r="B1318" s="103" t="s">
        <v>4920</v>
      </c>
      <c r="C1318" s="57">
        <v>21114</v>
      </c>
      <c r="D1318" s="57">
        <v>250704</v>
      </c>
      <c r="E1318" s="57"/>
      <c r="F1318" s="57">
        <v>126014</v>
      </c>
      <c r="G1318" s="102">
        <v>1213</v>
      </c>
      <c r="H1318" s="38" t="s">
        <v>6082</v>
      </c>
      <c r="I1318" s="93" t="str">
        <f t="shared" si="42"/>
        <v>End</v>
      </c>
      <c r="Q1318" s="93" t="str">
        <f t="shared" si="41"/>
        <v>250704</v>
      </c>
    </row>
    <row r="1319" spans="1:17" ht="12.75" customHeight="1">
      <c r="A1319" s="57">
        <v>250704</v>
      </c>
      <c r="B1319" s="103" t="s">
        <v>4920</v>
      </c>
      <c r="C1319" s="57">
        <v>21117</v>
      </c>
      <c r="D1319" s="57">
        <v>250704</v>
      </c>
      <c r="E1319" s="57"/>
      <c r="F1319" s="57">
        <v>126014</v>
      </c>
      <c r="G1319" s="102">
        <v>1314</v>
      </c>
      <c r="H1319" s="38" t="s">
        <v>6743</v>
      </c>
      <c r="I1319" s="93" t="str">
        <f t="shared" si="42"/>
        <v>End</v>
      </c>
      <c r="Q1319" s="93" t="str">
        <f t="shared" si="41"/>
        <v>250704</v>
      </c>
    </row>
    <row r="1320" spans="1:17" ht="12.75" customHeight="1">
      <c r="A1320" s="57">
        <v>250705</v>
      </c>
      <c r="B1320" s="58" t="s">
        <v>5726</v>
      </c>
      <c r="C1320" s="57">
        <v>24000</v>
      </c>
      <c r="D1320" s="57">
        <v>250705</v>
      </c>
      <c r="E1320" s="57"/>
      <c r="F1320" s="57">
        <v>510101</v>
      </c>
      <c r="G1320" s="102"/>
      <c r="H1320" s="38" t="s">
        <v>8388</v>
      </c>
      <c r="I1320" s="93" t="str">
        <f t="shared" si="42"/>
        <v>End</v>
      </c>
      <c r="Q1320" s="93" t="str">
        <f t="shared" si="41"/>
        <v>250705</v>
      </c>
    </row>
    <row r="1321" spans="1:17" ht="12.75" customHeight="1">
      <c r="A1321" s="57">
        <v>250800</v>
      </c>
      <c r="B1321" s="58" t="s">
        <v>2415</v>
      </c>
      <c r="C1321" s="57">
        <v>24020</v>
      </c>
      <c r="D1321" s="57">
        <v>250800</v>
      </c>
      <c r="E1321" s="57"/>
      <c r="F1321" s="57">
        <v>634401</v>
      </c>
      <c r="G1321" s="102"/>
      <c r="H1321" s="38"/>
      <c r="I1321" s="93" t="str">
        <f t="shared" si="42"/>
        <v/>
      </c>
      <c r="K1321" s="103"/>
      <c r="Q1321" s="93" t="str">
        <f t="shared" si="41"/>
        <v>250800</v>
      </c>
    </row>
    <row r="1322" spans="1:17" ht="12.75" customHeight="1">
      <c r="A1322" s="57">
        <v>250803</v>
      </c>
      <c r="B1322" s="103" t="s">
        <v>5832</v>
      </c>
      <c r="C1322" s="57" t="s">
        <v>5831</v>
      </c>
      <c r="D1322" s="57">
        <v>250803</v>
      </c>
      <c r="E1322" s="57"/>
      <c r="F1322" s="57">
        <v>112102</v>
      </c>
      <c r="G1322" s="102"/>
      <c r="H1322" s="38" t="s">
        <v>8459</v>
      </c>
      <c r="I1322" s="93" t="str">
        <f t="shared" si="42"/>
        <v>End</v>
      </c>
      <c r="Q1322" s="93" t="str">
        <f t="shared" si="41"/>
        <v>250803</v>
      </c>
    </row>
    <row r="1323" spans="1:17" ht="12.75" customHeight="1">
      <c r="A1323" s="105">
        <v>250804</v>
      </c>
      <c r="B1323" s="38" t="s">
        <v>4929</v>
      </c>
      <c r="C1323" s="1055">
        <v>21030</v>
      </c>
      <c r="D1323" s="1055">
        <v>250804</v>
      </c>
      <c r="E1323" s="1050"/>
      <c r="F1323" s="1050">
        <v>999999</v>
      </c>
      <c r="G1323" s="102"/>
      <c r="H1323" s="38" t="s">
        <v>6082</v>
      </c>
      <c r="I1323" s="93" t="str">
        <f t="shared" si="42"/>
        <v>End</v>
      </c>
      <c r="Q1323" s="93" t="str">
        <f t="shared" si="41"/>
        <v>250804</v>
      </c>
    </row>
    <row r="1324" spans="1:17" ht="12.75" customHeight="1">
      <c r="A1324" s="105">
        <v>250805</v>
      </c>
      <c r="B1324" s="38" t="s">
        <v>6126</v>
      </c>
      <c r="C1324" s="1055">
        <v>23010</v>
      </c>
      <c r="D1324" s="1055">
        <v>250805</v>
      </c>
      <c r="E1324" s="1055"/>
      <c r="F1324" s="1055">
        <v>530101</v>
      </c>
      <c r="G1324" s="38"/>
      <c r="H1324" s="38"/>
      <c r="I1324" s="93" t="str">
        <f t="shared" si="42"/>
        <v/>
      </c>
      <c r="Q1324" s="93" t="str">
        <f t="shared" si="41"/>
        <v>250805</v>
      </c>
    </row>
    <row r="1325" spans="1:17" ht="12.75" customHeight="1">
      <c r="A1325" s="57">
        <v>250900</v>
      </c>
      <c r="B1325" s="58" t="s">
        <v>2430</v>
      </c>
      <c r="C1325" s="57">
        <v>22018</v>
      </c>
      <c r="D1325" s="57">
        <v>250900</v>
      </c>
      <c r="E1325" s="57"/>
      <c r="F1325" s="57">
        <v>530405</v>
      </c>
      <c r="G1325" s="102"/>
      <c r="H1325" s="38" t="s">
        <v>6080</v>
      </c>
      <c r="I1325" s="93" t="str">
        <f t="shared" si="42"/>
        <v>End</v>
      </c>
      <c r="Q1325" s="93" t="str">
        <f t="shared" si="41"/>
        <v>250900</v>
      </c>
    </row>
    <row r="1326" spans="1:17" ht="12.75" customHeight="1">
      <c r="A1326" s="105">
        <v>250903</v>
      </c>
      <c r="B1326" s="38" t="s">
        <v>6124</v>
      </c>
      <c r="C1326" s="464">
        <v>23011</v>
      </c>
      <c r="D1326" s="1055">
        <v>250903</v>
      </c>
      <c r="E1326" s="1055"/>
      <c r="F1326" s="1055">
        <v>530103</v>
      </c>
      <c r="G1326" s="38"/>
      <c r="H1326" s="38"/>
      <c r="I1326" s="93" t="str">
        <f t="shared" si="42"/>
        <v/>
      </c>
      <c r="Q1326" s="93" t="str">
        <f t="shared" si="41"/>
        <v>250903</v>
      </c>
    </row>
    <row r="1327" spans="1:17" ht="12.75" customHeight="1">
      <c r="A1327" s="57">
        <v>250904</v>
      </c>
      <c r="B1327" s="58" t="s">
        <v>5234</v>
      </c>
      <c r="C1327" s="57" t="s">
        <v>5232</v>
      </c>
      <c r="D1327" s="57">
        <v>250904</v>
      </c>
      <c r="E1327" s="57"/>
      <c r="F1327" s="57">
        <v>530405</v>
      </c>
      <c r="G1327" s="102"/>
      <c r="H1327" s="38" t="s">
        <v>8441</v>
      </c>
      <c r="I1327" s="93" t="str">
        <f t="shared" si="42"/>
        <v>End</v>
      </c>
      <c r="Q1327" s="93" t="str">
        <f t="shared" si="41"/>
        <v>250904</v>
      </c>
    </row>
    <row r="1328" spans="1:17" ht="12.75" customHeight="1">
      <c r="A1328" s="57">
        <v>250905</v>
      </c>
      <c r="B1328" s="58" t="s">
        <v>6613</v>
      </c>
      <c r="C1328" s="57" t="s">
        <v>6611</v>
      </c>
      <c r="D1328" s="57">
        <v>250905</v>
      </c>
      <c r="E1328" s="57"/>
      <c r="F1328" s="57">
        <v>112102</v>
      </c>
      <c r="G1328" s="102"/>
      <c r="H1328" s="38" t="s">
        <v>8435</v>
      </c>
      <c r="I1328" s="93" t="str">
        <f t="shared" si="42"/>
        <v>End</v>
      </c>
      <c r="Q1328" s="93" t="str">
        <f t="shared" si="41"/>
        <v>250905</v>
      </c>
    </row>
    <row r="1329" spans="1:17" ht="12.75" customHeight="1">
      <c r="A1329" s="57">
        <v>251000</v>
      </c>
      <c r="B1329" s="58" t="s">
        <v>2423</v>
      </c>
      <c r="C1329" s="57">
        <v>21122</v>
      </c>
      <c r="D1329" s="57">
        <v>251000</v>
      </c>
      <c r="E1329" s="57"/>
      <c r="F1329" s="57">
        <v>530405</v>
      </c>
      <c r="G1329" s="102"/>
      <c r="H1329" s="38" t="s">
        <v>7647</v>
      </c>
      <c r="I1329" s="93" t="str">
        <f t="shared" si="42"/>
        <v>End</v>
      </c>
      <c r="Q1329" s="93" t="str">
        <f t="shared" si="41"/>
        <v>251000</v>
      </c>
    </row>
    <row r="1330" spans="1:17" ht="12.75" customHeight="1">
      <c r="A1330" s="57">
        <v>251003</v>
      </c>
      <c r="B1330" s="58" t="s">
        <v>6516</v>
      </c>
      <c r="C1330" s="57" t="s">
        <v>6515</v>
      </c>
      <c r="D1330" s="57">
        <v>251003</v>
      </c>
      <c r="E1330" s="57"/>
      <c r="F1330" s="57">
        <v>112102</v>
      </c>
      <c r="G1330" s="102"/>
      <c r="H1330" s="38"/>
      <c r="I1330" s="93" t="str">
        <f t="shared" si="42"/>
        <v/>
      </c>
      <c r="Q1330" s="93" t="str">
        <f t="shared" si="41"/>
        <v>251003</v>
      </c>
    </row>
    <row r="1331" spans="1:17" ht="12.75" customHeight="1">
      <c r="A1331" s="57">
        <v>251004</v>
      </c>
      <c r="B1331" s="58" t="s">
        <v>5725</v>
      </c>
      <c r="C1331" s="57">
        <v>24000</v>
      </c>
      <c r="D1331" s="57">
        <v>251004</v>
      </c>
      <c r="E1331" s="57"/>
      <c r="F1331" s="57">
        <v>510101</v>
      </c>
      <c r="G1331" s="102"/>
      <c r="H1331" s="38" t="s">
        <v>8398</v>
      </c>
      <c r="I1331" s="93" t="str">
        <f t="shared" si="42"/>
        <v>End</v>
      </c>
      <c r="Q1331" s="93" t="str">
        <f t="shared" si="41"/>
        <v>251004</v>
      </c>
    </row>
    <row r="1332" spans="1:17" ht="12.75" customHeight="1">
      <c r="A1332" s="615">
        <v>251005</v>
      </c>
      <c r="B1332" s="618" t="s">
        <v>8591</v>
      </c>
      <c r="C1332" s="615">
        <v>24003</v>
      </c>
      <c r="D1332" s="615">
        <v>251005</v>
      </c>
      <c r="E1332" s="615"/>
      <c r="F1332" s="57">
        <v>510100</v>
      </c>
      <c r="G1332" s="616"/>
      <c r="H1332" s="616"/>
      <c r="I1332" s="93" t="str">
        <f t="shared" si="42"/>
        <v/>
      </c>
      <c r="J1332" s="617"/>
      <c r="Q1332" s="93" t="str">
        <f t="shared" si="41"/>
        <v>251005</v>
      </c>
    </row>
    <row r="1333" spans="1:17" ht="12.75" customHeight="1">
      <c r="A1333" s="57">
        <v>251100</v>
      </c>
      <c r="B1333" s="58" t="s">
        <v>3790</v>
      </c>
      <c r="C1333" s="57">
        <v>24000</v>
      </c>
      <c r="D1333" s="57">
        <v>251100</v>
      </c>
      <c r="E1333" s="57"/>
      <c r="F1333" s="57">
        <v>510100</v>
      </c>
      <c r="G1333" s="102"/>
      <c r="H1333" s="38"/>
      <c r="I1333" s="93" t="str">
        <f t="shared" si="42"/>
        <v/>
      </c>
      <c r="Q1333" s="93" t="str">
        <f t="shared" si="41"/>
        <v>251100</v>
      </c>
    </row>
    <row r="1334" spans="1:17" ht="12.75" customHeight="1">
      <c r="A1334" s="615">
        <v>251103</v>
      </c>
      <c r="B1334" s="618" t="s">
        <v>8590</v>
      </c>
      <c r="C1334" s="615">
        <v>24001</v>
      </c>
      <c r="D1334" s="615">
        <v>251103</v>
      </c>
      <c r="E1334" s="615"/>
      <c r="F1334" s="57">
        <v>510100</v>
      </c>
      <c r="G1334" s="616"/>
      <c r="H1334" s="616"/>
      <c r="I1334" s="93" t="str">
        <f t="shared" si="42"/>
        <v/>
      </c>
      <c r="J1334" s="617"/>
      <c r="Q1334" s="93" t="str">
        <f t="shared" si="41"/>
        <v>251103</v>
      </c>
    </row>
    <row r="1335" spans="1:17" ht="12.75" customHeight="1">
      <c r="A1335" s="57">
        <v>251104</v>
      </c>
      <c r="B1335" s="58" t="s">
        <v>5891</v>
      </c>
      <c r="C1335" s="57" t="s">
        <v>5890</v>
      </c>
      <c r="D1335" s="57">
        <v>251104</v>
      </c>
      <c r="E1335" s="57"/>
      <c r="F1335" s="57">
        <v>530405</v>
      </c>
      <c r="G1335" s="102"/>
      <c r="H1335" s="38" t="s">
        <v>6080</v>
      </c>
      <c r="I1335" s="93" t="str">
        <f t="shared" si="42"/>
        <v>End</v>
      </c>
      <c r="Q1335" s="93" t="str">
        <f t="shared" si="41"/>
        <v>251104</v>
      </c>
    </row>
    <row r="1336" spans="1:17" ht="12.75" customHeight="1">
      <c r="A1336" s="431">
        <v>251105</v>
      </c>
      <c r="B1336" s="422" t="s">
        <v>9628</v>
      </c>
      <c r="C1336" s="431">
        <v>24000</v>
      </c>
      <c r="D1336" s="431">
        <v>251105</v>
      </c>
      <c r="E1336" s="431"/>
      <c r="F1336" s="431">
        <v>530403</v>
      </c>
      <c r="G1336" s="38"/>
      <c r="H1336" s="38"/>
      <c r="I1336" s="93" t="str">
        <f t="shared" si="42"/>
        <v/>
      </c>
      <c r="J1336" s="547"/>
      <c r="Q1336" s="93" t="str">
        <f t="shared" si="41"/>
        <v>251105</v>
      </c>
    </row>
    <row r="1337" spans="1:17" ht="12.75" customHeight="1">
      <c r="A1337" s="57">
        <v>251200</v>
      </c>
      <c r="B1337" s="58" t="s">
        <v>3947</v>
      </c>
      <c r="C1337" s="57">
        <v>24000</v>
      </c>
      <c r="D1337" s="57">
        <v>251200</v>
      </c>
      <c r="E1337" s="57"/>
      <c r="F1337" s="57">
        <v>510101</v>
      </c>
      <c r="G1337" s="102"/>
      <c r="H1337" s="38" t="s">
        <v>6923</v>
      </c>
      <c r="I1337" s="93" t="str">
        <f t="shared" si="42"/>
        <v>End</v>
      </c>
      <c r="Q1337" s="93" t="str">
        <f t="shared" si="41"/>
        <v>251200</v>
      </c>
    </row>
    <row r="1338" spans="1:17" ht="12.75" customHeight="1">
      <c r="A1338" s="57">
        <v>251204</v>
      </c>
      <c r="B1338" s="58" t="s">
        <v>6647</v>
      </c>
      <c r="C1338" s="57">
        <v>21149</v>
      </c>
      <c r="D1338" s="57">
        <v>251204</v>
      </c>
      <c r="E1338" s="57"/>
      <c r="F1338" s="57">
        <v>530405</v>
      </c>
      <c r="G1338" s="102"/>
      <c r="H1338" s="38"/>
      <c r="I1338" s="93" t="str">
        <f t="shared" si="42"/>
        <v/>
      </c>
      <c r="Q1338" s="93" t="str">
        <f t="shared" si="41"/>
        <v>251204</v>
      </c>
    </row>
    <row r="1339" spans="1:17" ht="12.75" customHeight="1">
      <c r="A1339" s="1053">
        <v>251205</v>
      </c>
      <c r="B1339" s="1054" t="s">
        <v>9413</v>
      </c>
      <c r="C1339" s="1031">
        <v>24000</v>
      </c>
      <c r="D1339" s="1031">
        <v>251205</v>
      </c>
      <c r="E1339" s="1031"/>
      <c r="F1339" s="1031">
        <v>510100</v>
      </c>
      <c r="G1339" s="1028"/>
      <c r="H1339" s="1028"/>
      <c r="I1339" s="1029" t="str">
        <f t="shared" si="42"/>
        <v/>
      </c>
      <c r="J1339" s="1030"/>
      <c r="Q1339" s="93" t="str">
        <f t="shared" si="41"/>
        <v>251205</v>
      </c>
    </row>
    <row r="1340" spans="1:17" ht="12.75" customHeight="1">
      <c r="A1340" s="57">
        <v>251300</v>
      </c>
      <c r="B1340" s="58" t="s">
        <v>2341</v>
      </c>
      <c r="C1340" s="57">
        <v>22129</v>
      </c>
      <c r="D1340" s="57">
        <v>251300</v>
      </c>
      <c r="E1340" s="57"/>
      <c r="F1340" s="57">
        <v>530405</v>
      </c>
      <c r="G1340" s="106" t="s">
        <v>3850</v>
      </c>
      <c r="H1340" s="38" t="s">
        <v>6080</v>
      </c>
      <c r="I1340" s="93" t="str">
        <f t="shared" si="42"/>
        <v>End</v>
      </c>
      <c r="Q1340" s="93" t="str">
        <f t="shared" si="41"/>
        <v>251300</v>
      </c>
    </row>
    <row r="1341" spans="1:17" ht="12.75" customHeight="1">
      <c r="A1341" s="101">
        <v>251300</v>
      </c>
      <c r="B1341" s="52" t="s">
        <v>4199</v>
      </c>
      <c r="C1341" s="1264">
        <v>22120</v>
      </c>
      <c r="D1341" s="1264">
        <v>251300</v>
      </c>
      <c r="E1341" s="1264"/>
      <c r="F1341" s="1264">
        <v>530405</v>
      </c>
      <c r="G1341" s="106" t="s">
        <v>3851</v>
      </c>
      <c r="H1341" s="38" t="s">
        <v>6080</v>
      </c>
      <c r="I1341" s="88" t="str">
        <f t="shared" si="42"/>
        <v>End</v>
      </c>
      <c r="J1341" s="103"/>
      <c r="Q1341" s="93" t="str">
        <f t="shared" si="41"/>
        <v>251300</v>
      </c>
    </row>
    <row r="1342" spans="1:17" ht="12.75" customHeight="1">
      <c r="A1342" s="1266">
        <v>251304</v>
      </c>
      <c r="B1342" s="618" t="s">
        <v>8592</v>
      </c>
      <c r="C1342" s="611">
        <v>24002</v>
      </c>
      <c r="D1342" s="611">
        <v>251304</v>
      </c>
      <c r="E1342" s="611"/>
      <c r="F1342" s="611">
        <v>510100</v>
      </c>
      <c r="G1342" s="620"/>
      <c r="H1342" s="616"/>
      <c r="I1342" s="88" t="str">
        <f t="shared" si="42"/>
        <v/>
      </c>
      <c r="J1342" s="1265"/>
      <c r="Q1342" s="93" t="str">
        <f t="shared" si="41"/>
        <v>251304</v>
      </c>
    </row>
    <row r="1343" spans="1:17" ht="12.75" customHeight="1">
      <c r="A1343" s="57">
        <v>251400</v>
      </c>
      <c r="B1343" s="58" t="s">
        <v>2721</v>
      </c>
      <c r="C1343" s="57">
        <v>22019</v>
      </c>
      <c r="D1343" s="57">
        <v>251400</v>
      </c>
      <c r="E1343" s="57"/>
      <c r="F1343" s="57">
        <v>530405</v>
      </c>
      <c r="G1343" s="106"/>
      <c r="H1343" s="38" t="s">
        <v>6079</v>
      </c>
      <c r="I1343" s="93" t="str">
        <f t="shared" si="42"/>
        <v>End</v>
      </c>
      <c r="Q1343" s="93" t="str">
        <f t="shared" si="41"/>
        <v>251400</v>
      </c>
    </row>
    <row r="1344" spans="1:17" ht="12.75" customHeight="1">
      <c r="A1344" s="57">
        <v>251500</v>
      </c>
      <c r="B1344" s="58" t="s">
        <v>3856</v>
      </c>
      <c r="C1344" s="57">
        <v>22129</v>
      </c>
      <c r="D1344" s="57">
        <v>251500</v>
      </c>
      <c r="E1344" s="57"/>
      <c r="F1344" s="57">
        <v>530405</v>
      </c>
      <c r="G1344" s="106" t="s">
        <v>3850</v>
      </c>
      <c r="H1344" s="38" t="s">
        <v>6080</v>
      </c>
      <c r="I1344" s="93" t="str">
        <f t="shared" si="42"/>
        <v>End</v>
      </c>
      <c r="Q1344" s="93" t="str">
        <f t="shared" si="41"/>
        <v>251500</v>
      </c>
    </row>
    <row r="1345" spans="1:17" ht="12.75" customHeight="1">
      <c r="A1345" s="105">
        <v>251500</v>
      </c>
      <c r="B1345" s="58" t="s">
        <v>3856</v>
      </c>
      <c r="C1345" s="1050">
        <v>22120</v>
      </c>
      <c r="D1345" s="1055">
        <v>251500</v>
      </c>
      <c r="E1345" s="1050"/>
      <c r="F1345" s="1050">
        <v>530405</v>
      </c>
      <c r="G1345" s="106" t="s">
        <v>3851</v>
      </c>
      <c r="H1345" s="38" t="s">
        <v>6080</v>
      </c>
      <c r="I1345" s="93" t="str">
        <f t="shared" si="42"/>
        <v>End</v>
      </c>
      <c r="Q1345" s="93" t="str">
        <f t="shared" si="41"/>
        <v>251500</v>
      </c>
    </row>
    <row r="1346" spans="1:17" ht="12.75" customHeight="1">
      <c r="A1346" s="57">
        <v>251600</v>
      </c>
      <c r="B1346" s="58" t="s">
        <v>3457</v>
      </c>
      <c r="C1346" s="57">
        <v>22020</v>
      </c>
      <c r="D1346" s="57">
        <v>251600</v>
      </c>
      <c r="E1346" s="57"/>
      <c r="F1346" s="57">
        <v>530201</v>
      </c>
      <c r="G1346" s="106" t="s">
        <v>3850</v>
      </c>
      <c r="H1346" s="38" t="s">
        <v>6080</v>
      </c>
      <c r="I1346" s="93" t="str">
        <f t="shared" si="42"/>
        <v>End</v>
      </c>
      <c r="Q1346" s="93" t="str">
        <f t="shared" si="41"/>
        <v>251600</v>
      </c>
    </row>
    <row r="1347" spans="1:17" ht="12.75" customHeight="1">
      <c r="A1347" s="57">
        <v>251600</v>
      </c>
      <c r="B1347" s="58" t="s">
        <v>3457</v>
      </c>
      <c r="C1347" s="57">
        <v>22021</v>
      </c>
      <c r="D1347" s="57">
        <v>251600</v>
      </c>
      <c r="E1347" s="57"/>
      <c r="F1347" s="57">
        <v>530201</v>
      </c>
      <c r="G1347" s="106" t="s">
        <v>3851</v>
      </c>
      <c r="H1347" s="38" t="s">
        <v>6080</v>
      </c>
      <c r="I1347" s="93" t="str">
        <f t="shared" si="42"/>
        <v>End</v>
      </c>
      <c r="Q1347" s="93" t="str">
        <f t="shared" si="41"/>
        <v>251600</v>
      </c>
    </row>
    <row r="1348" spans="1:17" ht="12.75" customHeight="1">
      <c r="A1348" s="57">
        <v>251700</v>
      </c>
      <c r="B1348" s="88" t="s">
        <v>3802</v>
      </c>
      <c r="C1348" s="57">
        <v>21101</v>
      </c>
      <c r="D1348" s="57">
        <v>251700</v>
      </c>
      <c r="E1348" s="57"/>
      <c r="F1348" s="57">
        <v>131020</v>
      </c>
      <c r="G1348" s="102"/>
      <c r="H1348" s="38" t="s">
        <v>6082</v>
      </c>
      <c r="I1348" s="93" t="str">
        <f t="shared" si="42"/>
        <v>End</v>
      </c>
      <c r="Q1348" s="93" t="str">
        <f t="shared" si="41"/>
        <v>251700</v>
      </c>
    </row>
    <row r="1349" spans="1:17" ht="12.75" customHeight="1">
      <c r="A1349" s="105">
        <v>251800</v>
      </c>
      <c r="B1349" s="38" t="s">
        <v>3915</v>
      </c>
      <c r="C1349" s="1050">
        <v>21102</v>
      </c>
      <c r="D1349" s="1055">
        <v>251800</v>
      </c>
      <c r="E1349" s="1050"/>
      <c r="F1349" s="1050">
        <v>530404</v>
      </c>
      <c r="G1349" s="102"/>
      <c r="H1349" s="38" t="s">
        <v>6082</v>
      </c>
      <c r="I1349" s="93" t="str">
        <f t="shared" si="42"/>
        <v>End</v>
      </c>
      <c r="Q1349" s="93" t="str">
        <f t="shared" si="41"/>
        <v>251800</v>
      </c>
    </row>
    <row r="1350" spans="1:17" ht="12.75" customHeight="1">
      <c r="A1350" s="57">
        <v>251900</v>
      </c>
      <c r="B1350" s="103" t="s">
        <v>3946</v>
      </c>
      <c r="C1350" s="1055">
        <v>21103</v>
      </c>
      <c r="D1350" s="1050">
        <v>251900</v>
      </c>
      <c r="E1350" s="1050"/>
      <c r="F1350" s="1050">
        <v>131020</v>
      </c>
      <c r="G1350" s="102"/>
      <c r="H1350" s="38" t="s">
        <v>6082</v>
      </c>
      <c r="I1350" s="93" t="str">
        <f t="shared" si="42"/>
        <v>End</v>
      </c>
      <c r="Q1350" s="93" t="str">
        <f t="shared" si="41"/>
        <v>251900</v>
      </c>
    </row>
    <row r="1351" spans="1:17" ht="12.75" customHeight="1">
      <c r="A1351" s="105">
        <v>252000</v>
      </c>
      <c r="B1351" s="58" t="s">
        <v>4197</v>
      </c>
      <c r="C1351" s="1055">
        <v>22011</v>
      </c>
      <c r="D1351" s="1055">
        <v>252000</v>
      </c>
      <c r="E1351" s="1055"/>
      <c r="F1351" s="1055">
        <v>530405</v>
      </c>
      <c r="G1351" s="102">
        <v>1011</v>
      </c>
      <c r="H1351" s="38" t="s">
        <v>6080</v>
      </c>
      <c r="I1351" s="93" t="str">
        <f t="shared" si="42"/>
        <v>End</v>
      </c>
      <c r="Q1351" s="93" t="str">
        <f t="shared" si="41"/>
        <v>252000</v>
      </c>
    </row>
    <row r="1352" spans="1:17" ht="12.75" customHeight="1">
      <c r="A1352" s="105">
        <v>252000</v>
      </c>
      <c r="B1352" s="58" t="s">
        <v>4197</v>
      </c>
      <c r="C1352" s="1055">
        <v>22010</v>
      </c>
      <c r="D1352" s="1055">
        <v>252000</v>
      </c>
      <c r="E1352" s="1055"/>
      <c r="F1352" s="1055">
        <v>530405</v>
      </c>
      <c r="G1352" s="106" t="s">
        <v>3851</v>
      </c>
      <c r="H1352" s="38" t="s">
        <v>6080</v>
      </c>
      <c r="I1352" s="93" t="str">
        <f t="shared" si="42"/>
        <v>End</v>
      </c>
      <c r="Q1352" s="93" t="str">
        <f t="shared" si="41"/>
        <v>252000</v>
      </c>
    </row>
    <row r="1353" spans="1:17" ht="12.75" customHeight="1">
      <c r="A1353" s="105">
        <v>252100</v>
      </c>
      <c r="B1353" s="58" t="s">
        <v>4198</v>
      </c>
      <c r="C1353" s="1055">
        <v>23501</v>
      </c>
      <c r="D1353" s="1055">
        <v>252100</v>
      </c>
      <c r="E1353" s="1055"/>
      <c r="F1353" s="1055">
        <v>530405</v>
      </c>
      <c r="G1353" s="102">
        <v>1011</v>
      </c>
      <c r="H1353" s="38" t="s">
        <v>6079</v>
      </c>
      <c r="I1353" s="93" t="str">
        <f t="shared" si="42"/>
        <v>End</v>
      </c>
      <c r="Q1353" s="93" t="str">
        <f t="shared" si="41"/>
        <v>252100</v>
      </c>
    </row>
    <row r="1354" spans="1:17" ht="12.75" customHeight="1">
      <c r="A1354" s="105">
        <v>252100</v>
      </c>
      <c r="B1354" s="58" t="s">
        <v>4198</v>
      </c>
      <c r="C1354" s="1055">
        <v>23500</v>
      </c>
      <c r="D1354" s="1055">
        <v>252100</v>
      </c>
      <c r="E1354" s="1055"/>
      <c r="F1354" s="1055">
        <v>530405</v>
      </c>
      <c r="G1354" s="106" t="s">
        <v>3851</v>
      </c>
      <c r="H1354" s="38" t="s">
        <v>6079</v>
      </c>
      <c r="I1354" s="93" t="str">
        <f t="shared" si="42"/>
        <v>End</v>
      </c>
      <c r="Q1354" s="93" t="str">
        <f t="shared" si="41"/>
        <v>252100</v>
      </c>
    </row>
    <row r="1355" spans="1:17" ht="12.75" customHeight="1">
      <c r="A1355" s="105">
        <v>252200</v>
      </c>
      <c r="B1355" s="58" t="s">
        <v>4054</v>
      </c>
      <c r="C1355" s="1055">
        <v>21102</v>
      </c>
      <c r="D1355" s="1055">
        <v>252200</v>
      </c>
      <c r="E1355" s="1055"/>
      <c r="F1355" s="410">
        <v>530405</v>
      </c>
      <c r="G1355" s="38"/>
      <c r="H1355" s="38" t="s">
        <v>5126</v>
      </c>
      <c r="I1355" s="93" t="str">
        <f t="shared" si="42"/>
        <v>End</v>
      </c>
      <c r="Q1355" s="93" t="str">
        <f t="shared" si="41"/>
        <v>252200</v>
      </c>
    </row>
    <row r="1356" spans="1:17" ht="12.75" customHeight="1">
      <c r="A1356" s="105">
        <v>252300</v>
      </c>
      <c r="B1356" s="38" t="s">
        <v>4186</v>
      </c>
      <c r="C1356" s="1055">
        <v>23700</v>
      </c>
      <c r="D1356" s="1055">
        <v>252300</v>
      </c>
      <c r="E1356" s="1055"/>
      <c r="F1356" s="410">
        <v>113111</v>
      </c>
      <c r="G1356" s="102">
        <v>1011</v>
      </c>
      <c r="H1356" s="38" t="s">
        <v>6079</v>
      </c>
      <c r="I1356" s="93" t="str">
        <f t="shared" si="42"/>
        <v>End</v>
      </c>
      <c r="Q1356" s="93" t="str">
        <f t="shared" si="41"/>
        <v>252300</v>
      </c>
    </row>
    <row r="1357" spans="1:17" ht="12.75" customHeight="1">
      <c r="A1357" s="105">
        <v>252400</v>
      </c>
      <c r="B1357" s="38" t="s">
        <v>4270</v>
      </c>
      <c r="C1357" s="1055">
        <v>21105</v>
      </c>
      <c r="D1357" s="1055">
        <v>252400</v>
      </c>
      <c r="E1357" s="1055"/>
      <c r="F1357" s="410">
        <v>550000</v>
      </c>
      <c r="G1357" s="102">
        <v>1011</v>
      </c>
      <c r="H1357" s="38" t="s">
        <v>6082</v>
      </c>
      <c r="I1357" s="93" t="str">
        <f t="shared" si="42"/>
        <v>End</v>
      </c>
      <c r="Q1357" s="93" t="str">
        <f t="shared" si="41"/>
        <v>252400</v>
      </c>
    </row>
    <row r="1358" spans="1:17" ht="12.75" customHeight="1">
      <c r="A1358" s="105">
        <v>252400</v>
      </c>
      <c r="B1358" s="38" t="s">
        <v>4270</v>
      </c>
      <c r="C1358" s="1055">
        <v>21106</v>
      </c>
      <c r="D1358" s="1055">
        <v>252400</v>
      </c>
      <c r="E1358" s="1055"/>
      <c r="F1358" s="410">
        <v>550000</v>
      </c>
      <c r="G1358" s="102">
        <v>1112</v>
      </c>
      <c r="H1358" s="38" t="s">
        <v>6082</v>
      </c>
      <c r="I1358" s="93" t="str">
        <f t="shared" si="42"/>
        <v>End</v>
      </c>
      <c r="Q1358" s="93" t="str">
        <f t="shared" ref="Q1358:Q1421" si="43">TEXT($A1358,0)</f>
        <v>252400</v>
      </c>
    </row>
    <row r="1359" spans="1:17" ht="12.75" customHeight="1">
      <c r="A1359" s="105">
        <v>252500</v>
      </c>
      <c r="B1359" s="38" t="s">
        <v>4275</v>
      </c>
      <c r="C1359" s="1055">
        <v>23800</v>
      </c>
      <c r="D1359" s="1055">
        <v>252500</v>
      </c>
      <c r="E1359" s="1055"/>
      <c r="F1359" s="410">
        <v>540000</v>
      </c>
      <c r="G1359" s="38"/>
      <c r="H1359" s="38" t="s">
        <v>6079</v>
      </c>
      <c r="I1359" s="93" t="str">
        <f t="shared" si="42"/>
        <v>End</v>
      </c>
      <c r="Q1359" s="93" t="str">
        <f t="shared" si="43"/>
        <v>252500</v>
      </c>
    </row>
    <row r="1360" spans="1:17" ht="12.75" customHeight="1">
      <c r="A1360" s="105">
        <v>252600</v>
      </c>
      <c r="B1360" s="103" t="s">
        <v>4479</v>
      </c>
      <c r="C1360" s="410">
        <v>24000</v>
      </c>
      <c r="D1360" s="410">
        <v>252600</v>
      </c>
      <c r="E1360" s="410"/>
      <c r="F1360" s="410">
        <v>510100</v>
      </c>
      <c r="G1360" s="38"/>
      <c r="H1360" s="38"/>
      <c r="I1360" s="93" t="str">
        <f t="shared" si="42"/>
        <v/>
      </c>
      <c r="Q1360" s="93" t="str">
        <f t="shared" si="43"/>
        <v>252600</v>
      </c>
    </row>
    <row r="1361" spans="1:17" ht="12.75" customHeight="1">
      <c r="A1361" s="105">
        <v>252700</v>
      </c>
      <c r="B1361" s="103" t="s">
        <v>4480</v>
      </c>
      <c r="C1361" s="410">
        <v>24000</v>
      </c>
      <c r="D1361" s="410">
        <v>252700</v>
      </c>
      <c r="E1361" s="410"/>
      <c r="F1361" s="410">
        <v>510100</v>
      </c>
      <c r="G1361" s="38"/>
      <c r="H1361" s="38"/>
      <c r="I1361" s="93" t="str">
        <f t="shared" si="42"/>
        <v/>
      </c>
      <c r="Q1361" s="93" t="str">
        <f t="shared" si="43"/>
        <v>252700</v>
      </c>
    </row>
    <row r="1362" spans="1:17" ht="12.75" customHeight="1">
      <c r="A1362" s="105">
        <v>252800</v>
      </c>
      <c r="B1362" s="103" t="s">
        <v>4483</v>
      </c>
      <c r="C1362" s="410">
        <v>24000</v>
      </c>
      <c r="D1362" s="410">
        <v>252800</v>
      </c>
      <c r="E1362" s="410"/>
      <c r="F1362" s="410">
        <v>510100</v>
      </c>
      <c r="G1362" s="38"/>
      <c r="H1362" s="38"/>
      <c r="I1362" s="93" t="str">
        <f t="shared" si="42"/>
        <v/>
      </c>
      <c r="Q1362" s="93" t="str">
        <f t="shared" si="43"/>
        <v>252800</v>
      </c>
    </row>
    <row r="1363" spans="1:17" ht="12.75" customHeight="1">
      <c r="A1363" s="105">
        <v>252900</v>
      </c>
      <c r="B1363" s="103" t="s">
        <v>7597</v>
      </c>
      <c r="C1363" s="410">
        <v>21161</v>
      </c>
      <c r="D1363" s="410">
        <v>252900</v>
      </c>
      <c r="E1363" s="410"/>
      <c r="F1363" s="410">
        <v>530405</v>
      </c>
      <c r="G1363" s="38"/>
      <c r="H1363" s="38" t="s">
        <v>8459</v>
      </c>
      <c r="I1363" s="93" t="str">
        <f t="shared" si="42"/>
        <v>End</v>
      </c>
      <c r="Q1363" s="93" t="str">
        <f t="shared" si="43"/>
        <v>252900</v>
      </c>
    </row>
    <row r="1364" spans="1:17" ht="12.75" customHeight="1">
      <c r="A1364" s="105">
        <v>253000</v>
      </c>
      <c r="B1364" s="38" t="s">
        <v>4776</v>
      </c>
      <c r="C1364" s="410">
        <v>21110</v>
      </c>
      <c r="D1364" s="410">
        <v>253000</v>
      </c>
      <c r="E1364" s="410"/>
      <c r="F1364" s="410">
        <v>580000</v>
      </c>
      <c r="G1364" s="38"/>
      <c r="H1364" s="38" t="s">
        <v>6082</v>
      </c>
      <c r="I1364" s="93" t="str">
        <f t="shared" si="42"/>
        <v>End</v>
      </c>
      <c r="Q1364" s="93" t="str">
        <f t="shared" si="43"/>
        <v>253000</v>
      </c>
    </row>
    <row r="1365" spans="1:17" ht="12.75" customHeight="1">
      <c r="A1365" s="105">
        <v>253100</v>
      </c>
      <c r="B1365" s="38" t="s">
        <v>4901</v>
      </c>
      <c r="C1365" s="410">
        <v>21105</v>
      </c>
      <c r="D1365" s="410">
        <v>253100</v>
      </c>
      <c r="E1365" s="410"/>
      <c r="F1365" s="410">
        <v>550000</v>
      </c>
      <c r="G1365" s="102">
        <v>1112</v>
      </c>
      <c r="H1365" s="38" t="s">
        <v>6082</v>
      </c>
      <c r="I1365" s="93" t="str">
        <f t="shared" ref="I1365:I1430" si="44">LEFT(H1365,3)</f>
        <v>End</v>
      </c>
      <c r="Q1365" s="93" t="str">
        <f t="shared" si="43"/>
        <v>253100</v>
      </c>
    </row>
    <row r="1366" spans="1:17" ht="12.75" customHeight="1">
      <c r="A1366" s="105">
        <v>253100</v>
      </c>
      <c r="B1366" s="38" t="s">
        <v>4901</v>
      </c>
      <c r="C1366" s="410">
        <v>21108</v>
      </c>
      <c r="D1366" s="410">
        <v>253100</v>
      </c>
      <c r="E1366" s="410"/>
      <c r="F1366" s="410">
        <v>550000</v>
      </c>
      <c r="G1366" s="102">
        <v>1213</v>
      </c>
      <c r="H1366" s="38" t="s">
        <v>6082</v>
      </c>
      <c r="I1366" s="93" t="str">
        <f t="shared" si="44"/>
        <v>End</v>
      </c>
      <c r="L1366" s="103"/>
      <c r="M1366" s="103"/>
      <c r="N1366" s="103"/>
      <c r="O1366" s="103"/>
      <c r="Q1366" s="93" t="str">
        <f t="shared" si="43"/>
        <v>253100</v>
      </c>
    </row>
    <row r="1367" spans="1:17" ht="12.75" customHeight="1">
      <c r="A1367" s="105">
        <v>253100</v>
      </c>
      <c r="B1367" s="38" t="s">
        <v>4901</v>
      </c>
      <c r="C1367" s="410">
        <v>21109</v>
      </c>
      <c r="D1367" s="410">
        <v>253100</v>
      </c>
      <c r="E1367" s="410"/>
      <c r="F1367" s="410">
        <v>550000</v>
      </c>
      <c r="G1367" s="102">
        <v>1314</v>
      </c>
      <c r="H1367" s="38" t="s">
        <v>6121</v>
      </c>
      <c r="I1367" s="93" t="str">
        <f t="shared" si="44"/>
        <v>End</v>
      </c>
      <c r="K1367" s="103"/>
      <c r="P1367" s="103"/>
      <c r="Q1367" s="93" t="str">
        <f t="shared" si="43"/>
        <v>253100</v>
      </c>
    </row>
    <row r="1368" spans="1:17" ht="12.75" customHeight="1">
      <c r="A1368" s="105">
        <v>253100</v>
      </c>
      <c r="B1368" s="38" t="s">
        <v>4901</v>
      </c>
      <c r="C1368" s="410" t="s">
        <v>5836</v>
      </c>
      <c r="D1368" s="410">
        <v>253100</v>
      </c>
      <c r="E1368" s="410"/>
      <c r="F1368" s="410">
        <v>550000</v>
      </c>
      <c r="G1368" s="102">
        <v>1415</v>
      </c>
      <c r="H1368" s="38" t="s">
        <v>6857</v>
      </c>
      <c r="I1368" s="93" t="str">
        <f t="shared" si="44"/>
        <v>End</v>
      </c>
      <c r="Q1368" s="93" t="str">
        <f t="shared" si="43"/>
        <v>253100</v>
      </c>
    </row>
    <row r="1369" spans="1:17" s="103" customFormat="1" ht="12.75" customHeight="1">
      <c r="A1369" s="105">
        <v>253200</v>
      </c>
      <c r="B1369" s="38" t="s">
        <v>5002</v>
      </c>
      <c r="C1369" s="410">
        <v>21112</v>
      </c>
      <c r="D1369" s="410">
        <v>253200</v>
      </c>
      <c r="E1369" s="410"/>
      <c r="F1369" s="410">
        <v>126014</v>
      </c>
      <c r="G1369" s="102">
        <v>1112</v>
      </c>
      <c r="H1369" s="38" t="s">
        <v>6082</v>
      </c>
      <c r="I1369" s="93" t="str">
        <f t="shared" si="44"/>
        <v>End</v>
      </c>
      <c r="J1369" s="1"/>
      <c r="K1369" s="1"/>
      <c r="L1369" s="1"/>
      <c r="M1369" s="1"/>
      <c r="N1369" s="1"/>
      <c r="O1369" s="1"/>
      <c r="P1369" s="1"/>
      <c r="Q1369" s="93" t="str">
        <f t="shared" si="43"/>
        <v>253200</v>
      </c>
    </row>
    <row r="1370" spans="1:17" ht="12.75" customHeight="1">
      <c r="A1370" s="105">
        <v>253200</v>
      </c>
      <c r="B1370" s="38" t="s">
        <v>5002</v>
      </c>
      <c r="C1370" s="410">
        <v>21115</v>
      </c>
      <c r="D1370" s="410">
        <v>253200</v>
      </c>
      <c r="E1370" s="410"/>
      <c r="F1370" s="410">
        <v>126014</v>
      </c>
      <c r="G1370" s="102">
        <v>1213</v>
      </c>
      <c r="H1370" s="38" t="s">
        <v>6082</v>
      </c>
      <c r="I1370" s="93" t="str">
        <f t="shared" si="44"/>
        <v>End</v>
      </c>
      <c r="Q1370" s="93" t="str">
        <f t="shared" si="43"/>
        <v>253200</v>
      </c>
    </row>
    <row r="1371" spans="1:17" ht="12.75" customHeight="1">
      <c r="A1371" s="105">
        <v>253200</v>
      </c>
      <c r="B1371" s="38" t="s">
        <v>5002</v>
      </c>
      <c r="C1371" s="410" t="s">
        <v>5586</v>
      </c>
      <c r="D1371" s="410">
        <v>253200</v>
      </c>
      <c r="E1371" s="410"/>
      <c r="F1371" s="410">
        <v>126014</v>
      </c>
      <c r="G1371" s="102">
        <v>1314</v>
      </c>
      <c r="H1371" s="38" t="s">
        <v>6743</v>
      </c>
      <c r="I1371" s="93" t="str">
        <f t="shared" si="44"/>
        <v>End</v>
      </c>
      <c r="Q1371" s="93" t="str">
        <f t="shared" si="43"/>
        <v>253200</v>
      </c>
    </row>
    <row r="1372" spans="1:17" ht="12.75" customHeight="1">
      <c r="A1372" s="105">
        <v>253300</v>
      </c>
      <c r="B1372" s="111" t="s">
        <v>5398</v>
      </c>
      <c r="C1372" s="410">
        <v>24000</v>
      </c>
      <c r="D1372" s="410">
        <v>253300</v>
      </c>
      <c r="E1372" s="410"/>
      <c r="F1372" s="410">
        <v>510100</v>
      </c>
      <c r="G1372" s="102"/>
      <c r="H1372" s="38"/>
      <c r="I1372" s="93" t="str">
        <f t="shared" si="44"/>
        <v/>
      </c>
      <c r="Q1372" s="93" t="str">
        <f t="shared" si="43"/>
        <v>253300</v>
      </c>
    </row>
    <row r="1373" spans="1:17" ht="12.75" customHeight="1">
      <c r="A1373" s="105">
        <v>253400</v>
      </c>
      <c r="B1373" s="111" t="s">
        <v>5397</v>
      </c>
      <c r="C1373" s="410">
        <v>24000</v>
      </c>
      <c r="D1373" s="410">
        <v>253400</v>
      </c>
      <c r="E1373" s="410"/>
      <c r="F1373" s="410">
        <v>510100</v>
      </c>
      <c r="G1373" s="102"/>
      <c r="H1373" s="38"/>
      <c r="I1373" s="93" t="str">
        <f t="shared" si="44"/>
        <v/>
      </c>
      <c r="Q1373" s="93" t="str">
        <f t="shared" si="43"/>
        <v>253400</v>
      </c>
    </row>
    <row r="1374" spans="1:17" ht="12.75" customHeight="1">
      <c r="A1374" s="105">
        <v>253500</v>
      </c>
      <c r="B1374" s="111" t="s">
        <v>5433</v>
      </c>
      <c r="C1374" s="410">
        <v>24000</v>
      </c>
      <c r="D1374" s="410">
        <v>253500</v>
      </c>
      <c r="E1374" s="410"/>
      <c r="F1374" s="410">
        <v>510100</v>
      </c>
      <c r="G1374" s="102"/>
      <c r="H1374" s="38" t="s">
        <v>7824</v>
      </c>
      <c r="I1374" s="93" t="str">
        <f t="shared" si="44"/>
        <v>End</v>
      </c>
      <c r="Q1374" s="93" t="str">
        <f t="shared" si="43"/>
        <v>253500</v>
      </c>
    </row>
    <row r="1375" spans="1:17" ht="12.75" customHeight="1">
      <c r="A1375" s="105">
        <v>253600</v>
      </c>
      <c r="B1375" s="103" t="s">
        <v>5434</v>
      </c>
      <c r="C1375" s="410">
        <v>24000</v>
      </c>
      <c r="D1375" s="410">
        <v>253600</v>
      </c>
      <c r="E1375" s="410"/>
      <c r="F1375" s="410">
        <v>510100</v>
      </c>
      <c r="G1375" s="102"/>
      <c r="H1375" s="38" t="s">
        <v>6923</v>
      </c>
      <c r="I1375" s="93" t="str">
        <f t="shared" si="44"/>
        <v>End</v>
      </c>
      <c r="Q1375" s="93" t="str">
        <f t="shared" si="43"/>
        <v>253600</v>
      </c>
    </row>
    <row r="1376" spans="1:17" ht="12.75" customHeight="1">
      <c r="A1376" s="105">
        <v>253700</v>
      </c>
      <c r="B1376" s="103" t="s">
        <v>5563</v>
      </c>
      <c r="C1376" s="410">
        <v>21119</v>
      </c>
      <c r="D1376" s="410">
        <v>253700</v>
      </c>
      <c r="E1376" s="410"/>
      <c r="F1376" s="410">
        <v>125011</v>
      </c>
      <c r="G1376" s="102"/>
      <c r="H1376" s="38" t="s">
        <v>6082</v>
      </c>
      <c r="I1376" s="93" t="str">
        <f t="shared" si="44"/>
        <v>End</v>
      </c>
      <c r="Q1376" s="93" t="str">
        <f t="shared" si="43"/>
        <v>253700</v>
      </c>
    </row>
    <row r="1377" spans="1:17" ht="12.75" customHeight="1">
      <c r="A1377" s="105">
        <v>253800</v>
      </c>
      <c r="B1377" s="103" t="s">
        <v>5574</v>
      </c>
      <c r="C1377" s="1055" t="s">
        <v>5573</v>
      </c>
      <c r="D1377" s="1055">
        <v>253800</v>
      </c>
      <c r="E1377" s="1055"/>
      <c r="F1377" s="1055">
        <v>126014</v>
      </c>
      <c r="G1377" s="102">
        <v>1314</v>
      </c>
      <c r="H1377" s="38"/>
      <c r="I1377" s="93" t="str">
        <f t="shared" si="44"/>
        <v/>
      </c>
      <c r="Q1377" s="93" t="str">
        <f t="shared" si="43"/>
        <v>253800</v>
      </c>
    </row>
    <row r="1378" spans="1:17" ht="12.75" customHeight="1">
      <c r="A1378" s="105">
        <v>253900</v>
      </c>
      <c r="B1378" s="103" t="s">
        <v>5578</v>
      </c>
      <c r="C1378" s="1055" t="s">
        <v>5577</v>
      </c>
      <c r="D1378" s="1055">
        <v>253900</v>
      </c>
      <c r="E1378" s="1055"/>
      <c r="F1378" s="1055">
        <v>672004</v>
      </c>
      <c r="G1378" s="102">
        <v>1314</v>
      </c>
      <c r="H1378" s="38" t="s">
        <v>6080</v>
      </c>
      <c r="I1378" s="93" t="str">
        <f t="shared" si="44"/>
        <v>End</v>
      </c>
      <c r="Q1378" s="93" t="str">
        <f t="shared" si="43"/>
        <v>253900</v>
      </c>
    </row>
    <row r="1379" spans="1:17" ht="12.75" customHeight="1">
      <c r="A1379" s="105">
        <v>254000</v>
      </c>
      <c r="B1379" s="103" t="s">
        <v>5594</v>
      </c>
      <c r="C1379" s="1055">
        <v>24006</v>
      </c>
      <c r="D1379" s="1055">
        <v>254000</v>
      </c>
      <c r="E1379" s="1055"/>
      <c r="F1379" s="1055">
        <v>510100</v>
      </c>
      <c r="G1379" s="102"/>
      <c r="H1379" s="38"/>
      <c r="I1379" s="93" t="str">
        <f t="shared" si="44"/>
        <v/>
      </c>
      <c r="Q1379" s="93" t="str">
        <f t="shared" si="43"/>
        <v>254000</v>
      </c>
    </row>
    <row r="1380" spans="1:17" ht="12.75" customHeight="1">
      <c r="A1380" s="105">
        <v>254100</v>
      </c>
      <c r="B1380" s="103" t="s">
        <v>5635</v>
      </c>
      <c r="C1380" s="1055">
        <v>23701</v>
      </c>
      <c r="D1380" s="1055">
        <v>254100</v>
      </c>
      <c r="E1380" s="1055"/>
      <c r="F1380" s="1055">
        <v>410600</v>
      </c>
      <c r="G1380" s="102"/>
      <c r="H1380" s="38" t="s">
        <v>6079</v>
      </c>
      <c r="I1380" s="93" t="str">
        <f t="shared" si="44"/>
        <v>End</v>
      </c>
      <c r="Q1380" s="93" t="str">
        <f t="shared" si="43"/>
        <v>254100</v>
      </c>
    </row>
    <row r="1381" spans="1:17" ht="12.75" customHeight="1">
      <c r="A1381" s="105">
        <v>254200</v>
      </c>
      <c r="B1381" s="103" t="s">
        <v>5637</v>
      </c>
      <c r="C1381" s="1055" t="s">
        <v>5636</v>
      </c>
      <c r="D1381" s="1055">
        <v>254200</v>
      </c>
      <c r="E1381" s="1055"/>
      <c r="F1381" s="1055">
        <v>410600</v>
      </c>
      <c r="G1381" s="102"/>
      <c r="H1381" s="38" t="s">
        <v>6082</v>
      </c>
      <c r="I1381" s="93" t="str">
        <f t="shared" si="44"/>
        <v>End</v>
      </c>
      <c r="Q1381" s="93" t="str">
        <f t="shared" si="43"/>
        <v>254200</v>
      </c>
    </row>
    <row r="1382" spans="1:17" ht="12.75" customHeight="1">
      <c r="A1382" s="105">
        <v>254300</v>
      </c>
      <c r="B1382" s="103" t="s">
        <v>5669</v>
      </c>
      <c r="C1382" s="410" t="s">
        <v>5668</v>
      </c>
      <c r="D1382" s="410">
        <v>254300</v>
      </c>
      <c r="E1382" s="410"/>
      <c r="F1382" s="410">
        <v>470017</v>
      </c>
      <c r="G1382" s="102"/>
      <c r="H1382" s="38"/>
      <c r="I1382" s="93" t="str">
        <f t="shared" si="44"/>
        <v/>
      </c>
      <c r="Q1382" s="93" t="str">
        <f t="shared" si="43"/>
        <v>254300</v>
      </c>
    </row>
    <row r="1383" spans="1:17" ht="12.75" customHeight="1">
      <c r="A1383" s="105">
        <v>254400</v>
      </c>
      <c r="B1383" s="103" t="s">
        <v>5785</v>
      </c>
      <c r="C1383" s="1055">
        <v>21042</v>
      </c>
      <c r="D1383" s="1055">
        <v>254400</v>
      </c>
      <c r="E1383" s="1055"/>
      <c r="F1383" s="1055">
        <v>530101</v>
      </c>
      <c r="G1383" s="102"/>
      <c r="H1383" s="38" t="s">
        <v>6520</v>
      </c>
      <c r="I1383" s="93" t="str">
        <f t="shared" si="44"/>
        <v>End</v>
      </c>
      <c r="Q1383" s="93" t="str">
        <f t="shared" si="43"/>
        <v>254400</v>
      </c>
    </row>
    <row r="1384" spans="1:17" ht="12.75" customHeight="1">
      <c r="A1384" s="105">
        <v>254500</v>
      </c>
      <c r="B1384" s="103" t="s">
        <v>5855</v>
      </c>
      <c r="C1384" s="1055">
        <v>23040</v>
      </c>
      <c r="D1384" s="1055">
        <v>254500</v>
      </c>
      <c r="E1384" s="1055"/>
      <c r="F1384" s="1055">
        <v>470017</v>
      </c>
      <c r="G1384" s="102"/>
      <c r="H1384" s="38" t="s">
        <v>8459</v>
      </c>
      <c r="I1384" s="93" t="str">
        <f t="shared" si="44"/>
        <v>End</v>
      </c>
      <c r="Q1384" s="93" t="str">
        <f t="shared" si="43"/>
        <v>254500</v>
      </c>
    </row>
    <row r="1385" spans="1:17" ht="12.75" customHeight="1">
      <c r="A1385" s="105">
        <v>254600</v>
      </c>
      <c r="B1385" s="103" t="s">
        <v>5888</v>
      </c>
      <c r="C1385" s="410" t="s">
        <v>5886</v>
      </c>
      <c r="D1385" s="410">
        <v>254600</v>
      </c>
      <c r="E1385" s="410"/>
      <c r="F1385" s="410">
        <v>530100</v>
      </c>
      <c r="G1385" s="102"/>
      <c r="H1385" s="38" t="s">
        <v>6913</v>
      </c>
      <c r="I1385" s="93" t="str">
        <f t="shared" si="44"/>
        <v>End</v>
      </c>
      <c r="Q1385" s="93" t="str">
        <f t="shared" si="43"/>
        <v>254600</v>
      </c>
    </row>
    <row r="1386" spans="1:17" ht="12.75" customHeight="1">
      <c r="A1386" s="105">
        <v>254700</v>
      </c>
      <c r="B1386" s="38" t="s">
        <v>6125</v>
      </c>
      <c r="C1386" s="1055">
        <v>23800</v>
      </c>
      <c r="D1386" s="1055">
        <v>254700</v>
      </c>
      <c r="E1386" s="1055"/>
      <c r="F1386" s="1055">
        <v>530100</v>
      </c>
      <c r="G1386" s="38"/>
      <c r="H1386" s="38" t="s">
        <v>8501</v>
      </c>
      <c r="I1386" s="93" t="str">
        <f t="shared" si="44"/>
        <v>End</v>
      </c>
      <c r="Q1386" s="93" t="str">
        <f t="shared" si="43"/>
        <v>254700</v>
      </c>
    </row>
    <row r="1387" spans="1:17" ht="12.75" customHeight="1">
      <c r="A1387" s="105">
        <v>254800</v>
      </c>
      <c r="B1387" s="103" t="s">
        <v>6224</v>
      </c>
      <c r="C1387" s="1055">
        <v>21048</v>
      </c>
      <c r="D1387" s="1055">
        <v>254800</v>
      </c>
      <c r="E1387" s="1055"/>
      <c r="F1387" s="1055">
        <v>550000</v>
      </c>
      <c r="G1387" s="38"/>
      <c r="H1387" s="38" t="s">
        <v>7615</v>
      </c>
      <c r="I1387" s="93" t="str">
        <f t="shared" si="44"/>
        <v>End</v>
      </c>
      <c r="Q1387" s="93" t="str">
        <f t="shared" si="43"/>
        <v>254800</v>
      </c>
    </row>
    <row r="1388" spans="1:17" ht="12.75" customHeight="1">
      <c r="A1388" s="105">
        <v>254900</v>
      </c>
      <c r="B1388" s="103" t="s">
        <v>6415</v>
      </c>
      <c r="C1388" s="410">
        <v>24000</v>
      </c>
      <c r="D1388" s="410">
        <v>254900</v>
      </c>
      <c r="E1388" s="410"/>
      <c r="F1388" s="410">
        <v>510100</v>
      </c>
      <c r="G1388" s="38"/>
      <c r="H1388" s="38"/>
      <c r="I1388" s="93" t="str">
        <f t="shared" si="44"/>
        <v/>
      </c>
      <c r="Q1388" s="93" t="str">
        <f t="shared" si="43"/>
        <v>254900</v>
      </c>
    </row>
    <row r="1389" spans="1:17" ht="12.75" customHeight="1">
      <c r="A1389" s="105">
        <v>255000</v>
      </c>
      <c r="B1389" s="103" t="s">
        <v>6483</v>
      </c>
      <c r="C1389" s="1055">
        <v>23901</v>
      </c>
      <c r="D1389" s="1055">
        <v>255000</v>
      </c>
      <c r="E1389" s="1055"/>
      <c r="F1389" s="1055">
        <v>126015</v>
      </c>
      <c r="G1389" s="38"/>
      <c r="H1389" s="38" t="s">
        <v>7451</v>
      </c>
      <c r="I1389" s="93" t="str">
        <f t="shared" si="44"/>
        <v>End</v>
      </c>
      <c r="Q1389" s="93" t="str">
        <f t="shared" si="43"/>
        <v>255000</v>
      </c>
    </row>
    <row r="1390" spans="1:17" ht="12.75" customHeight="1">
      <c r="A1390" s="105">
        <v>255100</v>
      </c>
      <c r="B1390" s="103" t="s">
        <v>6513</v>
      </c>
      <c r="C1390" s="1055" t="s">
        <v>6511</v>
      </c>
      <c r="D1390" s="410">
        <v>255100</v>
      </c>
      <c r="E1390" s="1055"/>
      <c r="F1390" s="1055">
        <v>111191</v>
      </c>
      <c r="G1390" s="38"/>
      <c r="H1390" s="38" t="s">
        <v>7013</v>
      </c>
      <c r="I1390" s="93" t="str">
        <f t="shared" si="44"/>
        <v>End</v>
      </c>
      <c r="Q1390" s="93" t="str">
        <f t="shared" si="43"/>
        <v>255100</v>
      </c>
    </row>
    <row r="1391" spans="1:17" ht="12.75" customHeight="1">
      <c r="A1391" s="105">
        <v>255200</v>
      </c>
      <c r="B1391" s="103" t="s">
        <v>6535</v>
      </c>
      <c r="C1391" s="1055">
        <v>21145</v>
      </c>
      <c r="D1391" s="1055">
        <v>255200</v>
      </c>
      <c r="E1391" s="1055"/>
      <c r="F1391" s="1055">
        <v>672004</v>
      </c>
      <c r="G1391" s="38"/>
      <c r="H1391" s="38"/>
      <c r="I1391" s="93" t="str">
        <f t="shared" si="44"/>
        <v/>
      </c>
      <c r="Q1391" s="93" t="str">
        <f t="shared" si="43"/>
        <v>255200</v>
      </c>
    </row>
    <row r="1392" spans="1:17" ht="12.75" customHeight="1">
      <c r="A1392" s="105">
        <v>255300</v>
      </c>
      <c r="B1392" s="103" t="s">
        <v>6554</v>
      </c>
      <c r="C1392" s="1055">
        <v>21146</v>
      </c>
      <c r="D1392" s="410">
        <v>255300</v>
      </c>
      <c r="E1392" s="410"/>
      <c r="F1392" s="1055">
        <v>530405</v>
      </c>
      <c r="G1392" s="38"/>
      <c r="H1392" s="38"/>
      <c r="I1392" s="93" t="str">
        <f t="shared" si="44"/>
        <v/>
      </c>
      <c r="Q1392" s="93" t="str">
        <f t="shared" si="43"/>
        <v>255300</v>
      </c>
    </row>
    <row r="1393" spans="1:17" ht="12.75" customHeight="1">
      <c r="A1393" s="105">
        <v>255400</v>
      </c>
      <c r="B1393" s="103" t="s">
        <v>6555</v>
      </c>
      <c r="C1393" s="1055">
        <v>21147</v>
      </c>
      <c r="D1393" s="1055">
        <v>255400</v>
      </c>
      <c r="E1393" s="1055"/>
      <c r="F1393" s="1055">
        <v>530405</v>
      </c>
      <c r="G1393" s="38"/>
      <c r="H1393" s="38"/>
      <c r="I1393" s="93" t="str">
        <f t="shared" si="44"/>
        <v/>
      </c>
      <c r="Q1393" s="93" t="str">
        <f t="shared" si="43"/>
        <v>255400</v>
      </c>
    </row>
    <row r="1394" spans="1:17" ht="12.75" customHeight="1">
      <c r="A1394" s="105">
        <v>255500</v>
      </c>
      <c r="B1394" s="103" t="s">
        <v>6609</v>
      </c>
      <c r="C1394" s="1055">
        <v>21148</v>
      </c>
      <c r="D1394" s="1055">
        <v>255500</v>
      </c>
      <c r="E1394" s="1055"/>
      <c r="F1394" s="1055">
        <v>530405</v>
      </c>
      <c r="G1394" s="38"/>
      <c r="H1394" s="38"/>
      <c r="I1394" s="93" t="str">
        <f t="shared" si="44"/>
        <v/>
      </c>
      <c r="Q1394" s="93" t="str">
        <f t="shared" si="43"/>
        <v>255500</v>
      </c>
    </row>
    <row r="1395" spans="1:17" ht="12.75" customHeight="1">
      <c r="A1395" s="105">
        <v>255600</v>
      </c>
      <c r="B1395" s="103" t="s">
        <v>8323</v>
      </c>
      <c r="C1395" s="1055">
        <v>25020</v>
      </c>
      <c r="D1395" s="1055">
        <v>255600</v>
      </c>
      <c r="E1395" s="1055"/>
      <c r="F1395" s="1055">
        <v>530405</v>
      </c>
      <c r="G1395" s="38"/>
      <c r="H1395" s="38"/>
      <c r="I1395" s="93" t="str">
        <f t="shared" si="44"/>
        <v/>
      </c>
      <c r="Q1395" s="93" t="str">
        <f t="shared" si="43"/>
        <v>255600</v>
      </c>
    </row>
    <row r="1396" spans="1:17" ht="12.75" customHeight="1">
      <c r="A1396" s="602">
        <v>255600</v>
      </c>
      <c r="B1396" s="103" t="s">
        <v>8540</v>
      </c>
      <c r="C1396" s="1055">
        <v>25021</v>
      </c>
      <c r="D1396" s="1055">
        <v>255600</v>
      </c>
      <c r="E1396" s="1055"/>
      <c r="F1396" s="1055">
        <v>530405</v>
      </c>
      <c r="G1396" s="38"/>
      <c r="H1396" s="38"/>
      <c r="I1396" s="93" t="str">
        <f t="shared" si="44"/>
        <v/>
      </c>
      <c r="Q1396" s="93" t="str">
        <f t="shared" si="43"/>
        <v>255600</v>
      </c>
    </row>
    <row r="1397" spans="1:17" ht="12.75" customHeight="1">
      <c r="A1397" s="105">
        <v>255600</v>
      </c>
      <c r="B1397" s="103" t="s">
        <v>9051</v>
      </c>
      <c r="C1397" s="1055">
        <v>25022</v>
      </c>
      <c r="D1397" s="1055">
        <v>255600</v>
      </c>
      <c r="E1397" s="1055"/>
      <c r="F1397" s="1055">
        <v>530405</v>
      </c>
      <c r="G1397" s="38"/>
      <c r="H1397" s="38"/>
      <c r="I1397" s="93" t="str">
        <f t="shared" si="44"/>
        <v/>
      </c>
      <c r="Q1397" s="93" t="str">
        <f t="shared" si="43"/>
        <v>255600</v>
      </c>
    </row>
    <row r="1398" spans="1:17" ht="12.75" customHeight="1">
      <c r="A1398" s="1033">
        <v>255600</v>
      </c>
      <c r="B1398" s="103" t="s">
        <v>9375</v>
      </c>
      <c r="C1398" s="1022">
        <v>25023</v>
      </c>
      <c r="D1398" s="1055">
        <v>255600</v>
      </c>
      <c r="E1398" s="1055"/>
      <c r="F1398" s="1055">
        <v>530405</v>
      </c>
      <c r="G1398" s="38"/>
      <c r="H1398" s="38"/>
      <c r="I1398" s="93" t="str">
        <f t="shared" si="44"/>
        <v/>
      </c>
      <c r="J1398" s="1030"/>
      <c r="Q1398" s="93" t="str">
        <f t="shared" si="43"/>
        <v>255600</v>
      </c>
    </row>
    <row r="1399" spans="1:17" ht="12.75" customHeight="1">
      <c r="A1399" s="1282">
        <v>255600</v>
      </c>
      <c r="B1399" s="103" t="s">
        <v>9703</v>
      </c>
      <c r="C1399" s="1274">
        <v>25024</v>
      </c>
      <c r="D1399" s="1274">
        <v>255600</v>
      </c>
      <c r="E1399" s="1274"/>
      <c r="F1399" s="1274">
        <v>530405</v>
      </c>
      <c r="G1399" s="1260"/>
      <c r="H1399" s="1260"/>
      <c r="I1399" s="1261" t="str">
        <f t="shared" si="44"/>
        <v/>
      </c>
      <c r="J1399" s="1262"/>
      <c r="Q1399" s="93" t="str">
        <f t="shared" si="43"/>
        <v>255600</v>
      </c>
    </row>
    <row r="1400" spans="1:17" ht="12.75" customHeight="1">
      <c r="A1400" s="105">
        <v>255600</v>
      </c>
      <c r="B1400" s="103" t="s">
        <v>7604</v>
      </c>
      <c r="C1400" s="1055">
        <v>25029</v>
      </c>
      <c r="D1400" s="1055">
        <v>255600</v>
      </c>
      <c r="E1400" s="1055"/>
      <c r="F1400" s="1055">
        <v>530405</v>
      </c>
      <c r="G1400" s="38"/>
      <c r="H1400" s="38"/>
      <c r="I1400" s="93" t="str">
        <f t="shared" si="44"/>
        <v/>
      </c>
      <c r="Q1400" s="93" t="str">
        <f t="shared" si="43"/>
        <v>255600</v>
      </c>
    </row>
    <row r="1401" spans="1:17" ht="12.75" customHeight="1">
      <c r="A1401" s="105">
        <v>255700</v>
      </c>
      <c r="B1401" s="103" t="s">
        <v>7014</v>
      </c>
      <c r="C1401" s="1055">
        <v>21154</v>
      </c>
      <c r="D1401" s="1055">
        <v>255700</v>
      </c>
      <c r="E1401" s="1055"/>
      <c r="F1401" s="1055">
        <v>530405</v>
      </c>
      <c r="G1401" s="38"/>
      <c r="H1401" s="38"/>
      <c r="I1401" s="93" t="str">
        <f t="shared" si="44"/>
        <v/>
      </c>
      <c r="Q1401" s="93" t="str">
        <f t="shared" si="43"/>
        <v>255700</v>
      </c>
    </row>
    <row r="1402" spans="1:17" ht="12.75" customHeight="1">
      <c r="A1402" s="105">
        <v>255800</v>
      </c>
      <c r="B1402" s="103" t="s">
        <v>7015</v>
      </c>
      <c r="C1402" s="1055">
        <v>23808</v>
      </c>
      <c r="D1402" s="1055">
        <v>255800</v>
      </c>
      <c r="E1402" s="1055"/>
      <c r="F1402" s="1055">
        <v>550000</v>
      </c>
      <c r="G1402" s="38"/>
      <c r="H1402" s="38" t="s">
        <v>7753</v>
      </c>
      <c r="I1402" s="93" t="str">
        <f t="shared" si="44"/>
        <v>End</v>
      </c>
      <c r="Q1402" s="93" t="str">
        <f t="shared" si="43"/>
        <v>255800</v>
      </c>
    </row>
    <row r="1403" spans="1:17" ht="12.75" customHeight="1">
      <c r="A1403" s="105">
        <v>255900</v>
      </c>
      <c r="B1403" s="103" t="s">
        <v>7016</v>
      </c>
      <c r="C1403" s="1055">
        <v>21156</v>
      </c>
      <c r="D1403" s="1055">
        <v>255900</v>
      </c>
      <c r="E1403" s="1055"/>
      <c r="F1403" s="1055">
        <v>530405</v>
      </c>
      <c r="G1403" s="38"/>
      <c r="H1403" s="38"/>
      <c r="I1403" s="93" t="str">
        <f t="shared" si="44"/>
        <v/>
      </c>
      <c r="Q1403" s="93" t="str">
        <f t="shared" si="43"/>
        <v>255900</v>
      </c>
    </row>
    <row r="1404" spans="1:17" ht="12.75" customHeight="1">
      <c r="A1404" s="105">
        <v>256000</v>
      </c>
      <c r="B1404" s="103" t="s">
        <v>7459</v>
      </c>
      <c r="C1404" s="1055">
        <v>21158</v>
      </c>
      <c r="D1404" s="1055">
        <v>256000</v>
      </c>
      <c r="E1404" s="1055"/>
      <c r="F1404" s="1055">
        <v>530405</v>
      </c>
      <c r="G1404" s="38"/>
      <c r="H1404" s="38"/>
      <c r="I1404" s="93" t="str">
        <f t="shared" si="44"/>
        <v/>
      </c>
      <c r="Q1404" s="93" t="str">
        <f t="shared" si="43"/>
        <v>256000</v>
      </c>
    </row>
    <row r="1405" spans="1:17" ht="12.75" customHeight="1">
      <c r="A1405" s="105">
        <v>256100</v>
      </c>
      <c r="B1405" s="103" t="s">
        <v>7599</v>
      </c>
      <c r="C1405" s="1055">
        <v>21163</v>
      </c>
      <c r="D1405" s="1055">
        <v>256100</v>
      </c>
      <c r="E1405" s="1055"/>
      <c r="F1405" s="1055">
        <v>530405</v>
      </c>
      <c r="G1405" s="38"/>
      <c r="H1405" s="38"/>
      <c r="I1405" s="93" t="str">
        <f t="shared" si="44"/>
        <v/>
      </c>
      <c r="Q1405" s="93" t="str">
        <f t="shared" si="43"/>
        <v>256100</v>
      </c>
    </row>
    <row r="1406" spans="1:17" ht="12.75" customHeight="1">
      <c r="A1406" s="105">
        <v>256200</v>
      </c>
      <c r="B1406" s="103" t="s">
        <v>7598</v>
      </c>
      <c r="C1406" s="1055">
        <v>21162</v>
      </c>
      <c r="D1406" s="1055">
        <v>256200</v>
      </c>
      <c r="E1406" s="1055"/>
      <c r="F1406" s="1055">
        <v>530405</v>
      </c>
      <c r="G1406" s="38"/>
      <c r="H1406" s="38" t="s">
        <v>8439</v>
      </c>
      <c r="I1406" s="93" t="str">
        <f t="shared" si="44"/>
        <v>End</v>
      </c>
      <c r="Q1406" s="93" t="str">
        <f t="shared" si="43"/>
        <v>256200</v>
      </c>
    </row>
    <row r="1407" spans="1:17" ht="12.75" customHeight="1">
      <c r="A1407" s="105">
        <v>256300</v>
      </c>
      <c r="B1407" s="103" t="s">
        <v>8154</v>
      </c>
      <c r="C1407" s="1055">
        <v>21172</v>
      </c>
      <c r="D1407" s="1055">
        <v>256300</v>
      </c>
      <c r="E1407" s="1055"/>
      <c r="F1407" s="1055">
        <v>530405</v>
      </c>
      <c r="G1407" s="38"/>
      <c r="H1407" s="38"/>
      <c r="I1407" s="93" t="str">
        <f t="shared" si="44"/>
        <v/>
      </c>
      <c r="Q1407" s="93" t="str">
        <f t="shared" si="43"/>
        <v>256300</v>
      </c>
    </row>
    <row r="1408" spans="1:17" ht="12.75" customHeight="1">
      <c r="A1408" s="105">
        <v>256400</v>
      </c>
      <c r="B1408" s="103" t="s">
        <v>8170</v>
      </c>
      <c r="C1408" s="1055">
        <v>21057</v>
      </c>
      <c r="D1408" s="1055">
        <v>256400</v>
      </c>
      <c r="E1408" s="1055"/>
      <c r="F1408" s="1055">
        <v>673000</v>
      </c>
      <c r="G1408" s="38"/>
      <c r="H1408" s="38" t="s">
        <v>8459</v>
      </c>
      <c r="I1408" s="93" t="str">
        <f t="shared" si="44"/>
        <v>End</v>
      </c>
      <c r="Q1408" s="93" t="str">
        <f t="shared" si="43"/>
        <v>256400</v>
      </c>
    </row>
    <row r="1409" spans="1:17" ht="12.75" customHeight="1">
      <c r="A1409" s="105">
        <v>256500</v>
      </c>
      <c r="B1409" s="38" t="s">
        <v>8298</v>
      </c>
      <c r="C1409" s="1055">
        <v>21178</v>
      </c>
      <c r="D1409" s="1055">
        <v>256500</v>
      </c>
      <c r="E1409" s="1055"/>
      <c r="F1409" s="1055">
        <v>510102</v>
      </c>
      <c r="G1409" s="38"/>
      <c r="H1409" s="38"/>
      <c r="I1409" s="93" t="str">
        <f t="shared" si="44"/>
        <v/>
      </c>
      <c r="Q1409" s="93" t="str">
        <f t="shared" si="43"/>
        <v>256500</v>
      </c>
    </row>
    <row r="1410" spans="1:17" ht="12.75" customHeight="1">
      <c r="A1410" s="441">
        <v>256600</v>
      </c>
      <c r="B1410" s="434" t="s">
        <v>8300</v>
      </c>
      <c r="C1410" s="440">
        <v>21178</v>
      </c>
      <c r="D1410" s="440">
        <v>256600</v>
      </c>
      <c r="E1410" s="440"/>
      <c r="F1410" s="440">
        <v>510102</v>
      </c>
      <c r="G1410" s="434"/>
      <c r="H1410" s="434"/>
      <c r="I1410" s="93" t="str">
        <f t="shared" si="44"/>
        <v/>
      </c>
      <c r="Q1410" s="93" t="str">
        <f t="shared" si="43"/>
        <v>256600</v>
      </c>
    </row>
    <row r="1411" spans="1:17" ht="12.75" customHeight="1">
      <c r="A1411" s="526">
        <v>256700</v>
      </c>
      <c r="B1411" s="523" t="s">
        <v>8466</v>
      </c>
      <c r="C1411" s="524">
        <v>21190</v>
      </c>
      <c r="D1411" s="524">
        <v>256700</v>
      </c>
      <c r="E1411" s="524"/>
      <c r="F1411" s="524">
        <v>530405</v>
      </c>
      <c r="G1411" s="527"/>
      <c r="H1411" s="527"/>
      <c r="I1411" s="93" t="str">
        <f t="shared" si="44"/>
        <v/>
      </c>
      <c r="Q1411" s="93" t="str">
        <f t="shared" si="43"/>
        <v>256700</v>
      </c>
    </row>
    <row r="1412" spans="1:17" ht="12.75" customHeight="1">
      <c r="A1412" s="526">
        <v>256800</v>
      </c>
      <c r="B1412" s="523" t="s">
        <v>8469</v>
      </c>
      <c r="C1412" s="524">
        <v>21191</v>
      </c>
      <c r="D1412" s="524">
        <v>256800</v>
      </c>
      <c r="E1412" s="524"/>
      <c r="F1412" s="524">
        <v>530405</v>
      </c>
      <c r="G1412" s="527"/>
      <c r="H1412" s="527"/>
      <c r="I1412" s="93" t="str">
        <f t="shared" si="44"/>
        <v/>
      </c>
      <c r="Q1412" s="93" t="str">
        <f t="shared" si="43"/>
        <v>256800</v>
      </c>
    </row>
    <row r="1413" spans="1:17" ht="12.75" customHeight="1">
      <c r="A1413" s="105">
        <v>256900</v>
      </c>
      <c r="B1413" s="38" t="s">
        <v>8533</v>
      </c>
      <c r="C1413" s="1055">
        <v>24007</v>
      </c>
      <c r="D1413" s="1055">
        <v>256900</v>
      </c>
      <c r="E1413" s="1055"/>
      <c r="F1413" s="1055">
        <v>410600</v>
      </c>
      <c r="G1413" s="38"/>
      <c r="H1413" s="38"/>
      <c r="I1413" s="93" t="str">
        <f t="shared" si="44"/>
        <v/>
      </c>
      <c r="J1413" s="547"/>
      <c r="Q1413" s="93" t="str">
        <f t="shared" si="43"/>
        <v>256900</v>
      </c>
    </row>
    <row r="1414" spans="1:17" ht="12.75" customHeight="1">
      <c r="A1414" s="599">
        <v>257000</v>
      </c>
      <c r="B1414" s="588" t="s">
        <v>8537</v>
      </c>
      <c r="C1414" s="587">
        <v>23804</v>
      </c>
      <c r="D1414" s="587">
        <v>257000</v>
      </c>
      <c r="E1414" s="587"/>
      <c r="F1414" s="587">
        <v>550000</v>
      </c>
      <c r="G1414" s="588"/>
      <c r="H1414" s="588"/>
      <c r="I1414" s="93" t="str">
        <f t="shared" si="44"/>
        <v/>
      </c>
      <c r="J1414" s="593"/>
      <c r="Q1414" s="93" t="str">
        <f t="shared" si="43"/>
        <v>257000</v>
      </c>
    </row>
    <row r="1415" spans="1:17" ht="12.75" customHeight="1">
      <c r="A1415" s="738">
        <v>257100</v>
      </c>
      <c r="B1415" s="737" t="s">
        <v>9001</v>
      </c>
      <c r="C1415" s="734">
        <v>24000</v>
      </c>
      <c r="D1415" s="734">
        <v>257100</v>
      </c>
      <c r="E1415" s="734"/>
      <c r="F1415" s="57">
        <v>510100</v>
      </c>
      <c r="G1415" s="739"/>
      <c r="H1415" s="739"/>
      <c r="I1415" s="740" t="str">
        <f t="shared" si="44"/>
        <v/>
      </c>
      <c r="J1415" s="741"/>
      <c r="Q1415" s="93" t="str">
        <f t="shared" si="43"/>
        <v>257100</v>
      </c>
    </row>
    <row r="1416" spans="1:17" ht="12.75" customHeight="1">
      <c r="A1416" s="785">
        <v>257200</v>
      </c>
      <c r="B1416" s="790" t="s">
        <v>9087</v>
      </c>
      <c r="C1416" s="787">
        <v>24007</v>
      </c>
      <c r="D1416" s="787">
        <v>257200</v>
      </c>
      <c r="E1416" s="787"/>
      <c r="F1416" s="799">
        <v>510101</v>
      </c>
      <c r="G1416" s="786"/>
      <c r="H1416" s="786"/>
      <c r="I1416" s="788" t="str">
        <f t="shared" si="44"/>
        <v/>
      </c>
      <c r="J1416" s="789"/>
      <c r="Q1416" s="93" t="str">
        <f t="shared" si="43"/>
        <v>257200</v>
      </c>
    </row>
    <row r="1417" spans="1:17" ht="12.75" customHeight="1">
      <c r="A1417" s="785">
        <v>257300</v>
      </c>
      <c r="B1417" s="103" t="s">
        <v>9101</v>
      </c>
      <c r="C1417" s="787">
        <v>21122</v>
      </c>
      <c r="D1417" s="787">
        <v>257300</v>
      </c>
      <c r="E1417" s="787"/>
      <c r="F1417" s="799">
        <v>530405</v>
      </c>
      <c r="G1417" s="786"/>
      <c r="H1417" s="786"/>
      <c r="I1417" s="788" t="str">
        <f t="shared" si="44"/>
        <v/>
      </c>
      <c r="J1417" s="789"/>
      <c r="Q1417" s="93" t="str">
        <f t="shared" si="43"/>
        <v>257300</v>
      </c>
    </row>
    <row r="1418" spans="1:17" ht="12.75" customHeight="1">
      <c r="A1418" s="1282">
        <v>257400</v>
      </c>
      <c r="B1418" s="1260" t="s">
        <v>9712</v>
      </c>
      <c r="C1418" s="1259">
        <v>24000</v>
      </c>
      <c r="D1418" s="1259">
        <v>257400</v>
      </c>
      <c r="E1418" s="1259"/>
      <c r="F1418" s="1270">
        <v>510100</v>
      </c>
      <c r="G1418" s="1260"/>
      <c r="H1418" s="1260"/>
      <c r="I1418" s="1261" t="str">
        <f t="shared" si="44"/>
        <v/>
      </c>
      <c r="J1418" s="1262"/>
      <c r="Q1418" s="93" t="str">
        <f t="shared" si="43"/>
        <v>257400</v>
      </c>
    </row>
    <row r="1419" spans="1:17" ht="12.75" customHeight="1">
      <c r="A1419" s="1395">
        <v>257500</v>
      </c>
      <c r="B1419" s="38" t="s">
        <v>9787</v>
      </c>
      <c r="C1419" s="1397">
        <v>24000</v>
      </c>
      <c r="D1419" s="1397">
        <v>257500</v>
      </c>
      <c r="E1419" s="1397"/>
      <c r="F1419" s="1270">
        <v>510100</v>
      </c>
      <c r="G1419" s="1396"/>
      <c r="H1419" s="1396"/>
      <c r="I1419" s="1398" t="str">
        <f>LEFT(H1419,3)</f>
        <v/>
      </c>
      <c r="J1419" s="1399"/>
      <c r="Q1419" s="93" t="str">
        <f t="shared" si="43"/>
        <v>257500</v>
      </c>
    </row>
    <row r="1420" spans="1:17" ht="12.75" customHeight="1">
      <c r="A1420" s="1395">
        <v>257600</v>
      </c>
      <c r="B1420" s="1363" t="s">
        <v>9838</v>
      </c>
      <c r="C1420" s="1397">
        <v>24000</v>
      </c>
      <c r="D1420" s="1397">
        <v>257600</v>
      </c>
      <c r="E1420" s="1397"/>
      <c r="F1420" s="1408">
        <v>530100</v>
      </c>
      <c r="G1420" s="1396"/>
      <c r="H1420" s="1396"/>
      <c r="I1420" s="1398" t="str">
        <f>LEFT(H1420,3)</f>
        <v/>
      </c>
      <c r="J1420" s="1399"/>
      <c r="Q1420" s="93" t="str">
        <f t="shared" si="43"/>
        <v>257600</v>
      </c>
    </row>
    <row r="1421" spans="1:17" ht="12.75" customHeight="1">
      <c r="A1421" s="57">
        <v>260000</v>
      </c>
      <c r="B1421" s="58" t="s">
        <v>2376</v>
      </c>
      <c r="C1421" s="57" t="s">
        <v>1753</v>
      </c>
      <c r="D1421" s="57">
        <v>260000</v>
      </c>
      <c r="E1421" s="57"/>
      <c r="F1421" s="57">
        <v>910000</v>
      </c>
      <c r="G1421" s="102"/>
      <c r="H1421" s="38"/>
      <c r="I1421" s="93" t="str">
        <f t="shared" si="44"/>
        <v/>
      </c>
      <c r="Q1421" s="93" t="str">
        <f t="shared" si="43"/>
        <v>260000</v>
      </c>
    </row>
    <row r="1422" spans="1:17" ht="12.75" customHeight="1">
      <c r="A1422" s="1209">
        <v>260002</v>
      </c>
      <c r="B1422" s="1210" t="s">
        <v>9559</v>
      </c>
      <c r="C1422" s="1209" t="s">
        <v>9557</v>
      </c>
      <c r="D1422" s="1209">
        <v>260002</v>
      </c>
      <c r="E1422" s="1209"/>
      <c r="F1422" s="1209">
        <v>111093</v>
      </c>
      <c r="G1422" s="1202"/>
      <c r="H1422" s="1202"/>
      <c r="I1422" s="1203" t="str">
        <f t="shared" si="44"/>
        <v/>
      </c>
      <c r="J1422" s="1204"/>
      <c r="Q1422" s="93" t="str">
        <f t="shared" ref="Q1422:Q1485" si="45">TEXT($A1422,0)</f>
        <v>260002</v>
      </c>
    </row>
    <row r="1423" spans="1:17" ht="12.75" customHeight="1">
      <c r="A1423" s="542">
        <v>260003</v>
      </c>
      <c r="B1423" s="539" t="s">
        <v>8485</v>
      </c>
      <c r="C1423" s="542">
        <v>21192</v>
      </c>
      <c r="D1423" s="542">
        <v>260003</v>
      </c>
      <c r="E1423" s="542"/>
      <c r="F1423" s="542">
        <v>590000</v>
      </c>
      <c r="G1423" s="537"/>
      <c r="H1423" s="537"/>
      <c r="I1423" s="93" t="str">
        <f t="shared" si="44"/>
        <v/>
      </c>
      <c r="Q1423" s="93" t="str">
        <f t="shared" si="45"/>
        <v>260003</v>
      </c>
    </row>
    <row r="1424" spans="1:17" ht="12.75" customHeight="1">
      <c r="A1424" s="105">
        <v>260012</v>
      </c>
      <c r="B1424" s="103" t="s">
        <v>7630</v>
      </c>
      <c r="C1424" s="1055" t="s">
        <v>7629</v>
      </c>
      <c r="D1424" s="1055">
        <v>260012</v>
      </c>
      <c r="E1424" s="1055"/>
      <c r="F1424" s="1055">
        <v>672006</v>
      </c>
      <c r="G1424" s="38"/>
      <c r="H1424" s="38"/>
      <c r="I1424" s="93" t="str">
        <f t="shared" si="44"/>
        <v/>
      </c>
      <c r="Q1424" s="93" t="str">
        <f t="shared" si="45"/>
        <v>260012</v>
      </c>
    </row>
    <row r="1425" spans="1:17" ht="12.75" customHeight="1">
      <c r="A1425" s="501">
        <v>260012</v>
      </c>
      <c r="B1425" s="103" t="s">
        <v>8418</v>
      </c>
      <c r="C1425" s="503">
        <v>21185</v>
      </c>
      <c r="D1425" s="503">
        <v>260012</v>
      </c>
      <c r="E1425" s="503"/>
      <c r="F1425" s="503">
        <v>672006</v>
      </c>
      <c r="G1425" s="502"/>
      <c r="H1425" s="502"/>
      <c r="I1425" s="93" t="str">
        <f t="shared" si="44"/>
        <v/>
      </c>
      <c r="Q1425" s="93" t="str">
        <f t="shared" si="45"/>
        <v>260012</v>
      </c>
    </row>
    <row r="1426" spans="1:17" ht="12.75" customHeight="1">
      <c r="A1426" s="57">
        <v>260100</v>
      </c>
      <c r="B1426" s="58" t="s">
        <v>2377</v>
      </c>
      <c r="C1426" s="57">
        <v>24000</v>
      </c>
      <c r="D1426" s="57">
        <v>260100</v>
      </c>
      <c r="E1426" s="57"/>
      <c r="F1426" s="57">
        <v>510100</v>
      </c>
      <c r="G1426" s="102"/>
      <c r="H1426" s="38"/>
      <c r="I1426" s="93" t="str">
        <f t="shared" si="44"/>
        <v/>
      </c>
      <c r="Q1426" s="93" t="str">
        <f t="shared" si="45"/>
        <v>260100</v>
      </c>
    </row>
    <row r="1427" spans="1:17" ht="12.75" customHeight="1">
      <c r="A1427" s="57">
        <v>260200</v>
      </c>
      <c r="B1427" s="58" t="s">
        <v>2378</v>
      </c>
      <c r="C1427" s="57" t="s">
        <v>1799</v>
      </c>
      <c r="D1427" s="57">
        <v>260200</v>
      </c>
      <c r="E1427" s="57"/>
      <c r="F1427" s="57">
        <v>960000</v>
      </c>
      <c r="G1427" s="102"/>
      <c r="H1427" s="38" t="s">
        <v>7410</v>
      </c>
      <c r="I1427" s="93" t="str">
        <f t="shared" si="44"/>
        <v>End</v>
      </c>
      <c r="Q1427" s="93" t="str">
        <f t="shared" si="45"/>
        <v>260200</v>
      </c>
    </row>
    <row r="1428" spans="1:17" ht="12.75" customHeight="1">
      <c r="A1428" s="57">
        <v>260300</v>
      </c>
      <c r="B1428" s="58" t="s">
        <v>2379</v>
      </c>
      <c r="C1428" s="57" t="s">
        <v>1787</v>
      </c>
      <c r="D1428" s="57">
        <v>260300</v>
      </c>
      <c r="E1428" s="57"/>
      <c r="F1428" s="57">
        <v>900000</v>
      </c>
      <c r="G1428" s="102"/>
      <c r="H1428" s="38"/>
      <c r="I1428" s="93" t="str">
        <f t="shared" si="44"/>
        <v/>
      </c>
      <c r="Q1428" s="93" t="str">
        <f t="shared" si="45"/>
        <v>260300</v>
      </c>
    </row>
    <row r="1429" spans="1:17" ht="12.75" customHeight="1">
      <c r="A1429" s="542">
        <v>260400</v>
      </c>
      <c r="B1429" s="495" t="s">
        <v>5290</v>
      </c>
      <c r="C1429" s="542" t="s">
        <v>5291</v>
      </c>
      <c r="D1429" s="542">
        <v>260400</v>
      </c>
      <c r="E1429" s="542"/>
      <c r="F1429" s="542">
        <v>999999</v>
      </c>
      <c r="G1429" s="537"/>
      <c r="H1429" s="537"/>
      <c r="I1429" s="93" t="str">
        <f t="shared" si="44"/>
        <v/>
      </c>
      <c r="Q1429" s="93" t="str">
        <f t="shared" si="45"/>
        <v>260400</v>
      </c>
    </row>
    <row r="1430" spans="1:17" ht="12.75" customHeight="1">
      <c r="A1430" s="57">
        <v>260500</v>
      </c>
      <c r="B1430" s="58" t="s">
        <v>7831</v>
      </c>
      <c r="C1430" s="57">
        <v>23802</v>
      </c>
      <c r="D1430" s="57">
        <v>260500</v>
      </c>
      <c r="E1430" s="57"/>
      <c r="F1430" s="57">
        <v>117228</v>
      </c>
      <c r="G1430" s="102"/>
      <c r="H1430" s="38"/>
      <c r="I1430" s="93" t="str">
        <f t="shared" si="44"/>
        <v/>
      </c>
      <c r="Q1430" s="93" t="str">
        <f t="shared" si="45"/>
        <v>260500</v>
      </c>
    </row>
    <row r="1431" spans="1:17" ht="12.75" customHeight="1">
      <c r="A1431" s="520">
        <v>260500</v>
      </c>
      <c r="B1431" s="58" t="s">
        <v>7831</v>
      </c>
      <c r="C1431" s="520">
        <v>23803</v>
      </c>
      <c r="D1431" s="520">
        <v>260500</v>
      </c>
      <c r="E1431" s="520"/>
      <c r="F1431" s="520">
        <v>117228</v>
      </c>
      <c r="G1431" s="518"/>
      <c r="H1431" s="518"/>
      <c r="I1431" s="93" t="str">
        <f t="shared" ref="I1431:I1495" si="46">LEFT(H1431,3)</f>
        <v/>
      </c>
      <c r="Q1431" s="93" t="str">
        <f t="shared" si="45"/>
        <v>260500</v>
      </c>
    </row>
    <row r="1432" spans="1:17" ht="12.75" customHeight="1">
      <c r="A1432" s="693">
        <v>260500</v>
      </c>
      <c r="B1432" s="58" t="s">
        <v>7831</v>
      </c>
      <c r="C1432" s="693" t="s">
        <v>8689</v>
      </c>
      <c r="D1432" s="693">
        <v>260500</v>
      </c>
      <c r="E1432" s="693"/>
      <c r="F1432" s="693">
        <v>117228</v>
      </c>
      <c r="G1432" s="694"/>
      <c r="H1432" s="694"/>
      <c r="I1432" s="695" t="str">
        <f t="shared" si="46"/>
        <v/>
      </c>
      <c r="J1432" s="696"/>
      <c r="Q1432" s="93" t="str">
        <f t="shared" si="45"/>
        <v>260500</v>
      </c>
    </row>
    <row r="1433" spans="1:17" ht="12.75" customHeight="1">
      <c r="A1433" s="584">
        <v>260600</v>
      </c>
      <c r="B1433" s="111" t="s">
        <v>9017</v>
      </c>
      <c r="C1433" s="584">
        <v>23004</v>
      </c>
      <c r="D1433" s="584">
        <v>260600</v>
      </c>
      <c r="E1433" s="584"/>
      <c r="F1433" s="584">
        <v>440000</v>
      </c>
      <c r="G1433" s="579"/>
      <c r="H1433" s="579"/>
      <c r="I1433" s="93" t="str">
        <f t="shared" si="46"/>
        <v/>
      </c>
      <c r="J1433" s="582"/>
      <c r="Q1433" s="93" t="str">
        <f t="shared" si="45"/>
        <v>260600</v>
      </c>
    </row>
    <row r="1434" spans="1:17" ht="12.75" customHeight="1">
      <c r="A1434" s="615">
        <v>260700</v>
      </c>
      <c r="B1434" s="111" t="s">
        <v>9020</v>
      </c>
      <c r="C1434" s="615">
        <v>23005</v>
      </c>
      <c r="D1434" s="615">
        <v>260700</v>
      </c>
      <c r="E1434" s="615"/>
      <c r="F1434" s="615">
        <v>440000</v>
      </c>
      <c r="G1434" s="616"/>
      <c r="H1434" s="616"/>
      <c r="I1434" s="93" t="str">
        <f t="shared" si="46"/>
        <v/>
      </c>
      <c r="J1434" s="617"/>
      <c r="Q1434" s="93" t="str">
        <f t="shared" si="45"/>
        <v>260700</v>
      </c>
    </row>
    <row r="1435" spans="1:17" ht="12.75" customHeight="1">
      <c r="A1435" s="693">
        <v>260800</v>
      </c>
      <c r="B1435" s="111" t="s">
        <v>9019</v>
      </c>
      <c r="C1435" s="584">
        <v>23004</v>
      </c>
      <c r="D1435" s="693">
        <v>260800</v>
      </c>
      <c r="E1435" s="743"/>
      <c r="F1435" s="584">
        <v>440000</v>
      </c>
      <c r="G1435" s="739"/>
      <c r="H1435" s="739"/>
      <c r="I1435" s="740" t="str">
        <f t="shared" si="46"/>
        <v/>
      </c>
      <c r="J1435" s="741"/>
      <c r="Q1435" s="93" t="str">
        <f t="shared" si="45"/>
        <v>260800</v>
      </c>
    </row>
    <row r="1436" spans="1:17" ht="12.75" customHeight="1">
      <c r="A1436" s="584">
        <v>260900</v>
      </c>
      <c r="B1436" s="111" t="s">
        <v>9022</v>
      </c>
      <c r="C1436" s="615">
        <v>23005</v>
      </c>
      <c r="D1436" s="584">
        <v>260900</v>
      </c>
      <c r="E1436" s="743"/>
      <c r="F1436" s="615">
        <v>440000</v>
      </c>
      <c r="G1436" s="739"/>
      <c r="H1436" s="739"/>
      <c r="I1436" s="740" t="str">
        <f t="shared" si="46"/>
        <v/>
      </c>
      <c r="J1436" s="741"/>
      <c r="Q1436" s="93" t="str">
        <f t="shared" si="45"/>
        <v>260900</v>
      </c>
    </row>
    <row r="1437" spans="1:17" ht="12.75" customHeight="1">
      <c r="A1437" s="799">
        <v>261000</v>
      </c>
      <c r="B1437" s="786" t="s">
        <v>9121</v>
      </c>
      <c r="C1437" s="799">
        <v>23004</v>
      </c>
      <c r="D1437" s="799">
        <v>261000</v>
      </c>
      <c r="E1437" s="799"/>
      <c r="F1437" s="799">
        <v>440000</v>
      </c>
      <c r="G1437" s="786"/>
      <c r="H1437" s="786"/>
      <c r="I1437" s="788" t="str">
        <f t="shared" si="46"/>
        <v/>
      </c>
      <c r="J1437" s="789"/>
      <c r="Q1437" s="93" t="str">
        <f t="shared" si="45"/>
        <v>261000</v>
      </c>
    </row>
    <row r="1438" spans="1:17" ht="12.75" customHeight="1">
      <c r="A1438" s="834">
        <v>261100</v>
      </c>
      <c r="B1438" s="835" t="s">
        <v>9163</v>
      </c>
      <c r="C1438" s="834">
        <v>23005</v>
      </c>
      <c r="D1438" s="834">
        <v>261100</v>
      </c>
      <c r="E1438" s="834"/>
      <c r="F1438" s="834">
        <v>440000</v>
      </c>
      <c r="G1438" s="835"/>
      <c r="H1438" s="835"/>
      <c r="I1438" s="836" t="str">
        <f t="shared" si="46"/>
        <v/>
      </c>
      <c r="J1438" s="837"/>
      <c r="Q1438" s="93" t="str">
        <f t="shared" si="45"/>
        <v>261100</v>
      </c>
    </row>
    <row r="1439" spans="1:17" ht="12.75" customHeight="1">
      <c r="A1439" s="979">
        <v>261200</v>
      </c>
      <c r="B1439" s="975" t="s">
        <v>9332</v>
      </c>
      <c r="C1439" s="979">
        <v>21212</v>
      </c>
      <c r="D1439" s="979">
        <v>261200</v>
      </c>
      <c r="E1439" s="979"/>
      <c r="F1439" s="979">
        <v>672006</v>
      </c>
      <c r="G1439" s="976">
        <v>2122</v>
      </c>
      <c r="H1439" s="976"/>
      <c r="I1439" s="977" t="str">
        <f t="shared" si="46"/>
        <v/>
      </c>
      <c r="J1439" s="978"/>
      <c r="Q1439" s="93" t="str">
        <f t="shared" si="45"/>
        <v>261200</v>
      </c>
    </row>
    <row r="1440" spans="1:17" ht="12.75" customHeight="1">
      <c r="A1440" s="615">
        <v>261300</v>
      </c>
      <c r="B1440" s="975" t="s">
        <v>9332</v>
      </c>
      <c r="C1440" s="1127">
        <v>21215</v>
      </c>
      <c r="D1440" s="1127">
        <v>261300</v>
      </c>
      <c r="E1440" s="1127"/>
      <c r="F1440" s="979">
        <v>672006</v>
      </c>
      <c r="G1440" s="1122">
        <v>2223</v>
      </c>
      <c r="H1440" s="1122"/>
      <c r="I1440" s="1129" t="str">
        <f t="shared" si="46"/>
        <v/>
      </c>
      <c r="J1440" s="1130"/>
      <c r="Q1440" s="93" t="str">
        <f t="shared" si="45"/>
        <v>261300</v>
      </c>
    </row>
    <row r="1441" spans="1:17" ht="12.75" customHeight="1">
      <c r="A1441" s="57">
        <v>280100</v>
      </c>
      <c r="B1441" s="58" t="s">
        <v>6283</v>
      </c>
      <c r="C1441" s="57">
        <v>23027</v>
      </c>
      <c r="D1441" s="57">
        <v>280100</v>
      </c>
      <c r="E1441" s="57"/>
      <c r="F1441" s="57">
        <v>812000</v>
      </c>
      <c r="G1441" s="102"/>
      <c r="H1441" s="38" t="s">
        <v>7011</v>
      </c>
      <c r="I1441" s="93" t="str">
        <f t="shared" si="46"/>
        <v>End</v>
      </c>
      <c r="M1441" s="103"/>
      <c r="Q1441" s="93" t="str">
        <f t="shared" si="45"/>
        <v>280100</v>
      </c>
    </row>
    <row r="1442" spans="1:17" ht="12.75" customHeight="1">
      <c r="A1442" s="57">
        <v>280200</v>
      </c>
      <c r="B1442" s="58" t="s">
        <v>6556</v>
      </c>
      <c r="C1442" s="57">
        <v>23028</v>
      </c>
      <c r="D1442" s="57">
        <v>280200</v>
      </c>
      <c r="E1442" s="57"/>
      <c r="F1442" s="57">
        <v>812000</v>
      </c>
      <c r="G1442" s="102"/>
      <c r="H1442" s="38"/>
      <c r="I1442" s="93" t="str">
        <f t="shared" si="46"/>
        <v/>
      </c>
      <c r="P1442" s="103"/>
      <c r="Q1442" s="93" t="str">
        <f t="shared" si="45"/>
        <v>280200</v>
      </c>
    </row>
    <row r="1443" spans="1:17" ht="12.75" customHeight="1">
      <c r="A1443" s="57">
        <v>280300</v>
      </c>
      <c r="B1443" s="58" t="s">
        <v>439</v>
      </c>
      <c r="C1443" s="57">
        <v>23037</v>
      </c>
      <c r="D1443" s="57">
        <v>280300</v>
      </c>
      <c r="E1443" s="57"/>
      <c r="F1443" s="57">
        <v>812000</v>
      </c>
      <c r="G1443" s="102"/>
      <c r="H1443" s="38" t="s">
        <v>6080</v>
      </c>
      <c r="I1443" s="93" t="str">
        <f t="shared" si="46"/>
        <v>End</v>
      </c>
      <c r="Q1443" s="93" t="str">
        <f t="shared" si="45"/>
        <v>280300</v>
      </c>
    </row>
    <row r="1444" spans="1:17" s="103" customFormat="1" ht="12.75" customHeight="1">
      <c r="A1444" s="57">
        <v>280400</v>
      </c>
      <c r="B1444" s="58" t="s">
        <v>7418</v>
      </c>
      <c r="C1444" s="57">
        <v>23029</v>
      </c>
      <c r="D1444" s="57">
        <v>280400</v>
      </c>
      <c r="E1444" s="57"/>
      <c r="F1444" s="57">
        <v>812000</v>
      </c>
      <c r="G1444" s="102"/>
      <c r="H1444" s="38"/>
      <c r="I1444" s="93" t="str">
        <f t="shared" si="46"/>
        <v/>
      </c>
      <c r="J1444" s="1"/>
      <c r="K1444" s="1"/>
      <c r="L1444" s="1"/>
      <c r="M1444" s="1"/>
      <c r="N1444" s="1"/>
      <c r="O1444" s="1"/>
      <c r="P1444" s="1"/>
      <c r="Q1444" s="93" t="str">
        <f t="shared" si="45"/>
        <v>280400</v>
      </c>
    </row>
    <row r="1445" spans="1:17" ht="12.75" customHeight="1">
      <c r="A1445" s="57">
        <v>280500</v>
      </c>
      <c r="B1445" s="58" t="s">
        <v>7798</v>
      </c>
      <c r="C1445" s="57">
        <v>23030</v>
      </c>
      <c r="D1445" s="57">
        <v>280500</v>
      </c>
      <c r="E1445" s="57"/>
      <c r="F1445" s="57">
        <v>812000</v>
      </c>
      <c r="G1445" s="102"/>
      <c r="H1445" s="38"/>
      <c r="I1445" s="93" t="str">
        <f t="shared" si="46"/>
        <v/>
      </c>
      <c r="Q1445" s="93" t="str">
        <f t="shared" si="45"/>
        <v>280500</v>
      </c>
    </row>
    <row r="1446" spans="1:17" ht="12.75" customHeight="1">
      <c r="A1446" s="57">
        <v>280600</v>
      </c>
      <c r="B1446" s="58" t="s">
        <v>8442</v>
      </c>
      <c r="C1446" s="57">
        <v>23031</v>
      </c>
      <c r="D1446" s="57">
        <v>280600</v>
      </c>
      <c r="E1446" s="57"/>
      <c r="F1446" s="57">
        <v>812000</v>
      </c>
      <c r="G1446" s="102"/>
      <c r="H1446" s="38"/>
      <c r="I1446" s="93" t="str">
        <f t="shared" si="46"/>
        <v/>
      </c>
      <c r="Q1446" s="93" t="str">
        <f t="shared" si="45"/>
        <v>280600</v>
      </c>
    </row>
    <row r="1447" spans="1:17" ht="12.75" customHeight="1">
      <c r="A1447" s="57">
        <v>280700</v>
      </c>
      <c r="B1447" s="58" t="s">
        <v>8970</v>
      </c>
      <c r="C1447" s="57">
        <v>23022</v>
      </c>
      <c r="D1447" s="57">
        <v>280700</v>
      </c>
      <c r="E1447" s="57"/>
      <c r="F1447" s="57">
        <v>812000</v>
      </c>
      <c r="G1447" s="102"/>
      <c r="H1447" s="38"/>
      <c r="I1447" s="93" t="str">
        <f t="shared" si="46"/>
        <v/>
      </c>
      <c r="Q1447" s="93" t="str">
        <f t="shared" si="45"/>
        <v>280700</v>
      </c>
    </row>
    <row r="1448" spans="1:17" ht="12.75" customHeight="1">
      <c r="A1448" s="386">
        <v>280800</v>
      </c>
      <c r="B1448" s="58" t="s">
        <v>9285</v>
      </c>
      <c r="C1448" s="57">
        <v>23023</v>
      </c>
      <c r="D1448" s="57">
        <v>280800</v>
      </c>
      <c r="E1448" s="57"/>
      <c r="F1448" s="57">
        <v>812000</v>
      </c>
      <c r="G1448" s="102"/>
      <c r="H1448" s="38"/>
      <c r="I1448" s="93" t="str">
        <f t="shared" si="46"/>
        <v/>
      </c>
      <c r="N1448" s="103"/>
      <c r="O1448" s="103"/>
      <c r="Q1448" s="93" t="str">
        <f t="shared" si="45"/>
        <v>280800</v>
      </c>
    </row>
    <row r="1449" spans="1:17" ht="12.75" customHeight="1">
      <c r="A1449" s="386">
        <v>280900</v>
      </c>
      <c r="B1449" s="58" t="s">
        <v>9577</v>
      </c>
      <c r="C1449" s="57">
        <v>23024</v>
      </c>
      <c r="D1449" s="57">
        <v>280900</v>
      </c>
      <c r="E1449" s="57"/>
      <c r="F1449" s="57">
        <v>812000</v>
      </c>
      <c r="G1449" s="102"/>
      <c r="H1449" s="38"/>
      <c r="I1449" s="93" t="str">
        <f t="shared" si="46"/>
        <v/>
      </c>
      <c r="N1449" s="103"/>
      <c r="O1449" s="103"/>
      <c r="Q1449" s="93" t="str">
        <f t="shared" si="45"/>
        <v>280900</v>
      </c>
    </row>
    <row r="1450" spans="1:17" ht="12.75" customHeight="1">
      <c r="A1450" s="105">
        <v>281000</v>
      </c>
      <c r="B1450" s="38" t="s">
        <v>9662</v>
      </c>
      <c r="C1450" s="1333">
        <v>23025</v>
      </c>
      <c r="D1450" s="1333">
        <v>281000</v>
      </c>
      <c r="E1450" s="1333"/>
      <c r="F1450" s="1333">
        <v>812000</v>
      </c>
      <c r="G1450" s="102"/>
      <c r="H1450" s="38"/>
      <c r="I1450" s="93" t="str">
        <f t="shared" si="46"/>
        <v/>
      </c>
      <c r="Q1450" s="93" t="str">
        <f t="shared" si="45"/>
        <v>281000</v>
      </c>
    </row>
    <row r="1451" spans="1:17" ht="12.75" customHeight="1">
      <c r="A1451" s="105">
        <v>281100</v>
      </c>
      <c r="B1451" s="38" t="s">
        <v>5921</v>
      </c>
      <c r="C1451" s="1055">
        <v>23026</v>
      </c>
      <c r="D1451" s="1055">
        <v>281100</v>
      </c>
      <c r="E1451" s="1050"/>
      <c r="F1451" s="1050">
        <v>812000</v>
      </c>
      <c r="G1451" s="102"/>
      <c r="H1451" s="38" t="s">
        <v>6913</v>
      </c>
      <c r="I1451" s="93" t="str">
        <f t="shared" si="46"/>
        <v>End</v>
      </c>
      <c r="K1451" s="103">
        <f>COUNTIF($I$802:$I$1451, "END")</f>
        <v>288</v>
      </c>
      <c r="Q1451" s="93" t="str">
        <f t="shared" si="45"/>
        <v>281100</v>
      </c>
    </row>
    <row r="1452" spans="1:17" ht="12.75" customHeight="1">
      <c r="A1452" s="57">
        <v>310000</v>
      </c>
      <c r="B1452" s="58" t="s">
        <v>6951</v>
      </c>
      <c r="C1452" s="57">
        <v>34002</v>
      </c>
      <c r="D1452" s="57">
        <v>310000</v>
      </c>
      <c r="E1452" s="57"/>
      <c r="F1452" s="57">
        <v>631020</v>
      </c>
      <c r="G1452" s="102"/>
      <c r="H1452" s="38"/>
      <c r="I1452" s="93" t="str">
        <f t="shared" si="46"/>
        <v/>
      </c>
      <c r="K1452" s="103"/>
      <c r="Q1452" s="93" t="str">
        <f t="shared" si="45"/>
        <v>310000</v>
      </c>
    </row>
    <row r="1453" spans="1:17" ht="12.75" customHeight="1">
      <c r="A1453" s="57">
        <v>310002</v>
      </c>
      <c r="B1453" s="103" t="s">
        <v>6718</v>
      </c>
      <c r="C1453" s="57">
        <v>34027</v>
      </c>
      <c r="D1453" s="57">
        <v>310002</v>
      </c>
      <c r="E1453" s="57"/>
      <c r="F1453" s="57">
        <v>332000</v>
      </c>
      <c r="G1453" s="102"/>
      <c r="H1453" s="38" t="s">
        <v>6778</v>
      </c>
      <c r="I1453" s="93" t="str">
        <f t="shared" si="46"/>
        <v>End</v>
      </c>
      <c r="K1453" s="103"/>
      <c r="Q1453" s="93" t="str">
        <f t="shared" si="45"/>
        <v>310002</v>
      </c>
    </row>
    <row r="1454" spans="1:17" ht="12.75" customHeight="1">
      <c r="A1454" s="57">
        <v>310003</v>
      </c>
      <c r="B1454" s="58" t="s">
        <v>3321</v>
      </c>
      <c r="C1454" s="57">
        <v>32001</v>
      </c>
      <c r="D1454" s="57">
        <v>310003</v>
      </c>
      <c r="E1454" s="57"/>
      <c r="F1454" s="57">
        <v>112102</v>
      </c>
      <c r="G1454" s="102"/>
      <c r="H1454" s="38" t="s">
        <v>6537</v>
      </c>
      <c r="I1454" s="93" t="str">
        <f t="shared" si="46"/>
        <v>End</v>
      </c>
      <c r="K1454" s="103"/>
      <c r="Q1454" s="93" t="str">
        <f t="shared" si="45"/>
        <v>310003</v>
      </c>
    </row>
    <row r="1455" spans="1:17" ht="12.75" customHeight="1">
      <c r="A1455" s="57">
        <v>310100</v>
      </c>
      <c r="B1455" s="58" t="s">
        <v>571</v>
      </c>
      <c r="C1455" s="57">
        <v>34001</v>
      </c>
      <c r="D1455" s="57">
        <v>310100</v>
      </c>
      <c r="E1455" s="57"/>
      <c r="F1455" s="57">
        <v>631020</v>
      </c>
      <c r="G1455" s="102"/>
      <c r="H1455" s="38"/>
      <c r="I1455" s="93" t="str">
        <f t="shared" si="46"/>
        <v/>
      </c>
      <c r="K1455" s="103"/>
      <c r="Q1455" s="93" t="str">
        <f t="shared" si="45"/>
        <v>310100</v>
      </c>
    </row>
    <row r="1456" spans="1:17" ht="12.75" customHeight="1">
      <c r="A1456" s="57">
        <v>310103</v>
      </c>
      <c r="B1456" s="58" t="s">
        <v>577</v>
      </c>
      <c r="C1456" s="57">
        <v>34021</v>
      </c>
      <c r="D1456" s="57">
        <v>310103</v>
      </c>
      <c r="E1456" s="57"/>
      <c r="F1456" s="57">
        <v>332000</v>
      </c>
      <c r="G1456" s="58"/>
      <c r="H1456" s="38" t="s">
        <v>6828</v>
      </c>
      <c r="I1456" s="93" t="str">
        <f t="shared" si="46"/>
        <v>End</v>
      </c>
      <c r="Q1456" s="93" t="str">
        <f t="shared" si="45"/>
        <v>310103</v>
      </c>
    </row>
    <row r="1457" spans="1:17" ht="12.75" customHeight="1">
      <c r="A1457" s="57">
        <v>310104</v>
      </c>
      <c r="B1457" s="58" t="s">
        <v>578</v>
      </c>
      <c r="C1457" s="57">
        <v>34022</v>
      </c>
      <c r="D1457" s="57">
        <v>310104</v>
      </c>
      <c r="E1457" s="57"/>
      <c r="F1457" s="57">
        <v>332000</v>
      </c>
      <c r="G1457" s="58"/>
      <c r="H1457" s="38" t="s">
        <v>6828</v>
      </c>
      <c r="I1457" s="93" t="str">
        <f t="shared" si="46"/>
        <v>End</v>
      </c>
      <c r="Q1457" s="93" t="str">
        <f t="shared" si="45"/>
        <v>310104</v>
      </c>
    </row>
    <row r="1458" spans="1:17" ht="12.75" customHeight="1">
      <c r="A1458" s="57">
        <v>310105</v>
      </c>
      <c r="B1458" s="58" t="s">
        <v>579</v>
      </c>
      <c r="C1458" s="57">
        <v>34023</v>
      </c>
      <c r="D1458" s="57">
        <v>310105</v>
      </c>
      <c r="E1458" s="57"/>
      <c r="F1458" s="57">
        <v>332000</v>
      </c>
      <c r="G1458" s="58"/>
      <c r="H1458" s="38" t="s">
        <v>6828</v>
      </c>
      <c r="I1458" s="93" t="str">
        <f t="shared" si="46"/>
        <v>End</v>
      </c>
      <c r="Q1458" s="93" t="str">
        <f t="shared" si="45"/>
        <v>310105</v>
      </c>
    </row>
    <row r="1459" spans="1:17" ht="12.75" customHeight="1">
      <c r="A1459" s="57">
        <v>310107</v>
      </c>
      <c r="B1459" s="58" t="s">
        <v>580</v>
      </c>
      <c r="C1459" s="57">
        <v>34024</v>
      </c>
      <c r="D1459" s="57">
        <v>310107</v>
      </c>
      <c r="E1459" s="57"/>
      <c r="F1459" s="57">
        <v>332000</v>
      </c>
      <c r="G1459" s="58"/>
      <c r="H1459" s="38" t="s">
        <v>6537</v>
      </c>
      <c r="I1459" s="93" t="str">
        <f t="shared" si="46"/>
        <v>End</v>
      </c>
      <c r="Q1459" s="93" t="str">
        <f t="shared" si="45"/>
        <v>310107</v>
      </c>
    </row>
    <row r="1460" spans="1:17" ht="12.75" customHeight="1">
      <c r="A1460" s="57">
        <v>310200</v>
      </c>
      <c r="B1460" s="58" t="s">
        <v>6781</v>
      </c>
      <c r="C1460" s="57">
        <v>34020</v>
      </c>
      <c r="D1460" s="57">
        <v>310200</v>
      </c>
      <c r="E1460" s="57"/>
      <c r="F1460" s="57">
        <v>332000</v>
      </c>
      <c r="G1460" s="58"/>
      <c r="H1460" s="38"/>
      <c r="I1460" s="93" t="str">
        <f t="shared" si="46"/>
        <v/>
      </c>
      <c r="N1460" s="103"/>
      <c r="O1460" s="103"/>
      <c r="Q1460" s="93" t="str">
        <f t="shared" si="45"/>
        <v>310200</v>
      </c>
    </row>
    <row r="1461" spans="1:17" ht="12.75" customHeight="1">
      <c r="A1461" s="57">
        <v>310203</v>
      </c>
      <c r="B1461" s="58" t="s">
        <v>582</v>
      </c>
      <c r="C1461" s="57">
        <v>34031</v>
      </c>
      <c r="D1461" s="57">
        <v>310203</v>
      </c>
      <c r="E1461" s="57"/>
      <c r="F1461" s="57">
        <v>332000</v>
      </c>
      <c r="G1461" s="58"/>
      <c r="H1461" s="38" t="s">
        <v>6778</v>
      </c>
      <c r="I1461" s="93" t="str">
        <f t="shared" si="46"/>
        <v>End</v>
      </c>
      <c r="N1461" s="103"/>
      <c r="O1461" s="103"/>
      <c r="Q1461" s="93" t="str">
        <f t="shared" si="45"/>
        <v>310203</v>
      </c>
    </row>
    <row r="1462" spans="1:17" ht="12.75" customHeight="1">
      <c r="A1462" s="57">
        <v>310204</v>
      </c>
      <c r="B1462" s="58" t="s">
        <v>583</v>
      </c>
      <c r="C1462" s="57">
        <v>34032</v>
      </c>
      <c r="D1462" s="57">
        <v>310204</v>
      </c>
      <c r="E1462" s="57"/>
      <c r="F1462" s="57">
        <v>332000</v>
      </c>
      <c r="G1462" s="58"/>
      <c r="H1462" s="38" t="s">
        <v>6537</v>
      </c>
      <c r="I1462" s="93" t="str">
        <f t="shared" si="46"/>
        <v>End</v>
      </c>
      <c r="M1462" s="103"/>
      <c r="N1462" s="103"/>
      <c r="O1462" s="103"/>
      <c r="Q1462" s="93" t="str">
        <f t="shared" si="45"/>
        <v>310204</v>
      </c>
    </row>
    <row r="1463" spans="1:17" ht="12.75" customHeight="1">
      <c r="A1463" s="57">
        <v>310205</v>
      </c>
      <c r="B1463" s="58" t="s">
        <v>584</v>
      </c>
      <c r="C1463" s="57">
        <v>34033</v>
      </c>
      <c r="D1463" s="57">
        <v>310205</v>
      </c>
      <c r="E1463" s="57"/>
      <c r="F1463" s="57">
        <v>332000</v>
      </c>
      <c r="G1463" s="58"/>
      <c r="H1463" s="38" t="s">
        <v>6778</v>
      </c>
      <c r="I1463" s="93" t="str">
        <f t="shared" si="46"/>
        <v>End</v>
      </c>
      <c r="M1463" s="103"/>
      <c r="N1463" s="103"/>
      <c r="O1463" s="103"/>
      <c r="P1463" s="103"/>
      <c r="Q1463" s="93" t="str">
        <f t="shared" si="45"/>
        <v>310205</v>
      </c>
    </row>
    <row r="1464" spans="1:17" ht="12.75" customHeight="1">
      <c r="A1464" s="57">
        <v>310207</v>
      </c>
      <c r="B1464" s="58" t="s">
        <v>585</v>
      </c>
      <c r="C1464" s="57">
        <v>34034</v>
      </c>
      <c r="D1464" s="57">
        <v>310207</v>
      </c>
      <c r="E1464" s="57"/>
      <c r="F1464" s="57">
        <v>332000</v>
      </c>
      <c r="G1464" s="58"/>
      <c r="H1464" s="38" t="s">
        <v>6778</v>
      </c>
      <c r="I1464" s="93" t="str">
        <f t="shared" si="46"/>
        <v>End</v>
      </c>
      <c r="M1464" s="103"/>
      <c r="N1464" s="103"/>
      <c r="O1464" s="103"/>
      <c r="P1464" s="103"/>
      <c r="Q1464" s="93" t="str">
        <f t="shared" si="45"/>
        <v>310207</v>
      </c>
    </row>
    <row r="1465" spans="1:17" s="103" customFormat="1" ht="12.75" customHeight="1">
      <c r="A1465" s="101">
        <v>310208</v>
      </c>
      <c r="B1465" s="52" t="s">
        <v>6182</v>
      </c>
      <c r="C1465" s="129">
        <v>34036</v>
      </c>
      <c r="D1465" s="129">
        <v>310208</v>
      </c>
      <c r="E1465" s="129"/>
      <c r="F1465" s="57">
        <v>332000</v>
      </c>
      <c r="G1465" s="58"/>
      <c r="H1465" s="38" t="s">
        <v>6502</v>
      </c>
      <c r="I1465" s="93" t="str">
        <f t="shared" si="46"/>
        <v>End</v>
      </c>
      <c r="J1465" s="1"/>
      <c r="K1465" s="1"/>
      <c r="L1465" s="1"/>
      <c r="Q1465" s="93" t="str">
        <f t="shared" si="45"/>
        <v>310208</v>
      </c>
    </row>
    <row r="1466" spans="1:17" s="103" customFormat="1" ht="12.75" customHeight="1">
      <c r="A1466" s="101">
        <v>310210</v>
      </c>
      <c r="B1466" s="52" t="s">
        <v>4375</v>
      </c>
      <c r="C1466" s="129">
        <v>34035</v>
      </c>
      <c r="D1466" s="129">
        <v>310210</v>
      </c>
      <c r="E1466" s="129"/>
      <c r="F1466" s="57">
        <v>332000</v>
      </c>
      <c r="G1466" s="58"/>
      <c r="H1466" s="38" t="s">
        <v>6778</v>
      </c>
      <c r="I1466" s="93" t="str">
        <f t="shared" si="46"/>
        <v>End</v>
      </c>
      <c r="J1466" s="1"/>
      <c r="K1466" s="1"/>
      <c r="L1466" s="1"/>
      <c r="Q1466" s="93" t="str">
        <f t="shared" si="45"/>
        <v>310210</v>
      </c>
    </row>
    <row r="1467" spans="1:17" s="103" customFormat="1" ht="12.75" customHeight="1">
      <c r="A1467" s="105">
        <v>310212</v>
      </c>
      <c r="B1467" s="38" t="s">
        <v>6182</v>
      </c>
      <c r="C1467" s="1050">
        <v>34036</v>
      </c>
      <c r="D1467" s="1055">
        <v>310212</v>
      </c>
      <c r="E1467" s="1050"/>
      <c r="F1467" s="1050">
        <v>332000</v>
      </c>
      <c r="G1467" s="38"/>
      <c r="H1467" s="38" t="s">
        <v>6778</v>
      </c>
      <c r="I1467" s="93" t="str">
        <f t="shared" si="46"/>
        <v>End</v>
      </c>
      <c r="J1467" s="1"/>
      <c r="K1467" s="1"/>
      <c r="L1467" s="1"/>
      <c r="Q1467" s="93" t="str">
        <f t="shared" si="45"/>
        <v>310212</v>
      </c>
    </row>
    <row r="1468" spans="1:17" s="103" customFormat="1" ht="12.75" customHeight="1">
      <c r="A1468" s="57">
        <v>310300</v>
      </c>
      <c r="B1468" s="58" t="s">
        <v>1273</v>
      </c>
      <c r="C1468" s="57">
        <v>34010</v>
      </c>
      <c r="D1468" s="57">
        <v>310300</v>
      </c>
      <c r="E1468" s="57"/>
      <c r="F1468" s="57">
        <v>332050</v>
      </c>
      <c r="G1468" s="58"/>
      <c r="H1468" s="38"/>
      <c r="I1468" s="93" t="str">
        <f t="shared" si="46"/>
        <v/>
      </c>
      <c r="J1468" s="1"/>
      <c r="K1468" s="1"/>
      <c r="L1468" s="1"/>
      <c r="Q1468" s="93" t="str">
        <f t="shared" si="45"/>
        <v>310300</v>
      </c>
    </row>
    <row r="1469" spans="1:17" s="103" customFormat="1" ht="12.75" customHeight="1">
      <c r="A1469" s="57">
        <v>310303</v>
      </c>
      <c r="B1469" s="58" t="s">
        <v>586</v>
      </c>
      <c r="C1469" s="57">
        <v>34010</v>
      </c>
      <c r="D1469" s="57">
        <v>310303</v>
      </c>
      <c r="E1469" s="57"/>
      <c r="F1469" s="57">
        <v>332050</v>
      </c>
      <c r="G1469" s="58"/>
      <c r="H1469" s="38" t="s">
        <v>6701</v>
      </c>
      <c r="I1469" s="93" t="str">
        <f t="shared" si="46"/>
        <v>End</v>
      </c>
      <c r="J1469" s="1"/>
      <c r="K1469" s="1"/>
      <c r="L1469" s="1"/>
      <c r="Q1469" s="93" t="str">
        <f t="shared" si="45"/>
        <v>310303</v>
      </c>
    </row>
    <row r="1470" spans="1:17" s="103" customFormat="1" ht="12.75" customHeight="1">
      <c r="A1470" s="57">
        <v>310304</v>
      </c>
      <c r="B1470" s="58" t="s">
        <v>587</v>
      </c>
      <c r="C1470" s="57">
        <v>34011</v>
      </c>
      <c r="D1470" s="57">
        <v>310304</v>
      </c>
      <c r="E1470" s="57"/>
      <c r="F1470" s="57">
        <v>332050</v>
      </c>
      <c r="G1470" s="58"/>
      <c r="H1470" s="38" t="s">
        <v>6701</v>
      </c>
      <c r="I1470" s="93" t="str">
        <f t="shared" si="46"/>
        <v>End</v>
      </c>
      <c r="J1470" s="1"/>
      <c r="K1470" s="1"/>
      <c r="L1470" s="1"/>
      <c r="Q1470" s="93" t="str">
        <f t="shared" si="45"/>
        <v>310304</v>
      </c>
    </row>
    <row r="1471" spans="1:17" s="103" customFormat="1" ht="12.75" customHeight="1">
      <c r="A1471" s="57">
        <v>310305</v>
      </c>
      <c r="B1471" s="58" t="s">
        <v>588</v>
      </c>
      <c r="C1471" s="57">
        <v>34012</v>
      </c>
      <c r="D1471" s="57">
        <v>310305</v>
      </c>
      <c r="E1471" s="57"/>
      <c r="F1471" s="57">
        <v>332050</v>
      </c>
      <c r="G1471" s="58"/>
      <c r="H1471" s="38" t="s">
        <v>6701</v>
      </c>
      <c r="I1471" s="93" t="str">
        <f t="shared" si="46"/>
        <v>End</v>
      </c>
      <c r="J1471" s="1"/>
      <c r="K1471" s="1"/>
      <c r="L1471" s="1"/>
      <c r="Q1471" s="93" t="str">
        <f t="shared" si="45"/>
        <v>310305</v>
      </c>
    </row>
    <row r="1472" spans="1:17" s="103" customFormat="1" ht="12.75" customHeight="1">
      <c r="A1472" s="57">
        <v>310307</v>
      </c>
      <c r="B1472" s="58" t="s">
        <v>589</v>
      </c>
      <c r="C1472" s="57">
        <v>34013</v>
      </c>
      <c r="D1472" s="57">
        <v>310307</v>
      </c>
      <c r="E1472" s="57"/>
      <c r="F1472" s="57">
        <v>332050</v>
      </c>
      <c r="G1472" s="58"/>
      <c r="H1472" s="38" t="s">
        <v>6701</v>
      </c>
      <c r="I1472" s="93" t="str">
        <f t="shared" si="46"/>
        <v>End</v>
      </c>
      <c r="J1472" s="1"/>
      <c r="K1472" s="1"/>
      <c r="L1472" s="1"/>
      <c r="Q1472" s="93" t="str">
        <f t="shared" si="45"/>
        <v>310307</v>
      </c>
    </row>
    <row r="1473" spans="1:17" s="103" customFormat="1" ht="12.75" customHeight="1">
      <c r="A1473" s="57">
        <v>310310</v>
      </c>
      <c r="B1473" s="58" t="s">
        <v>5212</v>
      </c>
      <c r="C1473" s="57">
        <v>34013</v>
      </c>
      <c r="D1473" s="57">
        <v>310310</v>
      </c>
      <c r="E1473" s="57"/>
      <c r="F1473" s="57">
        <v>332050</v>
      </c>
      <c r="G1473" s="58"/>
      <c r="H1473" s="38" t="s">
        <v>6701</v>
      </c>
      <c r="I1473" s="93" t="str">
        <f t="shared" si="46"/>
        <v>End</v>
      </c>
      <c r="J1473" s="1"/>
      <c r="K1473" s="1"/>
      <c r="L1473" s="1"/>
      <c r="Q1473" s="93" t="str">
        <f t="shared" si="45"/>
        <v>310310</v>
      </c>
    </row>
    <row r="1474" spans="1:17" s="103" customFormat="1" ht="12.75" customHeight="1">
      <c r="A1474" s="57">
        <v>310400</v>
      </c>
      <c r="B1474" s="58" t="s">
        <v>6780</v>
      </c>
      <c r="C1474" s="57">
        <v>34030</v>
      </c>
      <c r="D1474" s="57">
        <v>310400</v>
      </c>
      <c r="E1474" s="57"/>
      <c r="F1474" s="57">
        <v>332000</v>
      </c>
      <c r="G1474" s="58"/>
      <c r="H1474" s="38"/>
      <c r="I1474" s="93" t="str">
        <f t="shared" si="46"/>
        <v/>
      </c>
      <c r="J1474" s="1"/>
      <c r="K1474" s="1"/>
      <c r="L1474" s="1"/>
      <c r="M1474" s="1" t="s">
        <v>6700</v>
      </c>
      <c r="Q1474" s="93" t="str">
        <f t="shared" si="45"/>
        <v>310400</v>
      </c>
    </row>
    <row r="1475" spans="1:17" s="103" customFormat="1" ht="12.75" customHeight="1">
      <c r="A1475" s="57">
        <v>310403</v>
      </c>
      <c r="B1475" s="58" t="s">
        <v>2409</v>
      </c>
      <c r="C1475" s="57">
        <v>32010</v>
      </c>
      <c r="D1475" s="57">
        <v>310403</v>
      </c>
      <c r="E1475" s="57"/>
      <c r="F1475" s="57">
        <v>332000</v>
      </c>
      <c r="G1475" s="58"/>
      <c r="H1475" s="38" t="s">
        <v>6623</v>
      </c>
      <c r="I1475" s="93" t="str">
        <f t="shared" si="46"/>
        <v>End</v>
      </c>
      <c r="J1475" s="1"/>
      <c r="K1475" s="1"/>
      <c r="L1475" s="1"/>
      <c r="Q1475" s="93" t="str">
        <f t="shared" si="45"/>
        <v>310403</v>
      </c>
    </row>
    <row r="1476" spans="1:17" s="103" customFormat="1" ht="12.75" customHeight="1">
      <c r="A1476" s="57">
        <v>310404</v>
      </c>
      <c r="B1476" s="58" t="s">
        <v>2411</v>
      </c>
      <c r="C1476" s="57">
        <v>32011</v>
      </c>
      <c r="D1476" s="57">
        <v>310404</v>
      </c>
      <c r="E1476" s="57"/>
      <c r="F1476" s="57">
        <v>510103</v>
      </c>
      <c r="G1476" s="58"/>
      <c r="H1476" s="38"/>
      <c r="I1476" s="93" t="str">
        <f t="shared" si="46"/>
        <v/>
      </c>
      <c r="J1476" s="1"/>
      <c r="K1476" s="1"/>
      <c r="L1476" s="1"/>
      <c r="Q1476" s="93" t="str">
        <f t="shared" si="45"/>
        <v>310404</v>
      </c>
    </row>
    <row r="1477" spans="1:17" s="103" customFormat="1" ht="12.75" customHeight="1">
      <c r="A1477" s="57">
        <v>310405</v>
      </c>
      <c r="B1477" s="58" t="s">
        <v>6557</v>
      </c>
      <c r="C1477" s="57">
        <v>32012</v>
      </c>
      <c r="D1477" s="57">
        <v>310405</v>
      </c>
      <c r="E1477" s="57"/>
      <c r="F1477" s="57">
        <v>510103</v>
      </c>
      <c r="G1477" s="58"/>
      <c r="H1477" s="38"/>
      <c r="I1477" s="93" t="str">
        <f t="shared" si="46"/>
        <v/>
      </c>
      <c r="J1477" s="1"/>
      <c r="K1477" s="1"/>
      <c r="L1477" s="1"/>
      <c r="Q1477" s="93" t="str">
        <f t="shared" si="45"/>
        <v>310405</v>
      </c>
    </row>
    <row r="1478" spans="1:17" s="103" customFormat="1" ht="12.75" customHeight="1">
      <c r="A1478" s="57">
        <v>310500</v>
      </c>
      <c r="B1478" s="58" t="s">
        <v>3122</v>
      </c>
      <c r="C1478" s="57">
        <v>35001</v>
      </c>
      <c r="D1478" s="57">
        <v>310500</v>
      </c>
      <c r="E1478" s="57"/>
      <c r="F1478" s="57">
        <v>530200</v>
      </c>
      <c r="G1478" s="58"/>
      <c r="H1478" s="38"/>
      <c r="I1478" s="93" t="str">
        <f t="shared" si="46"/>
        <v/>
      </c>
      <c r="J1478" s="1"/>
      <c r="K1478" s="1"/>
      <c r="L1478" s="1"/>
      <c r="Q1478" s="93" t="str">
        <f t="shared" si="45"/>
        <v>310500</v>
      </c>
    </row>
    <row r="1479" spans="1:17" s="103" customFormat="1" ht="12.75" customHeight="1">
      <c r="A1479" s="57">
        <v>310503</v>
      </c>
      <c r="B1479" s="88" t="s">
        <v>976</v>
      </c>
      <c r="C1479" s="57">
        <v>32010</v>
      </c>
      <c r="D1479" s="57">
        <v>310503</v>
      </c>
      <c r="E1479" s="57"/>
      <c r="F1479" s="57">
        <v>510103</v>
      </c>
      <c r="G1479" s="58"/>
      <c r="H1479" s="38"/>
      <c r="I1479" s="93" t="str">
        <f t="shared" si="46"/>
        <v/>
      </c>
      <c r="J1479" s="1"/>
      <c r="K1479" s="1"/>
      <c r="L1479" s="1"/>
      <c r="Q1479" s="93" t="str">
        <f t="shared" si="45"/>
        <v>310503</v>
      </c>
    </row>
    <row r="1480" spans="1:17" s="103" customFormat="1" ht="12.75" customHeight="1">
      <c r="A1480" s="105">
        <v>310504</v>
      </c>
      <c r="B1480" s="38" t="s">
        <v>4160</v>
      </c>
      <c r="C1480" s="1050">
        <v>35004</v>
      </c>
      <c r="D1480" s="1050">
        <v>310504</v>
      </c>
      <c r="E1480" s="1050"/>
      <c r="F1480" s="1050">
        <v>123011</v>
      </c>
      <c r="G1480" s="38"/>
      <c r="H1480" s="38" t="s">
        <v>6537</v>
      </c>
      <c r="I1480" s="93" t="str">
        <f t="shared" si="46"/>
        <v>End</v>
      </c>
      <c r="J1480" s="1"/>
      <c r="K1480" s="1"/>
      <c r="L1480" s="1"/>
      <c r="Q1480" s="93" t="str">
        <f t="shared" si="45"/>
        <v>310504</v>
      </c>
    </row>
    <row r="1481" spans="1:17" s="103" customFormat="1" ht="12.75" customHeight="1">
      <c r="A1481" s="57">
        <v>310600</v>
      </c>
      <c r="B1481" s="58" t="s">
        <v>3728</v>
      </c>
      <c r="C1481" s="57" t="s">
        <v>1821</v>
      </c>
      <c r="D1481" s="57" t="s">
        <v>1820</v>
      </c>
      <c r="E1481" s="57"/>
      <c r="F1481" s="57" t="s">
        <v>1901</v>
      </c>
      <c r="G1481" s="58"/>
      <c r="H1481" s="38" t="s">
        <v>5173</v>
      </c>
      <c r="I1481" s="93" t="str">
        <f t="shared" si="46"/>
        <v>End</v>
      </c>
      <c r="J1481" s="1"/>
      <c r="K1481" s="1"/>
      <c r="L1481" s="1"/>
      <c r="Q1481" s="93" t="str">
        <f t="shared" si="45"/>
        <v>310600</v>
      </c>
    </row>
    <row r="1482" spans="1:17" s="103" customFormat="1" ht="12.75" customHeight="1">
      <c r="A1482" s="105">
        <v>310603</v>
      </c>
      <c r="B1482" s="38" t="s">
        <v>3485</v>
      </c>
      <c r="C1482" s="464">
        <v>35005</v>
      </c>
      <c r="D1482" s="464">
        <v>310603</v>
      </c>
      <c r="E1482" s="464"/>
      <c r="F1482" s="464">
        <v>126018</v>
      </c>
      <c r="G1482" s="38"/>
      <c r="H1482" s="38" t="s">
        <v>6537</v>
      </c>
      <c r="I1482" s="93" t="str">
        <f t="shared" si="46"/>
        <v>End</v>
      </c>
      <c r="J1482" s="1"/>
      <c r="K1482" s="1"/>
      <c r="L1482" s="1"/>
      <c r="Q1482" s="93" t="str">
        <f t="shared" si="45"/>
        <v>310603</v>
      </c>
    </row>
    <row r="1483" spans="1:17" s="103" customFormat="1" ht="12.75" customHeight="1">
      <c r="A1483" s="57">
        <v>310700</v>
      </c>
      <c r="B1483" s="58" t="s">
        <v>116</v>
      </c>
      <c r="C1483" s="57">
        <v>35003</v>
      </c>
      <c r="D1483" s="57">
        <v>310700</v>
      </c>
      <c r="E1483" s="57"/>
      <c r="F1483" s="57">
        <v>310001</v>
      </c>
      <c r="G1483" s="58"/>
      <c r="H1483" s="38"/>
      <c r="I1483" s="93" t="str">
        <f t="shared" si="46"/>
        <v/>
      </c>
      <c r="J1483" s="1"/>
      <c r="K1483" s="1"/>
      <c r="L1483" s="1"/>
      <c r="Q1483" s="93" t="str">
        <f t="shared" si="45"/>
        <v>310700</v>
      </c>
    </row>
    <row r="1484" spans="1:17" s="103" customFormat="1" ht="12.75" customHeight="1">
      <c r="A1484" s="57">
        <v>310800</v>
      </c>
      <c r="B1484" s="103" t="s">
        <v>3282</v>
      </c>
      <c r="C1484" s="57">
        <v>35007</v>
      </c>
      <c r="D1484" s="57">
        <v>310800</v>
      </c>
      <c r="E1484" s="57"/>
      <c r="F1484" s="57">
        <v>470000</v>
      </c>
      <c r="G1484" s="58"/>
      <c r="H1484" s="38"/>
      <c r="I1484" s="93" t="str">
        <f t="shared" si="46"/>
        <v/>
      </c>
      <c r="J1484" s="1"/>
      <c r="K1484" s="1"/>
      <c r="L1484" s="1"/>
      <c r="Q1484" s="93" t="str">
        <f t="shared" si="45"/>
        <v>310800</v>
      </c>
    </row>
    <row r="1485" spans="1:17" s="103" customFormat="1" ht="12.75" customHeight="1">
      <c r="A1485" s="57">
        <v>310803</v>
      </c>
      <c r="B1485" s="38" t="s">
        <v>1536</v>
      </c>
      <c r="C1485" s="57">
        <v>35006</v>
      </c>
      <c r="D1485" s="57">
        <v>310803</v>
      </c>
      <c r="E1485" s="57"/>
      <c r="F1485" s="57">
        <v>127020</v>
      </c>
      <c r="G1485" s="58"/>
      <c r="H1485" s="38" t="s">
        <v>6293</v>
      </c>
      <c r="I1485" s="93" t="str">
        <f t="shared" si="46"/>
        <v>End</v>
      </c>
      <c r="J1485" s="1"/>
      <c r="K1485" s="1"/>
      <c r="L1485" s="1"/>
      <c r="Q1485" s="93" t="str">
        <f t="shared" si="45"/>
        <v>310803</v>
      </c>
    </row>
    <row r="1486" spans="1:17" s="103" customFormat="1" ht="12.75" customHeight="1">
      <c r="A1486" s="57">
        <v>310811</v>
      </c>
      <c r="B1486" s="38" t="s">
        <v>1536</v>
      </c>
      <c r="C1486" s="57">
        <v>35006</v>
      </c>
      <c r="D1486" s="57">
        <v>310811</v>
      </c>
      <c r="E1486" s="57"/>
      <c r="F1486" s="57">
        <v>127020</v>
      </c>
      <c r="G1486" s="58"/>
      <c r="H1486" s="38" t="s">
        <v>6382</v>
      </c>
      <c r="I1486" s="93" t="str">
        <f t="shared" si="46"/>
        <v>End</v>
      </c>
      <c r="J1486" s="1"/>
      <c r="K1486" s="1"/>
      <c r="L1486" s="1"/>
      <c r="Q1486" s="93" t="str">
        <f t="shared" ref="Q1486:Q1549" si="47">TEXT($A1486,0)</f>
        <v>310811</v>
      </c>
    </row>
    <row r="1487" spans="1:17" s="103" customFormat="1" ht="12.75" customHeight="1">
      <c r="A1487" s="57">
        <v>310900</v>
      </c>
      <c r="B1487" s="38" t="s">
        <v>6180</v>
      </c>
      <c r="C1487" s="57">
        <v>34040</v>
      </c>
      <c r="D1487" s="57">
        <v>310900</v>
      </c>
      <c r="E1487" s="57"/>
      <c r="F1487" s="57">
        <v>332000</v>
      </c>
      <c r="G1487" s="58"/>
      <c r="H1487" s="38"/>
      <c r="I1487" s="93" t="str">
        <f t="shared" si="46"/>
        <v/>
      </c>
      <c r="J1487" s="1"/>
      <c r="K1487" s="1"/>
      <c r="L1487" s="1"/>
      <c r="Q1487" s="93" t="str">
        <f t="shared" si="47"/>
        <v>310900</v>
      </c>
    </row>
    <row r="1488" spans="1:17" s="103" customFormat="1" ht="12.75" customHeight="1">
      <c r="A1488" s="713">
        <v>311000</v>
      </c>
      <c r="B1488" s="712" t="s">
        <v>8986</v>
      </c>
      <c r="C1488" s="713">
        <v>34002</v>
      </c>
      <c r="D1488" s="713">
        <v>311000</v>
      </c>
      <c r="E1488" s="713"/>
      <c r="F1488" s="713">
        <v>634000</v>
      </c>
      <c r="G1488" s="715"/>
      <c r="H1488" s="714"/>
      <c r="I1488" s="93" t="str">
        <f t="shared" si="46"/>
        <v/>
      </c>
      <c r="J1488" s="716"/>
      <c r="K1488" s="1"/>
      <c r="L1488" s="1"/>
      <c r="Q1488" s="93" t="str">
        <f t="shared" si="47"/>
        <v>311000</v>
      </c>
    </row>
    <row r="1489" spans="1:17" s="103" customFormat="1" ht="12.75" customHeight="1">
      <c r="A1489" s="431">
        <v>311100</v>
      </c>
      <c r="B1489" s="38" t="s">
        <v>9119</v>
      </c>
      <c r="C1489" s="431">
        <v>34041</v>
      </c>
      <c r="D1489" s="431">
        <v>311100</v>
      </c>
      <c r="E1489" s="431"/>
      <c r="F1489" s="431">
        <v>332000</v>
      </c>
      <c r="G1489" s="422"/>
      <c r="H1489" s="38"/>
      <c r="I1489" s="93" t="str">
        <f t="shared" si="46"/>
        <v/>
      </c>
      <c r="J1489" s="547"/>
      <c r="K1489" s="1"/>
      <c r="Q1489" s="93" t="str">
        <f t="shared" si="47"/>
        <v>311100</v>
      </c>
    </row>
    <row r="1490" spans="1:17" s="103" customFormat="1" ht="12.75" customHeight="1">
      <c r="A1490" s="1161">
        <v>311200</v>
      </c>
      <c r="B1490" s="1163" t="s">
        <v>9521</v>
      </c>
      <c r="C1490" s="1161">
        <v>34030</v>
      </c>
      <c r="D1490" s="1161">
        <v>311200</v>
      </c>
      <c r="E1490" s="1161"/>
      <c r="F1490" s="431">
        <v>332000</v>
      </c>
      <c r="G1490" s="1162"/>
      <c r="H1490" s="1163"/>
      <c r="I1490" s="1164" t="str">
        <f t="shared" si="46"/>
        <v/>
      </c>
      <c r="J1490" s="1165"/>
      <c r="K1490" s="1"/>
      <c r="Q1490" s="93" t="str">
        <f t="shared" si="47"/>
        <v>311200</v>
      </c>
    </row>
    <row r="1491" spans="1:17" s="103" customFormat="1" ht="12.75" customHeight="1">
      <c r="A1491" s="1408">
        <v>311300</v>
      </c>
      <c r="B1491" s="1396" t="s">
        <v>9811</v>
      </c>
      <c r="C1491" s="713">
        <v>34002</v>
      </c>
      <c r="D1491" s="1408">
        <v>311300</v>
      </c>
      <c r="E1491" s="1408"/>
      <c r="F1491" s="1408">
        <v>611200</v>
      </c>
      <c r="G1491" s="1409"/>
      <c r="H1491" s="1396"/>
      <c r="I1491" s="1398" t="str">
        <f>LEFT(H1491,3)</f>
        <v/>
      </c>
      <c r="J1491" s="1399"/>
      <c r="K1491" s="1"/>
      <c r="Q1491" s="93" t="str">
        <f t="shared" si="47"/>
        <v>311300</v>
      </c>
    </row>
    <row r="1492" spans="1:17" s="103" customFormat="1" ht="12.75" customHeight="1">
      <c r="A1492" s="57">
        <v>320000</v>
      </c>
      <c r="B1492" s="58" t="s">
        <v>6445</v>
      </c>
      <c r="C1492" s="57">
        <v>31000</v>
      </c>
      <c r="D1492" s="57">
        <v>320000</v>
      </c>
      <c r="E1492" s="57"/>
      <c r="F1492" s="57">
        <v>331000</v>
      </c>
      <c r="G1492" s="58"/>
      <c r="H1492" s="38"/>
      <c r="I1492" s="93" t="str">
        <f t="shared" si="46"/>
        <v/>
      </c>
      <c r="J1492" s="1"/>
      <c r="K1492" s="1"/>
      <c r="Q1492" s="93" t="str">
        <f t="shared" si="47"/>
        <v>320000</v>
      </c>
    </row>
    <row r="1493" spans="1:17" s="103" customFormat="1" ht="12.75" customHeight="1">
      <c r="A1493" s="431">
        <v>320002</v>
      </c>
      <c r="B1493" s="58" t="s">
        <v>9758</v>
      </c>
      <c r="C1493" s="431">
        <v>31007</v>
      </c>
      <c r="D1493" s="431">
        <v>320002</v>
      </c>
      <c r="E1493" s="431"/>
      <c r="F1493" s="57">
        <v>331000</v>
      </c>
      <c r="G1493" s="422"/>
      <c r="H1493" s="38"/>
      <c r="I1493" s="93" t="str">
        <f t="shared" si="46"/>
        <v/>
      </c>
      <c r="J1493" s="547"/>
      <c r="K1493" s="1"/>
      <c r="Q1493" s="93" t="str">
        <f t="shared" si="47"/>
        <v>320002</v>
      </c>
    </row>
    <row r="1494" spans="1:17" s="103" customFormat="1" ht="12.75" customHeight="1">
      <c r="A1494" s="57">
        <v>320003</v>
      </c>
      <c r="B1494" s="58" t="s">
        <v>6440</v>
      </c>
      <c r="C1494" s="57">
        <v>31001</v>
      </c>
      <c r="D1494" s="57">
        <v>320003</v>
      </c>
      <c r="E1494" s="57"/>
      <c r="F1494" s="57">
        <v>331000</v>
      </c>
      <c r="G1494" s="58"/>
      <c r="H1494" s="38"/>
      <c r="I1494" s="93" t="str">
        <f t="shared" si="46"/>
        <v/>
      </c>
      <c r="J1494" s="1"/>
      <c r="K1494" s="1"/>
      <c r="Q1494" s="93" t="str">
        <f t="shared" si="47"/>
        <v>320003</v>
      </c>
    </row>
    <row r="1495" spans="1:17" s="103" customFormat="1" ht="12.75" customHeight="1">
      <c r="A1495" s="57">
        <v>320004</v>
      </c>
      <c r="B1495" s="58" t="s">
        <v>6441</v>
      </c>
      <c r="C1495" s="57">
        <v>31002</v>
      </c>
      <c r="D1495" s="57">
        <v>320004</v>
      </c>
      <c r="E1495" s="57"/>
      <c r="F1495" s="57">
        <v>331000</v>
      </c>
      <c r="G1495" s="58"/>
      <c r="H1495" s="38"/>
      <c r="I1495" s="93" t="str">
        <f t="shared" si="46"/>
        <v/>
      </c>
      <c r="J1495" s="1"/>
      <c r="K1495" s="1"/>
      <c r="L1495" s="1"/>
      <c r="Q1495" s="93" t="str">
        <f t="shared" si="47"/>
        <v>320004</v>
      </c>
    </row>
    <row r="1496" spans="1:17" s="103" customFormat="1" ht="12.75" customHeight="1">
      <c r="A1496" s="57">
        <v>320005</v>
      </c>
      <c r="B1496" s="58" t="s">
        <v>6442</v>
      </c>
      <c r="C1496" s="57">
        <v>31003</v>
      </c>
      <c r="D1496" s="57">
        <v>320005</v>
      </c>
      <c r="E1496" s="57"/>
      <c r="F1496" s="57">
        <v>331000</v>
      </c>
      <c r="G1496" s="58"/>
      <c r="H1496" s="38"/>
      <c r="I1496" s="93" t="str">
        <f t="shared" ref="I1496:I1560" si="48">LEFT(H1496,3)</f>
        <v/>
      </c>
      <c r="J1496" s="1"/>
      <c r="K1496" s="1"/>
      <c r="L1496" s="1"/>
      <c r="Q1496" s="93" t="str">
        <f t="shared" si="47"/>
        <v>320005</v>
      </c>
    </row>
    <row r="1497" spans="1:17" s="103" customFormat="1" ht="12.75" customHeight="1">
      <c r="A1497" s="57">
        <v>320007</v>
      </c>
      <c r="B1497" s="58" t="s">
        <v>6443</v>
      </c>
      <c r="C1497" s="57">
        <v>31004</v>
      </c>
      <c r="D1497" s="57">
        <v>320007</v>
      </c>
      <c r="E1497" s="57"/>
      <c r="F1497" s="57">
        <v>331000</v>
      </c>
      <c r="G1497" s="58"/>
      <c r="H1497" s="38"/>
      <c r="I1497" s="93" t="str">
        <f t="shared" si="48"/>
        <v/>
      </c>
      <c r="J1497" s="1"/>
      <c r="K1497" s="1"/>
      <c r="L1497" s="1"/>
      <c r="Q1497" s="93" t="str">
        <f t="shared" si="47"/>
        <v>320007</v>
      </c>
    </row>
    <row r="1498" spans="1:17" s="103" customFormat="1" ht="12.75" customHeight="1">
      <c r="A1498" s="57">
        <v>320008</v>
      </c>
      <c r="B1498" s="58" t="s">
        <v>3604</v>
      </c>
      <c r="C1498" s="57">
        <v>31005</v>
      </c>
      <c r="D1498" s="57">
        <v>320008</v>
      </c>
      <c r="E1498" s="57"/>
      <c r="F1498" s="57">
        <v>331000</v>
      </c>
      <c r="G1498" s="58"/>
      <c r="H1498" s="38" t="s">
        <v>5306</v>
      </c>
      <c r="I1498" s="93" t="str">
        <f t="shared" si="48"/>
        <v>End</v>
      </c>
      <c r="J1498" s="1"/>
      <c r="K1498" s="1"/>
      <c r="L1498" s="1"/>
      <c r="Q1498" s="93" t="str">
        <f t="shared" si="47"/>
        <v>320008</v>
      </c>
    </row>
    <row r="1499" spans="1:17" s="103" customFormat="1" ht="12.75" customHeight="1">
      <c r="A1499" s="57">
        <v>320010</v>
      </c>
      <c r="B1499" s="58" t="s">
        <v>6444</v>
      </c>
      <c r="C1499" s="57">
        <v>31006</v>
      </c>
      <c r="D1499" s="57">
        <v>320010</v>
      </c>
      <c r="E1499" s="57"/>
      <c r="F1499" s="57">
        <v>331000</v>
      </c>
      <c r="G1499" s="58"/>
      <c r="H1499" s="38"/>
      <c r="I1499" s="93" t="str">
        <f t="shared" si="48"/>
        <v/>
      </c>
      <c r="J1499" s="1"/>
      <c r="K1499" s="1"/>
      <c r="L1499" s="1"/>
      <c r="Q1499" s="93" t="str">
        <f t="shared" si="47"/>
        <v>320010</v>
      </c>
    </row>
    <row r="1500" spans="1:17" s="103" customFormat="1" ht="12.75" customHeight="1">
      <c r="A1500" s="1408">
        <v>320013</v>
      </c>
      <c r="B1500" s="58" t="s">
        <v>9830</v>
      </c>
      <c r="C1500" s="1408">
        <v>32013</v>
      </c>
      <c r="D1500" s="1408">
        <v>320013</v>
      </c>
      <c r="E1500" s="1408"/>
      <c r="F1500" s="1408">
        <v>331000</v>
      </c>
      <c r="G1500" s="1409"/>
      <c r="H1500" s="1396"/>
      <c r="I1500" s="1398" t="str">
        <f>LEFT(H1500,3)</f>
        <v/>
      </c>
      <c r="J1500" s="1399"/>
      <c r="K1500" s="1"/>
      <c r="L1500" s="1"/>
      <c r="Q1500" s="93" t="str">
        <f t="shared" si="47"/>
        <v>320013</v>
      </c>
    </row>
    <row r="1501" spans="1:17" s="103" customFormat="1" ht="12.75" customHeight="1">
      <c r="A1501" s="57">
        <v>320020</v>
      </c>
      <c r="B1501" s="58" t="s">
        <v>3322</v>
      </c>
      <c r="C1501" s="57">
        <v>32002</v>
      </c>
      <c r="D1501" s="57">
        <v>310703</v>
      </c>
      <c r="E1501" s="57"/>
      <c r="F1501" s="57">
        <v>112103</v>
      </c>
      <c r="G1501" s="58"/>
      <c r="H1501" s="38" t="s">
        <v>5191</v>
      </c>
      <c r="I1501" s="93" t="str">
        <f t="shared" si="48"/>
        <v>End</v>
      </c>
      <c r="J1501" s="1"/>
      <c r="K1501" s="1"/>
      <c r="L1501" s="1"/>
      <c r="Q1501" s="93" t="str">
        <f t="shared" si="47"/>
        <v>320020</v>
      </c>
    </row>
    <row r="1502" spans="1:17" s="103" customFormat="1" ht="12.75" customHeight="1">
      <c r="A1502" s="57">
        <v>320100</v>
      </c>
      <c r="B1502" s="58" t="s">
        <v>2229</v>
      </c>
      <c r="C1502" s="57">
        <v>36000</v>
      </c>
      <c r="D1502" s="57">
        <v>320100</v>
      </c>
      <c r="E1502" s="57"/>
      <c r="F1502" s="57">
        <v>332060</v>
      </c>
      <c r="G1502" s="58"/>
      <c r="H1502" s="38"/>
      <c r="I1502" s="93" t="str">
        <f t="shared" si="48"/>
        <v/>
      </c>
      <c r="J1502" s="1"/>
      <c r="L1502" s="1"/>
      <c r="Q1502" s="93" t="str">
        <f t="shared" si="47"/>
        <v>320100</v>
      </c>
    </row>
    <row r="1503" spans="1:17" s="103" customFormat="1" ht="12.75" customHeight="1">
      <c r="A1503" s="387">
        <v>320103</v>
      </c>
      <c r="B1503" s="58" t="s">
        <v>2653</v>
      </c>
      <c r="C1503" s="388">
        <v>32009</v>
      </c>
      <c r="D1503" s="388">
        <v>320103</v>
      </c>
      <c r="E1503" s="388"/>
      <c r="F1503" s="388">
        <v>126018</v>
      </c>
      <c r="G1503" s="389"/>
      <c r="H1503" s="38"/>
      <c r="I1503" s="93" t="str">
        <f t="shared" si="48"/>
        <v/>
      </c>
      <c r="J1503" s="1"/>
      <c r="K1503" s="1"/>
      <c r="L1503" s="1"/>
      <c r="Q1503" s="93" t="str">
        <f t="shared" si="47"/>
        <v>320103</v>
      </c>
    </row>
    <row r="1504" spans="1:17" s="103" customFormat="1" ht="12.75" customHeight="1">
      <c r="A1504" s="387">
        <v>320104</v>
      </c>
      <c r="B1504" s="58" t="s">
        <v>5373</v>
      </c>
      <c r="C1504" s="388">
        <v>36000</v>
      </c>
      <c r="D1504" s="388">
        <v>320104</v>
      </c>
      <c r="E1504" s="388"/>
      <c r="F1504" s="388">
        <v>332060</v>
      </c>
      <c r="G1504" s="389"/>
      <c r="H1504" s="38"/>
      <c r="I1504" s="93" t="str">
        <f t="shared" si="48"/>
        <v/>
      </c>
      <c r="J1504" s="1"/>
      <c r="K1504" s="1"/>
      <c r="L1504" s="1"/>
      <c r="Q1504" s="93" t="str">
        <f t="shared" si="47"/>
        <v>320104</v>
      </c>
    </row>
    <row r="1505" spans="1:17" s="103" customFormat="1" ht="12.75" customHeight="1">
      <c r="A1505" s="387">
        <v>320200</v>
      </c>
      <c r="B1505" s="58" t="s">
        <v>2231</v>
      </c>
      <c r="C1505" s="388">
        <v>36000</v>
      </c>
      <c r="D1505" s="388">
        <v>320200</v>
      </c>
      <c r="E1505" s="388"/>
      <c r="F1505" s="388">
        <v>332060</v>
      </c>
      <c r="G1505" s="389"/>
      <c r="H1505" s="38"/>
      <c r="I1505" s="93" t="str">
        <f t="shared" si="48"/>
        <v/>
      </c>
      <c r="J1505" s="1"/>
      <c r="K1505" s="1"/>
      <c r="L1505" s="1"/>
      <c r="Q1505" s="93" t="str">
        <f t="shared" si="47"/>
        <v>320200</v>
      </c>
    </row>
    <row r="1506" spans="1:17" s="103" customFormat="1" ht="12.75" customHeight="1">
      <c r="A1506" s="387">
        <v>320203</v>
      </c>
      <c r="B1506" s="58" t="s">
        <v>4060</v>
      </c>
      <c r="C1506" s="388" t="s">
        <v>4061</v>
      </c>
      <c r="D1506" s="388">
        <v>320203</v>
      </c>
      <c r="E1506" s="388"/>
      <c r="F1506" s="388">
        <v>112105</v>
      </c>
      <c r="G1506" s="389"/>
      <c r="H1506" s="38"/>
      <c r="I1506" s="93" t="str">
        <f t="shared" si="48"/>
        <v/>
      </c>
      <c r="J1506" s="1"/>
      <c r="K1506" s="1"/>
      <c r="L1506" s="1"/>
      <c r="Q1506" s="93" t="str">
        <f t="shared" si="47"/>
        <v>320203</v>
      </c>
    </row>
    <row r="1507" spans="1:17" s="103" customFormat="1" ht="12.75" customHeight="1">
      <c r="A1507" s="57">
        <v>320300</v>
      </c>
      <c r="B1507" s="58" t="s">
        <v>6834</v>
      </c>
      <c r="C1507" s="57">
        <v>35000</v>
      </c>
      <c r="D1507" s="57">
        <v>320300</v>
      </c>
      <c r="E1507" s="57"/>
      <c r="F1507" s="57">
        <v>332100</v>
      </c>
      <c r="G1507" s="58"/>
      <c r="H1507" s="38" t="s">
        <v>9716</v>
      </c>
      <c r="I1507" s="93" t="str">
        <f t="shared" si="48"/>
        <v>End</v>
      </c>
      <c r="J1507" s="1"/>
      <c r="K1507" s="1"/>
      <c r="L1507" s="1"/>
      <c r="Q1507" s="93" t="str">
        <f t="shared" si="47"/>
        <v>320300</v>
      </c>
    </row>
    <row r="1508" spans="1:17" s="103" customFormat="1" ht="12.75" customHeight="1">
      <c r="A1508" s="57">
        <v>320400</v>
      </c>
      <c r="B1508" s="58" t="s">
        <v>2665</v>
      </c>
      <c r="C1508" s="57">
        <v>32005</v>
      </c>
      <c r="D1508" s="57">
        <v>320400</v>
      </c>
      <c r="E1508" s="57"/>
      <c r="F1508" s="57">
        <v>127014</v>
      </c>
      <c r="G1508" s="58"/>
      <c r="H1508" s="38"/>
      <c r="I1508" s="93" t="str">
        <f t="shared" si="48"/>
        <v/>
      </c>
      <c r="J1508" s="1"/>
      <c r="K1508" s="1"/>
      <c r="L1508" s="1"/>
      <c r="Q1508" s="93" t="str">
        <f t="shared" si="47"/>
        <v>320400</v>
      </c>
    </row>
    <row r="1509" spans="1:17" s="103" customFormat="1" ht="12.75" customHeight="1">
      <c r="A1509" s="57">
        <v>320500</v>
      </c>
      <c r="B1509" s="58" t="s">
        <v>2666</v>
      </c>
      <c r="C1509" s="57">
        <v>32007</v>
      </c>
      <c r="D1509" s="57">
        <v>320500</v>
      </c>
      <c r="E1509" s="57"/>
      <c r="F1509" s="57">
        <v>112105</v>
      </c>
      <c r="G1509" s="58"/>
      <c r="H1509" s="38" t="s">
        <v>6773</v>
      </c>
      <c r="I1509" s="93" t="str">
        <f t="shared" si="48"/>
        <v>End</v>
      </c>
      <c r="J1509" s="1"/>
      <c r="K1509" s="1"/>
      <c r="L1509" s="1"/>
      <c r="Q1509" s="93" t="str">
        <f t="shared" si="47"/>
        <v>320500</v>
      </c>
    </row>
    <row r="1510" spans="1:17" s="103" customFormat="1" ht="12.75" customHeight="1">
      <c r="A1510" s="57">
        <v>320600</v>
      </c>
      <c r="B1510" s="58" t="s">
        <v>2667</v>
      </c>
      <c r="C1510" s="57">
        <v>32008</v>
      </c>
      <c r="D1510" s="57">
        <v>320600</v>
      </c>
      <c r="E1510" s="57"/>
      <c r="F1510" s="57">
        <v>112108</v>
      </c>
      <c r="G1510" s="58"/>
      <c r="H1510" s="38"/>
      <c r="I1510" s="93" t="str">
        <f t="shared" si="48"/>
        <v/>
      </c>
      <c r="J1510" s="1"/>
      <c r="K1510" s="1"/>
      <c r="L1510" s="1"/>
      <c r="Q1510" s="93" t="str">
        <f t="shared" si="47"/>
        <v>320600</v>
      </c>
    </row>
    <row r="1511" spans="1:17" s="103" customFormat="1" ht="12.75" customHeight="1">
      <c r="A1511" s="57">
        <v>320700</v>
      </c>
      <c r="B1511" s="58" t="s">
        <v>2668</v>
      </c>
      <c r="C1511" s="57">
        <v>32004</v>
      </c>
      <c r="D1511" s="57">
        <v>320700</v>
      </c>
      <c r="E1511" s="57"/>
      <c r="F1511" s="57">
        <v>127012</v>
      </c>
      <c r="G1511" s="58"/>
      <c r="H1511" s="38"/>
      <c r="I1511" s="93" t="str">
        <f t="shared" si="48"/>
        <v/>
      </c>
      <c r="J1511" s="1"/>
      <c r="K1511" s="1"/>
      <c r="L1511" s="1"/>
      <c r="N1511" s="1"/>
      <c r="O1511" s="1"/>
      <c r="Q1511" s="93" t="str">
        <f t="shared" si="47"/>
        <v>320700</v>
      </c>
    </row>
    <row r="1512" spans="1:17" s="103" customFormat="1" ht="12.75" customHeight="1">
      <c r="A1512" s="57">
        <v>320800</v>
      </c>
      <c r="B1512" s="58" t="s">
        <v>2669</v>
      </c>
      <c r="C1512" s="57">
        <v>32006</v>
      </c>
      <c r="D1512" s="57">
        <v>320800</v>
      </c>
      <c r="E1512" s="57"/>
      <c r="F1512" s="57">
        <v>112107</v>
      </c>
      <c r="G1512" s="58"/>
      <c r="H1512" s="38"/>
      <c r="I1512" s="93" t="str">
        <f t="shared" si="48"/>
        <v/>
      </c>
      <c r="J1512" s="1"/>
      <c r="K1512" s="1"/>
      <c r="L1512" s="1"/>
      <c r="N1512" s="1"/>
      <c r="O1512" s="1"/>
      <c r="Q1512" s="93" t="str">
        <f t="shared" si="47"/>
        <v>320800</v>
      </c>
    </row>
    <row r="1513" spans="1:17" s="103" customFormat="1" ht="12.75" customHeight="1">
      <c r="A1513" s="57">
        <v>320900</v>
      </c>
      <c r="B1513" s="38" t="s">
        <v>7486</v>
      </c>
      <c r="C1513" s="57">
        <v>36000</v>
      </c>
      <c r="D1513" s="57">
        <v>320900</v>
      </c>
      <c r="E1513" s="57"/>
      <c r="F1513" s="57">
        <v>332060</v>
      </c>
      <c r="G1513" s="58"/>
      <c r="H1513" s="38" t="s">
        <v>8406</v>
      </c>
      <c r="I1513" s="93" t="str">
        <f t="shared" si="48"/>
        <v>End</v>
      </c>
      <c r="J1513" s="1"/>
      <c r="K1513" s="1"/>
      <c r="L1513" s="1"/>
      <c r="M1513" s="1"/>
      <c r="Q1513" s="93" t="str">
        <f t="shared" si="47"/>
        <v>320900</v>
      </c>
    </row>
    <row r="1514" spans="1:17" s="103" customFormat="1" ht="12.75" customHeight="1">
      <c r="A1514" s="57">
        <v>321000</v>
      </c>
      <c r="B1514" s="38" t="s">
        <v>6282</v>
      </c>
      <c r="C1514" s="57">
        <v>36000</v>
      </c>
      <c r="D1514" s="57">
        <v>321000</v>
      </c>
      <c r="E1514" s="57"/>
      <c r="F1514" s="57">
        <v>332060</v>
      </c>
      <c r="G1514" s="58"/>
      <c r="H1514" s="38" t="s">
        <v>8406</v>
      </c>
      <c r="I1514" s="93" t="str">
        <f t="shared" si="48"/>
        <v>End</v>
      </c>
      <c r="J1514" s="1"/>
      <c r="K1514" s="1"/>
      <c r="L1514" s="1"/>
      <c r="M1514" s="1"/>
      <c r="N1514" s="1"/>
      <c r="O1514" s="1"/>
      <c r="P1514" s="1"/>
      <c r="Q1514" s="93" t="str">
        <f t="shared" si="47"/>
        <v>321000</v>
      </c>
    </row>
    <row r="1515" spans="1:17" s="103" customFormat="1" ht="12.75" customHeight="1">
      <c r="A1515" s="57">
        <v>321100</v>
      </c>
      <c r="B1515" s="38" t="s">
        <v>6767</v>
      </c>
      <c r="C1515" s="57">
        <v>36000</v>
      </c>
      <c r="D1515" s="57">
        <v>321100</v>
      </c>
      <c r="E1515" s="57"/>
      <c r="F1515" s="57">
        <v>332060</v>
      </c>
      <c r="G1515" s="58"/>
      <c r="H1515" s="38"/>
      <c r="I1515" s="93" t="str">
        <f t="shared" si="48"/>
        <v/>
      </c>
      <c r="J1515" s="1"/>
      <c r="K1515" s="1"/>
      <c r="N1515" s="1"/>
      <c r="O1515" s="1"/>
      <c r="P1515" s="1"/>
      <c r="Q1515" s="93" t="str">
        <f t="shared" si="47"/>
        <v>321100</v>
      </c>
    </row>
    <row r="1516" spans="1:17" ht="12.75" customHeight="1">
      <c r="A1516" s="57">
        <v>321200</v>
      </c>
      <c r="B1516" s="38" t="s">
        <v>6768</v>
      </c>
      <c r="C1516" s="57">
        <v>36000</v>
      </c>
      <c r="D1516" s="57">
        <v>321200</v>
      </c>
      <c r="E1516" s="57"/>
      <c r="F1516" s="57">
        <v>332060</v>
      </c>
      <c r="G1516" s="58"/>
      <c r="H1516" s="38"/>
      <c r="I1516" s="93" t="str">
        <f t="shared" si="48"/>
        <v/>
      </c>
      <c r="L1516" s="103"/>
      <c r="P1516" s="103"/>
      <c r="Q1516" s="93" t="str">
        <f t="shared" si="47"/>
        <v>321200</v>
      </c>
    </row>
    <row r="1517" spans="1:17" ht="12.75" customHeight="1">
      <c r="A1517" s="57">
        <v>321300</v>
      </c>
      <c r="B1517" s="38" t="s">
        <v>6762</v>
      </c>
      <c r="C1517" s="57">
        <v>36000</v>
      </c>
      <c r="D1517" s="57">
        <v>321300</v>
      </c>
      <c r="E1517" s="57"/>
      <c r="F1517" s="57">
        <v>332060</v>
      </c>
      <c r="G1517" s="58"/>
      <c r="H1517" s="38"/>
      <c r="I1517" s="93" t="str">
        <f t="shared" si="48"/>
        <v/>
      </c>
      <c r="L1517" s="103"/>
      <c r="Q1517" s="93" t="str">
        <f t="shared" si="47"/>
        <v>321300</v>
      </c>
    </row>
    <row r="1518" spans="1:17" s="103" customFormat="1" ht="12.75" customHeight="1">
      <c r="A1518" s="57">
        <v>321400</v>
      </c>
      <c r="B1518" s="38" t="s">
        <v>6924</v>
      </c>
      <c r="C1518" s="57">
        <v>36000</v>
      </c>
      <c r="D1518" s="57">
        <v>321400</v>
      </c>
      <c r="E1518" s="57"/>
      <c r="F1518" s="57">
        <v>332060</v>
      </c>
      <c r="G1518" s="58"/>
      <c r="H1518" s="38"/>
      <c r="I1518" s="93" t="str">
        <f t="shared" si="48"/>
        <v/>
      </c>
      <c r="J1518" s="1"/>
      <c r="K1518" s="1"/>
      <c r="M1518" s="1"/>
      <c r="P1518" s="1"/>
      <c r="Q1518" s="93" t="str">
        <f t="shared" si="47"/>
        <v>321400</v>
      </c>
    </row>
    <row r="1519" spans="1:17" ht="12.75" customHeight="1">
      <c r="A1519" s="57">
        <v>321500</v>
      </c>
      <c r="B1519" s="38" t="s">
        <v>8216</v>
      </c>
      <c r="C1519" s="57">
        <v>36000</v>
      </c>
      <c r="D1519" s="57">
        <v>321500</v>
      </c>
      <c r="E1519" s="57"/>
      <c r="F1519" s="57">
        <v>332060</v>
      </c>
      <c r="G1519" s="58"/>
      <c r="H1519" s="38" t="s">
        <v>9122</v>
      </c>
      <c r="I1519" s="93" t="str">
        <f t="shared" si="48"/>
        <v>End</v>
      </c>
      <c r="L1519" s="103"/>
      <c r="Q1519" s="93" t="str">
        <f t="shared" si="47"/>
        <v>321500</v>
      </c>
    </row>
    <row r="1520" spans="1:17" ht="12.75" customHeight="1">
      <c r="A1520" s="615">
        <v>321600</v>
      </c>
      <c r="B1520" s="633" t="s">
        <v>8600</v>
      </c>
      <c r="C1520" s="615">
        <v>31000</v>
      </c>
      <c r="D1520" s="615">
        <v>321600</v>
      </c>
      <c r="E1520" s="615"/>
      <c r="F1520" s="615">
        <v>331000</v>
      </c>
      <c r="G1520" s="618"/>
      <c r="H1520" s="616"/>
      <c r="I1520" s="93" t="str">
        <f t="shared" si="48"/>
        <v/>
      </c>
      <c r="J1520" s="617"/>
      <c r="L1520" s="103"/>
      <c r="M1520" s="103"/>
      <c r="Q1520" s="93" t="str">
        <f t="shared" si="47"/>
        <v>321600</v>
      </c>
    </row>
    <row r="1521" spans="1:17" ht="12.75" customHeight="1">
      <c r="A1521" s="1270">
        <v>321700</v>
      </c>
      <c r="B1521" s="1258" t="s">
        <v>9640</v>
      </c>
      <c r="C1521" s="1270">
        <v>31000</v>
      </c>
      <c r="D1521" s="1270">
        <v>321700</v>
      </c>
      <c r="E1521" s="1270"/>
      <c r="F1521" s="1270">
        <v>331000</v>
      </c>
      <c r="G1521" s="1271"/>
      <c r="H1521" s="1260"/>
      <c r="I1521" s="1261" t="str">
        <f t="shared" si="48"/>
        <v/>
      </c>
      <c r="J1521" s="1262"/>
      <c r="L1521" s="103"/>
      <c r="M1521" s="103"/>
      <c r="Q1521" s="93" t="str">
        <f t="shared" si="47"/>
        <v>321700</v>
      </c>
    </row>
    <row r="1522" spans="1:17" ht="12.75" customHeight="1">
      <c r="A1522" s="57">
        <v>330006</v>
      </c>
      <c r="B1522" s="58" t="s">
        <v>922</v>
      </c>
      <c r="C1522" s="57">
        <v>33000</v>
      </c>
      <c r="D1522" s="57">
        <v>330006</v>
      </c>
      <c r="E1522" s="57"/>
      <c r="F1522" s="57">
        <v>663000</v>
      </c>
      <c r="G1522" s="58"/>
      <c r="H1522" s="38" t="s">
        <v>2944</v>
      </c>
      <c r="I1522" s="93" t="str">
        <f t="shared" si="48"/>
        <v>End</v>
      </c>
      <c r="L1522" s="103"/>
      <c r="M1522" s="103"/>
      <c r="Q1522" s="93" t="str">
        <f t="shared" si="47"/>
        <v>330006</v>
      </c>
    </row>
    <row r="1523" spans="1:17" ht="12.75" customHeight="1">
      <c r="A1523" s="57">
        <v>330008</v>
      </c>
      <c r="B1523" s="58" t="s">
        <v>924</v>
      </c>
      <c r="C1523" s="57">
        <v>33000</v>
      </c>
      <c r="D1523" s="57">
        <v>330008</v>
      </c>
      <c r="E1523" s="57"/>
      <c r="F1523" s="57">
        <v>661000</v>
      </c>
      <c r="G1523" s="58"/>
      <c r="H1523" s="38" t="s">
        <v>2944</v>
      </c>
      <c r="I1523" s="93" t="str">
        <f t="shared" si="48"/>
        <v>End</v>
      </c>
      <c r="L1523" s="103"/>
      <c r="M1523" s="103"/>
      <c r="Q1523" s="93" t="str">
        <f t="shared" si="47"/>
        <v>330008</v>
      </c>
    </row>
    <row r="1524" spans="1:17" ht="12.75" customHeight="1">
      <c r="A1524" s="57">
        <v>330508</v>
      </c>
      <c r="B1524" s="58" t="s">
        <v>705</v>
      </c>
      <c r="C1524" s="57">
        <v>33410</v>
      </c>
      <c r="D1524" s="57">
        <v>330508</v>
      </c>
      <c r="E1524" s="57"/>
      <c r="F1524" s="57">
        <v>663000</v>
      </c>
      <c r="G1524" s="58"/>
      <c r="H1524" s="38" t="s">
        <v>2944</v>
      </c>
      <c r="I1524" s="93" t="str">
        <f t="shared" si="48"/>
        <v>End</v>
      </c>
      <c r="L1524" s="103"/>
      <c r="P1524" s="103"/>
      <c r="Q1524" s="93" t="str">
        <f t="shared" si="47"/>
        <v>330508</v>
      </c>
    </row>
    <row r="1525" spans="1:17" ht="12.75" customHeight="1">
      <c r="A1525" s="57">
        <v>330608</v>
      </c>
      <c r="B1525" s="58" t="s">
        <v>706</v>
      </c>
      <c r="C1525" s="57">
        <v>33420</v>
      </c>
      <c r="D1525" s="57">
        <v>330608</v>
      </c>
      <c r="E1525" s="57"/>
      <c r="F1525" s="57">
        <v>663000</v>
      </c>
      <c r="G1525" s="58"/>
      <c r="H1525" s="38" t="s">
        <v>2944</v>
      </c>
      <c r="I1525" s="93" t="str">
        <f t="shared" si="48"/>
        <v>End</v>
      </c>
      <c r="K1525" s="103"/>
      <c r="L1525" s="103"/>
      <c r="Q1525" s="93" t="str">
        <f t="shared" si="47"/>
        <v>330608</v>
      </c>
    </row>
    <row r="1526" spans="1:17" s="103" customFormat="1" ht="12.75" customHeight="1">
      <c r="A1526" s="57">
        <v>330708</v>
      </c>
      <c r="B1526" s="58" t="s">
        <v>1261</v>
      </c>
      <c r="C1526" s="57">
        <v>33501</v>
      </c>
      <c r="D1526" s="57">
        <v>330708</v>
      </c>
      <c r="E1526" s="57"/>
      <c r="F1526" s="57">
        <v>663000</v>
      </c>
      <c r="G1526" s="58"/>
      <c r="H1526" s="38" t="s">
        <v>2944</v>
      </c>
      <c r="I1526" s="93" t="str">
        <f t="shared" si="48"/>
        <v>End</v>
      </c>
      <c r="J1526" s="1"/>
      <c r="M1526" s="1"/>
      <c r="N1526" s="1"/>
      <c r="O1526" s="1"/>
      <c r="P1526" s="1"/>
      <c r="Q1526" s="93" t="str">
        <f t="shared" si="47"/>
        <v>330708</v>
      </c>
    </row>
    <row r="1527" spans="1:17" ht="12.75" customHeight="1">
      <c r="A1527" s="57">
        <v>330808</v>
      </c>
      <c r="B1527" s="58" t="s">
        <v>707</v>
      </c>
      <c r="C1527" s="57">
        <v>33600</v>
      </c>
      <c r="D1527" s="57">
        <v>330808</v>
      </c>
      <c r="E1527" s="57"/>
      <c r="F1527" s="57">
        <v>663000</v>
      </c>
      <c r="G1527" s="58"/>
      <c r="H1527" s="38" t="s">
        <v>2944</v>
      </c>
      <c r="I1527" s="93" t="str">
        <f t="shared" si="48"/>
        <v>End</v>
      </c>
      <c r="K1527" s="103"/>
      <c r="L1527" s="103"/>
      <c r="N1527" s="103"/>
      <c r="O1527" s="103"/>
      <c r="Q1527" s="93" t="str">
        <f t="shared" si="47"/>
        <v>330808</v>
      </c>
    </row>
    <row r="1528" spans="1:17" ht="12.75" customHeight="1">
      <c r="A1528" s="57">
        <v>331000</v>
      </c>
      <c r="B1528" s="58" t="s">
        <v>3348</v>
      </c>
      <c r="C1528" s="57">
        <v>33100</v>
      </c>
      <c r="D1528" s="57">
        <v>330108</v>
      </c>
      <c r="E1528" s="57"/>
      <c r="F1528" s="57">
        <v>663000</v>
      </c>
      <c r="G1528" s="58"/>
      <c r="H1528" s="38" t="s">
        <v>2944</v>
      </c>
      <c r="I1528" s="93" t="str">
        <f t="shared" si="48"/>
        <v>End</v>
      </c>
      <c r="K1528" s="103"/>
      <c r="L1528" s="103"/>
      <c r="N1528" s="103"/>
      <c r="O1528" s="103"/>
      <c r="Q1528" s="93" t="str">
        <f t="shared" si="47"/>
        <v>331000</v>
      </c>
    </row>
    <row r="1529" spans="1:17" ht="12.75" customHeight="1">
      <c r="A1529" s="57">
        <v>331008</v>
      </c>
      <c r="B1529" s="58" t="s">
        <v>1613</v>
      </c>
      <c r="C1529" s="57">
        <v>33700</v>
      </c>
      <c r="D1529" s="57">
        <v>331008</v>
      </c>
      <c r="E1529" s="57"/>
      <c r="F1529" s="57">
        <v>672006</v>
      </c>
      <c r="G1529" s="58"/>
      <c r="H1529" s="38" t="s">
        <v>2944</v>
      </c>
      <c r="I1529" s="93" t="str">
        <f t="shared" si="48"/>
        <v>End</v>
      </c>
      <c r="K1529" s="103"/>
      <c r="L1529" s="103"/>
      <c r="M1529" s="103"/>
      <c r="N1529" s="103"/>
      <c r="O1529" s="103"/>
      <c r="Q1529" s="93" t="str">
        <f t="shared" si="47"/>
        <v>331008</v>
      </c>
    </row>
    <row r="1530" spans="1:17" ht="12.75" customHeight="1">
      <c r="A1530" s="57">
        <v>331010</v>
      </c>
      <c r="B1530" s="58" t="s">
        <v>708</v>
      </c>
      <c r="C1530" s="57">
        <v>33101</v>
      </c>
      <c r="D1530" s="57">
        <v>330108</v>
      </c>
      <c r="E1530" s="57"/>
      <c r="F1530" s="57">
        <v>125034</v>
      </c>
      <c r="G1530" s="58"/>
      <c r="H1530" s="38" t="s">
        <v>2944</v>
      </c>
      <c r="I1530" s="93" t="str">
        <f t="shared" si="48"/>
        <v>End</v>
      </c>
      <c r="K1530" s="103"/>
      <c r="L1530" s="103"/>
      <c r="M1530" s="103"/>
      <c r="P1530" s="103"/>
      <c r="Q1530" s="93" t="str">
        <f t="shared" si="47"/>
        <v>331010</v>
      </c>
    </row>
    <row r="1531" spans="1:17" ht="12.75" customHeight="1">
      <c r="A1531" s="57">
        <v>331020</v>
      </c>
      <c r="B1531" s="58" t="s">
        <v>709</v>
      </c>
      <c r="C1531" s="57">
        <v>33102</v>
      </c>
      <c r="D1531" s="57">
        <v>330108</v>
      </c>
      <c r="E1531" s="57"/>
      <c r="F1531" s="57">
        <v>125033</v>
      </c>
      <c r="G1531" s="58"/>
      <c r="H1531" s="38" t="s">
        <v>2944</v>
      </c>
      <c r="I1531" s="93" t="str">
        <f t="shared" si="48"/>
        <v>End</v>
      </c>
      <c r="K1531" s="103"/>
      <c r="L1531" s="103"/>
      <c r="M1531" s="103"/>
      <c r="P1531" s="103"/>
      <c r="Q1531" s="93" t="str">
        <f t="shared" si="47"/>
        <v>331020</v>
      </c>
    </row>
    <row r="1532" spans="1:17" s="103" customFormat="1" ht="12.75" customHeight="1">
      <c r="A1532" s="57">
        <v>331030</v>
      </c>
      <c r="B1532" s="58" t="s">
        <v>710</v>
      </c>
      <c r="C1532" s="57">
        <v>33103</v>
      </c>
      <c r="D1532" s="57">
        <v>330108</v>
      </c>
      <c r="E1532" s="57"/>
      <c r="F1532" s="57">
        <v>333100</v>
      </c>
      <c r="G1532" s="58"/>
      <c r="H1532" s="38" t="s">
        <v>2944</v>
      </c>
      <c r="I1532" s="93" t="str">
        <f t="shared" si="48"/>
        <v>End</v>
      </c>
      <c r="J1532" s="1"/>
      <c r="M1532" s="1"/>
      <c r="N1532" s="1"/>
      <c r="O1532" s="1"/>
      <c r="Q1532" s="93" t="str">
        <f t="shared" si="47"/>
        <v>331030</v>
      </c>
    </row>
    <row r="1533" spans="1:17" s="103" customFormat="1" ht="12.75" customHeight="1">
      <c r="A1533" s="57">
        <v>331108</v>
      </c>
      <c r="B1533" s="58" t="s">
        <v>931</v>
      </c>
      <c r="C1533" s="57">
        <v>33501</v>
      </c>
      <c r="D1533" s="57">
        <v>331108</v>
      </c>
      <c r="E1533" s="57"/>
      <c r="F1533" s="57">
        <v>703000</v>
      </c>
      <c r="G1533" s="58"/>
      <c r="H1533" s="38" t="s">
        <v>2944</v>
      </c>
      <c r="I1533" s="93" t="str">
        <f t="shared" si="48"/>
        <v>End</v>
      </c>
      <c r="J1533" s="1"/>
      <c r="M1533" s="1"/>
      <c r="N1533" s="1"/>
      <c r="O1533" s="1"/>
      <c r="P1533" s="1"/>
      <c r="Q1533" s="93" t="str">
        <f t="shared" si="47"/>
        <v>331108</v>
      </c>
    </row>
    <row r="1534" spans="1:17" s="103" customFormat="1" ht="12.75" customHeight="1">
      <c r="A1534" s="57">
        <v>331208</v>
      </c>
      <c r="B1534" s="58" t="s">
        <v>932</v>
      </c>
      <c r="C1534" s="57">
        <v>33501</v>
      </c>
      <c r="D1534" s="57">
        <v>331208</v>
      </c>
      <c r="E1534" s="57"/>
      <c r="F1534" s="57">
        <v>704000</v>
      </c>
      <c r="G1534" s="58"/>
      <c r="H1534" s="38" t="s">
        <v>2944</v>
      </c>
      <c r="I1534" s="93" t="str">
        <f t="shared" si="48"/>
        <v>End</v>
      </c>
      <c r="J1534" s="1"/>
      <c r="M1534" s="1"/>
      <c r="N1534" s="1"/>
      <c r="O1534" s="1"/>
      <c r="P1534" s="1"/>
      <c r="Q1534" s="93" t="str">
        <f t="shared" si="47"/>
        <v>331208</v>
      </c>
    </row>
    <row r="1535" spans="1:17" ht="12.75" customHeight="1">
      <c r="A1535" s="57">
        <v>331308</v>
      </c>
      <c r="B1535" s="58" t="s">
        <v>933</v>
      </c>
      <c r="C1535" s="57">
        <v>33501</v>
      </c>
      <c r="D1535" s="57">
        <v>331308</v>
      </c>
      <c r="E1535" s="57"/>
      <c r="F1535" s="57">
        <v>700000</v>
      </c>
      <c r="G1535" s="58"/>
      <c r="H1535" s="38" t="s">
        <v>2944</v>
      </c>
      <c r="I1535" s="93" t="str">
        <f t="shared" si="48"/>
        <v>End</v>
      </c>
      <c r="K1535" s="103"/>
      <c r="L1535" s="103"/>
      <c r="N1535" s="103"/>
      <c r="O1535" s="103"/>
      <c r="Q1535" s="93" t="str">
        <f t="shared" si="47"/>
        <v>331308</v>
      </c>
    </row>
    <row r="1536" spans="1:17" ht="12.75" customHeight="1">
      <c r="A1536" s="57">
        <v>331408</v>
      </c>
      <c r="B1536" s="58" t="s">
        <v>934</v>
      </c>
      <c r="C1536" s="57">
        <v>33501</v>
      </c>
      <c r="D1536" s="57">
        <v>331408</v>
      </c>
      <c r="E1536" s="57"/>
      <c r="F1536" s="57">
        <v>720000</v>
      </c>
      <c r="G1536" s="58"/>
      <c r="H1536" s="38" t="s">
        <v>2944</v>
      </c>
      <c r="I1536" s="93" t="str">
        <f t="shared" si="48"/>
        <v>End</v>
      </c>
      <c r="K1536" s="103"/>
      <c r="L1536" s="103"/>
      <c r="Q1536" s="93" t="str">
        <f t="shared" si="47"/>
        <v>331408</v>
      </c>
    </row>
    <row r="1537" spans="1:17" ht="12.75" customHeight="1">
      <c r="A1537" s="57">
        <v>331508</v>
      </c>
      <c r="B1537" s="58" t="s">
        <v>711</v>
      </c>
      <c r="C1537" s="57">
        <v>33501</v>
      </c>
      <c r="D1537" s="57">
        <v>331508</v>
      </c>
      <c r="E1537" s="57"/>
      <c r="F1537" s="57">
        <v>663000</v>
      </c>
      <c r="G1537" s="58"/>
      <c r="H1537" s="38" t="s">
        <v>2944</v>
      </c>
      <c r="I1537" s="93" t="str">
        <f t="shared" si="48"/>
        <v>End</v>
      </c>
      <c r="K1537" s="103"/>
      <c r="L1537" s="103"/>
      <c r="M1537" s="103"/>
      <c r="Q1537" s="93" t="str">
        <f t="shared" si="47"/>
        <v>331508</v>
      </c>
    </row>
    <row r="1538" spans="1:17" ht="12.75" customHeight="1">
      <c r="A1538" s="57">
        <v>332000</v>
      </c>
      <c r="B1538" s="58" t="s">
        <v>1617</v>
      </c>
      <c r="C1538" s="57">
        <v>33200</v>
      </c>
      <c r="D1538" s="57">
        <v>330208</v>
      </c>
      <c r="E1538" s="57"/>
      <c r="F1538" s="57">
        <v>663000</v>
      </c>
      <c r="G1538" s="58"/>
      <c r="H1538" s="38" t="s">
        <v>2944</v>
      </c>
      <c r="I1538" s="93" t="str">
        <f t="shared" si="48"/>
        <v>End</v>
      </c>
      <c r="K1538" s="103"/>
      <c r="L1538" s="103"/>
      <c r="N1538" s="103"/>
      <c r="O1538" s="103"/>
      <c r="P1538" s="103"/>
      <c r="Q1538" s="93" t="str">
        <f t="shared" si="47"/>
        <v>332000</v>
      </c>
    </row>
    <row r="1539" spans="1:17" ht="12.75" customHeight="1">
      <c r="A1539" s="57">
        <v>332010</v>
      </c>
      <c r="B1539" s="58" t="s">
        <v>1615</v>
      </c>
      <c r="C1539" s="57">
        <v>33201</v>
      </c>
      <c r="D1539" s="57">
        <v>330208</v>
      </c>
      <c r="E1539" s="57"/>
      <c r="F1539" s="57">
        <v>333600</v>
      </c>
      <c r="G1539" s="58"/>
      <c r="H1539" s="38" t="s">
        <v>2944</v>
      </c>
      <c r="I1539" s="93" t="str">
        <f t="shared" si="48"/>
        <v>End</v>
      </c>
      <c r="K1539" s="103"/>
      <c r="L1539" s="103"/>
      <c r="N1539" s="103"/>
      <c r="O1539" s="103"/>
      <c r="Q1539" s="93" t="str">
        <f t="shared" si="47"/>
        <v>332010</v>
      </c>
    </row>
    <row r="1540" spans="1:17" s="103" customFormat="1" ht="12.75" customHeight="1">
      <c r="A1540" s="101">
        <v>332020</v>
      </c>
      <c r="B1540" s="52" t="s">
        <v>1616</v>
      </c>
      <c r="C1540" s="129">
        <v>33202</v>
      </c>
      <c r="D1540" s="129">
        <v>330208</v>
      </c>
      <c r="E1540" s="129"/>
      <c r="F1540" s="129">
        <v>333602</v>
      </c>
      <c r="G1540" s="52"/>
      <c r="H1540" s="38" t="s">
        <v>2944</v>
      </c>
      <c r="I1540" s="93" t="str">
        <f t="shared" si="48"/>
        <v>End</v>
      </c>
      <c r="J1540" s="1"/>
      <c r="N1540" s="1"/>
      <c r="O1540" s="1"/>
      <c r="P1540" s="1"/>
      <c r="Q1540" s="93" t="str">
        <f t="shared" si="47"/>
        <v>332020</v>
      </c>
    </row>
    <row r="1541" spans="1:17" ht="12.75" customHeight="1">
      <c r="A1541" s="57">
        <v>333000</v>
      </c>
      <c r="B1541" s="58" t="s">
        <v>712</v>
      </c>
      <c r="C1541" s="57">
        <v>33300</v>
      </c>
      <c r="D1541" s="57">
        <v>330308</v>
      </c>
      <c r="E1541" s="57"/>
      <c r="F1541" s="57">
        <v>663000</v>
      </c>
      <c r="G1541" s="58"/>
      <c r="H1541" s="38" t="s">
        <v>2944</v>
      </c>
      <c r="I1541" s="93" t="str">
        <f t="shared" si="48"/>
        <v>End</v>
      </c>
      <c r="K1541" s="103"/>
      <c r="L1541" s="103"/>
      <c r="M1541" s="103"/>
      <c r="P1541" s="103"/>
      <c r="Q1541" s="93" t="str">
        <f t="shared" si="47"/>
        <v>333000</v>
      </c>
    </row>
    <row r="1542" spans="1:17" ht="12.75" customHeight="1">
      <c r="A1542" s="57">
        <v>333010</v>
      </c>
      <c r="B1542" s="58" t="s">
        <v>713</v>
      </c>
      <c r="C1542" s="57">
        <v>33301</v>
      </c>
      <c r="D1542" s="57">
        <v>330308</v>
      </c>
      <c r="E1542" s="57"/>
      <c r="F1542" s="57">
        <v>333101</v>
      </c>
      <c r="G1542" s="58"/>
      <c r="H1542" s="38" t="s">
        <v>2944</v>
      </c>
      <c r="I1542" s="93" t="str">
        <f t="shared" si="48"/>
        <v>End</v>
      </c>
      <c r="K1542" s="103"/>
      <c r="L1542" s="103"/>
      <c r="P1542" s="103"/>
      <c r="Q1542" s="93" t="str">
        <f t="shared" si="47"/>
        <v>333010</v>
      </c>
    </row>
    <row r="1543" spans="1:17" s="103" customFormat="1" ht="12.75" customHeight="1">
      <c r="A1543" s="57">
        <v>333020</v>
      </c>
      <c r="B1543" s="58" t="s">
        <v>714</v>
      </c>
      <c r="C1543" s="57">
        <v>33302</v>
      </c>
      <c r="D1543" s="57">
        <v>330308</v>
      </c>
      <c r="E1543" s="57"/>
      <c r="F1543" s="57">
        <v>333101</v>
      </c>
      <c r="G1543" s="58"/>
      <c r="H1543" s="38" t="s">
        <v>2944</v>
      </c>
      <c r="I1543" s="93" t="str">
        <f t="shared" si="48"/>
        <v>End</v>
      </c>
      <c r="J1543" s="1"/>
      <c r="M1543" s="1"/>
      <c r="N1543" s="1"/>
      <c r="O1543" s="1"/>
      <c r="P1543" s="1"/>
      <c r="Q1543" s="93" t="str">
        <f t="shared" si="47"/>
        <v>333020</v>
      </c>
    </row>
    <row r="1544" spans="1:17" s="103" customFormat="1" ht="12.75" customHeight="1">
      <c r="A1544" s="57">
        <v>334010</v>
      </c>
      <c r="B1544" s="58" t="s">
        <v>715</v>
      </c>
      <c r="C1544" s="57">
        <v>33401</v>
      </c>
      <c r="D1544" s="57">
        <v>330408</v>
      </c>
      <c r="E1544" s="57"/>
      <c r="F1544" s="57">
        <v>123033</v>
      </c>
      <c r="G1544" s="58"/>
      <c r="H1544" s="38" t="s">
        <v>2944</v>
      </c>
      <c r="I1544" s="93" t="str">
        <f t="shared" si="48"/>
        <v>End</v>
      </c>
      <c r="J1544" s="1"/>
      <c r="M1544" s="1"/>
      <c r="N1544" s="1"/>
      <c r="O1544" s="1"/>
      <c r="P1544" s="1"/>
      <c r="Q1544" s="93" t="str">
        <f t="shared" si="47"/>
        <v>334010</v>
      </c>
    </row>
    <row r="1545" spans="1:17" ht="12.75" customHeight="1">
      <c r="A1545" s="57">
        <v>334100</v>
      </c>
      <c r="B1545" s="58" t="s">
        <v>716</v>
      </c>
      <c r="C1545" s="57">
        <v>33410</v>
      </c>
      <c r="D1545" s="57">
        <v>330508</v>
      </c>
      <c r="E1545" s="57"/>
      <c r="F1545" s="57">
        <v>663000</v>
      </c>
      <c r="G1545" s="58"/>
      <c r="H1545" s="38" t="s">
        <v>2944</v>
      </c>
      <c r="I1545" s="93" t="str">
        <f t="shared" si="48"/>
        <v>End</v>
      </c>
      <c r="K1545" s="103"/>
      <c r="L1545" s="103"/>
      <c r="Q1545" s="93" t="str">
        <f t="shared" si="47"/>
        <v>334100</v>
      </c>
    </row>
    <row r="1546" spans="1:17" ht="12.75" customHeight="1">
      <c r="A1546" s="57">
        <v>334110</v>
      </c>
      <c r="B1546" s="58" t="s">
        <v>717</v>
      </c>
      <c r="C1546" s="57">
        <v>33411</v>
      </c>
      <c r="D1546" s="57">
        <v>330508</v>
      </c>
      <c r="E1546" s="57"/>
      <c r="F1546" s="57">
        <v>125032</v>
      </c>
      <c r="G1546" s="58"/>
      <c r="H1546" s="38" t="s">
        <v>2944</v>
      </c>
      <c r="I1546" s="93" t="str">
        <f t="shared" si="48"/>
        <v>End</v>
      </c>
      <c r="K1546" s="103"/>
      <c r="L1546" s="103"/>
      <c r="Q1546" s="93" t="str">
        <f t="shared" si="47"/>
        <v>334110</v>
      </c>
    </row>
    <row r="1547" spans="1:17" ht="12.75" customHeight="1">
      <c r="A1547" s="57">
        <v>334120</v>
      </c>
      <c r="B1547" s="58" t="s">
        <v>718</v>
      </c>
      <c r="C1547" s="57">
        <v>33412</v>
      </c>
      <c r="D1547" s="57">
        <v>330508</v>
      </c>
      <c r="E1547" s="57"/>
      <c r="F1547" s="57">
        <v>125031</v>
      </c>
      <c r="G1547" s="58"/>
      <c r="H1547" s="38" t="s">
        <v>2944</v>
      </c>
      <c r="I1547" s="93" t="str">
        <f t="shared" si="48"/>
        <v>End</v>
      </c>
      <c r="K1547" s="103"/>
      <c r="L1547" s="103"/>
      <c r="N1547" s="103"/>
      <c r="O1547" s="103"/>
      <c r="Q1547" s="93" t="str">
        <f t="shared" si="47"/>
        <v>334120</v>
      </c>
    </row>
    <row r="1548" spans="1:17" ht="12.75" customHeight="1">
      <c r="A1548" s="57">
        <v>334130</v>
      </c>
      <c r="B1548" s="58" t="s">
        <v>83</v>
      </c>
      <c r="C1548" s="57">
        <v>33413</v>
      </c>
      <c r="D1548" s="57">
        <v>330508</v>
      </c>
      <c r="E1548" s="57"/>
      <c r="F1548" s="57">
        <v>333300</v>
      </c>
      <c r="G1548" s="58"/>
      <c r="H1548" s="38" t="s">
        <v>2944</v>
      </c>
      <c r="I1548" s="93" t="str">
        <f t="shared" si="48"/>
        <v>End</v>
      </c>
      <c r="K1548" s="103"/>
      <c r="L1548" s="103"/>
      <c r="Q1548" s="93" t="str">
        <f t="shared" si="47"/>
        <v>334130</v>
      </c>
    </row>
    <row r="1549" spans="1:17" ht="12.75" customHeight="1">
      <c r="A1549" s="57">
        <v>334200</v>
      </c>
      <c r="B1549" s="58" t="s">
        <v>2371</v>
      </c>
      <c r="C1549" s="57">
        <v>33420</v>
      </c>
      <c r="D1549" s="57">
        <v>330608</v>
      </c>
      <c r="E1549" s="57"/>
      <c r="F1549" s="57">
        <v>663000</v>
      </c>
      <c r="G1549" s="58"/>
      <c r="H1549" s="38" t="s">
        <v>2944</v>
      </c>
      <c r="I1549" s="93" t="str">
        <f t="shared" si="48"/>
        <v>End</v>
      </c>
      <c r="K1549" s="103"/>
      <c r="L1549" s="103"/>
      <c r="M1549" s="103"/>
      <c r="Q1549" s="93" t="str">
        <f t="shared" si="47"/>
        <v>334200</v>
      </c>
    </row>
    <row r="1550" spans="1:17" ht="12.75" customHeight="1">
      <c r="A1550" s="57">
        <v>334210</v>
      </c>
      <c r="B1550" s="58" t="s">
        <v>2372</v>
      </c>
      <c r="C1550" s="57">
        <v>33421</v>
      </c>
      <c r="D1550" s="57">
        <v>330608</v>
      </c>
      <c r="E1550" s="57"/>
      <c r="F1550" s="57">
        <v>125037</v>
      </c>
      <c r="G1550" s="58"/>
      <c r="H1550" s="38" t="s">
        <v>2944</v>
      </c>
      <c r="I1550" s="93" t="str">
        <f t="shared" si="48"/>
        <v>End</v>
      </c>
      <c r="K1550" s="103"/>
      <c r="L1550" s="103"/>
      <c r="P1550" s="103"/>
      <c r="Q1550" s="93" t="str">
        <f t="shared" ref="Q1550:Q1613" si="49">TEXT($A1550,0)</f>
        <v>334210</v>
      </c>
    </row>
    <row r="1551" spans="1:17" ht="12.75" customHeight="1">
      <c r="A1551" s="57">
        <v>334220</v>
      </c>
      <c r="B1551" s="58" t="s">
        <v>2373</v>
      </c>
      <c r="C1551" s="57">
        <v>33422</v>
      </c>
      <c r="D1551" s="57">
        <v>330608</v>
      </c>
      <c r="E1551" s="57"/>
      <c r="F1551" s="57">
        <v>333400</v>
      </c>
      <c r="G1551" s="58"/>
      <c r="H1551" s="38" t="s">
        <v>2944</v>
      </c>
      <c r="I1551" s="93" t="str">
        <f t="shared" si="48"/>
        <v>End</v>
      </c>
      <c r="K1551" s="103"/>
      <c r="L1551" s="103"/>
      <c r="Q1551" s="93" t="str">
        <f t="shared" si="49"/>
        <v>334220</v>
      </c>
    </row>
    <row r="1552" spans="1:17" s="103" customFormat="1" ht="12.75" customHeight="1">
      <c r="A1552" s="57">
        <v>334230</v>
      </c>
      <c r="B1552" s="58" t="s">
        <v>1618</v>
      </c>
      <c r="C1552" s="57">
        <v>33423</v>
      </c>
      <c r="D1552" s="57">
        <v>330608</v>
      </c>
      <c r="E1552" s="57"/>
      <c r="F1552" s="57">
        <v>333401</v>
      </c>
      <c r="G1552" s="58"/>
      <c r="H1552" s="38" t="s">
        <v>2944</v>
      </c>
      <c r="I1552" s="93" t="str">
        <f t="shared" si="48"/>
        <v>End</v>
      </c>
      <c r="J1552" s="1"/>
      <c r="M1552" s="1"/>
      <c r="N1552" s="1"/>
      <c r="O1552" s="1"/>
      <c r="P1552" s="1"/>
      <c r="Q1552" s="93" t="str">
        <f t="shared" si="49"/>
        <v>334230</v>
      </c>
    </row>
    <row r="1553" spans="1:17" ht="12.75" customHeight="1">
      <c r="A1553" s="57">
        <v>334240</v>
      </c>
      <c r="B1553" s="58" t="s">
        <v>2374</v>
      </c>
      <c r="C1553" s="57">
        <v>33424</v>
      </c>
      <c r="D1553" s="57">
        <v>330608</v>
      </c>
      <c r="E1553" s="57"/>
      <c r="F1553" s="57">
        <v>333403</v>
      </c>
      <c r="G1553" s="58"/>
      <c r="H1553" s="38" t="s">
        <v>2944</v>
      </c>
      <c r="I1553" s="93" t="str">
        <f t="shared" si="48"/>
        <v>End</v>
      </c>
      <c r="K1553" s="103"/>
      <c r="L1553" s="103"/>
      <c r="Q1553" s="93" t="str">
        <f t="shared" si="49"/>
        <v>334240</v>
      </c>
    </row>
    <row r="1554" spans="1:17" ht="12.75" customHeight="1">
      <c r="A1554" s="57">
        <v>334250</v>
      </c>
      <c r="B1554" s="58" t="s">
        <v>3193</v>
      </c>
      <c r="C1554" s="57">
        <v>33425</v>
      </c>
      <c r="D1554" s="57">
        <v>330608</v>
      </c>
      <c r="E1554" s="57"/>
      <c r="F1554" s="57">
        <v>333402</v>
      </c>
      <c r="G1554" s="58"/>
      <c r="H1554" s="38" t="s">
        <v>2944</v>
      </c>
      <c r="I1554" s="93" t="str">
        <f t="shared" si="48"/>
        <v>End</v>
      </c>
      <c r="K1554" s="103"/>
      <c r="L1554" s="103"/>
      <c r="Q1554" s="93" t="str">
        <f t="shared" si="49"/>
        <v>334250</v>
      </c>
    </row>
    <row r="1555" spans="1:17" ht="12.75" customHeight="1">
      <c r="A1555" s="57">
        <v>336000</v>
      </c>
      <c r="B1555" s="58" t="s">
        <v>3194</v>
      </c>
      <c r="C1555" s="57">
        <v>33600</v>
      </c>
      <c r="D1555" s="57">
        <v>330808</v>
      </c>
      <c r="E1555" s="57"/>
      <c r="F1555" s="57">
        <v>333500</v>
      </c>
      <c r="G1555" s="58"/>
      <c r="H1555" s="38" t="s">
        <v>2944</v>
      </c>
      <c r="I1555" s="93" t="str">
        <f t="shared" si="48"/>
        <v>End</v>
      </c>
      <c r="K1555" s="103"/>
      <c r="L1555" s="103"/>
      <c r="Q1555" s="93" t="str">
        <f t="shared" si="49"/>
        <v>336000</v>
      </c>
    </row>
    <row r="1556" spans="1:17" ht="12.75" customHeight="1">
      <c r="A1556" s="57">
        <v>336010</v>
      </c>
      <c r="B1556" s="58" t="s">
        <v>3195</v>
      </c>
      <c r="C1556" s="57">
        <v>33601</v>
      </c>
      <c r="D1556" s="57">
        <v>330808</v>
      </c>
      <c r="E1556" s="57"/>
      <c r="F1556" s="57">
        <v>125039</v>
      </c>
      <c r="G1556" s="58"/>
      <c r="H1556" s="38" t="s">
        <v>2944</v>
      </c>
      <c r="I1556" s="93" t="str">
        <f t="shared" si="48"/>
        <v>End</v>
      </c>
      <c r="K1556" s="103"/>
      <c r="L1556" s="103"/>
      <c r="Q1556" s="93" t="str">
        <f t="shared" si="49"/>
        <v>336010</v>
      </c>
    </row>
    <row r="1557" spans="1:17" ht="12.75" customHeight="1">
      <c r="A1557" s="57">
        <v>336020</v>
      </c>
      <c r="B1557" s="58" t="s">
        <v>3196</v>
      </c>
      <c r="C1557" s="57">
        <v>33602</v>
      </c>
      <c r="D1557" s="57">
        <v>330808</v>
      </c>
      <c r="E1557" s="57"/>
      <c r="F1557" s="57">
        <v>333500</v>
      </c>
      <c r="G1557" s="58"/>
      <c r="H1557" s="38" t="s">
        <v>2944</v>
      </c>
      <c r="I1557" s="93" t="str">
        <f t="shared" si="48"/>
        <v>End</v>
      </c>
      <c r="K1557" s="103"/>
      <c r="Q1557" s="93" t="str">
        <f t="shared" si="49"/>
        <v>336020</v>
      </c>
    </row>
    <row r="1558" spans="1:17" ht="12.75" customHeight="1">
      <c r="A1558" s="57">
        <v>336030</v>
      </c>
      <c r="B1558" s="58" t="s">
        <v>3197</v>
      </c>
      <c r="C1558" s="57">
        <v>33603</v>
      </c>
      <c r="D1558" s="57">
        <v>330908</v>
      </c>
      <c r="E1558" s="57"/>
      <c r="F1558" s="57">
        <v>333700</v>
      </c>
      <c r="G1558" s="58"/>
      <c r="H1558" s="38" t="s">
        <v>2944</v>
      </c>
      <c r="I1558" s="93" t="str">
        <f t="shared" si="48"/>
        <v>End</v>
      </c>
      <c r="K1558" s="103"/>
      <c r="L1558" s="103"/>
      <c r="Q1558" s="93" t="str">
        <f t="shared" si="49"/>
        <v>336030</v>
      </c>
    </row>
    <row r="1559" spans="1:17" ht="12.75" customHeight="1">
      <c r="A1559" s="57">
        <v>336040</v>
      </c>
      <c r="B1559" s="58" t="s">
        <v>3198</v>
      </c>
      <c r="C1559" s="57">
        <v>33604</v>
      </c>
      <c r="D1559" s="57">
        <v>330908</v>
      </c>
      <c r="E1559" s="57"/>
      <c r="F1559" s="57">
        <v>333700</v>
      </c>
      <c r="G1559" s="58"/>
      <c r="H1559" s="38" t="s">
        <v>2944</v>
      </c>
      <c r="I1559" s="93" t="str">
        <f t="shared" si="48"/>
        <v>End</v>
      </c>
      <c r="K1559" s="103"/>
      <c r="Q1559" s="93" t="str">
        <f t="shared" si="49"/>
        <v>336040</v>
      </c>
    </row>
    <row r="1560" spans="1:17" ht="12.75" customHeight="1">
      <c r="A1560" s="57">
        <v>336050</v>
      </c>
      <c r="B1560" s="58" t="s">
        <v>723</v>
      </c>
      <c r="C1560" s="57">
        <v>33605</v>
      </c>
      <c r="D1560" s="57">
        <v>330808</v>
      </c>
      <c r="E1560" s="57"/>
      <c r="F1560" s="57">
        <v>333601</v>
      </c>
      <c r="G1560" s="58"/>
      <c r="H1560" s="38" t="s">
        <v>5191</v>
      </c>
      <c r="I1560" s="93" t="str">
        <f t="shared" si="48"/>
        <v>End</v>
      </c>
      <c r="K1560" s="103"/>
      <c r="Q1560" s="93" t="str">
        <f t="shared" si="49"/>
        <v>336050</v>
      </c>
    </row>
    <row r="1561" spans="1:17" ht="12.75" customHeight="1">
      <c r="A1561" s="57">
        <v>360000</v>
      </c>
      <c r="B1561" s="58" t="s">
        <v>2229</v>
      </c>
      <c r="C1561" s="57">
        <v>36000</v>
      </c>
      <c r="D1561" s="57">
        <v>320100</v>
      </c>
      <c r="E1561" s="57"/>
      <c r="F1561" s="57">
        <v>332060</v>
      </c>
      <c r="G1561" s="58"/>
      <c r="H1561" s="38"/>
      <c r="I1561" s="93" t="str">
        <f t="shared" ref="I1561:I1625" si="50">LEFT(H1561,3)</f>
        <v/>
      </c>
      <c r="K1561" s="103"/>
      <c r="Q1561" s="93" t="str">
        <f t="shared" si="49"/>
        <v>360000</v>
      </c>
    </row>
    <row r="1562" spans="1:17" ht="12.75" customHeight="1">
      <c r="A1562" s="57">
        <v>360010</v>
      </c>
      <c r="B1562" s="58" t="s">
        <v>3126</v>
      </c>
      <c r="C1562" s="57">
        <v>36001</v>
      </c>
      <c r="D1562" s="57">
        <v>320200</v>
      </c>
      <c r="E1562" s="57"/>
      <c r="F1562" s="57">
        <v>672005</v>
      </c>
      <c r="G1562" s="58"/>
      <c r="H1562" s="38" t="s">
        <v>5270</v>
      </c>
      <c r="I1562" s="93" t="str">
        <f t="shared" si="50"/>
        <v>End</v>
      </c>
      <c r="K1562" s="103"/>
      <c r="Q1562" s="93" t="str">
        <f t="shared" si="49"/>
        <v>360010</v>
      </c>
    </row>
    <row r="1563" spans="1:17" ht="12.75" customHeight="1">
      <c r="A1563" s="57">
        <v>360020</v>
      </c>
      <c r="B1563" s="58" t="s">
        <v>5593</v>
      </c>
      <c r="C1563" s="57">
        <v>36002</v>
      </c>
      <c r="D1563" s="57">
        <v>320200</v>
      </c>
      <c r="E1563" s="57"/>
      <c r="F1563" s="57">
        <v>672005</v>
      </c>
      <c r="G1563" s="58"/>
      <c r="H1563" s="38" t="s">
        <v>8406</v>
      </c>
      <c r="I1563" s="93" t="str">
        <f t="shared" si="50"/>
        <v>End</v>
      </c>
      <c r="K1563" s="103"/>
      <c r="Q1563" s="93" t="str">
        <f t="shared" si="49"/>
        <v>360020</v>
      </c>
    </row>
    <row r="1564" spans="1:17" ht="12.75" customHeight="1">
      <c r="A1564" s="57">
        <v>360030</v>
      </c>
      <c r="B1564" s="58" t="s">
        <v>6282</v>
      </c>
      <c r="C1564" s="57">
        <v>36003</v>
      </c>
      <c r="D1564" s="57">
        <v>320200</v>
      </c>
      <c r="E1564" s="57"/>
      <c r="F1564" s="57">
        <v>672005</v>
      </c>
      <c r="G1564" s="58"/>
      <c r="H1564" s="38" t="s">
        <v>8406</v>
      </c>
      <c r="I1564" s="93" t="str">
        <f t="shared" si="50"/>
        <v>End</v>
      </c>
      <c r="Q1564" s="93" t="str">
        <f t="shared" si="49"/>
        <v>360030</v>
      </c>
    </row>
    <row r="1565" spans="1:17" ht="12.75" customHeight="1">
      <c r="A1565" s="57">
        <v>360040</v>
      </c>
      <c r="B1565" s="103" t="s">
        <v>6762</v>
      </c>
      <c r="C1565" s="57">
        <v>36004</v>
      </c>
      <c r="D1565" s="57">
        <v>320200</v>
      </c>
      <c r="E1565" s="57"/>
      <c r="F1565" s="57">
        <v>672005</v>
      </c>
      <c r="G1565" s="58"/>
      <c r="H1565" s="38" t="s">
        <v>9714</v>
      </c>
      <c r="I1565" s="93" t="str">
        <f t="shared" si="50"/>
        <v>End</v>
      </c>
      <c r="K1565" s="103"/>
      <c r="Q1565" s="93" t="str">
        <f t="shared" si="49"/>
        <v>360040</v>
      </c>
    </row>
    <row r="1566" spans="1:17" ht="12.75" customHeight="1">
      <c r="A1566" s="105">
        <v>360100</v>
      </c>
      <c r="B1566" s="38" t="s">
        <v>6147</v>
      </c>
      <c r="C1566" s="1050">
        <v>34050</v>
      </c>
      <c r="D1566" s="1050">
        <v>360100</v>
      </c>
      <c r="E1566" s="1050"/>
      <c r="F1566" s="1050">
        <v>634001</v>
      </c>
      <c r="G1566" s="38"/>
      <c r="H1566" s="38"/>
      <c r="I1566" s="93" t="str">
        <f t="shared" si="50"/>
        <v/>
      </c>
      <c r="L1566" s="103"/>
      <c r="Q1566" s="93" t="str">
        <f t="shared" si="49"/>
        <v>360100</v>
      </c>
    </row>
    <row r="1567" spans="1:17" ht="12.75" customHeight="1">
      <c r="A1567" s="105">
        <v>360200</v>
      </c>
      <c r="B1567" s="38" t="s">
        <v>7445</v>
      </c>
      <c r="C1567" s="1050">
        <v>36000</v>
      </c>
      <c r="D1567" s="1050">
        <v>360200</v>
      </c>
      <c r="E1567" s="1050"/>
      <c r="F1567" s="1050">
        <v>332060</v>
      </c>
      <c r="G1567" s="38"/>
      <c r="H1567" s="38" t="s">
        <v>9122</v>
      </c>
      <c r="I1567" s="93" t="str">
        <f t="shared" si="50"/>
        <v>End</v>
      </c>
      <c r="Q1567" s="93" t="str">
        <f t="shared" si="49"/>
        <v>360200</v>
      </c>
    </row>
    <row r="1568" spans="1:17" ht="12.75" customHeight="1">
      <c r="A1568" s="105">
        <v>360300</v>
      </c>
      <c r="B1568" s="38" t="s">
        <v>9031</v>
      </c>
      <c r="C1568" s="410">
        <v>34060</v>
      </c>
      <c r="D1568" s="410">
        <v>360300</v>
      </c>
      <c r="E1568" s="410"/>
      <c r="F1568" s="410">
        <v>332100</v>
      </c>
      <c r="G1568" s="38"/>
      <c r="H1568" s="38"/>
      <c r="I1568" s="93" t="str">
        <f t="shared" si="50"/>
        <v/>
      </c>
      <c r="Q1568" s="93" t="str">
        <f t="shared" si="49"/>
        <v>360300</v>
      </c>
    </row>
    <row r="1569" spans="1:17" ht="12.75" customHeight="1">
      <c r="A1569" s="105">
        <v>360400</v>
      </c>
      <c r="B1569" s="38" t="s">
        <v>7636</v>
      </c>
      <c r="C1569" s="410">
        <v>36000</v>
      </c>
      <c r="D1569" s="410">
        <v>360400</v>
      </c>
      <c r="E1569" s="410"/>
      <c r="F1569" s="410">
        <v>332060</v>
      </c>
      <c r="G1569" s="38"/>
      <c r="H1569" s="38" t="s">
        <v>9122</v>
      </c>
      <c r="I1569" s="93" t="str">
        <f t="shared" si="50"/>
        <v>End</v>
      </c>
      <c r="Q1569" s="93" t="str">
        <f t="shared" si="49"/>
        <v>360400</v>
      </c>
    </row>
    <row r="1570" spans="1:17" ht="12.75" customHeight="1">
      <c r="A1570" s="105">
        <v>360500</v>
      </c>
      <c r="B1570" s="38" t="s">
        <v>8158</v>
      </c>
      <c r="C1570" s="464">
        <v>36000</v>
      </c>
      <c r="D1570" s="464">
        <v>360500</v>
      </c>
      <c r="E1570" s="464"/>
      <c r="F1570" s="464">
        <v>332060</v>
      </c>
      <c r="G1570" s="38"/>
      <c r="H1570" s="38" t="s">
        <v>9122</v>
      </c>
      <c r="I1570" s="93" t="str">
        <f t="shared" si="50"/>
        <v>End</v>
      </c>
      <c r="Q1570" s="93" t="str">
        <f t="shared" si="49"/>
        <v>360500</v>
      </c>
    </row>
    <row r="1571" spans="1:17" ht="12.75" customHeight="1">
      <c r="A1571" s="490">
        <v>360600</v>
      </c>
      <c r="B1571" s="491" t="s">
        <v>8405</v>
      </c>
      <c r="C1571" s="489">
        <v>36000</v>
      </c>
      <c r="D1571" s="489">
        <v>360600</v>
      </c>
      <c r="E1571" s="489"/>
      <c r="F1571" s="489">
        <v>332060</v>
      </c>
      <c r="G1571" s="491"/>
      <c r="H1571" s="491"/>
      <c r="I1571" s="93" t="str">
        <f t="shared" si="50"/>
        <v/>
      </c>
      <c r="Q1571" s="93" t="str">
        <f t="shared" si="49"/>
        <v>360600</v>
      </c>
    </row>
    <row r="1572" spans="1:17" ht="12.75" customHeight="1">
      <c r="A1572" s="490">
        <v>360700</v>
      </c>
      <c r="B1572" s="491" t="s">
        <v>8407</v>
      </c>
      <c r="C1572" s="489">
        <v>36000</v>
      </c>
      <c r="D1572" s="489">
        <v>360700</v>
      </c>
      <c r="E1572" s="489"/>
      <c r="F1572" s="489">
        <v>332060</v>
      </c>
      <c r="G1572" s="491"/>
      <c r="H1572" s="491"/>
      <c r="I1572" s="93" t="str">
        <f t="shared" si="50"/>
        <v/>
      </c>
      <c r="Q1572" s="93" t="str">
        <f t="shared" si="49"/>
        <v>360700</v>
      </c>
    </row>
    <row r="1573" spans="1:17" ht="12.75" customHeight="1">
      <c r="A1573" s="105">
        <v>360800</v>
      </c>
      <c r="B1573" s="38" t="s">
        <v>8675</v>
      </c>
      <c r="C1573" s="1050">
        <v>34071</v>
      </c>
      <c r="D1573" s="1050">
        <v>360800</v>
      </c>
      <c r="E1573" s="1050"/>
      <c r="F1573" s="1050">
        <v>114089</v>
      </c>
      <c r="G1573" s="38">
        <v>2021</v>
      </c>
      <c r="H1573" s="38"/>
      <c r="I1573" s="93" t="str">
        <f t="shared" si="50"/>
        <v/>
      </c>
      <c r="J1573" s="547"/>
      <c r="Q1573" s="93" t="str">
        <f t="shared" si="49"/>
        <v>360800</v>
      </c>
    </row>
    <row r="1574" spans="1:17" ht="12.75" customHeight="1">
      <c r="A1574" s="838">
        <v>360900</v>
      </c>
      <c r="B1574" s="38" t="s">
        <v>9177</v>
      </c>
      <c r="C1574" s="831">
        <v>37001</v>
      </c>
      <c r="D1574" s="831">
        <v>360900</v>
      </c>
      <c r="E1574" s="831"/>
      <c r="F1574" s="831">
        <v>332200</v>
      </c>
      <c r="G1574" s="835"/>
      <c r="H1574" s="38" t="s">
        <v>9716</v>
      </c>
      <c r="I1574" s="93" t="str">
        <f t="shared" si="50"/>
        <v>End</v>
      </c>
      <c r="J1574" s="837"/>
      <c r="Q1574" s="93" t="str">
        <f t="shared" si="49"/>
        <v>360900</v>
      </c>
    </row>
    <row r="1575" spans="1:17" ht="12.75" customHeight="1">
      <c r="A1575" s="490">
        <v>361000</v>
      </c>
      <c r="B1575" s="109" t="s">
        <v>9319</v>
      </c>
      <c r="C1575" s="970">
        <v>37202</v>
      </c>
      <c r="D1575" s="970">
        <v>361000</v>
      </c>
      <c r="E1575" s="970"/>
      <c r="F1575" s="970">
        <v>634100</v>
      </c>
      <c r="G1575" s="976">
        <v>2122</v>
      </c>
      <c r="H1575" s="976"/>
      <c r="I1575" s="977" t="str">
        <f t="shared" si="50"/>
        <v/>
      </c>
      <c r="J1575" s="978"/>
      <c r="Q1575" s="93" t="str">
        <f t="shared" si="49"/>
        <v>361000</v>
      </c>
    </row>
    <row r="1576" spans="1:17" ht="12.75" customHeight="1">
      <c r="A1576" s="57">
        <v>361000</v>
      </c>
      <c r="B1576" s="58" t="s">
        <v>3128</v>
      </c>
      <c r="C1576" s="57">
        <v>36100</v>
      </c>
      <c r="D1576" s="57">
        <v>320200</v>
      </c>
      <c r="E1576" s="57"/>
      <c r="F1576" s="57">
        <v>672005</v>
      </c>
      <c r="G1576" s="58"/>
      <c r="H1576" s="38" t="s">
        <v>3985</v>
      </c>
      <c r="I1576" s="93" t="str">
        <f t="shared" si="50"/>
        <v>End</v>
      </c>
      <c r="Q1576" s="93" t="str">
        <f t="shared" si="49"/>
        <v>361000</v>
      </c>
    </row>
    <row r="1577" spans="1:17" ht="12.75" customHeight="1">
      <c r="A1577" s="57">
        <v>361010</v>
      </c>
      <c r="B1577" s="58" t="s">
        <v>3130</v>
      </c>
      <c r="C1577" s="57">
        <v>36101</v>
      </c>
      <c r="D1577" s="57">
        <v>320200</v>
      </c>
      <c r="E1577" s="57"/>
      <c r="F1577" s="57">
        <v>672005</v>
      </c>
      <c r="G1577" s="58"/>
      <c r="H1577" s="38" t="s">
        <v>3985</v>
      </c>
      <c r="I1577" s="93" t="str">
        <f t="shared" si="50"/>
        <v>End</v>
      </c>
      <c r="Q1577" s="93" t="str">
        <f t="shared" si="49"/>
        <v>361010</v>
      </c>
    </row>
    <row r="1578" spans="1:17" ht="12.75" customHeight="1">
      <c r="A1578" s="57">
        <v>361020</v>
      </c>
      <c r="B1578" s="58" t="s">
        <v>310</v>
      </c>
      <c r="C1578" s="57">
        <v>36102</v>
      </c>
      <c r="D1578" s="57">
        <v>320200</v>
      </c>
      <c r="E1578" s="57"/>
      <c r="F1578" s="57">
        <v>672005</v>
      </c>
      <c r="G1578" s="58"/>
      <c r="H1578" s="38" t="s">
        <v>3985</v>
      </c>
      <c r="I1578" s="93" t="str">
        <f t="shared" si="50"/>
        <v>End</v>
      </c>
      <c r="Q1578" s="93" t="str">
        <f t="shared" si="49"/>
        <v>361020</v>
      </c>
    </row>
    <row r="1579" spans="1:17" ht="12.75" customHeight="1">
      <c r="A1579" s="57">
        <v>361030</v>
      </c>
      <c r="B1579" s="58" t="s">
        <v>3811</v>
      </c>
      <c r="C1579" s="57">
        <v>36103</v>
      </c>
      <c r="D1579" s="57">
        <v>320200</v>
      </c>
      <c r="E1579" s="57"/>
      <c r="F1579" s="57">
        <v>672005</v>
      </c>
      <c r="G1579" s="58"/>
      <c r="H1579" s="38" t="s">
        <v>5270</v>
      </c>
      <c r="I1579" s="93" t="str">
        <f t="shared" si="50"/>
        <v>End</v>
      </c>
      <c r="Q1579" s="93" t="str">
        <f t="shared" si="49"/>
        <v>361030</v>
      </c>
    </row>
    <row r="1580" spans="1:17" ht="12.75" customHeight="1">
      <c r="A1580" s="57">
        <v>361040</v>
      </c>
      <c r="B1580" s="58" t="s">
        <v>4586</v>
      </c>
      <c r="C1580" s="57">
        <v>36104</v>
      </c>
      <c r="D1580" s="57">
        <v>320200</v>
      </c>
      <c r="E1580" s="57"/>
      <c r="F1580" s="57">
        <v>672005</v>
      </c>
      <c r="G1580" s="102">
        <v>1112</v>
      </c>
      <c r="H1580" s="38" t="s">
        <v>6689</v>
      </c>
      <c r="I1580" s="93" t="str">
        <f t="shared" si="50"/>
        <v>End</v>
      </c>
      <c r="Q1580" s="93" t="str">
        <f t="shared" si="49"/>
        <v>361040</v>
      </c>
    </row>
    <row r="1581" spans="1:17" ht="12.75" customHeight="1">
      <c r="A1581" s="57">
        <v>361050</v>
      </c>
      <c r="B1581" s="58" t="s">
        <v>5512</v>
      </c>
      <c r="C1581" s="57">
        <v>36105</v>
      </c>
      <c r="D1581" s="57">
        <v>320200</v>
      </c>
      <c r="E1581" s="57"/>
      <c r="F1581" s="57">
        <v>672005</v>
      </c>
      <c r="G1581" s="102">
        <v>1415</v>
      </c>
      <c r="H1581" s="38" t="s">
        <v>6689</v>
      </c>
      <c r="I1581" s="93" t="str">
        <f t="shared" si="50"/>
        <v>End</v>
      </c>
      <c r="Q1581" s="93" t="str">
        <f t="shared" si="49"/>
        <v>361050</v>
      </c>
    </row>
    <row r="1582" spans="1:17" ht="12.75" customHeight="1">
      <c r="A1582" s="57">
        <v>361060</v>
      </c>
      <c r="B1582" s="58" t="s">
        <v>6288</v>
      </c>
      <c r="C1582" s="57">
        <v>36106</v>
      </c>
      <c r="D1582" s="57">
        <v>320200</v>
      </c>
      <c r="E1582" s="57"/>
      <c r="F1582" s="57">
        <v>672005</v>
      </c>
      <c r="G1582" s="102">
        <v>1516</v>
      </c>
      <c r="H1582" s="38" t="s">
        <v>6766</v>
      </c>
      <c r="I1582" s="93" t="str">
        <f t="shared" si="50"/>
        <v>End</v>
      </c>
      <c r="K1582" s="103"/>
      <c r="L1582" s="103"/>
      <c r="Q1582" s="93" t="str">
        <f t="shared" si="49"/>
        <v>361060</v>
      </c>
    </row>
    <row r="1583" spans="1:17" ht="12.75" customHeight="1">
      <c r="A1583" s="57">
        <v>361090</v>
      </c>
      <c r="B1583" s="58" t="s">
        <v>7438</v>
      </c>
      <c r="C1583" s="57">
        <v>36109</v>
      </c>
      <c r="D1583" s="57">
        <v>320200</v>
      </c>
      <c r="E1583" s="57"/>
      <c r="F1583" s="57">
        <v>672005</v>
      </c>
      <c r="G1583" s="102">
        <v>1819</v>
      </c>
      <c r="H1583" s="38" t="s">
        <v>9713</v>
      </c>
      <c r="I1583" s="93" t="str">
        <f t="shared" si="50"/>
        <v>End</v>
      </c>
      <c r="L1583" s="103"/>
      <c r="Q1583" s="93" t="str">
        <f t="shared" si="49"/>
        <v>361090</v>
      </c>
    </row>
    <row r="1584" spans="1:17" ht="12.75" customHeight="1">
      <c r="A1584" s="979">
        <v>361100</v>
      </c>
      <c r="B1584" s="109" t="s">
        <v>9320</v>
      </c>
      <c r="C1584" s="979">
        <v>37202</v>
      </c>
      <c r="D1584" s="979">
        <v>361100</v>
      </c>
      <c r="E1584" s="979"/>
      <c r="F1584" s="979">
        <v>634100</v>
      </c>
      <c r="G1584" s="976">
        <v>2122</v>
      </c>
      <c r="H1584" s="976"/>
      <c r="I1584" s="977" t="str">
        <f t="shared" si="50"/>
        <v/>
      </c>
      <c r="J1584" s="978"/>
      <c r="Q1584" s="93" t="str">
        <f t="shared" si="49"/>
        <v>361100</v>
      </c>
    </row>
    <row r="1585" spans="1:17" ht="12.75" customHeight="1">
      <c r="A1585" s="57">
        <v>361100</v>
      </c>
      <c r="B1585" s="58" t="s">
        <v>724</v>
      </c>
      <c r="C1585" s="57">
        <v>36110</v>
      </c>
      <c r="D1585" s="57">
        <v>320200</v>
      </c>
      <c r="E1585" s="57"/>
      <c r="F1585" s="57">
        <v>672005</v>
      </c>
      <c r="G1585" s="58"/>
      <c r="H1585" s="38" t="s">
        <v>3985</v>
      </c>
      <c r="I1585" s="93" t="str">
        <f t="shared" si="50"/>
        <v>End</v>
      </c>
      <c r="L1585" s="103"/>
      <c r="M1585" s="103"/>
      <c r="N1585" s="103"/>
      <c r="O1585" s="103"/>
      <c r="Q1585" s="93" t="str">
        <f t="shared" si="49"/>
        <v>361100</v>
      </c>
    </row>
    <row r="1586" spans="1:17" ht="12.75" customHeight="1">
      <c r="A1586" s="57">
        <v>361110</v>
      </c>
      <c r="B1586" s="58" t="s">
        <v>3133</v>
      </c>
      <c r="C1586" s="57">
        <v>36111</v>
      </c>
      <c r="D1586" s="57">
        <v>320200</v>
      </c>
      <c r="E1586" s="57"/>
      <c r="F1586" s="57">
        <v>672005</v>
      </c>
      <c r="G1586" s="58"/>
      <c r="H1586" s="38" t="s">
        <v>3985</v>
      </c>
      <c r="I1586" s="93" t="str">
        <f t="shared" si="50"/>
        <v>End</v>
      </c>
      <c r="L1586" s="103"/>
      <c r="M1586" s="103"/>
      <c r="N1586" s="103"/>
      <c r="O1586" s="103"/>
      <c r="Q1586" s="93" t="str">
        <f t="shared" si="49"/>
        <v>361110</v>
      </c>
    </row>
    <row r="1587" spans="1:17" ht="12.75" customHeight="1">
      <c r="A1587" s="57">
        <v>361120</v>
      </c>
      <c r="B1587" s="58" t="s">
        <v>309</v>
      </c>
      <c r="C1587" s="57">
        <v>36112</v>
      </c>
      <c r="D1587" s="57">
        <v>320200</v>
      </c>
      <c r="E1587" s="57"/>
      <c r="F1587" s="57">
        <v>672005</v>
      </c>
      <c r="G1587" s="58"/>
      <c r="H1587" s="38" t="s">
        <v>3985</v>
      </c>
      <c r="I1587" s="93" t="str">
        <f t="shared" si="50"/>
        <v>End</v>
      </c>
      <c r="K1587" s="103"/>
      <c r="P1587" s="103"/>
      <c r="Q1587" s="93" t="str">
        <f t="shared" si="49"/>
        <v>361120</v>
      </c>
    </row>
    <row r="1588" spans="1:17" ht="12.75" customHeight="1">
      <c r="A1588" s="57">
        <v>361130</v>
      </c>
      <c r="B1588" s="58" t="s">
        <v>3808</v>
      </c>
      <c r="C1588" s="57">
        <v>36113</v>
      </c>
      <c r="D1588" s="57">
        <v>320200</v>
      </c>
      <c r="E1588" s="57"/>
      <c r="F1588" s="57">
        <v>672005</v>
      </c>
      <c r="G1588" s="58"/>
      <c r="H1588" s="38" t="s">
        <v>5270</v>
      </c>
      <c r="I1588" s="93" t="str">
        <f t="shared" si="50"/>
        <v>End</v>
      </c>
      <c r="Q1588" s="93" t="str">
        <f t="shared" si="49"/>
        <v>361130</v>
      </c>
    </row>
    <row r="1589" spans="1:17" s="103" customFormat="1" ht="12.75" customHeight="1">
      <c r="A1589" s="57">
        <v>361140</v>
      </c>
      <c r="B1589" s="58" t="s">
        <v>4071</v>
      </c>
      <c r="C1589" s="57">
        <v>36114</v>
      </c>
      <c r="D1589" s="57">
        <v>320200</v>
      </c>
      <c r="E1589" s="57"/>
      <c r="F1589" s="57">
        <v>672005</v>
      </c>
      <c r="G1589" s="58"/>
      <c r="H1589" s="38" t="s">
        <v>5270</v>
      </c>
      <c r="I1589" s="93" t="str">
        <f t="shared" si="50"/>
        <v>End</v>
      </c>
      <c r="J1589" s="1"/>
      <c r="K1589" s="1"/>
      <c r="L1589" s="1"/>
      <c r="M1589" s="1"/>
      <c r="N1589" s="1"/>
      <c r="O1589" s="1"/>
      <c r="P1589" s="1"/>
      <c r="Q1589" s="93" t="str">
        <f t="shared" si="49"/>
        <v>361140</v>
      </c>
    </row>
    <row r="1590" spans="1:17" ht="12.75" customHeight="1">
      <c r="A1590" s="57">
        <v>361150</v>
      </c>
      <c r="B1590" s="58" t="s">
        <v>4585</v>
      </c>
      <c r="C1590" s="57">
        <v>36115</v>
      </c>
      <c r="D1590" s="57">
        <v>320200</v>
      </c>
      <c r="E1590" s="57"/>
      <c r="F1590" s="57">
        <v>672005</v>
      </c>
      <c r="G1590" s="106" t="s">
        <v>4364</v>
      </c>
      <c r="H1590" s="38" t="s">
        <v>6689</v>
      </c>
      <c r="I1590" s="93" t="str">
        <f t="shared" si="50"/>
        <v>End</v>
      </c>
      <c r="Q1590" s="93" t="str">
        <f t="shared" si="49"/>
        <v>361150</v>
      </c>
    </row>
    <row r="1591" spans="1:17" ht="12.75" customHeight="1">
      <c r="A1591" s="57">
        <v>361160</v>
      </c>
      <c r="B1591" s="58" t="s">
        <v>5302</v>
      </c>
      <c r="C1591" s="57">
        <v>36116</v>
      </c>
      <c r="D1591" s="57">
        <v>320200</v>
      </c>
      <c r="E1591" s="57"/>
      <c r="F1591" s="57">
        <v>672005</v>
      </c>
      <c r="G1591" s="106">
        <v>1213</v>
      </c>
      <c r="H1591" s="38" t="s">
        <v>6689</v>
      </c>
      <c r="I1591" s="93" t="str">
        <f t="shared" si="50"/>
        <v>End</v>
      </c>
      <c r="K1591" s="103"/>
      <c r="Q1591" s="93" t="str">
        <f t="shared" si="49"/>
        <v>361160</v>
      </c>
    </row>
    <row r="1592" spans="1:17" ht="12.75" customHeight="1">
      <c r="A1592" s="57">
        <v>361170</v>
      </c>
      <c r="B1592" s="58" t="s">
        <v>5904</v>
      </c>
      <c r="C1592" s="57">
        <v>36117</v>
      </c>
      <c r="D1592" s="57">
        <v>320200</v>
      </c>
      <c r="E1592" s="57"/>
      <c r="F1592" s="57">
        <v>672005</v>
      </c>
      <c r="G1592" s="106">
        <v>1516</v>
      </c>
      <c r="H1592" s="38" t="s">
        <v>6689</v>
      </c>
      <c r="I1592" s="93" t="str">
        <f t="shared" si="50"/>
        <v>End</v>
      </c>
      <c r="K1592" s="103"/>
      <c r="L1592" s="103"/>
      <c r="Q1592" s="93" t="str">
        <f t="shared" si="49"/>
        <v>361170</v>
      </c>
    </row>
    <row r="1593" spans="1:17" ht="12.75" customHeight="1">
      <c r="A1593" s="57">
        <v>361180</v>
      </c>
      <c r="B1593" s="58" t="s">
        <v>6685</v>
      </c>
      <c r="C1593" s="57">
        <v>36118</v>
      </c>
      <c r="D1593" s="57">
        <v>320200</v>
      </c>
      <c r="E1593" s="57"/>
      <c r="F1593" s="57">
        <v>672005</v>
      </c>
      <c r="G1593" s="106">
        <v>1718</v>
      </c>
      <c r="H1593" s="38" t="s">
        <v>6835</v>
      </c>
      <c r="I1593" s="93" t="str">
        <f t="shared" si="50"/>
        <v>End</v>
      </c>
      <c r="Q1593" s="93" t="str">
        <f t="shared" si="49"/>
        <v>361180</v>
      </c>
    </row>
    <row r="1594" spans="1:17" ht="12.75" customHeight="1">
      <c r="A1594" s="979">
        <v>361200</v>
      </c>
      <c r="B1594" s="109" t="s">
        <v>9321</v>
      </c>
      <c r="C1594" s="979">
        <v>37202</v>
      </c>
      <c r="D1594" s="979">
        <v>361200</v>
      </c>
      <c r="E1594" s="979"/>
      <c r="F1594" s="979">
        <v>634100</v>
      </c>
      <c r="G1594" s="976">
        <v>2122</v>
      </c>
      <c r="H1594" s="976"/>
      <c r="I1594" s="977" t="str">
        <f t="shared" si="50"/>
        <v/>
      </c>
      <c r="J1594" s="978"/>
      <c r="L1594" s="103"/>
      <c r="Q1594" s="93" t="str">
        <f t="shared" si="49"/>
        <v>361200</v>
      </c>
    </row>
    <row r="1595" spans="1:17" ht="12.75" customHeight="1">
      <c r="A1595" s="979">
        <v>361300</v>
      </c>
      <c r="B1595" s="109" t="s">
        <v>9322</v>
      </c>
      <c r="C1595" s="979">
        <v>37202</v>
      </c>
      <c r="D1595" s="979">
        <v>361300</v>
      </c>
      <c r="E1595" s="979"/>
      <c r="F1595" s="979">
        <v>634100</v>
      </c>
      <c r="G1595" s="976">
        <v>2122</v>
      </c>
      <c r="H1595" s="976"/>
      <c r="I1595" s="977" t="str">
        <f t="shared" si="50"/>
        <v/>
      </c>
      <c r="J1595" s="978"/>
      <c r="L1595" s="103"/>
      <c r="Q1595" s="93" t="str">
        <f t="shared" si="49"/>
        <v>361300</v>
      </c>
    </row>
    <row r="1596" spans="1:17" ht="12.75" customHeight="1">
      <c r="A1596" s="979">
        <v>361400</v>
      </c>
      <c r="B1596" s="109" t="s">
        <v>9323</v>
      </c>
      <c r="C1596" s="979">
        <v>37202</v>
      </c>
      <c r="D1596" s="979">
        <v>361400</v>
      </c>
      <c r="E1596" s="979"/>
      <c r="F1596" s="979">
        <v>634100</v>
      </c>
      <c r="G1596" s="976">
        <v>2122</v>
      </c>
      <c r="H1596" s="976"/>
      <c r="I1596" s="977" t="str">
        <f t="shared" si="50"/>
        <v/>
      </c>
      <c r="J1596" s="978"/>
      <c r="L1596" s="103"/>
      <c r="Q1596" s="93" t="str">
        <f t="shared" si="49"/>
        <v>361400</v>
      </c>
    </row>
    <row r="1597" spans="1:17" ht="12.75" customHeight="1">
      <c r="A1597" s="979">
        <v>361500</v>
      </c>
      <c r="B1597" s="109" t="s">
        <v>9324</v>
      </c>
      <c r="C1597" s="979">
        <v>37202</v>
      </c>
      <c r="D1597" s="979">
        <v>361500</v>
      </c>
      <c r="E1597" s="979"/>
      <c r="F1597" s="979">
        <v>634100</v>
      </c>
      <c r="G1597" s="976">
        <v>2122</v>
      </c>
      <c r="H1597" s="976"/>
      <c r="I1597" s="977" t="str">
        <f t="shared" si="50"/>
        <v/>
      </c>
      <c r="J1597" s="978"/>
      <c r="L1597" s="103"/>
      <c r="Q1597" s="93" t="str">
        <f t="shared" si="49"/>
        <v>361500</v>
      </c>
    </row>
    <row r="1598" spans="1:17" ht="12.75" customHeight="1">
      <c r="A1598" s="979">
        <v>361600</v>
      </c>
      <c r="B1598" s="109" t="s">
        <v>9334</v>
      </c>
      <c r="C1598" s="979">
        <v>37202</v>
      </c>
      <c r="D1598" s="979">
        <v>361600</v>
      </c>
      <c r="E1598" s="979"/>
      <c r="F1598" s="979">
        <v>634100</v>
      </c>
      <c r="G1598" s="976">
        <v>2122</v>
      </c>
      <c r="H1598" s="976"/>
      <c r="I1598" s="977" t="str">
        <f t="shared" si="50"/>
        <v/>
      </c>
      <c r="J1598" s="978"/>
      <c r="L1598" s="103"/>
      <c r="Q1598" s="93" t="str">
        <f t="shared" si="49"/>
        <v>361600</v>
      </c>
    </row>
    <row r="1599" spans="1:17" ht="12.75" customHeight="1">
      <c r="A1599" s="979">
        <v>361700</v>
      </c>
      <c r="B1599" s="109" t="s">
        <v>9329</v>
      </c>
      <c r="C1599" s="979">
        <v>37202</v>
      </c>
      <c r="D1599" s="979">
        <v>361700</v>
      </c>
      <c r="E1599" s="979"/>
      <c r="F1599" s="979">
        <v>634100</v>
      </c>
      <c r="G1599" s="976">
        <v>2122</v>
      </c>
      <c r="H1599" s="976"/>
      <c r="I1599" s="977" t="str">
        <f t="shared" si="50"/>
        <v/>
      </c>
      <c r="J1599" s="978"/>
      <c r="L1599" s="103"/>
      <c r="Q1599" s="93" t="str">
        <f t="shared" si="49"/>
        <v>361700</v>
      </c>
    </row>
    <row r="1600" spans="1:17" ht="12.75" customHeight="1">
      <c r="A1600" s="979">
        <v>361800</v>
      </c>
      <c r="B1600" s="109" t="s">
        <v>9325</v>
      </c>
      <c r="C1600" s="979">
        <v>37202</v>
      </c>
      <c r="D1600" s="979">
        <v>361800</v>
      </c>
      <c r="E1600" s="979"/>
      <c r="F1600" s="979">
        <v>634100</v>
      </c>
      <c r="G1600" s="976">
        <v>2122</v>
      </c>
      <c r="H1600" s="976"/>
      <c r="I1600" s="977" t="str">
        <f t="shared" si="50"/>
        <v/>
      </c>
      <c r="J1600" s="978"/>
      <c r="L1600" s="103"/>
      <c r="Q1600" s="93" t="str">
        <f t="shared" si="49"/>
        <v>361800</v>
      </c>
    </row>
    <row r="1601" spans="1:17" ht="12.75" customHeight="1">
      <c r="A1601" s="979">
        <v>361900</v>
      </c>
      <c r="B1601" s="109" t="s">
        <v>9326</v>
      </c>
      <c r="C1601" s="979">
        <v>37202</v>
      </c>
      <c r="D1601" s="979">
        <v>361900</v>
      </c>
      <c r="E1601" s="979"/>
      <c r="F1601" s="979">
        <v>634100</v>
      </c>
      <c r="G1601" s="976">
        <v>2122</v>
      </c>
      <c r="H1601" s="976"/>
      <c r="I1601" s="977" t="str">
        <f t="shared" si="50"/>
        <v/>
      </c>
      <c r="J1601" s="978"/>
      <c r="L1601" s="103"/>
      <c r="Q1601" s="93" t="str">
        <f t="shared" si="49"/>
        <v>361900</v>
      </c>
    </row>
    <row r="1602" spans="1:17" ht="12.75" customHeight="1">
      <c r="A1602" s="979">
        <v>362000</v>
      </c>
      <c r="B1602" s="109" t="s">
        <v>9327</v>
      </c>
      <c r="C1602" s="979">
        <v>37202</v>
      </c>
      <c r="D1602" s="979">
        <v>362000</v>
      </c>
      <c r="E1602" s="979"/>
      <c r="F1602" s="979">
        <v>634100</v>
      </c>
      <c r="G1602" s="976">
        <v>2122</v>
      </c>
      <c r="H1602" s="976"/>
      <c r="I1602" s="977" t="str">
        <f t="shared" si="50"/>
        <v/>
      </c>
      <c r="J1602" s="978"/>
      <c r="L1602" s="103"/>
      <c r="Q1602" s="93" t="str">
        <f t="shared" si="49"/>
        <v>362000</v>
      </c>
    </row>
    <row r="1603" spans="1:17" ht="12.75" customHeight="1">
      <c r="A1603" s="57">
        <v>362010</v>
      </c>
      <c r="B1603" s="58" t="s">
        <v>3137</v>
      </c>
      <c r="C1603" s="57">
        <v>36201</v>
      </c>
      <c r="D1603" s="57">
        <v>320200</v>
      </c>
      <c r="E1603" s="57"/>
      <c r="F1603" s="57">
        <v>672005</v>
      </c>
      <c r="G1603" s="58"/>
      <c r="H1603" s="38" t="s">
        <v>3985</v>
      </c>
      <c r="I1603" s="93" t="str">
        <f t="shared" si="50"/>
        <v>End</v>
      </c>
      <c r="L1603" s="103"/>
      <c r="Q1603" s="93" t="str">
        <f t="shared" si="49"/>
        <v>362010</v>
      </c>
    </row>
    <row r="1604" spans="1:17" ht="12.75" customHeight="1">
      <c r="A1604" s="57">
        <v>362020</v>
      </c>
      <c r="B1604" s="58" t="s">
        <v>1611</v>
      </c>
      <c r="C1604" s="57">
        <v>36202</v>
      </c>
      <c r="D1604" s="57">
        <v>320200</v>
      </c>
      <c r="E1604" s="57"/>
      <c r="F1604" s="57">
        <v>672005</v>
      </c>
      <c r="G1604" s="58"/>
      <c r="H1604" s="38" t="s">
        <v>3985</v>
      </c>
      <c r="I1604" s="93" t="str">
        <f t="shared" si="50"/>
        <v>End</v>
      </c>
      <c r="L1604" s="103"/>
      <c r="Q1604" s="93" t="str">
        <f t="shared" si="49"/>
        <v>362020</v>
      </c>
    </row>
    <row r="1605" spans="1:17" ht="12.75" customHeight="1">
      <c r="A1605" s="57">
        <v>362030</v>
      </c>
      <c r="B1605" s="58" t="s">
        <v>3806</v>
      </c>
      <c r="C1605" s="57">
        <v>36203</v>
      </c>
      <c r="D1605" s="57">
        <v>320200</v>
      </c>
      <c r="E1605" s="57"/>
      <c r="F1605" s="57">
        <v>672005</v>
      </c>
      <c r="G1605" s="58"/>
      <c r="H1605" s="38" t="s">
        <v>5270</v>
      </c>
      <c r="I1605" s="93" t="str">
        <f t="shared" si="50"/>
        <v>End</v>
      </c>
      <c r="Q1605" s="93" t="str">
        <f t="shared" si="49"/>
        <v>362030</v>
      </c>
    </row>
    <row r="1606" spans="1:17" ht="12.75" customHeight="1">
      <c r="A1606" s="979">
        <v>362100</v>
      </c>
      <c r="B1606" s="109" t="s">
        <v>9335</v>
      </c>
      <c r="C1606" s="979">
        <v>37202</v>
      </c>
      <c r="D1606" s="979">
        <v>362100</v>
      </c>
      <c r="E1606" s="979"/>
      <c r="F1606" s="979">
        <v>634100</v>
      </c>
      <c r="G1606" s="976">
        <v>2122</v>
      </c>
      <c r="H1606" s="38" t="s">
        <v>9796</v>
      </c>
      <c r="I1606" s="977" t="str">
        <f t="shared" si="50"/>
        <v>End</v>
      </c>
      <c r="J1606" s="978"/>
      <c r="Q1606" s="93" t="str">
        <f t="shared" si="49"/>
        <v>362100</v>
      </c>
    </row>
    <row r="1607" spans="1:17" ht="12.75" customHeight="1">
      <c r="A1607" s="979">
        <v>362200</v>
      </c>
      <c r="B1607" s="109" t="s">
        <v>1980</v>
      </c>
      <c r="C1607" s="979">
        <v>37202</v>
      </c>
      <c r="D1607" s="979">
        <v>362200</v>
      </c>
      <c r="E1607" s="979"/>
      <c r="F1607" s="979">
        <v>634100</v>
      </c>
      <c r="G1607" s="976">
        <v>2122</v>
      </c>
      <c r="H1607" s="976"/>
      <c r="I1607" s="977" t="str">
        <f t="shared" si="50"/>
        <v/>
      </c>
      <c r="J1607" s="978"/>
      <c r="Q1607" s="93" t="str">
        <f t="shared" si="49"/>
        <v>362200</v>
      </c>
    </row>
    <row r="1608" spans="1:17" ht="12.75" customHeight="1">
      <c r="A1608" s="57">
        <v>362210</v>
      </c>
      <c r="B1608" s="58" t="s">
        <v>3143</v>
      </c>
      <c r="C1608" s="57">
        <v>36221</v>
      </c>
      <c r="D1608" s="57">
        <v>320200</v>
      </c>
      <c r="E1608" s="57"/>
      <c r="F1608" s="57">
        <v>672005</v>
      </c>
      <c r="G1608" s="58"/>
      <c r="H1608" s="38" t="s">
        <v>6689</v>
      </c>
      <c r="I1608" s="93" t="str">
        <f t="shared" si="50"/>
        <v>End</v>
      </c>
      <c r="L1608" s="103"/>
      <c r="Q1608" s="93" t="str">
        <f t="shared" si="49"/>
        <v>362210</v>
      </c>
    </row>
    <row r="1609" spans="1:17" ht="12.75" customHeight="1">
      <c r="A1609" s="57">
        <v>362220</v>
      </c>
      <c r="B1609" s="58" t="s">
        <v>308</v>
      </c>
      <c r="C1609" s="57">
        <v>36222</v>
      </c>
      <c r="D1609" s="57">
        <v>320200</v>
      </c>
      <c r="E1609" s="57"/>
      <c r="F1609" s="57">
        <v>672005</v>
      </c>
      <c r="G1609" s="58"/>
      <c r="H1609" s="38" t="s">
        <v>5270</v>
      </c>
      <c r="I1609" s="93" t="str">
        <f t="shared" si="50"/>
        <v>End</v>
      </c>
      <c r="Q1609" s="93" t="str">
        <f t="shared" si="49"/>
        <v>362220</v>
      </c>
    </row>
    <row r="1610" spans="1:17" ht="12.75" customHeight="1">
      <c r="A1610" s="979">
        <v>362300</v>
      </c>
      <c r="B1610" s="109" t="s">
        <v>6335</v>
      </c>
      <c r="C1610" s="979">
        <v>37202</v>
      </c>
      <c r="D1610" s="979">
        <v>362300</v>
      </c>
      <c r="E1610" s="979"/>
      <c r="F1610" s="979">
        <v>634100</v>
      </c>
      <c r="G1610" s="976">
        <v>2122</v>
      </c>
      <c r="H1610" s="976"/>
      <c r="I1610" s="977" t="str">
        <f t="shared" si="50"/>
        <v/>
      </c>
      <c r="J1610" s="978"/>
      <c r="K1610" s="103"/>
      <c r="Q1610" s="93" t="str">
        <f t="shared" si="49"/>
        <v>362300</v>
      </c>
    </row>
    <row r="1611" spans="1:17" ht="12.75" customHeight="1">
      <c r="A1611" s="57">
        <v>362300</v>
      </c>
      <c r="B1611" s="58" t="s">
        <v>3809</v>
      </c>
      <c r="C1611" s="57">
        <v>36230</v>
      </c>
      <c r="D1611" s="57">
        <v>320200</v>
      </c>
      <c r="E1611" s="57"/>
      <c r="F1611" s="57">
        <v>672005</v>
      </c>
      <c r="G1611" s="58"/>
      <c r="H1611" s="38" t="s">
        <v>5270</v>
      </c>
      <c r="I1611" s="93" t="str">
        <f t="shared" si="50"/>
        <v>End</v>
      </c>
      <c r="Q1611" s="93" t="str">
        <f t="shared" si="49"/>
        <v>362300</v>
      </c>
    </row>
    <row r="1612" spans="1:17" ht="12.75" customHeight="1">
      <c r="A1612" s="979">
        <v>362400</v>
      </c>
      <c r="B1612" s="109" t="s">
        <v>9328</v>
      </c>
      <c r="C1612" s="979">
        <v>37202</v>
      </c>
      <c r="D1612" s="979">
        <v>362400</v>
      </c>
      <c r="E1612" s="979"/>
      <c r="F1612" s="979">
        <v>634100</v>
      </c>
      <c r="G1612" s="976">
        <v>2122</v>
      </c>
      <c r="H1612" s="976"/>
      <c r="I1612" s="977" t="str">
        <f t="shared" si="50"/>
        <v/>
      </c>
      <c r="J1612" s="978"/>
      <c r="Q1612" s="93" t="str">
        <f t="shared" si="49"/>
        <v>362400</v>
      </c>
    </row>
    <row r="1613" spans="1:17" ht="12.75" customHeight="1">
      <c r="A1613" s="979">
        <v>362500</v>
      </c>
      <c r="B1613" s="974" t="s">
        <v>9341</v>
      </c>
      <c r="C1613" s="979">
        <v>37202</v>
      </c>
      <c r="D1613" s="979">
        <v>362500</v>
      </c>
      <c r="E1613" s="979"/>
      <c r="F1613" s="979">
        <v>634100</v>
      </c>
      <c r="G1613" s="976">
        <v>2122</v>
      </c>
      <c r="H1613" s="976"/>
      <c r="I1613" s="977" t="str">
        <f t="shared" si="50"/>
        <v/>
      </c>
      <c r="J1613" s="978"/>
      <c r="Q1613" s="93" t="str">
        <f t="shared" si="49"/>
        <v>362500</v>
      </c>
    </row>
    <row r="1614" spans="1:17" ht="12.75" customHeight="1">
      <c r="A1614" s="979">
        <v>362600</v>
      </c>
      <c r="B1614" s="999" t="s">
        <v>9359</v>
      </c>
      <c r="C1614" s="979">
        <v>37202</v>
      </c>
      <c r="D1614" s="979">
        <v>362600</v>
      </c>
      <c r="E1614" s="1000"/>
      <c r="F1614" s="979">
        <v>634100</v>
      </c>
      <c r="G1614" s="988">
        <v>2122</v>
      </c>
      <c r="H1614" s="988"/>
      <c r="I1614" s="990" t="str">
        <f t="shared" si="50"/>
        <v/>
      </c>
      <c r="J1614" s="991"/>
      <c r="Q1614" s="93" t="str">
        <f t="shared" ref="Q1614:Q1677" si="51">TEXT($A1614,0)</f>
        <v>362600</v>
      </c>
    </row>
    <row r="1615" spans="1:17" ht="12.75" customHeight="1">
      <c r="A1615" s="1127">
        <v>362700</v>
      </c>
      <c r="B1615" s="109" t="s">
        <v>9506</v>
      </c>
      <c r="C1615" s="979">
        <v>37202</v>
      </c>
      <c r="D1615" s="979">
        <v>362700</v>
      </c>
      <c r="E1615" s="1127"/>
      <c r="F1615" s="979">
        <v>634100</v>
      </c>
      <c r="G1615" s="1122">
        <v>2223</v>
      </c>
      <c r="H1615" s="1122"/>
      <c r="I1615" s="1129" t="str">
        <f t="shared" si="50"/>
        <v/>
      </c>
      <c r="J1615" s="1130"/>
      <c r="Q1615" s="93" t="str">
        <f t="shared" si="51"/>
        <v>362700</v>
      </c>
    </row>
    <row r="1616" spans="1:17" ht="12.75" customHeight="1">
      <c r="A1616" s="1193">
        <v>362800</v>
      </c>
      <c r="B1616" s="1181" t="s">
        <v>6785</v>
      </c>
      <c r="C1616" s="1193">
        <v>38000</v>
      </c>
      <c r="D1616" s="1193">
        <v>362800</v>
      </c>
      <c r="E1616" s="1193"/>
      <c r="F1616" s="57">
        <v>118493</v>
      </c>
      <c r="G1616" s="1181"/>
      <c r="H1616" s="38" t="s">
        <v>9817</v>
      </c>
      <c r="I1616" s="1182" t="str">
        <f t="shared" si="50"/>
        <v>End</v>
      </c>
      <c r="J1616" s="1183"/>
      <c r="Q1616" s="93" t="str">
        <f t="shared" si="51"/>
        <v>362800</v>
      </c>
    </row>
    <row r="1617" spans="1:17" ht="12.75" customHeight="1">
      <c r="A1617" s="1270">
        <v>362900</v>
      </c>
      <c r="B1617" s="1260" t="s">
        <v>9719</v>
      </c>
      <c r="C1617" s="1270">
        <v>37202</v>
      </c>
      <c r="D1617" s="1270">
        <v>362900</v>
      </c>
      <c r="E1617" s="1270"/>
      <c r="F1617" s="1270">
        <v>634100</v>
      </c>
      <c r="G1617" s="1260">
        <v>2223</v>
      </c>
      <c r="H1617" s="1260"/>
      <c r="I1617" s="1261" t="str">
        <f t="shared" si="50"/>
        <v/>
      </c>
      <c r="J1617" s="1262"/>
      <c r="Q1617" s="93" t="str">
        <f t="shared" si="51"/>
        <v>362900</v>
      </c>
    </row>
    <row r="1618" spans="1:17" ht="12.75" customHeight="1">
      <c r="A1618" s="1444">
        <v>363000</v>
      </c>
      <c r="B1618" s="1440" t="s">
        <v>9870</v>
      </c>
      <c r="C1618" s="1444">
        <v>37202</v>
      </c>
      <c r="D1618" s="1444">
        <v>363000</v>
      </c>
      <c r="E1618" s="1444"/>
      <c r="F1618" s="1444">
        <v>634100</v>
      </c>
      <c r="G1618" s="1440">
        <v>2324</v>
      </c>
      <c r="H1618" s="1440"/>
      <c r="I1618" s="1446" t="str">
        <f>LEFT(H1618,3)</f>
        <v/>
      </c>
      <c r="J1618" s="1447"/>
      <c r="Q1618" s="93" t="str">
        <f t="shared" si="51"/>
        <v>363000</v>
      </c>
    </row>
    <row r="1619" spans="1:17" ht="12.75" customHeight="1">
      <c r="A1619" s="57">
        <v>363000</v>
      </c>
      <c r="B1619" s="58" t="s">
        <v>3146</v>
      </c>
      <c r="C1619" s="57">
        <v>36300</v>
      </c>
      <c r="D1619" s="57">
        <v>320200</v>
      </c>
      <c r="E1619" s="57"/>
      <c r="F1619" s="57">
        <v>672005</v>
      </c>
      <c r="G1619" s="58"/>
      <c r="H1619" s="38" t="s">
        <v>3985</v>
      </c>
      <c r="I1619" s="93" t="str">
        <f t="shared" si="50"/>
        <v>End</v>
      </c>
      <c r="Q1619" s="93" t="str">
        <f t="shared" si="51"/>
        <v>363000</v>
      </c>
    </row>
    <row r="1620" spans="1:17" ht="12.75" customHeight="1">
      <c r="A1620" s="57">
        <v>363010</v>
      </c>
      <c r="B1620" s="58" t="s">
        <v>725</v>
      </c>
      <c r="C1620" s="57">
        <v>36301</v>
      </c>
      <c r="D1620" s="57">
        <v>320200</v>
      </c>
      <c r="E1620" s="57"/>
      <c r="F1620" s="57">
        <v>672005</v>
      </c>
      <c r="G1620" s="58"/>
      <c r="H1620" s="38" t="s">
        <v>3985</v>
      </c>
      <c r="I1620" s="93" t="str">
        <f t="shared" si="50"/>
        <v>End</v>
      </c>
      <c r="K1620" s="103"/>
      <c r="Q1620" s="93" t="str">
        <f t="shared" si="51"/>
        <v>363010</v>
      </c>
    </row>
    <row r="1621" spans="1:17" ht="12.75" customHeight="1">
      <c r="A1621" s="57">
        <v>363020</v>
      </c>
      <c r="B1621" s="58" t="s">
        <v>726</v>
      </c>
      <c r="C1621" s="57">
        <v>36302</v>
      </c>
      <c r="D1621" s="57">
        <v>320200</v>
      </c>
      <c r="E1621" s="57"/>
      <c r="F1621" s="57">
        <v>672005</v>
      </c>
      <c r="G1621" s="58"/>
      <c r="H1621" s="38" t="s">
        <v>3985</v>
      </c>
      <c r="I1621" s="93" t="str">
        <f t="shared" si="50"/>
        <v>End</v>
      </c>
      <c r="K1621" s="103"/>
      <c r="L1621" s="103"/>
      <c r="Q1621" s="93" t="str">
        <f t="shared" si="51"/>
        <v>363020</v>
      </c>
    </row>
    <row r="1622" spans="1:17" ht="12.75" customHeight="1">
      <c r="A1622" s="101">
        <v>363030</v>
      </c>
      <c r="B1622" s="52" t="s">
        <v>2340</v>
      </c>
      <c r="C1622" s="129">
        <v>36303</v>
      </c>
      <c r="D1622" s="129">
        <v>320200</v>
      </c>
      <c r="E1622" s="129"/>
      <c r="F1622" s="129">
        <v>672005</v>
      </c>
      <c r="G1622" s="52"/>
      <c r="H1622" s="38" t="s">
        <v>3985</v>
      </c>
      <c r="I1622" s="93" t="str">
        <f t="shared" si="50"/>
        <v>End</v>
      </c>
      <c r="Q1622" s="93" t="str">
        <f t="shared" si="51"/>
        <v>363030</v>
      </c>
    </row>
    <row r="1623" spans="1:17" ht="12.75" customHeight="1">
      <c r="A1623" s="57">
        <v>363200</v>
      </c>
      <c r="B1623" s="58" t="s">
        <v>3151</v>
      </c>
      <c r="C1623" s="57">
        <v>36320</v>
      </c>
      <c r="D1623" s="57">
        <v>320200</v>
      </c>
      <c r="E1623" s="57"/>
      <c r="F1623" s="57">
        <v>672005</v>
      </c>
      <c r="G1623" s="58"/>
      <c r="H1623" s="385" t="s">
        <v>6830</v>
      </c>
      <c r="I1623" s="93" t="str">
        <f t="shared" si="50"/>
        <v>End</v>
      </c>
      <c r="Q1623" s="93" t="str">
        <f t="shared" si="51"/>
        <v>363200</v>
      </c>
    </row>
    <row r="1624" spans="1:17" ht="12.75" customHeight="1">
      <c r="A1624" s="57">
        <v>364010</v>
      </c>
      <c r="B1624" s="58" t="s">
        <v>4076</v>
      </c>
      <c r="C1624" s="57">
        <v>36401</v>
      </c>
      <c r="D1624" s="57">
        <v>320200</v>
      </c>
      <c r="E1624" s="57"/>
      <c r="F1624" s="57">
        <v>672005</v>
      </c>
      <c r="G1624" s="58"/>
      <c r="H1624" s="38" t="s">
        <v>6689</v>
      </c>
      <c r="I1624" s="93" t="str">
        <f t="shared" si="50"/>
        <v>End</v>
      </c>
      <c r="Q1624" s="93" t="str">
        <f t="shared" si="51"/>
        <v>364010</v>
      </c>
    </row>
    <row r="1625" spans="1:17" ht="12.75" customHeight="1">
      <c r="A1625" s="57">
        <v>365000</v>
      </c>
      <c r="B1625" s="58" t="s">
        <v>4987</v>
      </c>
      <c r="C1625" s="57">
        <v>36500</v>
      </c>
      <c r="D1625" s="57">
        <v>320200</v>
      </c>
      <c r="E1625" s="57"/>
      <c r="F1625" s="57">
        <v>672005</v>
      </c>
      <c r="G1625" s="58"/>
      <c r="H1625" s="38" t="s">
        <v>5270</v>
      </c>
      <c r="I1625" s="93" t="str">
        <f t="shared" si="50"/>
        <v>End</v>
      </c>
      <c r="Q1625" s="93" t="str">
        <f t="shared" si="51"/>
        <v>365000</v>
      </c>
    </row>
    <row r="1626" spans="1:17" ht="12.75" customHeight="1">
      <c r="A1626" s="57">
        <v>365010</v>
      </c>
      <c r="B1626" s="58" t="s">
        <v>5239</v>
      </c>
      <c r="C1626" s="57">
        <v>36501</v>
      </c>
      <c r="D1626" s="57">
        <v>320200</v>
      </c>
      <c r="E1626" s="57"/>
      <c r="F1626" s="57">
        <v>672005</v>
      </c>
      <c r="G1626" s="58"/>
      <c r="H1626" s="38" t="s">
        <v>6689</v>
      </c>
      <c r="I1626" s="93" t="str">
        <f t="shared" ref="I1626:I1689" si="52">LEFT(H1626,3)</f>
        <v>End</v>
      </c>
      <c r="Q1626" s="93" t="str">
        <f t="shared" si="51"/>
        <v>365010</v>
      </c>
    </row>
    <row r="1627" spans="1:17" ht="12.75" customHeight="1">
      <c r="A1627" s="57">
        <v>365020</v>
      </c>
      <c r="B1627" s="58" t="s">
        <v>5287</v>
      </c>
      <c r="C1627" s="57">
        <v>36502</v>
      </c>
      <c r="D1627" s="57">
        <v>320200</v>
      </c>
      <c r="E1627" s="57"/>
      <c r="F1627" s="57">
        <v>672005</v>
      </c>
      <c r="G1627" s="58"/>
      <c r="H1627" s="38" t="s">
        <v>6689</v>
      </c>
      <c r="I1627" s="93" t="str">
        <f t="shared" si="52"/>
        <v>End</v>
      </c>
      <c r="Q1627" s="93" t="str">
        <f t="shared" si="51"/>
        <v>365020</v>
      </c>
    </row>
    <row r="1628" spans="1:17" ht="12.75" customHeight="1">
      <c r="A1628" s="57">
        <v>365030</v>
      </c>
      <c r="B1628" s="58" t="s">
        <v>5481</v>
      </c>
      <c r="C1628" s="57">
        <v>36503</v>
      </c>
      <c r="D1628" s="57">
        <v>320200</v>
      </c>
      <c r="E1628" s="57"/>
      <c r="F1628" s="57">
        <v>672005</v>
      </c>
      <c r="G1628" s="58"/>
      <c r="H1628" s="38" t="s">
        <v>6689</v>
      </c>
      <c r="I1628" s="93" t="str">
        <f t="shared" si="52"/>
        <v>End</v>
      </c>
      <c r="K1628" s="103"/>
      <c r="Q1628" s="93" t="str">
        <f t="shared" si="51"/>
        <v>365030</v>
      </c>
    </row>
    <row r="1629" spans="1:17" ht="12.75" customHeight="1">
      <c r="A1629" s="57">
        <v>365040</v>
      </c>
      <c r="B1629" s="58" t="s">
        <v>5572</v>
      </c>
      <c r="C1629" s="57">
        <v>36504</v>
      </c>
      <c r="D1629" s="1055">
        <v>320200</v>
      </c>
      <c r="E1629" s="1055"/>
      <c r="F1629" s="1055">
        <v>672005</v>
      </c>
      <c r="G1629" s="38"/>
      <c r="H1629" s="38" t="s">
        <v>6689</v>
      </c>
      <c r="I1629" s="93" t="str">
        <f t="shared" si="52"/>
        <v>End</v>
      </c>
      <c r="Q1629" s="93" t="str">
        <f t="shared" si="51"/>
        <v>365040</v>
      </c>
    </row>
    <row r="1630" spans="1:17" ht="12.75" customHeight="1">
      <c r="A1630" s="57">
        <v>365050</v>
      </c>
      <c r="B1630" s="58" t="s">
        <v>5788</v>
      </c>
      <c r="C1630" s="57">
        <v>36505</v>
      </c>
      <c r="D1630" s="57">
        <v>320200</v>
      </c>
      <c r="E1630" s="57"/>
      <c r="F1630" s="57">
        <v>672005</v>
      </c>
      <c r="G1630" s="58"/>
      <c r="H1630" s="38" t="s">
        <v>6689</v>
      </c>
      <c r="I1630" s="93" t="str">
        <f t="shared" si="52"/>
        <v>End</v>
      </c>
      <c r="N1630" s="103"/>
      <c r="O1630" s="103"/>
      <c r="Q1630" s="93" t="str">
        <f t="shared" si="51"/>
        <v>365050</v>
      </c>
    </row>
    <row r="1631" spans="1:17" ht="12.75" customHeight="1">
      <c r="A1631" s="57">
        <v>365060</v>
      </c>
      <c r="B1631" s="58" t="s">
        <v>5789</v>
      </c>
      <c r="C1631" s="57">
        <v>36506</v>
      </c>
      <c r="D1631" s="57">
        <v>320200</v>
      </c>
      <c r="E1631" s="57"/>
      <c r="F1631" s="57">
        <v>672005</v>
      </c>
      <c r="G1631" s="58"/>
      <c r="H1631" s="38" t="s">
        <v>6689</v>
      </c>
      <c r="I1631" s="93" t="str">
        <f t="shared" si="52"/>
        <v>End</v>
      </c>
      <c r="Q1631" s="93" t="str">
        <f t="shared" si="51"/>
        <v>365060</v>
      </c>
    </row>
    <row r="1632" spans="1:17" ht="12.75" customHeight="1">
      <c r="A1632" s="57">
        <v>365070</v>
      </c>
      <c r="B1632" s="58" t="s">
        <v>5828</v>
      </c>
      <c r="C1632" s="57">
        <v>36507</v>
      </c>
      <c r="D1632" s="57">
        <v>320100</v>
      </c>
      <c r="E1632" s="57"/>
      <c r="F1632" s="57">
        <v>332060</v>
      </c>
      <c r="G1632" s="58"/>
      <c r="H1632" s="38" t="s">
        <v>6766</v>
      </c>
      <c r="I1632" s="93" t="str">
        <f t="shared" si="52"/>
        <v>End</v>
      </c>
      <c r="L1632" s="103"/>
      <c r="M1632" s="103"/>
      <c r="Q1632" s="93" t="str">
        <f t="shared" si="51"/>
        <v>365070</v>
      </c>
    </row>
    <row r="1633" spans="1:17" ht="12.75" customHeight="1">
      <c r="A1633" s="57">
        <v>365080</v>
      </c>
      <c r="B1633" s="58" t="s">
        <v>5853</v>
      </c>
      <c r="C1633" s="57">
        <v>36508</v>
      </c>
      <c r="D1633" s="57">
        <v>320200</v>
      </c>
      <c r="E1633" s="57"/>
      <c r="F1633" s="57">
        <v>672005</v>
      </c>
      <c r="G1633" s="58"/>
      <c r="H1633" s="38" t="s">
        <v>6689</v>
      </c>
      <c r="I1633" s="93" t="str">
        <f t="shared" si="52"/>
        <v>End</v>
      </c>
      <c r="P1633" s="103"/>
      <c r="Q1633" s="93" t="str">
        <f t="shared" si="51"/>
        <v>365080</v>
      </c>
    </row>
    <row r="1634" spans="1:17" ht="12.75" customHeight="1">
      <c r="A1634" s="57">
        <v>365090</v>
      </c>
      <c r="B1634" s="58" t="s">
        <v>6150</v>
      </c>
      <c r="C1634" s="57">
        <v>36509</v>
      </c>
      <c r="D1634" s="57">
        <v>320200</v>
      </c>
      <c r="E1634" s="57"/>
      <c r="F1634" s="57">
        <v>672005</v>
      </c>
      <c r="G1634" s="58"/>
      <c r="H1634" s="38" t="s">
        <v>6689</v>
      </c>
      <c r="I1634" s="93" t="str">
        <f t="shared" si="52"/>
        <v>End</v>
      </c>
      <c r="Q1634" s="93" t="str">
        <f t="shared" si="51"/>
        <v>365090</v>
      </c>
    </row>
    <row r="1635" spans="1:17" s="103" customFormat="1" ht="12.75" customHeight="1">
      <c r="A1635" s="57">
        <v>366000</v>
      </c>
      <c r="B1635" s="111" t="s">
        <v>5348</v>
      </c>
      <c r="C1635" s="57">
        <v>36600</v>
      </c>
      <c r="D1635" s="57">
        <v>320200</v>
      </c>
      <c r="E1635" s="57"/>
      <c r="F1635" s="57">
        <v>672005</v>
      </c>
      <c r="G1635" s="58"/>
      <c r="H1635" s="38" t="s">
        <v>6701</v>
      </c>
      <c r="I1635" s="93" t="str">
        <f t="shared" si="52"/>
        <v>End</v>
      </c>
      <c r="J1635" s="1"/>
      <c r="K1635" s="1"/>
      <c r="L1635" s="1"/>
      <c r="M1635" s="1"/>
      <c r="N1635" s="1"/>
      <c r="O1635" s="1"/>
      <c r="P1635" s="1"/>
      <c r="Q1635" s="93" t="str">
        <f t="shared" si="51"/>
        <v>366000</v>
      </c>
    </row>
    <row r="1636" spans="1:17" ht="12.75" customHeight="1">
      <c r="A1636" s="57">
        <v>371000</v>
      </c>
      <c r="B1636" s="103" t="s">
        <v>6685</v>
      </c>
      <c r="C1636" s="57">
        <v>37100</v>
      </c>
      <c r="D1636" s="57">
        <v>320200</v>
      </c>
      <c r="E1636" s="57"/>
      <c r="F1636" s="57">
        <v>332060</v>
      </c>
      <c r="G1636" s="58"/>
      <c r="H1636" s="38" t="s">
        <v>9713</v>
      </c>
      <c r="I1636" s="93" t="str">
        <f t="shared" si="52"/>
        <v>End</v>
      </c>
      <c r="Q1636" s="93" t="str">
        <f t="shared" si="51"/>
        <v>371000</v>
      </c>
    </row>
    <row r="1637" spans="1:17" ht="12.75" customHeight="1">
      <c r="A1637" s="57">
        <v>371090</v>
      </c>
      <c r="B1637" s="103" t="s">
        <v>8165</v>
      </c>
      <c r="C1637" s="57">
        <v>37109</v>
      </c>
      <c r="D1637" s="57">
        <v>320200</v>
      </c>
      <c r="E1637" s="57"/>
      <c r="F1637" s="57">
        <v>332060</v>
      </c>
      <c r="G1637" s="58"/>
      <c r="H1637" s="38" t="s">
        <v>9713</v>
      </c>
      <c r="I1637" s="93" t="str">
        <f t="shared" si="52"/>
        <v>End</v>
      </c>
      <c r="K1637" s="103">
        <f>COUNTIF($I$1452:$I$1637, "END")</f>
        <v>122</v>
      </c>
      <c r="Q1637" s="93" t="str">
        <f t="shared" si="51"/>
        <v>371090</v>
      </c>
    </row>
    <row r="1638" spans="1:17" ht="12.75" customHeight="1">
      <c r="A1638" s="57">
        <v>410000</v>
      </c>
      <c r="B1638" s="58" t="s">
        <v>3155</v>
      </c>
      <c r="C1638" s="57">
        <v>41000</v>
      </c>
      <c r="D1638" s="57">
        <v>460200</v>
      </c>
      <c r="E1638" s="57"/>
      <c r="F1638" s="57">
        <v>999999</v>
      </c>
      <c r="G1638" s="58"/>
      <c r="H1638" s="38" t="s">
        <v>7658</v>
      </c>
      <c r="I1638" s="93" t="str">
        <f t="shared" si="52"/>
        <v>End</v>
      </c>
      <c r="K1638" s="103"/>
      <c r="Q1638" s="93" t="str">
        <f t="shared" si="51"/>
        <v>410000</v>
      </c>
    </row>
    <row r="1639" spans="1:17" ht="12.75" customHeight="1">
      <c r="A1639" s="57">
        <v>410010</v>
      </c>
      <c r="B1639" s="58" t="s">
        <v>3156</v>
      </c>
      <c r="C1639" s="57">
        <v>41001</v>
      </c>
      <c r="D1639" s="57">
        <v>460200</v>
      </c>
      <c r="E1639" s="57"/>
      <c r="F1639" s="57">
        <v>999999</v>
      </c>
      <c r="G1639" s="58"/>
      <c r="H1639" s="38"/>
      <c r="I1639" s="93" t="str">
        <f t="shared" si="52"/>
        <v/>
      </c>
      <c r="K1639" s="103"/>
      <c r="Q1639" s="93" t="str">
        <f t="shared" si="51"/>
        <v>410010</v>
      </c>
    </row>
    <row r="1640" spans="1:17" ht="12.75" customHeight="1">
      <c r="A1640" s="57">
        <v>410020</v>
      </c>
      <c r="B1640" s="58" t="s">
        <v>7037</v>
      </c>
      <c r="C1640" s="57">
        <v>41002</v>
      </c>
      <c r="D1640" s="57">
        <v>460200</v>
      </c>
      <c r="E1640" s="57"/>
      <c r="F1640" s="57">
        <v>999999</v>
      </c>
      <c r="G1640" s="58"/>
      <c r="H1640" s="38"/>
      <c r="I1640" s="93" t="str">
        <f t="shared" si="52"/>
        <v/>
      </c>
      <c r="K1640" s="103"/>
      <c r="Q1640" s="93" t="str">
        <f t="shared" si="51"/>
        <v>410020</v>
      </c>
    </row>
    <row r="1641" spans="1:17" ht="12.75" customHeight="1">
      <c r="A1641" s="57">
        <v>410030</v>
      </c>
      <c r="B1641" s="58" t="s">
        <v>3157</v>
      </c>
      <c r="C1641" s="57">
        <v>41003</v>
      </c>
      <c r="D1641" s="57">
        <v>460200</v>
      </c>
      <c r="E1641" s="57"/>
      <c r="F1641" s="57">
        <v>999999</v>
      </c>
      <c r="G1641" s="58"/>
      <c r="H1641" s="38"/>
      <c r="I1641" s="93" t="str">
        <f t="shared" si="52"/>
        <v/>
      </c>
      <c r="K1641" s="103"/>
      <c r="Q1641" s="93" t="str">
        <f t="shared" si="51"/>
        <v>410030</v>
      </c>
    </row>
    <row r="1642" spans="1:17" ht="12.75" customHeight="1">
      <c r="A1642" s="57">
        <v>410100</v>
      </c>
      <c r="B1642" s="58" t="s">
        <v>3159</v>
      </c>
      <c r="C1642" s="57">
        <v>41010</v>
      </c>
      <c r="D1642" s="57">
        <v>460200</v>
      </c>
      <c r="E1642" s="57"/>
      <c r="F1642" s="57">
        <v>999999</v>
      </c>
      <c r="G1642" s="58"/>
      <c r="H1642" s="38" t="s">
        <v>6806</v>
      </c>
      <c r="I1642" s="93" t="str">
        <f t="shared" si="52"/>
        <v>End</v>
      </c>
      <c r="Q1642" s="93" t="str">
        <f t="shared" si="51"/>
        <v>410100</v>
      </c>
    </row>
    <row r="1643" spans="1:17" ht="12.75" customHeight="1">
      <c r="A1643" s="57">
        <v>410110</v>
      </c>
      <c r="B1643" s="58" t="s">
        <v>3160</v>
      </c>
      <c r="C1643" s="57">
        <v>41011</v>
      </c>
      <c r="D1643" s="57">
        <v>460200</v>
      </c>
      <c r="E1643" s="57"/>
      <c r="F1643" s="57">
        <v>999999</v>
      </c>
      <c r="G1643" s="58"/>
      <c r="H1643" s="38" t="s">
        <v>6806</v>
      </c>
      <c r="I1643" s="93" t="str">
        <f t="shared" si="52"/>
        <v>End</v>
      </c>
      <c r="Q1643" s="93" t="str">
        <f t="shared" si="51"/>
        <v>410110</v>
      </c>
    </row>
    <row r="1644" spans="1:17" ht="12.75" customHeight="1">
      <c r="A1644" s="57">
        <v>410120</v>
      </c>
      <c r="B1644" s="58" t="s">
        <v>1291</v>
      </c>
      <c r="C1644" s="57">
        <v>41012</v>
      </c>
      <c r="D1644" s="57">
        <v>460200</v>
      </c>
      <c r="E1644" s="57"/>
      <c r="F1644" s="57">
        <v>999999</v>
      </c>
      <c r="G1644" s="58"/>
      <c r="H1644" s="38" t="s">
        <v>6806</v>
      </c>
      <c r="I1644" s="93" t="str">
        <f t="shared" si="52"/>
        <v>End</v>
      </c>
      <c r="Q1644" s="93" t="str">
        <f t="shared" si="51"/>
        <v>410120</v>
      </c>
    </row>
    <row r="1645" spans="1:17" ht="12.75" customHeight="1">
      <c r="A1645" s="57">
        <v>420000</v>
      </c>
      <c r="B1645" s="58" t="s">
        <v>2021</v>
      </c>
      <c r="C1645" s="57">
        <v>42000</v>
      </c>
      <c r="D1645" s="57">
        <v>460000</v>
      </c>
      <c r="E1645" s="57"/>
      <c r="F1645" s="57">
        <v>999999</v>
      </c>
      <c r="G1645" s="58"/>
      <c r="H1645" s="38"/>
      <c r="I1645" s="93" t="str">
        <f t="shared" si="52"/>
        <v/>
      </c>
      <c r="Q1645" s="93" t="str">
        <f t="shared" si="51"/>
        <v>420000</v>
      </c>
    </row>
    <row r="1646" spans="1:17" ht="12.75" customHeight="1">
      <c r="A1646" s="57">
        <v>420001</v>
      </c>
      <c r="B1646" s="58" t="s">
        <v>2022</v>
      </c>
      <c r="C1646" s="57">
        <v>42001</v>
      </c>
      <c r="D1646" s="57">
        <v>460100</v>
      </c>
      <c r="E1646" s="57"/>
      <c r="F1646" s="57">
        <v>999999</v>
      </c>
      <c r="G1646" s="58"/>
      <c r="H1646" s="38"/>
      <c r="I1646" s="93" t="str">
        <f t="shared" si="52"/>
        <v/>
      </c>
      <c r="Q1646" s="93" t="str">
        <f t="shared" si="51"/>
        <v>420001</v>
      </c>
    </row>
    <row r="1647" spans="1:17" ht="12.75" customHeight="1">
      <c r="A1647" s="57">
        <v>460104</v>
      </c>
      <c r="B1647" s="58" t="s">
        <v>727</v>
      </c>
      <c r="C1647" s="57">
        <v>22118</v>
      </c>
      <c r="D1647" s="57">
        <v>250100</v>
      </c>
      <c r="E1647" s="57"/>
      <c r="F1647" s="57">
        <v>460104</v>
      </c>
      <c r="G1647" s="58"/>
      <c r="H1647" s="38" t="s">
        <v>2944</v>
      </c>
      <c r="I1647" s="93" t="str">
        <f t="shared" si="52"/>
        <v>End</v>
      </c>
      <c r="Q1647" s="93" t="str">
        <f t="shared" si="51"/>
        <v>460104</v>
      </c>
    </row>
    <row r="1648" spans="1:17" ht="12.75" customHeight="1">
      <c r="A1648" s="57">
        <v>470019</v>
      </c>
      <c r="B1648" s="58" t="s">
        <v>728</v>
      </c>
      <c r="C1648" s="57">
        <v>22118</v>
      </c>
      <c r="D1648" s="57">
        <v>250100</v>
      </c>
      <c r="E1648" s="57"/>
      <c r="F1648" s="57">
        <v>470019</v>
      </c>
      <c r="G1648" s="58"/>
      <c r="H1648" s="38" t="s">
        <v>2944</v>
      </c>
      <c r="I1648" s="93" t="str">
        <f t="shared" si="52"/>
        <v>End</v>
      </c>
      <c r="Q1648" s="93" t="str">
        <f t="shared" si="51"/>
        <v>470019</v>
      </c>
    </row>
    <row r="1649" spans="1:17" ht="12.75" customHeight="1">
      <c r="A1649" s="57">
        <v>470020</v>
      </c>
      <c r="B1649" s="58" t="s">
        <v>729</v>
      </c>
      <c r="C1649" s="57">
        <v>22118</v>
      </c>
      <c r="D1649" s="57">
        <v>250100</v>
      </c>
      <c r="E1649" s="57"/>
      <c r="F1649" s="57">
        <v>470020</v>
      </c>
      <c r="G1649" s="58"/>
      <c r="H1649" s="38" t="s">
        <v>2944</v>
      </c>
      <c r="I1649" s="93" t="str">
        <f t="shared" si="52"/>
        <v>End</v>
      </c>
      <c r="Q1649" s="93" t="str">
        <f t="shared" si="51"/>
        <v>470020</v>
      </c>
    </row>
    <row r="1650" spans="1:17" ht="12.75" customHeight="1">
      <c r="A1650" s="57">
        <v>470021</v>
      </c>
      <c r="B1650" s="58" t="s">
        <v>3286</v>
      </c>
      <c r="C1650" s="57">
        <v>22118</v>
      </c>
      <c r="D1650" s="57">
        <v>250100</v>
      </c>
      <c r="E1650" s="57"/>
      <c r="F1650" s="57">
        <v>470021</v>
      </c>
      <c r="G1650" s="58"/>
      <c r="H1650" s="38" t="s">
        <v>2944</v>
      </c>
      <c r="I1650" s="93" t="str">
        <f t="shared" si="52"/>
        <v>End</v>
      </c>
      <c r="Q1650" s="93" t="str">
        <f t="shared" si="51"/>
        <v>470021</v>
      </c>
    </row>
    <row r="1651" spans="1:17" ht="12.75" customHeight="1">
      <c r="A1651" s="57">
        <v>470901</v>
      </c>
      <c r="B1651" s="58" t="s">
        <v>730</v>
      </c>
      <c r="C1651" s="57">
        <v>21125</v>
      </c>
      <c r="D1651" s="57">
        <v>240300</v>
      </c>
      <c r="E1651" s="57"/>
      <c r="F1651" s="57">
        <v>470901</v>
      </c>
      <c r="G1651" s="58"/>
      <c r="H1651" s="38" t="s">
        <v>6086</v>
      </c>
      <c r="I1651" s="93" t="str">
        <f t="shared" si="52"/>
        <v>End</v>
      </c>
      <c r="Q1651" s="93" t="str">
        <f t="shared" si="51"/>
        <v>470901</v>
      </c>
    </row>
    <row r="1652" spans="1:17" ht="12.75" customHeight="1">
      <c r="A1652" s="57">
        <v>470902</v>
      </c>
      <c r="B1652" s="58" t="s">
        <v>3298</v>
      </c>
      <c r="C1652" s="57">
        <v>21125</v>
      </c>
      <c r="D1652" s="57">
        <v>240300</v>
      </c>
      <c r="E1652" s="57"/>
      <c r="F1652" s="57">
        <v>470902</v>
      </c>
      <c r="G1652" s="58"/>
      <c r="H1652" s="38" t="s">
        <v>6086</v>
      </c>
      <c r="I1652" s="93" t="str">
        <f t="shared" si="52"/>
        <v>End</v>
      </c>
      <c r="Q1652" s="93" t="str">
        <f t="shared" si="51"/>
        <v>470902</v>
      </c>
    </row>
    <row r="1653" spans="1:17" ht="12.75" customHeight="1">
      <c r="A1653" s="57">
        <v>470903</v>
      </c>
      <c r="B1653" s="58" t="s">
        <v>3299</v>
      </c>
      <c r="C1653" s="57">
        <v>21125</v>
      </c>
      <c r="D1653" s="57">
        <v>240300</v>
      </c>
      <c r="E1653" s="57"/>
      <c r="F1653" s="57">
        <v>470903</v>
      </c>
      <c r="G1653" s="58"/>
      <c r="H1653" s="38" t="s">
        <v>6086</v>
      </c>
      <c r="I1653" s="93" t="str">
        <f t="shared" si="52"/>
        <v>End</v>
      </c>
      <c r="Q1653" s="93" t="str">
        <f t="shared" si="51"/>
        <v>470903</v>
      </c>
    </row>
    <row r="1654" spans="1:17" ht="12.75" customHeight="1">
      <c r="A1654" s="57">
        <v>470904</v>
      </c>
      <c r="B1654" s="58" t="s">
        <v>3300</v>
      </c>
      <c r="C1654" s="57">
        <v>21125</v>
      </c>
      <c r="D1654" s="57">
        <v>240300</v>
      </c>
      <c r="E1654" s="57"/>
      <c r="F1654" s="57">
        <v>470904</v>
      </c>
      <c r="G1654" s="58"/>
      <c r="H1654" s="38" t="s">
        <v>6086</v>
      </c>
      <c r="I1654" s="93" t="str">
        <f t="shared" si="52"/>
        <v>End</v>
      </c>
      <c r="Q1654" s="93" t="str">
        <f t="shared" si="51"/>
        <v>470904</v>
      </c>
    </row>
    <row r="1655" spans="1:17" ht="12.75" customHeight="1">
      <c r="A1655" s="57">
        <v>470905</v>
      </c>
      <c r="B1655" s="58" t="s">
        <v>3301</v>
      </c>
      <c r="C1655" s="57">
        <v>21125</v>
      </c>
      <c r="D1655" s="57">
        <v>240300</v>
      </c>
      <c r="E1655" s="57"/>
      <c r="F1655" s="57">
        <v>470905</v>
      </c>
      <c r="G1655" s="58"/>
      <c r="H1655" s="38" t="s">
        <v>6086</v>
      </c>
      <c r="I1655" s="93" t="str">
        <f t="shared" si="52"/>
        <v>End</v>
      </c>
      <c r="Q1655" s="93" t="str">
        <f t="shared" si="51"/>
        <v>470905</v>
      </c>
    </row>
    <row r="1656" spans="1:17" ht="12.75" customHeight="1">
      <c r="A1656" s="57">
        <v>470906</v>
      </c>
      <c r="B1656" s="58" t="s">
        <v>3302</v>
      </c>
      <c r="C1656" s="57">
        <v>21125</v>
      </c>
      <c r="D1656" s="57">
        <v>240300</v>
      </c>
      <c r="E1656" s="57"/>
      <c r="F1656" s="57">
        <v>470906</v>
      </c>
      <c r="G1656" s="58"/>
      <c r="H1656" s="38" t="s">
        <v>6086</v>
      </c>
      <c r="I1656" s="93" t="str">
        <f t="shared" si="52"/>
        <v>End</v>
      </c>
      <c r="Q1656" s="93" t="str">
        <f t="shared" si="51"/>
        <v>470906</v>
      </c>
    </row>
    <row r="1657" spans="1:17" ht="12.75" customHeight="1">
      <c r="A1657" s="57">
        <v>470907</v>
      </c>
      <c r="B1657" s="58" t="s">
        <v>3303</v>
      </c>
      <c r="C1657" s="57">
        <v>21125</v>
      </c>
      <c r="D1657" s="57">
        <v>240300</v>
      </c>
      <c r="E1657" s="57"/>
      <c r="F1657" s="57">
        <v>470907</v>
      </c>
      <c r="G1657" s="58"/>
      <c r="H1657" s="38" t="s">
        <v>6086</v>
      </c>
      <c r="I1657" s="93" t="str">
        <f t="shared" si="52"/>
        <v>End</v>
      </c>
      <c r="Q1657" s="93" t="str">
        <f t="shared" si="51"/>
        <v>470907</v>
      </c>
    </row>
    <row r="1658" spans="1:17" ht="12.75" customHeight="1">
      <c r="A1658" s="57">
        <v>470908</v>
      </c>
      <c r="B1658" s="58" t="s">
        <v>3304</v>
      </c>
      <c r="C1658" s="57">
        <v>21125</v>
      </c>
      <c r="D1658" s="57">
        <v>240300</v>
      </c>
      <c r="E1658" s="57"/>
      <c r="F1658" s="57">
        <v>470908</v>
      </c>
      <c r="G1658" s="58"/>
      <c r="H1658" s="38" t="s">
        <v>6086</v>
      </c>
      <c r="I1658" s="93" t="str">
        <f t="shared" si="52"/>
        <v>End</v>
      </c>
      <c r="Q1658" s="93" t="str">
        <f t="shared" si="51"/>
        <v>470908</v>
      </c>
    </row>
    <row r="1659" spans="1:17" ht="12.75" customHeight="1">
      <c r="A1659" s="57">
        <v>470909</v>
      </c>
      <c r="B1659" s="58" t="s">
        <v>3305</v>
      </c>
      <c r="C1659" s="57">
        <v>21125</v>
      </c>
      <c r="D1659" s="57">
        <v>240300</v>
      </c>
      <c r="E1659" s="57"/>
      <c r="F1659" s="57">
        <v>470909</v>
      </c>
      <c r="G1659" s="58"/>
      <c r="H1659" s="38" t="s">
        <v>6086</v>
      </c>
      <c r="I1659" s="93" t="str">
        <f t="shared" si="52"/>
        <v>End</v>
      </c>
      <c r="Q1659" s="93" t="str">
        <f t="shared" si="51"/>
        <v>470909</v>
      </c>
    </row>
    <row r="1660" spans="1:17" ht="12.75" customHeight="1">
      <c r="A1660" s="57">
        <v>470910</v>
      </c>
      <c r="B1660" s="58" t="s">
        <v>731</v>
      </c>
      <c r="C1660" s="57">
        <v>21126</v>
      </c>
      <c r="D1660" s="57">
        <v>240400</v>
      </c>
      <c r="E1660" s="57"/>
      <c r="F1660" s="57">
        <v>470910</v>
      </c>
      <c r="G1660" s="58"/>
      <c r="H1660" s="38" t="s">
        <v>5875</v>
      </c>
      <c r="I1660" s="93" t="str">
        <f t="shared" si="52"/>
        <v>End</v>
      </c>
      <c r="Q1660" s="93" t="str">
        <f t="shared" si="51"/>
        <v>470910</v>
      </c>
    </row>
    <row r="1661" spans="1:17" ht="12.75" customHeight="1">
      <c r="A1661" s="57">
        <v>470911</v>
      </c>
      <c r="B1661" s="58" t="s">
        <v>3307</v>
      </c>
      <c r="C1661" s="57">
        <v>21125</v>
      </c>
      <c r="D1661" s="57">
        <v>240300</v>
      </c>
      <c r="E1661" s="57"/>
      <c r="F1661" s="57">
        <v>470911</v>
      </c>
      <c r="G1661" s="58"/>
      <c r="H1661" s="38" t="s">
        <v>6086</v>
      </c>
      <c r="I1661" s="93" t="str">
        <f t="shared" si="52"/>
        <v>End</v>
      </c>
      <c r="Q1661" s="93" t="str">
        <f t="shared" si="51"/>
        <v>470911</v>
      </c>
    </row>
    <row r="1662" spans="1:17" ht="12.75" customHeight="1">
      <c r="A1662" s="57">
        <v>470912</v>
      </c>
      <c r="B1662" s="58" t="s">
        <v>732</v>
      </c>
      <c r="C1662" s="57">
        <v>21126</v>
      </c>
      <c r="D1662" s="57">
        <v>240400</v>
      </c>
      <c r="E1662" s="57"/>
      <c r="F1662" s="57">
        <v>470912</v>
      </c>
      <c r="G1662" s="58"/>
      <c r="H1662" s="38" t="s">
        <v>5875</v>
      </c>
      <c r="I1662" s="93" t="str">
        <f t="shared" si="52"/>
        <v>End</v>
      </c>
      <c r="Q1662" s="93" t="str">
        <f t="shared" si="51"/>
        <v>470912</v>
      </c>
    </row>
    <row r="1663" spans="1:17" ht="12.75" customHeight="1">
      <c r="A1663" s="57">
        <v>470914</v>
      </c>
      <c r="B1663" s="58" t="s">
        <v>3384</v>
      </c>
      <c r="C1663" s="57">
        <v>21126</v>
      </c>
      <c r="D1663" s="57">
        <v>240400</v>
      </c>
      <c r="E1663" s="57"/>
      <c r="F1663" s="57">
        <v>470914</v>
      </c>
      <c r="G1663" s="58"/>
      <c r="H1663" s="38" t="s">
        <v>5875</v>
      </c>
      <c r="I1663" s="93" t="str">
        <f t="shared" si="52"/>
        <v>End</v>
      </c>
      <c r="Q1663" s="93" t="str">
        <f t="shared" si="51"/>
        <v>470914</v>
      </c>
    </row>
    <row r="1664" spans="1:17" ht="12.75" customHeight="1">
      <c r="A1664" s="57">
        <v>470916</v>
      </c>
      <c r="B1664" s="58" t="s">
        <v>733</v>
      </c>
      <c r="C1664" s="57">
        <v>21125</v>
      </c>
      <c r="D1664" s="57">
        <v>240300</v>
      </c>
      <c r="E1664" s="57"/>
      <c r="F1664" s="57">
        <v>470916</v>
      </c>
      <c r="G1664" s="58"/>
      <c r="H1664" s="38" t="s">
        <v>6086</v>
      </c>
      <c r="I1664" s="93" t="str">
        <f t="shared" si="52"/>
        <v>End</v>
      </c>
      <c r="Q1664" s="93" t="str">
        <f t="shared" si="51"/>
        <v>470916</v>
      </c>
    </row>
    <row r="1665" spans="1:17" ht="12.75" customHeight="1">
      <c r="A1665" s="57">
        <v>470917</v>
      </c>
      <c r="B1665" s="58" t="s">
        <v>3387</v>
      </c>
      <c r="C1665" s="57">
        <v>21125</v>
      </c>
      <c r="D1665" s="57">
        <v>240300</v>
      </c>
      <c r="E1665" s="57"/>
      <c r="F1665" s="57">
        <v>470917</v>
      </c>
      <c r="G1665" s="58"/>
      <c r="H1665" s="38" t="s">
        <v>6086</v>
      </c>
      <c r="I1665" s="93" t="str">
        <f t="shared" si="52"/>
        <v>End</v>
      </c>
      <c r="Q1665" s="93" t="str">
        <f t="shared" si="51"/>
        <v>470917</v>
      </c>
    </row>
    <row r="1666" spans="1:17" ht="12.75" customHeight="1">
      <c r="A1666" s="57">
        <v>470918</v>
      </c>
      <c r="B1666" s="58" t="s">
        <v>734</v>
      </c>
      <c r="C1666" s="57">
        <v>21125</v>
      </c>
      <c r="D1666" s="57">
        <v>240300</v>
      </c>
      <c r="E1666" s="57"/>
      <c r="F1666" s="57">
        <v>470918</v>
      </c>
      <c r="G1666" s="58"/>
      <c r="H1666" s="38" t="s">
        <v>6086</v>
      </c>
      <c r="I1666" s="93" t="str">
        <f t="shared" si="52"/>
        <v>End</v>
      </c>
      <c r="Q1666" s="93" t="str">
        <f t="shared" si="51"/>
        <v>470918</v>
      </c>
    </row>
    <row r="1667" spans="1:17" ht="12.75" customHeight="1">
      <c r="A1667" s="57">
        <v>470919</v>
      </c>
      <c r="B1667" s="58" t="s">
        <v>3388</v>
      </c>
      <c r="C1667" s="57">
        <v>21126</v>
      </c>
      <c r="D1667" s="57">
        <v>240400</v>
      </c>
      <c r="E1667" s="57"/>
      <c r="F1667" s="57">
        <v>470919</v>
      </c>
      <c r="G1667" s="58"/>
      <c r="H1667" s="38" t="s">
        <v>5875</v>
      </c>
      <c r="I1667" s="93" t="str">
        <f t="shared" si="52"/>
        <v>End</v>
      </c>
      <c r="Q1667" s="93" t="str">
        <f t="shared" si="51"/>
        <v>470919</v>
      </c>
    </row>
    <row r="1668" spans="1:17" ht="12.75" customHeight="1">
      <c r="A1668" s="57">
        <v>470920</v>
      </c>
      <c r="B1668" s="58" t="s">
        <v>3389</v>
      </c>
      <c r="C1668" s="57">
        <v>21126</v>
      </c>
      <c r="D1668" s="57">
        <v>240400</v>
      </c>
      <c r="E1668" s="57"/>
      <c r="F1668" s="57">
        <v>470920</v>
      </c>
      <c r="G1668" s="58"/>
      <c r="H1668" s="38" t="s">
        <v>5875</v>
      </c>
      <c r="I1668" s="93" t="str">
        <f t="shared" si="52"/>
        <v>End</v>
      </c>
      <c r="Q1668" s="93" t="str">
        <f t="shared" si="51"/>
        <v>470920</v>
      </c>
    </row>
    <row r="1669" spans="1:17" ht="12.75" customHeight="1">
      <c r="A1669" s="57">
        <v>470921</v>
      </c>
      <c r="B1669" s="58" t="s">
        <v>3390</v>
      </c>
      <c r="C1669" s="57">
        <v>21126</v>
      </c>
      <c r="D1669" s="57">
        <v>240400</v>
      </c>
      <c r="E1669" s="57"/>
      <c r="F1669" s="57">
        <v>470921</v>
      </c>
      <c r="G1669" s="58"/>
      <c r="H1669" s="38" t="s">
        <v>5875</v>
      </c>
      <c r="I1669" s="93" t="str">
        <f t="shared" si="52"/>
        <v>End</v>
      </c>
      <c r="Q1669" s="93" t="str">
        <f t="shared" si="51"/>
        <v>470921</v>
      </c>
    </row>
    <row r="1670" spans="1:17" ht="12.75" customHeight="1">
      <c r="A1670" s="57">
        <v>470922</v>
      </c>
      <c r="B1670" s="58" t="s">
        <v>3391</v>
      </c>
      <c r="C1670" s="57">
        <v>21126</v>
      </c>
      <c r="D1670" s="57">
        <v>240400</v>
      </c>
      <c r="E1670" s="57"/>
      <c r="F1670" s="57">
        <v>470922</v>
      </c>
      <c r="G1670" s="58"/>
      <c r="H1670" s="38" t="s">
        <v>5875</v>
      </c>
      <c r="I1670" s="93" t="str">
        <f t="shared" si="52"/>
        <v>End</v>
      </c>
      <c r="Q1670" s="93" t="str">
        <f t="shared" si="51"/>
        <v>470922</v>
      </c>
    </row>
    <row r="1671" spans="1:17" ht="12.75" customHeight="1">
      <c r="A1671" s="57">
        <v>470923</v>
      </c>
      <c r="B1671" s="58" t="s">
        <v>735</v>
      </c>
      <c r="C1671" s="57">
        <v>21126</v>
      </c>
      <c r="D1671" s="57">
        <v>240400</v>
      </c>
      <c r="E1671" s="57"/>
      <c r="F1671" s="57">
        <v>470923</v>
      </c>
      <c r="G1671" s="58"/>
      <c r="H1671" s="38" t="s">
        <v>5875</v>
      </c>
      <c r="I1671" s="93" t="str">
        <f t="shared" si="52"/>
        <v>End</v>
      </c>
      <c r="Q1671" s="93" t="str">
        <f t="shared" si="51"/>
        <v>470923</v>
      </c>
    </row>
    <row r="1672" spans="1:17" ht="12.75" customHeight="1">
      <c r="A1672" s="57">
        <v>470924</v>
      </c>
      <c r="B1672" s="58" t="s">
        <v>3393</v>
      </c>
      <c r="C1672" s="57">
        <v>21126</v>
      </c>
      <c r="D1672" s="57">
        <v>240400</v>
      </c>
      <c r="E1672" s="57"/>
      <c r="F1672" s="57">
        <v>470924</v>
      </c>
      <c r="G1672" s="58"/>
      <c r="H1672" s="38" t="s">
        <v>5875</v>
      </c>
      <c r="I1672" s="93" t="str">
        <f t="shared" si="52"/>
        <v>End</v>
      </c>
      <c r="Q1672" s="93" t="str">
        <f t="shared" si="51"/>
        <v>470924</v>
      </c>
    </row>
    <row r="1673" spans="1:17" ht="12.75" customHeight="1">
      <c r="A1673" s="57">
        <v>470925</v>
      </c>
      <c r="B1673" s="58" t="s">
        <v>3394</v>
      </c>
      <c r="C1673" s="57">
        <v>21126</v>
      </c>
      <c r="D1673" s="57">
        <v>240400</v>
      </c>
      <c r="E1673" s="57"/>
      <c r="F1673" s="57">
        <v>470925</v>
      </c>
      <c r="G1673" s="58"/>
      <c r="H1673" s="38" t="s">
        <v>5875</v>
      </c>
      <c r="I1673" s="93" t="str">
        <f t="shared" si="52"/>
        <v>End</v>
      </c>
      <c r="Q1673" s="93" t="str">
        <f t="shared" si="51"/>
        <v>470925</v>
      </c>
    </row>
    <row r="1674" spans="1:17" ht="12.75" customHeight="1">
      <c r="A1674" s="57">
        <v>470926</v>
      </c>
      <c r="B1674" s="58" t="s">
        <v>3356</v>
      </c>
      <c r="C1674" s="57">
        <v>21126</v>
      </c>
      <c r="D1674" s="57">
        <v>240400</v>
      </c>
      <c r="E1674" s="57"/>
      <c r="F1674" s="57">
        <v>470926</v>
      </c>
      <c r="G1674" s="58"/>
      <c r="H1674" s="38" t="s">
        <v>5875</v>
      </c>
      <c r="I1674" s="93" t="str">
        <f t="shared" si="52"/>
        <v>End</v>
      </c>
      <c r="Q1674" s="93" t="str">
        <f t="shared" si="51"/>
        <v>470926</v>
      </c>
    </row>
    <row r="1675" spans="1:17" ht="12.75" customHeight="1">
      <c r="A1675" s="57">
        <v>470927</v>
      </c>
      <c r="B1675" s="58" t="s">
        <v>3357</v>
      </c>
      <c r="C1675" s="57">
        <v>21126</v>
      </c>
      <c r="D1675" s="57">
        <v>240400</v>
      </c>
      <c r="E1675" s="57"/>
      <c r="F1675" s="57">
        <v>470927</v>
      </c>
      <c r="G1675" s="58"/>
      <c r="H1675" s="38" t="s">
        <v>5875</v>
      </c>
      <c r="I1675" s="93" t="str">
        <f t="shared" si="52"/>
        <v>End</v>
      </c>
      <c r="Q1675" s="93" t="str">
        <f t="shared" si="51"/>
        <v>470927</v>
      </c>
    </row>
    <row r="1676" spans="1:17" ht="12.75" customHeight="1">
      <c r="A1676" s="57">
        <v>470928</v>
      </c>
      <c r="B1676" s="58" t="s">
        <v>3358</v>
      </c>
      <c r="C1676" s="57">
        <v>21126</v>
      </c>
      <c r="D1676" s="57">
        <v>240400</v>
      </c>
      <c r="E1676" s="57"/>
      <c r="F1676" s="57">
        <v>470928</v>
      </c>
      <c r="G1676" s="58"/>
      <c r="H1676" s="38" t="s">
        <v>5875</v>
      </c>
      <c r="I1676" s="93" t="str">
        <f t="shared" si="52"/>
        <v>End</v>
      </c>
      <c r="Q1676" s="93" t="str">
        <f t="shared" si="51"/>
        <v>470928</v>
      </c>
    </row>
    <row r="1677" spans="1:17" ht="12.75" customHeight="1">
      <c r="A1677" s="57">
        <v>470929</v>
      </c>
      <c r="B1677" s="58" t="s">
        <v>736</v>
      </c>
      <c r="C1677" s="57">
        <v>21126</v>
      </c>
      <c r="D1677" s="57">
        <v>240400</v>
      </c>
      <c r="E1677" s="57"/>
      <c r="F1677" s="57">
        <v>470929</v>
      </c>
      <c r="G1677" s="58"/>
      <c r="H1677" s="38" t="s">
        <v>5875</v>
      </c>
      <c r="I1677" s="93" t="str">
        <f t="shared" si="52"/>
        <v>End</v>
      </c>
      <c r="Q1677" s="93" t="str">
        <f t="shared" si="51"/>
        <v>470929</v>
      </c>
    </row>
    <row r="1678" spans="1:17" ht="12.75" customHeight="1">
      <c r="A1678" s="57">
        <v>470930</v>
      </c>
      <c r="B1678" s="58" t="s">
        <v>3359</v>
      </c>
      <c r="C1678" s="57">
        <v>21125</v>
      </c>
      <c r="D1678" s="57">
        <v>240300</v>
      </c>
      <c r="E1678" s="57"/>
      <c r="F1678" s="57">
        <v>470930</v>
      </c>
      <c r="G1678" s="58"/>
      <c r="H1678" s="38" t="s">
        <v>6086</v>
      </c>
      <c r="I1678" s="93" t="str">
        <f t="shared" si="52"/>
        <v>End</v>
      </c>
      <c r="Q1678" s="93" t="str">
        <f t="shared" ref="Q1678:Q1741" si="53">TEXT($A1678,0)</f>
        <v>470930</v>
      </c>
    </row>
    <row r="1679" spans="1:17" ht="12.75" customHeight="1">
      <c r="A1679" s="57">
        <v>470931</v>
      </c>
      <c r="B1679" s="58" t="s">
        <v>737</v>
      </c>
      <c r="C1679" s="57">
        <v>21125</v>
      </c>
      <c r="D1679" s="57">
        <v>240300</v>
      </c>
      <c r="E1679" s="57"/>
      <c r="F1679" s="57">
        <v>470931</v>
      </c>
      <c r="G1679" s="58"/>
      <c r="H1679" s="38" t="s">
        <v>6086</v>
      </c>
      <c r="I1679" s="93" t="str">
        <f t="shared" si="52"/>
        <v>End</v>
      </c>
      <c r="Q1679" s="93" t="str">
        <f t="shared" si="53"/>
        <v>470931</v>
      </c>
    </row>
    <row r="1680" spans="1:17" ht="12.75" customHeight="1">
      <c r="A1680" s="57">
        <v>470932</v>
      </c>
      <c r="B1680" s="58" t="s">
        <v>107</v>
      </c>
      <c r="C1680" s="57">
        <v>21126</v>
      </c>
      <c r="D1680" s="57">
        <v>240400</v>
      </c>
      <c r="E1680" s="57"/>
      <c r="F1680" s="57">
        <v>470932</v>
      </c>
      <c r="G1680" s="58"/>
      <c r="H1680" s="38" t="s">
        <v>5875</v>
      </c>
      <c r="I1680" s="93" t="str">
        <f t="shared" si="52"/>
        <v>End</v>
      </c>
      <c r="Q1680" s="93" t="str">
        <f t="shared" si="53"/>
        <v>470932</v>
      </c>
    </row>
    <row r="1681" spans="1:17" ht="12.75" customHeight="1">
      <c r="A1681" s="57">
        <v>470933</v>
      </c>
      <c r="B1681" s="58" t="s">
        <v>108</v>
      </c>
      <c r="C1681" s="57">
        <v>21126</v>
      </c>
      <c r="D1681" s="57">
        <v>240400</v>
      </c>
      <c r="E1681" s="57"/>
      <c r="F1681" s="57">
        <v>470933</v>
      </c>
      <c r="G1681" s="58"/>
      <c r="H1681" s="38" t="s">
        <v>5875</v>
      </c>
      <c r="I1681" s="93" t="str">
        <f t="shared" si="52"/>
        <v>End</v>
      </c>
      <c r="Q1681" s="93" t="str">
        <f t="shared" si="53"/>
        <v>470933</v>
      </c>
    </row>
    <row r="1682" spans="1:17" ht="12.75" customHeight="1">
      <c r="A1682" s="57">
        <v>470934</v>
      </c>
      <c r="B1682" s="58" t="s">
        <v>109</v>
      </c>
      <c r="C1682" s="57">
        <v>21126</v>
      </c>
      <c r="D1682" s="57">
        <v>240400</v>
      </c>
      <c r="E1682" s="57"/>
      <c r="F1682" s="57">
        <v>470934</v>
      </c>
      <c r="G1682" s="58"/>
      <c r="H1682" s="38" t="s">
        <v>5875</v>
      </c>
      <c r="I1682" s="93" t="str">
        <f t="shared" si="52"/>
        <v>End</v>
      </c>
      <c r="Q1682" s="93" t="str">
        <f t="shared" si="53"/>
        <v>470934</v>
      </c>
    </row>
    <row r="1683" spans="1:17" ht="12.75" customHeight="1">
      <c r="A1683" s="57">
        <v>470935</v>
      </c>
      <c r="B1683" s="58" t="s">
        <v>110</v>
      </c>
      <c r="C1683" s="57">
        <v>21125</v>
      </c>
      <c r="D1683" s="57">
        <v>240300</v>
      </c>
      <c r="E1683" s="57"/>
      <c r="F1683" s="57">
        <v>470935</v>
      </c>
      <c r="G1683" s="58"/>
      <c r="H1683" s="38" t="s">
        <v>6086</v>
      </c>
      <c r="I1683" s="93" t="str">
        <f t="shared" si="52"/>
        <v>End</v>
      </c>
      <c r="Q1683" s="93" t="str">
        <f t="shared" si="53"/>
        <v>470935</v>
      </c>
    </row>
    <row r="1684" spans="1:17" ht="12.75" customHeight="1">
      <c r="A1684" s="57">
        <v>470936</v>
      </c>
      <c r="B1684" s="58" t="s">
        <v>111</v>
      </c>
      <c r="C1684" s="57">
        <v>21126</v>
      </c>
      <c r="D1684" s="57">
        <v>240400</v>
      </c>
      <c r="E1684" s="57"/>
      <c r="F1684" s="57">
        <v>470936</v>
      </c>
      <c r="G1684" s="58"/>
      <c r="H1684" s="38" t="s">
        <v>5875</v>
      </c>
      <c r="I1684" s="93" t="str">
        <f t="shared" si="52"/>
        <v>End</v>
      </c>
      <c r="Q1684" s="93" t="str">
        <f t="shared" si="53"/>
        <v>470936</v>
      </c>
    </row>
    <row r="1685" spans="1:17" ht="12.75" customHeight="1">
      <c r="A1685" s="57">
        <v>470937</v>
      </c>
      <c r="B1685" s="58" t="s">
        <v>112</v>
      </c>
      <c r="C1685" s="57">
        <v>21126</v>
      </c>
      <c r="D1685" s="57">
        <v>240400</v>
      </c>
      <c r="E1685" s="57"/>
      <c r="F1685" s="57">
        <v>470937</v>
      </c>
      <c r="G1685" s="58"/>
      <c r="H1685" s="38" t="s">
        <v>5875</v>
      </c>
      <c r="I1685" s="93" t="str">
        <f t="shared" si="52"/>
        <v>End</v>
      </c>
      <c r="Q1685" s="93" t="str">
        <f t="shared" si="53"/>
        <v>470937</v>
      </c>
    </row>
    <row r="1686" spans="1:17" ht="12.75" customHeight="1">
      <c r="A1686" s="57">
        <v>470938</v>
      </c>
      <c r="B1686" s="58" t="s">
        <v>113</v>
      </c>
      <c r="C1686" s="57">
        <v>21126</v>
      </c>
      <c r="D1686" s="57">
        <v>240400</v>
      </c>
      <c r="E1686" s="57"/>
      <c r="F1686" s="57">
        <v>470938</v>
      </c>
      <c r="G1686" s="58"/>
      <c r="H1686" s="38" t="s">
        <v>5875</v>
      </c>
      <c r="I1686" s="93" t="str">
        <f t="shared" si="52"/>
        <v>End</v>
      </c>
      <c r="Q1686" s="93" t="str">
        <f t="shared" si="53"/>
        <v>470938</v>
      </c>
    </row>
    <row r="1687" spans="1:17" ht="12.75" customHeight="1">
      <c r="A1687" s="57">
        <v>470942</v>
      </c>
      <c r="B1687" s="58" t="s">
        <v>1862</v>
      </c>
      <c r="C1687" s="57">
        <v>21126</v>
      </c>
      <c r="D1687" s="57">
        <v>240400</v>
      </c>
      <c r="E1687" s="57"/>
      <c r="F1687" s="57">
        <v>470942</v>
      </c>
      <c r="G1687" s="58"/>
      <c r="H1687" s="38" t="s">
        <v>5875</v>
      </c>
      <c r="I1687" s="93" t="str">
        <f t="shared" si="52"/>
        <v>End</v>
      </c>
      <c r="Q1687" s="93" t="str">
        <f t="shared" si="53"/>
        <v>470942</v>
      </c>
    </row>
    <row r="1688" spans="1:17" ht="12.75" customHeight="1">
      <c r="A1688" s="57">
        <v>471008</v>
      </c>
      <c r="B1688" s="58" t="s">
        <v>114</v>
      </c>
      <c r="C1688" s="57">
        <v>21126</v>
      </c>
      <c r="D1688" s="57">
        <v>240400</v>
      </c>
      <c r="E1688" s="57"/>
      <c r="F1688" s="57">
        <v>471008</v>
      </c>
      <c r="G1688" s="58"/>
      <c r="H1688" s="38" t="s">
        <v>5875</v>
      </c>
      <c r="I1688" s="93" t="str">
        <f t="shared" si="52"/>
        <v>End</v>
      </c>
      <c r="Q1688" s="93" t="str">
        <f t="shared" si="53"/>
        <v>471008</v>
      </c>
    </row>
    <row r="1689" spans="1:17" ht="12.75" customHeight="1">
      <c r="A1689" s="57">
        <v>471063</v>
      </c>
      <c r="B1689" s="58" t="s">
        <v>115</v>
      </c>
      <c r="C1689" s="57">
        <v>21126</v>
      </c>
      <c r="D1689" s="57">
        <v>240400</v>
      </c>
      <c r="E1689" s="57"/>
      <c r="F1689" s="57">
        <v>471063</v>
      </c>
      <c r="G1689" s="58"/>
      <c r="H1689" s="38" t="s">
        <v>5875</v>
      </c>
      <c r="I1689" s="93" t="str">
        <f t="shared" si="52"/>
        <v>End</v>
      </c>
      <c r="Q1689" s="93" t="str">
        <f t="shared" si="53"/>
        <v>471063</v>
      </c>
    </row>
    <row r="1690" spans="1:17" ht="12.75" customHeight="1">
      <c r="A1690" s="57">
        <v>471146</v>
      </c>
      <c r="B1690" s="58" t="s">
        <v>2643</v>
      </c>
      <c r="C1690" s="57">
        <v>21126</v>
      </c>
      <c r="D1690" s="57">
        <v>240400</v>
      </c>
      <c r="E1690" s="57"/>
      <c r="F1690" s="57">
        <v>471146</v>
      </c>
      <c r="G1690" s="58"/>
      <c r="H1690" s="38" t="s">
        <v>5875</v>
      </c>
      <c r="I1690" s="93" t="str">
        <f t="shared" ref="I1690:I1753" si="54">LEFT(H1690,3)</f>
        <v>End</v>
      </c>
      <c r="Q1690" s="93" t="str">
        <f t="shared" si="53"/>
        <v>471146</v>
      </c>
    </row>
    <row r="1691" spans="1:17" ht="12.75" customHeight="1">
      <c r="A1691" s="101">
        <v>480109</v>
      </c>
      <c r="B1691" s="52" t="s">
        <v>1608</v>
      </c>
      <c r="C1691" s="129">
        <v>22118</v>
      </c>
      <c r="D1691" s="129">
        <v>250100</v>
      </c>
      <c r="E1691" s="129"/>
      <c r="F1691" s="129">
        <v>480109</v>
      </c>
      <c r="G1691" s="52"/>
      <c r="H1691" s="38" t="s">
        <v>2944</v>
      </c>
      <c r="I1691" s="93" t="str">
        <f t="shared" si="54"/>
        <v>End</v>
      </c>
      <c r="Q1691" s="93" t="str">
        <f t="shared" si="53"/>
        <v>480109</v>
      </c>
    </row>
    <row r="1692" spans="1:17" ht="12.75" customHeight="1">
      <c r="A1692" s="57">
        <v>480130</v>
      </c>
      <c r="B1692" s="58" t="s">
        <v>2644</v>
      </c>
      <c r="C1692" s="57">
        <v>22118</v>
      </c>
      <c r="D1692" s="57">
        <v>250100</v>
      </c>
      <c r="E1692" s="57"/>
      <c r="F1692" s="57">
        <v>480130</v>
      </c>
      <c r="G1692" s="58"/>
      <c r="H1692" s="38" t="s">
        <v>2944</v>
      </c>
      <c r="I1692" s="93" t="str">
        <f t="shared" si="54"/>
        <v>End</v>
      </c>
      <c r="Q1692" s="93" t="str">
        <f t="shared" si="53"/>
        <v>480130</v>
      </c>
    </row>
    <row r="1693" spans="1:17" ht="12.75" customHeight="1">
      <c r="A1693" s="57">
        <v>480131</v>
      </c>
      <c r="B1693" s="58" t="s">
        <v>2645</v>
      </c>
      <c r="C1693" s="57">
        <v>22118</v>
      </c>
      <c r="D1693" s="57">
        <v>250100</v>
      </c>
      <c r="E1693" s="57"/>
      <c r="F1693" s="57">
        <v>480131</v>
      </c>
      <c r="G1693" s="58"/>
      <c r="H1693" s="38" t="s">
        <v>2944</v>
      </c>
      <c r="I1693" s="93" t="str">
        <f t="shared" si="54"/>
        <v>End</v>
      </c>
      <c r="K1693" s="103">
        <f>COUNTIF($I$1638:$I$1693, "END")</f>
        <v>51</v>
      </c>
      <c r="Q1693" s="93" t="str">
        <f t="shared" si="53"/>
        <v>480131</v>
      </c>
    </row>
    <row r="1694" spans="1:17" ht="12.75" customHeight="1">
      <c r="A1694" s="818">
        <v>510000</v>
      </c>
      <c r="B1694" s="816" t="s">
        <v>9124</v>
      </c>
      <c r="C1694" s="818">
        <v>51000</v>
      </c>
      <c r="D1694" s="818">
        <v>510000</v>
      </c>
      <c r="E1694" s="818"/>
      <c r="F1694" s="818">
        <v>550000</v>
      </c>
      <c r="G1694" s="820"/>
      <c r="H1694" s="819"/>
      <c r="I1694" s="93" t="str">
        <f t="shared" si="54"/>
        <v/>
      </c>
      <c r="J1694" s="822"/>
      <c r="K1694" s="103"/>
      <c r="Q1694" s="93" t="str">
        <f t="shared" si="53"/>
        <v>510000</v>
      </c>
    </row>
    <row r="1695" spans="1:17" ht="12.75" customHeight="1">
      <c r="A1695" s="57">
        <v>512000</v>
      </c>
      <c r="B1695" s="58" t="s">
        <v>1301</v>
      </c>
      <c r="C1695" s="57">
        <v>51200</v>
      </c>
      <c r="D1695" s="57">
        <v>510000</v>
      </c>
      <c r="E1695" s="57"/>
      <c r="F1695" s="57">
        <v>550000</v>
      </c>
      <c r="G1695" s="58"/>
      <c r="H1695" s="38" t="s">
        <v>6911</v>
      </c>
      <c r="I1695" s="93" t="str">
        <f t="shared" si="54"/>
        <v>End</v>
      </c>
      <c r="K1695" s="103"/>
      <c r="Q1695" s="93" t="str">
        <f t="shared" si="53"/>
        <v>512000</v>
      </c>
    </row>
    <row r="1696" spans="1:17" ht="12.75" customHeight="1">
      <c r="A1696" s="57">
        <v>512010</v>
      </c>
      <c r="B1696" s="58" t="s">
        <v>8167</v>
      </c>
      <c r="C1696" s="57">
        <v>51201</v>
      </c>
      <c r="D1696" s="57">
        <v>510000</v>
      </c>
      <c r="E1696" s="57"/>
      <c r="F1696" s="57">
        <v>550000</v>
      </c>
      <c r="G1696" s="58"/>
      <c r="H1696" s="38"/>
      <c r="I1696" s="93" t="str">
        <f t="shared" si="54"/>
        <v/>
      </c>
      <c r="K1696" s="103"/>
      <c r="Q1696" s="93" t="str">
        <f t="shared" si="53"/>
        <v>512010</v>
      </c>
    </row>
    <row r="1697" spans="1:17" ht="12.75" customHeight="1">
      <c r="A1697" s="57">
        <v>512100</v>
      </c>
      <c r="B1697" s="58" t="s">
        <v>1303</v>
      </c>
      <c r="C1697" s="57">
        <v>51210</v>
      </c>
      <c r="D1697" s="57">
        <v>510000</v>
      </c>
      <c r="E1697" s="57"/>
      <c r="F1697" s="57">
        <v>550000</v>
      </c>
      <c r="G1697" s="58"/>
      <c r="H1697" s="38"/>
      <c r="I1697" s="93" t="str">
        <f t="shared" si="54"/>
        <v/>
      </c>
      <c r="K1697" s="103"/>
      <c r="Q1697" s="93" t="str">
        <f t="shared" si="53"/>
        <v>512100</v>
      </c>
    </row>
    <row r="1698" spans="1:17" ht="12.75" customHeight="1">
      <c r="A1698" s="57">
        <v>513000</v>
      </c>
      <c r="B1698" s="58" t="s">
        <v>2646</v>
      </c>
      <c r="C1698" s="57">
        <v>51300</v>
      </c>
      <c r="D1698" s="57">
        <v>510000</v>
      </c>
      <c r="E1698" s="57"/>
      <c r="F1698" s="57">
        <v>550000</v>
      </c>
      <c r="G1698" s="58"/>
      <c r="H1698" s="38"/>
      <c r="I1698" s="93" t="str">
        <f t="shared" si="54"/>
        <v/>
      </c>
      <c r="K1698" s="103"/>
      <c r="Q1698" s="93" t="str">
        <f t="shared" si="53"/>
        <v>513000</v>
      </c>
    </row>
    <row r="1699" spans="1:17" ht="12.75" customHeight="1">
      <c r="A1699" s="57">
        <v>513010</v>
      </c>
      <c r="B1699" s="58" t="s">
        <v>1306</v>
      </c>
      <c r="C1699" s="57">
        <v>51301</v>
      </c>
      <c r="D1699" s="57">
        <v>510000</v>
      </c>
      <c r="E1699" s="57"/>
      <c r="F1699" s="57">
        <v>550000</v>
      </c>
      <c r="G1699" s="58"/>
      <c r="H1699" s="38"/>
      <c r="I1699" s="93" t="str">
        <f t="shared" si="54"/>
        <v/>
      </c>
      <c r="K1699" s="103"/>
      <c r="Q1699" s="93" t="str">
        <f t="shared" si="53"/>
        <v>513010</v>
      </c>
    </row>
    <row r="1700" spans="1:17" ht="12.75" customHeight="1">
      <c r="A1700" s="57">
        <v>513020</v>
      </c>
      <c r="B1700" s="58" t="s">
        <v>1307</v>
      </c>
      <c r="C1700" s="57">
        <v>51302</v>
      </c>
      <c r="D1700" s="57">
        <v>510000</v>
      </c>
      <c r="E1700" s="57"/>
      <c r="F1700" s="57">
        <v>550000</v>
      </c>
      <c r="G1700" s="58"/>
      <c r="H1700" s="38" t="s">
        <v>6913</v>
      </c>
      <c r="I1700" s="93" t="str">
        <f t="shared" si="54"/>
        <v>End</v>
      </c>
      <c r="K1700" s="103"/>
      <c r="Q1700" s="93" t="str">
        <f t="shared" si="53"/>
        <v>513020</v>
      </c>
    </row>
    <row r="1701" spans="1:17" ht="12.75" customHeight="1">
      <c r="A1701" s="57">
        <v>513030</v>
      </c>
      <c r="B1701" s="58" t="s">
        <v>1308</v>
      </c>
      <c r="C1701" s="57">
        <v>51303</v>
      </c>
      <c r="D1701" s="57">
        <v>510000</v>
      </c>
      <c r="E1701" s="57"/>
      <c r="F1701" s="57">
        <v>550000</v>
      </c>
      <c r="G1701" s="58"/>
      <c r="H1701" s="38"/>
      <c r="I1701" s="93" t="str">
        <f t="shared" si="54"/>
        <v/>
      </c>
      <c r="K1701" s="103"/>
      <c r="Q1701" s="93" t="str">
        <f t="shared" si="53"/>
        <v>513030</v>
      </c>
    </row>
    <row r="1702" spans="1:17" ht="12.75" customHeight="1">
      <c r="A1702" s="57">
        <v>521000</v>
      </c>
      <c r="B1702" s="58" t="s">
        <v>8281</v>
      </c>
      <c r="C1702" s="57">
        <v>52100</v>
      </c>
      <c r="D1702" s="57">
        <v>520000</v>
      </c>
      <c r="E1702" s="57"/>
      <c r="F1702" s="57">
        <v>550000</v>
      </c>
      <c r="G1702" s="58"/>
      <c r="H1702" s="429" t="s">
        <v>9123</v>
      </c>
      <c r="I1702" s="93" t="str">
        <f t="shared" si="54"/>
        <v>End</v>
      </c>
      <c r="Q1702" s="93" t="str">
        <f t="shared" si="53"/>
        <v>521000</v>
      </c>
    </row>
    <row r="1703" spans="1:17" ht="12.75" customHeight="1">
      <c r="A1703" s="57">
        <v>521010</v>
      </c>
      <c r="B1703" s="58" t="s">
        <v>8553</v>
      </c>
      <c r="C1703" s="57">
        <v>52101</v>
      </c>
      <c r="D1703" s="57">
        <v>520000</v>
      </c>
      <c r="E1703" s="57"/>
      <c r="F1703" s="57">
        <v>550000</v>
      </c>
      <c r="G1703" s="58"/>
      <c r="H1703" s="38"/>
      <c r="I1703" s="93" t="str">
        <f t="shared" si="54"/>
        <v/>
      </c>
      <c r="Q1703" s="93" t="str">
        <f t="shared" si="53"/>
        <v>521010</v>
      </c>
    </row>
    <row r="1704" spans="1:17" ht="12.75" customHeight="1">
      <c r="A1704" s="57">
        <v>521020</v>
      </c>
      <c r="B1704" s="58" t="s">
        <v>9078</v>
      </c>
      <c r="C1704" s="57">
        <v>52102</v>
      </c>
      <c r="D1704" s="57">
        <v>520000</v>
      </c>
      <c r="E1704" s="57"/>
      <c r="F1704" s="57">
        <v>550000</v>
      </c>
      <c r="G1704" s="58"/>
      <c r="H1704" s="38"/>
      <c r="I1704" s="93" t="str">
        <f t="shared" si="54"/>
        <v/>
      </c>
      <c r="Q1704" s="93" t="str">
        <f t="shared" si="53"/>
        <v>521020</v>
      </c>
    </row>
    <row r="1705" spans="1:17" ht="12.75" customHeight="1">
      <c r="A1705" s="57">
        <v>521030</v>
      </c>
      <c r="B1705" s="58" t="s">
        <v>9695</v>
      </c>
      <c r="C1705" s="57">
        <v>52103</v>
      </c>
      <c r="D1705" s="57">
        <v>520000</v>
      </c>
      <c r="E1705" s="57"/>
      <c r="F1705" s="57">
        <v>550000</v>
      </c>
      <c r="G1705" s="58"/>
      <c r="H1705" s="38"/>
      <c r="I1705" s="93" t="str">
        <f t="shared" si="54"/>
        <v/>
      </c>
      <c r="Q1705" s="93" t="str">
        <f t="shared" si="53"/>
        <v>521030</v>
      </c>
    </row>
    <row r="1706" spans="1:17" ht="12.75" customHeight="1">
      <c r="A1706" s="57">
        <v>521040</v>
      </c>
      <c r="B1706" s="58" t="s">
        <v>9694</v>
      </c>
      <c r="C1706" s="57">
        <v>52104</v>
      </c>
      <c r="D1706" s="57">
        <v>520000</v>
      </c>
      <c r="E1706" s="57"/>
      <c r="F1706" s="57">
        <v>550000</v>
      </c>
      <c r="G1706" s="58"/>
      <c r="H1706" s="38"/>
      <c r="I1706" s="93" t="str">
        <f t="shared" si="54"/>
        <v/>
      </c>
      <c r="Q1706" s="93" t="str">
        <f t="shared" si="53"/>
        <v>521040</v>
      </c>
    </row>
    <row r="1707" spans="1:17" ht="12.75" customHeight="1">
      <c r="A1707" s="57">
        <v>521050</v>
      </c>
      <c r="B1707" s="58" t="s">
        <v>5599</v>
      </c>
      <c r="C1707" s="57">
        <v>52105</v>
      </c>
      <c r="D1707" s="57">
        <v>520000</v>
      </c>
      <c r="E1707" s="57"/>
      <c r="F1707" s="57">
        <v>550000</v>
      </c>
      <c r="G1707" s="58"/>
      <c r="H1707" s="38" t="s">
        <v>6911</v>
      </c>
      <c r="I1707" s="93" t="str">
        <f t="shared" si="54"/>
        <v>End</v>
      </c>
      <c r="Q1707" s="93" t="str">
        <f t="shared" si="53"/>
        <v>521050</v>
      </c>
    </row>
    <row r="1708" spans="1:17" ht="12.75" customHeight="1">
      <c r="A1708" s="57">
        <v>521060</v>
      </c>
      <c r="B1708" s="58" t="s">
        <v>5928</v>
      </c>
      <c r="C1708" s="57">
        <v>52106</v>
      </c>
      <c r="D1708" s="57">
        <v>520000</v>
      </c>
      <c r="E1708" s="57"/>
      <c r="F1708" s="57">
        <v>550000</v>
      </c>
      <c r="G1708" s="58"/>
      <c r="H1708" s="38" t="s">
        <v>6911</v>
      </c>
      <c r="I1708" s="93" t="str">
        <f t="shared" si="54"/>
        <v>End</v>
      </c>
      <c r="Q1708" s="93" t="str">
        <f t="shared" si="53"/>
        <v>521060</v>
      </c>
    </row>
    <row r="1709" spans="1:17" ht="12.75" customHeight="1">
      <c r="A1709" s="57">
        <v>521070</v>
      </c>
      <c r="B1709" s="58" t="s">
        <v>6362</v>
      </c>
      <c r="C1709" s="57">
        <v>52107</v>
      </c>
      <c r="D1709" s="57">
        <v>520000</v>
      </c>
      <c r="E1709" s="57"/>
      <c r="F1709" s="57">
        <v>550000</v>
      </c>
      <c r="G1709" s="58"/>
      <c r="H1709" s="38" t="s">
        <v>7658</v>
      </c>
      <c r="I1709" s="93" t="str">
        <f t="shared" si="54"/>
        <v>End</v>
      </c>
      <c r="Q1709" s="93" t="str">
        <f t="shared" si="53"/>
        <v>521070</v>
      </c>
    </row>
    <row r="1710" spans="1:17" ht="12.75" customHeight="1">
      <c r="A1710" s="57">
        <v>521080</v>
      </c>
      <c r="B1710" s="58" t="s">
        <v>6820</v>
      </c>
      <c r="C1710" s="57">
        <v>52108</v>
      </c>
      <c r="D1710" s="57">
        <v>520000</v>
      </c>
      <c r="E1710" s="57"/>
      <c r="F1710" s="57">
        <v>550000</v>
      </c>
      <c r="G1710" s="58"/>
      <c r="H1710" s="38"/>
      <c r="I1710" s="93" t="str">
        <f t="shared" si="54"/>
        <v/>
      </c>
      <c r="Q1710" s="93" t="str">
        <f t="shared" si="53"/>
        <v>521080</v>
      </c>
    </row>
    <row r="1711" spans="1:17" ht="12.75" customHeight="1">
      <c r="A1711" s="57">
        <v>521090</v>
      </c>
      <c r="B1711" s="58" t="s">
        <v>7577</v>
      </c>
      <c r="C1711" s="57">
        <v>52109</v>
      </c>
      <c r="D1711" s="57">
        <v>520000</v>
      </c>
      <c r="E1711" s="57"/>
      <c r="F1711" s="57">
        <v>550000</v>
      </c>
      <c r="G1711" s="58"/>
      <c r="H1711" s="38"/>
      <c r="I1711" s="93" t="str">
        <f t="shared" si="54"/>
        <v/>
      </c>
      <c r="Q1711" s="93" t="str">
        <f t="shared" si="53"/>
        <v>521090</v>
      </c>
    </row>
    <row r="1712" spans="1:17" ht="12.75" customHeight="1">
      <c r="A1712" s="430">
        <v>521100</v>
      </c>
      <c r="B1712" s="429" t="s">
        <v>7648</v>
      </c>
      <c r="C1712" s="430">
        <v>52110</v>
      </c>
      <c r="D1712" s="430">
        <v>520000</v>
      </c>
      <c r="E1712" s="430"/>
      <c r="F1712" s="430">
        <v>550000</v>
      </c>
      <c r="G1712" s="429"/>
      <c r="H1712" s="429" t="s">
        <v>9123</v>
      </c>
      <c r="I1712" s="93" t="str">
        <f t="shared" si="54"/>
        <v>End</v>
      </c>
      <c r="Q1712" s="93" t="str">
        <f t="shared" si="53"/>
        <v>521100</v>
      </c>
    </row>
    <row r="1713" spans="1:17" ht="12.75" customHeight="1">
      <c r="A1713" s="430">
        <v>521110</v>
      </c>
      <c r="B1713" s="429" t="s">
        <v>8273</v>
      </c>
      <c r="C1713" s="430">
        <v>52111</v>
      </c>
      <c r="D1713" s="430">
        <v>520000</v>
      </c>
      <c r="E1713" s="430"/>
      <c r="F1713" s="430">
        <v>550000</v>
      </c>
      <c r="G1713" s="429"/>
      <c r="H1713" s="429"/>
      <c r="I1713" s="93" t="str">
        <f t="shared" si="54"/>
        <v/>
      </c>
      <c r="Q1713" s="93" t="str">
        <f t="shared" si="53"/>
        <v>521110</v>
      </c>
    </row>
    <row r="1714" spans="1:17" ht="12.75" customHeight="1">
      <c r="A1714" s="57">
        <v>521120</v>
      </c>
      <c r="B1714" s="58" t="s">
        <v>8563</v>
      </c>
      <c r="C1714" s="57">
        <v>52112</v>
      </c>
      <c r="D1714" s="57">
        <v>520000</v>
      </c>
      <c r="E1714" s="57"/>
      <c r="F1714" s="57">
        <v>550000</v>
      </c>
      <c r="G1714" s="58"/>
      <c r="H1714" s="38"/>
      <c r="I1714" s="93" t="str">
        <f t="shared" si="54"/>
        <v/>
      </c>
      <c r="M1714" s="366"/>
      <c r="Q1714" s="93" t="str">
        <f t="shared" si="53"/>
        <v>521120</v>
      </c>
    </row>
    <row r="1715" spans="1:17" ht="12.75" customHeight="1">
      <c r="A1715" s="57">
        <v>521130</v>
      </c>
      <c r="B1715" s="58" t="s">
        <v>9109</v>
      </c>
      <c r="C1715" s="57">
        <v>52113</v>
      </c>
      <c r="D1715" s="57">
        <v>520000</v>
      </c>
      <c r="E1715" s="57"/>
      <c r="F1715" s="57">
        <v>550000</v>
      </c>
      <c r="G1715" s="58"/>
      <c r="H1715" s="38"/>
      <c r="I1715" s="93" t="str">
        <f t="shared" si="54"/>
        <v/>
      </c>
      <c r="Q1715" s="93" t="str">
        <f t="shared" si="53"/>
        <v>521130</v>
      </c>
    </row>
    <row r="1716" spans="1:17" ht="12.75" customHeight="1">
      <c r="A1716" s="57">
        <v>521140</v>
      </c>
      <c r="B1716" s="58" t="s">
        <v>9398</v>
      </c>
      <c r="C1716" s="57">
        <v>52114</v>
      </c>
      <c r="D1716" s="57">
        <v>520000</v>
      </c>
      <c r="E1716" s="57"/>
      <c r="F1716" s="57">
        <v>550000</v>
      </c>
      <c r="G1716" s="58"/>
      <c r="H1716" s="38"/>
      <c r="I1716" s="93" t="str">
        <f t="shared" si="54"/>
        <v/>
      </c>
      <c r="Q1716" s="93" t="str">
        <f t="shared" si="53"/>
        <v>521140</v>
      </c>
    </row>
    <row r="1717" spans="1:17" ht="12.75" customHeight="1">
      <c r="A1717" s="57">
        <v>521150</v>
      </c>
      <c r="B1717" s="58" t="s">
        <v>9700</v>
      </c>
      <c r="C1717" s="57">
        <v>52115</v>
      </c>
      <c r="D1717" s="57">
        <v>520000</v>
      </c>
      <c r="E1717" s="57"/>
      <c r="F1717" s="57">
        <v>550000</v>
      </c>
      <c r="G1717" s="58"/>
      <c r="H1717" s="38"/>
      <c r="I1717" s="93" t="str">
        <f t="shared" si="54"/>
        <v/>
      </c>
      <c r="Q1717" s="93" t="str">
        <f t="shared" si="53"/>
        <v>521150</v>
      </c>
    </row>
    <row r="1718" spans="1:17" ht="12.75" customHeight="1">
      <c r="A1718" s="57">
        <v>521160</v>
      </c>
      <c r="B1718" s="58" t="s">
        <v>5929</v>
      </c>
      <c r="C1718" s="57">
        <v>52116</v>
      </c>
      <c r="D1718" s="57">
        <v>520000</v>
      </c>
      <c r="E1718" s="57"/>
      <c r="F1718" s="57">
        <v>550000</v>
      </c>
      <c r="G1718" s="58"/>
      <c r="H1718" s="38" t="s">
        <v>6911</v>
      </c>
      <c r="I1718" s="93" t="str">
        <f t="shared" si="54"/>
        <v>End</v>
      </c>
      <c r="Q1718" s="93" t="str">
        <f t="shared" si="53"/>
        <v>521160</v>
      </c>
    </row>
    <row r="1719" spans="1:17" ht="12.75" customHeight="1">
      <c r="A1719" s="57">
        <v>521170</v>
      </c>
      <c r="B1719" s="58" t="s">
        <v>6361</v>
      </c>
      <c r="C1719" s="57">
        <v>52117</v>
      </c>
      <c r="D1719" s="57">
        <v>520000</v>
      </c>
      <c r="E1719" s="57"/>
      <c r="F1719" s="57">
        <v>550000</v>
      </c>
      <c r="G1719" s="58"/>
      <c r="H1719" s="38" t="s">
        <v>7658</v>
      </c>
      <c r="I1719" s="93" t="str">
        <f t="shared" si="54"/>
        <v>End</v>
      </c>
      <c r="Q1719" s="93" t="str">
        <f t="shared" si="53"/>
        <v>521170</v>
      </c>
    </row>
    <row r="1720" spans="1:17" ht="12.75" customHeight="1">
      <c r="A1720" s="629">
        <v>521180</v>
      </c>
      <c r="B1720" s="630" t="s">
        <v>6821</v>
      </c>
      <c r="C1720" s="629">
        <v>52118</v>
      </c>
      <c r="D1720" s="629">
        <v>520000</v>
      </c>
      <c r="E1720" s="629"/>
      <c r="F1720" s="629">
        <v>550000</v>
      </c>
      <c r="G1720" s="630"/>
      <c r="H1720" s="631"/>
      <c r="I1720" s="93" t="str">
        <f t="shared" si="54"/>
        <v/>
      </c>
      <c r="Q1720" s="93" t="str">
        <f t="shared" si="53"/>
        <v>521180</v>
      </c>
    </row>
    <row r="1721" spans="1:17" ht="12.75" customHeight="1">
      <c r="A1721" s="57">
        <v>521190</v>
      </c>
      <c r="B1721" s="58" t="s">
        <v>7649</v>
      </c>
      <c r="C1721" s="57">
        <v>52119</v>
      </c>
      <c r="D1721" s="57">
        <v>520000</v>
      </c>
      <c r="E1721" s="57"/>
      <c r="F1721" s="57">
        <v>550000</v>
      </c>
      <c r="G1721" s="58"/>
      <c r="H1721" s="38"/>
      <c r="I1721" s="93" t="str">
        <f t="shared" si="54"/>
        <v/>
      </c>
      <c r="Q1721" s="93" t="str">
        <f t="shared" si="53"/>
        <v>521190</v>
      </c>
    </row>
    <row r="1722" spans="1:17" ht="12.75" customHeight="1">
      <c r="A1722" s="57">
        <v>521200</v>
      </c>
      <c r="B1722" s="58" t="s">
        <v>8276</v>
      </c>
      <c r="C1722" s="57">
        <v>52120</v>
      </c>
      <c r="D1722" s="57">
        <v>520000</v>
      </c>
      <c r="E1722" s="57"/>
      <c r="F1722" s="57">
        <v>550000</v>
      </c>
      <c r="G1722"/>
      <c r="H1722" s="429" t="s">
        <v>9123</v>
      </c>
      <c r="I1722" s="93" t="str">
        <f t="shared" si="54"/>
        <v>End</v>
      </c>
      <c r="Q1722" s="93" t="str">
        <f t="shared" si="53"/>
        <v>521200</v>
      </c>
    </row>
    <row r="1723" spans="1:17" ht="12.75" customHeight="1">
      <c r="A1723" s="57">
        <v>521210</v>
      </c>
      <c r="B1723" s="58" t="s">
        <v>8275</v>
      </c>
      <c r="C1723" s="57">
        <v>52121</v>
      </c>
      <c r="D1723" s="57">
        <v>520000</v>
      </c>
      <c r="E1723" s="57"/>
      <c r="F1723" s="57">
        <v>550000</v>
      </c>
      <c r="G1723"/>
      <c r="H1723"/>
      <c r="I1723" s="93" t="str">
        <f t="shared" si="54"/>
        <v/>
      </c>
      <c r="Q1723" s="93" t="str">
        <f t="shared" si="53"/>
        <v>521210</v>
      </c>
    </row>
    <row r="1724" spans="1:17" ht="12.75" customHeight="1">
      <c r="A1724" s="57">
        <v>521220</v>
      </c>
      <c r="B1724" s="58" t="s">
        <v>8564</v>
      </c>
      <c r="C1724" s="57">
        <v>52122</v>
      </c>
      <c r="D1724" s="57">
        <v>520000</v>
      </c>
      <c r="E1724" s="57"/>
      <c r="F1724" s="57">
        <v>550000</v>
      </c>
      <c r="G1724" s="58"/>
      <c r="H1724" s="38"/>
      <c r="I1724" s="93" t="str">
        <f t="shared" si="54"/>
        <v/>
      </c>
      <c r="Q1724" s="93" t="str">
        <f t="shared" si="53"/>
        <v>521220</v>
      </c>
    </row>
    <row r="1725" spans="1:17" ht="12.75" customHeight="1">
      <c r="A1725" s="57">
        <v>521230</v>
      </c>
      <c r="B1725" s="58" t="s">
        <v>9110</v>
      </c>
      <c r="C1725" s="57">
        <v>52123</v>
      </c>
      <c r="D1725" s="57">
        <v>520000</v>
      </c>
      <c r="E1725" s="57"/>
      <c r="F1725" s="57">
        <v>550000</v>
      </c>
      <c r="G1725" s="58"/>
      <c r="H1725" s="38"/>
      <c r="I1725" s="93" t="str">
        <f t="shared" si="54"/>
        <v/>
      </c>
      <c r="Q1725" s="93" t="str">
        <f t="shared" si="53"/>
        <v>521230</v>
      </c>
    </row>
    <row r="1726" spans="1:17" ht="12.75" customHeight="1">
      <c r="A1726" s="57">
        <v>521240</v>
      </c>
      <c r="B1726" s="58" t="s">
        <v>9403</v>
      </c>
      <c r="C1726" s="57">
        <v>52124</v>
      </c>
      <c r="D1726" s="57">
        <v>520000</v>
      </c>
      <c r="E1726" s="57"/>
      <c r="F1726" s="57">
        <v>550000</v>
      </c>
      <c r="G1726" s="58"/>
      <c r="H1726" s="38"/>
      <c r="I1726" s="93" t="str">
        <f t="shared" si="54"/>
        <v/>
      </c>
      <c r="Q1726" s="93" t="str">
        <f t="shared" si="53"/>
        <v>521240</v>
      </c>
    </row>
    <row r="1727" spans="1:17" ht="12.75" customHeight="1">
      <c r="A1727" s="57">
        <v>521250</v>
      </c>
      <c r="B1727" s="58" t="s">
        <v>9691</v>
      </c>
      <c r="C1727" s="57">
        <v>52125</v>
      </c>
      <c r="D1727" s="57">
        <v>520000</v>
      </c>
      <c r="E1727" s="57"/>
      <c r="F1727" s="57">
        <v>550000</v>
      </c>
      <c r="G1727" s="58"/>
      <c r="H1727" s="38"/>
      <c r="I1727" s="93" t="str">
        <f t="shared" si="54"/>
        <v/>
      </c>
      <c r="N1727" s="103"/>
      <c r="O1727" s="103"/>
      <c r="Q1727" s="93" t="str">
        <f t="shared" si="53"/>
        <v>521250</v>
      </c>
    </row>
    <row r="1728" spans="1:17" ht="12.75" customHeight="1">
      <c r="A1728" s="57">
        <v>521260</v>
      </c>
      <c r="B1728" s="58" t="s">
        <v>5932</v>
      </c>
      <c r="C1728" s="57">
        <v>52126</v>
      </c>
      <c r="D1728" s="57">
        <v>520000</v>
      </c>
      <c r="E1728" s="57"/>
      <c r="F1728" s="57">
        <v>550000</v>
      </c>
      <c r="G1728" s="58"/>
      <c r="H1728" s="38" t="s">
        <v>6911</v>
      </c>
      <c r="I1728" s="93" t="str">
        <f t="shared" si="54"/>
        <v>End</v>
      </c>
      <c r="Q1728" s="93" t="str">
        <f t="shared" si="53"/>
        <v>521260</v>
      </c>
    </row>
    <row r="1729" spans="1:17" ht="12.75" customHeight="1">
      <c r="A1729" s="57">
        <v>521270</v>
      </c>
      <c r="B1729" s="58" t="s">
        <v>6360</v>
      </c>
      <c r="C1729" s="57">
        <v>52127</v>
      </c>
      <c r="D1729" s="57">
        <v>520000</v>
      </c>
      <c r="E1729" s="57"/>
      <c r="F1729" s="57">
        <v>550000</v>
      </c>
      <c r="G1729" s="58"/>
      <c r="H1729" s="38" t="s">
        <v>7658</v>
      </c>
      <c r="I1729" s="93" t="str">
        <f t="shared" si="54"/>
        <v>End</v>
      </c>
      <c r="L1729" s="103"/>
      <c r="M1729" s="103"/>
      <c r="Q1729" s="93" t="str">
        <f t="shared" si="53"/>
        <v>521270</v>
      </c>
    </row>
    <row r="1730" spans="1:17" ht="12.75" customHeight="1">
      <c r="A1730" s="629">
        <v>521280</v>
      </c>
      <c r="B1730" s="630" t="s">
        <v>6822</v>
      </c>
      <c r="C1730" s="629">
        <v>52128</v>
      </c>
      <c r="D1730" s="629">
        <v>520000</v>
      </c>
      <c r="E1730" s="629"/>
      <c r="F1730" s="629">
        <v>550000</v>
      </c>
      <c r="G1730" s="630"/>
      <c r="H1730" s="631"/>
      <c r="I1730" s="93" t="str">
        <f t="shared" si="54"/>
        <v/>
      </c>
      <c r="P1730" s="103"/>
      <c r="Q1730" s="93" t="str">
        <f t="shared" si="53"/>
        <v>521280</v>
      </c>
    </row>
    <row r="1731" spans="1:17" ht="12.75" customHeight="1">
      <c r="A1731" s="117">
        <v>521290</v>
      </c>
      <c r="B1731" s="109" t="s">
        <v>8274</v>
      </c>
      <c r="C1731" s="117">
        <v>52129</v>
      </c>
      <c r="D1731" s="117">
        <v>520000</v>
      </c>
      <c r="E1731" s="117"/>
      <c r="F1731" s="117">
        <v>550000</v>
      </c>
      <c r="G1731" s="109"/>
      <c r="H1731" s="109"/>
      <c r="I1731" s="93" t="str">
        <f t="shared" si="54"/>
        <v/>
      </c>
      <c r="Q1731" s="93" t="str">
        <f t="shared" si="53"/>
        <v>521290</v>
      </c>
    </row>
    <row r="1732" spans="1:17" s="103" customFormat="1" ht="12.75" customHeight="1">
      <c r="A1732" s="105">
        <v>521300</v>
      </c>
      <c r="B1732" s="103" t="s">
        <v>8285</v>
      </c>
      <c r="C1732" s="1055">
        <v>52130</v>
      </c>
      <c r="D1732" s="1055">
        <v>520000</v>
      </c>
      <c r="E1732" s="1055"/>
      <c r="F1732" s="1055">
        <v>550000</v>
      </c>
      <c r="G1732" s="38"/>
      <c r="H1732" s="429" t="s">
        <v>9123</v>
      </c>
      <c r="I1732" s="93" t="str">
        <f t="shared" si="54"/>
        <v>End</v>
      </c>
      <c r="J1732" s="1"/>
      <c r="K1732" s="1"/>
      <c r="L1732" s="1"/>
      <c r="M1732" s="1"/>
      <c r="N1732" s="1"/>
      <c r="O1732" s="1"/>
      <c r="P1732" s="1"/>
      <c r="Q1732" s="93" t="str">
        <f t="shared" si="53"/>
        <v>521300</v>
      </c>
    </row>
    <row r="1733" spans="1:17" ht="12.75" customHeight="1">
      <c r="A1733" s="602">
        <v>521310</v>
      </c>
      <c r="B1733" s="103" t="s">
        <v>8551</v>
      </c>
      <c r="C1733" s="601">
        <v>52131</v>
      </c>
      <c r="D1733" s="601">
        <v>520000</v>
      </c>
      <c r="E1733" s="601"/>
      <c r="F1733" s="601">
        <v>550000</v>
      </c>
      <c r="G1733" s="603"/>
      <c r="H1733" s="603"/>
      <c r="I1733" s="93" t="str">
        <f t="shared" si="54"/>
        <v/>
      </c>
      <c r="J1733" s="604"/>
      <c r="Q1733" s="93" t="str">
        <f t="shared" si="53"/>
        <v>521310</v>
      </c>
    </row>
    <row r="1734" spans="1:17" ht="12.75" customHeight="1">
      <c r="A1734" s="105">
        <v>521320</v>
      </c>
      <c r="B1734" s="103" t="s">
        <v>9056</v>
      </c>
      <c r="C1734" s="1055">
        <v>52132</v>
      </c>
      <c r="D1734" s="601">
        <v>520000</v>
      </c>
      <c r="E1734" s="601"/>
      <c r="F1734" s="601">
        <v>550000</v>
      </c>
      <c r="G1734" s="603"/>
      <c r="H1734" s="603"/>
      <c r="I1734" s="93" t="str">
        <f t="shared" si="54"/>
        <v/>
      </c>
      <c r="J1734" s="604"/>
      <c r="Q1734" s="93" t="str">
        <f t="shared" si="53"/>
        <v>521320</v>
      </c>
    </row>
    <row r="1735" spans="1:17" ht="12.75" customHeight="1">
      <c r="A1735" s="105">
        <v>521330</v>
      </c>
      <c r="B1735" s="103" t="s">
        <v>9379</v>
      </c>
      <c r="C1735" s="1055">
        <v>52133</v>
      </c>
      <c r="D1735" s="601">
        <v>520000</v>
      </c>
      <c r="E1735" s="601"/>
      <c r="F1735" s="601">
        <v>550000</v>
      </c>
      <c r="G1735" s="603"/>
      <c r="H1735" s="603"/>
      <c r="I1735" s="93" t="str">
        <f t="shared" si="54"/>
        <v/>
      </c>
      <c r="J1735" s="604"/>
      <c r="Q1735" s="93" t="str">
        <f t="shared" si="53"/>
        <v>521330</v>
      </c>
    </row>
    <row r="1736" spans="1:17" ht="12.75" customHeight="1">
      <c r="A1736" s="105">
        <v>521340</v>
      </c>
      <c r="B1736" s="103" t="s">
        <v>9654</v>
      </c>
      <c r="C1736" s="1273">
        <v>52134</v>
      </c>
      <c r="D1736" s="601">
        <v>520000</v>
      </c>
      <c r="E1736" s="601"/>
      <c r="F1736" s="601">
        <v>550000</v>
      </c>
      <c r="G1736" s="38"/>
      <c r="H1736" s="38"/>
      <c r="I1736" s="93" t="str">
        <f t="shared" si="54"/>
        <v/>
      </c>
      <c r="J1736" s="547"/>
      <c r="Q1736" s="93" t="str">
        <f t="shared" si="53"/>
        <v>521340</v>
      </c>
    </row>
    <row r="1737" spans="1:17" ht="12.75" customHeight="1">
      <c r="A1737" s="57">
        <v>521380</v>
      </c>
      <c r="B1737" s="103" t="s">
        <v>6879</v>
      </c>
      <c r="C1737" s="57">
        <v>52138</v>
      </c>
      <c r="D1737" s="57">
        <v>520000</v>
      </c>
      <c r="E1737" s="57"/>
      <c r="F1737" s="57">
        <v>550000</v>
      </c>
      <c r="G1737" s="58"/>
      <c r="H1737" s="38"/>
      <c r="I1737" s="93" t="str">
        <f t="shared" si="54"/>
        <v/>
      </c>
      <c r="Q1737" s="93" t="str">
        <f t="shared" si="53"/>
        <v>521380</v>
      </c>
    </row>
    <row r="1738" spans="1:17" ht="12.75" customHeight="1">
      <c r="A1738" s="57">
        <v>521390</v>
      </c>
      <c r="B1738" s="103" t="s">
        <v>7581</v>
      </c>
      <c r="C1738" s="57">
        <v>52139</v>
      </c>
      <c r="D1738" s="57">
        <v>520000</v>
      </c>
      <c r="E1738" s="57"/>
      <c r="F1738" s="57">
        <v>550000</v>
      </c>
      <c r="G1738" s="58"/>
      <c r="H1738" s="38"/>
      <c r="I1738" s="93" t="str">
        <f t="shared" si="54"/>
        <v/>
      </c>
      <c r="Q1738" s="93" t="str">
        <f t="shared" si="53"/>
        <v>521390</v>
      </c>
    </row>
    <row r="1739" spans="1:17" ht="12.75" customHeight="1">
      <c r="A1739" s="939">
        <v>522120</v>
      </c>
      <c r="B1739" s="111" t="s">
        <v>9301</v>
      </c>
      <c r="C1739" s="939">
        <v>52212</v>
      </c>
      <c r="D1739" s="57">
        <v>520000</v>
      </c>
      <c r="E1739" s="57"/>
      <c r="F1739" s="57">
        <v>550000</v>
      </c>
      <c r="G1739" s="58"/>
      <c r="H1739" s="38"/>
      <c r="I1739" s="93" t="str">
        <f t="shared" si="54"/>
        <v/>
      </c>
      <c r="Q1739" s="93" t="str">
        <f t="shared" si="53"/>
        <v>522120</v>
      </c>
    </row>
    <row r="1740" spans="1:17" ht="12.75" customHeight="1">
      <c r="A1740" s="939">
        <v>522130</v>
      </c>
      <c r="B1740" s="111" t="s">
        <v>9417</v>
      </c>
      <c r="C1740" s="939">
        <v>52213</v>
      </c>
      <c r="D1740" s="57">
        <v>520000</v>
      </c>
      <c r="E1740" s="57"/>
      <c r="F1740" s="57">
        <v>550000</v>
      </c>
      <c r="G1740" s="422"/>
      <c r="H1740" s="38"/>
      <c r="I1740" s="93" t="str">
        <f t="shared" si="54"/>
        <v/>
      </c>
      <c r="J1740" s="547"/>
      <c r="Q1740" s="93" t="str">
        <f t="shared" si="53"/>
        <v>522130</v>
      </c>
    </row>
    <row r="1741" spans="1:17" ht="12.75" customHeight="1">
      <c r="A1741" s="939">
        <v>522140</v>
      </c>
      <c r="B1741" s="111" t="s">
        <v>9659</v>
      </c>
      <c r="C1741" s="939">
        <v>52214</v>
      </c>
      <c r="D1741" s="57">
        <v>520000</v>
      </c>
      <c r="E1741" s="57"/>
      <c r="F1741" s="57">
        <v>550000</v>
      </c>
      <c r="G1741" s="422"/>
      <c r="H1741" s="38"/>
      <c r="I1741" s="93" t="str">
        <f t="shared" si="54"/>
        <v/>
      </c>
      <c r="J1741" s="547"/>
      <c r="Q1741" s="93" t="str">
        <f t="shared" si="53"/>
        <v>522140</v>
      </c>
    </row>
    <row r="1742" spans="1:17" ht="12.75" customHeight="1">
      <c r="A1742" s="57">
        <v>522170</v>
      </c>
      <c r="B1742" s="58" t="s">
        <v>678</v>
      </c>
      <c r="C1742" s="57">
        <v>52217</v>
      </c>
      <c r="D1742" s="57">
        <v>520000</v>
      </c>
      <c r="E1742" s="57"/>
      <c r="F1742" s="57">
        <v>550000</v>
      </c>
      <c r="G1742" s="58"/>
      <c r="H1742" s="38" t="s">
        <v>6911</v>
      </c>
      <c r="I1742" s="93" t="str">
        <f t="shared" si="54"/>
        <v>End</v>
      </c>
      <c r="Q1742" s="93" t="str">
        <f t="shared" ref="Q1742:Q1805" si="55">TEXT($A1742,0)</f>
        <v>522170</v>
      </c>
    </row>
    <row r="1743" spans="1:17" ht="12.75" customHeight="1">
      <c r="A1743" s="57">
        <v>522180</v>
      </c>
      <c r="B1743" s="58" t="s">
        <v>679</v>
      </c>
      <c r="C1743" s="57">
        <v>52218</v>
      </c>
      <c r="D1743" s="57">
        <v>520000</v>
      </c>
      <c r="E1743" s="57"/>
      <c r="F1743" s="57">
        <v>550000</v>
      </c>
      <c r="G1743" s="58"/>
      <c r="H1743" s="38" t="s">
        <v>5140</v>
      </c>
      <c r="I1743" s="93" t="str">
        <f t="shared" si="54"/>
        <v>End</v>
      </c>
      <c r="Q1743" s="93" t="str">
        <f t="shared" si="55"/>
        <v>522180</v>
      </c>
    </row>
    <row r="1744" spans="1:17" ht="12.75" customHeight="1">
      <c r="A1744" s="57">
        <v>522200</v>
      </c>
      <c r="B1744" s="58" t="s">
        <v>8291</v>
      </c>
      <c r="C1744" s="57">
        <v>52220</v>
      </c>
      <c r="D1744" s="57">
        <v>520000</v>
      </c>
      <c r="E1744" s="57"/>
      <c r="F1744" s="57">
        <v>550000</v>
      </c>
      <c r="G1744" s="58"/>
      <c r="H1744" s="429" t="s">
        <v>9123</v>
      </c>
      <c r="I1744" s="93" t="str">
        <f t="shared" si="54"/>
        <v>End</v>
      </c>
      <c r="K1744" s="103"/>
      <c r="Q1744" s="93" t="str">
        <f t="shared" si="55"/>
        <v>522200</v>
      </c>
    </row>
    <row r="1745" spans="1:17" ht="12.75" customHeight="1">
      <c r="A1745" s="57">
        <v>522210</v>
      </c>
      <c r="B1745" s="58" t="s">
        <v>8552</v>
      </c>
      <c r="C1745" s="57">
        <v>52221</v>
      </c>
      <c r="D1745" s="57">
        <v>520000</v>
      </c>
      <c r="E1745" s="57"/>
      <c r="F1745" s="57">
        <v>550000</v>
      </c>
      <c r="G1745" s="58"/>
      <c r="H1745" s="38"/>
      <c r="I1745" s="93" t="str">
        <f t="shared" si="54"/>
        <v/>
      </c>
      <c r="Q1745" s="93" t="str">
        <f t="shared" si="55"/>
        <v>522210</v>
      </c>
    </row>
    <row r="1746" spans="1:17" ht="12.75" customHeight="1">
      <c r="A1746" s="57">
        <v>522220</v>
      </c>
      <c r="B1746" s="58" t="s">
        <v>9077</v>
      </c>
      <c r="C1746" s="57">
        <v>52222</v>
      </c>
      <c r="D1746" s="57">
        <v>520000</v>
      </c>
      <c r="E1746" s="57"/>
      <c r="F1746" s="57">
        <v>550000</v>
      </c>
      <c r="G1746" s="58"/>
      <c r="H1746" s="38"/>
      <c r="I1746" s="93" t="str">
        <f t="shared" si="54"/>
        <v/>
      </c>
      <c r="Q1746" s="93" t="str">
        <f t="shared" si="55"/>
        <v>522220</v>
      </c>
    </row>
    <row r="1747" spans="1:17" ht="12.75" customHeight="1">
      <c r="A1747" s="57">
        <v>522230</v>
      </c>
      <c r="B1747" s="58" t="s">
        <v>9419</v>
      </c>
      <c r="C1747" s="57">
        <v>52223</v>
      </c>
      <c r="D1747" s="57">
        <v>520000</v>
      </c>
      <c r="E1747" s="57"/>
      <c r="F1747" s="57">
        <v>550000</v>
      </c>
      <c r="G1747" s="58"/>
      <c r="H1747" s="38"/>
      <c r="I1747" s="93" t="str">
        <f t="shared" si="54"/>
        <v/>
      </c>
      <c r="Q1747" s="93" t="str">
        <f t="shared" si="55"/>
        <v>522230</v>
      </c>
    </row>
    <row r="1748" spans="1:17" ht="12.75" customHeight="1">
      <c r="A1748" s="57">
        <v>522240</v>
      </c>
      <c r="B1748" s="58" t="s">
        <v>9692</v>
      </c>
      <c r="C1748" s="57">
        <v>52224</v>
      </c>
      <c r="D1748" s="57">
        <v>520000</v>
      </c>
      <c r="E1748" s="57"/>
      <c r="F1748" s="57">
        <v>550000</v>
      </c>
      <c r="G1748" s="58"/>
      <c r="H1748" s="38"/>
      <c r="I1748" s="93" t="str">
        <f t="shared" si="54"/>
        <v/>
      </c>
      <c r="Q1748" s="93" t="str">
        <f t="shared" si="55"/>
        <v>522240</v>
      </c>
    </row>
    <row r="1749" spans="1:17" ht="12.75" customHeight="1">
      <c r="A1749" s="57">
        <v>522250</v>
      </c>
      <c r="B1749" s="58" t="s">
        <v>5601</v>
      </c>
      <c r="C1749" s="57">
        <v>52225</v>
      </c>
      <c r="D1749" s="57">
        <v>520000</v>
      </c>
      <c r="E1749" s="57"/>
      <c r="F1749" s="57">
        <v>550000</v>
      </c>
      <c r="G1749" s="58"/>
      <c r="H1749" s="38" t="s">
        <v>6911</v>
      </c>
      <c r="I1749" s="93" t="str">
        <f t="shared" si="54"/>
        <v>End</v>
      </c>
      <c r="Q1749" s="93" t="str">
        <f t="shared" si="55"/>
        <v>522250</v>
      </c>
    </row>
    <row r="1750" spans="1:17" ht="12.75" customHeight="1">
      <c r="A1750" s="57">
        <v>522260</v>
      </c>
      <c r="B1750" s="58" t="s">
        <v>5933</v>
      </c>
      <c r="C1750" s="57">
        <v>52226</v>
      </c>
      <c r="D1750" s="57">
        <v>520000</v>
      </c>
      <c r="E1750" s="57"/>
      <c r="F1750" s="57">
        <v>550000</v>
      </c>
      <c r="G1750" s="58"/>
      <c r="H1750" s="38" t="s">
        <v>6911</v>
      </c>
      <c r="I1750" s="93" t="str">
        <f t="shared" si="54"/>
        <v>End</v>
      </c>
      <c r="Q1750" s="93" t="str">
        <f t="shared" si="55"/>
        <v>522260</v>
      </c>
    </row>
    <row r="1751" spans="1:17" ht="12.75" customHeight="1">
      <c r="A1751" s="57">
        <v>522270</v>
      </c>
      <c r="B1751" s="58" t="s">
        <v>6363</v>
      </c>
      <c r="C1751" s="57">
        <v>52227</v>
      </c>
      <c r="D1751" s="57">
        <v>520000</v>
      </c>
      <c r="E1751" s="57"/>
      <c r="F1751" s="57">
        <v>550000</v>
      </c>
      <c r="G1751" s="58"/>
      <c r="H1751" s="38" t="s">
        <v>7658</v>
      </c>
      <c r="I1751" s="93" t="str">
        <f t="shared" si="54"/>
        <v>End</v>
      </c>
      <c r="Q1751" s="93" t="str">
        <f t="shared" si="55"/>
        <v>522270</v>
      </c>
    </row>
    <row r="1752" spans="1:17" ht="12.75" customHeight="1">
      <c r="A1752" s="57">
        <v>522280</v>
      </c>
      <c r="B1752" s="58" t="s">
        <v>6823</v>
      </c>
      <c r="C1752" s="57">
        <v>52228</v>
      </c>
      <c r="D1752" s="57">
        <v>520000</v>
      </c>
      <c r="E1752" s="57"/>
      <c r="F1752" s="57">
        <v>550000</v>
      </c>
      <c r="G1752" s="58"/>
      <c r="H1752" s="38"/>
      <c r="I1752" s="93" t="str">
        <f t="shared" si="54"/>
        <v/>
      </c>
      <c r="Q1752" s="93" t="str">
        <f t="shared" si="55"/>
        <v>522280</v>
      </c>
    </row>
    <row r="1753" spans="1:17" ht="12.75" customHeight="1">
      <c r="A1753" s="57">
        <v>522290</v>
      </c>
      <c r="B1753" s="58" t="s">
        <v>7586</v>
      </c>
      <c r="C1753" s="57">
        <v>52229</v>
      </c>
      <c r="D1753" s="57">
        <v>520000</v>
      </c>
      <c r="E1753" s="57"/>
      <c r="F1753" s="57">
        <v>550000</v>
      </c>
      <c r="G1753" s="58"/>
      <c r="H1753" s="38"/>
      <c r="I1753" s="93" t="str">
        <f t="shared" si="54"/>
        <v/>
      </c>
      <c r="Q1753" s="93" t="str">
        <f t="shared" si="55"/>
        <v>522290</v>
      </c>
    </row>
    <row r="1754" spans="1:17" ht="12.75" customHeight="1">
      <c r="A1754" s="431">
        <v>522300</v>
      </c>
      <c r="B1754" s="58" t="s">
        <v>8292</v>
      </c>
      <c r="C1754" s="431">
        <v>52230</v>
      </c>
      <c r="D1754" s="431">
        <v>520000</v>
      </c>
      <c r="E1754" s="431"/>
      <c r="F1754" s="431">
        <v>550000</v>
      </c>
      <c r="G1754" s="422"/>
      <c r="H1754" s="429" t="s">
        <v>9123</v>
      </c>
      <c r="I1754" s="93" t="str">
        <f t="shared" ref="I1754:I1817" si="56">LEFT(H1754,3)</f>
        <v>End</v>
      </c>
      <c r="Q1754" s="93" t="str">
        <f t="shared" si="55"/>
        <v>522300</v>
      </c>
    </row>
    <row r="1755" spans="1:17" ht="12.75" customHeight="1">
      <c r="A1755" s="607">
        <v>522310</v>
      </c>
      <c r="B1755" s="58" t="s">
        <v>8554</v>
      </c>
      <c r="C1755" s="431">
        <v>52231</v>
      </c>
      <c r="D1755" s="431">
        <v>520000</v>
      </c>
      <c r="E1755" s="431"/>
      <c r="F1755" s="431">
        <v>550000</v>
      </c>
      <c r="G1755" s="422"/>
      <c r="H1755" s="38"/>
      <c r="I1755" s="93" t="str">
        <f t="shared" si="56"/>
        <v/>
      </c>
      <c r="Q1755" s="93" t="str">
        <f t="shared" si="55"/>
        <v>522310</v>
      </c>
    </row>
    <row r="1756" spans="1:17" ht="12.75" customHeight="1">
      <c r="A1756" s="57">
        <v>522320</v>
      </c>
      <c r="B1756" s="58" t="s">
        <v>9080</v>
      </c>
      <c r="C1756" s="57">
        <v>52232</v>
      </c>
      <c r="D1756" s="57">
        <v>520000</v>
      </c>
      <c r="E1756" s="57"/>
      <c r="F1756" s="57">
        <v>550000</v>
      </c>
      <c r="G1756" s="58"/>
      <c r="H1756" s="38"/>
      <c r="I1756" s="93" t="str">
        <f t="shared" si="56"/>
        <v/>
      </c>
      <c r="Q1756" s="93" t="str">
        <f t="shared" si="55"/>
        <v>522320</v>
      </c>
    </row>
    <row r="1757" spans="1:17" ht="12.75" customHeight="1">
      <c r="A1757" s="57">
        <v>522330</v>
      </c>
      <c r="B1757" s="58" t="s">
        <v>9696</v>
      </c>
      <c r="C1757" s="57">
        <v>52233</v>
      </c>
      <c r="D1757" s="57">
        <v>520000</v>
      </c>
      <c r="E1757" s="57"/>
      <c r="F1757" s="57">
        <v>550000</v>
      </c>
      <c r="G1757" s="58"/>
      <c r="H1757" s="38"/>
      <c r="I1757" s="93" t="str">
        <f t="shared" si="56"/>
        <v/>
      </c>
      <c r="J1757" s="547"/>
      <c r="Q1757" s="93" t="str">
        <f t="shared" si="55"/>
        <v>522330</v>
      </c>
    </row>
    <row r="1758" spans="1:17" ht="12.75" customHeight="1">
      <c r="A1758" s="57">
        <v>522340</v>
      </c>
      <c r="B1758" s="58" t="s">
        <v>9698</v>
      </c>
      <c r="C1758" s="57">
        <v>52234</v>
      </c>
      <c r="D1758" s="57">
        <v>520000</v>
      </c>
      <c r="E1758" s="57"/>
      <c r="F1758" s="57">
        <v>550000</v>
      </c>
      <c r="G1758" s="58"/>
      <c r="H1758" s="38"/>
      <c r="I1758" s="93" t="str">
        <f t="shared" si="56"/>
        <v/>
      </c>
      <c r="Q1758" s="93" t="str">
        <f t="shared" si="55"/>
        <v>522340</v>
      </c>
    </row>
    <row r="1759" spans="1:17" ht="12.75" customHeight="1">
      <c r="A1759" s="57">
        <v>522350</v>
      </c>
      <c r="B1759" s="58" t="s">
        <v>5798</v>
      </c>
      <c r="C1759" s="57">
        <v>52235</v>
      </c>
      <c r="D1759" s="57">
        <v>520000</v>
      </c>
      <c r="E1759" s="57"/>
      <c r="F1759" s="57">
        <v>550000</v>
      </c>
      <c r="G1759" s="58"/>
      <c r="H1759" s="38" t="s">
        <v>6911</v>
      </c>
      <c r="I1759" s="93" t="str">
        <f t="shared" si="56"/>
        <v>End</v>
      </c>
      <c r="Q1759" s="93" t="str">
        <f t="shared" si="55"/>
        <v>522350</v>
      </c>
    </row>
    <row r="1760" spans="1:17" ht="12.75" customHeight="1">
      <c r="A1760" s="57">
        <v>522360</v>
      </c>
      <c r="B1760" s="58" t="s">
        <v>6095</v>
      </c>
      <c r="C1760" s="57">
        <v>52236</v>
      </c>
      <c r="D1760" s="57">
        <v>520000</v>
      </c>
      <c r="E1760" s="57"/>
      <c r="F1760" s="57">
        <v>550000</v>
      </c>
      <c r="G1760" s="58"/>
      <c r="H1760" s="38" t="s">
        <v>6911</v>
      </c>
      <c r="I1760" s="93" t="str">
        <f t="shared" si="56"/>
        <v>End</v>
      </c>
      <c r="Q1760" s="93" t="str">
        <f t="shared" si="55"/>
        <v>522360</v>
      </c>
    </row>
    <row r="1761" spans="1:17" ht="12.75" customHeight="1">
      <c r="A1761" s="57">
        <v>522370</v>
      </c>
      <c r="B1761" s="58" t="s">
        <v>6365</v>
      </c>
      <c r="C1761" s="57">
        <v>52237</v>
      </c>
      <c r="D1761" s="57">
        <v>520000</v>
      </c>
      <c r="E1761" s="57"/>
      <c r="F1761" s="57">
        <v>550000</v>
      </c>
      <c r="G1761" s="58"/>
      <c r="H1761" s="38" t="s">
        <v>7658</v>
      </c>
      <c r="I1761" s="93" t="str">
        <f t="shared" si="56"/>
        <v>End</v>
      </c>
      <c r="Q1761" s="93" t="str">
        <f t="shared" si="55"/>
        <v>522370</v>
      </c>
    </row>
    <row r="1762" spans="1:17" ht="12.75" customHeight="1">
      <c r="A1762" s="57">
        <v>522380</v>
      </c>
      <c r="B1762" s="58" t="s">
        <v>6824</v>
      </c>
      <c r="C1762" s="57">
        <v>52238</v>
      </c>
      <c r="D1762" s="57">
        <v>520000</v>
      </c>
      <c r="E1762" s="57"/>
      <c r="F1762" s="57">
        <v>550000</v>
      </c>
      <c r="G1762" s="58"/>
      <c r="H1762" s="38"/>
      <c r="I1762" s="93" t="str">
        <f t="shared" si="56"/>
        <v/>
      </c>
      <c r="Q1762" s="93" t="str">
        <f t="shared" si="55"/>
        <v>522380</v>
      </c>
    </row>
    <row r="1763" spans="1:17" ht="12.75" customHeight="1">
      <c r="A1763" s="57">
        <v>522390</v>
      </c>
      <c r="B1763" s="58" t="s">
        <v>7587</v>
      </c>
      <c r="C1763" s="57">
        <v>52239</v>
      </c>
      <c r="D1763" s="57">
        <v>520000</v>
      </c>
      <c r="E1763" s="57"/>
      <c r="F1763" s="57">
        <v>550000</v>
      </c>
      <c r="G1763" s="58"/>
      <c r="H1763" s="38"/>
      <c r="I1763" s="93" t="str">
        <f t="shared" si="56"/>
        <v/>
      </c>
      <c r="Q1763" s="93" t="str">
        <f t="shared" si="55"/>
        <v>522390</v>
      </c>
    </row>
    <row r="1764" spans="1:17" ht="12.75" customHeight="1">
      <c r="A1764" s="57">
        <v>522400</v>
      </c>
      <c r="B1764" s="58" t="s">
        <v>8286</v>
      </c>
      <c r="C1764" s="57">
        <v>52240</v>
      </c>
      <c r="D1764" s="57">
        <v>520000</v>
      </c>
      <c r="E1764" s="57"/>
      <c r="F1764" s="57">
        <v>550000</v>
      </c>
      <c r="G1764" s="58"/>
      <c r="H1764" s="429" t="s">
        <v>9123</v>
      </c>
      <c r="I1764" s="93" t="str">
        <f t="shared" si="56"/>
        <v>End</v>
      </c>
      <c r="Q1764" s="93" t="str">
        <f t="shared" si="55"/>
        <v>522400</v>
      </c>
    </row>
    <row r="1765" spans="1:17" ht="12.75" customHeight="1">
      <c r="A1765" s="57">
        <v>522410</v>
      </c>
      <c r="B1765" s="58" t="s">
        <v>8555</v>
      </c>
      <c r="C1765" s="57">
        <v>52241</v>
      </c>
      <c r="D1765" s="57">
        <v>520000</v>
      </c>
      <c r="E1765" s="57"/>
      <c r="F1765" s="57">
        <v>550000</v>
      </c>
      <c r="G1765" s="58"/>
      <c r="H1765" s="38"/>
      <c r="I1765" s="93" t="str">
        <f t="shared" si="56"/>
        <v/>
      </c>
      <c r="Q1765" s="93" t="str">
        <f t="shared" si="55"/>
        <v>522410</v>
      </c>
    </row>
    <row r="1766" spans="1:17" ht="12.75" customHeight="1">
      <c r="A1766" s="57">
        <v>522420</v>
      </c>
      <c r="B1766" s="58" t="s">
        <v>9079</v>
      </c>
      <c r="C1766" s="57">
        <v>52242</v>
      </c>
      <c r="D1766" s="57">
        <v>520000</v>
      </c>
      <c r="E1766" s="57"/>
      <c r="F1766" s="57">
        <v>550000</v>
      </c>
      <c r="G1766" s="58"/>
      <c r="H1766" s="38"/>
      <c r="I1766" s="93" t="str">
        <f t="shared" si="56"/>
        <v/>
      </c>
      <c r="Q1766" s="93" t="str">
        <f t="shared" si="55"/>
        <v>522420</v>
      </c>
    </row>
    <row r="1767" spans="1:17" ht="12.75" customHeight="1">
      <c r="A1767" s="57">
        <v>522430</v>
      </c>
      <c r="B1767" s="58" t="s">
        <v>9697</v>
      </c>
      <c r="C1767" s="57">
        <v>52243</v>
      </c>
      <c r="D1767" s="57">
        <v>520000</v>
      </c>
      <c r="E1767" s="57"/>
      <c r="F1767" s="57">
        <v>550000</v>
      </c>
      <c r="G1767" s="58"/>
      <c r="H1767" s="38"/>
      <c r="I1767" s="93" t="str">
        <f t="shared" si="56"/>
        <v/>
      </c>
      <c r="Q1767" s="93" t="str">
        <f t="shared" si="55"/>
        <v>522430</v>
      </c>
    </row>
    <row r="1768" spans="1:17" ht="12.75" customHeight="1">
      <c r="A1768" s="57">
        <v>522440</v>
      </c>
      <c r="B1768" s="58" t="s">
        <v>9699</v>
      </c>
      <c r="C1768" s="57">
        <v>52244</v>
      </c>
      <c r="D1768" s="57">
        <v>520000</v>
      </c>
      <c r="E1768" s="57"/>
      <c r="F1768" s="57">
        <v>550000</v>
      </c>
      <c r="G1768" s="58"/>
      <c r="H1768" s="38"/>
      <c r="I1768" s="93" t="str">
        <f t="shared" si="56"/>
        <v/>
      </c>
      <c r="Q1768" s="93" t="str">
        <f t="shared" si="55"/>
        <v>522440</v>
      </c>
    </row>
    <row r="1769" spans="1:17" ht="12.75" customHeight="1">
      <c r="A1769" s="57">
        <v>522450</v>
      </c>
      <c r="B1769" s="58" t="s">
        <v>5799</v>
      </c>
      <c r="C1769" s="57">
        <v>52245</v>
      </c>
      <c r="D1769" s="57">
        <v>520000</v>
      </c>
      <c r="E1769" s="57"/>
      <c r="F1769" s="57">
        <v>550000</v>
      </c>
      <c r="G1769" s="58"/>
      <c r="H1769" s="38" t="s">
        <v>6911</v>
      </c>
      <c r="I1769" s="93" t="str">
        <f t="shared" si="56"/>
        <v>End</v>
      </c>
      <c r="Q1769" s="93" t="str">
        <f t="shared" si="55"/>
        <v>522450</v>
      </c>
    </row>
    <row r="1770" spans="1:17" ht="12.75" customHeight="1">
      <c r="A1770" s="57">
        <v>522470</v>
      </c>
      <c r="B1770" s="58" t="s">
        <v>6364</v>
      </c>
      <c r="C1770" s="57">
        <v>52247</v>
      </c>
      <c r="D1770" s="57">
        <v>520000</v>
      </c>
      <c r="E1770" s="57"/>
      <c r="F1770" s="57">
        <v>550000</v>
      </c>
      <c r="G1770" s="58"/>
      <c r="H1770" s="38" t="s">
        <v>7658</v>
      </c>
      <c r="I1770" s="93" t="str">
        <f t="shared" si="56"/>
        <v>End</v>
      </c>
      <c r="Q1770" s="93" t="str">
        <f t="shared" si="55"/>
        <v>522470</v>
      </c>
    </row>
    <row r="1771" spans="1:17" ht="12.75" customHeight="1">
      <c r="A1771" s="57">
        <v>522480</v>
      </c>
      <c r="B1771" s="58" t="s">
        <v>6825</v>
      </c>
      <c r="C1771" s="57">
        <v>52248</v>
      </c>
      <c r="D1771" s="57">
        <v>520000</v>
      </c>
      <c r="E1771" s="57"/>
      <c r="F1771" s="57">
        <v>550000</v>
      </c>
      <c r="G1771" s="58"/>
      <c r="H1771" s="38"/>
      <c r="I1771" s="93" t="str">
        <f t="shared" si="56"/>
        <v/>
      </c>
      <c r="Q1771" s="93" t="str">
        <f t="shared" si="55"/>
        <v>522480</v>
      </c>
    </row>
    <row r="1772" spans="1:17" ht="12.75" customHeight="1">
      <c r="A1772" s="57">
        <v>522490</v>
      </c>
      <c r="B1772" s="58" t="s">
        <v>7583</v>
      </c>
      <c r="C1772" s="57">
        <v>52249</v>
      </c>
      <c r="D1772" s="57">
        <v>520000</v>
      </c>
      <c r="E1772" s="57"/>
      <c r="F1772" s="57">
        <v>550000</v>
      </c>
      <c r="G1772" s="58"/>
      <c r="H1772" s="38"/>
      <c r="I1772" s="93" t="str">
        <f t="shared" si="56"/>
        <v/>
      </c>
      <c r="Q1772" s="93" t="str">
        <f t="shared" si="55"/>
        <v>522490</v>
      </c>
    </row>
    <row r="1773" spans="1:17" ht="12.75" customHeight="1">
      <c r="A1773" s="57">
        <v>522500</v>
      </c>
      <c r="B1773" s="58" t="s">
        <v>3839</v>
      </c>
      <c r="C1773" s="57">
        <v>52250</v>
      </c>
      <c r="D1773" s="57">
        <v>520000</v>
      </c>
      <c r="E1773" s="57"/>
      <c r="F1773" s="57">
        <v>550000</v>
      </c>
      <c r="G1773" s="58"/>
      <c r="H1773" s="38" t="s">
        <v>6198</v>
      </c>
      <c r="I1773" s="93" t="str">
        <f t="shared" si="56"/>
        <v>End</v>
      </c>
      <c r="Q1773" s="93" t="str">
        <f t="shared" si="55"/>
        <v>522500</v>
      </c>
    </row>
    <row r="1774" spans="1:17" ht="12.75" customHeight="1">
      <c r="A1774" s="57">
        <v>522510</v>
      </c>
      <c r="B1774" s="58" t="s">
        <v>4104</v>
      </c>
      <c r="C1774" s="57">
        <v>52251</v>
      </c>
      <c r="D1774" s="57">
        <v>520000</v>
      </c>
      <c r="E1774" s="57"/>
      <c r="F1774" s="57">
        <v>550000</v>
      </c>
      <c r="G1774" s="58"/>
      <c r="H1774" s="38" t="s">
        <v>6198</v>
      </c>
      <c r="I1774" s="93" t="str">
        <f t="shared" si="56"/>
        <v>End</v>
      </c>
      <c r="Q1774" s="93" t="str">
        <f t="shared" si="55"/>
        <v>522510</v>
      </c>
    </row>
    <row r="1775" spans="1:17" ht="12.75" customHeight="1">
      <c r="A1775" s="57">
        <v>522520</v>
      </c>
      <c r="B1775" s="58" t="s">
        <v>4762</v>
      </c>
      <c r="C1775" s="57">
        <v>52252</v>
      </c>
      <c r="D1775" s="57">
        <v>520000</v>
      </c>
      <c r="E1775" s="57"/>
      <c r="F1775" s="57">
        <v>550000</v>
      </c>
      <c r="G1775" s="58"/>
      <c r="H1775" s="38" t="s">
        <v>6198</v>
      </c>
      <c r="I1775" s="93" t="str">
        <f t="shared" si="56"/>
        <v>End</v>
      </c>
      <c r="Q1775" s="93" t="str">
        <f t="shared" si="55"/>
        <v>522520</v>
      </c>
    </row>
    <row r="1776" spans="1:17" ht="12.75" customHeight="1">
      <c r="A1776" s="57">
        <v>522530</v>
      </c>
      <c r="B1776" s="58" t="s">
        <v>5116</v>
      </c>
      <c r="C1776" s="57">
        <v>52253</v>
      </c>
      <c r="D1776" s="57">
        <v>520000</v>
      </c>
      <c r="E1776" s="57"/>
      <c r="F1776" s="57">
        <v>550000</v>
      </c>
      <c r="G1776" s="58"/>
      <c r="H1776" s="38" t="s">
        <v>6198</v>
      </c>
      <c r="I1776" s="93" t="str">
        <f t="shared" si="56"/>
        <v>End</v>
      </c>
      <c r="Q1776" s="93" t="str">
        <f t="shared" si="55"/>
        <v>522530</v>
      </c>
    </row>
    <row r="1777" spans="1:17" ht="12.75" customHeight="1">
      <c r="A1777" s="57">
        <v>522570</v>
      </c>
      <c r="B1777" s="58" t="s">
        <v>680</v>
      </c>
      <c r="C1777" s="57">
        <v>52257</v>
      </c>
      <c r="D1777" s="57">
        <v>520000</v>
      </c>
      <c r="E1777" s="57"/>
      <c r="F1777" s="57">
        <v>550000</v>
      </c>
      <c r="G1777" s="58"/>
      <c r="H1777" s="38" t="s">
        <v>6198</v>
      </c>
      <c r="I1777" s="93" t="str">
        <f t="shared" si="56"/>
        <v>End</v>
      </c>
      <c r="Q1777" s="93" t="str">
        <f t="shared" si="55"/>
        <v>522570</v>
      </c>
    </row>
    <row r="1778" spans="1:17" ht="12.75" customHeight="1">
      <c r="A1778" s="57">
        <v>522580</v>
      </c>
      <c r="B1778" s="58" t="s">
        <v>681</v>
      </c>
      <c r="C1778" s="57">
        <v>52258</v>
      </c>
      <c r="D1778" s="57">
        <v>520000</v>
      </c>
      <c r="E1778" s="57"/>
      <c r="F1778" s="57">
        <v>550000</v>
      </c>
      <c r="G1778" s="58"/>
      <c r="H1778" s="38" t="s">
        <v>6198</v>
      </c>
      <c r="I1778" s="93" t="str">
        <f t="shared" si="56"/>
        <v>End</v>
      </c>
      <c r="Q1778" s="93" t="str">
        <f t="shared" si="55"/>
        <v>522580</v>
      </c>
    </row>
    <row r="1779" spans="1:17" ht="12.75" customHeight="1">
      <c r="A1779" s="57">
        <v>522590</v>
      </c>
      <c r="B1779" s="58" t="s">
        <v>1162</v>
      </c>
      <c r="C1779" s="57">
        <v>52259</v>
      </c>
      <c r="D1779" s="57">
        <v>520000</v>
      </c>
      <c r="E1779" s="57"/>
      <c r="F1779" s="57">
        <v>550000</v>
      </c>
      <c r="G1779" s="58"/>
      <c r="H1779" s="38" t="s">
        <v>6198</v>
      </c>
      <c r="I1779" s="93" t="str">
        <f t="shared" si="56"/>
        <v>End</v>
      </c>
      <c r="Q1779" s="93" t="str">
        <f t="shared" si="55"/>
        <v>522590</v>
      </c>
    </row>
    <row r="1780" spans="1:17" ht="12.75" customHeight="1">
      <c r="A1780" s="57">
        <v>522600</v>
      </c>
      <c r="B1780" s="58" t="s">
        <v>8283</v>
      </c>
      <c r="C1780" s="57">
        <v>52260</v>
      </c>
      <c r="D1780" s="57">
        <v>520000</v>
      </c>
      <c r="E1780" s="57"/>
      <c r="F1780" s="57">
        <v>550000</v>
      </c>
      <c r="G1780" s="58"/>
      <c r="H1780" s="429" t="s">
        <v>9123</v>
      </c>
      <c r="I1780" s="93" t="str">
        <f t="shared" si="56"/>
        <v>End</v>
      </c>
      <c r="Q1780" s="93" t="str">
        <f t="shared" si="55"/>
        <v>522600</v>
      </c>
    </row>
    <row r="1781" spans="1:17" ht="12.75" customHeight="1">
      <c r="A1781" s="57">
        <v>522610</v>
      </c>
      <c r="B1781" s="58" t="s">
        <v>8547</v>
      </c>
      <c r="C1781" s="57">
        <v>52261</v>
      </c>
      <c r="D1781" s="57">
        <v>520000</v>
      </c>
      <c r="E1781" s="57"/>
      <c r="F1781" s="57">
        <v>550000</v>
      </c>
      <c r="G1781" s="58"/>
      <c r="H1781" s="38"/>
      <c r="I1781" s="93" t="str">
        <f t="shared" si="56"/>
        <v/>
      </c>
      <c r="Q1781" s="93" t="str">
        <f t="shared" si="55"/>
        <v>522610</v>
      </c>
    </row>
    <row r="1782" spans="1:17" ht="12.75" customHeight="1">
      <c r="A1782" s="57">
        <v>522620</v>
      </c>
      <c r="B1782" s="58" t="s">
        <v>9065</v>
      </c>
      <c r="C1782" s="57">
        <v>52262</v>
      </c>
      <c r="D1782" s="57">
        <v>520000</v>
      </c>
      <c r="E1782" s="57"/>
      <c r="F1782" s="57">
        <v>550000</v>
      </c>
      <c r="G1782" s="58"/>
      <c r="H1782" s="38"/>
      <c r="I1782" s="93" t="str">
        <f t="shared" si="56"/>
        <v/>
      </c>
      <c r="Q1782" s="93" t="str">
        <f t="shared" si="55"/>
        <v>522620</v>
      </c>
    </row>
    <row r="1783" spans="1:17" ht="12.75" customHeight="1">
      <c r="A1783" s="57">
        <v>522630</v>
      </c>
      <c r="B1783" s="58" t="s">
        <v>9388</v>
      </c>
      <c r="C1783" s="57">
        <v>52263</v>
      </c>
      <c r="D1783" s="57">
        <v>520000</v>
      </c>
      <c r="E1783" s="57"/>
      <c r="F1783" s="57">
        <v>550000</v>
      </c>
      <c r="G1783" s="58"/>
      <c r="H1783" s="38"/>
      <c r="I1783" s="93" t="str">
        <f t="shared" si="56"/>
        <v/>
      </c>
      <c r="Q1783" s="93" t="str">
        <f t="shared" si="55"/>
        <v>522630</v>
      </c>
    </row>
    <row r="1784" spans="1:17" ht="12.75" customHeight="1">
      <c r="A1784" s="57">
        <v>522640</v>
      </c>
      <c r="B1784" s="58" t="s">
        <v>9666</v>
      </c>
      <c r="C1784" s="57">
        <v>52264</v>
      </c>
      <c r="D1784" s="57">
        <v>520000</v>
      </c>
      <c r="E1784" s="57"/>
      <c r="F1784" s="57">
        <v>550000</v>
      </c>
      <c r="G1784" s="58"/>
      <c r="H1784" s="38"/>
      <c r="I1784" s="93" t="str">
        <f t="shared" si="56"/>
        <v/>
      </c>
      <c r="Q1784" s="93" t="str">
        <f t="shared" si="55"/>
        <v>522640</v>
      </c>
    </row>
    <row r="1785" spans="1:17" ht="12.75" customHeight="1">
      <c r="A1785" s="57">
        <v>522650</v>
      </c>
      <c r="B1785" s="58" t="s">
        <v>5602</v>
      </c>
      <c r="C1785" s="57">
        <v>52265</v>
      </c>
      <c r="D1785" s="57">
        <v>520000</v>
      </c>
      <c r="E1785" s="57"/>
      <c r="F1785" s="57">
        <v>550000</v>
      </c>
      <c r="G1785" s="58"/>
      <c r="H1785" s="38" t="s">
        <v>6911</v>
      </c>
      <c r="I1785" s="93" t="str">
        <f t="shared" si="56"/>
        <v>End</v>
      </c>
      <c r="Q1785" s="93" t="str">
        <f t="shared" si="55"/>
        <v>522650</v>
      </c>
    </row>
    <row r="1786" spans="1:17" ht="12.75" customHeight="1">
      <c r="A1786" s="57">
        <v>522660</v>
      </c>
      <c r="B1786" s="58" t="s">
        <v>5937</v>
      </c>
      <c r="C1786" s="57">
        <v>52266</v>
      </c>
      <c r="D1786" s="57">
        <v>520000</v>
      </c>
      <c r="E1786" s="57"/>
      <c r="F1786" s="57">
        <v>550000</v>
      </c>
      <c r="G1786" s="58"/>
      <c r="H1786" s="38" t="s">
        <v>6911</v>
      </c>
      <c r="I1786" s="93" t="str">
        <f t="shared" si="56"/>
        <v>End</v>
      </c>
      <c r="Q1786" s="93" t="str">
        <f t="shared" si="55"/>
        <v>522660</v>
      </c>
    </row>
    <row r="1787" spans="1:17" ht="12.75" customHeight="1">
      <c r="A1787" s="57">
        <v>522670</v>
      </c>
      <c r="B1787" s="58" t="s">
        <v>6366</v>
      </c>
      <c r="C1787" s="57">
        <v>52267</v>
      </c>
      <c r="D1787" s="57">
        <v>520000</v>
      </c>
      <c r="E1787" s="57"/>
      <c r="F1787" s="57">
        <v>550000</v>
      </c>
      <c r="G1787" s="58"/>
      <c r="H1787" s="38" t="s">
        <v>7658</v>
      </c>
      <c r="I1787" s="93" t="str">
        <f t="shared" si="56"/>
        <v>End</v>
      </c>
      <c r="Q1787" s="93" t="str">
        <f t="shared" si="55"/>
        <v>522670</v>
      </c>
    </row>
    <row r="1788" spans="1:17" ht="12.75" customHeight="1">
      <c r="A1788" s="57">
        <v>522680</v>
      </c>
      <c r="B1788" s="58" t="s">
        <v>6817</v>
      </c>
      <c r="C1788" s="57">
        <v>52268</v>
      </c>
      <c r="D1788" s="57">
        <v>520000</v>
      </c>
      <c r="E1788" s="57"/>
      <c r="F1788" s="57">
        <v>550000</v>
      </c>
      <c r="G1788" s="58"/>
      <c r="H1788" s="38"/>
      <c r="I1788" s="93" t="str">
        <f t="shared" si="56"/>
        <v/>
      </c>
      <c r="Q1788" s="93" t="str">
        <f t="shared" si="55"/>
        <v>522680</v>
      </c>
    </row>
    <row r="1789" spans="1:17" ht="12.75" customHeight="1">
      <c r="A1789" s="57">
        <v>522690</v>
      </c>
      <c r="B1789" s="58" t="s">
        <v>7578</v>
      </c>
      <c r="C1789" s="57">
        <v>52269</v>
      </c>
      <c r="D1789" s="57">
        <v>520000</v>
      </c>
      <c r="E1789" s="57"/>
      <c r="F1789" s="57">
        <v>550000</v>
      </c>
      <c r="G1789" s="58"/>
      <c r="H1789" s="38"/>
      <c r="I1789" s="93" t="str">
        <f t="shared" si="56"/>
        <v/>
      </c>
      <c r="Q1789" s="93" t="str">
        <f t="shared" si="55"/>
        <v>522690</v>
      </c>
    </row>
    <row r="1790" spans="1:17" ht="12.75" customHeight="1">
      <c r="A1790" s="57">
        <v>522700</v>
      </c>
      <c r="B1790" s="58" t="s">
        <v>8284</v>
      </c>
      <c r="C1790" s="57">
        <v>52270</v>
      </c>
      <c r="D1790" s="57">
        <v>520000</v>
      </c>
      <c r="E1790" s="57"/>
      <c r="F1790" s="57">
        <v>550000</v>
      </c>
      <c r="G1790" s="58"/>
      <c r="H1790" s="429" t="s">
        <v>9123</v>
      </c>
      <c r="I1790" s="93" t="str">
        <f t="shared" si="56"/>
        <v>End</v>
      </c>
      <c r="Q1790" s="93" t="str">
        <f t="shared" si="55"/>
        <v>522700</v>
      </c>
    </row>
    <row r="1791" spans="1:17" ht="12.75" customHeight="1">
      <c r="A1791" s="57">
        <v>522710</v>
      </c>
      <c r="B1791" s="58" t="s">
        <v>8546</v>
      </c>
      <c r="C1791" s="57">
        <v>52271</v>
      </c>
      <c r="D1791" s="57">
        <v>520000</v>
      </c>
      <c r="E1791" s="57"/>
      <c r="F1791" s="57">
        <v>550000</v>
      </c>
      <c r="G1791" s="58"/>
      <c r="H1791" s="38"/>
      <c r="I1791" s="93" t="str">
        <f t="shared" si="56"/>
        <v/>
      </c>
      <c r="Q1791" s="93" t="str">
        <f t="shared" si="55"/>
        <v>522710</v>
      </c>
    </row>
    <row r="1792" spans="1:17" ht="12.75" customHeight="1">
      <c r="A1792" s="57">
        <v>522720</v>
      </c>
      <c r="B1792" s="58" t="s">
        <v>9066</v>
      </c>
      <c r="C1792" s="57">
        <v>52272</v>
      </c>
      <c r="D1792" s="57">
        <v>520000</v>
      </c>
      <c r="E1792" s="57"/>
      <c r="F1792" s="57">
        <v>550000</v>
      </c>
      <c r="G1792" s="58"/>
      <c r="H1792" s="38"/>
      <c r="I1792" s="93" t="str">
        <f t="shared" si="56"/>
        <v/>
      </c>
      <c r="Q1792" s="93" t="str">
        <f t="shared" si="55"/>
        <v>522720</v>
      </c>
    </row>
    <row r="1793" spans="1:17" ht="12.75" customHeight="1">
      <c r="A1793" s="57">
        <v>522730</v>
      </c>
      <c r="B1793" s="58" t="s">
        <v>9389</v>
      </c>
      <c r="C1793" s="57">
        <v>52273</v>
      </c>
      <c r="D1793" s="57">
        <v>520000</v>
      </c>
      <c r="E1793" s="57"/>
      <c r="F1793" s="57">
        <v>550000</v>
      </c>
      <c r="G1793" s="58"/>
      <c r="H1793" s="38"/>
      <c r="I1793" s="93" t="str">
        <f t="shared" si="56"/>
        <v/>
      </c>
      <c r="Q1793" s="93" t="str">
        <f t="shared" si="55"/>
        <v>522730</v>
      </c>
    </row>
    <row r="1794" spans="1:17" ht="12.75" customHeight="1">
      <c r="A1794" s="57">
        <v>522740</v>
      </c>
      <c r="B1794" s="58" t="s">
        <v>9652</v>
      </c>
      <c r="C1794" s="57">
        <v>52274</v>
      </c>
      <c r="D1794" s="57">
        <v>520000</v>
      </c>
      <c r="E1794" s="57"/>
      <c r="F1794" s="57">
        <v>550000</v>
      </c>
      <c r="G1794" s="58"/>
      <c r="H1794" s="38"/>
      <c r="I1794" s="93" t="str">
        <f t="shared" si="56"/>
        <v/>
      </c>
      <c r="Q1794" s="93" t="str">
        <f t="shared" si="55"/>
        <v>522740</v>
      </c>
    </row>
    <row r="1795" spans="1:17" ht="12.75" customHeight="1">
      <c r="A1795" s="57">
        <v>522750</v>
      </c>
      <c r="B1795" s="58" t="s">
        <v>5603</v>
      </c>
      <c r="C1795" s="57">
        <v>52275</v>
      </c>
      <c r="D1795" s="57">
        <v>520000</v>
      </c>
      <c r="E1795" s="57"/>
      <c r="F1795" s="57">
        <v>550000</v>
      </c>
      <c r="G1795" s="58"/>
      <c r="H1795" s="38" t="s">
        <v>6911</v>
      </c>
      <c r="I1795" s="93" t="str">
        <f t="shared" si="56"/>
        <v>End</v>
      </c>
      <c r="Q1795" s="93" t="str">
        <f t="shared" si="55"/>
        <v>522750</v>
      </c>
    </row>
    <row r="1796" spans="1:17" ht="12.75" customHeight="1">
      <c r="A1796" s="57">
        <v>522760</v>
      </c>
      <c r="B1796" s="58" t="s">
        <v>5936</v>
      </c>
      <c r="C1796" s="57">
        <v>52276</v>
      </c>
      <c r="D1796" s="57">
        <v>520000</v>
      </c>
      <c r="E1796" s="57"/>
      <c r="F1796" s="57">
        <v>550000</v>
      </c>
      <c r="G1796" s="58"/>
      <c r="H1796" s="38" t="s">
        <v>6911</v>
      </c>
      <c r="I1796" s="93" t="str">
        <f t="shared" si="56"/>
        <v>End</v>
      </c>
      <c r="Q1796" s="93" t="str">
        <f t="shared" si="55"/>
        <v>522760</v>
      </c>
    </row>
    <row r="1797" spans="1:17" ht="12.75" customHeight="1">
      <c r="A1797" s="57">
        <v>522770</v>
      </c>
      <c r="B1797" s="58" t="s">
        <v>6350</v>
      </c>
      <c r="C1797" s="57">
        <v>52277</v>
      </c>
      <c r="D1797" s="57">
        <v>520000</v>
      </c>
      <c r="E1797" s="57"/>
      <c r="F1797" s="57">
        <v>550000</v>
      </c>
      <c r="G1797" s="58"/>
      <c r="H1797" s="38" t="s">
        <v>7658</v>
      </c>
      <c r="I1797" s="93" t="str">
        <f t="shared" si="56"/>
        <v>End</v>
      </c>
      <c r="Q1797" s="93" t="str">
        <f t="shared" si="55"/>
        <v>522770</v>
      </c>
    </row>
    <row r="1798" spans="1:17" ht="12.75" customHeight="1">
      <c r="A1798" s="57">
        <v>522780</v>
      </c>
      <c r="B1798" s="58" t="s">
        <v>6818</v>
      </c>
      <c r="C1798" s="57">
        <v>52278</v>
      </c>
      <c r="D1798" s="57">
        <v>520000</v>
      </c>
      <c r="E1798" s="57"/>
      <c r="F1798" s="57">
        <v>550000</v>
      </c>
      <c r="G1798" s="58"/>
      <c r="H1798" s="38"/>
      <c r="I1798" s="93" t="str">
        <f t="shared" si="56"/>
        <v/>
      </c>
      <c r="Q1798" s="93" t="str">
        <f t="shared" si="55"/>
        <v>522780</v>
      </c>
    </row>
    <row r="1799" spans="1:17" ht="12.75" customHeight="1">
      <c r="A1799" s="57">
        <v>522790</v>
      </c>
      <c r="B1799" s="58" t="s">
        <v>7579</v>
      </c>
      <c r="C1799" s="57">
        <v>52279</v>
      </c>
      <c r="D1799" s="57">
        <v>520000</v>
      </c>
      <c r="E1799" s="57"/>
      <c r="F1799" s="57">
        <v>550000</v>
      </c>
      <c r="G1799" s="58"/>
      <c r="H1799" s="38"/>
      <c r="I1799" s="93" t="str">
        <f t="shared" si="56"/>
        <v/>
      </c>
      <c r="Q1799" s="93" t="str">
        <f t="shared" si="55"/>
        <v>522790</v>
      </c>
    </row>
    <row r="1800" spans="1:17" ht="12.75" customHeight="1">
      <c r="A1800" s="693">
        <v>522810</v>
      </c>
      <c r="B1800" s="697" t="s">
        <v>8692</v>
      </c>
      <c r="C1800" s="693">
        <v>52281</v>
      </c>
      <c r="D1800" s="693">
        <v>520000</v>
      </c>
      <c r="E1800" s="693"/>
      <c r="F1800" s="693">
        <v>550000</v>
      </c>
      <c r="G1800" s="697"/>
      <c r="H1800" s="429" t="s">
        <v>9123</v>
      </c>
      <c r="I1800" s="93" t="str">
        <f t="shared" si="56"/>
        <v>End</v>
      </c>
      <c r="J1800" s="696"/>
      <c r="Q1800" s="93" t="str">
        <f t="shared" si="55"/>
        <v>522810</v>
      </c>
    </row>
    <row r="1801" spans="1:17" ht="12.75" customHeight="1">
      <c r="A1801" s="914">
        <v>522820</v>
      </c>
      <c r="B1801" s="422" t="s">
        <v>9274</v>
      </c>
      <c r="C1801" s="914">
        <v>52282</v>
      </c>
      <c r="D1801" s="914">
        <v>520000</v>
      </c>
      <c r="E1801" s="914"/>
      <c r="F1801" s="914">
        <v>550000</v>
      </c>
      <c r="G1801" s="915"/>
      <c r="H1801" s="916"/>
      <c r="I1801" s="93" t="str">
        <f t="shared" si="56"/>
        <v/>
      </c>
      <c r="J1801" s="918"/>
      <c r="Q1801" s="93" t="str">
        <f t="shared" si="55"/>
        <v>522820</v>
      </c>
    </row>
    <row r="1802" spans="1:17" ht="12.75" customHeight="1">
      <c r="A1802" s="1108">
        <v>522830</v>
      </c>
      <c r="B1802" s="1109" t="s">
        <v>9452</v>
      </c>
      <c r="C1802" s="1108">
        <v>52283</v>
      </c>
      <c r="D1802" s="1108">
        <v>520000</v>
      </c>
      <c r="E1802" s="1108"/>
      <c r="F1802" s="1108">
        <v>550000</v>
      </c>
      <c r="G1802" s="1109"/>
      <c r="H1802" s="1098"/>
      <c r="I1802" s="1100" t="str">
        <f t="shared" si="56"/>
        <v/>
      </c>
      <c r="J1802" s="1101"/>
      <c r="Q1802" s="93" t="str">
        <f t="shared" si="55"/>
        <v>522830</v>
      </c>
    </row>
    <row r="1803" spans="1:17" ht="12.75" customHeight="1">
      <c r="A1803" s="1193">
        <v>522840</v>
      </c>
      <c r="B1803" s="422" t="s">
        <v>9545</v>
      </c>
      <c r="C1803" s="914">
        <v>52284</v>
      </c>
      <c r="D1803" s="914">
        <v>520000</v>
      </c>
      <c r="E1803" s="914"/>
      <c r="F1803" s="914">
        <v>550000</v>
      </c>
      <c r="G1803" s="915"/>
      <c r="H1803" s="916"/>
      <c r="I1803" s="93" t="str">
        <f t="shared" si="56"/>
        <v/>
      </c>
      <c r="J1803" s="1183"/>
      <c r="Q1803" s="93" t="str">
        <f t="shared" si="55"/>
        <v>522840</v>
      </c>
    </row>
    <row r="1804" spans="1:17" ht="12.75" customHeight="1">
      <c r="A1804" s="914">
        <v>522850</v>
      </c>
      <c r="B1804" s="422" t="s">
        <v>9665</v>
      </c>
      <c r="C1804" s="914">
        <v>52285</v>
      </c>
      <c r="D1804" s="1108">
        <v>520000</v>
      </c>
      <c r="E1804" s="1108"/>
      <c r="F1804" s="1108">
        <v>550000</v>
      </c>
      <c r="G1804" s="422"/>
      <c r="H1804" s="38"/>
      <c r="I1804" s="93" t="str">
        <f t="shared" si="56"/>
        <v/>
      </c>
      <c r="J1804" s="547"/>
      <c r="Q1804" s="93" t="str">
        <f t="shared" si="55"/>
        <v>522850</v>
      </c>
    </row>
    <row r="1805" spans="1:17" ht="12.75" customHeight="1">
      <c r="A1805" s="1108">
        <v>522860</v>
      </c>
      <c r="B1805" s="422" t="s">
        <v>9672</v>
      </c>
      <c r="C1805" s="1108">
        <v>52286</v>
      </c>
      <c r="D1805" s="914">
        <v>520000</v>
      </c>
      <c r="E1805" s="914"/>
      <c r="F1805" s="914">
        <v>550000</v>
      </c>
      <c r="G1805" s="422"/>
      <c r="H1805" s="38"/>
      <c r="I1805" s="93" t="str">
        <f t="shared" si="56"/>
        <v/>
      </c>
      <c r="J1805" s="547"/>
      <c r="Q1805" s="93" t="str">
        <f t="shared" si="55"/>
        <v>522860</v>
      </c>
    </row>
    <row r="1806" spans="1:17" ht="12.75" customHeight="1">
      <c r="A1806" s="390">
        <v>522880</v>
      </c>
      <c r="B1806" s="111" t="s">
        <v>6880</v>
      </c>
      <c r="C1806" s="1050">
        <v>52288</v>
      </c>
      <c r="D1806" s="1050">
        <v>520000</v>
      </c>
      <c r="E1806" s="1050"/>
      <c r="F1806" s="1050">
        <v>550000</v>
      </c>
      <c r="G1806" s="38"/>
      <c r="H1806" s="38" t="s">
        <v>7658</v>
      </c>
      <c r="I1806" s="93" t="str">
        <f t="shared" si="56"/>
        <v>End</v>
      </c>
      <c r="Q1806" s="93" t="str">
        <f t="shared" ref="Q1806:Q1869" si="57">TEXT($A1806,0)</f>
        <v>522880</v>
      </c>
    </row>
    <row r="1807" spans="1:17" ht="12.75" customHeight="1">
      <c r="A1807" s="101">
        <v>523000</v>
      </c>
      <c r="B1807" s="52" t="s">
        <v>7799</v>
      </c>
      <c r="C1807" s="129">
        <v>52300</v>
      </c>
      <c r="D1807" s="129">
        <v>550000</v>
      </c>
      <c r="E1807" s="129"/>
      <c r="F1807" s="129">
        <v>550000</v>
      </c>
      <c r="G1807" s="52"/>
      <c r="H1807" s="429" t="s">
        <v>9123</v>
      </c>
      <c r="I1807" s="93" t="str">
        <f t="shared" si="56"/>
        <v>End</v>
      </c>
      <c r="Q1807" s="93" t="str">
        <f t="shared" si="57"/>
        <v>523000</v>
      </c>
    </row>
    <row r="1808" spans="1:17" ht="12.75" customHeight="1">
      <c r="A1808" s="101">
        <v>523010</v>
      </c>
      <c r="B1808" s="52" t="s">
        <v>8443</v>
      </c>
      <c r="C1808" s="129">
        <v>52301</v>
      </c>
      <c r="D1808" s="129">
        <v>550001</v>
      </c>
      <c r="E1808" s="129"/>
      <c r="F1808" s="129">
        <v>550000</v>
      </c>
      <c r="G1808" s="52"/>
      <c r="H1808" s="38"/>
      <c r="I1808" s="93" t="str">
        <f t="shared" si="56"/>
        <v/>
      </c>
      <c r="Q1808" s="93" t="str">
        <f t="shared" si="57"/>
        <v>523010</v>
      </c>
    </row>
    <row r="1809" spans="1:17" ht="12.75" customHeight="1">
      <c r="A1809" s="101">
        <v>523020</v>
      </c>
      <c r="B1809" s="52" t="s">
        <v>8971</v>
      </c>
      <c r="C1809" s="129">
        <v>52302</v>
      </c>
      <c r="D1809" s="129">
        <v>550002</v>
      </c>
      <c r="E1809" s="129"/>
      <c r="F1809" s="129">
        <v>550000</v>
      </c>
      <c r="G1809" s="52"/>
      <c r="H1809" s="38"/>
      <c r="I1809" s="93" t="str">
        <f t="shared" si="56"/>
        <v/>
      </c>
      <c r="Q1809" s="93" t="str">
        <f t="shared" si="57"/>
        <v>523020</v>
      </c>
    </row>
    <row r="1810" spans="1:17" ht="12.75" customHeight="1">
      <c r="A1810" s="101">
        <v>523030</v>
      </c>
      <c r="B1810" s="52" t="s">
        <v>9286</v>
      </c>
      <c r="C1810" s="129">
        <v>52303</v>
      </c>
      <c r="D1810" s="129">
        <v>550003</v>
      </c>
      <c r="E1810" s="129"/>
      <c r="F1810" s="129">
        <v>550000</v>
      </c>
      <c r="G1810" s="52"/>
      <c r="H1810" s="38"/>
      <c r="I1810" s="93" t="str">
        <f t="shared" si="56"/>
        <v/>
      </c>
      <c r="Q1810" s="93" t="str">
        <f t="shared" si="57"/>
        <v>523030</v>
      </c>
    </row>
    <row r="1811" spans="1:17" ht="12.75" customHeight="1">
      <c r="A1811" s="101">
        <v>523040</v>
      </c>
      <c r="B1811" s="52" t="s">
        <v>9578</v>
      </c>
      <c r="C1811" s="129">
        <v>52304</v>
      </c>
      <c r="D1811" s="129">
        <v>550004</v>
      </c>
      <c r="E1811" s="129"/>
      <c r="F1811" s="129">
        <v>550000</v>
      </c>
      <c r="G1811" s="52"/>
      <c r="H1811" s="38"/>
      <c r="I1811" s="93" t="str">
        <f t="shared" si="56"/>
        <v/>
      </c>
      <c r="Q1811" s="93" t="str">
        <f t="shared" si="57"/>
        <v>523040</v>
      </c>
    </row>
    <row r="1812" spans="1:17" ht="12.75" customHeight="1">
      <c r="A1812" s="101">
        <v>523050</v>
      </c>
      <c r="B1812" s="52" t="s">
        <v>9648</v>
      </c>
      <c r="C1812" s="129">
        <v>52305</v>
      </c>
      <c r="D1812" s="129">
        <v>550005</v>
      </c>
      <c r="E1812" s="129"/>
      <c r="F1812" s="129">
        <v>550000</v>
      </c>
      <c r="G1812" s="52"/>
      <c r="H1812" s="38"/>
      <c r="I1812" s="93" t="str">
        <f t="shared" si="56"/>
        <v/>
      </c>
      <c r="Q1812" s="93" t="str">
        <f t="shared" si="57"/>
        <v>523050</v>
      </c>
    </row>
    <row r="1813" spans="1:17" ht="12.75" customHeight="1">
      <c r="A1813" s="105">
        <v>523060</v>
      </c>
      <c r="B1813" s="38" t="s">
        <v>7425</v>
      </c>
      <c r="C1813" s="1055">
        <v>52306</v>
      </c>
      <c r="D1813" s="1055">
        <v>550200</v>
      </c>
      <c r="E1813" s="1055"/>
      <c r="F1813" s="1055">
        <v>550000</v>
      </c>
      <c r="G1813" s="38"/>
      <c r="H1813" s="38"/>
      <c r="I1813" s="93" t="str">
        <f t="shared" si="56"/>
        <v/>
      </c>
      <c r="Q1813" s="93" t="str">
        <f t="shared" si="57"/>
        <v>523060</v>
      </c>
    </row>
    <row r="1814" spans="1:17" ht="12.75" customHeight="1">
      <c r="A1814" s="105">
        <v>523070</v>
      </c>
      <c r="B1814" s="38" t="s">
        <v>5920</v>
      </c>
      <c r="C1814" s="1055">
        <v>52307</v>
      </c>
      <c r="D1814" s="1055">
        <v>550300</v>
      </c>
      <c r="E1814" s="1055"/>
      <c r="F1814" s="1055">
        <v>550000</v>
      </c>
      <c r="G1814" s="38"/>
      <c r="H1814" s="38" t="s">
        <v>6777</v>
      </c>
      <c r="I1814" s="93" t="str">
        <f t="shared" si="56"/>
        <v>End</v>
      </c>
      <c r="Q1814" s="93" t="str">
        <f t="shared" si="57"/>
        <v>523070</v>
      </c>
    </row>
    <row r="1815" spans="1:17" ht="12.75" customHeight="1">
      <c r="A1815" s="105">
        <v>523080</v>
      </c>
      <c r="B1815" s="38" t="s">
        <v>6287</v>
      </c>
      <c r="C1815" s="1055">
        <v>52308</v>
      </c>
      <c r="D1815" s="1055">
        <v>550400</v>
      </c>
      <c r="E1815" s="1055"/>
      <c r="F1815" s="1055">
        <v>550000</v>
      </c>
      <c r="G1815" s="38"/>
      <c r="H1815" s="38" t="s">
        <v>6777</v>
      </c>
      <c r="I1815" s="93" t="str">
        <f t="shared" si="56"/>
        <v>End</v>
      </c>
      <c r="Q1815" s="93" t="str">
        <f t="shared" si="57"/>
        <v>523080</v>
      </c>
    </row>
    <row r="1816" spans="1:17" ht="12.75" customHeight="1">
      <c r="A1816" s="105">
        <v>523090</v>
      </c>
      <c r="B1816" s="38" t="s">
        <v>6547</v>
      </c>
      <c r="C1816" s="410">
        <v>52309</v>
      </c>
      <c r="D1816" s="410">
        <v>550500</v>
      </c>
      <c r="E1816" s="410"/>
      <c r="F1816" s="410">
        <v>550000</v>
      </c>
      <c r="G1816" s="38"/>
      <c r="H1816" s="38" t="s">
        <v>6777</v>
      </c>
      <c r="I1816" s="93" t="str">
        <f t="shared" si="56"/>
        <v>End</v>
      </c>
      <c r="Q1816" s="93" t="str">
        <f t="shared" si="57"/>
        <v>523090</v>
      </c>
    </row>
    <row r="1817" spans="1:17" ht="12.75" customHeight="1">
      <c r="A1817" s="57">
        <v>530100</v>
      </c>
      <c r="B1817" s="58" t="s">
        <v>8279</v>
      </c>
      <c r="C1817" s="57">
        <v>53010</v>
      </c>
      <c r="D1817" s="57">
        <v>530000</v>
      </c>
      <c r="E1817" s="57"/>
      <c r="F1817" s="57">
        <v>550000</v>
      </c>
      <c r="G1817" s="58"/>
      <c r="H1817" s="38"/>
      <c r="I1817" s="93" t="str">
        <f t="shared" si="56"/>
        <v/>
      </c>
      <c r="Q1817" s="93" t="str">
        <f t="shared" si="57"/>
        <v>530100</v>
      </c>
    </row>
    <row r="1818" spans="1:17" ht="12.75" customHeight="1">
      <c r="A1818" s="57">
        <v>530101</v>
      </c>
      <c r="B1818" s="58" t="s">
        <v>685</v>
      </c>
      <c r="C1818" s="57">
        <v>22118</v>
      </c>
      <c r="D1818" s="57">
        <v>250100</v>
      </c>
      <c r="E1818" s="57"/>
      <c r="F1818" s="57">
        <v>530101</v>
      </c>
      <c r="G1818" s="58"/>
      <c r="H1818" s="38" t="s">
        <v>3982</v>
      </c>
      <c r="I1818" s="93" t="str">
        <f t="shared" ref="I1818:I1881" si="58">LEFT(H1818,3)</f>
        <v>End</v>
      </c>
      <c r="Q1818" s="93" t="str">
        <f t="shared" si="57"/>
        <v>530101</v>
      </c>
    </row>
    <row r="1819" spans="1:17" ht="12.75" customHeight="1">
      <c r="A1819" s="57">
        <v>530102</v>
      </c>
      <c r="B1819" s="58" t="s">
        <v>686</v>
      </c>
      <c r="C1819" s="57">
        <v>22118</v>
      </c>
      <c r="D1819" s="57">
        <v>250100</v>
      </c>
      <c r="E1819" s="57"/>
      <c r="F1819" s="57">
        <v>530102</v>
      </c>
      <c r="G1819" s="58"/>
      <c r="H1819" s="38" t="s">
        <v>3982</v>
      </c>
      <c r="I1819" s="93" t="str">
        <f t="shared" si="58"/>
        <v>End</v>
      </c>
      <c r="Q1819" s="93" t="str">
        <f t="shared" si="57"/>
        <v>530102</v>
      </c>
    </row>
    <row r="1820" spans="1:17" ht="12.75" customHeight="1">
      <c r="A1820" s="57">
        <v>530110</v>
      </c>
      <c r="B1820" s="58" t="s">
        <v>8544</v>
      </c>
      <c r="C1820" s="57">
        <v>53011</v>
      </c>
      <c r="D1820" s="57">
        <v>530000</v>
      </c>
      <c r="E1820" s="57"/>
      <c r="F1820" s="57">
        <v>550000</v>
      </c>
      <c r="G1820" s="58"/>
      <c r="H1820" s="38"/>
      <c r="I1820" s="93" t="str">
        <f t="shared" si="58"/>
        <v/>
      </c>
      <c r="Q1820" s="93" t="str">
        <f t="shared" si="57"/>
        <v>530110</v>
      </c>
    </row>
    <row r="1821" spans="1:17" ht="12.75" customHeight="1">
      <c r="A1821" s="57">
        <v>530120</v>
      </c>
      <c r="B1821" s="58" t="s">
        <v>9069</v>
      </c>
      <c r="C1821" s="57">
        <v>53012</v>
      </c>
      <c r="D1821" s="57">
        <v>530000</v>
      </c>
      <c r="E1821" s="57"/>
      <c r="F1821" s="57">
        <v>550000</v>
      </c>
      <c r="G1821" s="58"/>
      <c r="H1821" s="38"/>
      <c r="I1821" s="93" t="str">
        <f t="shared" si="58"/>
        <v/>
      </c>
      <c r="Q1821" s="93" t="str">
        <f t="shared" si="57"/>
        <v>530120</v>
      </c>
    </row>
    <row r="1822" spans="1:17" ht="12.75" customHeight="1">
      <c r="A1822" s="57">
        <v>530130</v>
      </c>
      <c r="B1822" s="58" t="s">
        <v>9392</v>
      </c>
      <c r="C1822" s="57">
        <v>53013</v>
      </c>
      <c r="D1822" s="57">
        <v>530000</v>
      </c>
      <c r="E1822" s="57"/>
      <c r="F1822" s="57">
        <v>550000</v>
      </c>
      <c r="G1822" s="58"/>
      <c r="H1822" s="38"/>
      <c r="I1822" s="93" t="str">
        <f t="shared" si="58"/>
        <v/>
      </c>
      <c r="Q1822" s="93" t="str">
        <f t="shared" si="57"/>
        <v>530130</v>
      </c>
    </row>
    <row r="1823" spans="1:17" ht="12.75" customHeight="1">
      <c r="A1823" s="57">
        <v>530140</v>
      </c>
      <c r="B1823" s="58" t="s">
        <v>9682</v>
      </c>
      <c r="C1823" s="57">
        <v>53014</v>
      </c>
      <c r="D1823" s="57">
        <v>530000</v>
      </c>
      <c r="E1823" s="57"/>
      <c r="F1823" s="57">
        <v>550000</v>
      </c>
      <c r="G1823" s="58"/>
      <c r="H1823" s="38"/>
      <c r="I1823" s="93" t="str">
        <f t="shared" si="58"/>
        <v/>
      </c>
      <c r="Q1823" s="93" t="str">
        <f t="shared" si="57"/>
        <v>530140</v>
      </c>
    </row>
    <row r="1824" spans="1:17" ht="12.75" customHeight="1">
      <c r="A1824" s="57">
        <v>530150</v>
      </c>
      <c r="B1824" s="58" t="s">
        <v>5596</v>
      </c>
      <c r="C1824" s="57">
        <v>53015</v>
      </c>
      <c r="D1824" s="57">
        <v>530000</v>
      </c>
      <c r="E1824" s="57"/>
      <c r="F1824" s="57">
        <v>550000</v>
      </c>
      <c r="G1824" s="58"/>
      <c r="H1824" s="38" t="s">
        <v>6911</v>
      </c>
      <c r="I1824" s="93" t="str">
        <f t="shared" si="58"/>
        <v>End</v>
      </c>
      <c r="L1824" s="103"/>
      <c r="Q1824" s="93" t="str">
        <f t="shared" si="57"/>
        <v>530150</v>
      </c>
    </row>
    <row r="1825" spans="1:17" ht="12.75" customHeight="1">
      <c r="A1825" s="57">
        <v>530160</v>
      </c>
      <c r="B1825" s="58" t="s">
        <v>5924</v>
      </c>
      <c r="C1825" s="57">
        <v>53016</v>
      </c>
      <c r="D1825" s="57">
        <v>530000</v>
      </c>
      <c r="E1825" s="57"/>
      <c r="F1825" s="57">
        <v>550000</v>
      </c>
      <c r="G1825" s="58"/>
      <c r="H1825" s="38" t="s">
        <v>6911</v>
      </c>
      <c r="I1825" s="93" t="str">
        <f t="shared" si="58"/>
        <v>End</v>
      </c>
      <c r="Q1825" s="93" t="str">
        <f t="shared" si="57"/>
        <v>530160</v>
      </c>
    </row>
    <row r="1826" spans="1:17" ht="12.75" customHeight="1">
      <c r="A1826" s="57">
        <v>530170</v>
      </c>
      <c r="B1826" s="58" t="s">
        <v>6358</v>
      </c>
      <c r="C1826" s="57">
        <v>53017</v>
      </c>
      <c r="D1826" s="57">
        <v>530000</v>
      </c>
      <c r="E1826" s="57"/>
      <c r="F1826" s="57">
        <v>550000</v>
      </c>
      <c r="G1826" s="58"/>
      <c r="H1826" s="385" t="s">
        <v>9123</v>
      </c>
      <c r="I1826" s="93" t="str">
        <f t="shared" si="58"/>
        <v>End</v>
      </c>
      <c r="Q1826" s="93" t="str">
        <f t="shared" si="57"/>
        <v>530170</v>
      </c>
    </row>
    <row r="1827" spans="1:17" ht="12.75" customHeight="1">
      <c r="A1827" s="57">
        <v>530180</v>
      </c>
      <c r="B1827" s="58" t="s">
        <v>6810</v>
      </c>
      <c r="C1827" s="57">
        <v>53018</v>
      </c>
      <c r="D1827" s="57">
        <v>530000</v>
      </c>
      <c r="E1827" s="57"/>
      <c r="F1827" s="57">
        <v>550000</v>
      </c>
      <c r="G1827" s="58"/>
      <c r="H1827" s="385" t="s">
        <v>9123</v>
      </c>
      <c r="I1827" s="93" t="str">
        <f t="shared" si="58"/>
        <v>End</v>
      </c>
      <c r="Q1827" s="93" t="str">
        <f t="shared" si="57"/>
        <v>530180</v>
      </c>
    </row>
    <row r="1828" spans="1:17" ht="12.75" customHeight="1">
      <c r="A1828" s="57">
        <v>530190</v>
      </c>
      <c r="B1828" s="58" t="s">
        <v>1156</v>
      </c>
      <c r="C1828" s="57">
        <v>53019</v>
      </c>
      <c r="D1828" s="57">
        <v>530000</v>
      </c>
      <c r="E1828" s="57"/>
      <c r="F1828" s="57">
        <v>550000</v>
      </c>
      <c r="G1828" s="58"/>
      <c r="H1828" s="38" t="s">
        <v>6190</v>
      </c>
      <c r="I1828" s="93" t="str">
        <f t="shared" si="58"/>
        <v>End</v>
      </c>
      <c r="Q1828" s="93" t="str">
        <f t="shared" si="57"/>
        <v>530190</v>
      </c>
    </row>
    <row r="1829" spans="1:17" ht="12.75" customHeight="1">
      <c r="A1829" s="57">
        <v>530200</v>
      </c>
      <c r="B1829" s="58" t="s">
        <v>8278</v>
      </c>
      <c r="C1829" s="57">
        <v>53020</v>
      </c>
      <c r="D1829" s="57">
        <v>530000</v>
      </c>
      <c r="E1829" s="57"/>
      <c r="F1829" s="57">
        <v>550000</v>
      </c>
      <c r="G1829" s="58"/>
      <c r="H1829" s="38"/>
      <c r="I1829" s="93" t="str">
        <f t="shared" si="58"/>
        <v/>
      </c>
      <c r="Q1829" s="93" t="str">
        <f t="shared" si="57"/>
        <v>530200</v>
      </c>
    </row>
    <row r="1830" spans="1:17" ht="12.75" customHeight="1">
      <c r="A1830" s="57">
        <v>530210</v>
      </c>
      <c r="B1830" s="58" t="s">
        <v>8545</v>
      </c>
      <c r="C1830" s="57">
        <v>53021</v>
      </c>
      <c r="D1830" s="57">
        <v>530000</v>
      </c>
      <c r="E1830" s="57"/>
      <c r="F1830" s="57">
        <v>550000</v>
      </c>
      <c r="G1830" s="58"/>
      <c r="H1830" s="38"/>
      <c r="I1830" s="93" t="str">
        <f t="shared" si="58"/>
        <v/>
      </c>
      <c r="Q1830" s="93" t="str">
        <f t="shared" si="57"/>
        <v>530210</v>
      </c>
    </row>
    <row r="1831" spans="1:17" ht="12.75" customHeight="1">
      <c r="A1831" s="57">
        <v>530220</v>
      </c>
      <c r="B1831" s="58" t="s">
        <v>9071</v>
      </c>
      <c r="C1831" s="57">
        <v>53022</v>
      </c>
      <c r="D1831" s="57">
        <v>530000</v>
      </c>
      <c r="E1831" s="57"/>
      <c r="F1831" s="57">
        <v>550000</v>
      </c>
      <c r="G1831" s="58"/>
      <c r="H1831" s="38"/>
      <c r="I1831" s="93" t="str">
        <f t="shared" si="58"/>
        <v/>
      </c>
      <c r="Q1831" s="93" t="str">
        <f t="shared" si="57"/>
        <v>530220</v>
      </c>
    </row>
    <row r="1832" spans="1:17" ht="12.75" customHeight="1">
      <c r="A1832" s="57">
        <v>530230</v>
      </c>
      <c r="B1832" s="58" t="s">
        <v>9393</v>
      </c>
      <c r="C1832" s="57">
        <v>53023</v>
      </c>
      <c r="D1832" s="57">
        <v>530000</v>
      </c>
      <c r="E1832" s="57"/>
      <c r="F1832" s="57">
        <v>550000</v>
      </c>
      <c r="G1832" s="58"/>
      <c r="H1832" s="38"/>
      <c r="I1832" s="93" t="str">
        <f t="shared" si="58"/>
        <v/>
      </c>
      <c r="N1832" s="103"/>
      <c r="O1832" s="103"/>
      <c r="Q1832" s="93" t="str">
        <f t="shared" si="57"/>
        <v>530230</v>
      </c>
    </row>
    <row r="1833" spans="1:17" ht="12.75" customHeight="1">
      <c r="A1833" s="57">
        <v>530240</v>
      </c>
      <c r="B1833" s="58" t="s">
        <v>9676</v>
      </c>
      <c r="C1833" s="57">
        <v>53024</v>
      </c>
      <c r="D1833" s="57">
        <v>530000</v>
      </c>
      <c r="E1833" s="57"/>
      <c r="F1833" s="57">
        <v>550000</v>
      </c>
      <c r="G1833" s="58"/>
      <c r="H1833" s="38"/>
      <c r="I1833" s="93" t="str">
        <f t="shared" si="58"/>
        <v/>
      </c>
      <c r="Q1833" s="93" t="str">
        <f t="shared" si="57"/>
        <v>530240</v>
      </c>
    </row>
    <row r="1834" spans="1:17" ht="12.75" customHeight="1">
      <c r="A1834" s="57">
        <v>530250</v>
      </c>
      <c r="B1834" s="58" t="s">
        <v>5597</v>
      </c>
      <c r="C1834" s="57">
        <v>53025</v>
      </c>
      <c r="D1834" s="57">
        <v>530000</v>
      </c>
      <c r="E1834" s="57"/>
      <c r="F1834" s="57">
        <v>550000</v>
      </c>
      <c r="G1834" s="58"/>
      <c r="H1834" s="38" t="s">
        <v>6911</v>
      </c>
      <c r="I1834" s="93" t="str">
        <f t="shared" si="58"/>
        <v>End</v>
      </c>
      <c r="L1834" s="103"/>
      <c r="M1834" s="103"/>
      <c r="Q1834" s="93" t="str">
        <f t="shared" si="57"/>
        <v>530250</v>
      </c>
    </row>
    <row r="1835" spans="1:17" ht="12.75" customHeight="1">
      <c r="A1835" s="57">
        <v>530260</v>
      </c>
      <c r="B1835" s="58" t="s">
        <v>5923</v>
      </c>
      <c r="C1835" s="57">
        <v>53026</v>
      </c>
      <c r="D1835" s="57">
        <v>530000</v>
      </c>
      <c r="E1835" s="57"/>
      <c r="F1835" s="57">
        <v>550000</v>
      </c>
      <c r="G1835" s="58"/>
      <c r="H1835" s="38" t="s">
        <v>6911</v>
      </c>
      <c r="I1835" s="93" t="str">
        <f t="shared" si="58"/>
        <v>End</v>
      </c>
      <c r="P1835" s="103"/>
      <c r="Q1835" s="93" t="str">
        <f t="shared" si="57"/>
        <v>530260</v>
      </c>
    </row>
    <row r="1836" spans="1:17" ht="12.75" customHeight="1">
      <c r="A1836" s="57">
        <v>530270</v>
      </c>
      <c r="B1836" s="58" t="s">
        <v>6346</v>
      </c>
      <c r="C1836" s="57">
        <v>53027</v>
      </c>
      <c r="D1836" s="57">
        <v>530000</v>
      </c>
      <c r="E1836" s="57"/>
      <c r="F1836" s="57">
        <v>550000</v>
      </c>
      <c r="G1836" s="58"/>
      <c r="H1836" s="429" t="s">
        <v>9123</v>
      </c>
      <c r="I1836" s="93" t="str">
        <f t="shared" si="58"/>
        <v>End</v>
      </c>
      <c r="Q1836" s="93" t="str">
        <f t="shared" si="57"/>
        <v>530270</v>
      </c>
    </row>
    <row r="1837" spans="1:17" s="103" customFormat="1" ht="12.75" customHeight="1">
      <c r="A1837" s="57">
        <v>530280</v>
      </c>
      <c r="B1837" s="58" t="s">
        <v>6809</v>
      </c>
      <c r="C1837" s="57">
        <v>53028</v>
      </c>
      <c r="D1837" s="57">
        <v>530000</v>
      </c>
      <c r="E1837" s="57"/>
      <c r="F1837" s="57">
        <v>550000</v>
      </c>
      <c r="G1837" s="58"/>
      <c r="H1837" s="429" t="s">
        <v>9123</v>
      </c>
      <c r="I1837" s="93" t="str">
        <f t="shared" si="58"/>
        <v>End</v>
      </c>
      <c r="J1837" s="1"/>
      <c r="K1837" s="1"/>
      <c r="L1837" s="1"/>
      <c r="M1837" s="1"/>
      <c r="N1837" s="1"/>
      <c r="O1837" s="1"/>
      <c r="P1837" s="1"/>
      <c r="Q1837" s="93" t="str">
        <f t="shared" si="57"/>
        <v>530280</v>
      </c>
    </row>
    <row r="1838" spans="1:17" ht="12.75" customHeight="1">
      <c r="A1838" s="57">
        <v>530290</v>
      </c>
      <c r="B1838" s="58" t="s">
        <v>7574</v>
      </c>
      <c r="C1838" s="57">
        <v>53029</v>
      </c>
      <c r="D1838" s="57">
        <v>530000</v>
      </c>
      <c r="E1838" s="57"/>
      <c r="F1838" s="57">
        <v>550000</v>
      </c>
      <c r="G1838" s="58"/>
      <c r="H1838" s="429" t="s">
        <v>9123</v>
      </c>
      <c r="I1838" s="93" t="str">
        <f t="shared" si="58"/>
        <v>End</v>
      </c>
      <c r="Q1838" s="93" t="str">
        <f t="shared" si="57"/>
        <v>530290</v>
      </c>
    </row>
    <row r="1839" spans="1:17" ht="12.75" customHeight="1">
      <c r="A1839" s="57">
        <v>530300</v>
      </c>
      <c r="B1839" s="58" t="s">
        <v>3838</v>
      </c>
      <c r="C1839" s="57">
        <v>53030</v>
      </c>
      <c r="D1839" s="57">
        <v>530000</v>
      </c>
      <c r="E1839" s="57"/>
      <c r="F1839" s="57">
        <v>550000</v>
      </c>
      <c r="G1839" s="58"/>
      <c r="H1839" s="38" t="s">
        <v>6191</v>
      </c>
      <c r="I1839" s="93" t="str">
        <f t="shared" si="58"/>
        <v>End</v>
      </c>
      <c r="Q1839" s="93" t="str">
        <f t="shared" si="57"/>
        <v>530300</v>
      </c>
    </row>
    <row r="1840" spans="1:17" ht="12.75" customHeight="1">
      <c r="A1840" s="57">
        <v>530310</v>
      </c>
      <c r="B1840" s="58" t="s">
        <v>4107</v>
      </c>
      <c r="C1840" s="57">
        <v>53031</v>
      </c>
      <c r="D1840" s="57">
        <v>530000</v>
      </c>
      <c r="E1840" s="57"/>
      <c r="F1840" s="57">
        <v>550000</v>
      </c>
      <c r="G1840" s="58"/>
      <c r="H1840" s="38" t="s">
        <v>5140</v>
      </c>
      <c r="I1840" s="93" t="str">
        <f t="shared" si="58"/>
        <v>End</v>
      </c>
      <c r="Q1840" s="93" t="str">
        <f t="shared" si="57"/>
        <v>530310</v>
      </c>
    </row>
    <row r="1841" spans="1:17" ht="12.75" customHeight="1">
      <c r="A1841" s="57">
        <v>530320</v>
      </c>
      <c r="B1841" s="58" t="s">
        <v>4758</v>
      </c>
      <c r="C1841" s="57">
        <v>53032</v>
      </c>
      <c r="D1841" s="57">
        <v>530000</v>
      </c>
      <c r="E1841" s="57"/>
      <c r="F1841" s="57">
        <v>550000</v>
      </c>
      <c r="G1841" s="58"/>
      <c r="H1841" s="38" t="s">
        <v>6191</v>
      </c>
      <c r="I1841" s="93" t="str">
        <f t="shared" si="58"/>
        <v>End</v>
      </c>
      <c r="K1841" s="103"/>
      <c r="Q1841" s="93" t="str">
        <f t="shared" si="57"/>
        <v>530320</v>
      </c>
    </row>
    <row r="1842" spans="1:17" ht="12.75" customHeight="1">
      <c r="A1842" s="57">
        <v>530330</v>
      </c>
      <c r="B1842" s="58" t="s">
        <v>5108</v>
      </c>
      <c r="C1842" s="57">
        <v>53033</v>
      </c>
      <c r="D1842" s="57">
        <v>530000</v>
      </c>
      <c r="E1842" s="57"/>
      <c r="F1842" s="57">
        <v>550000</v>
      </c>
      <c r="G1842" s="58"/>
      <c r="H1842" s="38" t="s">
        <v>6191</v>
      </c>
      <c r="I1842" s="93" t="str">
        <f t="shared" si="58"/>
        <v>End</v>
      </c>
      <c r="Q1842" s="93" t="str">
        <f t="shared" si="57"/>
        <v>530330</v>
      </c>
    </row>
    <row r="1843" spans="1:17" ht="12.75" customHeight="1">
      <c r="A1843" s="57">
        <v>530370</v>
      </c>
      <c r="B1843" s="58" t="s">
        <v>2918</v>
      </c>
      <c r="C1843" s="57">
        <v>53037</v>
      </c>
      <c r="D1843" s="57">
        <v>530000</v>
      </c>
      <c r="E1843" s="57"/>
      <c r="F1843" s="57">
        <v>550000</v>
      </c>
      <c r="G1843" s="58"/>
      <c r="H1843" s="38" t="s">
        <v>6191</v>
      </c>
      <c r="I1843" s="93" t="str">
        <f t="shared" si="58"/>
        <v>End</v>
      </c>
      <c r="Q1843" s="93" t="str">
        <f t="shared" si="57"/>
        <v>530370</v>
      </c>
    </row>
    <row r="1844" spans="1:17" ht="12.75" customHeight="1">
      <c r="A1844" s="57">
        <v>530380</v>
      </c>
      <c r="B1844" s="58" t="s">
        <v>1045</v>
      </c>
      <c r="C1844" s="57">
        <v>53038</v>
      </c>
      <c r="D1844" s="57">
        <v>530000</v>
      </c>
      <c r="E1844" s="57"/>
      <c r="F1844" s="57">
        <v>550000</v>
      </c>
      <c r="G1844" s="58"/>
      <c r="H1844" s="38" t="s">
        <v>6191</v>
      </c>
      <c r="I1844" s="93" t="str">
        <f t="shared" si="58"/>
        <v>End</v>
      </c>
      <c r="Q1844" s="93" t="str">
        <f t="shared" si="57"/>
        <v>530380</v>
      </c>
    </row>
    <row r="1845" spans="1:17" ht="12.75" customHeight="1">
      <c r="A1845" s="57">
        <v>530390</v>
      </c>
      <c r="B1845" s="58" t="s">
        <v>1155</v>
      </c>
      <c r="C1845" s="57">
        <v>53039</v>
      </c>
      <c r="D1845" s="57">
        <v>530000</v>
      </c>
      <c r="E1845" s="57"/>
      <c r="F1845" s="57">
        <v>550000</v>
      </c>
      <c r="G1845" s="58"/>
      <c r="H1845" s="38" t="s">
        <v>6191</v>
      </c>
      <c r="I1845" s="93" t="str">
        <f t="shared" si="58"/>
        <v>End</v>
      </c>
      <c r="Q1845" s="93" t="str">
        <f t="shared" si="57"/>
        <v>530390</v>
      </c>
    </row>
    <row r="1846" spans="1:17" ht="12.75" customHeight="1">
      <c r="A1846" s="57">
        <v>530404</v>
      </c>
      <c r="B1846" s="58" t="s">
        <v>687</v>
      </c>
      <c r="C1846" s="57">
        <v>22118</v>
      </c>
      <c r="D1846" s="57">
        <v>250100</v>
      </c>
      <c r="E1846" s="57"/>
      <c r="F1846" s="57">
        <v>530404</v>
      </c>
      <c r="G1846" s="58"/>
      <c r="H1846" s="38" t="s">
        <v>2944</v>
      </c>
      <c r="I1846" s="93" t="str">
        <f t="shared" si="58"/>
        <v>End</v>
      </c>
      <c r="Q1846" s="93" t="str">
        <f t="shared" si="57"/>
        <v>530404</v>
      </c>
    </row>
    <row r="1847" spans="1:17" ht="12.75" customHeight="1">
      <c r="A1847" s="57">
        <v>530405</v>
      </c>
      <c r="B1847" s="58" t="s">
        <v>688</v>
      </c>
      <c r="C1847" s="57">
        <v>22118</v>
      </c>
      <c r="D1847" s="57">
        <v>250100</v>
      </c>
      <c r="E1847" s="57"/>
      <c r="F1847" s="57">
        <v>530405</v>
      </c>
      <c r="G1847" s="58"/>
      <c r="H1847" s="38" t="s">
        <v>2944</v>
      </c>
      <c r="I1847" s="93" t="str">
        <f t="shared" si="58"/>
        <v>End</v>
      </c>
      <c r="Q1847" s="93" t="str">
        <f t="shared" si="57"/>
        <v>530405</v>
      </c>
    </row>
    <row r="1848" spans="1:17" ht="12.75" customHeight="1">
      <c r="A1848" s="1209">
        <v>530430</v>
      </c>
      <c r="B1848" s="422" t="s">
        <v>9550</v>
      </c>
      <c r="C1848" s="1209">
        <v>53043</v>
      </c>
      <c r="D1848" s="1209">
        <v>530000</v>
      </c>
      <c r="E1848" s="1209"/>
      <c r="F1848" s="1209">
        <v>550000</v>
      </c>
      <c r="G1848" s="1210"/>
      <c r="H1848" s="1202"/>
      <c r="I1848" s="1203" t="str">
        <f t="shared" si="58"/>
        <v/>
      </c>
      <c r="J1848" s="1204"/>
      <c r="Q1848" s="93" t="str">
        <f t="shared" si="57"/>
        <v>530430</v>
      </c>
    </row>
    <row r="1849" spans="1:17" ht="12.75" customHeight="1">
      <c r="A1849" s="431">
        <v>530440</v>
      </c>
      <c r="B1849" s="422" t="s">
        <v>9670</v>
      </c>
      <c r="C1849" s="431">
        <v>53044</v>
      </c>
      <c r="D1849" s="431">
        <v>530000</v>
      </c>
      <c r="E1849" s="431"/>
      <c r="F1849" s="431">
        <v>550000</v>
      </c>
      <c r="G1849" s="422"/>
      <c r="H1849" s="38"/>
      <c r="I1849" s="93" t="str">
        <f t="shared" si="58"/>
        <v/>
      </c>
      <c r="J1849" s="547"/>
      <c r="Q1849" s="93" t="str">
        <f t="shared" si="57"/>
        <v>530440</v>
      </c>
    </row>
    <row r="1850" spans="1:17" ht="12.75" customHeight="1">
      <c r="A1850" s="101">
        <v>531000</v>
      </c>
      <c r="B1850" s="52" t="s">
        <v>2487</v>
      </c>
      <c r="C1850" s="129">
        <v>53100</v>
      </c>
      <c r="D1850" s="129">
        <v>550100</v>
      </c>
      <c r="E1850" s="129"/>
      <c r="F1850" s="129">
        <v>550000</v>
      </c>
      <c r="G1850" s="52"/>
      <c r="H1850" s="38" t="s">
        <v>5140</v>
      </c>
      <c r="I1850" s="93" t="str">
        <f t="shared" si="58"/>
        <v>End</v>
      </c>
      <c r="Q1850" s="93" t="str">
        <f t="shared" si="57"/>
        <v>531000</v>
      </c>
    </row>
    <row r="1851" spans="1:17" ht="12.75" customHeight="1">
      <c r="A1851" s="554">
        <v>531010</v>
      </c>
      <c r="B1851" s="556" t="s">
        <v>8516</v>
      </c>
      <c r="C1851" s="554">
        <v>53101</v>
      </c>
      <c r="D1851" s="554">
        <v>560000</v>
      </c>
      <c r="E1851" s="554"/>
      <c r="F1851" s="554">
        <v>550000</v>
      </c>
      <c r="G1851" s="556"/>
      <c r="H1851" s="557"/>
      <c r="I1851" s="93" t="str">
        <f t="shared" si="58"/>
        <v/>
      </c>
      <c r="J1851" s="558"/>
      <c r="Q1851" s="93" t="str">
        <f t="shared" si="57"/>
        <v>531010</v>
      </c>
    </row>
    <row r="1852" spans="1:17" ht="12.75" customHeight="1">
      <c r="A1852" s="101">
        <v>540000</v>
      </c>
      <c r="B1852" s="88" t="s">
        <v>8293</v>
      </c>
      <c r="C1852" s="129">
        <v>54000</v>
      </c>
      <c r="D1852" s="129">
        <v>510000</v>
      </c>
      <c r="E1852" s="129"/>
      <c r="F1852" s="129">
        <v>550000</v>
      </c>
      <c r="G1852" s="52"/>
      <c r="H1852" s="38"/>
      <c r="I1852" s="93" t="str">
        <f t="shared" si="58"/>
        <v/>
      </c>
      <c r="Q1852" s="93" t="str">
        <f t="shared" si="57"/>
        <v>540000</v>
      </c>
    </row>
    <row r="1853" spans="1:17" ht="12.75" customHeight="1">
      <c r="A1853" s="101">
        <v>540010</v>
      </c>
      <c r="B1853" s="88" t="s">
        <v>8538</v>
      </c>
      <c r="C1853" s="129">
        <v>54001</v>
      </c>
      <c r="D1853" s="129">
        <v>510000</v>
      </c>
      <c r="E1853" s="129"/>
      <c r="F1853" s="129">
        <v>550000</v>
      </c>
      <c r="G1853" s="52"/>
      <c r="H1853" s="385" t="s">
        <v>9123</v>
      </c>
      <c r="I1853" s="93" t="str">
        <f t="shared" si="58"/>
        <v>End</v>
      </c>
      <c r="Q1853" s="93" t="str">
        <f t="shared" si="57"/>
        <v>540010</v>
      </c>
    </row>
    <row r="1854" spans="1:17" ht="12.75" customHeight="1">
      <c r="A1854" s="101">
        <v>540020</v>
      </c>
      <c r="B1854" s="88" t="s">
        <v>4310</v>
      </c>
      <c r="C1854" s="129">
        <v>54002</v>
      </c>
      <c r="D1854" s="129">
        <v>510000</v>
      </c>
      <c r="E1854" s="129"/>
      <c r="F1854" s="129">
        <v>550000</v>
      </c>
      <c r="G1854" s="52"/>
      <c r="H1854" s="38"/>
      <c r="I1854" s="93" t="str">
        <f t="shared" si="58"/>
        <v/>
      </c>
      <c r="Q1854" s="93" t="str">
        <f t="shared" si="57"/>
        <v>540020</v>
      </c>
    </row>
    <row r="1855" spans="1:17" ht="12.75" customHeight="1">
      <c r="A1855" s="101">
        <v>540030</v>
      </c>
      <c r="B1855" s="88" t="s">
        <v>5114</v>
      </c>
      <c r="C1855" s="129">
        <v>54003</v>
      </c>
      <c r="D1855" s="129">
        <v>510000</v>
      </c>
      <c r="E1855" s="129"/>
      <c r="F1855" s="129">
        <v>550000</v>
      </c>
      <c r="G1855" s="52"/>
      <c r="H1855" s="38"/>
      <c r="I1855" s="93" t="str">
        <f t="shared" si="58"/>
        <v/>
      </c>
      <c r="Q1855" s="93" t="str">
        <f t="shared" si="57"/>
        <v>540030</v>
      </c>
    </row>
    <row r="1856" spans="1:17" ht="12.75" customHeight="1">
      <c r="A1856" s="101">
        <v>540040</v>
      </c>
      <c r="B1856" s="88" t="s">
        <v>5403</v>
      </c>
      <c r="C1856" s="129">
        <v>54004</v>
      </c>
      <c r="D1856" s="129">
        <v>510000</v>
      </c>
      <c r="E1856" s="129"/>
      <c r="F1856" s="129">
        <v>550000</v>
      </c>
      <c r="G1856" s="52"/>
      <c r="H1856" s="38"/>
      <c r="I1856" s="93" t="str">
        <f t="shared" si="58"/>
        <v/>
      </c>
      <c r="Q1856" s="93" t="str">
        <f t="shared" si="57"/>
        <v>540040</v>
      </c>
    </row>
    <row r="1857" spans="1:17" ht="12.75" customHeight="1">
      <c r="A1857" s="101">
        <v>540050</v>
      </c>
      <c r="B1857" s="88" t="s">
        <v>5605</v>
      </c>
      <c r="C1857" s="129">
        <v>54005</v>
      </c>
      <c r="D1857" s="129">
        <v>510000</v>
      </c>
      <c r="E1857" s="129"/>
      <c r="F1857" s="129">
        <v>550000</v>
      </c>
      <c r="G1857" s="52"/>
      <c r="H1857" s="38"/>
      <c r="I1857" s="93" t="str">
        <f t="shared" si="58"/>
        <v/>
      </c>
      <c r="Q1857" s="93" t="str">
        <f t="shared" si="57"/>
        <v>540050</v>
      </c>
    </row>
    <row r="1858" spans="1:17" ht="12.75" customHeight="1">
      <c r="A1858" s="101">
        <v>540060</v>
      </c>
      <c r="B1858" s="88" t="s">
        <v>5938</v>
      </c>
      <c r="C1858" s="129">
        <v>54006</v>
      </c>
      <c r="D1858" s="129">
        <v>510000</v>
      </c>
      <c r="E1858" s="129"/>
      <c r="F1858" s="129">
        <v>550000</v>
      </c>
      <c r="G1858" s="52"/>
      <c r="H1858" s="38"/>
      <c r="I1858" s="93" t="str">
        <f t="shared" si="58"/>
        <v/>
      </c>
      <c r="Q1858" s="93" t="str">
        <f t="shared" si="57"/>
        <v>540060</v>
      </c>
    </row>
    <row r="1859" spans="1:17" ht="12.75" customHeight="1">
      <c r="A1859" s="57">
        <v>540070</v>
      </c>
      <c r="B1859" s="58" t="s">
        <v>6354</v>
      </c>
      <c r="C1859" s="57">
        <v>54007</v>
      </c>
      <c r="D1859" s="129">
        <v>510000</v>
      </c>
      <c r="E1859" s="57"/>
      <c r="F1859" s="57">
        <v>550000</v>
      </c>
      <c r="G1859" s="58"/>
      <c r="H1859" s="38"/>
      <c r="I1859" s="93" t="str">
        <f t="shared" si="58"/>
        <v/>
      </c>
      <c r="Q1859" s="93" t="str">
        <f t="shared" si="57"/>
        <v>540070</v>
      </c>
    </row>
    <row r="1860" spans="1:17" ht="12.75" customHeight="1">
      <c r="A1860" s="57">
        <v>540080</v>
      </c>
      <c r="B1860" s="58" t="s">
        <v>1047</v>
      </c>
      <c r="C1860" s="57">
        <v>54008</v>
      </c>
      <c r="D1860" s="57">
        <v>510000</v>
      </c>
      <c r="E1860" s="57"/>
      <c r="F1860" s="57">
        <v>550000</v>
      </c>
      <c r="G1860" s="58"/>
      <c r="H1860" s="38"/>
      <c r="I1860" s="93" t="str">
        <f t="shared" si="58"/>
        <v/>
      </c>
      <c r="Q1860" s="93" t="str">
        <f t="shared" si="57"/>
        <v>540080</v>
      </c>
    </row>
    <row r="1861" spans="1:17" ht="12.75" customHeight="1">
      <c r="A1861" s="57">
        <v>540090</v>
      </c>
      <c r="B1861" s="58" t="s">
        <v>1154</v>
      </c>
      <c r="C1861" s="57">
        <v>54009</v>
      </c>
      <c r="D1861" s="57">
        <v>510000</v>
      </c>
      <c r="E1861" s="57"/>
      <c r="F1861" s="57">
        <v>550000</v>
      </c>
      <c r="G1861" s="58"/>
      <c r="H1861" s="38"/>
      <c r="I1861" s="93" t="str">
        <f t="shared" si="58"/>
        <v/>
      </c>
      <c r="Q1861" s="93" t="str">
        <f t="shared" si="57"/>
        <v>540090</v>
      </c>
    </row>
    <row r="1862" spans="1:17" ht="12.75" customHeight="1">
      <c r="A1862" s="57">
        <v>550401</v>
      </c>
      <c r="B1862" s="58" t="s">
        <v>1938</v>
      </c>
      <c r="C1862" s="57">
        <v>55000</v>
      </c>
      <c r="D1862" s="57">
        <v>510000</v>
      </c>
      <c r="E1862" s="57"/>
      <c r="F1862" s="57">
        <v>550401</v>
      </c>
      <c r="G1862" s="58"/>
      <c r="H1862" s="38"/>
      <c r="I1862" s="93" t="str">
        <f t="shared" si="58"/>
        <v/>
      </c>
      <c r="Q1862" s="93" t="str">
        <f t="shared" si="57"/>
        <v>550401</v>
      </c>
    </row>
    <row r="1863" spans="1:17" ht="12.75" customHeight="1">
      <c r="A1863" s="57">
        <v>550402</v>
      </c>
      <c r="B1863" s="58" t="s">
        <v>1939</v>
      </c>
      <c r="C1863" s="57">
        <v>55000</v>
      </c>
      <c r="D1863" s="57">
        <v>510000</v>
      </c>
      <c r="E1863" s="57"/>
      <c r="F1863" s="57">
        <v>550402</v>
      </c>
      <c r="G1863" s="58"/>
      <c r="H1863" s="38"/>
      <c r="I1863" s="93" t="str">
        <f t="shared" si="58"/>
        <v/>
      </c>
      <c r="Q1863" s="93" t="str">
        <f t="shared" si="57"/>
        <v>550402</v>
      </c>
    </row>
    <row r="1864" spans="1:17" ht="12.75" customHeight="1">
      <c r="A1864" s="57">
        <v>550403</v>
      </c>
      <c r="B1864" s="58" t="s">
        <v>1940</v>
      </c>
      <c r="C1864" s="57">
        <v>55000</v>
      </c>
      <c r="D1864" s="57">
        <v>510000</v>
      </c>
      <c r="E1864" s="57"/>
      <c r="F1864" s="57">
        <v>550403</v>
      </c>
      <c r="G1864" s="58"/>
      <c r="H1864" s="38"/>
      <c r="I1864" s="93" t="str">
        <f t="shared" si="58"/>
        <v/>
      </c>
      <c r="Q1864" s="93" t="str">
        <f t="shared" si="57"/>
        <v>550403</v>
      </c>
    </row>
    <row r="1865" spans="1:17" ht="12.75" customHeight="1">
      <c r="A1865" s="57">
        <v>550404</v>
      </c>
      <c r="B1865" s="58" t="s">
        <v>1941</v>
      </c>
      <c r="C1865" s="57">
        <v>55000</v>
      </c>
      <c r="D1865" s="57">
        <v>510000</v>
      </c>
      <c r="E1865" s="57"/>
      <c r="F1865" s="57">
        <v>550404</v>
      </c>
      <c r="G1865" s="58"/>
      <c r="H1865" s="38"/>
      <c r="I1865" s="93" t="str">
        <f t="shared" si="58"/>
        <v/>
      </c>
      <c r="Q1865" s="93" t="str">
        <f t="shared" si="57"/>
        <v>550404</v>
      </c>
    </row>
    <row r="1866" spans="1:17" ht="12.75" customHeight="1">
      <c r="A1866" s="57">
        <v>550405</v>
      </c>
      <c r="B1866" s="58" t="s">
        <v>1942</v>
      </c>
      <c r="C1866" s="57">
        <v>55000</v>
      </c>
      <c r="D1866" s="57">
        <v>510000</v>
      </c>
      <c r="E1866" s="57"/>
      <c r="F1866" s="57">
        <v>550405</v>
      </c>
      <c r="G1866" s="58"/>
      <c r="H1866" s="38"/>
      <c r="I1866" s="93" t="str">
        <f t="shared" si="58"/>
        <v/>
      </c>
      <c r="Q1866" s="93" t="str">
        <f t="shared" si="57"/>
        <v>550405</v>
      </c>
    </row>
    <row r="1867" spans="1:17" ht="12.75" customHeight="1">
      <c r="A1867" s="57">
        <v>550406</v>
      </c>
      <c r="B1867" s="58" t="s">
        <v>1943</v>
      </c>
      <c r="C1867" s="57">
        <v>55000</v>
      </c>
      <c r="D1867" s="57">
        <v>510000</v>
      </c>
      <c r="E1867" s="57"/>
      <c r="F1867" s="57">
        <v>550406</v>
      </c>
      <c r="G1867" s="58"/>
      <c r="H1867" s="38"/>
      <c r="I1867" s="93" t="str">
        <f t="shared" si="58"/>
        <v/>
      </c>
      <c r="Q1867" s="93" t="str">
        <f t="shared" si="57"/>
        <v>550406</v>
      </c>
    </row>
    <row r="1868" spans="1:17" ht="12.75" customHeight="1">
      <c r="A1868" s="57">
        <v>550407</v>
      </c>
      <c r="B1868" s="58" t="s">
        <v>1944</v>
      </c>
      <c r="C1868" s="57">
        <v>55000</v>
      </c>
      <c r="D1868" s="57">
        <v>510000</v>
      </c>
      <c r="E1868" s="57"/>
      <c r="F1868" s="57">
        <v>550407</v>
      </c>
      <c r="G1868" s="58"/>
      <c r="H1868" s="38"/>
      <c r="I1868" s="93" t="str">
        <f t="shared" si="58"/>
        <v/>
      </c>
      <c r="Q1868" s="93" t="str">
        <f t="shared" si="57"/>
        <v>550407</v>
      </c>
    </row>
    <row r="1869" spans="1:17" ht="12.75" customHeight="1">
      <c r="A1869" s="57">
        <v>550408</v>
      </c>
      <c r="B1869" s="58" t="s">
        <v>1945</v>
      </c>
      <c r="C1869" s="57">
        <v>55000</v>
      </c>
      <c r="D1869" s="57">
        <v>510000</v>
      </c>
      <c r="E1869" s="57"/>
      <c r="F1869" s="57">
        <v>550408</v>
      </c>
      <c r="G1869" s="58"/>
      <c r="H1869" s="38"/>
      <c r="I1869" s="93" t="str">
        <f t="shared" si="58"/>
        <v/>
      </c>
      <c r="Q1869" s="93" t="str">
        <f t="shared" si="57"/>
        <v>550408</v>
      </c>
    </row>
    <row r="1870" spans="1:17" ht="12.75" customHeight="1">
      <c r="A1870" s="57">
        <v>550409</v>
      </c>
      <c r="B1870" s="58" t="s">
        <v>1946</v>
      </c>
      <c r="C1870" s="57">
        <v>55000</v>
      </c>
      <c r="D1870" s="57">
        <v>510000</v>
      </c>
      <c r="E1870" s="57"/>
      <c r="F1870" s="57">
        <v>550409</v>
      </c>
      <c r="G1870" s="58"/>
      <c r="H1870" s="38"/>
      <c r="I1870" s="93" t="str">
        <f t="shared" si="58"/>
        <v/>
      </c>
      <c r="Q1870" s="93" t="str">
        <f t="shared" ref="Q1870:Q1933" si="59">TEXT($A1870,0)</f>
        <v>550409</v>
      </c>
    </row>
    <row r="1871" spans="1:17" ht="12.75" customHeight="1">
      <c r="A1871" s="57">
        <v>550410</v>
      </c>
      <c r="B1871" s="58" t="s">
        <v>1947</v>
      </c>
      <c r="C1871" s="57">
        <v>55000</v>
      </c>
      <c r="D1871" s="57">
        <v>510000</v>
      </c>
      <c r="E1871" s="57"/>
      <c r="F1871" s="57">
        <v>550410</v>
      </c>
      <c r="G1871" s="58"/>
      <c r="H1871" s="38"/>
      <c r="I1871" s="93" t="str">
        <f t="shared" si="58"/>
        <v/>
      </c>
      <c r="Q1871" s="93" t="str">
        <f t="shared" si="59"/>
        <v>550410</v>
      </c>
    </row>
    <row r="1872" spans="1:17" ht="12.75" customHeight="1">
      <c r="A1872" s="57">
        <v>550411</v>
      </c>
      <c r="B1872" s="58" t="s">
        <v>778</v>
      </c>
      <c r="C1872" s="57">
        <v>55000</v>
      </c>
      <c r="D1872" s="57">
        <v>510000</v>
      </c>
      <c r="E1872" s="57"/>
      <c r="F1872" s="57">
        <v>550411</v>
      </c>
      <c r="G1872" s="58"/>
      <c r="H1872" s="38"/>
      <c r="I1872" s="93" t="str">
        <f t="shared" si="58"/>
        <v/>
      </c>
      <c r="Q1872" s="93" t="str">
        <f t="shared" si="59"/>
        <v>550411</v>
      </c>
    </row>
    <row r="1873" spans="1:17" ht="12" customHeight="1">
      <c r="A1873" s="57">
        <v>550412</v>
      </c>
      <c r="B1873" s="58" t="s">
        <v>779</v>
      </c>
      <c r="C1873" s="57">
        <v>55000</v>
      </c>
      <c r="D1873" s="57">
        <v>510000</v>
      </c>
      <c r="E1873" s="57"/>
      <c r="F1873" s="57">
        <v>550412</v>
      </c>
      <c r="G1873" s="58"/>
      <c r="H1873" s="38"/>
      <c r="I1873" s="93" t="str">
        <f t="shared" si="58"/>
        <v/>
      </c>
      <c r="Q1873" s="93" t="str">
        <f t="shared" si="59"/>
        <v>550412</v>
      </c>
    </row>
    <row r="1874" spans="1:17" ht="12.75" customHeight="1">
      <c r="A1874" s="57">
        <v>550413</v>
      </c>
      <c r="B1874" s="58" t="s">
        <v>780</v>
      </c>
      <c r="C1874" s="57">
        <v>55000</v>
      </c>
      <c r="D1874" s="57">
        <v>510000</v>
      </c>
      <c r="E1874" s="57"/>
      <c r="F1874" s="57">
        <v>550413</v>
      </c>
      <c r="G1874" s="58"/>
      <c r="H1874" s="38"/>
      <c r="I1874" s="93" t="str">
        <f t="shared" si="58"/>
        <v/>
      </c>
      <c r="Q1874" s="93" t="str">
        <f t="shared" si="59"/>
        <v>550413</v>
      </c>
    </row>
    <row r="1875" spans="1:17" ht="12.75" customHeight="1">
      <c r="A1875" s="57">
        <v>550414</v>
      </c>
      <c r="B1875" s="58" t="s">
        <v>781</v>
      </c>
      <c r="C1875" s="57">
        <v>55000</v>
      </c>
      <c r="D1875" s="57">
        <v>510000</v>
      </c>
      <c r="E1875" s="57"/>
      <c r="F1875" s="57">
        <v>550414</v>
      </c>
      <c r="G1875" s="58"/>
      <c r="H1875" s="38"/>
      <c r="I1875" s="93" t="str">
        <f t="shared" si="58"/>
        <v/>
      </c>
      <c r="Q1875" s="93" t="str">
        <f t="shared" si="59"/>
        <v>550414</v>
      </c>
    </row>
    <row r="1876" spans="1:17" ht="12.75" customHeight="1">
      <c r="A1876" s="57">
        <v>550415</v>
      </c>
      <c r="B1876" s="58" t="s">
        <v>782</v>
      </c>
      <c r="C1876" s="57">
        <v>55000</v>
      </c>
      <c r="D1876" s="57">
        <v>510000</v>
      </c>
      <c r="E1876" s="57"/>
      <c r="F1876" s="57">
        <v>550415</v>
      </c>
      <c r="G1876" s="58"/>
      <c r="H1876" s="38"/>
      <c r="I1876" s="93" t="str">
        <f t="shared" si="58"/>
        <v/>
      </c>
      <c r="Q1876" s="93" t="str">
        <f t="shared" si="59"/>
        <v>550415</v>
      </c>
    </row>
    <row r="1877" spans="1:17" ht="12.75" customHeight="1">
      <c r="A1877" s="57">
        <v>550416</v>
      </c>
      <c r="B1877" s="58" t="s">
        <v>783</v>
      </c>
      <c r="C1877" s="57">
        <v>55000</v>
      </c>
      <c r="D1877" s="57">
        <v>510000</v>
      </c>
      <c r="E1877" s="57"/>
      <c r="F1877" s="57">
        <v>550416</v>
      </c>
      <c r="G1877" s="58"/>
      <c r="H1877" s="38"/>
      <c r="I1877" s="93" t="str">
        <f t="shared" si="58"/>
        <v/>
      </c>
      <c r="Q1877" s="93" t="str">
        <f t="shared" si="59"/>
        <v>550416</v>
      </c>
    </row>
    <row r="1878" spans="1:17" ht="12.75" customHeight="1">
      <c r="A1878" s="57">
        <v>550417</v>
      </c>
      <c r="B1878" s="58" t="s">
        <v>784</v>
      </c>
      <c r="C1878" s="57">
        <v>55000</v>
      </c>
      <c r="D1878" s="57">
        <v>510000</v>
      </c>
      <c r="E1878" s="57"/>
      <c r="F1878" s="57">
        <v>550417</v>
      </c>
      <c r="G1878" s="58"/>
      <c r="H1878" s="38"/>
      <c r="I1878" s="93" t="str">
        <f t="shared" si="58"/>
        <v/>
      </c>
      <c r="Q1878" s="93" t="str">
        <f t="shared" si="59"/>
        <v>550417</v>
      </c>
    </row>
    <row r="1879" spans="1:17" ht="12.75" customHeight="1">
      <c r="A1879" s="57">
        <v>550418</v>
      </c>
      <c r="B1879" s="58" t="s">
        <v>785</v>
      </c>
      <c r="C1879" s="57">
        <v>55000</v>
      </c>
      <c r="D1879" s="57">
        <v>510000</v>
      </c>
      <c r="E1879" s="57"/>
      <c r="F1879" s="57">
        <v>550418</v>
      </c>
      <c r="G1879" s="58"/>
      <c r="H1879" s="38"/>
      <c r="I1879" s="93" t="str">
        <f t="shared" si="58"/>
        <v/>
      </c>
      <c r="Q1879" s="93" t="str">
        <f t="shared" si="59"/>
        <v>550418</v>
      </c>
    </row>
    <row r="1880" spans="1:17" ht="12.75" customHeight="1">
      <c r="A1880" s="57">
        <v>550419</v>
      </c>
      <c r="B1880" s="58" t="s">
        <v>786</v>
      </c>
      <c r="C1880" s="57">
        <v>55000</v>
      </c>
      <c r="D1880" s="57">
        <v>510000</v>
      </c>
      <c r="E1880" s="57"/>
      <c r="F1880" s="57">
        <v>550419</v>
      </c>
      <c r="G1880" s="58"/>
      <c r="H1880" s="38"/>
      <c r="I1880" s="93" t="str">
        <f t="shared" si="58"/>
        <v/>
      </c>
      <c r="Q1880" s="93" t="str">
        <f t="shared" si="59"/>
        <v>550419</v>
      </c>
    </row>
    <row r="1881" spans="1:17" ht="12.75" customHeight="1">
      <c r="A1881" s="57">
        <v>550420</v>
      </c>
      <c r="B1881" s="58" t="s">
        <v>787</v>
      </c>
      <c r="C1881" s="57">
        <v>55000</v>
      </c>
      <c r="D1881" s="57">
        <v>510000</v>
      </c>
      <c r="E1881" s="57"/>
      <c r="F1881" s="57">
        <v>550420</v>
      </c>
      <c r="G1881" s="58"/>
      <c r="H1881" s="38"/>
      <c r="I1881" s="93" t="str">
        <f t="shared" si="58"/>
        <v/>
      </c>
      <c r="Q1881" s="93" t="str">
        <f t="shared" si="59"/>
        <v>550420</v>
      </c>
    </row>
    <row r="1882" spans="1:17" ht="12.75" customHeight="1">
      <c r="A1882" s="57">
        <v>550421</v>
      </c>
      <c r="B1882" s="58" t="s">
        <v>788</v>
      </c>
      <c r="C1882" s="57">
        <v>55000</v>
      </c>
      <c r="D1882" s="57">
        <v>510000</v>
      </c>
      <c r="E1882" s="57"/>
      <c r="F1882" s="57">
        <v>550421</v>
      </c>
      <c r="G1882" s="58"/>
      <c r="H1882" s="38"/>
      <c r="I1882" s="93" t="str">
        <f t="shared" ref="I1882:I1945" si="60">LEFT(H1882,3)</f>
        <v/>
      </c>
      <c r="Q1882" s="93" t="str">
        <f t="shared" si="59"/>
        <v>550421</v>
      </c>
    </row>
    <row r="1883" spans="1:17" ht="12.75" customHeight="1">
      <c r="A1883" s="57">
        <v>550422</v>
      </c>
      <c r="B1883" s="58" t="s">
        <v>789</v>
      </c>
      <c r="C1883" s="57">
        <v>55000</v>
      </c>
      <c r="D1883" s="57">
        <v>510000</v>
      </c>
      <c r="E1883" s="57"/>
      <c r="F1883" s="57">
        <v>550422</v>
      </c>
      <c r="G1883" s="58"/>
      <c r="H1883" s="38"/>
      <c r="I1883" s="93" t="str">
        <f t="shared" si="60"/>
        <v/>
      </c>
      <c r="Q1883" s="93" t="str">
        <f t="shared" si="59"/>
        <v>550422</v>
      </c>
    </row>
    <row r="1884" spans="1:17" ht="12.75" customHeight="1">
      <c r="A1884" s="57">
        <v>550423</v>
      </c>
      <c r="B1884" s="58" t="s">
        <v>3446</v>
      </c>
      <c r="C1884" s="57">
        <v>55000</v>
      </c>
      <c r="D1884" s="57">
        <v>510000</v>
      </c>
      <c r="E1884" s="57"/>
      <c r="F1884" s="57">
        <v>550423</v>
      </c>
      <c r="G1884" s="58"/>
      <c r="H1884" s="38"/>
      <c r="I1884" s="93" t="str">
        <f t="shared" si="60"/>
        <v/>
      </c>
      <c r="Q1884" s="93" t="str">
        <f t="shared" si="59"/>
        <v>550423</v>
      </c>
    </row>
    <row r="1885" spans="1:17" ht="12.75" customHeight="1">
      <c r="A1885" s="57">
        <v>550424</v>
      </c>
      <c r="B1885" s="58" t="s">
        <v>3447</v>
      </c>
      <c r="C1885" s="57">
        <v>55000</v>
      </c>
      <c r="D1885" s="57">
        <v>510000</v>
      </c>
      <c r="E1885" s="57"/>
      <c r="F1885" s="57">
        <v>550424</v>
      </c>
      <c r="G1885" s="58"/>
      <c r="H1885" s="38"/>
      <c r="I1885" s="93" t="str">
        <f t="shared" si="60"/>
        <v/>
      </c>
      <c r="Q1885" s="93" t="str">
        <f t="shared" si="59"/>
        <v>550424</v>
      </c>
    </row>
    <row r="1886" spans="1:17" ht="12.75" customHeight="1">
      <c r="A1886" s="57">
        <v>550425</v>
      </c>
      <c r="B1886" s="58" t="s">
        <v>3448</v>
      </c>
      <c r="C1886" s="57">
        <v>55000</v>
      </c>
      <c r="D1886" s="57">
        <v>510000</v>
      </c>
      <c r="E1886" s="57"/>
      <c r="F1886" s="57">
        <v>550425</v>
      </c>
      <c r="G1886" s="58"/>
      <c r="H1886" s="38"/>
      <c r="I1886" s="93" t="str">
        <f t="shared" si="60"/>
        <v/>
      </c>
      <c r="Q1886" s="93" t="str">
        <f t="shared" si="59"/>
        <v>550425</v>
      </c>
    </row>
    <row r="1887" spans="1:17" ht="12.75" customHeight="1">
      <c r="A1887" s="57">
        <v>550426</v>
      </c>
      <c r="B1887" s="58" t="s">
        <v>3449</v>
      </c>
      <c r="C1887" s="57">
        <v>55000</v>
      </c>
      <c r="D1887" s="57">
        <v>510000</v>
      </c>
      <c r="E1887" s="57"/>
      <c r="F1887" s="57">
        <v>550426</v>
      </c>
      <c r="G1887" s="58"/>
      <c r="H1887" s="38"/>
      <c r="I1887" s="93" t="str">
        <f t="shared" si="60"/>
        <v/>
      </c>
      <c r="Q1887" s="93" t="str">
        <f t="shared" si="59"/>
        <v>550426</v>
      </c>
    </row>
    <row r="1888" spans="1:17" ht="12.75" customHeight="1">
      <c r="A1888" s="57">
        <v>550427</v>
      </c>
      <c r="B1888" s="58" t="s">
        <v>3450</v>
      </c>
      <c r="C1888" s="57">
        <v>55000</v>
      </c>
      <c r="D1888" s="57">
        <v>510000</v>
      </c>
      <c r="E1888" s="57"/>
      <c r="F1888" s="57">
        <v>550427</v>
      </c>
      <c r="G1888" s="58"/>
      <c r="H1888" s="38"/>
      <c r="I1888" s="93" t="str">
        <f t="shared" si="60"/>
        <v/>
      </c>
      <c r="Q1888" s="93" t="str">
        <f t="shared" si="59"/>
        <v>550427</v>
      </c>
    </row>
    <row r="1889" spans="1:17" ht="12.75" customHeight="1">
      <c r="A1889" s="57">
        <v>550428</v>
      </c>
      <c r="B1889" s="58" t="s">
        <v>3451</v>
      </c>
      <c r="C1889" s="57">
        <v>55000</v>
      </c>
      <c r="D1889" s="57">
        <v>510000</v>
      </c>
      <c r="E1889" s="57"/>
      <c r="F1889" s="57">
        <v>550428</v>
      </c>
      <c r="G1889" s="58"/>
      <c r="H1889" s="38"/>
      <c r="I1889" s="93" t="str">
        <f t="shared" si="60"/>
        <v/>
      </c>
      <c r="Q1889" s="93" t="str">
        <f t="shared" si="59"/>
        <v>550428</v>
      </c>
    </row>
    <row r="1890" spans="1:17" ht="12.75" customHeight="1">
      <c r="A1890" s="57">
        <v>550429</v>
      </c>
      <c r="B1890" s="58" t="s">
        <v>3463</v>
      </c>
      <c r="C1890" s="57">
        <v>55000</v>
      </c>
      <c r="D1890" s="57">
        <v>510000</v>
      </c>
      <c r="E1890" s="57"/>
      <c r="F1890" s="57">
        <v>550429</v>
      </c>
      <c r="G1890" s="58"/>
      <c r="H1890" s="38"/>
      <c r="I1890" s="93" t="str">
        <f t="shared" si="60"/>
        <v/>
      </c>
      <c r="Q1890" s="93" t="str">
        <f t="shared" si="59"/>
        <v>550429</v>
      </c>
    </row>
    <row r="1891" spans="1:17" ht="12.75" customHeight="1">
      <c r="A1891" s="57">
        <v>550430</v>
      </c>
      <c r="B1891" s="58" t="s">
        <v>3464</v>
      </c>
      <c r="C1891" s="57">
        <v>55000</v>
      </c>
      <c r="D1891" s="57">
        <v>510000</v>
      </c>
      <c r="E1891" s="57"/>
      <c r="F1891" s="57">
        <v>550430</v>
      </c>
      <c r="G1891" s="58"/>
      <c r="H1891" s="38"/>
      <c r="I1891" s="93" t="str">
        <f t="shared" si="60"/>
        <v/>
      </c>
      <c r="Q1891" s="93" t="str">
        <f t="shared" si="59"/>
        <v>550430</v>
      </c>
    </row>
    <row r="1892" spans="1:17" ht="12.75" customHeight="1">
      <c r="A1892" s="57">
        <v>550431</v>
      </c>
      <c r="B1892" s="58" t="s">
        <v>3465</v>
      </c>
      <c r="C1892" s="57">
        <v>55000</v>
      </c>
      <c r="D1892" s="57">
        <v>510000</v>
      </c>
      <c r="E1892" s="57"/>
      <c r="F1892" s="57">
        <v>550431</v>
      </c>
      <c r="G1892" s="58"/>
      <c r="H1892" s="38"/>
      <c r="I1892" s="93" t="str">
        <f t="shared" si="60"/>
        <v/>
      </c>
      <c r="Q1892" s="93" t="str">
        <f t="shared" si="59"/>
        <v>550431</v>
      </c>
    </row>
    <row r="1893" spans="1:17" ht="12.75" customHeight="1">
      <c r="A1893" s="57">
        <v>550432</v>
      </c>
      <c r="B1893" s="58" t="s">
        <v>3466</v>
      </c>
      <c r="C1893" s="57">
        <v>55000</v>
      </c>
      <c r="D1893" s="57">
        <v>510000</v>
      </c>
      <c r="E1893" s="57"/>
      <c r="F1893" s="57">
        <v>550432</v>
      </c>
      <c r="G1893" s="58"/>
      <c r="H1893" s="38"/>
      <c r="I1893" s="93" t="str">
        <f t="shared" si="60"/>
        <v/>
      </c>
      <c r="Q1893" s="93" t="str">
        <f t="shared" si="59"/>
        <v>550432</v>
      </c>
    </row>
    <row r="1894" spans="1:17" ht="12.75" customHeight="1">
      <c r="A1894" s="57">
        <v>550433</v>
      </c>
      <c r="B1894" s="58" t="s">
        <v>3467</v>
      </c>
      <c r="C1894" s="57">
        <v>55000</v>
      </c>
      <c r="D1894" s="57">
        <v>510000</v>
      </c>
      <c r="E1894" s="57"/>
      <c r="F1894" s="57">
        <v>550433</v>
      </c>
      <c r="G1894" s="58"/>
      <c r="H1894" s="38"/>
      <c r="I1894" s="93" t="str">
        <f t="shared" si="60"/>
        <v/>
      </c>
      <c r="Q1894" s="93" t="str">
        <f t="shared" si="59"/>
        <v>550433</v>
      </c>
    </row>
    <row r="1895" spans="1:17" ht="12.75" customHeight="1">
      <c r="A1895" s="57">
        <v>550434</v>
      </c>
      <c r="B1895" s="58" t="s">
        <v>3468</v>
      </c>
      <c r="C1895" s="57">
        <v>55000</v>
      </c>
      <c r="D1895" s="57">
        <v>510000</v>
      </c>
      <c r="E1895" s="57"/>
      <c r="F1895" s="57">
        <v>550434</v>
      </c>
      <c r="G1895" s="58"/>
      <c r="H1895" s="38"/>
      <c r="I1895" s="93" t="str">
        <f t="shared" si="60"/>
        <v/>
      </c>
      <c r="Q1895" s="93" t="str">
        <f t="shared" si="59"/>
        <v>550434</v>
      </c>
    </row>
    <row r="1896" spans="1:17" ht="12.75" customHeight="1">
      <c r="A1896" s="57">
        <v>550435</v>
      </c>
      <c r="B1896" s="58" t="s">
        <v>3469</v>
      </c>
      <c r="C1896" s="57">
        <v>55000</v>
      </c>
      <c r="D1896" s="57">
        <v>510000</v>
      </c>
      <c r="E1896" s="57"/>
      <c r="F1896" s="57">
        <v>550435</v>
      </c>
      <c r="G1896" s="58"/>
      <c r="H1896" s="38"/>
      <c r="I1896" s="93" t="str">
        <f t="shared" si="60"/>
        <v/>
      </c>
      <c r="Q1896" s="93" t="str">
        <f t="shared" si="59"/>
        <v>550435</v>
      </c>
    </row>
    <row r="1897" spans="1:17" ht="12.75" customHeight="1">
      <c r="A1897" s="57">
        <v>550436</v>
      </c>
      <c r="B1897" s="58" t="s">
        <v>3470</v>
      </c>
      <c r="C1897" s="57">
        <v>55000</v>
      </c>
      <c r="D1897" s="57">
        <v>510000</v>
      </c>
      <c r="E1897" s="57"/>
      <c r="F1897" s="57">
        <v>550436</v>
      </c>
      <c r="G1897" s="58"/>
      <c r="H1897" s="38"/>
      <c r="I1897" s="93" t="str">
        <f t="shared" si="60"/>
        <v/>
      </c>
      <c r="Q1897" s="93" t="str">
        <f t="shared" si="59"/>
        <v>550436</v>
      </c>
    </row>
    <row r="1898" spans="1:17" ht="12.75" customHeight="1">
      <c r="A1898" s="57">
        <v>550437</v>
      </c>
      <c r="B1898" s="58" t="s">
        <v>3471</v>
      </c>
      <c r="C1898" s="57">
        <v>55000</v>
      </c>
      <c r="D1898" s="57">
        <v>510000</v>
      </c>
      <c r="E1898" s="57"/>
      <c r="F1898" s="57">
        <v>550437</v>
      </c>
      <c r="G1898" s="58"/>
      <c r="H1898" s="38"/>
      <c r="I1898" s="93" t="str">
        <f t="shared" si="60"/>
        <v/>
      </c>
      <c r="Q1898" s="93" t="str">
        <f t="shared" si="59"/>
        <v>550437</v>
      </c>
    </row>
    <row r="1899" spans="1:17" ht="12.75" customHeight="1">
      <c r="A1899" s="57">
        <v>550438</v>
      </c>
      <c r="B1899" s="58" t="s">
        <v>3472</v>
      </c>
      <c r="C1899" s="57">
        <v>55000</v>
      </c>
      <c r="D1899" s="57">
        <v>510000</v>
      </c>
      <c r="E1899" s="57"/>
      <c r="F1899" s="57">
        <v>550438</v>
      </c>
      <c r="G1899" s="58"/>
      <c r="H1899" s="38"/>
      <c r="I1899" s="93" t="str">
        <f t="shared" si="60"/>
        <v/>
      </c>
      <c r="Q1899" s="93" t="str">
        <f t="shared" si="59"/>
        <v>550438</v>
      </c>
    </row>
    <row r="1900" spans="1:17" ht="12.75" customHeight="1">
      <c r="A1900" s="57">
        <v>550439</v>
      </c>
      <c r="B1900" s="58" t="s">
        <v>3473</v>
      </c>
      <c r="C1900" s="57">
        <v>55000</v>
      </c>
      <c r="D1900" s="57">
        <v>510000</v>
      </c>
      <c r="E1900" s="57"/>
      <c r="F1900" s="57">
        <v>550439</v>
      </c>
      <c r="G1900" s="58"/>
      <c r="H1900" s="38"/>
      <c r="I1900" s="93" t="str">
        <f t="shared" si="60"/>
        <v/>
      </c>
      <c r="Q1900" s="93" t="str">
        <f t="shared" si="59"/>
        <v>550439</v>
      </c>
    </row>
    <row r="1901" spans="1:17" ht="12.75" customHeight="1">
      <c r="A1901" s="57">
        <v>550440</v>
      </c>
      <c r="B1901" s="58" t="s">
        <v>3474</v>
      </c>
      <c r="C1901" s="57">
        <v>55000</v>
      </c>
      <c r="D1901" s="57">
        <v>510000</v>
      </c>
      <c r="E1901" s="57"/>
      <c r="F1901" s="57">
        <v>550440</v>
      </c>
      <c r="G1901" s="58"/>
      <c r="H1901" s="38"/>
      <c r="I1901" s="93" t="str">
        <f t="shared" si="60"/>
        <v/>
      </c>
      <c r="Q1901" s="93" t="str">
        <f t="shared" si="59"/>
        <v>550440</v>
      </c>
    </row>
    <row r="1902" spans="1:17" ht="12.75" customHeight="1">
      <c r="A1902" s="57">
        <v>550441</v>
      </c>
      <c r="B1902" s="58" t="s">
        <v>3475</v>
      </c>
      <c r="C1902" s="57">
        <v>55000</v>
      </c>
      <c r="D1902" s="57">
        <v>510000</v>
      </c>
      <c r="E1902" s="57"/>
      <c r="F1902" s="57">
        <v>550441</v>
      </c>
      <c r="G1902" s="58"/>
      <c r="H1902" s="38"/>
      <c r="I1902" s="93" t="str">
        <f t="shared" si="60"/>
        <v/>
      </c>
      <c r="Q1902" s="93" t="str">
        <f t="shared" si="59"/>
        <v>550441</v>
      </c>
    </row>
    <row r="1903" spans="1:17" ht="12.75" customHeight="1">
      <c r="A1903" s="57">
        <v>550442</v>
      </c>
      <c r="B1903" s="58" t="s">
        <v>3476</v>
      </c>
      <c r="C1903" s="57">
        <v>55000</v>
      </c>
      <c r="D1903" s="57">
        <v>510000</v>
      </c>
      <c r="E1903" s="57"/>
      <c r="F1903" s="57">
        <v>550442</v>
      </c>
      <c r="G1903" s="58"/>
      <c r="H1903" s="38"/>
      <c r="I1903" s="93" t="str">
        <f t="shared" si="60"/>
        <v/>
      </c>
      <c r="Q1903" s="93" t="str">
        <f t="shared" si="59"/>
        <v>550442</v>
      </c>
    </row>
    <row r="1904" spans="1:17" ht="12.75" customHeight="1">
      <c r="A1904" s="57">
        <v>550443</v>
      </c>
      <c r="B1904" s="58" t="s">
        <v>3477</v>
      </c>
      <c r="C1904" s="57">
        <v>55000</v>
      </c>
      <c r="D1904" s="57">
        <v>510000</v>
      </c>
      <c r="E1904" s="57"/>
      <c r="F1904" s="57">
        <v>550443</v>
      </c>
      <c r="G1904" s="58"/>
      <c r="H1904" s="38"/>
      <c r="I1904" s="93" t="str">
        <f t="shared" si="60"/>
        <v/>
      </c>
      <c r="Q1904" s="93" t="str">
        <f t="shared" si="59"/>
        <v>550443</v>
      </c>
    </row>
    <row r="1905" spans="1:17" ht="12.75" customHeight="1">
      <c r="A1905" s="57">
        <v>550444</v>
      </c>
      <c r="B1905" s="58" t="s">
        <v>3478</v>
      </c>
      <c r="C1905" s="57">
        <v>55000</v>
      </c>
      <c r="D1905" s="57">
        <v>510000</v>
      </c>
      <c r="E1905" s="57"/>
      <c r="F1905" s="57">
        <v>550444</v>
      </c>
      <c r="G1905" s="58"/>
      <c r="H1905" s="38"/>
      <c r="I1905" s="93" t="str">
        <f t="shared" si="60"/>
        <v/>
      </c>
      <c r="Q1905" s="93" t="str">
        <f t="shared" si="59"/>
        <v>550444</v>
      </c>
    </row>
    <row r="1906" spans="1:17" ht="12.75" customHeight="1">
      <c r="A1906" s="57">
        <v>550445</v>
      </c>
      <c r="B1906" s="58" t="s">
        <v>3479</v>
      </c>
      <c r="C1906" s="57">
        <v>55000</v>
      </c>
      <c r="D1906" s="57">
        <v>510000</v>
      </c>
      <c r="E1906" s="57"/>
      <c r="F1906" s="57">
        <v>550445</v>
      </c>
      <c r="G1906" s="58"/>
      <c r="H1906" s="38"/>
      <c r="I1906" s="93" t="str">
        <f t="shared" si="60"/>
        <v/>
      </c>
      <c r="Q1906" s="93" t="str">
        <f t="shared" si="59"/>
        <v>550445</v>
      </c>
    </row>
    <row r="1907" spans="1:17" ht="12.75" customHeight="1">
      <c r="A1907" s="57">
        <v>550446</v>
      </c>
      <c r="B1907" s="58" t="s">
        <v>3366</v>
      </c>
      <c r="C1907" s="57">
        <v>55000</v>
      </c>
      <c r="D1907" s="57">
        <v>510000</v>
      </c>
      <c r="E1907" s="57"/>
      <c r="F1907" s="57">
        <v>550446</v>
      </c>
      <c r="G1907" s="58"/>
      <c r="H1907" s="38"/>
      <c r="I1907" s="93" t="str">
        <f t="shared" si="60"/>
        <v/>
      </c>
      <c r="Q1907" s="93" t="str">
        <f t="shared" si="59"/>
        <v>550446</v>
      </c>
    </row>
    <row r="1908" spans="1:17" ht="12.75" customHeight="1">
      <c r="A1908" s="57">
        <v>550447</v>
      </c>
      <c r="B1908" s="58" t="s">
        <v>3367</v>
      </c>
      <c r="C1908" s="57">
        <v>55000</v>
      </c>
      <c r="D1908" s="57">
        <v>510000</v>
      </c>
      <c r="E1908" s="57"/>
      <c r="F1908" s="57">
        <v>550447</v>
      </c>
      <c r="G1908" s="58"/>
      <c r="H1908" s="38"/>
      <c r="I1908" s="93" t="str">
        <f t="shared" si="60"/>
        <v/>
      </c>
      <c r="Q1908" s="93" t="str">
        <f t="shared" si="59"/>
        <v>550447</v>
      </c>
    </row>
    <row r="1909" spans="1:17" ht="12.75" customHeight="1">
      <c r="A1909" s="57">
        <v>550448</v>
      </c>
      <c r="B1909" s="58" t="s">
        <v>3368</v>
      </c>
      <c r="C1909" s="57">
        <v>55000</v>
      </c>
      <c r="D1909" s="57">
        <v>510000</v>
      </c>
      <c r="E1909" s="57"/>
      <c r="F1909" s="57">
        <v>550448</v>
      </c>
      <c r="G1909" s="58"/>
      <c r="H1909" s="38"/>
      <c r="I1909" s="93" t="str">
        <f t="shared" si="60"/>
        <v/>
      </c>
      <c r="Q1909" s="93" t="str">
        <f t="shared" si="59"/>
        <v>550448</v>
      </c>
    </row>
    <row r="1910" spans="1:17" ht="12.75" customHeight="1">
      <c r="A1910" s="57">
        <v>550449</v>
      </c>
      <c r="B1910" s="58" t="s">
        <v>3369</v>
      </c>
      <c r="C1910" s="57">
        <v>55000</v>
      </c>
      <c r="D1910" s="57">
        <v>510000</v>
      </c>
      <c r="E1910" s="57"/>
      <c r="F1910" s="57">
        <v>550449</v>
      </c>
      <c r="G1910" s="58"/>
      <c r="H1910" s="38"/>
      <c r="I1910" s="93" t="str">
        <f t="shared" si="60"/>
        <v/>
      </c>
      <c r="Q1910" s="93" t="str">
        <f t="shared" si="59"/>
        <v>550449</v>
      </c>
    </row>
    <row r="1911" spans="1:17" ht="12.75" customHeight="1">
      <c r="A1911" s="57">
        <v>550450</v>
      </c>
      <c r="B1911" s="58" t="s">
        <v>3370</v>
      </c>
      <c r="C1911" s="57">
        <v>55000</v>
      </c>
      <c r="D1911" s="57">
        <v>510000</v>
      </c>
      <c r="E1911" s="57"/>
      <c r="F1911" s="57">
        <v>550450</v>
      </c>
      <c r="G1911" s="58"/>
      <c r="H1911" s="38"/>
      <c r="I1911" s="93" t="str">
        <f t="shared" si="60"/>
        <v/>
      </c>
      <c r="Q1911" s="93" t="str">
        <f t="shared" si="59"/>
        <v>550450</v>
      </c>
    </row>
    <row r="1912" spans="1:17" ht="12.75" customHeight="1">
      <c r="A1912" s="57">
        <v>550451</v>
      </c>
      <c r="B1912" s="58" t="s">
        <v>3371</v>
      </c>
      <c r="C1912" s="57">
        <v>55000</v>
      </c>
      <c r="D1912" s="57">
        <v>510000</v>
      </c>
      <c r="E1912" s="57"/>
      <c r="F1912" s="57">
        <v>550451</v>
      </c>
      <c r="G1912" s="58"/>
      <c r="H1912" s="38"/>
      <c r="I1912" s="93" t="str">
        <f t="shared" si="60"/>
        <v/>
      </c>
      <c r="Q1912" s="93" t="str">
        <f t="shared" si="59"/>
        <v>550451</v>
      </c>
    </row>
    <row r="1913" spans="1:17" ht="12.75" customHeight="1">
      <c r="A1913" s="57">
        <v>550452</v>
      </c>
      <c r="B1913" s="58" t="s">
        <v>3372</v>
      </c>
      <c r="C1913" s="57">
        <v>55000</v>
      </c>
      <c r="D1913" s="57">
        <v>510000</v>
      </c>
      <c r="E1913" s="57"/>
      <c r="F1913" s="57">
        <v>550452</v>
      </c>
      <c r="G1913" s="58"/>
      <c r="H1913" s="38"/>
      <c r="I1913" s="93" t="str">
        <f t="shared" si="60"/>
        <v/>
      </c>
      <c r="Q1913" s="93" t="str">
        <f t="shared" si="59"/>
        <v>550452</v>
      </c>
    </row>
    <row r="1914" spans="1:17" ht="12.75" customHeight="1">
      <c r="A1914" s="57">
        <v>550453</v>
      </c>
      <c r="B1914" s="58" t="s">
        <v>3373</v>
      </c>
      <c r="C1914" s="57">
        <v>55000</v>
      </c>
      <c r="D1914" s="57">
        <v>510000</v>
      </c>
      <c r="E1914" s="57"/>
      <c r="F1914" s="57">
        <v>550453</v>
      </c>
      <c r="G1914" s="58"/>
      <c r="H1914" s="38"/>
      <c r="I1914" s="93" t="str">
        <f t="shared" si="60"/>
        <v/>
      </c>
      <c r="Q1914" s="93" t="str">
        <f t="shared" si="59"/>
        <v>550453</v>
      </c>
    </row>
    <row r="1915" spans="1:17" ht="12.75" customHeight="1">
      <c r="A1915" s="57">
        <v>550454</v>
      </c>
      <c r="B1915" s="58" t="s">
        <v>3374</v>
      </c>
      <c r="C1915" s="57">
        <v>55000</v>
      </c>
      <c r="D1915" s="57">
        <v>510000</v>
      </c>
      <c r="E1915" s="57"/>
      <c r="F1915" s="57">
        <v>550454</v>
      </c>
      <c r="G1915" s="58"/>
      <c r="H1915" s="38"/>
      <c r="I1915" s="93" t="str">
        <f t="shared" si="60"/>
        <v/>
      </c>
      <c r="Q1915" s="93" t="str">
        <f t="shared" si="59"/>
        <v>550454</v>
      </c>
    </row>
    <row r="1916" spans="1:17" ht="12.75" customHeight="1">
      <c r="A1916" s="57">
        <v>550455</v>
      </c>
      <c r="B1916" s="58" t="s">
        <v>3375</v>
      </c>
      <c r="C1916" s="57">
        <v>55000</v>
      </c>
      <c r="D1916" s="57">
        <v>510000</v>
      </c>
      <c r="E1916" s="57"/>
      <c r="F1916" s="57">
        <v>550455</v>
      </c>
      <c r="G1916" s="58"/>
      <c r="H1916" s="38"/>
      <c r="I1916" s="93" t="str">
        <f t="shared" si="60"/>
        <v/>
      </c>
      <c r="Q1916" s="93" t="str">
        <f t="shared" si="59"/>
        <v>550455</v>
      </c>
    </row>
    <row r="1917" spans="1:17" ht="12.75" customHeight="1">
      <c r="A1917" s="57">
        <v>550456</v>
      </c>
      <c r="B1917" s="58" t="s">
        <v>3376</v>
      </c>
      <c r="C1917" s="57">
        <v>55000</v>
      </c>
      <c r="D1917" s="57">
        <v>510000</v>
      </c>
      <c r="E1917" s="57"/>
      <c r="F1917" s="57">
        <v>550456</v>
      </c>
      <c r="G1917" s="58"/>
      <c r="H1917" s="38"/>
      <c r="I1917" s="93" t="str">
        <f t="shared" si="60"/>
        <v/>
      </c>
      <c r="Q1917" s="93" t="str">
        <f t="shared" si="59"/>
        <v>550456</v>
      </c>
    </row>
    <row r="1918" spans="1:17" ht="12.75" customHeight="1">
      <c r="A1918" s="57">
        <v>550457</v>
      </c>
      <c r="B1918" s="58" t="s">
        <v>3377</v>
      </c>
      <c r="C1918" s="57">
        <v>55000</v>
      </c>
      <c r="D1918" s="57">
        <v>510000</v>
      </c>
      <c r="E1918" s="57"/>
      <c r="F1918" s="57">
        <v>550457</v>
      </c>
      <c r="G1918" s="58"/>
      <c r="H1918" s="38"/>
      <c r="I1918" s="93" t="str">
        <f t="shared" si="60"/>
        <v/>
      </c>
      <c r="Q1918" s="93" t="str">
        <f t="shared" si="59"/>
        <v>550457</v>
      </c>
    </row>
    <row r="1919" spans="1:17" ht="12.75" customHeight="1">
      <c r="A1919" s="57">
        <v>550458</v>
      </c>
      <c r="B1919" s="58" t="s">
        <v>3378</v>
      </c>
      <c r="C1919" s="57">
        <v>55000</v>
      </c>
      <c r="D1919" s="57">
        <v>510000</v>
      </c>
      <c r="E1919" s="57"/>
      <c r="F1919" s="57">
        <v>550458</v>
      </c>
      <c r="G1919" s="58"/>
      <c r="H1919" s="38"/>
      <c r="I1919" s="93" t="str">
        <f t="shared" si="60"/>
        <v/>
      </c>
      <c r="Q1919" s="93" t="str">
        <f t="shared" si="59"/>
        <v>550458</v>
      </c>
    </row>
    <row r="1920" spans="1:17" ht="12.75" customHeight="1">
      <c r="A1920" s="57">
        <v>550459</v>
      </c>
      <c r="B1920" s="58" t="s">
        <v>3379</v>
      </c>
      <c r="C1920" s="57">
        <v>55000</v>
      </c>
      <c r="D1920" s="57">
        <v>510000</v>
      </c>
      <c r="E1920" s="57"/>
      <c r="F1920" s="57">
        <v>550459</v>
      </c>
      <c r="G1920" s="58"/>
      <c r="H1920" s="38"/>
      <c r="I1920" s="93" t="str">
        <f t="shared" si="60"/>
        <v/>
      </c>
      <c r="Q1920" s="93" t="str">
        <f t="shared" si="59"/>
        <v>550459</v>
      </c>
    </row>
    <row r="1921" spans="1:17" ht="12.75" customHeight="1">
      <c r="A1921" s="57">
        <v>550460</v>
      </c>
      <c r="B1921" s="58" t="s">
        <v>3380</v>
      </c>
      <c r="C1921" s="57">
        <v>55000</v>
      </c>
      <c r="D1921" s="57">
        <v>510000</v>
      </c>
      <c r="E1921" s="57"/>
      <c r="F1921" s="57">
        <v>550460</v>
      </c>
      <c r="G1921" s="58"/>
      <c r="H1921" s="38"/>
      <c r="I1921" s="93" t="str">
        <f t="shared" si="60"/>
        <v/>
      </c>
      <c r="Q1921" s="93" t="str">
        <f t="shared" si="59"/>
        <v>550460</v>
      </c>
    </row>
    <row r="1922" spans="1:17" ht="12.75" customHeight="1">
      <c r="A1922" s="57">
        <v>550461</v>
      </c>
      <c r="B1922" s="58" t="s">
        <v>3381</v>
      </c>
      <c r="C1922" s="57">
        <v>55000</v>
      </c>
      <c r="D1922" s="57">
        <v>510000</v>
      </c>
      <c r="E1922" s="57"/>
      <c r="F1922" s="57">
        <v>550461</v>
      </c>
      <c r="G1922" s="58"/>
      <c r="H1922" s="38"/>
      <c r="I1922" s="93" t="str">
        <f t="shared" si="60"/>
        <v/>
      </c>
      <c r="Q1922" s="93" t="str">
        <f t="shared" si="59"/>
        <v>550461</v>
      </c>
    </row>
    <row r="1923" spans="1:17" ht="12.75" customHeight="1">
      <c r="A1923" s="57">
        <v>550462</v>
      </c>
      <c r="B1923" s="58" t="s">
        <v>3382</v>
      </c>
      <c r="C1923" s="57">
        <v>55000</v>
      </c>
      <c r="D1923" s="57">
        <v>510000</v>
      </c>
      <c r="E1923" s="57"/>
      <c r="F1923" s="57">
        <v>550462</v>
      </c>
      <c r="G1923" s="58"/>
      <c r="H1923" s="38"/>
      <c r="I1923" s="93" t="str">
        <f t="shared" si="60"/>
        <v/>
      </c>
      <c r="Q1923" s="93" t="str">
        <f t="shared" si="59"/>
        <v>550462</v>
      </c>
    </row>
    <row r="1924" spans="1:17" ht="12.75" customHeight="1">
      <c r="A1924" s="57">
        <v>550463</v>
      </c>
      <c r="B1924" s="58" t="s">
        <v>2286</v>
      </c>
      <c r="C1924" s="57">
        <v>55000</v>
      </c>
      <c r="D1924" s="57">
        <v>510000</v>
      </c>
      <c r="E1924" s="57"/>
      <c r="F1924" s="57">
        <v>550463</v>
      </c>
      <c r="G1924" s="58"/>
      <c r="H1924" s="38"/>
      <c r="I1924" s="93" t="str">
        <f t="shared" si="60"/>
        <v/>
      </c>
      <c r="Q1924" s="93" t="str">
        <f t="shared" si="59"/>
        <v>550463</v>
      </c>
    </row>
    <row r="1925" spans="1:17" ht="12.75" customHeight="1">
      <c r="A1925" s="57">
        <v>550464</v>
      </c>
      <c r="B1925" s="58" t="s">
        <v>2287</v>
      </c>
      <c r="C1925" s="57">
        <v>55000</v>
      </c>
      <c r="D1925" s="57">
        <v>510000</v>
      </c>
      <c r="E1925" s="57"/>
      <c r="F1925" s="57">
        <v>550464</v>
      </c>
      <c r="G1925" s="58"/>
      <c r="H1925" s="38"/>
      <c r="I1925" s="93" t="str">
        <f t="shared" si="60"/>
        <v/>
      </c>
      <c r="Q1925" s="93" t="str">
        <f t="shared" si="59"/>
        <v>550464</v>
      </c>
    </row>
    <row r="1926" spans="1:17" ht="12.75" customHeight="1">
      <c r="A1926" s="57">
        <v>550465</v>
      </c>
      <c r="B1926" s="58" t="s">
        <v>2288</v>
      </c>
      <c r="C1926" s="57">
        <v>55000</v>
      </c>
      <c r="D1926" s="57">
        <v>510000</v>
      </c>
      <c r="E1926" s="57"/>
      <c r="F1926" s="57">
        <v>550465</v>
      </c>
      <c r="G1926" s="58"/>
      <c r="H1926" s="38"/>
      <c r="I1926" s="93" t="str">
        <f t="shared" si="60"/>
        <v/>
      </c>
      <c r="Q1926" s="93" t="str">
        <f t="shared" si="59"/>
        <v>550465</v>
      </c>
    </row>
    <row r="1927" spans="1:17" ht="12.75" customHeight="1">
      <c r="A1927" s="57">
        <v>550466</v>
      </c>
      <c r="B1927" s="58" t="s">
        <v>2289</v>
      </c>
      <c r="C1927" s="57">
        <v>55000</v>
      </c>
      <c r="D1927" s="57">
        <v>510000</v>
      </c>
      <c r="E1927" s="57"/>
      <c r="F1927" s="57">
        <v>550466</v>
      </c>
      <c r="G1927" s="58"/>
      <c r="H1927" s="38"/>
      <c r="I1927" s="93" t="str">
        <f t="shared" si="60"/>
        <v/>
      </c>
      <c r="Q1927" s="93" t="str">
        <f t="shared" si="59"/>
        <v>550466</v>
      </c>
    </row>
    <row r="1928" spans="1:17" ht="12.75" customHeight="1">
      <c r="A1928" s="57">
        <v>550467</v>
      </c>
      <c r="B1928" s="58" t="s">
        <v>2290</v>
      </c>
      <c r="C1928" s="57">
        <v>55000</v>
      </c>
      <c r="D1928" s="57">
        <v>510000</v>
      </c>
      <c r="E1928" s="57"/>
      <c r="F1928" s="57">
        <v>550467</v>
      </c>
      <c r="G1928" s="58"/>
      <c r="H1928" s="38"/>
      <c r="I1928" s="93" t="str">
        <f t="shared" si="60"/>
        <v/>
      </c>
      <c r="Q1928" s="93" t="str">
        <f t="shared" si="59"/>
        <v>550467</v>
      </c>
    </row>
    <row r="1929" spans="1:17" ht="12.75" customHeight="1">
      <c r="A1929" s="57">
        <v>550468</v>
      </c>
      <c r="B1929" s="58" t="s">
        <v>2291</v>
      </c>
      <c r="C1929" s="57">
        <v>55000</v>
      </c>
      <c r="D1929" s="57">
        <v>510000</v>
      </c>
      <c r="E1929" s="57"/>
      <c r="F1929" s="57">
        <v>550468</v>
      </c>
      <c r="G1929" s="58"/>
      <c r="H1929" s="38"/>
      <c r="I1929" s="93" t="str">
        <f t="shared" si="60"/>
        <v/>
      </c>
      <c r="Q1929" s="93" t="str">
        <f t="shared" si="59"/>
        <v>550468</v>
      </c>
    </row>
    <row r="1930" spans="1:17" ht="12.75" customHeight="1">
      <c r="A1930" s="57">
        <v>550469</v>
      </c>
      <c r="B1930" s="58" t="s">
        <v>2292</v>
      </c>
      <c r="C1930" s="57">
        <v>55000</v>
      </c>
      <c r="D1930" s="57">
        <v>510000</v>
      </c>
      <c r="E1930" s="57"/>
      <c r="F1930" s="57">
        <v>550469</v>
      </c>
      <c r="G1930" s="58"/>
      <c r="H1930" s="38"/>
      <c r="I1930" s="93" t="str">
        <f t="shared" si="60"/>
        <v/>
      </c>
      <c r="Q1930" s="93" t="str">
        <f t="shared" si="59"/>
        <v>550469</v>
      </c>
    </row>
    <row r="1931" spans="1:17" ht="12.75" customHeight="1">
      <c r="A1931" s="57">
        <v>550470</v>
      </c>
      <c r="B1931" s="58" t="s">
        <v>2293</v>
      </c>
      <c r="C1931" s="57">
        <v>55000</v>
      </c>
      <c r="D1931" s="57">
        <v>510000</v>
      </c>
      <c r="E1931" s="57"/>
      <c r="F1931" s="57">
        <v>550470</v>
      </c>
      <c r="G1931" s="58"/>
      <c r="H1931" s="38"/>
      <c r="I1931" s="93" t="str">
        <f t="shared" si="60"/>
        <v/>
      </c>
      <c r="Q1931" s="93" t="str">
        <f t="shared" si="59"/>
        <v>550470</v>
      </c>
    </row>
    <row r="1932" spans="1:17" ht="12.75" customHeight="1">
      <c r="A1932" s="57">
        <v>550471</v>
      </c>
      <c r="B1932" s="58" t="s">
        <v>2294</v>
      </c>
      <c r="C1932" s="57">
        <v>55000</v>
      </c>
      <c r="D1932" s="57">
        <v>510000</v>
      </c>
      <c r="E1932" s="57"/>
      <c r="F1932" s="57">
        <v>550471</v>
      </c>
      <c r="G1932" s="58"/>
      <c r="H1932" s="38"/>
      <c r="I1932" s="93" t="str">
        <f t="shared" si="60"/>
        <v/>
      </c>
      <c r="Q1932" s="93" t="str">
        <f t="shared" si="59"/>
        <v>550471</v>
      </c>
    </row>
    <row r="1933" spans="1:17" ht="12.75" customHeight="1">
      <c r="A1933" s="57">
        <v>550472</v>
      </c>
      <c r="B1933" s="58" t="s">
        <v>2295</v>
      </c>
      <c r="C1933" s="57">
        <v>55000</v>
      </c>
      <c r="D1933" s="57">
        <v>510000</v>
      </c>
      <c r="E1933" s="57"/>
      <c r="F1933" s="57">
        <v>550472</v>
      </c>
      <c r="G1933" s="58"/>
      <c r="H1933" s="38"/>
      <c r="I1933" s="93" t="str">
        <f t="shared" si="60"/>
        <v/>
      </c>
      <c r="Q1933" s="93" t="str">
        <f t="shared" si="59"/>
        <v>550472</v>
      </c>
    </row>
    <row r="1934" spans="1:17" ht="12.75" customHeight="1">
      <c r="A1934" s="57">
        <v>550473</v>
      </c>
      <c r="B1934" s="58" t="s">
        <v>2296</v>
      </c>
      <c r="C1934" s="57">
        <v>55000</v>
      </c>
      <c r="D1934" s="57">
        <v>510000</v>
      </c>
      <c r="E1934" s="57"/>
      <c r="F1934" s="57">
        <v>550473</v>
      </c>
      <c r="G1934" s="58"/>
      <c r="H1934" s="38"/>
      <c r="I1934" s="93" t="str">
        <f t="shared" si="60"/>
        <v/>
      </c>
      <c r="Q1934" s="93" t="str">
        <f t="shared" ref="Q1934:Q1997" si="61">TEXT($A1934,0)</f>
        <v>550473</v>
      </c>
    </row>
    <row r="1935" spans="1:17" ht="12.75" customHeight="1">
      <c r="A1935" s="57">
        <v>550474</v>
      </c>
      <c r="B1935" s="58" t="s">
        <v>2297</v>
      </c>
      <c r="C1935" s="57">
        <v>55000</v>
      </c>
      <c r="D1935" s="57">
        <v>510000</v>
      </c>
      <c r="E1935" s="57"/>
      <c r="F1935" s="57">
        <v>550474</v>
      </c>
      <c r="G1935" s="58"/>
      <c r="H1935" s="38"/>
      <c r="I1935" s="93" t="str">
        <f t="shared" si="60"/>
        <v/>
      </c>
      <c r="Q1935" s="93" t="str">
        <f t="shared" si="61"/>
        <v>550474</v>
      </c>
    </row>
    <row r="1936" spans="1:17" ht="12.75" customHeight="1">
      <c r="A1936" s="57">
        <v>550475</v>
      </c>
      <c r="B1936" s="58" t="s">
        <v>2298</v>
      </c>
      <c r="C1936" s="57">
        <v>55000</v>
      </c>
      <c r="D1936" s="57">
        <v>510000</v>
      </c>
      <c r="E1936" s="57"/>
      <c r="F1936" s="57">
        <v>550475</v>
      </c>
      <c r="G1936" s="58"/>
      <c r="H1936" s="38"/>
      <c r="I1936" s="93" t="str">
        <f t="shared" si="60"/>
        <v/>
      </c>
      <c r="Q1936" s="93" t="str">
        <f t="shared" si="61"/>
        <v>550475</v>
      </c>
    </row>
    <row r="1937" spans="1:17" ht="12.75" customHeight="1">
      <c r="A1937" s="57">
        <v>550476</v>
      </c>
      <c r="B1937" s="58" t="s">
        <v>2299</v>
      </c>
      <c r="C1937" s="57">
        <v>55000</v>
      </c>
      <c r="D1937" s="57">
        <v>510000</v>
      </c>
      <c r="E1937" s="57"/>
      <c r="F1937" s="57">
        <v>550476</v>
      </c>
      <c r="G1937" s="58"/>
      <c r="H1937" s="38"/>
      <c r="I1937" s="93" t="str">
        <f t="shared" si="60"/>
        <v/>
      </c>
      <c r="Q1937" s="93" t="str">
        <f t="shared" si="61"/>
        <v>550476</v>
      </c>
    </row>
    <row r="1938" spans="1:17" ht="12.75" customHeight="1">
      <c r="A1938" s="57">
        <v>550477</v>
      </c>
      <c r="B1938" s="58" t="s">
        <v>2300</v>
      </c>
      <c r="C1938" s="57">
        <v>55000</v>
      </c>
      <c r="D1938" s="57">
        <v>510000</v>
      </c>
      <c r="E1938" s="57"/>
      <c r="F1938" s="57">
        <v>550477</v>
      </c>
      <c r="G1938" s="58"/>
      <c r="H1938" s="38"/>
      <c r="I1938" s="93" t="str">
        <f t="shared" si="60"/>
        <v/>
      </c>
      <c r="Q1938" s="93" t="str">
        <f t="shared" si="61"/>
        <v>550477</v>
      </c>
    </row>
    <row r="1939" spans="1:17" ht="12.75" customHeight="1">
      <c r="A1939" s="57">
        <v>550478</v>
      </c>
      <c r="B1939" s="58" t="s">
        <v>2301</v>
      </c>
      <c r="C1939" s="57">
        <v>55000</v>
      </c>
      <c r="D1939" s="57">
        <v>510000</v>
      </c>
      <c r="E1939" s="57"/>
      <c r="F1939" s="57">
        <v>550478</v>
      </c>
      <c r="G1939" s="58"/>
      <c r="H1939" s="38"/>
      <c r="I1939" s="93" t="str">
        <f t="shared" si="60"/>
        <v/>
      </c>
      <c r="Q1939" s="93" t="str">
        <f t="shared" si="61"/>
        <v>550478</v>
      </c>
    </row>
    <row r="1940" spans="1:17" ht="12.75" customHeight="1">
      <c r="A1940" s="57">
        <v>550479</v>
      </c>
      <c r="B1940" s="58" t="s">
        <v>2302</v>
      </c>
      <c r="C1940" s="57">
        <v>55000</v>
      </c>
      <c r="D1940" s="57">
        <v>510000</v>
      </c>
      <c r="E1940" s="57"/>
      <c r="F1940" s="57">
        <v>550479</v>
      </c>
      <c r="G1940" s="58"/>
      <c r="H1940" s="38"/>
      <c r="I1940" s="93" t="str">
        <f t="shared" si="60"/>
        <v/>
      </c>
      <c r="Q1940" s="93" t="str">
        <f t="shared" si="61"/>
        <v>550479</v>
      </c>
    </row>
    <row r="1941" spans="1:17" ht="12.75" customHeight="1">
      <c r="A1941" s="57">
        <v>550480</v>
      </c>
      <c r="B1941" s="58" t="s">
        <v>2303</v>
      </c>
      <c r="C1941" s="57">
        <v>55000</v>
      </c>
      <c r="D1941" s="57">
        <v>510000</v>
      </c>
      <c r="E1941" s="57"/>
      <c r="F1941" s="57">
        <v>550480</v>
      </c>
      <c r="G1941" s="58"/>
      <c r="H1941" s="38"/>
      <c r="I1941" s="93" t="str">
        <f t="shared" si="60"/>
        <v/>
      </c>
      <c r="Q1941" s="93" t="str">
        <f t="shared" si="61"/>
        <v>550480</v>
      </c>
    </row>
    <row r="1942" spans="1:17" ht="12.75" customHeight="1">
      <c r="A1942" s="57">
        <v>550481</v>
      </c>
      <c r="B1942" s="58" t="s">
        <v>2304</v>
      </c>
      <c r="C1942" s="57">
        <v>55000</v>
      </c>
      <c r="D1942" s="57">
        <v>510000</v>
      </c>
      <c r="E1942" s="57"/>
      <c r="F1942" s="57">
        <v>550481</v>
      </c>
      <c r="G1942" s="58"/>
      <c r="H1942" s="38"/>
      <c r="I1942" s="93" t="str">
        <f t="shared" si="60"/>
        <v/>
      </c>
      <c r="Q1942" s="93" t="str">
        <f t="shared" si="61"/>
        <v>550481</v>
      </c>
    </row>
    <row r="1943" spans="1:17" ht="12.75" customHeight="1">
      <c r="A1943" s="57">
        <v>550482</v>
      </c>
      <c r="B1943" s="58" t="s">
        <v>2305</v>
      </c>
      <c r="C1943" s="57">
        <v>55000</v>
      </c>
      <c r="D1943" s="57">
        <v>510000</v>
      </c>
      <c r="E1943" s="57"/>
      <c r="F1943" s="57">
        <v>550482</v>
      </c>
      <c r="G1943" s="58"/>
      <c r="H1943" s="38"/>
      <c r="I1943" s="93" t="str">
        <f t="shared" si="60"/>
        <v/>
      </c>
      <c r="Q1943" s="93" t="str">
        <f t="shared" si="61"/>
        <v>550482</v>
      </c>
    </row>
    <row r="1944" spans="1:17" ht="12.75" customHeight="1">
      <c r="A1944" s="57">
        <v>550483</v>
      </c>
      <c r="B1944" s="58" t="s">
        <v>2306</v>
      </c>
      <c r="C1944" s="57">
        <v>55000</v>
      </c>
      <c r="D1944" s="57">
        <v>510000</v>
      </c>
      <c r="E1944" s="57"/>
      <c r="F1944" s="57">
        <v>550483</v>
      </c>
      <c r="G1944" s="58"/>
      <c r="H1944" s="38"/>
      <c r="I1944" s="93" t="str">
        <f t="shared" si="60"/>
        <v/>
      </c>
      <c r="Q1944" s="93" t="str">
        <f t="shared" si="61"/>
        <v>550483</v>
      </c>
    </row>
    <row r="1945" spans="1:17" ht="12.75" customHeight="1">
      <c r="A1945" s="57">
        <v>550484</v>
      </c>
      <c r="B1945" s="58" t="s">
        <v>2307</v>
      </c>
      <c r="C1945" s="57">
        <v>55000</v>
      </c>
      <c r="D1945" s="57">
        <v>510000</v>
      </c>
      <c r="E1945" s="57"/>
      <c r="F1945" s="57">
        <v>550484</v>
      </c>
      <c r="G1945" s="58"/>
      <c r="H1945" s="38"/>
      <c r="I1945" s="93" t="str">
        <f t="shared" si="60"/>
        <v/>
      </c>
      <c r="Q1945" s="93" t="str">
        <f t="shared" si="61"/>
        <v>550484</v>
      </c>
    </row>
    <row r="1946" spans="1:17" ht="12.75" customHeight="1">
      <c r="A1946" s="57">
        <v>550485</v>
      </c>
      <c r="B1946" s="58" t="s">
        <v>2308</v>
      </c>
      <c r="C1946" s="57">
        <v>55000</v>
      </c>
      <c r="D1946" s="57">
        <v>510000</v>
      </c>
      <c r="E1946" s="57"/>
      <c r="F1946" s="57">
        <v>550485</v>
      </c>
      <c r="G1946" s="58"/>
      <c r="H1946" s="38"/>
      <c r="I1946" s="93" t="str">
        <f t="shared" ref="I1946:I2009" si="62">LEFT(H1946,3)</f>
        <v/>
      </c>
      <c r="Q1946" s="93" t="str">
        <f t="shared" si="61"/>
        <v>550485</v>
      </c>
    </row>
    <row r="1947" spans="1:17" ht="12.75" customHeight="1">
      <c r="A1947" s="57">
        <v>550486</v>
      </c>
      <c r="B1947" s="58" t="s">
        <v>2309</v>
      </c>
      <c r="C1947" s="57">
        <v>55000</v>
      </c>
      <c r="D1947" s="57">
        <v>510000</v>
      </c>
      <c r="E1947" s="57"/>
      <c r="F1947" s="57">
        <v>550486</v>
      </c>
      <c r="G1947" s="58"/>
      <c r="H1947" s="38"/>
      <c r="I1947" s="93" t="str">
        <f t="shared" si="62"/>
        <v/>
      </c>
      <c r="Q1947" s="93" t="str">
        <f t="shared" si="61"/>
        <v>550486</v>
      </c>
    </row>
    <row r="1948" spans="1:17" ht="12.75" customHeight="1">
      <c r="A1948" s="57">
        <v>550487</v>
      </c>
      <c r="B1948" s="58" t="s">
        <v>2310</v>
      </c>
      <c r="C1948" s="57">
        <v>55000</v>
      </c>
      <c r="D1948" s="57">
        <v>510000</v>
      </c>
      <c r="E1948" s="57"/>
      <c r="F1948" s="57">
        <v>550487</v>
      </c>
      <c r="G1948" s="58"/>
      <c r="H1948" s="38"/>
      <c r="I1948" s="93" t="str">
        <f t="shared" si="62"/>
        <v/>
      </c>
      <c r="Q1948" s="93" t="str">
        <f t="shared" si="61"/>
        <v>550487</v>
      </c>
    </row>
    <row r="1949" spans="1:17" ht="12.75" customHeight="1">
      <c r="A1949" s="57">
        <v>550488</v>
      </c>
      <c r="B1949" s="58" t="s">
        <v>2311</v>
      </c>
      <c r="C1949" s="57">
        <v>55000</v>
      </c>
      <c r="D1949" s="57">
        <v>510000</v>
      </c>
      <c r="E1949" s="57"/>
      <c r="F1949" s="57">
        <v>550488</v>
      </c>
      <c r="G1949" s="58"/>
      <c r="H1949" s="38"/>
      <c r="I1949" s="93" t="str">
        <f t="shared" si="62"/>
        <v/>
      </c>
      <c r="Q1949" s="93" t="str">
        <f t="shared" si="61"/>
        <v>550488</v>
      </c>
    </row>
    <row r="1950" spans="1:17" ht="12.75" customHeight="1">
      <c r="A1950" s="57">
        <v>550489</v>
      </c>
      <c r="B1950" s="58" t="s">
        <v>2312</v>
      </c>
      <c r="C1950" s="57">
        <v>55000</v>
      </c>
      <c r="D1950" s="57">
        <v>510000</v>
      </c>
      <c r="E1950" s="57"/>
      <c r="F1950" s="57">
        <v>550489</v>
      </c>
      <c r="G1950" s="58"/>
      <c r="H1950" s="38"/>
      <c r="I1950" s="93" t="str">
        <f t="shared" si="62"/>
        <v/>
      </c>
      <c r="Q1950" s="93" t="str">
        <f t="shared" si="61"/>
        <v>550489</v>
      </c>
    </row>
    <row r="1951" spans="1:17" ht="12.75" customHeight="1">
      <c r="A1951" s="57">
        <v>550490</v>
      </c>
      <c r="B1951" s="58" t="s">
        <v>2313</v>
      </c>
      <c r="C1951" s="57">
        <v>55000</v>
      </c>
      <c r="D1951" s="57">
        <v>510000</v>
      </c>
      <c r="E1951" s="57"/>
      <c r="F1951" s="57">
        <v>550490</v>
      </c>
      <c r="G1951" s="58"/>
      <c r="H1951" s="38"/>
      <c r="I1951" s="93" t="str">
        <f t="shared" si="62"/>
        <v/>
      </c>
      <c r="Q1951" s="93" t="str">
        <f t="shared" si="61"/>
        <v>550490</v>
      </c>
    </row>
    <row r="1952" spans="1:17" ht="12.75" customHeight="1">
      <c r="A1952" s="57">
        <v>550491</v>
      </c>
      <c r="B1952" s="58" t="s">
        <v>2314</v>
      </c>
      <c r="C1952" s="57">
        <v>55000</v>
      </c>
      <c r="D1952" s="57">
        <v>510000</v>
      </c>
      <c r="E1952" s="57"/>
      <c r="F1952" s="57">
        <v>550491</v>
      </c>
      <c r="G1952" s="58"/>
      <c r="H1952" s="38"/>
      <c r="I1952" s="93" t="str">
        <f t="shared" si="62"/>
        <v/>
      </c>
      <c r="Q1952" s="93" t="str">
        <f t="shared" si="61"/>
        <v>550491</v>
      </c>
    </row>
    <row r="1953" spans="1:17" ht="12.75" customHeight="1">
      <c r="A1953" s="57">
        <v>550492</v>
      </c>
      <c r="B1953" s="58" t="s">
        <v>2315</v>
      </c>
      <c r="C1953" s="57">
        <v>55000</v>
      </c>
      <c r="D1953" s="57">
        <v>510000</v>
      </c>
      <c r="E1953" s="57"/>
      <c r="F1953" s="57">
        <v>550492</v>
      </c>
      <c r="G1953" s="58"/>
      <c r="H1953" s="38"/>
      <c r="I1953" s="93" t="str">
        <f t="shared" si="62"/>
        <v/>
      </c>
      <c r="Q1953" s="93" t="str">
        <f t="shared" si="61"/>
        <v>550492</v>
      </c>
    </row>
    <row r="1954" spans="1:17" ht="12.75" customHeight="1">
      <c r="A1954" s="57">
        <v>550493</v>
      </c>
      <c r="B1954" s="58" t="s">
        <v>2316</v>
      </c>
      <c r="C1954" s="57">
        <v>55000</v>
      </c>
      <c r="D1954" s="57">
        <v>510000</v>
      </c>
      <c r="E1954" s="57"/>
      <c r="F1954" s="57">
        <v>550493</v>
      </c>
      <c r="G1954" s="58"/>
      <c r="H1954" s="38"/>
      <c r="I1954" s="93" t="str">
        <f t="shared" si="62"/>
        <v/>
      </c>
      <c r="Q1954" s="93" t="str">
        <f t="shared" si="61"/>
        <v>550493</v>
      </c>
    </row>
    <row r="1955" spans="1:17" ht="12.75" customHeight="1">
      <c r="A1955" s="57">
        <v>550494</v>
      </c>
      <c r="B1955" s="58" t="s">
        <v>2317</v>
      </c>
      <c r="C1955" s="57">
        <v>55000</v>
      </c>
      <c r="D1955" s="57">
        <v>510000</v>
      </c>
      <c r="E1955" s="57"/>
      <c r="F1955" s="57">
        <v>550494</v>
      </c>
      <c r="G1955" s="58"/>
      <c r="H1955" s="38"/>
      <c r="I1955" s="93" t="str">
        <f t="shared" si="62"/>
        <v/>
      </c>
      <c r="Q1955" s="93" t="str">
        <f t="shared" si="61"/>
        <v>550494</v>
      </c>
    </row>
    <row r="1956" spans="1:17" ht="12.75" customHeight="1">
      <c r="A1956" s="57">
        <v>550495</v>
      </c>
      <c r="B1956" s="58" t="s">
        <v>2318</v>
      </c>
      <c r="C1956" s="57">
        <v>55000</v>
      </c>
      <c r="D1956" s="57">
        <v>510000</v>
      </c>
      <c r="E1956" s="57"/>
      <c r="F1956" s="57">
        <v>550495</v>
      </c>
      <c r="G1956" s="58"/>
      <c r="H1956" s="38"/>
      <c r="I1956" s="93" t="str">
        <f t="shared" si="62"/>
        <v/>
      </c>
      <c r="Q1956" s="93" t="str">
        <f t="shared" si="61"/>
        <v>550495</v>
      </c>
    </row>
    <row r="1957" spans="1:17" ht="12.75" customHeight="1">
      <c r="A1957" s="57">
        <v>550496</v>
      </c>
      <c r="B1957" s="58" t="s">
        <v>2319</v>
      </c>
      <c r="C1957" s="57">
        <v>55000</v>
      </c>
      <c r="D1957" s="57">
        <v>510000</v>
      </c>
      <c r="E1957" s="57"/>
      <c r="F1957" s="57">
        <v>550496</v>
      </c>
      <c r="G1957" s="58"/>
      <c r="H1957" s="38"/>
      <c r="I1957" s="93" t="str">
        <f t="shared" si="62"/>
        <v/>
      </c>
      <c r="Q1957" s="93" t="str">
        <f t="shared" si="61"/>
        <v>550496</v>
      </c>
    </row>
    <row r="1958" spans="1:17" ht="12.75" customHeight="1">
      <c r="A1958" s="57">
        <v>550497</v>
      </c>
      <c r="B1958" s="58" t="s">
        <v>2320</v>
      </c>
      <c r="C1958" s="57">
        <v>55000</v>
      </c>
      <c r="D1958" s="57">
        <v>510000</v>
      </c>
      <c r="E1958" s="57"/>
      <c r="F1958" s="57">
        <v>550497</v>
      </c>
      <c r="G1958" s="58"/>
      <c r="H1958" s="38"/>
      <c r="I1958" s="93" t="str">
        <f t="shared" si="62"/>
        <v/>
      </c>
      <c r="Q1958" s="93" t="str">
        <f t="shared" si="61"/>
        <v>550497</v>
      </c>
    </row>
    <row r="1959" spans="1:17" ht="12.75" customHeight="1">
      <c r="A1959" s="57">
        <v>550498</v>
      </c>
      <c r="B1959" s="58" t="s">
        <v>2321</v>
      </c>
      <c r="C1959" s="57">
        <v>55000</v>
      </c>
      <c r="D1959" s="57">
        <v>510000</v>
      </c>
      <c r="E1959" s="57"/>
      <c r="F1959" s="57">
        <v>550498</v>
      </c>
      <c r="G1959" s="58"/>
      <c r="H1959" s="38"/>
      <c r="I1959" s="93" t="str">
        <f t="shared" si="62"/>
        <v/>
      </c>
      <c r="Q1959" s="93" t="str">
        <f t="shared" si="61"/>
        <v>550498</v>
      </c>
    </row>
    <row r="1960" spans="1:17" ht="12.75" customHeight="1">
      <c r="A1960" s="57">
        <v>550499</v>
      </c>
      <c r="B1960" s="58" t="s">
        <v>2322</v>
      </c>
      <c r="C1960" s="57">
        <v>55000</v>
      </c>
      <c r="D1960" s="57">
        <v>510000</v>
      </c>
      <c r="E1960" s="57"/>
      <c r="F1960" s="57">
        <v>550499</v>
      </c>
      <c r="G1960" s="58"/>
      <c r="H1960" s="38"/>
      <c r="I1960" s="93" t="str">
        <f t="shared" si="62"/>
        <v/>
      </c>
      <c r="Q1960" s="93" t="str">
        <f t="shared" si="61"/>
        <v>550499</v>
      </c>
    </row>
    <row r="1961" spans="1:17" ht="12.75" customHeight="1">
      <c r="A1961" s="57">
        <v>550500</v>
      </c>
      <c r="B1961" s="58" t="s">
        <v>2323</v>
      </c>
      <c r="C1961" s="57">
        <v>55000</v>
      </c>
      <c r="D1961" s="57">
        <v>510000</v>
      </c>
      <c r="E1961" s="57"/>
      <c r="F1961" s="57">
        <v>550500</v>
      </c>
      <c r="G1961" s="58"/>
      <c r="H1961" s="38"/>
      <c r="I1961" s="93" t="str">
        <f t="shared" si="62"/>
        <v/>
      </c>
      <c r="Q1961" s="93" t="str">
        <f t="shared" si="61"/>
        <v>550500</v>
      </c>
    </row>
    <row r="1962" spans="1:17" ht="12.75" customHeight="1">
      <c r="A1962" s="57">
        <v>550501</v>
      </c>
      <c r="B1962" s="58" t="s">
        <v>121</v>
      </c>
      <c r="C1962" s="57">
        <v>55000</v>
      </c>
      <c r="D1962" s="57">
        <v>510000</v>
      </c>
      <c r="E1962" s="57"/>
      <c r="F1962" s="57">
        <v>550501</v>
      </c>
      <c r="G1962" s="58"/>
      <c r="H1962" s="38"/>
      <c r="I1962" s="93" t="str">
        <f t="shared" si="62"/>
        <v/>
      </c>
      <c r="Q1962" s="93" t="str">
        <f t="shared" si="61"/>
        <v>550501</v>
      </c>
    </row>
    <row r="1963" spans="1:17" ht="12.75" customHeight="1">
      <c r="A1963" s="57">
        <v>550502</v>
      </c>
      <c r="B1963" s="58" t="s">
        <v>122</v>
      </c>
      <c r="C1963" s="57">
        <v>55000</v>
      </c>
      <c r="D1963" s="57">
        <v>510000</v>
      </c>
      <c r="E1963" s="57"/>
      <c r="F1963" s="57">
        <v>550502</v>
      </c>
      <c r="G1963" s="58"/>
      <c r="H1963" s="38"/>
      <c r="I1963" s="93" t="str">
        <f t="shared" si="62"/>
        <v/>
      </c>
      <c r="Q1963" s="93" t="str">
        <f t="shared" si="61"/>
        <v>550502</v>
      </c>
    </row>
    <row r="1964" spans="1:17" ht="12.75" customHeight="1">
      <c r="A1964" s="57">
        <v>550503</v>
      </c>
      <c r="B1964" s="58" t="s">
        <v>123</v>
      </c>
      <c r="C1964" s="57">
        <v>55000</v>
      </c>
      <c r="D1964" s="57">
        <v>510000</v>
      </c>
      <c r="E1964" s="57"/>
      <c r="F1964" s="57">
        <v>550503</v>
      </c>
      <c r="G1964" s="58"/>
      <c r="H1964" s="38"/>
      <c r="I1964" s="93" t="str">
        <f t="shared" si="62"/>
        <v/>
      </c>
      <c r="Q1964" s="93" t="str">
        <f t="shared" si="61"/>
        <v>550503</v>
      </c>
    </row>
    <row r="1965" spans="1:17" ht="12.75" customHeight="1">
      <c r="A1965" s="57">
        <v>550504</v>
      </c>
      <c r="B1965" s="58" t="s">
        <v>124</v>
      </c>
      <c r="C1965" s="57">
        <v>55000</v>
      </c>
      <c r="D1965" s="57">
        <v>510000</v>
      </c>
      <c r="E1965" s="57"/>
      <c r="F1965" s="57">
        <v>550504</v>
      </c>
      <c r="G1965" s="58"/>
      <c r="H1965" s="38"/>
      <c r="I1965" s="93" t="str">
        <f t="shared" si="62"/>
        <v/>
      </c>
      <c r="Q1965" s="93" t="str">
        <f t="shared" si="61"/>
        <v>550504</v>
      </c>
    </row>
    <row r="1966" spans="1:17" ht="12.75" customHeight="1">
      <c r="A1966" s="57">
        <v>550505</v>
      </c>
      <c r="B1966" s="58" t="s">
        <v>125</v>
      </c>
      <c r="C1966" s="57">
        <v>55000</v>
      </c>
      <c r="D1966" s="57">
        <v>510000</v>
      </c>
      <c r="E1966" s="57"/>
      <c r="F1966" s="57">
        <v>550505</v>
      </c>
      <c r="G1966" s="58"/>
      <c r="H1966" s="38"/>
      <c r="I1966" s="93" t="str">
        <f t="shared" si="62"/>
        <v/>
      </c>
      <c r="Q1966" s="93" t="str">
        <f t="shared" si="61"/>
        <v>550505</v>
      </c>
    </row>
    <row r="1967" spans="1:17" ht="12.75" customHeight="1">
      <c r="A1967" s="57">
        <v>550506</v>
      </c>
      <c r="B1967" s="58" t="s">
        <v>126</v>
      </c>
      <c r="C1967" s="57">
        <v>55000</v>
      </c>
      <c r="D1967" s="57">
        <v>510000</v>
      </c>
      <c r="E1967" s="57"/>
      <c r="F1967" s="57">
        <v>550506</v>
      </c>
      <c r="G1967" s="58"/>
      <c r="H1967" s="38"/>
      <c r="I1967" s="93" t="str">
        <f t="shared" si="62"/>
        <v/>
      </c>
      <c r="Q1967" s="93" t="str">
        <f t="shared" si="61"/>
        <v>550506</v>
      </c>
    </row>
    <row r="1968" spans="1:17" ht="12.75" customHeight="1">
      <c r="A1968" s="57">
        <v>550507</v>
      </c>
      <c r="B1968" s="58" t="s">
        <v>127</v>
      </c>
      <c r="C1968" s="57">
        <v>55000</v>
      </c>
      <c r="D1968" s="57">
        <v>510000</v>
      </c>
      <c r="E1968" s="57"/>
      <c r="F1968" s="57">
        <v>550507</v>
      </c>
      <c r="G1968" s="58"/>
      <c r="H1968" s="38"/>
      <c r="I1968" s="93" t="str">
        <f t="shared" si="62"/>
        <v/>
      </c>
      <c r="Q1968" s="93" t="str">
        <f t="shared" si="61"/>
        <v>550507</v>
      </c>
    </row>
    <row r="1969" spans="1:17" ht="12.75" customHeight="1">
      <c r="A1969" s="57">
        <v>550508</v>
      </c>
      <c r="B1969" s="58" t="s">
        <v>128</v>
      </c>
      <c r="C1969" s="57">
        <v>55000</v>
      </c>
      <c r="D1969" s="57">
        <v>510000</v>
      </c>
      <c r="E1969" s="57"/>
      <c r="F1969" s="57">
        <v>550508</v>
      </c>
      <c r="G1969" s="58"/>
      <c r="H1969" s="38"/>
      <c r="I1969" s="93" t="str">
        <f t="shared" si="62"/>
        <v/>
      </c>
      <c r="Q1969" s="93" t="str">
        <f t="shared" si="61"/>
        <v>550508</v>
      </c>
    </row>
    <row r="1970" spans="1:17" ht="12.75" customHeight="1">
      <c r="A1970" s="57">
        <v>550509</v>
      </c>
      <c r="B1970" s="58" t="s">
        <v>129</v>
      </c>
      <c r="C1970" s="57">
        <v>55000</v>
      </c>
      <c r="D1970" s="57">
        <v>510000</v>
      </c>
      <c r="E1970" s="57"/>
      <c r="F1970" s="57">
        <v>550509</v>
      </c>
      <c r="G1970" s="58"/>
      <c r="H1970" s="38"/>
      <c r="I1970" s="93" t="str">
        <f t="shared" si="62"/>
        <v/>
      </c>
      <c r="Q1970" s="93" t="str">
        <f t="shared" si="61"/>
        <v>550509</v>
      </c>
    </row>
    <row r="1971" spans="1:17" ht="12.75" customHeight="1">
      <c r="A1971" s="57">
        <v>550510</v>
      </c>
      <c r="B1971" s="58" t="s">
        <v>130</v>
      </c>
      <c r="C1971" s="57">
        <v>55000</v>
      </c>
      <c r="D1971" s="57">
        <v>510000</v>
      </c>
      <c r="E1971" s="57"/>
      <c r="F1971" s="57">
        <v>550510</v>
      </c>
      <c r="G1971" s="58"/>
      <c r="H1971" s="38"/>
      <c r="I1971" s="93" t="str">
        <f t="shared" si="62"/>
        <v/>
      </c>
      <c r="Q1971" s="93" t="str">
        <f t="shared" si="61"/>
        <v>550510</v>
      </c>
    </row>
    <row r="1972" spans="1:17" ht="12.75" customHeight="1">
      <c r="A1972" s="57">
        <v>550511</v>
      </c>
      <c r="B1972" s="58" t="s">
        <v>131</v>
      </c>
      <c r="C1972" s="57">
        <v>55000</v>
      </c>
      <c r="D1972" s="57">
        <v>510000</v>
      </c>
      <c r="E1972" s="57"/>
      <c r="F1972" s="57">
        <v>550511</v>
      </c>
      <c r="G1972" s="58"/>
      <c r="H1972" s="38"/>
      <c r="I1972" s="93" t="str">
        <f t="shared" si="62"/>
        <v/>
      </c>
      <c r="Q1972" s="93" t="str">
        <f t="shared" si="61"/>
        <v>550511</v>
      </c>
    </row>
    <row r="1973" spans="1:17" ht="12.75" customHeight="1">
      <c r="A1973" s="57">
        <v>550512</v>
      </c>
      <c r="B1973" s="58" t="s">
        <v>132</v>
      </c>
      <c r="C1973" s="57">
        <v>55000</v>
      </c>
      <c r="D1973" s="57">
        <v>510000</v>
      </c>
      <c r="E1973" s="57"/>
      <c r="F1973" s="57">
        <v>550512</v>
      </c>
      <c r="G1973" s="58"/>
      <c r="H1973" s="38"/>
      <c r="I1973" s="93" t="str">
        <f t="shared" si="62"/>
        <v/>
      </c>
      <c r="Q1973" s="93" t="str">
        <f t="shared" si="61"/>
        <v>550512</v>
      </c>
    </row>
    <row r="1974" spans="1:17" ht="12.75" customHeight="1">
      <c r="A1974" s="57">
        <v>550513</v>
      </c>
      <c r="B1974" s="58" t="s">
        <v>133</v>
      </c>
      <c r="C1974" s="57">
        <v>55000</v>
      </c>
      <c r="D1974" s="57">
        <v>510000</v>
      </c>
      <c r="E1974" s="57"/>
      <c r="F1974" s="57">
        <v>550513</v>
      </c>
      <c r="G1974" s="58"/>
      <c r="H1974" s="38"/>
      <c r="I1974" s="93" t="str">
        <f t="shared" si="62"/>
        <v/>
      </c>
      <c r="Q1974" s="93" t="str">
        <f t="shared" si="61"/>
        <v>550513</v>
      </c>
    </row>
    <row r="1975" spans="1:17" ht="12.75" customHeight="1">
      <c r="A1975" s="57">
        <v>550514</v>
      </c>
      <c r="B1975" s="58" t="s">
        <v>134</v>
      </c>
      <c r="C1975" s="57">
        <v>55000</v>
      </c>
      <c r="D1975" s="57">
        <v>510000</v>
      </c>
      <c r="E1975" s="57"/>
      <c r="F1975" s="57">
        <v>550514</v>
      </c>
      <c r="G1975" s="58"/>
      <c r="H1975" s="38"/>
      <c r="I1975" s="93" t="str">
        <f t="shared" si="62"/>
        <v/>
      </c>
      <c r="Q1975" s="93" t="str">
        <f t="shared" si="61"/>
        <v>550514</v>
      </c>
    </row>
    <row r="1976" spans="1:17" ht="12.75" customHeight="1">
      <c r="A1976" s="57">
        <v>550515</v>
      </c>
      <c r="B1976" s="58" t="s">
        <v>135</v>
      </c>
      <c r="C1976" s="57">
        <v>55000</v>
      </c>
      <c r="D1976" s="57">
        <v>510000</v>
      </c>
      <c r="E1976" s="57"/>
      <c r="F1976" s="57">
        <v>550515</v>
      </c>
      <c r="G1976" s="58"/>
      <c r="H1976" s="38"/>
      <c r="I1976" s="93" t="str">
        <f t="shared" si="62"/>
        <v/>
      </c>
      <c r="Q1976" s="93" t="str">
        <f t="shared" si="61"/>
        <v>550515</v>
      </c>
    </row>
    <row r="1977" spans="1:17" ht="12.75" customHeight="1">
      <c r="A1977" s="57">
        <v>550516</v>
      </c>
      <c r="B1977" s="58" t="s">
        <v>136</v>
      </c>
      <c r="C1977" s="57">
        <v>55000</v>
      </c>
      <c r="D1977" s="57">
        <v>510000</v>
      </c>
      <c r="E1977" s="57"/>
      <c r="F1977" s="57">
        <v>550516</v>
      </c>
      <c r="G1977" s="58"/>
      <c r="H1977" s="38"/>
      <c r="I1977" s="93" t="str">
        <f t="shared" si="62"/>
        <v/>
      </c>
      <c r="Q1977" s="93" t="str">
        <f t="shared" si="61"/>
        <v>550516</v>
      </c>
    </row>
    <row r="1978" spans="1:17" ht="12.75" customHeight="1">
      <c r="A1978" s="57">
        <v>550517</v>
      </c>
      <c r="B1978" s="58" t="s">
        <v>137</v>
      </c>
      <c r="C1978" s="57">
        <v>55000</v>
      </c>
      <c r="D1978" s="57">
        <v>510000</v>
      </c>
      <c r="E1978" s="57"/>
      <c r="F1978" s="57">
        <v>550517</v>
      </c>
      <c r="G1978" s="58"/>
      <c r="H1978" s="38"/>
      <c r="I1978" s="93" t="str">
        <f t="shared" si="62"/>
        <v/>
      </c>
      <c r="Q1978" s="93" t="str">
        <f t="shared" si="61"/>
        <v>550517</v>
      </c>
    </row>
    <row r="1979" spans="1:17" ht="12.75" customHeight="1">
      <c r="A1979" s="57">
        <v>550518</v>
      </c>
      <c r="B1979" s="58" t="s">
        <v>138</v>
      </c>
      <c r="C1979" s="57">
        <v>55000</v>
      </c>
      <c r="D1979" s="57">
        <v>510000</v>
      </c>
      <c r="E1979" s="57"/>
      <c r="F1979" s="57">
        <v>550518</v>
      </c>
      <c r="G1979" s="58"/>
      <c r="H1979" s="38"/>
      <c r="I1979" s="93" t="str">
        <f t="shared" si="62"/>
        <v/>
      </c>
      <c r="Q1979" s="93" t="str">
        <f t="shared" si="61"/>
        <v>550518</v>
      </c>
    </row>
    <row r="1980" spans="1:17" ht="12.75" customHeight="1">
      <c r="A1980" s="57">
        <v>550519</v>
      </c>
      <c r="B1980" s="58" t="s">
        <v>139</v>
      </c>
      <c r="C1980" s="57">
        <v>55000</v>
      </c>
      <c r="D1980" s="57">
        <v>510000</v>
      </c>
      <c r="E1980" s="57"/>
      <c r="F1980" s="57">
        <v>550519</v>
      </c>
      <c r="G1980" s="58"/>
      <c r="H1980" s="38"/>
      <c r="I1980" s="93" t="str">
        <f t="shared" si="62"/>
        <v/>
      </c>
      <c r="Q1980" s="93" t="str">
        <f t="shared" si="61"/>
        <v>550519</v>
      </c>
    </row>
    <row r="1981" spans="1:17" ht="12.75" customHeight="1">
      <c r="A1981" s="57">
        <v>550520</v>
      </c>
      <c r="B1981" s="58" t="s">
        <v>140</v>
      </c>
      <c r="C1981" s="57">
        <v>55000</v>
      </c>
      <c r="D1981" s="57">
        <v>510000</v>
      </c>
      <c r="E1981" s="57"/>
      <c r="F1981" s="57">
        <v>550520</v>
      </c>
      <c r="G1981" s="58"/>
      <c r="H1981" s="38"/>
      <c r="I1981" s="93" t="str">
        <f t="shared" si="62"/>
        <v/>
      </c>
      <c r="Q1981" s="93" t="str">
        <f t="shared" si="61"/>
        <v>550520</v>
      </c>
    </row>
    <row r="1982" spans="1:17" ht="12.75" customHeight="1">
      <c r="A1982" s="57">
        <v>550521</v>
      </c>
      <c r="B1982" s="58" t="s">
        <v>141</v>
      </c>
      <c r="C1982" s="57">
        <v>55000</v>
      </c>
      <c r="D1982" s="57">
        <v>510000</v>
      </c>
      <c r="E1982" s="57"/>
      <c r="F1982" s="57">
        <v>550521</v>
      </c>
      <c r="G1982" s="58"/>
      <c r="H1982" s="38"/>
      <c r="I1982" s="93" t="str">
        <f t="shared" si="62"/>
        <v/>
      </c>
      <c r="Q1982" s="93" t="str">
        <f t="shared" si="61"/>
        <v>550521</v>
      </c>
    </row>
    <row r="1983" spans="1:17" ht="12.75" customHeight="1">
      <c r="A1983" s="57">
        <v>550522</v>
      </c>
      <c r="B1983" s="58" t="s">
        <v>142</v>
      </c>
      <c r="C1983" s="57">
        <v>55000</v>
      </c>
      <c r="D1983" s="57">
        <v>510000</v>
      </c>
      <c r="E1983" s="57"/>
      <c r="F1983" s="57">
        <v>550522</v>
      </c>
      <c r="G1983" s="58"/>
      <c r="H1983" s="38"/>
      <c r="I1983" s="93" t="str">
        <f t="shared" si="62"/>
        <v/>
      </c>
      <c r="Q1983" s="93" t="str">
        <f t="shared" si="61"/>
        <v>550522</v>
      </c>
    </row>
    <row r="1984" spans="1:17" ht="12.75" customHeight="1">
      <c r="A1984" s="57">
        <v>550523</v>
      </c>
      <c r="B1984" s="58" t="s">
        <v>143</v>
      </c>
      <c r="C1984" s="57">
        <v>55000</v>
      </c>
      <c r="D1984" s="57">
        <v>510000</v>
      </c>
      <c r="E1984" s="57"/>
      <c r="F1984" s="57">
        <v>550523</v>
      </c>
      <c r="G1984" s="58"/>
      <c r="H1984" s="38"/>
      <c r="I1984" s="93" t="str">
        <f t="shared" si="62"/>
        <v/>
      </c>
      <c r="Q1984" s="93" t="str">
        <f t="shared" si="61"/>
        <v>550523</v>
      </c>
    </row>
    <row r="1985" spans="1:17" ht="12.75" customHeight="1">
      <c r="A1985" s="57">
        <v>550524</v>
      </c>
      <c r="B1985" s="58" t="s">
        <v>144</v>
      </c>
      <c r="C1985" s="57">
        <v>55000</v>
      </c>
      <c r="D1985" s="57">
        <v>510000</v>
      </c>
      <c r="E1985" s="57"/>
      <c r="F1985" s="57">
        <v>550524</v>
      </c>
      <c r="G1985" s="58"/>
      <c r="H1985" s="38"/>
      <c r="I1985" s="93" t="str">
        <f t="shared" si="62"/>
        <v/>
      </c>
      <c r="Q1985" s="93" t="str">
        <f t="shared" si="61"/>
        <v>550524</v>
      </c>
    </row>
    <row r="1986" spans="1:17" ht="12.75" customHeight="1">
      <c r="A1986" s="57">
        <v>550525</v>
      </c>
      <c r="B1986" s="58" t="s">
        <v>145</v>
      </c>
      <c r="C1986" s="57">
        <v>55000</v>
      </c>
      <c r="D1986" s="57">
        <v>510000</v>
      </c>
      <c r="E1986" s="57"/>
      <c r="F1986" s="57">
        <v>550525</v>
      </c>
      <c r="G1986" s="58"/>
      <c r="H1986" s="38"/>
      <c r="I1986" s="93" t="str">
        <f t="shared" si="62"/>
        <v/>
      </c>
      <c r="Q1986" s="93" t="str">
        <f t="shared" si="61"/>
        <v>550525</v>
      </c>
    </row>
    <row r="1987" spans="1:17" ht="12.75" customHeight="1">
      <c r="A1987" s="57">
        <v>550526</v>
      </c>
      <c r="B1987" s="58" t="s">
        <v>146</v>
      </c>
      <c r="C1987" s="57">
        <v>55000</v>
      </c>
      <c r="D1987" s="57">
        <v>510000</v>
      </c>
      <c r="E1987" s="57"/>
      <c r="F1987" s="57">
        <v>550526</v>
      </c>
      <c r="G1987" s="58"/>
      <c r="H1987" s="38"/>
      <c r="I1987" s="93" t="str">
        <f t="shared" si="62"/>
        <v/>
      </c>
      <c r="Q1987" s="93" t="str">
        <f t="shared" si="61"/>
        <v>550526</v>
      </c>
    </row>
    <row r="1988" spans="1:17" ht="12.75" customHeight="1">
      <c r="A1988" s="57">
        <v>550527</v>
      </c>
      <c r="B1988" s="58" t="s">
        <v>147</v>
      </c>
      <c r="C1988" s="57">
        <v>55000</v>
      </c>
      <c r="D1988" s="57">
        <v>510000</v>
      </c>
      <c r="E1988" s="57"/>
      <c r="F1988" s="57">
        <v>550527</v>
      </c>
      <c r="G1988" s="58"/>
      <c r="H1988" s="38"/>
      <c r="I1988" s="93" t="str">
        <f t="shared" si="62"/>
        <v/>
      </c>
      <c r="Q1988" s="93" t="str">
        <f t="shared" si="61"/>
        <v>550527</v>
      </c>
    </row>
    <row r="1989" spans="1:17" ht="12.75" customHeight="1">
      <c r="A1989" s="57">
        <v>550528</v>
      </c>
      <c r="B1989" s="58" t="s">
        <v>148</v>
      </c>
      <c r="C1989" s="57">
        <v>55000</v>
      </c>
      <c r="D1989" s="57">
        <v>510000</v>
      </c>
      <c r="E1989" s="57"/>
      <c r="F1989" s="57">
        <v>550528</v>
      </c>
      <c r="G1989" s="58"/>
      <c r="H1989" s="38"/>
      <c r="I1989" s="93" t="str">
        <f t="shared" si="62"/>
        <v/>
      </c>
      <c r="Q1989" s="93" t="str">
        <f t="shared" si="61"/>
        <v>550528</v>
      </c>
    </row>
    <row r="1990" spans="1:17" ht="12.75" customHeight="1">
      <c r="A1990" s="57">
        <v>550529</v>
      </c>
      <c r="B1990" s="58" t="s">
        <v>149</v>
      </c>
      <c r="C1990" s="57">
        <v>55000</v>
      </c>
      <c r="D1990" s="57">
        <v>510000</v>
      </c>
      <c r="E1990" s="57"/>
      <c r="F1990" s="57">
        <v>550529</v>
      </c>
      <c r="G1990" s="58"/>
      <c r="H1990" s="38"/>
      <c r="I1990" s="93" t="str">
        <f t="shared" si="62"/>
        <v/>
      </c>
      <c r="Q1990" s="93" t="str">
        <f t="shared" si="61"/>
        <v>550529</v>
      </c>
    </row>
    <row r="1991" spans="1:17" ht="12.75" customHeight="1">
      <c r="A1991" s="57">
        <v>550530</v>
      </c>
      <c r="B1991" s="58" t="s">
        <v>150</v>
      </c>
      <c r="C1991" s="57">
        <v>55000</v>
      </c>
      <c r="D1991" s="57">
        <v>510000</v>
      </c>
      <c r="E1991" s="57"/>
      <c r="F1991" s="57">
        <v>550530</v>
      </c>
      <c r="G1991" s="58"/>
      <c r="H1991" s="38"/>
      <c r="I1991" s="93" t="str">
        <f t="shared" si="62"/>
        <v/>
      </c>
      <c r="Q1991" s="93" t="str">
        <f t="shared" si="61"/>
        <v>550530</v>
      </c>
    </row>
    <row r="1992" spans="1:17" ht="12.75" customHeight="1">
      <c r="A1992" s="57">
        <v>550531</v>
      </c>
      <c r="B1992" s="58" t="s">
        <v>151</v>
      </c>
      <c r="C1992" s="57">
        <v>55000</v>
      </c>
      <c r="D1992" s="57">
        <v>510000</v>
      </c>
      <c r="E1992" s="57"/>
      <c r="F1992" s="57">
        <v>550531</v>
      </c>
      <c r="G1992" s="58"/>
      <c r="H1992" s="38"/>
      <c r="I1992" s="93" t="str">
        <f t="shared" si="62"/>
        <v/>
      </c>
      <c r="Q1992" s="93" t="str">
        <f t="shared" si="61"/>
        <v>550531</v>
      </c>
    </row>
    <row r="1993" spans="1:17" ht="12.75" customHeight="1">
      <c r="A1993" s="57">
        <v>550532</v>
      </c>
      <c r="B1993" s="58" t="s">
        <v>152</v>
      </c>
      <c r="C1993" s="57">
        <v>55000</v>
      </c>
      <c r="D1993" s="57">
        <v>510000</v>
      </c>
      <c r="E1993" s="57"/>
      <c r="F1993" s="57">
        <v>550532</v>
      </c>
      <c r="G1993" s="58"/>
      <c r="H1993" s="38"/>
      <c r="I1993" s="93" t="str">
        <f t="shared" si="62"/>
        <v/>
      </c>
      <c r="Q1993" s="93" t="str">
        <f t="shared" si="61"/>
        <v>550532</v>
      </c>
    </row>
    <row r="1994" spans="1:17" ht="12.75" customHeight="1">
      <c r="A1994" s="57">
        <v>550533</v>
      </c>
      <c r="B1994" s="58" t="s">
        <v>153</v>
      </c>
      <c r="C1994" s="57">
        <v>55000</v>
      </c>
      <c r="D1994" s="57">
        <v>510000</v>
      </c>
      <c r="E1994" s="57"/>
      <c r="F1994" s="57">
        <v>550533</v>
      </c>
      <c r="G1994" s="58"/>
      <c r="H1994" s="38"/>
      <c r="I1994" s="93" t="str">
        <f t="shared" si="62"/>
        <v/>
      </c>
      <c r="Q1994" s="93" t="str">
        <f t="shared" si="61"/>
        <v>550533</v>
      </c>
    </row>
    <row r="1995" spans="1:17" ht="12.75" customHeight="1">
      <c r="A1995" s="57">
        <v>550534</v>
      </c>
      <c r="B1995" s="58" t="s">
        <v>154</v>
      </c>
      <c r="C1995" s="57">
        <v>55000</v>
      </c>
      <c r="D1995" s="57">
        <v>510000</v>
      </c>
      <c r="E1995" s="57"/>
      <c r="F1995" s="57">
        <v>550534</v>
      </c>
      <c r="G1995" s="58"/>
      <c r="H1995" s="38"/>
      <c r="I1995" s="93" t="str">
        <f t="shared" si="62"/>
        <v/>
      </c>
      <c r="Q1995" s="93" t="str">
        <f t="shared" si="61"/>
        <v>550534</v>
      </c>
    </row>
    <row r="1996" spans="1:17" ht="12.75" customHeight="1">
      <c r="A1996" s="57">
        <v>550535</v>
      </c>
      <c r="B1996" s="58" t="s">
        <v>155</v>
      </c>
      <c r="C1996" s="57">
        <v>55000</v>
      </c>
      <c r="D1996" s="57">
        <v>510000</v>
      </c>
      <c r="E1996" s="57"/>
      <c r="F1996" s="57">
        <v>550535</v>
      </c>
      <c r="G1996" s="58"/>
      <c r="H1996" s="38"/>
      <c r="I1996" s="93" t="str">
        <f t="shared" si="62"/>
        <v/>
      </c>
      <c r="Q1996" s="93" t="str">
        <f t="shared" si="61"/>
        <v>550535</v>
      </c>
    </row>
    <row r="1997" spans="1:17" ht="12.75" customHeight="1">
      <c r="A1997" s="57">
        <v>550536</v>
      </c>
      <c r="B1997" s="58" t="s">
        <v>156</v>
      </c>
      <c r="C1997" s="57">
        <v>55000</v>
      </c>
      <c r="D1997" s="57">
        <v>510000</v>
      </c>
      <c r="E1997" s="57"/>
      <c r="F1997" s="57">
        <v>550536</v>
      </c>
      <c r="G1997" s="58"/>
      <c r="H1997" s="38"/>
      <c r="I1997" s="93" t="str">
        <f t="shared" si="62"/>
        <v/>
      </c>
      <c r="Q1997" s="93" t="str">
        <f t="shared" si="61"/>
        <v>550536</v>
      </c>
    </row>
    <row r="1998" spans="1:17" ht="12.75" customHeight="1">
      <c r="A1998" s="57">
        <v>550537</v>
      </c>
      <c r="B1998" s="58" t="s">
        <v>157</v>
      </c>
      <c r="C1998" s="57">
        <v>55000</v>
      </c>
      <c r="D1998" s="57">
        <v>510000</v>
      </c>
      <c r="E1998" s="57"/>
      <c r="F1998" s="57">
        <v>550537</v>
      </c>
      <c r="G1998" s="58"/>
      <c r="H1998" s="38"/>
      <c r="I1998" s="93" t="str">
        <f t="shared" si="62"/>
        <v/>
      </c>
      <c r="Q1998" s="93" t="str">
        <f t="shared" ref="Q1998:Q2061" si="63">TEXT($A1998,0)</f>
        <v>550537</v>
      </c>
    </row>
    <row r="1999" spans="1:17" ht="12.75" customHeight="1">
      <c r="A1999" s="57">
        <v>550538</v>
      </c>
      <c r="B1999" s="58" t="s">
        <v>158</v>
      </c>
      <c r="C1999" s="57">
        <v>55000</v>
      </c>
      <c r="D1999" s="57">
        <v>510000</v>
      </c>
      <c r="E1999" s="57"/>
      <c r="F1999" s="57">
        <v>550538</v>
      </c>
      <c r="G1999" s="58"/>
      <c r="H1999" s="38"/>
      <c r="I1999" s="93" t="str">
        <f t="shared" si="62"/>
        <v/>
      </c>
      <c r="Q1999" s="93" t="str">
        <f t="shared" si="63"/>
        <v>550538</v>
      </c>
    </row>
    <row r="2000" spans="1:17" ht="12.75" customHeight="1">
      <c r="A2000" s="57">
        <v>550539</v>
      </c>
      <c r="B2000" s="58" t="s">
        <v>159</v>
      </c>
      <c r="C2000" s="57">
        <v>55000</v>
      </c>
      <c r="D2000" s="57">
        <v>510000</v>
      </c>
      <c r="E2000" s="57"/>
      <c r="F2000" s="57">
        <v>550539</v>
      </c>
      <c r="G2000" s="58"/>
      <c r="H2000" s="38"/>
      <c r="I2000" s="93" t="str">
        <f t="shared" si="62"/>
        <v/>
      </c>
      <c r="Q2000" s="93" t="str">
        <f t="shared" si="63"/>
        <v>550539</v>
      </c>
    </row>
    <row r="2001" spans="1:17" ht="12.75" customHeight="1">
      <c r="A2001" s="57">
        <v>550540</v>
      </c>
      <c r="B2001" s="58" t="s">
        <v>160</v>
      </c>
      <c r="C2001" s="57">
        <v>55000</v>
      </c>
      <c r="D2001" s="57">
        <v>510000</v>
      </c>
      <c r="E2001" s="57"/>
      <c r="F2001" s="57">
        <v>550540</v>
      </c>
      <c r="G2001" s="58"/>
      <c r="H2001" s="38"/>
      <c r="I2001" s="93" t="str">
        <f t="shared" si="62"/>
        <v/>
      </c>
      <c r="Q2001" s="93" t="str">
        <f t="shared" si="63"/>
        <v>550540</v>
      </c>
    </row>
    <row r="2002" spans="1:17" ht="12.75" customHeight="1">
      <c r="A2002" s="57">
        <v>550541</v>
      </c>
      <c r="B2002" s="58" t="s">
        <v>161</v>
      </c>
      <c r="C2002" s="57">
        <v>55000</v>
      </c>
      <c r="D2002" s="57">
        <v>510000</v>
      </c>
      <c r="E2002" s="57"/>
      <c r="F2002" s="57">
        <v>550541</v>
      </c>
      <c r="G2002" s="58"/>
      <c r="H2002" s="38"/>
      <c r="I2002" s="93" t="str">
        <f t="shared" si="62"/>
        <v/>
      </c>
      <c r="Q2002" s="93" t="str">
        <f t="shared" si="63"/>
        <v>550541</v>
      </c>
    </row>
    <row r="2003" spans="1:17" ht="12.75" customHeight="1">
      <c r="A2003" s="57">
        <v>550542</v>
      </c>
      <c r="B2003" s="58" t="s">
        <v>162</v>
      </c>
      <c r="C2003" s="57">
        <v>55000</v>
      </c>
      <c r="D2003" s="57">
        <v>510000</v>
      </c>
      <c r="E2003" s="57"/>
      <c r="F2003" s="57">
        <v>550542</v>
      </c>
      <c r="G2003" s="58"/>
      <c r="H2003" s="38"/>
      <c r="I2003" s="93" t="str">
        <f t="shared" si="62"/>
        <v/>
      </c>
      <c r="Q2003" s="93" t="str">
        <f t="shared" si="63"/>
        <v>550542</v>
      </c>
    </row>
    <row r="2004" spans="1:17" ht="12.75" customHeight="1">
      <c r="A2004" s="57">
        <v>550543</v>
      </c>
      <c r="B2004" s="58" t="s">
        <v>163</v>
      </c>
      <c r="C2004" s="57">
        <v>55000</v>
      </c>
      <c r="D2004" s="57">
        <v>510000</v>
      </c>
      <c r="E2004" s="57"/>
      <c r="F2004" s="57">
        <v>550543</v>
      </c>
      <c r="G2004" s="58"/>
      <c r="H2004" s="38"/>
      <c r="I2004" s="93" t="str">
        <f t="shared" si="62"/>
        <v/>
      </c>
      <c r="Q2004" s="93" t="str">
        <f t="shared" si="63"/>
        <v>550543</v>
      </c>
    </row>
    <row r="2005" spans="1:17" ht="12.75" customHeight="1">
      <c r="A2005" s="57">
        <v>550544</v>
      </c>
      <c r="B2005" s="58" t="s">
        <v>164</v>
      </c>
      <c r="C2005" s="57">
        <v>55000</v>
      </c>
      <c r="D2005" s="57">
        <v>510000</v>
      </c>
      <c r="E2005" s="57"/>
      <c r="F2005" s="57">
        <v>550544</v>
      </c>
      <c r="G2005" s="58"/>
      <c r="H2005" s="38"/>
      <c r="I2005" s="93" t="str">
        <f t="shared" si="62"/>
        <v/>
      </c>
      <c r="Q2005" s="93" t="str">
        <f t="shared" si="63"/>
        <v>550544</v>
      </c>
    </row>
    <row r="2006" spans="1:17" ht="12.75" customHeight="1">
      <c r="A2006" s="57">
        <v>550545</v>
      </c>
      <c r="B2006" s="58" t="s">
        <v>165</v>
      </c>
      <c r="C2006" s="57">
        <v>55000</v>
      </c>
      <c r="D2006" s="57">
        <v>510000</v>
      </c>
      <c r="E2006" s="57"/>
      <c r="F2006" s="57">
        <v>550545</v>
      </c>
      <c r="G2006" s="58"/>
      <c r="H2006" s="38"/>
      <c r="I2006" s="93" t="str">
        <f t="shared" si="62"/>
        <v/>
      </c>
      <c r="Q2006" s="93" t="str">
        <f t="shared" si="63"/>
        <v>550545</v>
      </c>
    </row>
    <row r="2007" spans="1:17" ht="12.75" customHeight="1">
      <c r="A2007" s="57">
        <v>550546</v>
      </c>
      <c r="B2007" s="58" t="s">
        <v>166</v>
      </c>
      <c r="C2007" s="57">
        <v>55000</v>
      </c>
      <c r="D2007" s="57">
        <v>510000</v>
      </c>
      <c r="E2007" s="57"/>
      <c r="F2007" s="57">
        <v>550546</v>
      </c>
      <c r="G2007" s="58"/>
      <c r="H2007" s="38"/>
      <c r="I2007" s="93" t="str">
        <f t="shared" si="62"/>
        <v/>
      </c>
      <c r="Q2007" s="93" t="str">
        <f t="shared" si="63"/>
        <v>550546</v>
      </c>
    </row>
    <row r="2008" spans="1:17" ht="12.75" customHeight="1">
      <c r="A2008" s="57">
        <v>550547</v>
      </c>
      <c r="B2008" s="58" t="s">
        <v>167</v>
      </c>
      <c r="C2008" s="57">
        <v>55000</v>
      </c>
      <c r="D2008" s="57">
        <v>510000</v>
      </c>
      <c r="E2008" s="57"/>
      <c r="F2008" s="57">
        <v>550547</v>
      </c>
      <c r="G2008" s="58"/>
      <c r="H2008" s="38"/>
      <c r="I2008" s="93" t="str">
        <f t="shared" si="62"/>
        <v/>
      </c>
      <c r="Q2008" s="93" t="str">
        <f t="shared" si="63"/>
        <v>550547</v>
      </c>
    </row>
    <row r="2009" spans="1:17" ht="12.75" customHeight="1">
      <c r="A2009" s="57">
        <v>550548</v>
      </c>
      <c r="B2009" s="58" t="s">
        <v>168</v>
      </c>
      <c r="C2009" s="57">
        <v>55000</v>
      </c>
      <c r="D2009" s="57">
        <v>510000</v>
      </c>
      <c r="E2009" s="57"/>
      <c r="F2009" s="57">
        <v>550548</v>
      </c>
      <c r="G2009" s="58"/>
      <c r="H2009" s="38"/>
      <c r="I2009" s="93" t="str">
        <f t="shared" si="62"/>
        <v/>
      </c>
      <c r="Q2009" s="93" t="str">
        <f t="shared" si="63"/>
        <v>550548</v>
      </c>
    </row>
    <row r="2010" spans="1:17" ht="12.75" customHeight="1">
      <c r="A2010" s="57">
        <v>550549</v>
      </c>
      <c r="B2010" s="58" t="s">
        <v>169</v>
      </c>
      <c r="C2010" s="57">
        <v>55000</v>
      </c>
      <c r="D2010" s="57">
        <v>510000</v>
      </c>
      <c r="E2010" s="57"/>
      <c r="F2010" s="57">
        <v>550549</v>
      </c>
      <c r="G2010" s="58"/>
      <c r="H2010" s="38"/>
      <c r="I2010" s="93" t="str">
        <f t="shared" ref="I2010:I2073" si="64">LEFT(H2010,3)</f>
        <v/>
      </c>
      <c r="Q2010" s="93" t="str">
        <f t="shared" si="63"/>
        <v>550549</v>
      </c>
    </row>
    <row r="2011" spans="1:17" ht="12.75" customHeight="1">
      <c r="A2011" s="57">
        <v>550550</v>
      </c>
      <c r="B2011" s="58" t="s">
        <v>170</v>
      </c>
      <c r="C2011" s="57">
        <v>55000</v>
      </c>
      <c r="D2011" s="57">
        <v>510000</v>
      </c>
      <c r="E2011" s="57"/>
      <c r="F2011" s="57">
        <v>550550</v>
      </c>
      <c r="G2011" s="58"/>
      <c r="H2011" s="38"/>
      <c r="I2011" s="93" t="str">
        <f t="shared" si="64"/>
        <v/>
      </c>
      <c r="Q2011" s="93" t="str">
        <f t="shared" si="63"/>
        <v>550550</v>
      </c>
    </row>
    <row r="2012" spans="1:17" ht="12.75" customHeight="1">
      <c r="A2012" s="57">
        <v>550551</v>
      </c>
      <c r="B2012" s="58" t="s">
        <v>171</v>
      </c>
      <c r="C2012" s="57">
        <v>55000</v>
      </c>
      <c r="D2012" s="57">
        <v>510000</v>
      </c>
      <c r="E2012" s="57"/>
      <c r="F2012" s="57">
        <v>550551</v>
      </c>
      <c r="G2012" s="58"/>
      <c r="H2012" s="38"/>
      <c r="I2012" s="93" t="str">
        <f t="shared" si="64"/>
        <v/>
      </c>
      <c r="Q2012" s="93" t="str">
        <f t="shared" si="63"/>
        <v>550551</v>
      </c>
    </row>
    <row r="2013" spans="1:17" ht="12.75" customHeight="1">
      <c r="A2013" s="57">
        <v>550552</v>
      </c>
      <c r="B2013" s="58" t="s">
        <v>296</v>
      </c>
      <c r="C2013" s="57">
        <v>55000</v>
      </c>
      <c r="D2013" s="57">
        <v>510000</v>
      </c>
      <c r="E2013" s="57"/>
      <c r="F2013" s="57">
        <v>550552</v>
      </c>
      <c r="G2013" s="58"/>
      <c r="H2013" s="38"/>
      <c r="I2013" s="93" t="str">
        <f t="shared" si="64"/>
        <v/>
      </c>
      <c r="Q2013" s="93" t="str">
        <f t="shared" si="63"/>
        <v>550552</v>
      </c>
    </row>
    <row r="2014" spans="1:17" ht="12.75" customHeight="1">
      <c r="A2014" s="57">
        <v>550553</v>
      </c>
      <c r="B2014" s="58" t="s">
        <v>297</v>
      </c>
      <c r="C2014" s="57">
        <v>55000</v>
      </c>
      <c r="D2014" s="57">
        <v>510000</v>
      </c>
      <c r="E2014" s="57"/>
      <c r="F2014" s="57">
        <v>550553</v>
      </c>
      <c r="G2014" s="58"/>
      <c r="H2014" s="38"/>
      <c r="I2014" s="93" t="str">
        <f t="shared" si="64"/>
        <v/>
      </c>
      <c r="Q2014" s="93" t="str">
        <f t="shared" si="63"/>
        <v>550553</v>
      </c>
    </row>
    <row r="2015" spans="1:17" ht="12.75" customHeight="1">
      <c r="A2015" s="57">
        <v>550554</v>
      </c>
      <c r="B2015" s="58" t="s">
        <v>2110</v>
      </c>
      <c r="C2015" s="57">
        <v>55000</v>
      </c>
      <c r="D2015" s="57">
        <v>510000</v>
      </c>
      <c r="E2015" s="57"/>
      <c r="F2015" s="57">
        <v>550554</v>
      </c>
      <c r="G2015" s="58"/>
      <c r="H2015" s="38"/>
      <c r="I2015" s="93" t="str">
        <f t="shared" si="64"/>
        <v/>
      </c>
      <c r="Q2015" s="93" t="str">
        <f t="shared" si="63"/>
        <v>550554</v>
      </c>
    </row>
    <row r="2016" spans="1:17" ht="12.75" customHeight="1">
      <c r="A2016" s="57">
        <v>550555</v>
      </c>
      <c r="B2016" s="58" t="s">
        <v>2111</v>
      </c>
      <c r="C2016" s="57">
        <v>55000</v>
      </c>
      <c r="D2016" s="57">
        <v>510000</v>
      </c>
      <c r="E2016" s="57"/>
      <c r="F2016" s="57">
        <v>550555</v>
      </c>
      <c r="G2016" s="58"/>
      <c r="H2016" s="38"/>
      <c r="I2016" s="93" t="str">
        <f t="shared" si="64"/>
        <v/>
      </c>
      <c r="Q2016" s="93" t="str">
        <f t="shared" si="63"/>
        <v>550555</v>
      </c>
    </row>
    <row r="2017" spans="1:17" ht="12.75" customHeight="1">
      <c r="A2017" s="57">
        <v>550556</v>
      </c>
      <c r="B2017" s="58" t="s">
        <v>2112</v>
      </c>
      <c r="C2017" s="57">
        <v>55000</v>
      </c>
      <c r="D2017" s="57">
        <v>510000</v>
      </c>
      <c r="E2017" s="57"/>
      <c r="F2017" s="57">
        <v>550556</v>
      </c>
      <c r="G2017" s="58"/>
      <c r="H2017" s="38"/>
      <c r="I2017" s="93" t="str">
        <f t="shared" si="64"/>
        <v/>
      </c>
      <c r="Q2017" s="93" t="str">
        <f t="shared" si="63"/>
        <v>550556</v>
      </c>
    </row>
    <row r="2018" spans="1:17" ht="12.75" customHeight="1">
      <c r="A2018" s="57">
        <v>550557</v>
      </c>
      <c r="B2018" s="58" t="s">
        <v>2113</v>
      </c>
      <c r="C2018" s="57">
        <v>55000</v>
      </c>
      <c r="D2018" s="57">
        <v>510000</v>
      </c>
      <c r="E2018" s="57"/>
      <c r="F2018" s="57">
        <v>550557</v>
      </c>
      <c r="G2018" s="58"/>
      <c r="H2018" s="38"/>
      <c r="I2018" s="93" t="str">
        <f t="shared" si="64"/>
        <v/>
      </c>
      <c r="Q2018" s="93" t="str">
        <f t="shared" si="63"/>
        <v>550557</v>
      </c>
    </row>
    <row r="2019" spans="1:17" ht="12.75" customHeight="1">
      <c r="A2019" s="57">
        <v>550558</v>
      </c>
      <c r="B2019" s="58" t="s">
        <v>2114</v>
      </c>
      <c r="C2019" s="57">
        <v>55000</v>
      </c>
      <c r="D2019" s="57">
        <v>510000</v>
      </c>
      <c r="E2019" s="57"/>
      <c r="F2019" s="57">
        <v>550558</v>
      </c>
      <c r="G2019" s="58"/>
      <c r="H2019" s="38"/>
      <c r="I2019" s="93" t="str">
        <f t="shared" si="64"/>
        <v/>
      </c>
      <c r="Q2019" s="93" t="str">
        <f t="shared" si="63"/>
        <v>550558</v>
      </c>
    </row>
    <row r="2020" spans="1:17" ht="12.75" customHeight="1">
      <c r="A2020" s="57">
        <v>550559</v>
      </c>
      <c r="B2020" s="58" t="s">
        <v>2115</v>
      </c>
      <c r="C2020" s="57">
        <v>55000</v>
      </c>
      <c r="D2020" s="57">
        <v>510000</v>
      </c>
      <c r="E2020" s="57"/>
      <c r="F2020" s="57">
        <v>550559</v>
      </c>
      <c r="G2020" s="58"/>
      <c r="H2020" s="38"/>
      <c r="I2020" s="93" t="str">
        <f t="shared" si="64"/>
        <v/>
      </c>
      <c r="Q2020" s="93" t="str">
        <f t="shared" si="63"/>
        <v>550559</v>
      </c>
    </row>
    <row r="2021" spans="1:17" ht="12.75" customHeight="1">
      <c r="A2021" s="57">
        <v>550560</v>
      </c>
      <c r="B2021" s="58" t="s">
        <v>2116</v>
      </c>
      <c r="C2021" s="57">
        <v>55000</v>
      </c>
      <c r="D2021" s="57">
        <v>510000</v>
      </c>
      <c r="E2021" s="57"/>
      <c r="F2021" s="57">
        <v>550560</v>
      </c>
      <c r="G2021" s="58"/>
      <c r="H2021" s="38"/>
      <c r="I2021" s="93" t="str">
        <f t="shared" si="64"/>
        <v/>
      </c>
      <c r="Q2021" s="93" t="str">
        <f t="shared" si="63"/>
        <v>550560</v>
      </c>
    </row>
    <row r="2022" spans="1:17" ht="12.75" customHeight="1">
      <c r="A2022" s="57">
        <v>550561</v>
      </c>
      <c r="B2022" s="58" t="s">
        <v>2117</v>
      </c>
      <c r="C2022" s="57">
        <v>55000</v>
      </c>
      <c r="D2022" s="57">
        <v>510000</v>
      </c>
      <c r="E2022" s="57"/>
      <c r="F2022" s="57">
        <v>550561</v>
      </c>
      <c r="G2022" s="58"/>
      <c r="H2022" s="38"/>
      <c r="I2022" s="93" t="str">
        <f t="shared" si="64"/>
        <v/>
      </c>
      <c r="Q2022" s="93" t="str">
        <f t="shared" si="63"/>
        <v>550561</v>
      </c>
    </row>
    <row r="2023" spans="1:17" ht="12.75" customHeight="1">
      <c r="A2023" s="57">
        <v>550562</v>
      </c>
      <c r="B2023" s="58" t="s">
        <v>2118</v>
      </c>
      <c r="C2023" s="57">
        <v>55000</v>
      </c>
      <c r="D2023" s="57">
        <v>510000</v>
      </c>
      <c r="E2023" s="57"/>
      <c r="F2023" s="57">
        <v>550562</v>
      </c>
      <c r="G2023" s="58"/>
      <c r="H2023" s="38"/>
      <c r="I2023" s="93" t="str">
        <f t="shared" si="64"/>
        <v/>
      </c>
      <c r="Q2023" s="93" t="str">
        <f t="shared" si="63"/>
        <v>550562</v>
      </c>
    </row>
    <row r="2024" spans="1:17" ht="12.75" customHeight="1">
      <c r="A2024" s="57">
        <v>550563</v>
      </c>
      <c r="B2024" s="58" t="s">
        <v>2119</v>
      </c>
      <c r="C2024" s="57">
        <v>55000</v>
      </c>
      <c r="D2024" s="57">
        <v>510000</v>
      </c>
      <c r="E2024" s="57"/>
      <c r="F2024" s="57">
        <v>550563</v>
      </c>
      <c r="G2024" s="58"/>
      <c r="H2024" s="38"/>
      <c r="I2024" s="93" t="str">
        <f t="shared" si="64"/>
        <v/>
      </c>
      <c r="Q2024" s="93" t="str">
        <f t="shared" si="63"/>
        <v>550563</v>
      </c>
    </row>
    <row r="2025" spans="1:17" ht="12.75" customHeight="1">
      <c r="A2025" s="57">
        <v>550564</v>
      </c>
      <c r="B2025" s="58" t="s">
        <v>2120</v>
      </c>
      <c r="C2025" s="57">
        <v>55000</v>
      </c>
      <c r="D2025" s="57">
        <v>510000</v>
      </c>
      <c r="E2025" s="57"/>
      <c r="F2025" s="57">
        <v>550564</v>
      </c>
      <c r="G2025" s="58"/>
      <c r="H2025" s="38"/>
      <c r="I2025" s="93" t="str">
        <f t="shared" si="64"/>
        <v/>
      </c>
      <c r="Q2025" s="93" t="str">
        <f t="shared" si="63"/>
        <v>550564</v>
      </c>
    </row>
    <row r="2026" spans="1:17" ht="12.75" customHeight="1">
      <c r="A2026" s="57">
        <v>550565</v>
      </c>
      <c r="B2026" s="58" t="s">
        <v>2121</v>
      </c>
      <c r="C2026" s="57">
        <v>55000</v>
      </c>
      <c r="D2026" s="57">
        <v>510000</v>
      </c>
      <c r="E2026" s="57"/>
      <c r="F2026" s="57">
        <v>550565</v>
      </c>
      <c r="G2026" s="58"/>
      <c r="H2026" s="38"/>
      <c r="I2026" s="93" t="str">
        <f t="shared" si="64"/>
        <v/>
      </c>
      <c r="Q2026" s="93" t="str">
        <f t="shared" si="63"/>
        <v>550565</v>
      </c>
    </row>
    <row r="2027" spans="1:17" ht="12.75" customHeight="1">
      <c r="A2027" s="57">
        <v>550566</v>
      </c>
      <c r="B2027" s="58" t="s">
        <v>2122</v>
      </c>
      <c r="C2027" s="57">
        <v>55000</v>
      </c>
      <c r="D2027" s="57">
        <v>510000</v>
      </c>
      <c r="E2027" s="57"/>
      <c r="F2027" s="57">
        <v>550566</v>
      </c>
      <c r="G2027" s="58"/>
      <c r="H2027" s="38"/>
      <c r="I2027" s="93" t="str">
        <f t="shared" si="64"/>
        <v/>
      </c>
      <c r="Q2027" s="93" t="str">
        <f t="shared" si="63"/>
        <v>550566</v>
      </c>
    </row>
    <row r="2028" spans="1:17" ht="12.75" customHeight="1">
      <c r="A2028" s="57">
        <v>550567</v>
      </c>
      <c r="B2028" s="58" t="s">
        <v>2123</v>
      </c>
      <c r="C2028" s="57">
        <v>55000</v>
      </c>
      <c r="D2028" s="57">
        <v>510000</v>
      </c>
      <c r="E2028" s="57"/>
      <c r="F2028" s="57">
        <v>550567</v>
      </c>
      <c r="G2028" s="58"/>
      <c r="H2028" s="38"/>
      <c r="I2028" s="93" t="str">
        <f t="shared" si="64"/>
        <v/>
      </c>
      <c r="Q2028" s="93" t="str">
        <f t="shared" si="63"/>
        <v>550567</v>
      </c>
    </row>
    <row r="2029" spans="1:17" ht="12.75" customHeight="1">
      <c r="A2029" s="57">
        <v>550568</v>
      </c>
      <c r="B2029" s="58" t="s">
        <v>2124</v>
      </c>
      <c r="C2029" s="57">
        <v>55000</v>
      </c>
      <c r="D2029" s="57">
        <v>510000</v>
      </c>
      <c r="E2029" s="57"/>
      <c r="F2029" s="57">
        <v>550568</v>
      </c>
      <c r="G2029" s="58"/>
      <c r="H2029" s="38"/>
      <c r="I2029" s="93" t="str">
        <f t="shared" si="64"/>
        <v/>
      </c>
      <c r="Q2029" s="93" t="str">
        <f t="shared" si="63"/>
        <v>550568</v>
      </c>
    </row>
    <row r="2030" spans="1:17" ht="12.75" customHeight="1">
      <c r="A2030" s="57">
        <v>550569</v>
      </c>
      <c r="B2030" s="58" t="s">
        <v>2125</v>
      </c>
      <c r="C2030" s="57">
        <v>55000</v>
      </c>
      <c r="D2030" s="57">
        <v>510000</v>
      </c>
      <c r="E2030" s="57"/>
      <c r="F2030" s="57">
        <v>550569</v>
      </c>
      <c r="G2030" s="58"/>
      <c r="H2030" s="38"/>
      <c r="I2030" s="93" t="str">
        <f t="shared" si="64"/>
        <v/>
      </c>
      <c r="Q2030" s="93" t="str">
        <f t="shared" si="63"/>
        <v>550569</v>
      </c>
    </row>
    <row r="2031" spans="1:17" ht="12.75" customHeight="1">
      <c r="A2031" s="57">
        <v>550570</v>
      </c>
      <c r="B2031" s="58" t="s">
        <v>4285</v>
      </c>
      <c r="C2031" s="57">
        <v>55000</v>
      </c>
      <c r="D2031" s="57">
        <v>510000</v>
      </c>
      <c r="E2031" s="57"/>
      <c r="F2031" s="57">
        <v>550570</v>
      </c>
      <c r="G2031" s="58"/>
      <c r="H2031" s="38"/>
      <c r="I2031" s="93" t="str">
        <f t="shared" si="64"/>
        <v/>
      </c>
      <c r="Q2031" s="93" t="str">
        <f t="shared" si="63"/>
        <v>550570</v>
      </c>
    </row>
    <row r="2032" spans="1:17" ht="12.75" customHeight="1">
      <c r="A2032" s="57">
        <v>550571</v>
      </c>
      <c r="B2032" s="58" t="s">
        <v>2126</v>
      </c>
      <c r="C2032" s="57">
        <v>55000</v>
      </c>
      <c r="D2032" s="57">
        <v>510000</v>
      </c>
      <c r="E2032" s="57"/>
      <c r="F2032" s="57">
        <v>550571</v>
      </c>
      <c r="G2032" s="58"/>
      <c r="H2032" s="38"/>
      <c r="I2032" s="93" t="str">
        <f t="shared" si="64"/>
        <v/>
      </c>
      <c r="Q2032" s="93" t="str">
        <f t="shared" si="63"/>
        <v>550571</v>
      </c>
    </row>
    <row r="2033" spans="1:17" ht="12.75" customHeight="1">
      <c r="A2033" s="57">
        <v>550572</v>
      </c>
      <c r="B2033" s="58" t="s">
        <v>2127</v>
      </c>
      <c r="C2033" s="57">
        <v>55000</v>
      </c>
      <c r="D2033" s="57">
        <v>510000</v>
      </c>
      <c r="E2033" s="57"/>
      <c r="F2033" s="57">
        <v>550572</v>
      </c>
      <c r="G2033" s="58"/>
      <c r="H2033" s="38"/>
      <c r="I2033" s="93" t="str">
        <f t="shared" si="64"/>
        <v/>
      </c>
      <c r="Q2033" s="93" t="str">
        <f t="shared" si="63"/>
        <v>550572</v>
      </c>
    </row>
    <row r="2034" spans="1:17" ht="12.75" customHeight="1">
      <c r="A2034" s="57">
        <v>550573</v>
      </c>
      <c r="B2034" s="58" t="s">
        <v>2128</v>
      </c>
      <c r="C2034" s="57">
        <v>55000</v>
      </c>
      <c r="D2034" s="57">
        <v>510000</v>
      </c>
      <c r="E2034" s="57"/>
      <c r="F2034" s="57">
        <v>550573</v>
      </c>
      <c r="G2034" s="58"/>
      <c r="H2034" s="38"/>
      <c r="I2034" s="93" t="str">
        <f t="shared" si="64"/>
        <v/>
      </c>
      <c r="Q2034" s="93" t="str">
        <f t="shared" si="63"/>
        <v>550573</v>
      </c>
    </row>
    <row r="2035" spans="1:17" ht="12.75" customHeight="1">
      <c r="A2035" s="57">
        <v>550574</v>
      </c>
      <c r="B2035" s="58" t="s">
        <v>2129</v>
      </c>
      <c r="C2035" s="57">
        <v>55000</v>
      </c>
      <c r="D2035" s="57">
        <v>510000</v>
      </c>
      <c r="E2035" s="57"/>
      <c r="F2035" s="57">
        <v>550574</v>
      </c>
      <c r="G2035" s="58"/>
      <c r="H2035" s="38"/>
      <c r="I2035" s="93" t="str">
        <f t="shared" si="64"/>
        <v/>
      </c>
      <c r="Q2035" s="93" t="str">
        <f t="shared" si="63"/>
        <v>550574</v>
      </c>
    </row>
    <row r="2036" spans="1:17" ht="12.75" customHeight="1">
      <c r="A2036" s="57">
        <v>550575</v>
      </c>
      <c r="B2036" s="58" t="s">
        <v>2130</v>
      </c>
      <c r="C2036" s="57">
        <v>55000</v>
      </c>
      <c r="D2036" s="57">
        <v>510000</v>
      </c>
      <c r="E2036" s="57"/>
      <c r="F2036" s="57">
        <v>550575</v>
      </c>
      <c r="G2036" s="58"/>
      <c r="H2036" s="38"/>
      <c r="I2036" s="93" t="str">
        <f t="shared" si="64"/>
        <v/>
      </c>
      <c r="Q2036" s="93" t="str">
        <f t="shared" si="63"/>
        <v>550575</v>
      </c>
    </row>
    <row r="2037" spans="1:17" ht="12.75" customHeight="1">
      <c r="A2037" s="57">
        <v>550576</v>
      </c>
      <c r="B2037" s="58" t="s">
        <v>2131</v>
      </c>
      <c r="C2037" s="57">
        <v>55000</v>
      </c>
      <c r="D2037" s="57">
        <v>510000</v>
      </c>
      <c r="E2037" s="57"/>
      <c r="F2037" s="57">
        <v>550576</v>
      </c>
      <c r="G2037" s="58"/>
      <c r="H2037" s="38"/>
      <c r="I2037" s="93" t="str">
        <f t="shared" si="64"/>
        <v/>
      </c>
      <c r="Q2037" s="93" t="str">
        <f t="shared" si="63"/>
        <v>550576</v>
      </c>
    </row>
    <row r="2038" spans="1:17" ht="12.75" customHeight="1">
      <c r="A2038" s="57">
        <v>550577</v>
      </c>
      <c r="B2038" s="58" t="s">
        <v>2132</v>
      </c>
      <c r="C2038" s="57">
        <v>55000</v>
      </c>
      <c r="D2038" s="57">
        <v>510000</v>
      </c>
      <c r="E2038" s="57"/>
      <c r="F2038" s="57">
        <v>550577</v>
      </c>
      <c r="G2038" s="58"/>
      <c r="H2038" s="38"/>
      <c r="I2038" s="93" t="str">
        <f t="shared" si="64"/>
        <v/>
      </c>
      <c r="Q2038" s="93" t="str">
        <f t="shared" si="63"/>
        <v>550577</v>
      </c>
    </row>
    <row r="2039" spans="1:17" ht="12.75" customHeight="1">
      <c r="A2039" s="57">
        <v>550578</v>
      </c>
      <c r="B2039" s="58" t="s">
        <v>2133</v>
      </c>
      <c r="C2039" s="57">
        <v>55000</v>
      </c>
      <c r="D2039" s="57">
        <v>510000</v>
      </c>
      <c r="E2039" s="57"/>
      <c r="F2039" s="57">
        <v>550578</v>
      </c>
      <c r="G2039" s="58"/>
      <c r="H2039" s="38"/>
      <c r="I2039" s="93" t="str">
        <f t="shared" si="64"/>
        <v/>
      </c>
      <c r="Q2039" s="93" t="str">
        <f t="shared" si="63"/>
        <v>550578</v>
      </c>
    </row>
    <row r="2040" spans="1:17" ht="12.75" customHeight="1">
      <c r="A2040" s="57">
        <v>550579</v>
      </c>
      <c r="B2040" s="58" t="s">
        <v>2134</v>
      </c>
      <c r="C2040" s="57">
        <v>55000</v>
      </c>
      <c r="D2040" s="57">
        <v>510000</v>
      </c>
      <c r="E2040" s="57"/>
      <c r="F2040" s="57">
        <v>550579</v>
      </c>
      <c r="G2040" s="58"/>
      <c r="H2040" s="38"/>
      <c r="I2040" s="93" t="str">
        <f t="shared" si="64"/>
        <v/>
      </c>
      <c r="Q2040" s="93" t="str">
        <f t="shared" si="63"/>
        <v>550579</v>
      </c>
    </row>
    <row r="2041" spans="1:17" ht="12.75" customHeight="1">
      <c r="A2041" s="57">
        <v>550580</v>
      </c>
      <c r="B2041" s="58" t="s">
        <v>2135</v>
      </c>
      <c r="C2041" s="57">
        <v>55000</v>
      </c>
      <c r="D2041" s="57">
        <v>510000</v>
      </c>
      <c r="E2041" s="57"/>
      <c r="F2041" s="57">
        <v>550580</v>
      </c>
      <c r="G2041" s="58"/>
      <c r="H2041" s="38"/>
      <c r="I2041" s="93" t="str">
        <f t="shared" si="64"/>
        <v/>
      </c>
      <c r="Q2041" s="93" t="str">
        <f t="shared" si="63"/>
        <v>550580</v>
      </c>
    </row>
    <row r="2042" spans="1:17" ht="12.75" customHeight="1">
      <c r="A2042" s="57">
        <v>550581</v>
      </c>
      <c r="B2042" s="58" t="s">
        <v>2136</v>
      </c>
      <c r="C2042" s="57">
        <v>55000</v>
      </c>
      <c r="D2042" s="57">
        <v>510000</v>
      </c>
      <c r="E2042" s="57"/>
      <c r="F2042" s="57">
        <v>550581</v>
      </c>
      <c r="G2042" s="58"/>
      <c r="H2042" s="38"/>
      <c r="I2042" s="93" t="str">
        <f t="shared" si="64"/>
        <v/>
      </c>
      <c r="Q2042" s="93" t="str">
        <f t="shared" si="63"/>
        <v>550581</v>
      </c>
    </row>
    <row r="2043" spans="1:17" ht="12.75" customHeight="1">
      <c r="A2043" s="57">
        <v>550582</v>
      </c>
      <c r="B2043" s="58" t="s">
        <v>2137</v>
      </c>
      <c r="C2043" s="57">
        <v>55000</v>
      </c>
      <c r="D2043" s="57">
        <v>510000</v>
      </c>
      <c r="E2043" s="57"/>
      <c r="F2043" s="57">
        <v>550582</v>
      </c>
      <c r="G2043" s="58"/>
      <c r="H2043" s="38"/>
      <c r="I2043" s="93" t="str">
        <f t="shared" si="64"/>
        <v/>
      </c>
      <c r="Q2043" s="93" t="str">
        <f t="shared" si="63"/>
        <v>550582</v>
      </c>
    </row>
    <row r="2044" spans="1:17" ht="12.75" customHeight="1">
      <c r="A2044" s="57">
        <v>550583</v>
      </c>
      <c r="B2044" s="58" t="s">
        <v>2138</v>
      </c>
      <c r="C2044" s="57">
        <v>55000</v>
      </c>
      <c r="D2044" s="57">
        <v>510000</v>
      </c>
      <c r="E2044" s="57"/>
      <c r="F2044" s="57">
        <v>550583</v>
      </c>
      <c r="G2044" s="58"/>
      <c r="H2044" s="38"/>
      <c r="I2044" s="93" t="str">
        <f t="shared" si="64"/>
        <v/>
      </c>
      <c r="Q2044" s="93" t="str">
        <f t="shared" si="63"/>
        <v>550583</v>
      </c>
    </row>
    <row r="2045" spans="1:17" ht="12.75" customHeight="1">
      <c r="A2045" s="57">
        <v>550584</v>
      </c>
      <c r="B2045" s="58" t="s">
        <v>2139</v>
      </c>
      <c r="C2045" s="57">
        <v>55000</v>
      </c>
      <c r="D2045" s="57">
        <v>510000</v>
      </c>
      <c r="E2045" s="57"/>
      <c r="F2045" s="57">
        <v>550584</v>
      </c>
      <c r="G2045" s="58"/>
      <c r="H2045" s="38"/>
      <c r="I2045" s="93" t="str">
        <f t="shared" si="64"/>
        <v/>
      </c>
      <c r="Q2045" s="93" t="str">
        <f t="shared" si="63"/>
        <v>550584</v>
      </c>
    </row>
    <row r="2046" spans="1:17" ht="12.75" customHeight="1">
      <c r="A2046" s="57">
        <v>550585</v>
      </c>
      <c r="B2046" s="58" t="s">
        <v>2140</v>
      </c>
      <c r="C2046" s="57">
        <v>55000</v>
      </c>
      <c r="D2046" s="57">
        <v>510000</v>
      </c>
      <c r="E2046" s="57"/>
      <c r="F2046" s="57">
        <v>550585</v>
      </c>
      <c r="G2046" s="58"/>
      <c r="H2046" s="38"/>
      <c r="I2046" s="93" t="str">
        <f t="shared" si="64"/>
        <v/>
      </c>
      <c r="Q2046" s="93" t="str">
        <f t="shared" si="63"/>
        <v>550585</v>
      </c>
    </row>
    <row r="2047" spans="1:17" ht="12.75" customHeight="1">
      <c r="A2047" s="57">
        <v>550586</v>
      </c>
      <c r="B2047" s="58" t="s">
        <v>2141</v>
      </c>
      <c r="C2047" s="57">
        <v>55000</v>
      </c>
      <c r="D2047" s="57">
        <v>510000</v>
      </c>
      <c r="E2047" s="57"/>
      <c r="F2047" s="57">
        <v>550586</v>
      </c>
      <c r="G2047" s="58"/>
      <c r="H2047" s="38"/>
      <c r="I2047" s="93" t="str">
        <f t="shared" si="64"/>
        <v/>
      </c>
      <c r="Q2047" s="93" t="str">
        <f t="shared" si="63"/>
        <v>550586</v>
      </c>
    </row>
    <row r="2048" spans="1:17" ht="12.75" customHeight="1">
      <c r="A2048" s="57">
        <v>550587</v>
      </c>
      <c r="B2048" s="58" t="s">
        <v>2142</v>
      </c>
      <c r="C2048" s="57">
        <v>55000</v>
      </c>
      <c r="D2048" s="57">
        <v>510000</v>
      </c>
      <c r="E2048" s="57"/>
      <c r="F2048" s="57">
        <v>550587</v>
      </c>
      <c r="G2048" s="58"/>
      <c r="H2048" s="38"/>
      <c r="I2048" s="93" t="str">
        <f t="shared" si="64"/>
        <v/>
      </c>
      <c r="Q2048" s="93" t="str">
        <f t="shared" si="63"/>
        <v>550587</v>
      </c>
    </row>
    <row r="2049" spans="1:17" ht="12.75" customHeight="1">
      <c r="A2049" s="57">
        <v>550588</v>
      </c>
      <c r="B2049" s="58" t="s">
        <v>2143</v>
      </c>
      <c r="C2049" s="57">
        <v>55000</v>
      </c>
      <c r="D2049" s="57">
        <v>510000</v>
      </c>
      <c r="E2049" s="57"/>
      <c r="F2049" s="57">
        <v>550588</v>
      </c>
      <c r="G2049" s="58"/>
      <c r="H2049" s="38"/>
      <c r="I2049" s="93" t="str">
        <f t="shared" si="64"/>
        <v/>
      </c>
      <c r="Q2049" s="93" t="str">
        <f t="shared" si="63"/>
        <v>550588</v>
      </c>
    </row>
    <row r="2050" spans="1:17" ht="12.75" customHeight="1">
      <c r="A2050" s="57">
        <v>550589</v>
      </c>
      <c r="B2050" s="58" t="s">
        <v>2144</v>
      </c>
      <c r="C2050" s="57">
        <v>55000</v>
      </c>
      <c r="D2050" s="57">
        <v>510000</v>
      </c>
      <c r="E2050" s="57"/>
      <c r="F2050" s="57">
        <v>550589</v>
      </c>
      <c r="G2050" s="58"/>
      <c r="H2050" s="38"/>
      <c r="I2050" s="93" t="str">
        <f t="shared" si="64"/>
        <v/>
      </c>
      <c r="Q2050" s="93" t="str">
        <f t="shared" si="63"/>
        <v>550589</v>
      </c>
    </row>
    <row r="2051" spans="1:17" ht="12.75" customHeight="1">
      <c r="A2051" s="57">
        <v>550590</v>
      </c>
      <c r="B2051" s="58" t="s">
        <v>2145</v>
      </c>
      <c r="C2051" s="57">
        <v>55000</v>
      </c>
      <c r="D2051" s="57">
        <v>510000</v>
      </c>
      <c r="E2051" s="57"/>
      <c r="F2051" s="57">
        <v>550590</v>
      </c>
      <c r="G2051" s="58"/>
      <c r="H2051" s="38"/>
      <c r="I2051" s="93" t="str">
        <f t="shared" si="64"/>
        <v/>
      </c>
      <c r="Q2051" s="93" t="str">
        <f t="shared" si="63"/>
        <v>550590</v>
      </c>
    </row>
    <row r="2052" spans="1:17" ht="12.75" customHeight="1">
      <c r="A2052" s="57">
        <v>550591</v>
      </c>
      <c r="B2052" s="58" t="s">
        <v>2146</v>
      </c>
      <c r="C2052" s="57">
        <v>55000</v>
      </c>
      <c r="D2052" s="57">
        <v>510000</v>
      </c>
      <c r="E2052" s="57"/>
      <c r="F2052" s="57">
        <v>550591</v>
      </c>
      <c r="G2052" s="58"/>
      <c r="H2052" s="38"/>
      <c r="I2052" s="93" t="str">
        <f t="shared" si="64"/>
        <v/>
      </c>
      <c r="Q2052" s="93" t="str">
        <f t="shared" si="63"/>
        <v>550591</v>
      </c>
    </row>
    <row r="2053" spans="1:17" ht="12.75" customHeight="1">
      <c r="A2053" s="57">
        <v>550592</v>
      </c>
      <c r="B2053" s="58" t="s">
        <v>2147</v>
      </c>
      <c r="C2053" s="57">
        <v>55000</v>
      </c>
      <c r="D2053" s="57">
        <v>510000</v>
      </c>
      <c r="E2053" s="57"/>
      <c r="F2053" s="57">
        <v>550592</v>
      </c>
      <c r="G2053" s="58"/>
      <c r="H2053" s="38"/>
      <c r="I2053" s="93" t="str">
        <f t="shared" si="64"/>
        <v/>
      </c>
      <c r="Q2053" s="93" t="str">
        <f t="shared" si="63"/>
        <v>550592</v>
      </c>
    </row>
    <row r="2054" spans="1:17" ht="12.75" customHeight="1">
      <c r="A2054" s="57">
        <v>550593</v>
      </c>
      <c r="B2054" s="58" t="s">
        <v>2148</v>
      </c>
      <c r="C2054" s="57">
        <v>55000</v>
      </c>
      <c r="D2054" s="57">
        <v>510000</v>
      </c>
      <c r="E2054" s="57"/>
      <c r="F2054" s="57">
        <v>550593</v>
      </c>
      <c r="G2054" s="58"/>
      <c r="H2054" s="38"/>
      <c r="I2054" s="93" t="str">
        <f t="shared" si="64"/>
        <v/>
      </c>
      <c r="Q2054" s="93" t="str">
        <f t="shared" si="63"/>
        <v>550593</v>
      </c>
    </row>
    <row r="2055" spans="1:17" ht="12.75" customHeight="1">
      <c r="A2055" s="57">
        <v>550594</v>
      </c>
      <c r="B2055" s="58" t="s">
        <v>2149</v>
      </c>
      <c r="C2055" s="57">
        <v>55000</v>
      </c>
      <c r="D2055" s="57">
        <v>510000</v>
      </c>
      <c r="E2055" s="57"/>
      <c r="F2055" s="57">
        <v>550594</v>
      </c>
      <c r="G2055" s="58"/>
      <c r="H2055" s="38"/>
      <c r="I2055" s="93" t="str">
        <f t="shared" si="64"/>
        <v/>
      </c>
      <c r="Q2055" s="93" t="str">
        <f t="shared" si="63"/>
        <v>550594</v>
      </c>
    </row>
    <row r="2056" spans="1:17" ht="12.75" customHeight="1">
      <c r="A2056" s="57">
        <v>550595</v>
      </c>
      <c r="B2056" s="58" t="s">
        <v>2150</v>
      </c>
      <c r="C2056" s="57">
        <v>55000</v>
      </c>
      <c r="D2056" s="57">
        <v>510000</v>
      </c>
      <c r="E2056" s="57"/>
      <c r="F2056" s="57">
        <v>550595</v>
      </c>
      <c r="G2056" s="58"/>
      <c r="H2056" s="38"/>
      <c r="I2056" s="93" t="str">
        <f t="shared" si="64"/>
        <v/>
      </c>
      <c r="Q2056" s="93" t="str">
        <f t="shared" si="63"/>
        <v>550595</v>
      </c>
    </row>
    <row r="2057" spans="1:17" ht="12.75" customHeight="1">
      <c r="A2057" s="57">
        <v>550596</v>
      </c>
      <c r="B2057" s="58" t="s">
        <v>2151</v>
      </c>
      <c r="C2057" s="57">
        <v>55000</v>
      </c>
      <c r="D2057" s="57">
        <v>510000</v>
      </c>
      <c r="E2057" s="57"/>
      <c r="F2057" s="57">
        <v>550596</v>
      </c>
      <c r="G2057" s="58"/>
      <c r="H2057" s="38"/>
      <c r="I2057" s="93" t="str">
        <f t="shared" si="64"/>
        <v/>
      </c>
      <c r="Q2057" s="93" t="str">
        <f t="shared" si="63"/>
        <v>550596</v>
      </c>
    </row>
    <row r="2058" spans="1:17" ht="12.75" customHeight="1">
      <c r="A2058" s="57">
        <v>550597</v>
      </c>
      <c r="B2058" s="58" t="s">
        <v>2152</v>
      </c>
      <c r="C2058" s="57">
        <v>55000</v>
      </c>
      <c r="D2058" s="57">
        <v>510000</v>
      </c>
      <c r="E2058" s="57"/>
      <c r="F2058" s="57">
        <v>550597</v>
      </c>
      <c r="G2058" s="58"/>
      <c r="H2058" s="38"/>
      <c r="I2058" s="93" t="str">
        <f t="shared" si="64"/>
        <v/>
      </c>
      <c r="Q2058" s="93" t="str">
        <f t="shared" si="63"/>
        <v>550597</v>
      </c>
    </row>
    <row r="2059" spans="1:17" ht="12.75" customHeight="1">
      <c r="A2059" s="57">
        <v>550598</v>
      </c>
      <c r="B2059" s="58" t="s">
        <v>2153</v>
      </c>
      <c r="C2059" s="57">
        <v>55000</v>
      </c>
      <c r="D2059" s="57">
        <v>510000</v>
      </c>
      <c r="E2059" s="57"/>
      <c r="F2059" s="57">
        <v>550598</v>
      </c>
      <c r="G2059" s="58"/>
      <c r="H2059" s="38"/>
      <c r="I2059" s="93" t="str">
        <f t="shared" si="64"/>
        <v/>
      </c>
      <c r="Q2059" s="93" t="str">
        <f t="shared" si="63"/>
        <v>550598</v>
      </c>
    </row>
    <row r="2060" spans="1:17" ht="12.75" customHeight="1">
      <c r="A2060" s="57">
        <v>550599</v>
      </c>
      <c r="B2060" s="58" t="s">
        <v>2154</v>
      </c>
      <c r="C2060" s="57">
        <v>55000</v>
      </c>
      <c r="D2060" s="57">
        <v>510000</v>
      </c>
      <c r="E2060" s="57"/>
      <c r="F2060" s="57">
        <v>550599</v>
      </c>
      <c r="G2060" s="58"/>
      <c r="H2060" s="38"/>
      <c r="I2060" s="93" t="str">
        <f t="shared" si="64"/>
        <v/>
      </c>
      <c r="Q2060" s="93" t="str">
        <f t="shared" si="63"/>
        <v>550599</v>
      </c>
    </row>
    <row r="2061" spans="1:17" ht="12.75" customHeight="1">
      <c r="A2061" s="57">
        <v>550600</v>
      </c>
      <c r="B2061" s="58" t="s">
        <v>2155</v>
      </c>
      <c r="C2061" s="57">
        <v>55000</v>
      </c>
      <c r="D2061" s="57">
        <v>510000</v>
      </c>
      <c r="E2061" s="57"/>
      <c r="F2061" s="57">
        <v>550600</v>
      </c>
      <c r="G2061" s="58"/>
      <c r="H2061" s="38"/>
      <c r="I2061" s="93" t="str">
        <f t="shared" si="64"/>
        <v/>
      </c>
      <c r="Q2061" s="93" t="str">
        <f t="shared" si="63"/>
        <v>550600</v>
      </c>
    </row>
    <row r="2062" spans="1:17" ht="12.75" customHeight="1">
      <c r="A2062" s="57">
        <v>550601</v>
      </c>
      <c r="B2062" s="58" t="s">
        <v>2156</v>
      </c>
      <c r="C2062" s="57">
        <v>55000</v>
      </c>
      <c r="D2062" s="57">
        <v>510000</v>
      </c>
      <c r="E2062" s="57"/>
      <c r="F2062" s="57">
        <v>550601</v>
      </c>
      <c r="G2062" s="58"/>
      <c r="H2062" s="38"/>
      <c r="I2062" s="93" t="str">
        <f t="shared" si="64"/>
        <v/>
      </c>
      <c r="Q2062" s="93" t="str">
        <f t="shared" ref="Q2062:Q2125" si="65">TEXT($A2062,0)</f>
        <v>550601</v>
      </c>
    </row>
    <row r="2063" spans="1:17" ht="12.75" customHeight="1">
      <c r="A2063" s="57">
        <v>550602</v>
      </c>
      <c r="B2063" s="58" t="s">
        <v>2157</v>
      </c>
      <c r="C2063" s="57">
        <v>55000</v>
      </c>
      <c r="D2063" s="57">
        <v>510000</v>
      </c>
      <c r="E2063" s="57"/>
      <c r="F2063" s="57">
        <v>550602</v>
      </c>
      <c r="G2063" s="58"/>
      <c r="H2063" s="38"/>
      <c r="I2063" s="93" t="str">
        <f t="shared" si="64"/>
        <v/>
      </c>
      <c r="Q2063" s="93" t="str">
        <f t="shared" si="65"/>
        <v>550602</v>
      </c>
    </row>
    <row r="2064" spans="1:17" ht="12.75" customHeight="1">
      <c r="A2064" s="57">
        <v>550603</v>
      </c>
      <c r="B2064" s="58" t="s">
        <v>2158</v>
      </c>
      <c r="C2064" s="57">
        <v>55000</v>
      </c>
      <c r="D2064" s="57">
        <v>510000</v>
      </c>
      <c r="E2064" s="57"/>
      <c r="F2064" s="57">
        <v>550603</v>
      </c>
      <c r="G2064" s="58"/>
      <c r="H2064" s="38"/>
      <c r="I2064" s="93" t="str">
        <f t="shared" si="64"/>
        <v/>
      </c>
      <c r="Q2064" s="93" t="str">
        <f t="shared" si="65"/>
        <v>550603</v>
      </c>
    </row>
    <row r="2065" spans="1:17" ht="12.75" customHeight="1">
      <c r="A2065" s="57">
        <v>550604</v>
      </c>
      <c r="B2065" s="58" t="s">
        <v>2159</v>
      </c>
      <c r="C2065" s="57">
        <v>55000</v>
      </c>
      <c r="D2065" s="57">
        <v>510000</v>
      </c>
      <c r="E2065" s="57"/>
      <c r="F2065" s="57">
        <v>550604</v>
      </c>
      <c r="G2065" s="58"/>
      <c r="H2065" s="38"/>
      <c r="I2065" s="93" t="str">
        <f t="shared" si="64"/>
        <v/>
      </c>
      <c r="Q2065" s="93" t="str">
        <f t="shared" si="65"/>
        <v>550604</v>
      </c>
    </row>
    <row r="2066" spans="1:17" ht="12.75" customHeight="1">
      <c r="A2066" s="57">
        <v>550605</v>
      </c>
      <c r="B2066" s="58" t="s">
        <v>2160</v>
      </c>
      <c r="C2066" s="57">
        <v>55000</v>
      </c>
      <c r="D2066" s="57">
        <v>510000</v>
      </c>
      <c r="E2066" s="57"/>
      <c r="F2066" s="57">
        <v>550605</v>
      </c>
      <c r="G2066" s="58"/>
      <c r="H2066" s="38"/>
      <c r="I2066" s="93" t="str">
        <f t="shared" si="64"/>
        <v/>
      </c>
      <c r="Q2066" s="93" t="str">
        <f t="shared" si="65"/>
        <v>550605</v>
      </c>
    </row>
    <row r="2067" spans="1:17" ht="12.75" customHeight="1">
      <c r="A2067" s="57">
        <v>550606</v>
      </c>
      <c r="B2067" s="58" t="s">
        <v>2161</v>
      </c>
      <c r="C2067" s="57">
        <v>55000</v>
      </c>
      <c r="D2067" s="57">
        <v>510000</v>
      </c>
      <c r="E2067" s="57"/>
      <c r="F2067" s="57">
        <v>550606</v>
      </c>
      <c r="G2067" s="58"/>
      <c r="H2067" s="38"/>
      <c r="I2067" s="93" t="str">
        <f t="shared" si="64"/>
        <v/>
      </c>
      <c r="Q2067" s="93" t="str">
        <f t="shared" si="65"/>
        <v>550606</v>
      </c>
    </row>
    <row r="2068" spans="1:17" ht="12.75" customHeight="1">
      <c r="A2068" s="57">
        <v>550607</v>
      </c>
      <c r="B2068" s="58" t="s">
        <v>2162</v>
      </c>
      <c r="C2068" s="57">
        <v>55000</v>
      </c>
      <c r="D2068" s="57">
        <v>510000</v>
      </c>
      <c r="E2068" s="57"/>
      <c r="F2068" s="57">
        <v>550607</v>
      </c>
      <c r="G2068" s="58"/>
      <c r="H2068" s="38"/>
      <c r="I2068" s="93" t="str">
        <f t="shared" si="64"/>
        <v/>
      </c>
      <c r="Q2068" s="93" t="str">
        <f t="shared" si="65"/>
        <v>550607</v>
      </c>
    </row>
    <row r="2069" spans="1:17" ht="12.75" customHeight="1">
      <c r="A2069" s="57">
        <v>550608</v>
      </c>
      <c r="B2069" s="58" t="s">
        <v>2163</v>
      </c>
      <c r="C2069" s="57">
        <v>55000</v>
      </c>
      <c r="D2069" s="57">
        <v>510000</v>
      </c>
      <c r="E2069" s="57"/>
      <c r="F2069" s="57">
        <v>550608</v>
      </c>
      <c r="G2069" s="58"/>
      <c r="H2069" s="38"/>
      <c r="I2069" s="93" t="str">
        <f t="shared" si="64"/>
        <v/>
      </c>
      <c r="Q2069" s="93" t="str">
        <f t="shared" si="65"/>
        <v>550608</v>
      </c>
    </row>
    <row r="2070" spans="1:17" ht="12.75" customHeight="1">
      <c r="A2070" s="57">
        <v>550609</v>
      </c>
      <c r="B2070" s="58" t="s">
        <v>2164</v>
      </c>
      <c r="C2070" s="57">
        <v>55000</v>
      </c>
      <c r="D2070" s="57">
        <v>510000</v>
      </c>
      <c r="E2070" s="57"/>
      <c r="F2070" s="57">
        <v>550609</v>
      </c>
      <c r="G2070" s="58"/>
      <c r="H2070" s="38"/>
      <c r="I2070" s="93" t="str">
        <f t="shared" si="64"/>
        <v/>
      </c>
      <c r="Q2070" s="93" t="str">
        <f t="shared" si="65"/>
        <v>550609</v>
      </c>
    </row>
    <row r="2071" spans="1:17" ht="12.75" customHeight="1">
      <c r="A2071" s="57">
        <v>550610</v>
      </c>
      <c r="B2071" s="58" t="s">
        <v>2165</v>
      </c>
      <c r="C2071" s="57">
        <v>55000</v>
      </c>
      <c r="D2071" s="57">
        <v>510000</v>
      </c>
      <c r="E2071" s="57"/>
      <c r="F2071" s="57">
        <v>550610</v>
      </c>
      <c r="G2071" s="58"/>
      <c r="H2071" s="38"/>
      <c r="I2071" s="93" t="str">
        <f t="shared" si="64"/>
        <v/>
      </c>
      <c r="Q2071" s="93" t="str">
        <f t="shared" si="65"/>
        <v>550610</v>
      </c>
    </row>
    <row r="2072" spans="1:17" ht="12.75" customHeight="1">
      <c r="A2072" s="57">
        <v>550611</v>
      </c>
      <c r="B2072" s="58" t="s">
        <v>2166</v>
      </c>
      <c r="C2072" s="57">
        <v>55000</v>
      </c>
      <c r="D2072" s="57">
        <v>510000</v>
      </c>
      <c r="E2072" s="57"/>
      <c r="F2072" s="57">
        <v>550611</v>
      </c>
      <c r="G2072" s="58"/>
      <c r="H2072" s="38"/>
      <c r="I2072" s="93" t="str">
        <f t="shared" si="64"/>
        <v/>
      </c>
      <c r="Q2072" s="93" t="str">
        <f t="shared" si="65"/>
        <v>550611</v>
      </c>
    </row>
    <row r="2073" spans="1:17" ht="12.75" customHeight="1">
      <c r="A2073" s="57">
        <v>550612</v>
      </c>
      <c r="B2073" s="58" t="s">
        <v>2167</v>
      </c>
      <c r="C2073" s="57">
        <v>55000</v>
      </c>
      <c r="D2073" s="57">
        <v>510000</v>
      </c>
      <c r="E2073" s="57"/>
      <c r="F2073" s="57">
        <v>550612</v>
      </c>
      <c r="G2073" s="58"/>
      <c r="H2073" s="38"/>
      <c r="I2073" s="93" t="str">
        <f t="shared" si="64"/>
        <v/>
      </c>
      <c r="Q2073" s="93" t="str">
        <f t="shared" si="65"/>
        <v>550612</v>
      </c>
    </row>
    <row r="2074" spans="1:17" ht="12.75" customHeight="1">
      <c r="A2074" s="57">
        <v>550613</v>
      </c>
      <c r="B2074" s="58" t="s">
        <v>2168</v>
      </c>
      <c r="C2074" s="57">
        <v>55000</v>
      </c>
      <c r="D2074" s="57">
        <v>510000</v>
      </c>
      <c r="E2074" s="57"/>
      <c r="F2074" s="57">
        <v>550613</v>
      </c>
      <c r="G2074" s="58"/>
      <c r="H2074" s="38"/>
      <c r="I2074" s="93" t="str">
        <f t="shared" ref="I2074:I2137" si="66">LEFT(H2074,3)</f>
        <v/>
      </c>
      <c r="Q2074" s="93" t="str">
        <f t="shared" si="65"/>
        <v>550613</v>
      </c>
    </row>
    <row r="2075" spans="1:17" ht="12.75" customHeight="1">
      <c r="A2075" s="57">
        <v>550614</v>
      </c>
      <c r="B2075" s="58" t="s">
        <v>2169</v>
      </c>
      <c r="C2075" s="57">
        <v>55000</v>
      </c>
      <c r="D2075" s="57">
        <v>510000</v>
      </c>
      <c r="E2075" s="57"/>
      <c r="F2075" s="57">
        <v>550614</v>
      </c>
      <c r="G2075" s="58"/>
      <c r="H2075" s="38"/>
      <c r="I2075" s="93" t="str">
        <f t="shared" si="66"/>
        <v/>
      </c>
      <c r="Q2075" s="93" t="str">
        <f t="shared" si="65"/>
        <v>550614</v>
      </c>
    </row>
    <row r="2076" spans="1:17" ht="12.75" customHeight="1">
      <c r="A2076" s="57">
        <v>550615</v>
      </c>
      <c r="B2076" s="58" t="s">
        <v>2170</v>
      </c>
      <c r="C2076" s="57">
        <v>55000</v>
      </c>
      <c r="D2076" s="57">
        <v>510000</v>
      </c>
      <c r="E2076" s="57"/>
      <c r="F2076" s="57">
        <v>550615</v>
      </c>
      <c r="G2076" s="58"/>
      <c r="H2076" s="38"/>
      <c r="I2076" s="93" t="str">
        <f t="shared" si="66"/>
        <v/>
      </c>
      <c r="Q2076" s="93" t="str">
        <f t="shared" si="65"/>
        <v>550615</v>
      </c>
    </row>
    <row r="2077" spans="1:17" ht="12.75" customHeight="1">
      <c r="A2077" s="57">
        <v>550616</v>
      </c>
      <c r="B2077" s="58" t="s">
        <v>2171</v>
      </c>
      <c r="C2077" s="57">
        <v>55000</v>
      </c>
      <c r="D2077" s="57">
        <v>510000</v>
      </c>
      <c r="E2077" s="57"/>
      <c r="F2077" s="57">
        <v>550616</v>
      </c>
      <c r="G2077" s="58"/>
      <c r="H2077" s="38"/>
      <c r="I2077" s="93" t="str">
        <f t="shared" si="66"/>
        <v/>
      </c>
      <c r="Q2077" s="93" t="str">
        <f t="shared" si="65"/>
        <v>550616</v>
      </c>
    </row>
    <row r="2078" spans="1:17" ht="12.75" customHeight="1">
      <c r="A2078" s="57">
        <v>550617</v>
      </c>
      <c r="B2078" s="58" t="s">
        <v>2172</v>
      </c>
      <c r="C2078" s="57">
        <v>55000</v>
      </c>
      <c r="D2078" s="57">
        <v>510000</v>
      </c>
      <c r="E2078" s="57"/>
      <c r="F2078" s="57">
        <v>550617</v>
      </c>
      <c r="G2078" s="58"/>
      <c r="H2078" s="38"/>
      <c r="I2078" s="93" t="str">
        <f t="shared" si="66"/>
        <v/>
      </c>
      <c r="Q2078" s="93" t="str">
        <f t="shared" si="65"/>
        <v>550617</v>
      </c>
    </row>
    <row r="2079" spans="1:17" ht="12.75" customHeight="1">
      <c r="A2079" s="57">
        <v>550618</v>
      </c>
      <c r="B2079" s="58" t="s">
        <v>2173</v>
      </c>
      <c r="C2079" s="57">
        <v>55000</v>
      </c>
      <c r="D2079" s="57">
        <v>510000</v>
      </c>
      <c r="E2079" s="57"/>
      <c r="F2079" s="57">
        <v>550618</v>
      </c>
      <c r="G2079" s="58"/>
      <c r="H2079" s="38"/>
      <c r="I2079" s="93" t="str">
        <f t="shared" si="66"/>
        <v/>
      </c>
      <c r="Q2079" s="93" t="str">
        <f t="shared" si="65"/>
        <v>550618</v>
      </c>
    </row>
    <row r="2080" spans="1:17" ht="12.75" customHeight="1">
      <c r="A2080" s="57">
        <v>550619</v>
      </c>
      <c r="B2080" s="58" t="s">
        <v>2174</v>
      </c>
      <c r="C2080" s="57">
        <v>55000</v>
      </c>
      <c r="D2080" s="57">
        <v>510000</v>
      </c>
      <c r="E2080" s="57"/>
      <c r="F2080" s="57">
        <v>550619</v>
      </c>
      <c r="G2080" s="58"/>
      <c r="H2080" s="38"/>
      <c r="I2080" s="93" t="str">
        <f t="shared" si="66"/>
        <v/>
      </c>
      <c r="Q2080" s="93" t="str">
        <f t="shared" si="65"/>
        <v>550619</v>
      </c>
    </row>
    <row r="2081" spans="1:17" ht="12.75" customHeight="1">
      <c r="A2081" s="57">
        <v>550620</v>
      </c>
      <c r="B2081" s="58" t="s">
        <v>2472</v>
      </c>
      <c r="C2081" s="57">
        <v>55000</v>
      </c>
      <c r="D2081" s="57">
        <v>510000</v>
      </c>
      <c r="E2081" s="57"/>
      <c r="F2081" s="57">
        <v>550620</v>
      </c>
      <c r="G2081" s="58"/>
      <c r="H2081" s="38"/>
      <c r="I2081" s="93" t="str">
        <f t="shared" si="66"/>
        <v/>
      </c>
      <c r="Q2081" s="93" t="str">
        <f t="shared" si="65"/>
        <v>550620</v>
      </c>
    </row>
    <row r="2082" spans="1:17" ht="12.75" customHeight="1">
      <c r="A2082" s="57">
        <v>550621</v>
      </c>
      <c r="B2082" s="58" t="s">
        <v>2473</v>
      </c>
      <c r="C2082" s="57">
        <v>55000</v>
      </c>
      <c r="D2082" s="57">
        <v>510000</v>
      </c>
      <c r="E2082" s="57"/>
      <c r="F2082" s="57">
        <v>550621</v>
      </c>
      <c r="G2082" s="58"/>
      <c r="H2082" s="38"/>
      <c r="I2082" s="93" t="str">
        <f t="shared" si="66"/>
        <v/>
      </c>
      <c r="Q2082" s="93" t="str">
        <f t="shared" si="65"/>
        <v>550621</v>
      </c>
    </row>
    <row r="2083" spans="1:17" ht="12.75" customHeight="1">
      <c r="A2083" s="57">
        <v>550622</v>
      </c>
      <c r="B2083" s="58" t="s">
        <v>2474</v>
      </c>
      <c r="C2083" s="57">
        <v>55000</v>
      </c>
      <c r="D2083" s="57">
        <v>510000</v>
      </c>
      <c r="E2083" s="57"/>
      <c r="F2083" s="57">
        <v>550622</v>
      </c>
      <c r="G2083" s="58"/>
      <c r="H2083" s="38"/>
      <c r="I2083" s="93" t="str">
        <f t="shared" si="66"/>
        <v/>
      </c>
      <c r="Q2083" s="93" t="str">
        <f t="shared" si="65"/>
        <v>550622</v>
      </c>
    </row>
    <row r="2084" spans="1:17" ht="12.75" customHeight="1">
      <c r="A2084" s="57">
        <v>550623</v>
      </c>
      <c r="B2084" s="58" t="s">
        <v>2475</v>
      </c>
      <c r="C2084" s="57">
        <v>55000</v>
      </c>
      <c r="D2084" s="57">
        <v>510000</v>
      </c>
      <c r="E2084" s="57"/>
      <c r="F2084" s="57">
        <v>550623</v>
      </c>
      <c r="G2084" s="58"/>
      <c r="H2084" s="38"/>
      <c r="I2084" s="93" t="str">
        <f t="shared" si="66"/>
        <v/>
      </c>
      <c r="Q2084" s="93" t="str">
        <f t="shared" si="65"/>
        <v>550623</v>
      </c>
    </row>
    <row r="2085" spans="1:17" ht="12.75" customHeight="1">
      <c r="A2085" s="57">
        <v>550624</v>
      </c>
      <c r="B2085" s="58" t="s">
        <v>2476</v>
      </c>
      <c r="C2085" s="57">
        <v>55000</v>
      </c>
      <c r="D2085" s="57">
        <v>510000</v>
      </c>
      <c r="E2085" s="57"/>
      <c r="F2085" s="57">
        <v>550624</v>
      </c>
      <c r="G2085" s="58"/>
      <c r="H2085" s="38"/>
      <c r="I2085" s="93" t="str">
        <f t="shared" si="66"/>
        <v/>
      </c>
      <c r="Q2085" s="93" t="str">
        <f t="shared" si="65"/>
        <v>550624</v>
      </c>
    </row>
    <row r="2086" spans="1:17" ht="12.75" customHeight="1">
      <c r="A2086" s="57">
        <v>550625</v>
      </c>
      <c r="B2086" s="58" t="s">
        <v>2477</v>
      </c>
      <c r="C2086" s="57">
        <v>55000</v>
      </c>
      <c r="D2086" s="57">
        <v>510000</v>
      </c>
      <c r="E2086" s="57"/>
      <c r="F2086" s="57">
        <v>550625</v>
      </c>
      <c r="G2086" s="58"/>
      <c r="H2086" s="38"/>
      <c r="I2086" s="93" t="str">
        <f t="shared" si="66"/>
        <v/>
      </c>
      <c r="Q2086" s="93" t="str">
        <f t="shared" si="65"/>
        <v>550625</v>
      </c>
    </row>
    <row r="2087" spans="1:17" ht="12.75" customHeight="1">
      <c r="A2087" s="57">
        <v>550626</v>
      </c>
      <c r="B2087" s="58" t="s">
        <v>2478</v>
      </c>
      <c r="C2087" s="57">
        <v>55000</v>
      </c>
      <c r="D2087" s="57">
        <v>510000</v>
      </c>
      <c r="E2087" s="57"/>
      <c r="F2087" s="57">
        <v>550626</v>
      </c>
      <c r="G2087" s="58"/>
      <c r="H2087" s="38"/>
      <c r="I2087" s="93" t="str">
        <f t="shared" si="66"/>
        <v/>
      </c>
      <c r="Q2087" s="93" t="str">
        <f t="shared" si="65"/>
        <v>550626</v>
      </c>
    </row>
    <row r="2088" spans="1:17" ht="12.75" customHeight="1">
      <c r="A2088" s="105">
        <v>550627</v>
      </c>
      <c r="B2088" s="38" t="s">
        <v>7028</v>
      </c>
      <c r="C2088" s="1055">
        <v>55000</v>
      </c>
      <c r="D2088" s="1055">
        <v>510000</v>
      </c>
      <c r="E2088" s="1055"/>
      <c r="F2088" s="1055">
        <v>550627</v>
      </c>
      <c r="G2088" s="38"/>
      <c r="H2088" s="38"/>
      <c r="I2088" s="93" t="str">
        <f t="shared" si="66"/>
        <v/>
      </c>
      <c r="Q2088" s="93" t="str">
        <f t="shared" si="65"/>
        <v>550627</v>
      </c>
    </row>
    <row r="2089" spans="1:17" ht="12.75" customHeight="1">
      <c r="A2089" s="57">
        <v>550628</v>
      </c>
      <c r="B2089" s="58" t="s">
        <v>2479</v>
      </c>
      <c r="C2089" s="57">
        <v>55000</v>
      </c>
      <c r="D2089" s="57">
        <v>510000</v>
      </c>
      <c r="E2089" s="57"/>
      <c r="F2089" s="57">
        <v>550628</v>
      </c>
      <c r="G2089" s="58"/>
      <c r="H2089" s="38"/>
      <c r="I2089" s="93" t="str">
        <f t="shared" si="66"/>
        <v/>
      </c>
      <c r="Q2089" s="93" t="str">
        <f t="shared" si="65"/>
        <v>550628</v>
      </c>
    </row>
    <row r="2090" spans="1:17" ht="12.75" customHeight="1">
      <c r="A2090" s="57">
        <v>550629</v>
      </c>
      <c r="B2090" s="58" t="s">
        <v>2480</v>
      </c>
      <c r="C2090" s="57">
        <v>55000</v>
      </c>
      <c r="D2090" s="57">
        <v>510000</v>
      </c>
      <c r="E2090" s="57"/>
      <c r="F2090" s="57">
        <v>550629</v>
      </c>
      <c r="G2090" s="58"/>
      <c r="H2090" s="38"/>
      <c r="I2090" s="93" t="str">
        <f t="shared" si="66"/>
        <v/>
      </c>
      <c r="Q2090" s="93" t="str">
        <f t="shared" si="65"/>
        <v>550629</v>
      </c>
    </row>
    <row r="2091" spans="1:17" ht="12.75" customHeight="1">
      <c r="A2091" s="57">
        <v>550630</v>
      </c>
      <c r="B2091" s="58" t="s">
        <v>2481</v>
      </c>
      <c r="C2091" s="57">
        <v>55000</v>
      </c>
      <c r="D2091" s="57">
        <v>510000</v>
      </c>
      <c r="E2091" s="57"/>
      <c r="F2091" s="57">
        <v>550630</v>
      </c>
      <c r="G2091" s="58"/>
      <c r="H2091" s="38"/>
      <c r="I2091" s="93" t="str">
        <f t="shared" si="66"/>
        <v/>
      </c>
      <c r="Q2091" s="93" t="str">
        <f t="shared" si="65"/>
        <v>550630</v>
      </c>
    </row>
    <row r="2092" spans="1:17" ht="12.75" customHeight="1">
      <c r="A2092" s="57">
        <v>550631</v>
      </c>
      <c r="B2092" s="58" t="s">
        <v>2482</v>
      </c>
      <c r="C2092" s="57">
        <v>55000</v>
      </c>
      <c r="D2092" s="57">
        <v>510000</v>
      </c>
      <c r="E2092" s="57"/>
      <c r="F2092" s="57">
        <v>550631</v>
      </c>
      <c r="G2092" s="58"/>
      <c r="H2092" s="38"/>
      <c r="I2092" s="93" t="str">
        <f t="shared" si="66"/>
        <v/>
      </c>
      <c r="Q2092" s="93" t="str">
        <f t="shared" si="65"/>
        <v>550631</v>
      </c>
    </row>
    <row r="2093" spans="1:17" ht="12.75" customHeight="1">
      <c r="A2093" s="57">
        <v>550632</v>
      </c>
      <c r="B2093" s="58" t="s">
        <v>2483</v>
      </c>
      <c r="C2093" s="57">
        <v>55000</v>
      </c>
      <c r="D2093" s="57">
        <v>510000</v>
      </c>
      <c r="E2093" s="57"/>
      <c r="F2093" s="57">
        <v>550632</v>
      </c>
      <c r="G2093" s="58"/>
      <c r="H2093" s="38"/>
      <c r="I2093" s="93" t="str">
        <f t="shared" si="66"/>
        <v/>
      </c>
      <c r="Q2093" s="93" t="str">
        <f t="shared" si="65"/>
        <v>550632</v>
      </c>
    </row>
    <row r="2094" spans="1:17" ht="12.75" customHeight="1">
      <c r="A2094" s="57">
        <v>550633</v>
      </c>
      <c r="B2094" s="58" t="s">
        <v>2484</v>
      </c>
      <c r="C2094" s="57">
        <v>55000</v>
      </c>
      <c r="D2094" s="57">
        <v>510000</v>
      </c>
      <c r="E2094" s="57"/>
      <c r="F2094" s="57">
        <v>550633</v>
      </c>
      <c r="G2094" s="58"/>
      <c r="H2094" s="38"/>
      <c r="I2094" s="93" t="str">
        <f t="shared" si="66"/>
        <v/>
      </c>
      <c r="Q2094" s="93" t="str">
        <f t="shared" si="65"/>
        <v>550633</v>
      </c>
    </row>
    <row r="2095" spans="1:17" ht="12.75" customHeight="1">
      <c r="A2095" s="57">
        <v>550634</v>
      </c>
      <c r="B2095" s="58" t="s">
        <v>2485</v>
      </c>
      <c r="C2095" s="57">
        <v>55000</v>
      </c>
      <c r="D2095" s="57">
        <v>510000</v>
      </c>
      <c r="E2095" s="57"/>
      <c r="F2095" s="57">
        <v>550634</v>
      </c>
      <c r="G2095" s="58"/>
      <c r="H2095" s="38"/>
      <c r="I2095" s="93" t="str">
        <f t="shared" si="66"/>
        <v/>
      </c>
      <c r="Q2095" s="93" t="str">
        <f t="shared" si="65"/>
        <v>550634</v>
      </c>
    </row>
    <row r="2096" spans="1:17" ht="12.75" customHeight="1">
      <c r="A2096" s="57">
        <v>550635</v>
      </c>
      <c r="B2096" s="58" t="s">
        <v>997</v>
      </c>
      <c r="C2096" s="57">
        <v>55000</v>
      </c>
      <c r="D2096" s="57">
        <v>510000</v>
      </c>
      <c r="E2096" s="57"/>
      <c r="F2096" s="57">
        <v>550635</v>
      </c>
      <c r="G2096" s="58"/>
      <c r="H2096" s="38"/>
      <c r="I2096" s="93" t="str">
        <f t="shared" si="66"/>
        <v/>
      </c>
      <c r="Q2096" s="93" t="str">
        <f t="shared" si="65"/>
        <v>550635</v>
      </c>
    </row>
    <row r="2097" spans="1:17" ht="12.75" customHeight="1">
      <c r="A2097" s="57">
        <v>550636</v>
      </c>
      <c r="B2097" s="58" t="s">
        <v>998</v>
      </c>
      <c r="C2097" s="57">
        <v>55000</v>
      </c>
      <c r="D2097" s="57">
        <v>510000</v>
      </c>
      <c r="E2097" s="57"/>
      <c r="F2097" s="57">
        <v>550636</v>
      </c>
      <c r="G2097" s="58"/>
      <c r="H2097" s="38"/>
      <c r="I2097" s="93" t="str">
        <f t="shared" si="66"/>
        <v/>
      </c>
      <c r="Q2097" s="93" t="str">
        <f t="shared" si="65"/>
        <v>550636</v>
      </c>
    </row>
    <row r="2098" spans="1:17" ht="12.75" customHeight="1">
      <c r="A2098" s="57">
        <v>550637</v>
      </c>
      <c r="B2098" s="58" t="s">
        <v>999</v>
      </c>
      <c r="C2098" s="57">
        <v>55000</v>
      </c>
      <c r="D2098" s="57">
        <v>510000</v>
      </c>
      <c r="E2098" s="57"/>
      <c r="F2098" s="57">
        <v>550637</v>
      </c>
      <c r="G2098" s="58"/>
      <c r="H2098" s="38"/>
      <c r="I2098" s="93" t="str">
        <f t="shared" si="66"/>
        <v/>
      </c>
      <c r="Q2098" s="93" t="str">
        <f t="shared" si="65"/>
        <v>550637</v>
      </c>
    </row>
    <row r="2099" spans="1:17" ht="12.75" customHeight="1">
      <c r="A2099" s="57">
        <v>550638</v>
      </c>
      <c r="B2099" s="58" t="s">
        <v>1000</v>
      </c>
      <c r="C2099" s="57">
        <v>55000</v>
      </c>
      <c r="D2099" s="57">
        <v>510000</v>
      </c>
      <c r="E2099" s="57"/>
      <c r="F2099" s="57">
        <v>550638</v>
      </c>
      <c r="G2099" s="58"/>
      <c r="H2099" s="38"/>
      <c r="I2099" s="93" t="str">
        <f t="shared" si="66"/>
        <v/>
      </c>
      <c r="Q2099" s="93" t="str">
        <f t="shared" si="65"/>
        <v>550638</v>
      </c>
    </row>
    <row r="2100" spans="1:17" ht="12.75" customHeight="1">
      <c r="A2100" s="57">
        <v>550639</v>
      </c>
      <c r="B2100" s="58" t="s">
        <v>1001</v>
      </c>
      <c r="C2100" s="57">
        <v>55000</v>
      </c>
      <c r="D2100" s="57">
        <v>510000</v>
      </c>
      <c r="E2100" s="57"/>
      <c r="F2100" s="57">
        <v>550639</v>
      </c>
      <c r="G2100" s="58"/>
      <c r="H2100" s="38"/>
      <c r="I2100" s="93" t="str">
        <f t="shared" si="66"/>
        <v/>
      </c>
      <c r="Q2100" s="93" t="str">
        <f t="shared" si="65"/>
        <v>550639</v>
      </c>
    </row>
    <row r="2101" spans="1:17" ht="12.75" customHeight="1">
      <c r="A2101" s="57">
        <v>550640</v>
      </c>
      <c r="B2101" s="58" t="s">
        <v>1002</v>
      </c>
      <c r="C2101" s="57">
        <v>55000</v>
      </c>
      <c r="D2101" s="57">
        <v>510000</v>
      </c>
      <c r="E2101" s="57"/>
      <c r="F2101" s="57">
        <v>550640</v>
      </c>
      <c r="G2101" s="58"/>
      <c r="H2101" s="38"/>
      <c r="I2101" s="93" t="str">
        <f t="shared" si="66"/>
        <v/>
      </c>
      <c r="Q2101" s="93" t="str">
        <f t="shared" si="65"/>
        <v>550640</v>
      </c>
    </row>
    <row r="2102" spans="1:17" ht="12.75" customHeight="1">
      <c r="A2102" s="57">
        <v>550641</v>
      </c>
      <c r="B2102" s="58" t="s">
        <v>1003</v>
      </c>
      <c r="C2102" s="57">
        <v>55000</v>
      </c>
      <c r="D2102" s="57">
        <v>510000</v>
      </c>
      <c r="E2102" s="57"/>
      <c r="F2102" s="57">
        <v>550641</v>
      </c>
      <c r="G2102" s="58"/>
      <c r="H2102" s="38"/>
      <c r="I2102" s="93" t="str">
        <f t="shared" si="66"/>
        <v/>
      </c>
      <c r="Q2102" s="93" t="str">
        <f t="shared" si="65"/>
        <v>550641</v>
      </c>
    </row>
    <row r="2103" spans="1:17" ht="12.75" customHeight="1">
      <c r="A2103" s="57">
        <v>550642</v>
      </c>
      <c r="B2103" s="58" t="s">
        <v>1004</v>
      </c>
      <c r="C2103" s="57">
        <v>55000</v>
      </c>
      <c r="D2103" s="57">
        <v>510000</v>
      </c>
      <c r="E2103" s="57"/>
      <c r="F2103" s="57">
        <v>550642</v>
      </c>
      <c r="G2103" s="58"/>
      <c r="H2103" s="38"/>
      <c r="I2103" s="93" t="str">
        <f t="shared" si="66"/>
        <v/>
      </c>
      <c r="Q2103" s="93" t="str">
        <f t="shared" si="65"/>
        <v>550642</v>
      </c>
    </row>
    <row r="2104" spans="1:17" ht="12.75" customHeight="1">
      <c r="A2104" s="57">
        <v>550643</v>
      </c>
      <c r="B2104" s="58" t="s">
        <v>1005</v>
      </c>
      <c r="C2104" s="57">
        <v>55000</v>
      </c>
      <c r="D2104" s="57">
        <v>510000</v>
      </c>
      <c r="E2104" s="57"/>
      <c r="F2104" s="57">
        <v>550643</v>
      </c>
      <c r="G2104" s="58"/>
      <c r="H2104" s="38"/>
      <c r="I2104" s="93" t="str">
        <f t="shared" si="66"/>
        <v/>
      </c>
      <c r="Q2104" s="93" t="str">
        <f t="shared" si="65"/>
        <v>550643</v>
      </c>
    </row>
    <row r="2105" spans="1:17" ht="12.75" customHeight="1">
      <c r="A2105" s="57">
        <v>550644</v>
      </c>
      <c r="B2105" s="58" t="s">
        <v>1006</v>
      </c>
      <c r="C2105" s="57">
        <v>55000</v>
      </c>
      <c r="D2105" s="57">
        <v>510000</v>
      </c>
      <c r="E2105" s="57"/>
      <c r="F2105" s="57">
        <v>550644</v>
      </c>
      <c r="G2105" s="58"/>
      <c r="H2105" s="38"/>
      <c r="I2105" s="93" t="str">
        <f t="shared" si="66"/>
        <v/>
      </c>
      <c r="Q2105" s="93" t="str">
        <f t="shared" si="65"/>
        <v>550644</v>
      </c>
    </row>
    <row r="2106" spans="1:17" ht="12.75" customHeight="1">
      <c r="A2106" s="57">
        <v>550645</v>
      </c>
      <c r="B2106" s="58" t="s">
        <v>1007</v>
      </c>
      <c r="C2106" s="57">
        <v>55000</v>
      </c>
      <c r="D2106" s="57">
        <v>510000</v>
      </c>
      <c r="E2106" s="57"/>
      <c r="F2106" s="57">
        <v>550645</v>
      </c>
      <c r="G2106" s="58"/>
      <c r="H2106" s="38"/>
      <c r="I2106" s="93" t="str">
        <f t="shared" si="66"/>
        <v/>
      </c>
      <c r="Q2106" s="93" t="str">
        <f t="shared" si="65"/>
        <v>550645</v>
      </c>
    </row>
    <row r="2107" spans="1:17" ht="12.75" customHeight="1">
      <c r="A2107" s="57">
        <v>550646</v>
      </c>
      <c r="B2107" s="58" t="s">
        <v>1008</v>
      </c>
      <c r="C2107" s="57">
        <v>55000</v>
      </c>
      <c r="D2107" s="57">
        <v>510000</v>
      </c>
      <c r="E2107" s="57"/>
      <c r="F2107" s="57">
        <v>550646</v>
      </c>
      <c r="G2107" s="58"/>
      <c r="H2107" s="38"/>
      <c r="I2107" s="93" t="str">
        <f t="shared" si="66"/>
        <v/>
      </c>
      <c r="Q2107" s="93" t="str">
        <f t="shared" si="65"/>
        <v>550646</v>
      </c>
    </row>
    <row r="2108" spans="1:17" ht="12.75" customHeight="1">
      <c r="A2108" s="57">
        <v>550647</v>
      </c>
      <c r="B2108" s="58" t="s">
        <v>1009</v>
      </c>
      <c r="C2108" s="57">
        <v>55000</v>
      </c>
      <c r="D2108" s="57">
        <v>510000</v>
      </c>
      <c r="E2108" s="57"/>
      <c r="F2108" s="57">
        <v>550647</v>
      </c>
      <c r="G2108" s="58"/>
      <c r="H2108" s="38"/>
      <c r="I2108" s="93" t="str">
        <f t="shared" si="66"/>
        <v/>
      </c>
      <c r="Q2108" s="93" t="str">
        <f t="shared" si="65"/>
        <v>550647</v>
      </c>
    </row>
    <row r="2109" spans="1:17" ht="12.75" customHeight="1">
      <c r="A2109" s="57">
        <v>550648</v>
      </c>
      <c r="B2109" s="58" t="s">
        <v>1010</v>
      </c>
      <c r="C2109" s="57">
        <v>55000</v>
      </c>
      <c r="D2109" s="57">
        <v>510000</v>
      </c>
      <c r="E2109" s="57"/>
      <c r="F2109" s="57">
        <v>550648</v>
      </c>
      <c r="G2109" s="58"/>
      <c r="H2109" s="38"/>
      <c r="I2109" s="93" t="str">
        <f t="shared" si="66"/>
        <v/>
      </c>
      <c r="Q2109" s="93" t="str">
        <f t="shared" si="65"/>
        <v>550648</v>
      </c>
    </row>
    <row r="2110" spans="1:17" ht="12.75" customHeight="1">
      <c r="A2110" s="57">
        <v>550649</v>
      </c>
      <c r="B2110" s="58" t="s">
        <v>1011</v>
      </c>
      <c r="C2110" s="57">
        <v>55000</v>
      </c>
      <c r="D2110" s="57">
        <v>510000</v>
      </c>
      <c r="E2110" s="57"/>
      <c r="F2110" s="57">
        <v>550649</v>
      </c>
      <c r="G2110" s="58"/>
      <c r="H2110" s="38"/>
      <c r="I2110" s="93" t="str">
        <f t="shared" si="66"/>
        <v/>
      </c>
      <c r="Q2110" s="93" t="str">
        <f t="shared" si="65"/>
        <v>550649</v>
      </c>
    </row>
    <row r="2111" spans="1:17" ht="12.75" customHeight="1">
      <c r="A2111" s="57">
        <v>550650</v>
      </c>
      <c r="B2111" s="58" t="s">
        <v>2498</v>
      </c>
      <c r="C2111" s="57">
        <v>55000</v>
      </c>
      <c r="D2111" s="57">
        <v>510000</v>
      </c>
      <c r="E2111" s="57"/>
      <c r="F2111" s="57">
        <v>550650</v>
      </c>
      <c r="G2111" s="58"/>
      <c r="H2111" s="38"/>
      <c r="I2111" s="93" t="str">
        <f t="shared" si="66"/>
        <v/>
      </c>
      <c r="Q2111" s="93" t="str">
        <f t="shared" si="65"/>
        <v>550650</v>
      </c>
    </row>
    <row r="2112" spans="1:17" ht="12.75" customHeight="1">
      <c r="A2112" s="57">
        <v>550651</v>
      </c>
      <c r="B2112" s="58" t="s">
        <v>2499</v>
      </c>
      <c r="C2112" s="57">
        <v>55000</v>
      </c>
      <c r="D2112" s="57">
        <v>510000</v>
      </c>
      <c r="E2112" s="57"/>
      <c r="F2112" s="57">
        <v>550651</v>
      </c>
      <c r="G2112" s="58"/>
      <c r="H2112" s="38"/>
      <c r="I2112" s="93" t="str">
        <f t="shared" si="66"/>
        <v/>
      </c>
      <c r="Q2112" s="93" t="str">
        <f t="shared" si="65"/>
        <v>550651</v>
      </c>
    </row>
    <row r="2113" spans="1:17" ht="12.75" customHeight="1">
      <c r="A2113" s="57">
        <v>550652</v>
      </c>
      <c r="B2113" s="58" t="s">
        <v>2500</v>
      </c>
      <c r="C2113" s="57">
        <v>55000</v>
      </c>
      <c r="D2113" s="57">
        <v>510000</v>
      </c>
      <c r="E2113" s="57"/>
      <c r="F2113" s="57">
        <v>550652</v>
      </c>
      <c r="G2113" s="58"/>
      <c r="H2113" s="38"/>
      <c r="I2113" s="93" t="str">
        <f t="shared" si="66"/>
        <v/>
      </c>
      <c r="Q2113" s="93" t="str">
        <f t="shared" si="65"/>
        <v>550652</v>
      </c>
    </row>
    <row r="2114" spans="1:17" ht="12.75" customHeight="1">
      <c r="A2114" s="57">
        <v>550653</v>
      </c>
      <c r="B2114" s="58" t="s">
        <v>2501</v>
      </c>
      <c r="C2114" s="57">
        <v>55000</v>
      </c>
      <c r="D2114" s="57">
        <v>510000</v>
      </c>
      <c r="E2114" s="57"/>
      <c r="F2114" s="57">
        <v>550653</v>
      </c>
      <c r="G2114" s="58"/>
      <c r="H2114" s="38"/>
      <c r="I2114" s="93" t="str">
        <f t="shared" si="66"/>
        <v/>
      </c>
      <c r="Q2114" s="93" t="str">
        <f t="shared" si="65"/>
        <v>550653</v>
      </c>
    </row>
    <row r="2115" spans="1:17" ht="12.75" customHeight="1">
      <c r="A2115" s="57">
        <v>550654</v>
      </c>
      <c r="B2115" s="58" t="s">
        <v>2502</v>
      </c>
      <c r="C2115" s="57">
        <v>55000</v>
      </c>
      <c r="D2115" s="57">
        <v>510000</v>
      </c>
      <c r="E2115" s="57"/>
      <c r="F2115" s="57">
        <v>550654</v>
      </c>
      <c r="G2115" s="58"/>
      <c r="H2115" s="38"/>
      <c r="I2115" s="93" t="str">
        <f t="shared" si="66"/>
        <v/>
      </c>
      <c r="Q2115" s="93" t="str">
        <f t="shared" si="65"/>
        <v>550654</v>
      </c>
    </row>
    <row r="2116" spans="1:17" ht="12.75" customHeight="1">
      <c r="A2116" s="57">
        <v>550655</v>
      </c>
      <c r="B2116" s="58" t="s">
        <v>2503</v>
      </c>
      <c r="C2116" s="57">
        <v>55000</v>
      </c>
      <c r="D2116" s="57">
        <v>510000</v>
      </c>
      <c r="E2116" s="57"/>
      <c r="F2116" s="57">
        <v>550655</v>
      </c>
      <c r="G2116" s="58"/>
      <c r="H2116" s="38"/>
      <c r="I2116" s="93" t="str">
        <f t="shared" si="66"/>
        <v/>
      </c>
      <c r="Q2116" s="93" t="str">
        <f t="shared" si="65"/>
        <v>550655</v>
      </c>
    </row>
    <row r="2117" spans="1:17" ht="12.75" customHeight="1">
      <c r="A2117" s="57">
        <v>550656</v>
      </c>
      <c r="B2117" s="58" t="s">
        <v>2504</v>
      </c>
      <c r="C2117" s="57">
        <v>55000</v>
      </c>
      <c r="D2117" s="57">
        <v>510000</v>
      </c>
      <c r="E2117" s="57"/>
      <c r="F2117" s="57">
        <v>550656</v>
      </c>
      <c r="G2117" s="58"/>
      <c r="H2117" s="38"/>
      <c r="I2117" s="93" t="str">
        <f t="shared" si="66"/>
        <v/>
      </c>
      <c r="Q2117" s="93" t="str">
        <f t="shared" si="65"/>
        <v>550656</v>
      </c>
    </row>
    <row r="2118" spans="1:17" ht="12.75" customHeight="1">
      <c r="A2118" s="57">
        <v>550657</v>
      </c>
      <c r="B2118" s="58" t="s">
        <v>2505</v>
      </c>
      <c r="C2118" s="57">
        <v>55000</v>
      </c>
      <c r="D2118" s="57">
        <v>510000</v>
      </c>
      <c r="E2118" s="57"/>
      <c r="F2118" s="57">
        <v>550657</v>
      </c>
      <c r="G2118" s="58"/>
      <c r="H2118" s="38"/>
      <c r="I2118" s="93" t="str">
        <f t="shared" si="66"/>
        <v/>
      </c>
      <c r="Q2118" s="93" t="str">
        <f t="shared" si="65"/>
        <v>550657</v>
      </c>
    </row>
    <row r="2119" spans="1:17" ht="12.75" customHeight="1">
      <c r="A2119" s="57">
        <v>550658</v>
      </c>
      <c r="B2119" s="58" t="s">
        <v>2506</v>
      </c>
      <c r="C2119" s="57">
        <v>55000</v>
      </c>
      <c r="D2119" s="57">
        <v>510000</v>
      </c>
      <c r="E2119" s="57"/>
      <c r="F2119" s="57">
        <v>550658</v>
      </c>
      <c r="G2119" s="58"/>
      <c r="H2119" s="38"/>
      <c r="I2119" s="93" t="str">
        <f t="shared" si="66"/>
        <v/>
      </c>
      <c r="Q2119" s="93" t="str">
        <f t="shared" si="65"/>
        <v>550658</v>
      </c>
    </row>
    <row r="2120" spans="1:17" ht="12.75" customHeight="1">
      <c r="A2120" s="57">
        <v>550659</v>
      </c>
      <c r="B2120" s="58" t="s">
        <v>2507</v>
      </c>
      <c r="C2120" s="57">
        <v>55000</v>
      </c>
      <c r="D2120" s="57">
        <v>510000</v>
      </c>
      <c r="E2120" s="57"/>
      <c r="F2120" s="57">
        <v>550659</v>
      </c>
      <c r="G2120" s="58"/>
      <c r="H2120" s="38"/>
      <c r="I2120" s="93" t="str">
        <f t="shared" si="66"/>
        <v/>
      </c>
      <c r="Q2120" s="93" t="str">
        <f t="shared" si="65"/>
        <v>550659</v>
      </c>
    </row>
    <row r="2121" spans="1:17" ht="12.75" customHeight="1">
      <c r="A2121" s="57">
        <v>550660</v>
      </c>
      <c r="B2121" s="58" t="s">
        <v>2508</v>
      </c>
      <c r="C2121" s="57">
        <v>55000</v>
      </c>
      <c r="D2121" s="57">
        <v>510000</v>
      </c>
      <c r="E2121" s="57"/>
      <c r="F2121" s="57">
        <v>550660</v>
      </c>
      <c r="G2121" s="58"/>
      <c r="H2121" s="38"/>
      <c r="I2121" s="93" t="str">
        <f t="shared" si="66"/>
        <v/>
      </c>
      <c r="Q2121" s="93" t="str">
        <f t="shared" si="65"/>
        <v>550660</v>
      </c>
    </row>
    <row r="2122" spans="1:17" ht="12.75" customHeight="1">
      <c r="A2122" s="57">
        <v>550661</v>
      </c>
      <c r="B2122" s="58" t="s">
        <v>2509</v>
      </c>
      <c r="C2122" s="57">
        <v>55000</v>
      </c>
      <c r="D2122" s="57">
        <v>510000</v>
      </c>
      <c r="E2122" s="57"/>
      <c r="F2122" s="57">
        <v>550661</v>
      </c>
      <c r="G2122" s="58"/>
      <c r="H2122" s="38"/>
      <c r="I2122" s="93" t="str">
        <f t="shared" si="66"/>
        <v/>
      </c>
      <c r="Q2122" s="93" t="str">
        <f t="shared" si="65"/>
        <v>550661</v>
      </c>
    </row>
    <row r="2123" spans="1:17" ht="12.75" customHeight="1">
      <c r="A2123" s="57">
        <v>550662</v>
      </c>
      <c r="B2123" s="58" t="s">
        <v>2510</v>
      </c>
      <c r="C2123" s="57">
        <v>55000</v>
      </c>
      <c r="D2123" s="57">
        <v>510000</v>
      </c>
      <c r="E2123" s="57"/>
      <c r="F2123" s="57">
        <v>550662</v>
      </c>
      <c r="G2123" s="58"/>
      <c r="H2123" s="38"/>
      <c r="I2123" s="93" t="str">
        <f t="shared" si="66"/>
        <v/>
      </c>
      <c r="Q2123" s="93" t="str">
        <f t="shared" si="65"/>
        <v>550662</v>
      </c>
    </row>
    <row r="2124" spans="1:17" ht="12.75" customHeight="1">
      <c r="A2124" s="57">
        <v>550663</v>
      </c>
      <c r="B2124" s="58" t="s">
        <v>2511</v>
      </c>
      <c r="C2124" s="57">
        <v>55000</v>
      </c>
      <c r="D2124" s="57">
        <v>510000</v>
      </c>
      <c r="E2124" s="57"/>
      <c r="F2124" s="57">
        <v>550663</v>
      </c>
      <c r="G2124" s="58"/>
      <c r="H2124" s="38"/>
      <c r="I2124" s="93" t="str">
        <f t="shared" si="66"/>
        <v/>
      </c>
      <c r="Q2124" s="93" t="str">
        <f t="shared" si="65"/>
        <v>550663</v>
      </c>
    </row>
    <row r="2125" spans="1:17" ht="12.75" customHeight="1">
      <c r="A2125" s="57">
        <v>550664</v>
      </c>
      <c r="B2125" s="58" t="s">
        <v>3308</v>
      </c>
      <c r="C2125" s="57">
        <v>55000</v>
      </c>
      <c r="D2125" s="57">
        <v>510000</v>
      </c>
      <c r="E2125" s="57"/>
      <c r="F2125" s="57">
        <v>550664</v>
      </c>
      <c r="G2125" s="58"/>
      <c r="H2125" s="38"/>
      <c r="I2125" s="93" t="str">
        <f t="shared" si="66"/>
        <v/>
      </c>
      <c r="Q2125" s="93" t="str">
        <f t="shared" si="65"/>
        <v>550664</v>
      </c>
    </row>
    <row r="2126" spans="1:17" ht="12.75" customHeight="1">
      <c r="A2126" s="57">
        <v>550665</v>
      </c>
      <c r="B2126" s="58" t="s">
        <v>3309</v>
      </c>
      <c r="C2126" s="57">
        <v>55000</v>
      </c>
      <c r="D2126" s="57">
        <v>510000</v>
      </c>
      <c r="E2126" s="57"/>
      <c r="F2126" s="57">
        <v>550665</v>
      </c>
      <c r="G2126" s="58"/>
      <c r="H2126" s="38"/>
      <c r="I2126" s="93" t="str">
        <f t="shared" si="66"/>
        <v/>
      </c>
      <c r="Q2126" s="93" t="str">
        <f t="shared" ref="Q2126:Q2189" si="67">TEXT($A2126,0)</f>
        <v>550665</v>
      </c>
    </row>
    <row r="2127" spans="1:17" ht="12.75" customHeight="1">
      <c r="A2127" s="57">
        <v>550666</v>
      </c>
      <c r="B2127" s="58" t="s">
        <v>3310</v>
      </c>
      <c r="C2127" s="57">
        <v>55000</v>
      </c>
      <c r="D2127" s="57">
        <v>510000</v>
      </c>
      <c r="E2127" s="57"/>
      <c r="F2127" s="57">
        <v>550666</v>
      </c>
      <c r="G2127" s="58"/>
      <c r="H2127" s="38"/>
      <c r="I2127" s="93" t="str">
        <f t="shared" si="66"/>
        <v/>
      </c>
      <c r="Q2127" s="93" t="str">
        <f t="shared" si="67"/>
        <v>550666</v>
      </c>
    </row>
    <row r="2128" spans="1:17" ht="12.75" customHeight="1">
      <c r="A2128" s="57">
        <v>550667</v>
      </c>
      <c r="B2128" s="58" t="s">
        <v>3311</v>
      </c>
      <c r="C2128" s="57">
        <v>55000</v>
      </c>
      <c r="D2128" s="57">
        <v>510000</v>
      </c>
      <c r="E2128" s="57"/>
      <c r="F2128" s="57">
        <v>550667</v>
      </c>
      <c r="G2128" s="58"/>
      <c r="H2128" s="38"/>
      <c r="I2128" s="93" t="str">
        <f t="shared" si="66"/>
        <v/>
      </c>
      <c r="Q2128" s="93" t="str">
        <f t="shared" si="67"/>
        <v>550667</v>
      </c>
    </row>
    <row r="2129" spans="1:17" ht="12.75" customHeight="1">
      <c r="A2129" s="57">
        <v>550668</v>
      </c>
      <c r="B2129" s="58" t="s">
        <v>3312</v>
      </c>
      <c r="C2129" s="57">
        <v>55000</v>
      </c>
      <c r="D2129" s="57">
        <v>510000</v>
      </c>
      <c r="E2129" s="57"/>
      <c r="F2129" s="57">
        <v>550668</v>
      </c>
      <c r="G2129" s="58"/>
      <c r="H2129" s="38"/>
      <c r="I2129" s="93" t="str">
        <f t="shared" si="66"/>
        <v/>
      </c>
      <c r="Q2129" s="93" t="str">
        <f t="shared" si="67"/>
        <v>550668</v>
      </c>
    </row>
    <row r="2130" spans="1:17" ht="12.75" customHeight="1">
      <c r="A2130" s="57">
        <v>550669</v>
      </c>
      <c r="B2130" s="58" t="s">
        <v>3313</v>
      </c>
      <c r="C2130" s="57">
        <v>55000</v>
      </c>
      <c r="D2130" s="57">
        <v>510000</v>
      </c>
      <c r="E2130" s="57"/>
      <c r="F2130" s="57">
        <v>550669</v>
      </c>
      <c r="G2130" s="58"/>
      <c r="H2130" s="38"/>
      <c r="I2130" s="93" t="str">
        <f t="shared" si="66"/>
        <v/>
      </c>
      <c r="Q2130" s="93" t="str">
        <f t="shared" si="67"/>
        <v>550669</v>
      </c>
    </row>
    <row r="2131" spans="1:17" ht="12.75" customHeight="1">
      <c r="A2131" s="57">
        <v>550670</v>
      </c>
      <c r="B2131" s="58" t="s">
        <v>3314</v>
      </c>
      <c r="C2131" s="57">
        <v>55000</v>
      </c>
      <c r="D2131" s="57">
        <v>510000</v>
      </c>
      <c r="E2131" s="57"/>
      <c r="F2131" s="57">
        <v>550670</v>
      </c>
      <c r="G2131" s="58"/>
      <c r="H2131" s="38"/>
      <c r="I2131" s="93" t="str">
        <f t="shared" si="66"/>
        <v/>
      </c>
      <c r="Q2131" s="93" t="str">
        <f t="shared" si="67"/>
        <v>550670</v>
      </c>
    </row>
    <row r="2132" spans="1:17" ht="12.75" customHeight="1">
      <c r="A2132" s="57">
        <v>550671</v>
      </c>
      <c r="B2132" s="58" t="s">
        <v>3567</v>
      </c>
      <c r="C2132" s="57">
        <v>55000</v>
      </c>
      <c r="D2132" s="57">
        <v>510000</v>
      </c>
      <c r="E2132" s="57"/>
      <c r="F2132" s="57">
        <v>550671</v>
      </c>
      <c r="G2132" s="58"/>
      <c r="H2132" s="38"/>
      <c r="I2132" s="93" t="str">
        <f t="shared" si="66"/>
        <v/>
      </c>
      <c r="Q2132" s="93" t="str">
        <f t="shared" si="67"/>
        <v>550671</v>
      </c>
    </row>
    <row r="2133" spans="1:17" ht="12.75" customHeight="1">
      <c r="A2133" s="57">
        <v>550672</v>
      </c>
      <c r="B2133" s="58" t="s">
        <v>3568</v>
      </c>
      <c r="C2133" s="57">
        <v>55000</v>
      </c>
      <c r="D2133" s="57">
        <v>510000</v>
      </c>
      <c r="E2133" s="57"/>
      <c r="F2133" s="57">
        <v>550672</v>
      </c>
      <c r="G2133" s="58"/>
      <c r="H2133" s="38"/>
      <c r="I2133" s="93" t="str">
        <f t="shared" si="66"/>
        <v/>
      </c>
      <c r="Q2133" s="93" t="str">
        <f t="shared" si="67"/>
        <v>550672</v>
      </c>
    </row>
    <row r="2134" spans="1:17" ht="12.75" customHeight="1">
      <c r="A2134" s="57">
        <v>550673</v>
      </c>
      <c r="B2134" s="58" t="s">
        <v>3569</v>
      </c>
      <c r="C2134" s="57">
        <v>55000</v>
      </c>
      <c r="D2134" s="57">
        <v>510000</v>
      </c>
      <c r="E2134" s="57"/>
      <c r="F2134" s="57">
        <v>550673</v>
      </c>
      <c r="G2134" s="58"/>
      <c r="H2134" s="38"/>
      <c r="I2134" s="93" t="str">
        <f t="shared" si="66"/>
        <v/>
      </c>
      <c r="Q2134" s="93" t="str">
        <f t="shared" si="67"/>
        <v>550673</v>
      </c>
    </row>
    <row r="2135" spans="1:17" ht="12.75" customHeight="1">
      <c r="A2135" s="57">
        <v>550674</v>
      </c>
      <c r="B2135" s="58" t="s">
        <v>3570</v>
      </c>
      <c r="C2135" s="57">
        <v>55000</v>
      </c>
      <c r="D2135" s="57">
        <v>510000</v>
      </c>
      <c r="E2135" s="57"/>
      <c r="F2135" s="57">
        <v>550674</v>
      </c>
      <c r="G2135" s="58"/>
      <c r="H2135" s="38"/>
      <c r="I2135" s="93" t="str">
        <f t="shared" si="66"/>
        <v/>
      </c>
      <c r="Q2135" s="93" t="str">
        <f t="shared" si="67"/>
        <v>550674</v>
      </c>
    </row>
    <row r="2136" spans="1:17" ht="12.75" customHeight="1">
      <c r="A2136" s="57">
        <v>550675</v>
      </c>
      <c r="B2136" s="58" t="s">
        <v>690</v>
      </c>
      <c r="C2136" s="57">
        <v>55000</v>
      </c>
      <c r="D2136" s="57">
        <v>510000</v>
      </c>
      <c r="E2136" s="57"/>
      <c r="F2136" s="57">
        <v>550675</v>
      </c>
      <c r="G2136" s="58"/>
      <c r="H2136" s="38"/>
      <c r="I2136" s="93" t="str">
        <f t="shared" si="66"/>
        <v/>
      </c>
      <c r="Q2136" s="93" t="str">
        <f t="shared" si="67"/>
        <v>550675</v>
      </c>
    </row>
    <row r="2137" spans="1:17" ht="12.75" customHeight="1">
      <c r="A2137" s="57">
        <v>550676</v>
      </c>
      <c r="B2137" s="58" t="s">
        <v>691</v>
      </c>
      <c r="C2137" s="57">
        <v>55000</v>
      </c>
      <c r="D2137" s="57">
        <v>510000</v>
      </c>
      <c r="E2137" s="57"/>
      <c r="F2137" s="57">
        <v>550676</v>
      </c>
      <c r="G2137" s="58"/>
      <c r="H2137" s="38"/>
      <c r="I2137" s="93" t="str">
        <f t="shared" si="66"/>
        <v/>
      </c>
      <c r="Q2137" s="93" t="str">
        <f t="shared" si="67"/>
        <v>550676</v>
      </c>
    </row>
    <row r="2138" spans="1:17" ht="12.75" customHeight="1">
      <c r="A2138" s="57">
        <v>550677</v>
      </c>
      <c r="B2138" s="58" t="s">
        <v>692</v>
      </c>
      <c r="C2138" s="57">
        <v>55000</v>
      </c>
      <c r="D2138" s="57">
        <v>510000</v>
      </c>
      <c r="E2138" s="57"/>
      <c r="F2138" s="57">
        <v>550677</v>
      </c>
      <c r="G2138" s="58"/>
      <c r="H2138" s="38"/>
      <c r="I2138" s="93" t="str">
        <f t="shared" ref="I2138:I2201" si="68">LEFT(H2138,3)</f>
        <v/>
      </c>
      <c r="Q2138" s="93" t="str">
        <f t="shared" si="67"/>
        <v>550677</v>
      </c>
    </row>
    <row r="2139" spans="1:17" ht="12.75" customHeight="1">
      <c r="A2139" s="57">
        <v>550678</v>
      </c>
      <c r="B2139" s="58" t="s">
        <v>693</v>
      </c>
      <c r="C2139" s="57">
        <v>55000</v>
      </c>
      <c r="D2139" s="57">
        <v>510000</v>
      </c>
      <c r="E2139" s="57"/>
      <c r="F2139" s="57">
        <v>550678</v>
      </c>
      <c r="G2139" s="58"/>
      <c r="H2139" s="38"/>
      <c r="I2139" s="93" t="str">
        <f t="shared" si="68"/>
        <v/>
      </c>
      <c r="Q2139" s="93" t="str">
        <f t="shared" si="67"/>
        <v>550678</v>
      </c>
    </row>
    <row r="2140" spans="1:17" ht="12.75" customHeight="1">
      <c r="A2140" s="57">
        <v>550679</v>
      </c>
      <c r="B2140" s="58" t="s">
        <v>694</v>
      </c>
      <c r="C2140" s="57">
        <v>55000</v>
      </c>
      <c r="D2140" s="57">
        <v>510000</v>
      </c>
      <c r="E2140" s="57"/>
      <c r="F2140" s="57">
        <v>550679</v>
      </c>
      <c r="G2140" s="58"/>
      <c r="H2140" s="38"/>
      <c r="I2140" s="93" t="str">
        <f t="shared" si="68"/>
        <v/>
      </c>
      <c r="Q2140" s="93" t="str">
        <f t="shared" si="67"/>
        <v>550679</v>
      </c>
    </row>
    <row r="2141" spans="1:17" ht="12.75" customHeight="1">
      <c r="A2141" s="57">
        <v>550680</v>
      </c>
      <c r="B2141" s="58" t="s">
        <v>695</v>
      </c>
      <c r="C2141" s="57">
        <v>55000</v>
      </c>
      <c r="D2141" s="57">
        <v>510000</v>
      </c>
      <c r="E2141" s="57"/>
      <c r="F2141" s="57">
        <v>550680</v>
      </c>
      <c r="G2141" s="58"/>
      <c r="H2141" s="38"/>
      <c r="I2141" s="93" t="str">
        <f t="shared" si="68"/>
        <v/>
      </c>
      <c r="Q2141" s="93" t="str">
        <f t="shared" si="67"/>
        <v>550680</v>
      </c>
    </row>
    <row r="2142" spans="1:17" ht="12.75" customHeight="1">
      <c r="A2142" s="57">
        <v>550681</v>
      </c>
      <c r="B2142" s="58" t="s">
        <v>696</v>
      </c>
      <c r="C2142" s="57">
        <v>55000</v>
      </c>
      <c r="D2142" s="57">
        <v>510000</v>
      </c>
      <c r="E2142" s="57"/>
      <c r="F2142" s="57">
        <v>550681</v>
      </c>
      <c r="G2142" s="58"/>
      <c r="H2142" s="38"/>
      <c r="I2142" s="93" t="str">
        <f t="shared" si="68"/>
        <v/>
      </c>
      <c r="Q2142" s="93" t="str">
        <f t="shared" si="67"/>
        <v>550681</v>
      </c>
    </row>
    <row r="2143" spans="1:17" ht="12.75" customHeight="1">
      <c r="A2143" s="57">
        <v>550682</v>
      </c>
      <c r="B2143" s="58" t="s">
        <v>697</v>
      </c>
      <c r="C2143" s="57">
        <v>55000</v>
      </c>
      <c r="D2143" s="57">
        <v>510000</v>
      </c>
      <c r="E2143" s="57"/>
      <c r="F2143" s="57">
        <v>550682</v>
      </c>
      <c r="G2143" s="58"/>
      <c r="H2143" s="38"/>
      <c r="I2143" s="93" t="str">
        <f t="shared" si="68"/>
        <v/>
      </c>
      <c r="Q2143" s="93" t="str">
        <f t="shared" si="67"/>
        <v>550682</v>
      </c>
    </row>
    <row r="2144" spans="1:17" ht="12.75" customHeight="1">
      <c r="A2144" s="57">
        <v>550683</v>
      </c>
      <c r="B2144" s="58" t="s">
        <v>698</v>
      </c>
      <c r="C2144" s="57">
        <v>55000</v>
      </c>
      <c r="D2144" s="57">
        <v>510000</v>
      </c>
      <c r="E2144" s="57"/>
      <c r="F2144" s="57">
        <v>550683</v>
      </c>
      <c r="G2144" s="58"/>
      <c r="H2144" s="38"/>
      <c r="I2144" s="93" t="str">
        <f t="shared" si="68"/>
        <v/>
      </c>
      <c r="Q2144" s="93" t="str">
        <f t="shared" si="67"/>
        <v>550683</v>
      </c>
    </row>
    <row r="2145" spans="1:17" ht="12.75" customHeight="1">
      <c r="A2145" s="57">
        <v>550684</v>
      </c>
      <c r="B2145" s="58" t="s">
        <v>699</v>
      </c>
      <c r="C2145" s="57">
        <v>55000</v>
      </c>
      <c r="D2145" s="57">
        <v>510000</v>
      </c>
      <c r="E2145" s="57"/>
      <c r="F2145" s="57">
        <v>550684</v>
      </c>
      <c r="G2145" s="58"/>
      <c r="H2145" s="38"/>
      <c r="I2145" s="93" t="str">
        <f t="shared" si="68"/>
        <v/>
      </c>
      <c r="Q2145" s="93" t="str">
        <f t="shared" si="67"/>
        <v>550684</v>
      </c>
    </row>
    <row r="2146" spans="1:17" ht="12.75" customHeight="1">
      <c r="A2146" s="57">
        <v>550685</v>
      </c>
      <c r="B2146" s="58" t="s">
        <v>700</v>
      </c>
      <c r="C2146" s="57">
        <v>55000</v>
      </c>
      <c r="D2146" s="57">
        <v>510000</v>
      </c>
      <c r="E2146" s="57"/>
      <c r="F2146" s="57">
        <v>550685</v>
      </c>
      <c r="G2146" s="58"/>
      <c r="H2146" s="38"/>
      <c r="I2146" s="93" t="str">
        <f t="shared" si="68"/>
        <v/>
      </c>
      <c r="Q2146" s="93" t="str">
        <f t="shared" si="67"/>
        <v>550685</v>
      </c>
    </row>
    <row r="2147" spans="1:17" ht="12.75" customHeight="1">
      <c r="A2147" s="57">
        <v>550686</v>
      </c>
      <c r="B2147" s="58" t="s">
        <v>1424</v>
      </c>
      <c r="C2147" s="57">
        <v>55000</v>
      </c>
      <c r="D2147" s="57">
        <v>510000</v>
      </c>
      <c r="E2147" s="57"/>
      <c r="F2147" s="57">
        <v>550686</v>
      </c>
      <c r="G2147" s="58"/>
      <c r="H2147" s="38"/>
      <c r="I2147" s="93" t="str">
        <f t="shared" si="68"/>
        <v/>
      </c>
      <c r="Q2147" s="93" t="str">
        <f t="shared" si="67"/>
        <v>550686</v>
      </c>
    </row>
    <row r="2148" spans="1:17" ht="12.75" customHeight="1">
      <c r="A2148" s="57">
        <v>550687</v>
      </c>
      <c r="B2148" s="58" t="s">
        <v>1425</v>
      </c>
      <c r="C2148" s="57">
        <v>55000</v>
      </c>
      <c r="D2148" s="57">
        <v>510000</v>
      </c>
      <c r="E2148" s="57"/>
      <c r="F2148" s="57">
        <v>550687</v>
      </c>
      <c r="G2148" s="58"/>
      <c r="H2148" s="38"/>
      <c r="I2148" s="93" t="str">
        <f t="shared" si="68"/>
        <v/>
      </c>
      <c r="Q2148" s="93" t="str">
        <f t="shared" si="67"/>
        <v>550687</v>
      </c>
    </row>
    <row r="2149" spans="1:17" ht="12.75" customHeight="1">
      <c r="A2149" s="57">
        <v>550688</v>
      </c>
      <c r="B2149" s="58" t="s">
        <v>1426</v>
      </c>
      <c r="C2149" s="57">
        <v>55000</v>
      </c>
      <c r="D2149" s="57">
        <v>510000</v>
      </c>
      <c r="E2149" s="57"/>
      <c r="F2149" s="57">
        <v>550688</v>
      </c>
      <c r="G2149" s="58"/>
      <c r="H2149" s="38"/>
      <c r="I2149" s="93" t="str">
        <f t="shared" si="68"/>
        <v/>
      </c>
      <c r="Q2149" s="93" t="str">
        <f t="shared" si="67"/>
        <v>550688</v>
      </c>
    </row>
    <row r="2150" spans="1:17" ht="12.75" customHeight="1">
      <c r="A2150" s="57">
        <v>550689</v>
      </c>
      <c r="B2150" s="58" t="s">
        <v>1427</v>
      </c>
      <c r="C2150" s="57">
        <v>55000</v>
      </c>
      <c r="D2150" s="57">
        <v>510000</v>
      </c>
      <c r="E2150" s="57"/>
      <c r="F2150" s="57">
        <v>550689</v>
      </c>
      <c r="G2150" s="58"/>
      <c r="H2150" s="38"/>
      <c r="I2150" s="93" t="str">
        <f t="shared" si="68"/>
        <v/>
      </c>
      <c r="Q2150" s="93" t="str">
        <f t="shared" si="67"/>
        <v>550689</v>
      </c>
    </row>
    <row r="2151" spans="1:17" ht="12.75" customHeight="1">
      <c r="A2151" s="57">
        <v>550690</v>
      </c>
      <c r="B2151" s="58" t="s">
        <v>1428</v>
      </c>
      <c r="C2151" s="57">
        <v>55000</v>
      </c>
      <c r="D2151" s="57">
        <v>510000</v>
      </c>
      <c r="E2151" s="57"/>
      <c r="F2151" s="57">
        <v>550690</v>
      </c>
      <c r="G2151" s="58"/>
      <c r="H2151" s="38"/>
      <c r="I2151" s="93" t="str">
        <f t="shared" si="68"/>
        <v/>
      </c>
      <c r="Q2151" s="93" t="str">
        <f t="shared" si="67"/>
        <v>550690</v>
      </c>
    </row>
    <row r="2152" spans="1:17" ht="12.75" customHeight="1">
      <c r="A2152" s="57">
        <v>550691</v>
      </c>
      <c r="B2152" s="58" t="s">
        <v>1429</v>
      </c>
      <c r="C2152" s="57">
        <v>55000</v>
      </c>
      <c r="D2152" s="57">
        <v>510000</v>
      </c>
      <c r="E2152" s="57"/>
      <c r="F2152" s="57">
        <v>550691</v>
      </c>
      <c r="G2152" s="58"/>
      <c r="H2152" s="38"/>
      <c r="I2152" s="93" t="str">
        <f t="shared" si="68"/>
        <v/>
      </c>
      <c r="Q2152" s="93" t="str">
        <f t="shared" si="67"/>
        <v>550691</v>
      </c>
    </row>
    <row r="2153" spans="1:17" ht="12.75" customHeight="1">
      <c r="A2153" s="57">
        <v>550692</v>
      </c>
      <c r="B2153" s="58" t="s">
        <v>1430</v>
      </c>
      <c r="C2153" s="57">
        <v>55000</v>
      </c>
      <c r="D2153" s="57">
        <v>510000</v>
      </c>
      <c r="E2153" s="57"/>
      <c r="F2153" s="57">
        <v>550692</v>
      </c>
      <c r="G2153" s="58"/>
      <c r="H2153" s="38"/>
      <c r="I2153" s="93" t="str">
        <f t="shared" si="68"/>
        <v/>
      </c>
      <c r="Q2153" s="93" t="str">
        <f t="shared" si="67"/>
        <v>550692</v>
      </c>
    </row>
    <row r="2154" spans="1:17" ht="12.75" customHeight="1">
      <c r="A2154" s="57">
        <v>550693</v>
      </c>
      <c r="B2154" s="58" t="s">
        <v>1431</v>
      </c>
      <c r="C2154" s="57">
        <v>55000</v>
      </c>
      <c r="D2154" s="57">
        <v>510000</v>
      </c>
      <c r="E2154" s="57"/>
      <c r="F2154" s="57">
        <v>550693</v>
      </c>
      <c r="G2154" s="58"/>
      <c r="H2154" s="38"/>
      <c r="I2154" s="93" t="str">
        <f t="shared" si="68"/>
        <v/>
      </c>
      <c r="Q2154" s="93" t="str">
        <f t="shared" si="67"/>
        <v>550693</v>
      </c>
    </row>
    <row r="2155" spans="1:17" ht="12.75" customHeight="1">
      <c r="A2155" s="57">
        <v>550694</v>
      </c>
      <c r="B2155" s="58" t="s">
        <v>1432</v>
      </c>
      <c r="C2155" s="57">
        <v>55000</v>
      </c>
      <c r="D2155" s="57">
        <v>510000</v>
      </c>
      <c r="E2155" s="57"/>
      <c r="F2155" s="57">
        <v>550694</v>
      </c>
      <c r="G2155" s="58"/>
      <c r="H2155" s="38"/>
      <c r="I2155" s="93" t="str">
        <f t="shared" si="68"/>
        <v/>
      </c>
      <c r="Q2155" s="93" t="str">
        <f t="shared" si="67"/>
        <v>550694</v>
      </c>
    </row>
    <row r="2156" spans="1:17" ht="12.75" customHeight="1">
      <c r="A2156" s="57">
        <v>550695</v>
      </c>
      <c r="B2156" s="58" t="s">
        <v>1433</v>
      </c>
      <c r="C2156" s="57">
        <v>55000</v>
      </c>
      <c r="D2156" s="57">
        <v>510000</v>
      </c>
      <c r="E2156" s="57"/>
      <c r="F2156" s="57">
        <v>550695</v>
      </c>
      <c r="G2156" s="58"/>
      <c r="H2156" s="38"/>
      <c r="I2156" s="93" t="str">
        <f t="shared" si="68"/>
        <v/>
      </c>
      <c r="Q2156" s="93" t="str">
        <f t="shared" si="67"/>
        <v>550695</v>
      </c>
    </row>
    <row r="2157" spans="1:17" ht="12.75" customHeight="1">
      <c r="A2157" s="57">
        <v>550696</v>
      </c>
      <c r="B2157" s="58" t="s">
        <v>1434</v>
      </c>
      <c r="C2157" s="57">
        <v>55000</v>
      </c>
      <c r="D2157" s="57">
        <v>510000</v>
      </c>
      <c r="E2157" s="57"/>
      <c r="F2157" s="57">
        <v>550696</v>
      </c>
      <c r="G2157" s="58"/>
      <c r="H2157" s="38"/>
      <c r="I2157" s="93" t="str">
        <f t="shared" si="68"/>
        <v/>
      </c>
      <c r="Q2157" s="93" t="str">
        <f t="shared" si="67"/>
        <v>550696</v>
      </c>
    </row>
    <row r="2158" spans="1:17" ht="12.75" customHeight="1">
      <c r="A2158" s="57">
        <v>550697</v>
      </c>
      <c r="B2158" s="58" t="s">
        <v>1435</v>
      </c>
      <c r="C2158" s="57">
        <v>55000</v>
      </c>
      <c r="D2158" s="57">
        <v>510000</v>
      </c>
      <c r="E2158" s="57"/>
      <c r="F2158" s="57">
        <v>550697</v>
      </c>
      <c r="G2158" s="58"/>
      <c r="H2158" s="38"/>
      <c r="I2158" s="93" t="str">
        <f t="shared" si="68"/>
        <v/>
      </c>
      <c r="Q2158" s="93" t="str">
        <f t="shared" si="67"/>
        <v>550697</v>
      </c>
    </row>
    <row r="2159" spans="1:17" ht="12.75" customHeight="1">
      <c r="A2159" s="57">
        <v>550698</v>
      </c>
      <c r="B2159" s="58" t="s">
        <v>1436</v>
      </c>
      <c r="C2159" s="57">
        <v>55000</v>
      </c>
      <c r="D2159" s="57">
        <v>510000</v>
      </c>
      <c r="E2159" s="57"/>
      <c r="F2159" s="57">
        <v>550698</v>
      </c>
      <c r="G2159" s="58"/>
      <c r="H2159" s="38"/>
      <c r="I2159" s="93" t="str">
        <f t="shared" si="68"/>
        <v/>
      </c>
      <c r="Q2159" s="93" t="str">
        <f t="shared" si="67"/>
        <v>550698</v>
      </c>
    </row>
    <row r="2160" spans="1:17" ht="12.75" customHeight="1">
      <c r="A2160" s="57">
        <v>550699</v>
      </c>
      <c r="B2160" s="58" t="s">
        <v>1437</v>
      </c>
      <c r="C2160" s="57">
        <v>55000</v>
      </c>
      <c r="D2160" s="57">
        <v>510000</v>
      </c>
      <c r="E2160" s="57"/>
      <c r="F2160" s="57">
        <v>550699</v>
      </c>
      <c r="G2160" s="58"/>
      <c r="H2160" s="38"/>
      <c r="I2160" s="93" t="str">
        <f t="shared" si="68"/>
        <v/>
      </c>
      <c r="Q2160" s="93" t="str">
        <f t="shared" si="67"/>
        <v>550699</v>
      </c>
    </row>
    <row r="2161" spans="1:16382" ht="12.75" customHeight="1">
      <c r="A2161" s="57">
        <v>550700</v>
      </c>
      <c r="B2161" s="58" t="s">
        <v>1438</v>
      </c>
      <c r="C2161" s="57">
        <v>55000</v>
      </c>
      <c r="D2161" s="57">
        <v>510000</v>
      </c>
      <c r="E2161" s="57"/>
      <c r="F2161" s="57">
        <v>550700</v>
      </c>
      <c r="G2161" s="58"/>
      <c r="H2161" s="38"/>
      <c r="I2161" s="93" t="str">
        <f t="shared" si="68"/>
        <v/>
      </c>
      <c r="N2161" s="58"/>
      <c r="O2161" s="58"/>
      <c r="Q2161" s="93" t="str">
        <f t="shared" si="67"/>
        <v>550700</v>
      </c>
    </row>
    <row r="2162" spans="1:16382" ht="12.75" customHeight="1">
      <c r="A2162" s="57">
        <v>550701</v>
      </c>
      <c r="B2162" s="58" t="s">
        <v>1439</v>
      </c>
      <c r="C2162" s="57">
        <v>55000</v>
      </c>
      <c r="D2162" s="57">
        <v>510000</v>
      </c>
      <c r="E2162" s="57"/>
      <c r="F2162" s="57">
        <v>550701</v>
      </c>
      <c r="G2162" s="58"/>
      <c r="H2162" s="38"/>
      <c r="I2162" s="93" t="str">
        <f t="shared" si="68"/>
        <v/>
      </c>
      <c r="Q2162" s="93" t="str">
        <f t="shared" si="67"/>
        <v>550701</v>
      </c>
    </row>
    <row r="2163" spans="1:16382" ht="12.75" customHeight="1">
      <c r="A2163" s="57">
        <v>550702</v>
      </c>
      <c r="B2163" s="58" t="s">
        <v>1440</v>
      </c>
      <c r="C2163" s="57">
        <v>55000</v>
      </c>
      <c r="D2163" s="57">
        <v>510000</v>
      </c>
      <c r="E2163" s="57"/>
      <c r="F2163" s="57">
        <v>550702</v>
      </c>
      <c r="G2163" s="58"/>
      <c r="H2163" s="38"/>
      <c r="I2163" s="93" t="str">
        <f t="shared" si="68"/>
        <v/>
      </c>
      <c r="M2163" s="58"/>
      <c r="Q2163" s="93" t="str">
        <f t="shared" si="67"/>
        <v>550702</v>
      </c>
    </row>
    <row r="2164" spans="1:16382" ht="12.75" customHeight="1">
      <c r="A2164" s="57">
        <v>550703</v>
      </c>
      <c r="B2164" s="58" t="s">
        <v>1441</v>
      </c>
      <c r="C2164" s="57">
        <v>55000</v>
      </c>
      <c r="D2164" s="57">
        <v>510000</v>
      </c>
      <c r="E2164" s="57"/>
      <c r="F2164" s="57">
        <v>550703</v>
      </c>
      <c r="G2164" s="58"/>
      <c r="H2164" s="38"/>
      <c r="I2164" s="93" t="str">
        <f t="shared" si="68"/>
        <v/>
      </c>
      <c r="P2164" s="58"/>
      <c r="Q2164" s="93" t="str">
        <f t="shared" si="67"/>
        <v>550703</v>
      </c>
    </row>
    <row r="2165" spans="1:16382" ht="12.75" customHeight="1">
      <c r="A2165" s="57">
        <v>550704</v>
      </c>
      <c r="B2165" s="58" t="s">
        <v>1442</v>
      </c>
      <c r="C2165" s="57">
        <v>55000</v>
      </c>
      <c r="D2165" s="57">
        <v>510000</v>
      </c>
      <c r="E2165" s="57"/>
      <c r="F2165" s="57">
        <v>550704</v>
      </c>
      <c r="G2165" s="58"/>
      <c r="H2165" s="38"/>
      <c r="I2165" s="93" t="str">
        <f t="shared" si="68"/>
        <v/>
      </c>
      <c r="Q2165" s="93" t="str">
        <f t="shared" si="67"/>
        <v>550704</v>
      </c>
    </row>
    <row r="2166" spans="1:16382" ht="12.75" customHeight="1">
      <c r="A2166" s="57">
        <v>550705</v>
      </c>
      <c r="B2166" s="58" t="s">
        <v>1443</v>
      </c>
      <c r="C2166" s="57">
        <v>55000</v>
      </c>
      <c r="D2166" s="57">
        <v>510000</v>
      </c>
      <c r="E2166" s="57"/>
      <c r="F2166" s="57">
        <v>550705</v>
      </c>
      <c r="G2166" s="58"/>
      <c r="H2166" s="38"/>
      <c r="I2166" s="93" t="str">
        <f t="shared" si="68"/>
        <v/>
      </c>
      <c r="Q2166" s="93" t="str">
        <f t="shared" si="67"/>
        <v>550705</v>
      </c>
      <c r="R2166" s="58"/>
      <c r="S2166" s="58"/>
      <c r="T2166" s="58"/>
      <c r="U2166" s="58"/>
      <c r="V2166" s="58"/>
      <c r="W2166" s="58"/>
      <c r="X2166" s="58"/>
      <c r="Y2166" s="58"/>
      <c r="Z2166" s="58"/>
      <c r="AA2166" s="58"/>
      <c r="AB2166" s="58"/>
      <c r="AC2166" s="58"/>
      <c r="AD2166" s="58"/>
      <c r="AE2166" s="58"/>
      <c r="AF2166" s="58"/>
      <c r="AG2166" s="58"/>
      <c r="AH2166" s="58"/>
      <c r="AI2166" s="58"/>
      <c r="AJ2166" s="58"/>
      <c r="AK2166" s="58"/>
      <c r="AL2166" s="58"/>
      <c r="AM2166" s="58"/>
      <c r="AN2166" s="58"/>
      <c r="AO2166" s="58"/>
      <c r="AP2166" s="58"/>
      <c r="AQ2166" s="58"/>
      <c r="AR2166" s="58"/>
      <c r="AS2166" s="58"/>
      <c r="AT2166" s="58"/>
      <c r="AU2166" s="58"/>
      <c r="AV2166" s="58"/>
      <c r="AW2166" s="58"/>
      <c r="AX2166" s="58"/>
      <c r="AY2166" s="58"/>
      <c r="AZ2166" s="58"/>
      <c r="BA2166" s="58"/>
      <c r="BB2166" s="58"/>
      <c r="BC2166" s="58"/>
      <c r="BD2166" s="58"/>
      <c r="BE2166" s="58"/>
      <c r="BF2166" s="58"/>
      <c r="BG2166" s="58"/>
      <c r="BH2166" s="58"/>
      <c r="BI2166" s="58"/>
      <c r="BJ2166" s="58"/>
      <c r="BK2166" s="58"/>
      <c r="BL2166" s="58"/>
      <c r="BM2166" s="58"/>
      <c r="BN2166" s="58"/>
      <c r="BO2166" s="58"/>
      <c r="BP2166" s="58"/>
      <c r="BQ2166" s="58"/>
      <c r="BR2166" s="58"/>
      <c r="BS2166" s="58"/>
      <c r="BT2166" s="58"/>
      <c r="BU2166" s="58"/>
      <c r="BV2166" s="58"/>
      <c r="BW2166" s="58"/>
      <c r="BX2166" s="58"/>
      <c r="BY2166" s="58"/>
      <c r="BZ2166" s="58"/>
      <c r="CA2166" s="58"/>
      <c r="CB2166" s="58"/>
      <c r="CC2166" s="58"/>
      <c r="CD2166" s="58"/>
      <c r="CE2166" s="58"/>
      <c r="CF2166" s="58"/>
      <c r="CG2166" s="58"/>
      <c r="CH2166" s="58"/>
      <c r="CI2166" s="58"/>
      <c r="CJ2166" s="58"/>
      <c r="CK2166" s="58"/>
      <c r="CL2166" s="58"/>
      <c r="CM2166" s="58"/>
      <c r="CN2166" s="58"/>
      <c r="CO2166" s="58"/>
      <c r="CP2166" s="58"/>
      <c r="CQ2166" s="58"/>
      <c r="CR2166" s="58"/>
      <c r="CS2166" s="58"/>
      <c r="CT2166" s="58"/>
      <c r="CU2166" s="58"/>
      <c r="CV2166" s="58"/>
      <c r="CW2166" s="58"/>
      <c r="CX2166" s="58"/>
      <c r="CY2166" s="58"/>
      <c r="CZ2166" s="58"/>
      <c r="DA2166" s="58"/>
      <c r="DB2166" s="58"/>
      <c r="DC2166" s="58"/>
      <c r="DD2166" s="58"/>
      <c r="DE2166" s="58"/>
      <c r="DF2166" s="58"/>
      <c r="DG2166" s="58"/>
      <c r="DH2166" s="58"/>
      <c r="DI2166" s="58"/>
      <c r="DJ2166" s="58"/>
      <c r="DK2166" s="58"/>
      <c r="DL2166" s="58"/>
      <c r="DM2166" s="58"/>
      <c r="DN2166" s="58"/>
      <c r="DO2166" s="58"/>
      <c r="DP2166" s="58"/>
      <c r="DQ2166" s="58"/>
      <c r="DR2166" s="58"/>
      <c r="DS2166" s="58"/>
      <c r="DT2166" s="58"/>
      <c r="DU2166" s="58"/>
      <c r="DV2166" s="58"/>
      <c r="DW2166" s="58"/>
      <c r="DX2166" s="58"/>
      <c r="DY2166" s="58"/>
      <c r="DZ2166" s="58"/>
      <c r="EA2166" s="58"/>
      <c r="EB2166" s="58"/>
      <c r="EC2166" s="58"/>
      <c r="ED2166" s="58"/>
      <c r="EE2166" s="58"/>
      <c r="EF2166" s="58"/>
      <c r="EG2166" s="58"/>
      <c r="EH2166" s="58"/>
      <c r="EI2166" s="58"/>
      <c r="EJ2166" s="58"/>
      <c r="EK2166" s="58"/>
      <c r="EL2166" s="58"/>
      <c r="EM2166" s="58"/>
      <c r="EN2166" s="58"/>
      <c r="EO2166" s="58"/>
      <c r="EP2166" s="58"/>
      <c r="EQ2166" s="58"/>
      <c r="ER2166" s="58"/>
      <c r="ES2166" s="58"/>
      <c r="ET2166" s="58"/>
      <c r="EU2166" s="58"/>
      <c r="EV2166" s="58"/>
      <c r="EW2166" s="58"/>
      <c r="EX2166" s="58"/>
      <c r="EY2166" s="58"/>
      <c r="EZ2166" s="58"/>
      <c r="FA2166" s="58"/>
      <c r="FB2166" s="58"/>
      <c r="FC2166" s="58"/>
      <c r="FD2166" s="58"/>
      <c r="FE2166" s="58"/>
      <c r="FF2166" s="58"/>
      <c r="FG2166" s="58"/>
      <c r="FH2166" s="58"/>
      <c r="FI2166" s="58"/>
      <c r="FJ2166" s="58"/>
      <c r="FK2166" s="58"/>
      <c r="FL2166" s="58"/>
      <c r="FM2166" s="58"/>
      <c r="FN2166" s="58"/>
      <c r="FO2166" s="58"/>
      <c r="FP2166" s="58"/>
      <c r="FQ2166" s="58"/>
      <c r="FR2166" s="58"/>
      <c r="FS2166" s="58"/>
      <c r="FT2166" s="58"/>
      <c r="FU2166" s="58"/>
      <c r="FV2166" s="58"/>
      <c r="FW2166" s="58"/>
      <c r="FX2166" s="58"/>
      <c r="FY2166" s="58"/>
      <c r="FZ2166" s="58"/>
      <c r="GA2166" s="58"/>
      <c r="GB2166" s="58"/>
      <c r="GC2166" s="58"/>
      <c r="GD2166" s="58"/>
      <c r="GE2166" s="58"/>
      <c r="GF2166" s="58"/>
      <c r="GG2166" s="58"/>
      <c r="GH2166" s="58"/>
      <c r="GI2166" s="58"/>
      <c r="GJ2166" s="58"/>
      <c r="GK2166" s="58"/>
      <c r="GL2166" s="58"/>
      <c r="GM2166" s="58"/>
      <c r="GN2166" s="58"/>
      <c r="GO2166" s="58"/>
      <c r="GP2166" s="58"/>
      <c r="GQ2166" s="58"/>
      <c r="GR2166" s="58"/>
      <c r="GS2166" s="58"/>
      <c r="GT2166" s="58"/>
      <c r="GU2166" s="58"/>
      <c r="GV2166" s="58"/>
      <c r="GW2166" s="58"/>
      <c r="GX2166" s="58"/>
      <c r="GY2166" s="58"/>
      <c r="GZ2166" s="58"/>
      <c r="HA2166" s="58"/>
      <c r="HB2166" s="58"/>
      <c r="HC2166" s="58"/>
      <c r="HD2166" s="58"/>
      <c r="HE2166" s="58"/>
      <c r="HF2166" s="58"/>
      <c r="HG2166" s="58"/>
      <c r="HH2166" s="58"/>
      <c r="HI2166" s="58"/>
      <c r="HJ2166" s="58"/>
      <c r="HK2166" s="58"/>
      <c r="HL2166" s="58"/>
      <c r="HM2166" s="58"/>
      <c r="HN2166" s="58"/>
      <c r="HO2166" s="58"/>
      <c r="HP2166" s="58"/>
      <c r="HQ2166" s="58"/>
      <c r="HR2166" s="58"/>
      <c r="HS2166" s="58"/>
      <c r="HT2166" s="58"/>
      <c r="HU2166" s="58"/>
      <c r="HV2166" s="58"/>
      <c r="HW2166" s="58"/>
      <c r="HX2166" s="58"/>
      <c r="HY2166" s="58"/>
      <c r="HZ2166" s="58"/>
      <c r="IA2166" s="58"/>
      <c r="IB2166" s="58"/>
      <c r="IC2166" s="58"/>
      <c r="ID2166" s="58"/>
      <c r="IE2166" s="58"/>
      <c r="IF2166" s="58"/>
      <c r="IG2166" s="58"/>
      <c r="IH2166" s="58"/>
      <c r="II2166" s="58"/>
      <c r="IJ2166" s="58"/>
      <c r="IK2166" s="58"/>
      <c r="IL2166" s="58"/>
      <c r="IM2166" s="58"/>
      <c r="IN2166" s="58"/>
      <c r="IO2166" s="58"/>
      <c r="IP2166" s="58"/>
      <c r="IQ2166" s="58"/>
      <c r="IR2166" s="58"/>
      <c r="IS2166" s="58"/>
      <c r="IT2166" s="58"/>
      <c r="IU2166" s="58"/>
      <c r="IV2166" s="58"/>
      <c r="IW2166" s="58"/>
      <c r="IX2166" s="58"/>
      <c r="IY2166" s="58"/>
      <c r="IZ2166" s="58"/>
      <c r="JA2166" s="58"/>
      <c r="JB2166" s="58"/>
      <c r="JC2166" s="58"/>
      <c r="JD2166" s="58"/>
      <c r="JE2166" s="58"/>
      <c r="JF2166" s="58"/>
      <c r="JG2166" s="58"/>
      <c r="JH2166" s="58"/>
      <c r="JI2166" s="58"/>
      <c r="JJ2166" s="58"/>
      <c r="JK2166" s="58"/>
      <c r="JL2166" s="58"/>
      <c r="JM2166" s="58"/>
      <c r="JN2166" s="58"/>
      <c r="JO2166" s="58"/>
      <c r="JP2166" s="58"/>
      <c r="JQ2166" s="58"/>
      <c r="JR2166" s="58"/>
      <c r="JS2166" s="58"/>
      <c r="JT2166" s="58"/>
      <c r="JU2166" s="58"/>
      <c r="JV2166" s="58"/>
      <c r="JW2166" s="58"/>
      <c r="JX2166" s="58"/>
      <c r="JY2166" s="58"/>
      <c r="JZ2166" s="58"/>
      <c r="KA2166" s="58"/>
      <c r="KB2166" s="58"/>
      <c r="KC2166" s="58"/>
      <c r="KD2166" s="58"/>
      <c r="KE2166" s="58"/>
      <c r="KF2166" s="58"/>
      <c r="KG2166" s="58"/>
      <c r="KH2166" s="58"/>
      <c r="KI2166" s="58"/>
      <c r="KJ2166" s="58"/>
      <c r="KK2166" s="58"/>
      <c r="KL2166" s="58"/>
      <c r="KM2166" s="58"/>
      <c r="KN2166" s="58"/>
      <c r="KO2166" s="58"/>
      <c r="KP2166" s="58"/>
      <c r="KQ2166" s="58"/>
      <c r="KR2166" s="58"/>
      <c r="KS2166" s="58"/>
      <c r="KT2166" s="58"/>
      <c r="KU2166" s="58"/>
      <c r="KV2166" s="58"/>
      <c r="KW2166" s="58"/>
      <c r="KX2166" s="58"/>
      <c r="KY2166" s="58"/>
      <c r="KZ2166" s="58"/>
      <c r="LA2166" s="58"/>
      <c r="LB2166" s="58"/>
      <c r="LC2166" s="58"/>
      <c r="LD2166" s="58"/>
      <c r="LE2166" s="58"/>
      <c r="LF2166" s="58"/>
      <c r="LG2166" s="58"/>
      <c r="LH2166" s="58"/>
      <c r="LI2166" s="58"/>
      <c r="LJ2166" s="58"/>
      <c r="LK2166" s="58"/>
      <c r="LL2166" s="58"/>
      <c r="LM2166" s="58"/>
      <c r="LN2166" s="58"/>
      <c r="LO2166" s="58"/>
      <c r="LP2166" s="58"/>
      <c r="LQ2166" s="58"/>
      <c r="LR2166" s="58"/>
      <c r="LS2166" s="58"/>
      <c r="LT2166" s="58"/>
      <c r="LU2166" s="58"/>
      <c r="LV2166" s="58"/>
      <c r="LW2166" s="58"/>
      <c r="LX2166" s="58"/>
      <c r="LY2166" s="58"/>
      <c r="LZ2166" s="58"/>
      <c r="MA2166" s="58"/>
      <c r="MB2166" s="58"/>
      <c r="MC2166" s="58"/>
      <c r="MD2166" s="58"/>
      <c r="ME2166" s="58"/>
      <c r="MF2166" s="58"/>
      <c r="MG2166" s="58"/>
      <c r="MH2166" s="58"/>
      <c r="MI2166" s="58"/>
      <c r="MJ2166" s="58"/>
      <c r="MK2166" s="58"/>
      <c r="ML2166" s="58"/>
      <c r="MM2166" s="58"/>
      <c r="MN2166" s="58"/>
      <c r="MO2166" s="58"/>
      <c r="MP2166" s="58"/>
      <c r="MQ2166" s="58"/>
      <c r="MR2166" s="58"/>
      <c r="MS2166" s="58"/>
      <c r="MT2166" s="58"/>
      <c r="MU2166" s="58"/>
      <c r="MV2166" s="58"/>
      <c r="MW2166" s="58"/>
      <c r="MX2166" s="58"/>
      <c r="MY2166" s="58"/>
      <c r="MZ2166" s="58"/>
      <c r="NA2166" s="58"/>
      <c r="NB2166" s="58"/>
      <c r="NC2166" s="58"/>
      <c r="ND2166" s="58"/>
      <c r="NE2166" s="58"/>
      <c r="NF2166" s="58"/>
      <c r="NG2166" s="58"/>
      <c r="NH2166" s="58"/>
      <c r="NI2166" s="58"/>
      <c r="NJ2166" s="58"/>
      <c r="NK2166" s="58"/>
      <c r="NL2166" s="58"/>
      <c r="NM2166" s="58"/>
      <c r="NN2166" s="58"/>
      <c r="NO2166" s="58"/>
      <c r="NP2166" s="58"/>
      <c r="NQ2166" s="58"/>
      <c r="NR2166" s="58"/>
      <c r="NS2166" s="58"/>
      <c r="NT2166" s="58"/>
      <c r="NU2166" s="58"/>
      <c r="NV2166" s="58"/>
      <c r="NW2166" s="58"/>
      <c r="NX2166" s="58"/>
      <c r="NY2166" s="58"/>
      <c r="NZ2166" s="58"/>
      <c r="OA2166" s="58"/>
      <c r="OB2166" s="58"/>
      <c r="OC2166" s="58"/>
      <c r="OD2166" s="58"/>
      <c r="OE2166" s="58"/>
      <c r="OF2166" s="58"/>
      <c r="OG2166" s="58"/>
      <c r="OH2166" s="58"/>
      <c r="OI2166" s="58"/>
      <c r="OJ2166" s="58"/>
      <c r="OK2166" s="58"/>
      <c r="OL2166" s="58"/>
      <c r="OM2166" s="58"/>
      <c r="ON2166" s="58"/>
      <c r="OO2166" s="58"/>
      <c r="OP2166" s="58"/>
      <c r="OQ2166" s="58"/>
      <c r="OR2166" s="58"/>
      <c r="OS2166" s="58"/>
      <c r="OT2166" s="58"/>
      <c r="OU2166" s="58"/>
      <c r="OV2166" s="58"/>
      <c r="OW2166" s="58"/>
      <c r="OX2166" s="58"/>
      <c r="OY2166" s="58"/>
      <c r="OZ2166" s="58"/>
      <c r="PA2166" s="58"/>
      <c r="PB2166" s="58"/>
      <c r="PC2166" s="58"/>
      <c r="PD2166" s="58"/>
      <c r="PE2166" s="58"/>
      <c r="PF2166" s="58"/>
      <c r="PG2166" s="58"/>
      <c r="PH2166" s="58"/>
      <c r="PI2166" s="58"/>
      <c r="PJ2166" s="58"/>
      <c r="PK2166" s="58"/>
      <c r="PL2166" s="58"/>
      <c r="PM2166" s="58"/>
      <c r="PN2166" s="58"/>
      <c r="PO2166" s="58"/>
      <c r="PP2166" s="58"/>
      <c r="PQ2166" s="58"/>
      <c r="PR2166" s="58"/>
      <c r="PS2166" s="58"/>
      <c r="PT2166" s="58"/>
      <c r="PU2166" s="58"/>
      <c r="PV2166" s="58"/>
      <c r="PW2166" s="58"/>
      <c r="PX2166" s="58"/>
      <c r="PY2166" s="58"/>
      <c r="PZ2166" s="58"/>
      <c r="QA2166" s="58"/>
      <c r="QB2166" s="58"/>
      <c r="QC2166" s="58"/>
      <c r="QD2166" s="58"/>
      <c r="QE2166" s="58"/>
      <c r="QF2166" s="58"/>
      <c r="QG2166" s="58"/>
      <c r="QH2166" s="58"/>
      <c r="QI2166" s="58"/>
      <c r="QJ2166" s="58"/>
      <c r="QK2166" s="58"/>
      <c r="QL2166" s="58"/>
      <c r="QM2166" s="58"/>
      <c r="QN2166" s="58"/>
      <c r="QO2166" s="58"/>
      <c r="QP2166" s="58"/>
      <c r="QQ2166" s="58"/>
      <c r="QR2166" s="58"/>
      <c r="QS2166" s="58"/>
      <c r="QT2166" s="58"/>
      <c r="QU2166" s="58"/>
      <c r="QV2166" s="58"/>
      <c r="QW2166" s="58"/>
      <c r="QX2166" s="58"/>
      <c r="QY2166" s="58"/>
      <c r="QZ2166" s="58"/>
      <c r="RA2166" s="58"/>
      <c r="RB2166" s="58"/>
      <c r="RC2166" s="58"/>
      <c r="RD2166" s="58"/>
      <c r="RE2166" s="58"/>
      <c r="RF2166" s="58"/>
      <c r="RG2166" s="58"/>
      <c r="RH2166" s="58"/>
      <c r="RI2166" s="58"/>
      <c r="RJ2166" s="58"/>
      <c r="RK2166" s="58"/>
      <c r="RL2166" s="58"/>
      <c r="RM2166" s="58"/>
      <c r="RN2166" s="58"/>
      <c r="RO2166" s="58"/>
      <c r="RP2166" s="58"/>
      <c r="RQ2166" s="58"/>
      <c r="RR2166" s="58"/>
      <c r="RS2166" s="58"/>
      <c r="RT2166" s="58"/>
      <c r="RU2166" s="58"/>
      <c r="RV2166" s="58"/>
      <c r="RW2166" s="58"/>
      <c r="RX2166" s="58"/>
      <c r="RY2166" s="58"/>
      <c r="RZ2166" s="58"/>
      <c r="SA2166" s="58"/>
      <c r="SB2166" s="58"/>
      <c r="SC2166" s="58"/>
      <c r="SD2166" s="58"/>
      <c r="SE2166" s="58"/>
      <c r="SF2166" s="58"/>
      <c r="SG2166" s="58"/>
      <c r="SH2166" s="58"/>
      <c r="SI2166" s="58"/>
      <c r="SJ2166" s="58"/>
      <c r="SK2166" s="58"/>
      <c r="SL2166" s="58"/>
      <c r="SM2166" s="58"/>
      <c r="SN2166" s="58"/>
      <c r="SO2166" s="58"/>
      <c r="SP2166" s="58"/>
      <c r="SQ2166" s="58"/>
      <c r="SR2166" s="58"/>
      <c r="SS2166" s="58"/>
      <c r="ST2166" s="58"/>
      <c r="SU2166" s="58"/>
      <c r="SV2166" s="58"/>
      <c r="SW2166" s="58"/>
      <c r="SX2166" s="58"/>
      <c r="SY2166" s="58"/>
      <c r="SZ2166" s="58"/>
      <c r="TA2166" s="58"/>
      <c r="TB2166" s="58"/>
      <c r="TC2166" s="58"/>
      <c r="TD2166" s="58"/>
      <c r="TE2166" s="58"/>
      <c r="TF2166" s="58"/>
      <c r="TG2166" s="58"/>
      <c r="TH2166" s="58"/>
      <c r="TI2166" s="58"/>
      <c r="TJ2166" s="58"/>
      <c r="TK2166" s="58"/>
      <c r="TL2166" s="58"/>
      <c r="TM2166" s="58"/>
      <c r="TN2166" s="58"/>
      <c r="TO2166" s="58"/>
      <c r="TP2166" s="58"/>
      <c r="TQ2166" s="58"/>
      <c r="TR2166" s="58"/>
      <c r="TS2166" s="58"/>
      <c r="TT2166" s="58"/>
      <c r="TU2166" s="58"/>
      <c r="TV2166" s="58"/>
      <c r="TW2166" s="58"/>
      <c r="TX2166" s="58"/>
      <c r="TY2166" s="58"/>
      <c r="TZ2166" s="58"/>
      <c r="UA2166" s="58"/>
      <c r="UB2166" s="58"/>
      <c r="UC2166" s="58"/>
      <c r="UD2166" s="58"/>
      <c r="UE2166" s="58"/>
      <c r="UF2166" s="58"/>
      <c r="UG2166" s="58"/>
      <c r="UH2166" s="58"/>
      <c r="UI2166" s="58"/>
      <c r="UJ2166" s="58"/>
      <c r="UK2166" s="58"/>
      <c r="UL2166" s="58"/>
      <c r="UM2166" s="58"/>
      <c r="UN2166" s="58"/>
      <c r="UO2166" s="58"/>
      <c r="UP2166" s="58"/>
      <c r="UQ2166" s="58"/>
      <c r="UR2166" s="58"/>
      <c r="US2166" s="58"/>
      <c r="UT2166" s="58"/>
      <c r="UU2166" s="58"/>
      <c r="UV2166" s="58"/>
      <c r="UW2166" s="58"/>
      <c r="UX2166" s="58"/>
      <c r="UY2166" s="58"/>
      <c r="UZ2166" s="58"/>
      <c r="VA2166" s="58"/>
      <c r="VB2166" s="58"/>
      <c r="VC2166" s="58"/>
      <c r="VD2166" s="58"/>
      <c r="VE2166" s="58"/>
      <c r="VF2166" s="58"/>
      <c r="VG2166" s="58"/>
      <c r="VH2166" s="58"/>
      <c r="VI2166" s="58"/>
      <c r="VJ2166" s="58"/>
      <c r="VK2166" s="58"/>
      <c r="VL2166" s="58"/>
      <c r="VM2166" s="58"/>
      <c r="VN2166" s="58"/>
      <c r="VO2166" s="58"/>
      <c r="VP2166" s="58"/>
      <c r="VQ2166" s="58"/>
      <c r="VR2166" s="58"/>
      <c r="VS2166" s="58"/>
      <c r="VT2166" s="58"/>
      <c r="VU2166" s="58"/>
      <c r="VV2166" s="58"/>
      <c r="VW2166" s="58"/>
      <c r="VX2166" s="58"/>
      <c r="VY2166" s="58"/>
      <c r="VZ2166" s="58"/>
      <c r="WA2166" s="58"/>
      <c r="WB2166" s="58"/>
      <c r="WC2166" s="58"/>
      <c r="WD2166" s="58"/>
      <c r="WE2166" s="58"/>
      <c r="WF2166" s="58"/>
      <c r="WG2166" s="58"/>
      <c r="WH2166" s="58"/>
      <c r="WI2166" s="58"/>
      <c r="WJ2166" s="58"/>
      <c r="WK2166" s="58"/>
      <c r="WL2166" s="58"/>
      <c r="WM2166" s="58"/>
      <c r="WN2166" s="58"/>
      <c r="WO2166" s="58"/>
      <c r="WP2166" s="58"/>
      <c r="WQ2166" s="58"/>
      <c r="WR2166" s="58"/>
      <c r="WS2166" s="58"/>
      <c r="WT2166" s="58"/>
      <c r="WU2166" s="58"/>
      <c r="WV2166" s="58"/>
      <c r="WW2166" s="58"/>
      <c r="WX2166" s="58"/>
      <c r="WY2166" s="58"/>
      <c r="WZ2166" s="58"/>
      <c r="XA2166" s="58"/>
      <c r="XB2166" s="58"/>
      <c r="XC2166" s="58"/>
      <c r="XD2166" s="58"/>
      <c r="XE2166" s="58"/>
      <c r="XF2166" s="58"/>
      <c r="XG2166" s="58"/>
      <c r="XH2166" s="58"/>
      <c r="XI2166" s="58"/>
      <c r="XJ2166" s="58"/>
      <c r="XK2166" s="58"/>
      <c r="XL2166" s="58"/>
      <c r="XM2166" s="58"/>
      <c r="XN2166" s="58"/>
      <c r="XO2166" s="58"/>
      <c r="XP2166" s="58"/>
      <c r="XQ2166" s="58"/>
      <c r="XR2166" s="58"/>
      <c r="XS2166" s="58"/>
      <c r="XT2166" s="58"/>
      <c r="XU2166" s="58"/>
      <c r="XV2166" s="58"/>
      <c r="XW2166" s="58"/>
      <c r="XX2166" s="58"/>
      <c r="XY2166" s="58"/>
      <c r="XZ2166" s="58"/>
      <c r="YA2166" s="58"/>
      <c r="YB2166" s="58"/>
      <c r="YC2166" s="58"/>
      <c r="YD2166" s="58"/>
      <c r="YE2166" s="58"/>
      <c r="YF2166" s="58"/>
      <c r="YG2166" s="58"/>
      <c r="YH2166" s="58"/>
      <c r="YI2166" s="58"/>
      <c r="YJ2166" s="58"/>
      <c r="YK2166" s="58"/>
      <c r="YL2166" s="58"/>
      <c r="YM2166" s="58"/>
      <c r="YN2166" s="58"/>
      <c r="YO2166" s="58"/>
      <c r="YP2166" s="58"/>
      <c r="YQ2166" s="58"/>
      <c r="YR2166" s="58"/>
      <c r="YS2166" s="58"/>
      <c r="YT2166" s="58"/>
      <c r="YU2166" s="58"/>
      <c r="YV2166" s="58"/>
      <c r="YW2166" s="58"/>
      <c r="YX2166" s="58"/>
      <c r="YY2166" s="58"/>
      <c r="YZ2166" s="58"/>
      <c r="ZA2166" s="58"/>
      <c r="ZB2166" s="58"/>
      <c r="ZC2166" s="58"/>
      <c r="ZD2166" s="58"/>
      <c r="ZE2166" s="58"/>
      <c r="ZF2166" s="58"/>
      <c r="ZG2166" s="58"/>
      <c r="ZH2166" s="58"/>
      <c r="ZI2166" s="58"/>
      <c r="ZJ2166" s="58"/>
      <c r="ZK2166" s="58"/>
      <c r="ZL2166" s="58"/>
      <c r="ZM2166" s="58"/>
      <c r="ZN2166" s="58"/>
      <c r="ZO2166" s="58"/>
      <c r="ZP2166" s="58"/>
      <c r="ZQ2166" s="58"/>
      <c r="ZR2166" s="58"/>
      <c r="ZS2166" s="58"/>
      <c r="ZT2166" s="58"/>
      <c r="ZU2166" s="58"/>
      <c r="ZV2166" s="58"/>
      <c r="ZW2166" s="58"/>
      <c r="ZX2166" s="58"/>
      <c r="ZY2166" s="58"/>
      <c r="ZZ2166" s="58"/>
      <c r="AAA2166" s="58"/>
      <c r="AAB2166" s="58"/>
      <c r="AAC2166" s="58"/>
      <c r="AAD2166" s="58"/>
      <c r="AAE2166" s="58"/>
      <c r="AAF2166" s="58"/>
      <c r="AAG2166" s="58"/>
      <c r="AAH2166" s="58"/>
      <c r="AAI2166" s="58"/>
      <c r="AAJ2166" s="58"/>
      <c r="AAK2166" s="58"/>
      <c r="AAL2166" s="58"/>
      <c r="AAM2166" s="58"/>
      <c r="AAN2166" s="58"/>
      <c r="AAO2166" s="58"/>
      <c r="AAP2166" s="58"/>
      <c r="AAQ2166" s="58"/>
      <c r="AAR2166" s="58"/>
      <c r="AAS2166" s="58"/>
      <c r="AAT2166" s="58"/>
      <c r="AAU2166" s="58"/>
      <c r="AAV2166" s="58"/>
      <c r="AAW2166" s="58"/>
      <c r="AAX2166" s="58"/>
      <c r="AAY2166" s="58"/>
      <c r="AAZ2166" s="58"/>
      <c r="ABA2166" s="58"/>
      <c r="ABB2166" s="58"/>
      <c r="ABC2166" s="58"/>
      <c r="ABD2166" s="58"/>
      <c r="ABE2166" s="58"/>
      <c r="ABF2166" s="58"/>
      <c r="ABG2166" s="58"/>
      <c r="ABH2166" s="58"/>
      <c r="ABI2166" s="58"/>
      <c r="ABJ2166" s="58"/>
      <c r="ABK2166" s="58"/>
      <c r="ABL2166" s="58"/>
      <c r="ABM2166" s="58"/>
      <c r="ABN2166" s="58"/>
      <c r="ABO2166" s="58"/>
      <c r="ABP2166" s="58"/>
      <c r="ABQ2166" s="58"/>
      <c r="ABR2166" s="58"/>
      <c r="ABS2166" s="58"/>
      <c r="ABT2166" s="58"/>
      <c r="ABU2166" s="58"/>
      <c r="ABV2166" s="58"/>
      <c r="ABW2166" s="58"/>
      <c r="ABX2166" s="58"/>
      <c r="ABY2166" s="58"/>
      <c r="ABZ2166" s="58"/>
      <c r="ACA2166" s="58"/>
      <c r="ACB2166" s="58"/>
      <c r="ACC2166" s="58"/>
      <c r="ACD2166" s="58"/>
      <c r="ACE2166" s="58"/>
      <c r="ACF2166" s="58"/>
      <c r="ACG2166" s="58"/>
      <c r="ACH2166" s="58"/>
      <c r="ACI2166" s="58"/>
      <c r="ACJ2166" s="58"/>
      <c r="ACK2166" s="58"/>
      <c r="ACL2166" s="58"/>
      <c r="ACM2166" s="58"/>
      <c r="ACN2166" s="58"/>
      <c r="ACO2166" s="58"/>
      <c r="ACP2166" s="58"/>
      <c r="ACQ2166" s="58"/>
      <c r="ACR2166" s="58"/>
      <c r="ACS2166" s="58"/>
      <c r="ACT2166" s="58"/>
      <c r="ACU2166" s="58"/>
      <c r="ACV2166" s="58"/>
      <c r="ACW2166" s="58"/>
      <c r="ACX2166" s="58"/>
      <c r="ACY2166" s="58"/>
      <c r="ACZ2166" s="58"/>
      <c r="ADA2166" s="58"/>
      <c r="ADB2166" s="58"/>
      <c r="ADC2166" s="58"/>
      <c r="ADD2166" s="58"/>
      <c r="ADE2166" s="58"/>
      <c r="ADF2166" s="58"/>
      <c r="ADG2166" s="58"/>
      <c r="ADH2166" s="58"/>
      <c r="ADI2166" s="58"/>
      <c r="ADJ2166" s="58"/>
      <c r="ADK2166" s="58"/>
      <c r="ADL2166" s="58"/>
      <c r="ADM2166" s="58"/>
      <c r="ADN2166" s="58"/>
      <c r="ADO2166" s="58"/>
      <c r="ADP2166" s="58"/>
      <c r="ADQ2166" s="58"/>
      <c r="ADR2166" s="58"/>
      <c r="ADS2166" s="58"/>
      <c r="ADT2166" s="58"/>
      <c r="ADU2166" s="58"/>
      <c r="ADV2166" s="58"/>
      <c r="ADW2166" s="58"/>
      <c r="ADX2166" s="58"/>
      <c r="ADY2166" s="58"/>
      <c r="ADZ2166" s="58"/>
      <c r="AEA2166" s="58"/>
      <c r="AEB2166" s="58"/>
      <c r="AEC2166" s="58"/>
      <c r="AED2166" s="58"/>
      <c r="AEE2166" s="58"/>
      <c r="AEF2166" s="58"/>
      <c r="AEG2166" s="58"/>
      <c r="AEH2166" s="58"/>
      <c r="AEI2166" s="58"/>
      <c r="AEJ2166" s="58"/>
      <c r="AEK2166" s="58"/>
      <c r="AEL2166" s="58"/>
      <c r="AEM2166" s="58"/>
      <c r="AEN2166" s="58"/>
      <c r="AEO2166" s="58"/>
      <c r="AEP2166" s="58"/>
      <c r="AEQ2166" s="58"/>
      <c r="AER2166" s="58"/>
      <c r="AES2166" s="58"/>
      <c r="AET2166" s="58"/>
      <c r="AEU2166" s="58"/>
      <c r="AEV2166" s="58"/>
      <c r="AEW2166" s="58"/>
      <c r="AEX2166" s="58"/>
      <c r="AEY2166" s="58"/>
      <c r="AEZ2166" s="58"/>
      <c r="AFA2166" s="58"/>
      <c r="AFB2166" s="58"/>
      <c r="AFC2166" s="58"/>
      <c r="AFD2166" s="58"/>
      <c r="AFE2166" s="58"/>
      <c r="AFF2166" s="58"/>
      <c r="AFG2166" s="58"/>
      <c r="AFH2166" s="58"/>
      <c r="AFI2166" s="58"/>
      <c r="AFJ2166" s="58"/>
      <c r="AFK2166" s="58"/>
      <c r="AFL2166" s="58"/>
      <c r="AFM2166" s="58"/>
      <c r="AFN2166" s="58"/>
      <c r="AFO2166" s="58"/>
      <c r="AFP2166" s="58"/>
      <c r="AFQ2166" s="58"/>
      <c r="AFR2166" s="58"/>
      <c r="AFS2166" s="58"/>
      <c r="AFT2166" s="58"/>
      <c r="AFU2166" s="58"/>
      <c r="AFV2166" s="58"/>
      <c r="AFW2166" s="58"/>
      <c r="AFX2166" s="58"/>
      <c r="AFY2166" s="58"/>
      <c r="AFZ2166" s="58"/>
      <c r="AGA2166" s="58"/>
      <c r="AGB2166" s="58"/>
      <c r="AGC2166" s="58"/>
      <c r="AGD2166" s="58"/>
      <c r="AGE2166" s="58"/>
      <c r="AGF2166" s="58"/>
      <c r="AGG2166" s="58"/>
      <c r="AGH2166" s="58"/>
      <c r="AGI2166" s="58"/>
      <c r="AGJ2166" s="58"/>
      <c r="AGK2166" s="58"/>
      <c r="AGL2166" s="58"/>
      <c r="AGM2166" s="58"/>
      <c r="AGN2166" s="58"/>
      <c r="AGO2166" s="58"/>
      <c r="AGP2166" s="58"/>
      <c r="AGQ2166" s="58"/>
      <c r="AGR2166" s="58"/>
      <c r="AGS2166" s="58"/>
      <c r="AGT2166" s="58"/>
      <c r="AGU2166" s="58"/>
      <c r="AGV2166" s="58"/>
      <c r="AGW2166" s="58"/>
      <c r="AGX2166" s="58"/>
      <c r="AGY2166" s="58"/>
      <c r="AGZ2166" s="58"/>
      <c r="AHA2166" s="58"/>
      <c r="AHB2166" s="58"/>
      <c r="AHC2166" s="58"/>
      <c r="AHD2166" s="58"/>
      <c r="AHE2166" s="58"/>
      <c r="AHF2166" s="58"/>
      <c r="AHG2166" s="58"/>
      <c r="AHH2166" s="58"/>
      <c r="AHI2166" s="58"/>
      <c r="AHJ2166" s="58"/>
      <c r="AHK2166" s="58"/>
      <c r="AHL2166" s="58"/>
      <c r="AHM2166" s="58"/>
      <c r="AHN2166" s="58"/>
      <c r="AHO2166" s="58"/>
      <c r="AHP2166" s="58"/>
      <c r="AHQ2166" s="58"/>
      <c r="AHR2166" s="58"/>
      <c r="AHS2166" s="58"/>
      <c r="AHT2166" s="58"/>
      <c r="AHU2166" s="58"/>
      <c r="AHV2166" s="58"/>
      <c r="AHW2166" s="58"/>
      <c r="AHX2166" s="58"/>
      <c r="AHY2166" s="58"/>
      <c r="AHZ2166" s="58"/>
      <c r="AIA2166" s="58"/>
      <c r="AIB2166" s="58"/>
      <c r="AIC2166" s="58"/>
      <c r="AID2166" s="58"/>
      <c r="AIE2166" s="58"/>
      <c r="AIF2166" s="58"/>
      <c r="AIG2166" s="58"/>
      <c r="AIH2166" s="58"/>
      <c r="AII2166" s="58"/>
      <c r="AIJ2166" s="58"/>
      <c r="AIK2166" s="58"/>
      <c r="AIL2166" s="58"/>
      <c r="AIM2166" s="58"/>
      <c r="AIN2166" s="58"/>
      <c r="AIO2166" s="58"/>
      <c r="AIP2166" s="58"/>
      <c r="AIQ2166" s="58"/>
      <c r="AIR2166" s="58"/>
      <c r="AIS2166" s="58"/>
      <c r="AIT2166" s="58"/>
      <c r="AIU2166" s="58"/>
      <c r="AIV2166" s="58"/>
      <c r="AIW2166" s="58"/>
      <c r="AIX2166" s="58"/>
      <c r="AIY2166" s="58"/>
      <c r="AIZ2166" s="58"/>
      <c r="AJA2166" s="58"/>
      <c r="AJB2166" s="58"/>
      <c r="AJC2166" s="58"/>
      <c r="AJD2166" s="58"/>
      <c r="AJE2166" s="58"/>
      <c r="AJF2166" s="58"/>
      <c r="AJG2166" s="58"/>
      <c r="AJH2166" s="58"/>
      <c r="AJI2166" s="58"/>
      <c r="AJJ2166" s="58"/>
      <c r="AJK2166" s="58"/>
      <c r="AJL2166" s="58"/>
      <c r="AJM2166" s="58"/>
      <c r="AJN2166" s="58"/>
      <c r="AJO2166" s="58"/>
      <c r="AJP2166" s="58"/>
      <c r="AJQ2166" s="58"/>
      <c r="AJR2166" s="58"/>
      <c r="AJS2166" s="58"/>
      <c r="AJT2166" s="58"/>
      <c r="AJU2166" s="58"/>
      <c r="AJV2166" s="58"/>
      <c r="AJW2166" s="58"/>
      <c r="AJX2166" s="58"/>
      <c r="AJY2166" s="58"/>
      <c r="AJZ2166" s="58"/>
      <c r="AKA2166" s="58"/>
      <c r="AKB2166" s="58"/>
      <c r="AKC2166" s="58"/>
      <c r="AKD2166" s="58"/>
      <c r="AKE2166" s="58"/>
      <c r="AKF2166" s="58"/>
      <c r="AKG2166" s="58"/>
      <c r="AKH2166" s="58"/>
      <c r="AKI2166" s="58"/>
      <c r="AKJ2166" s="58"/>
      <c r="AKK2166" s="58"/>
      <c r="AKL2166" s="58"/>
      <c r="AKM2166" s="58"/>
      <c r="AKN2166" s="58"/>
      <c r="AKO2166" s="58"/>
      <c r="AKP2166" s="58"/>
      <c r="AKQ2166" s="58"/>
      <c r="AKR2166" s="58"/>
      <c r="AKS2166" s="58"/>
      <c r="AKT2166" s="58"/>
      <c r="AKU2166" s="58"/>
      <c r="AKV2166" s="58"/>
      <c r="AKW2166" s="58"/>
      <c r="AKX2166" s="58"/>
      <c r="AKY2166" s="58"/>
      <c r="AKZ2166" s="58"/>
      <c r="ALA2166" s="58"/>
      <c r="ALB2166" s="58"/>
      <c r="ALC2166" s="58"/>
      <c r="ALD2166" s="58"/>
      <c r="ALE2166" s="58"/>
      <c r="ALF2166" s="58"/>
      <c r="ALG2166" s="58"/>
      <c r="ALH2166" s="58"/>
      <c r="ALI2166" s="58"/>
      <c r="ALJ2166" s="58"/>
      <c r="ALK2166" s="58"/>
      <c r="ALL2166" s="58"/>
      <c r="ALM2166" s="58"/>
      <c r="ALN2166" s="58"/>
      <c r="ALO2166" s="58"/>
      <c r="ALP2166" s="58"/>
      <c r="ALQ2166" s="58"/>
      <c r="ALR2166" s="58"/>
      <c r="ALS2166" s="58"/>
      <c r="ALT2166" s="58"/>
      <c r="ALU2166" s="58"/>
      <c r="ALV2166" s="58"/>
      <c r="ALW2166" s="58"/>
      <c r="ALX2166" s="58"/>
      <c r="ALY2166" s="58"/>
      <c r="ALZ2166" s="58"/>
      <c r="AMA2166" s="58"/>
      <c r="AMB2166" s="58"/>
      <c r="AMC2166" s="58"/>
      <c r="AMD2166" s="58"/>
      <c r="AME2166" s="58"/>
      <c r="AMF2166" s="58"/>
      <c r="AMG2166" s="58"/>
      <c r="AMH2166" s="58"/>
      <c r="AMI2166" s="58"/>
      <c r="AMJ2166" s="58"/>
      <c r="AMK2166" s="58"/>
      <c r="AML2166" s="58"/>
      <c r="AMM2166" s="58"/>
      <c r="AMN2166" s="58"/>
      <c r="AMO2166" s="58"/>
      <c r="AMP2166" s="58"/>
      <c r="AMQ2166" s="58"/>
      <c r="AMR2166" s="58"/>
      <c r="AMS2166" s="58"/>
      <c r="AMT2166" s="58"/>
      <c r="AMU2166" s="58"/>
      <c r="AMV2166" s="58"/>
      <c r="AMW2166" s="58"/>
      <c r="AMX2166" s="58"/>
      <c r="AMY2166" s="58"/>
      <c r="AMZ2166" s="58"/>
      <c r="ANA2166" s="58"/>
      <c r="ANB2166" s="58"/>
      <c r="ANC2166" s="58"/>
      <c r="AND2166" s="58"/>
      <c r="ANE2166" s="58"/>
      <c r="ANF2166" s="58"/>
      <c r="ANG2166" s="58"/>
      <c r="ANH2166" s="58"/>
      <c r="ANI2166" s="58"/>
      <c r="ANJ2166" s="58"/>
      <c r="ANK2166" s="58"/>
      <c r="ANL2166" s="58"/>
      <c r="ANM2166" s="58"/>
      <c r="ANN2166" s="58"/>
      <c r="ANO2166" s="58"/>
      <c r="ANP2166" s="58"/>
      <c r="ANQ2166" s="58"/>
      <c r="ANR2166" s="58"/>
      <c r="ANS2166" s="58"/>
      <c r="ANT2166" s="58"/>
      <c r="ANU2166" s="58"/>
      <c r="ANV2166" s="58"/>
      <c r="ANW2166" s="58"/>
      <c r="ANX2166" s="58"/>
      <c r="ANY2166" s="58"/>
      <c r="ANZ2166" s="58"/>
      <c r="AOA2166" s="58"/>
      <c r="AOB2166" s="58"/>
      <c r="AOC2166" s="58"/>
      <c r="AOD2166" s="58"/>
      <c r="AOE2166" s="58"/>
      <c r="AOF2166" s="58"/>
      <c r="AOG2166" s="58"/>
      <c r="AOH2166" s="58"/>
      <c r="AOI2166" s="58"/>
      <c r="AOJ2166" s="58"/>
      <c r="AOK2166" s="58"/>
      <c r="AOL2166" s="58"/>
      <c r="AOM2166" s="58"/>
      <c r="AON2166" s="58"/>
      <c r="AOO2166" s="58"/>
      <c r="AOP2166" s="58"/>
      <c r="AOQ2166" s="58"/>
      <c r="AOR2166" s="58"/>
      <c r="AOS2166" s="58"/>
      <c r="AOT2166" s="58"/>
      <c r="AOU2166" s="58"/>
      <c r="AOV2166" s="58"/>
      <c r="AOW2166" s="58"/>
      <c r="AOX2166" s="58"/>
      <c r="AOY2166" s="58"/>
      <c r="AOZ2166" s="58"/>
      <c r="APA2166" s="58"/>
      <c r="APB2166" s="58"/>
      <c r="APC2166" s="58"/>
      <c r="APD2166" s="58"/>
      <c r="APE2166" s="58"/>
      <c r="APF2166" s="58"/>
      <c r="APG2166" s="58"/>
      <c r="APH2166" s="58"/>
      <c r="API2166" s="58"/>
      <c r="APJ2166" s="58"/>
      <c r="APK2166" s="58"/>
      <c r="APL2166" s="58"/>
      <c r="APM2166" s="58"/>
      <c r="APN2166" s="58"/>
      <c r="APO2166" s="58"/>
      <c r="APP2166" s="58"/>
      <c r="APQ2166" s="58"/>
      <c r="APR2166" s="58"/>
      <c r="APS2166" s="58"/>
      <c r="APT2166" s="58"/>
      <c r="APU2166" s="58"/>
      <c r="APV2166" s="58"/>
      <c r="APW2166" s="58"/>
      <c r="APX2166" s="58"/>
      <c r="APY2166" s="58"/>
      <c r="APZ2166" s="58"/>
      <c r="AQA2166" s="58"/>
      <c r="AQB2166" s="58"/>
      <c r="AQC2166" s="58"/>
      <c r="AQD2166" s="58"/>
      <c r="AQE2166" s="58"/>
      <c r="AQF2166" s="58"/>
      <c r="AQG2166" s="58"/>
      <c r="AQH2166" s="58"/>
      <c r="AQI2166" s="58"/>
      <c r="AQJ2166" s="58"/>
      <c r="AQK2166" s="58"/>
      <c r="AQL2166" s="58"/>
      <c r="AQM2166" s="58"/>
      <c r="AQN2166" s="58"/>
      <c r="AQO2166" s="58"/>
      <c r="AQP2166" s="58"/>
      <c r="AQQ2166" s="58"/>
      <c r="AQR2166" s="58"/>
      <c r="AQS2166" s="58"/>
      <c r="AQT2166" s="58"/>
      <c r="AQU2166" s="58"/>
      <c r="AQV2166" s="58"/>
      <c r="AQW2166" s="58"/>
      <c r="AQX2166" s="58"/>
      <c r="AQY2166" s="58"/>
      <c r="AQZ2166" s="58"/>
      <c r="ARA2166" s="58"/>
      <c r="ARB2166" s="58"/>
      <c r="ARC2166" s="58"/>
      <c r="ARD2166" s="58"/>
      <c r="ARE2166" s="58"/>
      <c r="ARF2166" s="58"/>
      <c r="ARG2166" s="58"/>
      <c r="ARH2166" s="58"/>
      <c r="ARI2166" s="58"/>
      <c r="ARJ2166" s="58"/>
      <c r="ARK2166" s="58"/>
      <c r="ARL2166" s="58"/>
      <c r="ARM2166" s="58"/>
      <c r="ARN2166" s="58"/>
      <c r="ARO2166" s="58"/>
      <c r="ARP2166" s="58"/>
      <c r="ARQ2166" s="58"/>
      <c r="ARR2166" s="58"/>
      <c r="ARS2166" s="58"/>
      <c r="ART2166" s="58"/>
      <c r="ARU2166" s="58"/>
      <c r="ARV2166" s="58"/>
      <c r="ARW2166" s="58"/>
      <c r="ARX2166" s="58"/>
      <c r="ARY2166" s="58"/>
      <c r="ARZ2166" s="58"/>
      <c r="ASA2166" s="58"/>
      <c r="ASB2166" s="58"/>
      <c r="ASC2166" s="58"/>
      <c r="ASD2166" s="58"/>
      <c r="ASE2166" s="58"/>
      <c r="ASF2166" s="58"/>
      <c r="ASG2166" s="58"/>
      <c r="ASH2166" s="58"/>
      <c r="ASI2166" s="58"/>
      <c r="ASJ2166" s="58"/>
      <c r="ASK2166" s="58"/>
      <c r="ASL2166" s="58"/>
      <c r="ASM2166" s="58"/>
      <c r="ASN2166" s="58"/>
      <c r="ASO2166" s="58"/>
      <c r="ASP2166" s="58"/>
      <c r="ASQ2166" s="58"/>
      <c r="ASR2166" s="58"/>
      <c r="ASS2166" s="58"/>
      <c r="AST2166" s="58"/>
      <c r="ASU2166" s="58"/>
      <c r="ASV2166" s="58"/>
      <c r="ASW2166" s="58"/>
      <c r="ASX2166" s="58"/>
      <c r="ASY2166" s="58"/>
      <c r="ASZ2166" s="58"/>
      <c r="ATA2166" s="58"/>
      <c r="ATB2166" s="58"/>
      <c r="ATC2166" s="58"/>
      <c r="ATD2166" s="58"/>
      <c r="ATE2166" s="58"/>
      <c r="ATF2166" s="58"/>
      <c r="ATG2166" s="58"/>
      <c r="ATH2166" s="58"/>
      <c r="ATI2166" s="58"/>
      <c r="ATJ2166" s="58"/>
      <c r="ATK2166" s="58"/>
      <c r="ATL2166" s="58"/>
      <c r="ATM2166" s="58"/>
      <c r="ATN2166" s="58"/>
      <c r="ATO2166" s="58"/>
      <c r="ATP2166" s="58"/>
      <c r="ATQ2166" s="58"/>
      <c r="ATR2166" s="58"/>
      <c r="ATS2166" s="58"/>
      <c r="ATT2166" s="58"/>
      <c r="ATU2166" s="58"/>
      <c r="ATV2166" s="58"/>
      <c r="ATW2166" s="58"/>
      <c r="ATX2166" s="58"/>
      <c r="ATY2166" s="58"/>
      <c r="ATZ2166" s="58"/>
      <c r="AUA2166" s="58"/>
      <c r="AUB2166" s="58"/>
      <c r="AUC2166" s="58"/>
      <c r="AUD2166" s="58"/>
      <c r="AUE2166" s="58"/>
      <c r="AUF2166" s="58"/>
      <c r="AUG2166" s="58"/>
      <c r="AUH2166" s="58"/>
      <c r="AUI2166" s="58"/>
      <c r="AUJ2166" s="58"/>
      <c r="AUK2166" s="58"/>
      <c r="AUL2166" s="58"/>
      <c r="AUM2166" s="58"/>
      <c r="AUN2166" s="58"/>
      <c r="AUO2166" s="58"/>
      <c r="AUP2166" s="58"/>
      <c r="AUQ2166" s="58"/>
      <c r="AUR2166" s="58"/>
      <c r="AUS2166" s="58"/>
      <c r="AUT2166" s="58"/>
      <c r="AUU2166" s="58"/>
      <c r="AUV2166" s="58"/>
      <c r="AUW2166" s="58"/>
      <c r="AUX2166" s="58"/>
      <c r="AUY2166" s="58"/>
      <c r="AUZ2166" s="58"/>
      <c r="AVA2166" s="58"/>
      <c r="AVB2166" s="58"/>
      <c r="AVC2166" s="58"/>
      <c r="AVD2166" s="58"/>
      <c r="AVE2166" s="58"/>
      <c r="AVF2166" s="58"/>
      <c r="AVG2166" s="58"/>
      <c r="AVH2166" s="58"/>
      <c r="AVI2166" s="58"/>
      <c r="AVJ2166" s="58"/>
      <c r="AVK2166" s="58"/>
      <c r="AVL2166" s="58"/>
      <c r="AVM2166" s="58"/>
      <c r="AVN2166" s="58"/>
      <c r="AVO2166" s="58"/>
      <c r="AVP2166" s="58"/>
      <c r="AVQ2166" s="58"/>
      <c r="AVR2166" s="58"/>
      <c r="AVS2166" s="58"/>
      <c r="AVT2166" s="58"/>
      <c r="AVU2166" s="58"/>
      <c r="AVV2166" s="58"/>
      <c r="AVW2166" s="58"/>
      <c r="AVX2166" s="58"/>
      <c r="AVY2166" s="58"/>
      <c r="AVZ2166" s="58"/>
      <c r="AWA2166" s="58"/>
      <c r="AWB2166" s="58"/>
      <c r="AWC2166" s="58"/>
      <c r="AWD2166" s="58"/>
      <c r="AWE2166" s="58"/>
      <c r="AWF2166" s="58"/>
      <c r="AWG2166" s="58"/>
      <c r="AWH2166" s="58"/>
      <c r="AWI2166" s="58"/>
      <c r="AWJ2166" s="58"/>
      <c r="AWK2166" s="58"/>
      <c r="AWL2166" s="58"/>
      <c r="AWM2166" s="58"/>
      <c r="AWN2166" s="58"/>
      <c r="AWO2166" s="58"/>
      <c r="AWP2166" s="58"/>
      <c r="AWQ2166" s="58"/>
      <c r="AWR2166" s="58"/>
      <c r="AWS2166" s="58"/>
      <c r="AWT2166" s="58"/>
      <c r="AWU2166" s="58"/>
      <c r="AWV2166" s="58"/>
      <c r="AWW2166" s="58"/>
      <c r="AWX2166" s="58"/>
      <c r="AWY2166" s="58"/>
      <c r="AWZ2166" s="58"/>
      <c r="AXA2166" s="58"/>
      <c r="AXB2166" s="58"/>
      <c r="AXC2166" s="58"/>
      <c r="AXD2166" s="58"/>
      <c r="AXE2166" s="58"/>
      <c r="AXF2166" s="58"/>
      <c r="AXG2166" s="58"/>
      <c r="AXH2166" s="58"/>
      <c r="AXI2166" s="58"/>
      <c r="AXJ2166" s="58"/>
      <c r="AXK2166" s="58"/>
      <c r="AXL2166" s="58"/>
      <c r="AXM2166" s="58"/>
      <c r="AXN2166" s="58"/>
      <c r="AXO2166" s="58"/>
      <c r="AXP2166" s="58"/>
      <c r="AXQ2166" s="58"/>
      <c r="AXR2166" s="58"/>
      <c r="AXS2166" s="58"/>
      <c r="AXT2166" s="58"/>
      <c r="AXU2166" s="58"/>
      <c r="AXV2166" s="58"/>
      <c r="AXW2166" s="58"/>
      <c r="AXX2166" s="58"/>
      <c r="AXY2166" s="58"/>
      <c r="AXZ2166" s="58"/>
      <c r="AYA2166" s="58"/>
      <c r="AYB2166" s="58"/>
      <c r="AYC2166" s="58"/>
      <c r="AYD2166" s="58"/>
      <c r="AYE2166" s="58"/>
      <c r="AYF2166" s="58"/>
      <c r="AYG2166" s="58"/>
      <c r="AYH2166" s="58"/>
      <c r="AYI2166" s="58"/>
      <c r="AYJ2166" s="58"/>
      <c r="AYK2166" s="58"/>
      <c r="AYL2166" s="58"/>
      <c r="AYM2166" s="58"/>
      <c r="AYN2166" s="58"/>
      <c r="AYO2166" s="58"/>
      <c r="AYP2166" s="58"/>
      <c r="AYQ2166" s="58"/>
      <c r="AYR2166" s="58"/>
      <c r="AYS2166" s="58"/>
      <c r="AYT2166" s="58"/>
      <c r="AYU2166" s="58"/>
      <c r="AYV2166" s="58"/>
      <c r="AYW2166" s="58"/>
      <c r="AYX2166" s="58"/>
      <c r="AYY2166" s="58"/>
      <c r="AYZ2166" s="58"/>
      <c r="AZA2166" s="58"/>
      <c r="AZB2166" s="58"/>
      <c r="AZC2166" s="58"/>
      <c r="AZD2166" s="58"/>
      <c r="AZE2166" s="58"/>
      <c r="AZF2166" s="58"/>
      <c r="AZG2166" s="58"/>
      <c r="AZH2166" s="58"/>
      <c r="AZI2166" s="58"/>
      <c r="AZJ2166" s="58"/>
      <c r="AZK2166" s="58"/>
      <c r="AZL2166" s="58"/>
      <c r="AZM2166" s="58"/>
      <c r="AZN2166" s="58"/>
      <c r="AZO2166" s="58"/>
      <c r="AZP2166" s="58"/>
      <c r="AZQ2166" s="58"/>
      <c r="AZR2166" s="58"/>
      <c r="AZS2166" s="58"/>
      <c r="AZT2166" s="58"/>
      <c r="AZU2166" s="58"/>
      <c r="AZV2166" s="58"/>
      <c r="AZW2166" s="58"/>
      <c r="AZX2166" s="58"/>
      <c r="AZY2166" s="58"/>
      <c r="AZZ2166" s="58"/>
      <c r="BAA2166" s="58"/>
      <c r="BAB2166" s="58"/>
      <c r="BAC2166" s="58"/>
      <c r="BAD2166" s="58"/>
      <c r="BAE2166" s="58"/>
      <c r="BAF2166" s="58"/>
      <c r="BAG2166" s="58"/>
      <c r="BAH2166" s="58"/>
      <c r="BAI2166" s="58"/>
      <c r="BAJ2166" s="58"/>
      <c r="BAK2166" s="58"/>
      <c r="BAL2166" s="58"/>
      <c r="BAM2166" s="58"/>
      <c r="BAN2166" s="58"/>
      <c r="BAO2166" s="58"/>
      <c r="BAP2166" s="58"/>
      <c r="BAQ2166" s="58"/>
      <c r="BAR2166" s="58"/>
      <c r="BAS2166" s="58"/>
      <c r="BAT2166" s="58"/>
      <c r="BAU2166" s="58"/>
      <c r="BAV2166" s="58"/>
      <c r="BAW2166" s="58"/>
      <c r="BAX2166" s="58"/>
      <c r="BAY2166" s="58"/>
      <c r="BAZ2166" s="58"/>
      <c r="BBA2166" s="58"/>
      <c r="BBB2166" s="58"/>
      <c r="BBC2166" s="58"/>
      <c r="BBD2166" s="58"/>
      <c r="BBE2166" s="58"/>
      <c r="BBF2166" s="58"/>
      <c r="BBG2166" s="58"/>
      <c r="BBH2166" s="58"/>
      <c r="BBI2166" s="58"/>
      <c r="BBJ2166" s="58"/>
      <c r="BBK2166" s="58"/>
      <c r="BBL2166" s="58"/>
      <c r="BBM2166" s="58"/>
      <c r="BBN2166" s="58"/>
      <c r="BBO2166" s="58"/>
      <c r="BBP2166" s="58"/>
      <c r="BBQ2166" s="58"/>
      <c r="BBR2166" s="58"/>
      <c r="BBS2166" s="58"/>
      <c r="BBT2166" s="58"/>
      <c r="BBU2166" s="58"/>
      <c r="BBV2166" s="58"/>
      <c r="BBW2166" s="58"/>
      <c r="BBX2166" s="58"/>
      <c r="BBY2166" s="58"/>
      <c r="BBZ2166" s="58"/>
      <c r="BCA2166" s="58"/>
      <c r="BCB2166" s="58"/>
      <c r="BCC2166" s="58"/>
      <c r="BCD2166" s="58"/>
      <c r="BCE2166" s="58"/>
      <c r="BCF2166" s="58"/>
      <c r="BCG2166" s="58"/>
      <c r="BCH2166" s="58"/>
      <c r="BCI2166" s="58"/>
      <c r="BCJ2166" s="58"/>
      <c r="BCK2166" s="58"/>
      <c r="BCL2166" s="58"/>
      <c r="BCM2166" s="58"/>
      <c r="BCN2166" s="58"/>
      <c r="BCO2166" s="58"/>
      <c r="BCP2166" s="58"/>
      <c r="BCQ2166" s="58"/>
      <c r="BCR2166" s="58"/>
      <c r="BCS2166" s="58"/>
      <c r="BCT2166" s="58"/>
      <c r="BCU2166" s="58"/>
      <c r="BCV2166" s="58"/>
      <c r="BCW2166" s="58"/>
      <c r="BCX2166" s="58"/>
      <c r="BCY2166" s="58"/>
      <c r="BCZ2166" s="58"/>
      <c r="BDA2166" s="58"/>
      <c r="BDB2166" s="58"/>
      <c r="BDC2166" s="58"/>
      <c r="BDD2166" s="58"/>
      <c r="BDE2166" s="58"/>
      <c r="BDF2166" s="58"/>
      <c r="BDG2166" s="58"/>
      <c r="BDH2166" s="58"/>
      <c r="BDI2166" s="58"/>
      <c r="BDJ2166" s="58"/>
      <c r="BDK2166" s="58"/>
      <c r="BDL2166" s="58"/>
      <c r="BDM2166" s="58"/>
      <c r="BDN2166" s="58"/>
      <c r="BDO2166" s="58"/>
      <c r="BDP2166" s="58"/>
      <c r="BDQ2166" s="58"/>
      <c r="BDR2166" s="58"/>
      <c r="BDS2166" s="58"/>
      <c r="BDT2166" s="58"/>
      <c r="BDU2166" s="58"/>
      <c r="BDV2166" s="58"/>
      <c r="BDW2166" s="58"/>
      <c r="BDX2166" s="58"/>
      <c r="BDY2166" s="58"/>
      <c r="BDZ2166" s="58"/>
      <c r="BEA2166" s="58"/>
      <c r="BEB2166" s="58"/>
      <c r="BEC2166" s="58"/>
      <c r="BED2166" s="58"/>
      <c r="BEE2166" s="58"/>
      <c r="BEF2166" s="58"/>
      <c r="BEG2166" s="58"/>
      <c r="BEH2166" s="58"/>
      <c r="BEI2166" s="58"/>
      <c r="BEJ2166" s="58"/>
      <c r="BEK2166" s="58"/>
      <c r="BEL2166" s="58"/>
      <c r="BEM2166" s="58"/>
      <c r="BEN2166" s="58"/>
      <c r="BEO2166" s="58"/>
      <c r="BEP2166" s="58"/>
      <c r="BEQ2166" s="58"/>
      <c r="BER2166" s="58"/>
      <c r="BES2166" s="58"/>
      <c r="BET2166" s="58"/>
      <c r="BEU2166" s="58"/>
      <c r="BEV2166" s="58"/>
      <c r="BEW2166" s="58"/>
      <c r="BEX2166" s="58"/>
      <c r="BEY2166" s="58"/>
      <c r="BEZ2166" s="58"/>
      <c r="BFA2166" s="58"/>
      <c r="BFB2166" s="58"/>
      <c r="BFC2166" s="58"/>
      <c r="BFD2166" s="58"/>
      <c r="BFE2166" s="58"/>
      <c r="BFF2166" s="58"/>
      <c r="BFG2166" s="58"/>
      <c r="BFH2166" s="58"/>
      <c r="BFI2166" s="58"/>
      <c r="BFJ2166" s="58"/>
      <c r="BFK2166" s="58"/>
      <c r="BFL2166" s="58"/>
      <c r="BFM2166" s="58"/>
      <c r="BFN2166" s="58"/>
      <c r="BFO2166" s="58"/>
      <c r="BFP2166" s="58"/>
      <c r="BFQ2166" s="58"/>
      <c r="BFR2166" s="58"/>
      <c r="BFS2166" s="58"/>
      <c r="BFT2166" s="58"/>
      <c r="BFU2166" s="58"/>
      <c r="BFV2166" s="58"/>
      <c r="BFW2166" s="58"/>
      <c r="BFX2166" s="58"/>
      <c r="BFY2166" s="58"/>
      <c r="BFZ2166" s="58"/>
      <c r="BGA2166" s="58"/>
      <c r="BGB2166" s="58"/>
      <c r="BGC2166" s="58"/>
      <c r="BGD2166" s="58"/>
      <c r="BGE2166" s="58"/>
      <c r="BGF2166" s="58"/>
      <c r="BGG2166" s="58"/>
      <c r="BGH2166" s="58"/>
      <c r="BGI2166" s="58"/>
      <c r="BGJ2166" s="58"/>
      <c r="BGK2166" s="58"/>
      <c r="BGL2166" s="58"/>
      <c r="BGM2166" s="58"/>
      <c r="BGN2166" s="58"/>
      <c r="BGO2166" s="58"/>
      <c r="BGP2166" s="58"/>
      <c r="BGQ2166" s="58"/>
      <c r="BGR2166" s="58"/>
      <c r="BGS2166" s="58"/>
      <c r="BGT2166" s="58"/>
      <c r="BGU2166" s="58"/>
      <c r="BGV2166" s="58"/>
      <c r="BGW2166" s="58"/>
      <c r="BGX2166" s="58"/>
      <c r="BGY2166" s="58"/>
      <c r="BGZ2166" s="58"/>
      <c r="BHA2166" s="58"/>
      <c r="BHB2166" s="58"/>
      <c r="BHC2166" s="58"/>
      <c r="BHD2166" s="58"/>
      <c r="BHE2166" s="58"/>
      <c r="BHF2166" s="58"/>
      <c r="BHG2166" s="58"/>
      <c r="BHH2166" s="58"/>
      <c r="BHI2166" s="58"/>
      <c r="BHJ2166" s="58"/>
      <c r="BHK2166" s="58"/>
      <c r="BHL2166" s="58"/>
      <c r="BHM2166" s="58"/>
      <c r="BHN2166" s="58"/>
      <c r="BHO2166" s="58"/>
      <c r="BHP2166" s="58"/>
      <c r="BHQ2166" s="58"/>
      <c r="BHR2166" s="58"/>
      <c r="BHS2166" s="58"/>
      <c r="BHT2166" s="58"/>
      <c r="BHU2166" s="58"/>
      <c r="BHV2166" s="58"/>
      <c r="BHW2166" s="58"/>
      <c r="BHX2166" s="58"/>
      <c r="BHY2166" s="58"/>
      <c r="BHZ2166" s="58"/>
      <c r="BIA2166" s="58"/>
      <c r="BIB2166" s="58"/>
      <c r="BIC2166" s="58"/>
      <c r="BID2166" s="58"/>
      <c r="BIE2166" s="58"/>
      <c r="BIF2166" s="58"/>
      <c r="BIG2166" s="58"/>
      <c r="BIH2166" s="58"/>
      <c r="BII2166" s="58"/>
      <c r="BIJ2166" s="58"/>
      <c r="BIK2166" s="58"/>
      <c r="BIL2166" s="58"/>
      <c r="BIM2166" s="58"/>
      <c r="BIN2166" s="58"/>
      <c r="BIO2166" s="58"/>
      <c r="BIP2166" s="58"/>
      <c r="BIQ2166" s="58"/>
      <c r="BIR2166" s="58"/>
      <c r="BIS2166" s="58"/>
      <c r="BIT2166" s="58"/>
      <c r="BIU2166" s="58"/>
      <c r="BIV2166" s="58"/>
      <c r="BIW2166" s="58"/>
      <c r="BIX2166" s="58"/>
      <c r="BIY2166" s="58"/>
      <c r="BIZ2166" s="58"/>
      <c r="BJA2166" s="58"/>
      <c r="BJB2166" s="58"/>
      <c r="BJC2166" s="58"/>
      <c r="BJD2166" s="58"/>
      <c r="BJE2166" s="58"/>
      <c r="BJF2166" s="58"/>
      <c r="BJG2166" s="58"/>
      <c r="BJH2166" s="58"/>
      <c r="BJI2166" s="58"/>
      <c r="BJJ2166" s="58"/>
      <c r="BJK2166" s="58"/>
      <c r="BJL2166" s="58"/>
      <c r="BJM2166" s="58"/>
      <c r="BJN2166" s="58"/>
      <c r="BJO2166" s="58"/>
      <c r="BJP2166" s="58"/>
      <c r="BJQ2166" s="58"/>
      <c r="BJR2166" s="58"/>
      <c r="BJS2166" s="58"/>
      <c r="BJT2166" s="58"/>
      <c r="BJU2166" s="58"/>
      <c r="BJV2166" s="58"/>
      <c r="BJW2166" s="58"/>
      <c r="BJX2166" s="58"/>
      <c r="BJY2166" s="58"/>
      <c r="BJZ2166" s="58"/>
      <c r="BKA2166" s="58"/>
      <c r="BKB2166" s="58"/>
      <c r="BKC2166" s="58"/>
      <c r="BKD2166" s="58"/>
      <c r="BKE2166" s="58"/>
      <c r="BKF2166" s="58"/>
      <c r="BKG2166" s="58"/>
      <c r="BKH2166" s="58"/>
      <c r="BKI2166" s="58"/>
      <c r="BKJ2166" s="58"/>
      <c r="BKK2166" s="58"/>
      <c r="BKL2166" s="58"/>
      <c r="BKM2166" s="58"/>
      <c r="BKN2166" s="58"/>
      <c r="BKO2166" s="58"/>
      <c r="BKP2166" s="58"/>
      <c r="BKQ2166" s="58"/>
      <c r="BKR2166" s="58"/>
      <c r="BKS2166" s="58"/>
      <c r="BKT2166" s="58"/>
      <c r="BKU2166" s="58"/>
      <c r="BKV2166" s="58"/>
      <c r="BKW2166" s="58"/>
      <c r="BKX2166" s="58"/>
      <c r="BKY2166" s="58"/>
      <c r="BKZ2166" s="58"/>
      <c r="BLA2166" s="58"/>
      <c r="BLB2166" s="58"/>
      <c r="BLC2166" s="58"/>
      <c r="BLD2166" s="58"/>
      <c r="BLE2166" s="58"/>
      <c r="BLF2166" s="58"/>
      <c r="BLG2166" s="58"/>
      <c r="BLH2166" s="58"/>
      <c r="BLI2166" s="58"/>
      <c r="BLJ2166" s="58"/>
      <c r="BLK2166" s="58"/>
      <c r="BLL2166" s="58"/>
      <c r="BLM2166" s="58"/>
      <c r="BLN2166" s="58"/>
      <c r="BLO2166" s="58"/>
      <c r="BLP2166" s="58"/>
      <c r="BLQ2166" s="58"/>
      <c r="BLR2166" s="58"/>
      <c r="BLS2166" s="58"/>
      <c r="BLT2166" s="58"/>
      <c r="BLU2166" s="58"/>
      <c r="BLV2166" s="58"/>
      <c r="BLW2166" s="58"/>
      <c r="BLX2166" s="58"/>
      <c r="BLY2166" s="58"/>
      <c r="BLZ2166" s="58"/>
      <c r="BMA2166" s="58"/>
      <c r="BMB2166" s="58"/>
      <c r="BMC2166" s="58"/>
      <c r="BMD2166" s="58"/>
      <c r="BME2166" s="58"/>
      <c r="BMF2166" s="58"/>
      <c r="BMG2166" s="58"/>
      <c r="BMH2166" s="58"/>
      <c r="BMI2166" s="58"/>
      <c r="BMJ2166" s="58"/>
      <c r="BMK2166" s="58"/>
      <c r="BML2166" s="58"/>
      <c r="BMM2166" s="58"/>
      <c r="BMN2166" s="58"/>
      <c r="BMO2166" s="58"/>
      <c r="BMP2166" s="58"/>
      <c r="BMQ2166" s="58"/>
      <c r="BMR2166" s="58"/>
      <c r="BMS2166" s="58"/>
      <c r="BMT2166" s="58"/>
      <c r="BMU2166" s="58"/>
      <c r="BMV2166" s="58"/>
      <c r="BMW2166" s="58"/>
      <c r="BMX2166" s="58"/>
      <c r="BMY2166" s="58"/>
      <c r="BMZ2166" s="58"/>
      <c r="BNA2166" s="58"/>
      <c r="BNB2166" s="58"/>
      <c r="BNC2166" s="58"/>
      <c r="BND2166" s="58"/>
      <c r="BNE2166" s="58"/>
      <c r="BNF2166" s="58"/>
      <c r="BNG2166" s="58"/>
      <c r="BNH2166" s="58"/>
      <c r="BNI2166" s="58"/>
      <c r="BNJ2166" s="58"/>
      <c r="BNK2166" s="58"/>
      <c r="BNL2166" s="58"/>
      <c r="BNM2166" s="58"/>
      <c r="BNN2166" s="58"/>
      <c r="BNO2166" s="58"/>
      <c r="BNP2166" s="58"/>
      <c r="BNQ2166" s="58"/>
      <c r="BNR2166" s="58"/>
      <c r="BNS2166" s="58"/>
      <c r="BNT2166" s="58"/>
      <c r="BNU2166" s="58"/>
      <c r="BNV2166" s="58"/>
      <c r="BNW2166" s="58"/>
      <c r="BNX2166" s="58"/>
      <c r="BNY2166" s="58"/>
      <c r="BNZ2166" s="58"/>
      <c r="BOA2166" s="58"/>
      <c r="BOB2166" s="58"/>
      <c r="BOC2166" s="58"/>
      <c r="BOD2166" s="58"/>
      <c r="BOE2166" s="58"/>
      <c r="BOF2166" s="58"/>
      <c r="BOG2166" s="58"/>
      <c r="BOH2166" s="58"/>
      <c r="BOI2166" s="58"/>
      <c r="BOJ2166" s="58"/>
      <c r="BOK2166" s="58"/>
      <c r="BOL2166" s="58"/>
      <c r="BOM2166" s="58"/>
      <c r="BON2166" s="58"/>
      <c r="BOO2166" s="58"/>
      <c r="BOP2166" s="58"/>
      <c r="BOQ2166" s="58"/>
      <c r="BOR2166" s="58"/>
      <c r="BOS2166" s="58"/>
      <c r="BOT2166" s="58"/>
      <c r="BOU2166" s="58"/>
      <c r="BOV2166" s="58"/>
      <c r="BOW2166" s="58"/>
      <c r="BOX2166" s="58"/>
      <c r="BOY2166" s="58"/>
      <c r="BOZ2166" s="58"/>
      <c r="BPA2166" s="58"/>
      <c r="BPB2166" s="58"/>
      <c r="BPC2166" s="58"/>
      <c r="BPD2166" s="58"/>
      <c r="BPE2166" s="58"/>
      <c r="BPF2166" s="58"/>
      <c r="BPG2166" s="58"/>
      <c r="BPH2166" s="58"/>
      <c r="BPI2166" s="58"/>
      <c r="BPJ2166" s="58"/>
      <c r="BPK2166" s="58"/>
      <c r="BPL2166" s="58"/>
      <c r="BPM2166" s="58"/>
      <c r="BPN2166" s="58"/>
      <c r="BPO2166" s="58"/>
      <c r="BPP2166" s="58"/>
      <c r="BPQ2166" s="58"/>
      <c r="BPR2166" s="58"/>
      <c r="BPS2166" s="58"/>
      <c r="BPT2166" s="58"/>
      <c r="BPU2166" s="58"/>
      <c r="BPV2166" s="58"/>
      <c r="BPW2166" s="58"/>
      <c r="BPX2166" s="58"/>
      <c r="BPY2166" s="58"/>
      <c r="BPZ2166" s="58"/>
      <c r="BQA2166" s="58"/>
      <c r="BQB2166" s="58"/>
      <c r="BQC2166" s="58"/>
      <c r="BQD2166" s="58"/>
      <c r="BQE2166" s="58"/>
      <c r="BQF2166" s="58"/>
      <c r="BQG2166" s="58"/>
      <c r="BQH2166" s="58"/>
      <c r="BQI2166" s="58"/>
      <c r="BQJ2166" s="58"/>
      <c r="BQK2166" s="58"/>
      <c r="BQL2166" s="58"/>
      <c r="BQM2166" s="58"/>
      <c r="BQN2166" s="58"/>
      <c r="BQO2166" s="58"/>
      <c r="BQP2166" s="58"/>
      <c r="BQQ2166" s="58"/>
      <c r="BQR2166" s="58"/>
      <c r="BQS2166" s="58"/>
      <c r="BQT2166" s="58"/>
      <c r="BQU2166" s="58"/>
      <c r="BQV2166" s="58"/>
      <c r="BQW2166" s="58"/>
      <c r="BQX2166" s="58"/>
      <c r="BQY2166" s="58"/>
      <c r="BQZ2166" s="58"/>
      <c r="BRA2166" s="58"/>
      <c r="BRB2166" s="58"/>
      <c r="BRC2166" s="58"/>
      <c r="BRD2166" s="58"/>
      <c r="BRE2166" s="58"/>
      <c r="BRF2166" s="58"/>
      <c r="BRG2166" s="58"/>
      <c r="BRH2166" s="58"/>
      <c r="BRI2166" s="58"/>
      <c r="BRJ2166" s="58"/>
      <c r="BRK2166" s="58"/>
      <c r="BRL2166" s="58"/>
      <c r="BRM2166" s="58"/>
      <c r="BRN2166" s="58"/>
      <c r="BRO2166" s="58"/>
      <c r="BRP2166" s="58"/>
      <c r="BRQ2166" s="58"/>
      <c r="BRR2166" s="58"/>
      <c r="BRS2166" s="58"/>
      <c r="BRT2166" s="58"/>
      <c r="BRU2166" s="58"/>
      <c r="BRV2166" s="58"/>
      <c r="BRW2166" s="58"/>
      <c r="BRX2166" s="58"/>
      <c r="BRY2166" s="58"/>
      <c r="BRZ2166" s="58"/>
      <c r="BSA2166" s="58"/>
      <c r="BSB2166" s="58"/>
      <c r="BSC2166" s="58"/>
      <c r="BSD2166" s="58"/>
      <c r="BSE2166" s="58"/>
      <c r="BSF2166" s="58"/>
      <c r="BSG2166" s="58"/>
      <c r="BSH2166" s="58"/>
      <c r="BSI2166" s="58"/>
      <c r="BSJ2166" s="58"/>
      <c r="BSK2166" s="58"/>
      <c r="BSL2166" s="58"/>
      <c r="BSM2166" s="58"/>
      <c r="BSN2166" s="58"/>
      <c r="BSO2166" s="58"/>
      <c r="BSP2166" s="58"/>
      <c r="BSQ2166" s="58"/>
      <c r="BSR2166" s="58"/>
      <c r="BSS2166" s="58"/>
      <c r="BST2166" s="58"/>
      <c r="BSU2166" s="58"/>
      <c r="BSV2166" s="58"/>
      <c r="BSW2166" s="58"/>
      <c r="BSX2166" s="58"/>
      <c r="BSY2166" s="58"/>
      <c r="BSZ2166" s="58"/>
      <c r="BTA2166" s="58"/>
      <c r="BTB2166" s="58"/>
      <c r="BTC2166" s="58"/>
      <c r="BTD2166" s="58"/>
      <c r="BTE2166" s="58"/>
      <c r="BTF2166" s="58"/>
      <c r="BTG2166" s="58"/>
      <c r="BTH2166" s="58"/>
      <c r="BTI2166" s="58"/>
      <c r="BTJ2166" s="58"/>
      <c r="BTK2166" s="58"/>
      <c r="BTL2166" s="58"/>
      <c r="BTM2166" s="58"/>
      <c r="BTN2166" s="58"/>
      <c r="BTO2166" s="58"/>
      <c r="BTP2166" s="58"/>
      <c r="BTQ2166" s="58"/>
      <c r="BTR2166" s="58"/>
      <c r="BTS2166" s="58"/>
      <c r="BTT2166" s="58"/>
      <c r="BTU2166" s="58"/>
      <c r="BTV2166" s="58"/>
      <c r="BTW2166" s="58"/>
      <c r="BTX2166" s="58"/>
      <c r="BTY2166" s="58"/>
      <c r="BTZ2166" s="58"/>
      <c r="BUA2166" s="58"/>
      <c r="BUB2166" s="58"/>
      <c r="BUC2166" s="58"/>
      <c r="BUD2166" s="58"/>
      <c r="BUE2166" s="58"/>
      <c r="BUF2166" s="58"/>
      <c r="BUG2166" s="58"/>
      <c r="BUH2166" s="58"/>
      <c r="BUI2166" s="58"/>
      <c r="BUJ2166" s="58"/>
      <c r="BUK2166" s="58"/>
      <c r="BUL2166" s="58"/>
      <c r="BUM2166" s="58"/>
      <c r="BUN2166" s="58"/>
      <c r="BUO2166" s="58"/>
      <c r="BUP2166" s="58"/>
      <c r="BUQ2166" s="58"/>
      <c r="BUR2166" s="58"/>
      <c r="BUS2166" s="58"/>
      <c r="BUT2166" s="58"/>
      <c r="BUU2166" s="58"/>
      <c r="BUV2166" s="58"/>
      <c r="BUW2166" s="58"/>
      <c r="BUX2166" s="58"/>
      <c r="BUY2166" s="58"/>
      <c r="BUZ2166" s="58"/>
      <c r="BVA2166" s="58"/>
      <c r="BVB2166" s="58"/>
      <c r="BVC2166" s="58"/>
      <c r="BVD2166" s="58"/>
      <c r="BVE2166" s="58"/>
      <c r="BVF2166" s="58"/>
      <c r="BVG2166" s="58"/>
      <c r="BVH2166" s="58"/>
      <c r="BVI2166" s="58"/>
      <c r="BVJ2166" s="58"/>
      <c r="BVK2166" s="58"/>
      <c r="BVL2166" s="58"/>
      <c r="BVM2166" s="58"/>
      <c r="BVN2166" s="58"/>
      <c r="BVO2166" s="58"/>
      <c r="BVP2166" s="58"/>
      <c r="BVQ2166" s="58"/>
      <c r="BVR2166" s="58"/>
      <c r="BVS2166" s="58"/>
      <c r="BVT2166" s="58"/>
      <c r="BVU2166" s="58"/>
      <c r="BVV2166" s="58"/>
      <c r="BVW2166" s="58"/>
      <c r="BVX2166" s="58"/>
      <c r="BVY2166" s="58"/>
      <c r="BVZ2166" s="58"/>
      <c r="BWA2166" s="58"/>
      <c r="BWB2166" s="58"/>
      <c r="BWC2166" s="58"/>
      <c r="BWD2166" s="58"/>
      <c r="BWE2166" s="58"/>
      <c r="BWF2166" s="58"/>
      <c r="BWG2166" s="58"/>
      <c r="BWH2166" s="58"/>
      <c r="BWI2166" s="58"/>
      <c r="BWJ2166" s="58"/>
      <c r="BWK2166" s="58"/>
      <c r="BWL2166" s="58"/>
      <c r="BWM2166" s="58"/>
      <c r="BWN2166" s="58"/>
      <c r="BWO2166" s="58"/>
      <c r="BWP2166" s="58"/>
      <c r="BWQ2166" s="58"/>
      <c r="BWR2166" s="58"/>
      <c r="BWS2166" s="58"/>
      <c r="BWT2166" s="58"/>
      <c r="BWU2166" s="58"/>
      <c r="BWV2166" s="58"/>
      <c r="BWW2166" s="58"/>
      <c r="BWX2166" s="58"/>
      <c r="BWY2166" s="58"/>
      <c r="BWZ2166" s="58"/>
      <c r="BXA2166" s="58"/>
      <c r="BXB2166" s="58"/>
      <c r="BXC2166" s="58"/>
      <c r="BXD2166" s="58"/>
      <c r="BXE2166" s="58"/>
      <c r="BXF2166" s="58"/>
      <c r="BXG2166" s="58"/>
      <c r="BXH2166" s="58"/>
      <c r="BXI2166" s="58"/>
      <c r="BXJ2166" s="58"/>
      <c r="BXK2166" s="58"/>
      <c r="BXL2166" s="58"/>
      <c r="BXM2166" s="58"/>
      <c r="BXN2166" s="58"/>
      <c r="BXO2166" s="58"/>
      <c r="BXP2166" s="58"/>
      <c r="BXQ2166" s="58"/>
      <c r="BXR2166" s="58"/>
      <c r="BXS2166" s="58"/>
      <c r="BXT2166" s="58"/>
      <c r="BXU2166" s="58"/>
      <c r="BXV2166" s="58"/>
      <c r="BXW2166" s="58"/>
      <c r="BXX2166" s="58"/>
      <c r="BXY2166" s="58"/>
      <c r="BXZ2166" s="58"/>
      <c r="BYA2166" s="58"/>
      <c r="BYB2166" s="58"/>
      <c r="BYC2166" s="58"/>
      <c r="BYD2166" s="58"/>
      <c r="BYE2166" s="58"/>
      <c r="BYF2166" s="58"/>
      <c r="BYG2166" s="58"/>
      <c r="BYH2166" s="58"/>
      <c r="BYI2166" s="58"/>
      <c r="BYJ2166" s="58"/>
      <c r="BYK2166" s="58"/>
      <c r="BYL2166" s="58"/>
      <c r="BYM2166" s="58"/>
      <c r="BYN2166" s="58"/>
      <c r="BYO2166" s="58"/>
      <c r="BYP2166" s="58"/>
      <c r="BYQ2166" s="58"/>
      <c r="BYR2166" s="58"/>
      <c r="BYS2166" s="58"/>
      <c r="BYT2166" s="58"/>
      <c r="BYU2166" s="58"/>
      <c r="BYV2166" s="58"/>
      <c r="BYW2166" s="58"/>
      <c r="BYX2166" s="58"/>
      <c r="BYY2166" s="58"/>
      <c r="BYZ2166" s="58"/>
      <c r="BZA2166" s="58"/>
      <c r="BZB2166" s="58"/>
      <c r="BZC2166" s="58"/>
      <c r="BZD2166" s="58"/>
      <c r="BZE2166" s="58"/>
      <c r="BZF2166" s="58"/>
      <c r="BZG2166" s="58"/>
      <c r="BZH2166" s="58"/>
      <c r="BZI2166" s="58"/>
      <c r="BZJ2166" s="58"/>
      <c r="BZK2166" s="58"/>
      <c r="BZL2166" s="58"/>
      <c r="BZM2166" s="58"/>
      <c r="BZN2166" s="58"/>
      <c r="BZO2166" s="58"/>
      <c r="BZP2166" s="58"/>
      <c r="BZQ2166" s="58"/>
      <c r="BZR2166" s="58"/>
      <c r="BZS2166" s="58"/>
      <c r="BZT2166" s="58"/>
      <c r="BZU2166" s="58"/>
      <c r="BZV2166" s="58"/>
      <c r="BZW2166" s="58"/>
      <c r="BZX2166" s="58"/>
      <c r="BZY2166" s="58"/>
      <c r="BZZ2166" s="58"/>
      <c r="CAA2166" s="58"/>
      <c r="CAB2166" s="58"/>
      <c r="CAC2166" s="58"/>
      <c r="CAD2166" s="58"/>
      <c r="CAE2166" s="58"/>
      <c r="CAF2166" s="58"/>
      <c r="CAG2166" s="58"/>
      <c r="CAH2166" s="58"/>
      <c r="CAI2166" s="58"/>
      <c r="CAJ2166" s="58"/>
      <c r="CAK2166" s="58"/>
      <c r="CAL2166" s="58"/>
      <c r="CAM2166" s="58"/>
      <c r="CAN2166" s="58"/>
      <c r="CAO2166" s="58"/>
      <c r="CAP2166" s="58"/>
      <c r="CAQ2166" s="58"/>
      <c r="CAR2166" s="58"/>
      <c r="CAS2166" s="58"/>
      <c r="CAT2166" s="58"/>
      <c r="CAU2166" s="58"/>
      <c r="CAV2166" s="58"/>
      <c r="CAW2166" s="58"/>
      <c r="CAX2166" s="58"/>
      <c r="CAY2166" s="58"/>
      <c r="CAZ2166" s="58"/>
      <c r="CBA2166" s="58"/>
      <c r="CBB2166" s="58"/>
      <c r="CBC2166" s="58"/>
      <c r="CBD2166" s="58"/>
      <c r="CBE2166" s="58"/>
      <c r="CBF2166" s="58"/>
      <c r="CBG2166" s="58"/>
      <c r="CBH2166" s="58"/>
      <c r="CBI2166" s="58"/>
      <c r="CBJ2166" s="58"/>
      <c r="CBK2166" s="58"/>
      <c r="CBL2166" s="58"/>
      <c r="CBM2166" s="58"/>
      <c r="CBN2166" s="58"/>
      <c r="CBO2166" s="58"/>
      <c r="CBP2166" s="58"/>
      <c r="CBQ2166" s="58"/>
      <c r="CBR2166" s="58"/>
      <c r="CBS2166" s="58"/>
      <c r="CBT2166" s="58"/>
      <c r="CBU2166" s="58"/>
      <c r="CBV2166" s="58"/>
      <c r="CBW2166" s="58"/>
      <c r="CBX2166" s="58"/>
      <c r="CBY2166" s="58"/>
      <c r="CBZ2166" s="58"/>
      <c r="CCA2166" s="58"/>
      <c r="CCB2166" s="58"/>
      <c r="CCC2166" s="58"/>
      <c r="CCD2166" s="58"/>
      <c r="CCE2166" s="58"/>
      <c r="CCF2166" s="58"/>
      <c r="CCG2166" s="58"/>
      <c r="CCH2166" s="58"/>
      <c r="CCI2166" s="58"/>
      <c r="CCJ2166" s="58"/>
      <c r="CCK2166" s="58"/>
      <c r="CCL2166" s="58"/>
      <c r="CCM2166" s="58"/>
      <c r="CCN2166" s="58"/>
      <c r="CCO2166" s="58"/>
      <c r="CCP2166" s="58"/>
      <c r="CCQ2166" s="58"/>
      <c r="CCR2166" s="58"/>
      <c r="CCS2166" s="58"/>
      <c r="CCT2166" s="58"/>
      <c r="CCU2166" s="58"/>
      <c r="CCV2166" s="58"/>
      <c r="CCW2166" s="58"/>
      <c r="CCX2166" s="58"/>
      <c r="CCY2166" s="58"/>
      <c r="CCZ2166" s="58"/>
      <c r="CDA2166" s="58"/>
      <c r="CDB2166" s="58"/>
      <c r="CDC2166" s="58"/>
      <c r="CDD2166" s="58"/>
      <c r="CDE2166" s="58"/>
      <c r="CDF2166" s="58"/>
      <c r="CDG2166" s="58"/>
      <c r="CDH2166" s="58"/>
      <c r="CDI2166" s="58"/>
      <c r="CDJ2166" s="58"/>
      <c r="CDK2166" s="58"/>
      <c r="CDL2166" s="58"/>
      <c r="CDM2166" s="58"/>
      <c r="CDN2166" s="58"/>
      <c r="CDO2166" s="58"/>
      <c r="CDP2166" s="58"/>
      <c r="CDQ2166" s="58"/>
      <c r="CDR2166" s="58"/>
      <c r="CDS2166" s="58"/>
      <c r="CDT2166" s="58"/>
      <c r="CDU2166" s="58"/>
      <c r="CDV2166" s="58"/>
      <c r="CDW2166" s="58"/>
      <c r="CDX2166" s="58"/>
      <c r="CDY2166" s="58"/>
      <c r="CDZ2166" s="58"/>
      <c r="CEA2166" s="58"/>
      <c r="CEB2166" s="58"/>
      <c r="CEC2166" s="58"/>
      <c r="CED2166" s="58"/>
      <c r="CEE2166" s="58"/>
      <c r="CEF2166" s="58"/>
      <c r="CEG2166" s="58"/>
      <c r="CEH2166" s="58"/>
      <c r="CEI2166" s="58"/>
      <c r="CEJ2166" s="58"/>
      <c r="CEK2166" s="58"/>
      <c r="CEL2166" s="58"/>
      <c r="CEM2166" s="58"/>
      <c r="CEN2166" s="58"/>
      <c r="CEO2166" s="58"/>
      <c r="CEP2166" s="58"/>
      <c r="CEQ2166" s="58"/>
      <c r="CER2166" s="58"/>
      <c r="CES2166" s="58"/>
      <c r="CET2166" s="58"/>
      <c r="CEU2166" s="58"/>
      <c r="CEV2166" s="58"/>
      <c r="CEW2166" s="58"/>
      <c r="CEX2166" s="58"/>
      <c r="CEY2166" s="58"/>
      <c r="CEZ2166" s="58"/>
      <c r="CFA2166" s="58"/>
      <c r="CFB2166" s="58"/>
      <c r="CFC2166" s="58"/>
      <c r="CFD2166" s="58"/>
      <c r="CFE2166" s="58"/>
      <c r="CFF2166" s="58"/>
      <c r="CFG2166" s="58"/>
      <c r="CFH2166" s="58"/>
      <c r="CFI2166" s="58"/>
      <c r="CFJ2166" s="58"/>
      <c r="CFK2166" s="58"/>
      <c r="CFL2166" s="58"/>
      <c r="CFM2166" s="58"/>
      <c r="CFN2166" s="58"/>
      <c r="CFO2166" s="58"/>
      <c r="CFP2166" s="58"/>
      <c r="CFQ2166" s="58"/>
      <c r="CFR2166" s="58"/>
      <c r="CFS2166" s="58"/>
      <c r="CFT2166" s="58"/>
      <c r="CFU2166" s="58"/>
      <c r="CFV2166" s="58"/>
      <c r="CFW2166" s="58"/>
      <c r="CFX2166" s="58"/>
      <c r="CFY2166" s="58"/>
      <c r="CFZ2166" s="58"/>
      <c r="CGA2166" s="58"/>
      <c r="CGB2166" s="58"/>
      <c r="CGC2166" s="58"/>
      <c r="CGD2166" s="58"/>
      <c r="CGE2166" s="58"/>
      <c r="CGF2166" s="58"/>
      <c r="CGG2166" s="58"/>
      <c r="CGH2166" s="58"/>
      <c r="CGI2166" s="58"/>
      <c r="CGJ2166" s="58"/>
      <c r="CGK2166" s="58"/>
      <c r="CGL2166" s="58"/>
      <c r="CGM2166" s="58"/>
      <c r="CGN2166" s="58"/>
      <c r="CGO2166" s="58"/>
      <c r="CGP2166" s="58"/>
      <c r="CGQ2166" s="58"/>
      <c r="CGR2166" s="58"/>
      <c r="CGS2166" s="58"/>
      <c r="CGT2166" s="58"/>
      <c r="CGU2166" s="58"/>
      <c r="CGV2166" s="58"/>
      <c r="CGW2166" s="58"/>
      <c r="CGX2166" s="58"/>
      <c r="CGY2166" s="58"/>
      <c r="CGZ2166" s="58"/>
      <c r="CHA2166" s="58"/>
      <c r="CHB2166" s="58"/>
      <c r="CHC2166" s="58"/>
      <c r="CHD2166" s="58"/>
      <c r="CHE2166" s="58"/>
      <c r="CHF2166" s="58"/>
      <c r="CHG2166" s="58"/>
      <c r="CHH2166" s="58"/>
      <c r="CHI2166" s="58"/>
      <c r="CHJ2166" s="58"/>
      <c r="CHK2166" s="58"/>
      <c r="CHL2166" s="58"/>
      <c r="CHM2166" s="58"/>
      <c r="CHN2166" s="58"/>
      <c r="CHO2166" s="58"/>
      <c r="CHP2166" s="58"/>
      <c r="CHQ2166" s="58"/>
      <c r="CHR2166" s="58"/>
      <c r="CHS2166" s="58"/>
      <c r="CHT2166" s="58"/>
      <c r="CHU2166" s="58"/>
      <c r="CHV2166" s="58"/>
      <c r="CHW2166" s="58"/>
      <c r="CHX2166" s="58"/>
      <c r="CHY2166" s="58"/>
      <c r="CHZ2166" s="58"/>
      <c r="CIA2166" s="58"/>
      <c r="CIB2166" s="58"/>
      <c r="CIC2166" s="58"/>
      <c r="CID2166" s="58"/>
      <c r="CIE2166" s="58"/>
      <c r="CIF2166" s="58"/>
      <c r="CIG2166" s="58"/>
      <c r="CIH2166" s="58"/>
      <c r="CII2166" s="58"/>
      <c r="CIJ2166" s="58"/>
      <c r="CIK2166" s="58"/>
      <c r="CIL2166" s="58"/>
      <c r="CIM2166" s="58"/>
      <c r="CIN2166" s="58"/>
      <c r="CIO2166" s="58"/>
      <c r="CIP2166" s="58"/>
      <c r="CIQ2166" s="58"/>
      <c r="CIR2166" s="58"/>
      <c r="CIS2166" s="58"/>
      <c r="CIT2166" s="58"/>
      <c r="CIU2166" s="58"/>
      <c r="CIV2166" s="58"/>
      <c r="CIW2166" s="58"/>
      <c r="CIX2166" s="58"/>
      <c r="CIY2166" s="58"/>
      <c r="CIZ2166" s="58"/>
      <c r="CJA2166" s="58"/>
      <c r="CJB2166" s="58"/>
      <c r="CJC2166" s="58"/>
      <c r="CJD2166" s="58"/>
      <c r="CJE2166" s="58"/>
      <c r="CJF2166" s="58"/>
      <c r="CJG2166" s="58"/>
      <c r="CJH2166" s="58"/>
      <c r="CJI2166" s="58"/>
      <c r="CJJ2166" s="58"/>
      <c r="CJK2166" s="58"/>
      <c r="CJL2166" s="58"/>
      <c r="CJM2166" s="58"/>
      <c r="CJN2166" s="58"/>
      <c r="CJO2166" s="58"/>
      <c r="CJP2166" s="58"/>
      <c r="CJQ2166" s="58"/>
      <c r="CJR2166" s="58"/>
      <c r="CJS2166" s="58"/>
      <c r="CJT2166" s="58"/>
      <c r="CJU2166" s="58"/>
      <c r="CJV2166" s="58"/>
      <c r="CJW2166" s="58"/>
      <c r="CJX2166" s="58"/>
      <c r="CJY2166" s="58"/>
      <c r="CJZ2166" s="58"/>
      <c r="CKA2166" s="58"/>
      <c r="CKB2166" s="58"/>
      <c r="CKC2166" s="58"/>
      <c r="CKD2166" s="58"/>
      <c r="CKE2166" s="58"/>
      <c r="CKF2166" s="58"/>
      <c r="CKG2166" s="58"/>
      <c r="CKH2166" s="58"/>
      <c r="CKI2166" s="58"/>
      <c r="CKJ2166" s="58"/>
      <c r="CKK2166" s="58"/>
      <c r="CKL2166" s="58"/>
      <c r="CKM2166" s="58"/>
      <c r="CKN2166" s="58"/>
      <c r="CKO2166" s="58"/>
      <c r="CKP2166" s="58"/>
      <c r="CKQ2166" s="58"/>
      <c r="CKR2166" s="58"/>
      <c r="CKS2166" s="58"/>
      <c r="CKT2166" s="58"/>
      <c r="CKU2166" s="58"/>
      <c r="CKV2166" s="58"/>
      <c r="CKW2166" s="58"/>
      <c r="CKX2166" s="58"/>
      <c r="CKY2166" s="58"/>
      <c r="CKZ2166" s="58"/>
      <c r="CLA2166" s="58"/>
      <c r="CLB2166" s="58"/>
      <c r="CLC2166" s="58"/>
      <c r="CLD2166" s="58"/>
      <c r="CLE2166" s="58"/>
      <c r="CLF2166" s="58"/>
      <c r="CLG2166" s="58"/>
      <c r="CLH2166" s="58"/>
      <c r="CLI2166" s="58"/>
      <c r="CLJ2166" s="58"/>
      <c r="CLK2166" s="58"/>
      <c r="CLL2166" s="58"/>
      <c r="CLM2166" s="58"/>
      <c r="CLN2166" s="58"/>
      <c r="CLO2166" s="58"/>
      <c r="CLP2166" s="58"/>
      <c r="CLQ2166" s="58"/>
      <c r="CLR2166" s="58"/>
      <c r="CLS2166" s="58"/>
      <c r="CLT2166" s="58"/>
      <c r="CLU2166" s="58"/>
      <c r="CLV2166" s="58"/>
      <c r="CLW2166" s="58"/>
      <c r="CLX2166" s="58"/>
      <c r="CLY2166" s="58"/>
      <c r="CLZ2166" s="58"/>
      <c r="CMA2166" s="58"/>
      <c r="CMB2166" s="58"/>
      <c r="CMC2166" s="58"/>
      <c r="CMD2166" s="58"/>
      <c r="CME2166" s="58"/>
      <c r="CMF2166" s="58"/>
      <c r="CMG2166" s="58"/>
      <c r="CMH2166" s="58"/>
      <c r="CMI2166" s="58"/>
      <c r="CMJ2166" s="58"/>
      <c r="CMK2166" s="58"/>
      <c r="CML2166" s="58"/>
      <c r="CMM2166" s="58"/>
      <c r="CMN2166" s="58"/>
      <c r="CMO2166" s="58"/>
      <c r="CMP2166" s="58"/>
      <c r="CMQ2166" s="58"/>
      <c r="CMR2166" s="58"/>
      <c r="CMS2166" s="58"/>
      <c r="CMT2166" s="58"/>
      <c r="CMU2166" s="58"/>
      <c r="CMV2166" s="58"/>
      <c r="CMW2166" s="58"/>
      <c r="CMX2166" s="58"/>
      <c r="CMY2166" s="58"/>
      <c r="CMZ2166" s="58"/>
      <c r="CNA2166" s="58"/>
      <c r="CNB2166" s="58"/>
      <c r="CNC2166" s="58"/>
      <c r="CND2166" s="58"/>
      <c r="CNE2166" s="58"/>
      <c r="CNF2166" s="58"/>
      <c r="CNG2166" s="58"/>
      <c r="CNH2166" s="58"/>
      <c r="CNI2166" s="58"/>
      <c r="CNJ2166" s="58"/>
      <c r="CNK2166" s="58"/>
      <c r="CNL2166" s="58"/>
      <c r="CNM2166" s="58"/>
      <c r="CNN2166" s="58"/>
      <c r="CNO2166" s="58"/>
      <c r="CNP2166" s="58"/>
      <c r="CNQ2166" s="58"/>
      <c r="CNR2166" s="58"/>
      <c r="CNS2166" s="58"/>
      <c r="CNT2166" s="58"/>
      <c r="CNU2166" s="58"/>
      <c r="CNV2166" s="58"/>
      <c r="CNW2166" s="58"/>
      <c r="CNX2166" s="58"/>
      <c r="CNY2166" s="58"/>
      <c r="CNZ2166" s="58"/>
      <c r="COA2166" s="58"/>
      <c r="COB2166" s="58"/>
      <c r="COC2166" s="58"/>
      <c r="COD2166" s="58"/>
      <c r="COE2166" s="58"/>
      <c r="COF2166" s="58"/>
      <c r="COG2166" s="58"/>
      <c r="COH2166" s="58"/>
      <c r="COI2166" s="58"/>
      <c r="COJ2166" s="58"/>
      <c r="COK2166" s="58"/>
      <c r="COL2166" s="58"/>
      <c r="COM2166" s="58"/>
      <c r="CON2166" s="58"/>
      <c r="COO2166" s="58"/>
      <c r="COP2166" s="58"/>
      <c r="COQ2166" s="58"/>
      <c r="COR2166" s="58"/>
      <c r="COS2166" s="58"/>
      <c r="COT2166" s="58"/>
      <c r="COU2166" s="58"/>
      <c r="COV2166" s="58"/>
      <c r="COW2166" s="58"/>
      <c r="COX2166" s="58"/>
      <c r="COY2166" s="58"/>
      <c r="COZ2166" s="58"/>
      <c r="CPA2166" s="58"/>
      <c r="CPB2166" s="58"/>
      <c r="CPC2166" s="58"/>
      <c r="CPD2166" s="58"/>
      <c r="CPE2166" s="58"/>
      <c r="CPF2166" s="58"/>
      <c r="CPG2166" s="58"/>
      <c r="CPH2166" s="58"/>
      <c r="CPI2166" s="58"/>
      <c r="CPJ2166" s="58"/>
      <c r="CPK2166" s="58"/>
      <c r="CPL2166" s="58"/>
      <c r="CPM2166" s="58"/>
      <c r="CPN2166" s="58"/>
      <c r="CPO2166" s="58"/>
      <c r="CPP2166" s="58"/>
      <c r="CPQ2166" s="58"/>
      <c r="CPR2166" s="58"/>
      <c r="CPS2166" s="58"/>
      <c r="CPT2166" s="58"/>
      <c r="CPU2166" s="58"/>
      <c r="CPV2166" s="58"/>
      <c r="CPW2166" s="58"/>
      <c r="CPX2166" s="58"/>
      <c r="CPY2166" s="58"/>
      <c r="CPZ2166" s="58"/>
      <c r="CQA2166" s="58"/>
      <c r="CQB2166" s="58"/>
      <c r="CQC2166" s="58"/>
      <c r="CQD2166" s="58"/>
      <c r="CQE2166" s="58"/>
      <c r="CQF2166" s="58"/>
      <c r="CQG2166" s="58"/>
      <c r="CQH2166" s="58"/>
      <c r="CQI2166" s="58"/>
      <c r="CQJ2166" s="58"/>
      <c r="CQK2166" s="58"/>
      <c r="CQL2166" s="58"/>
      <c r="CQM2166" s="58"/>
      <c r="CQN2166" s="58"/>
      <c r="CQO2166" s="58"/>
      <c r="CQP2166" s="58"/>
      <c r="CQQ2166" s="58"/>
      <c r="CQR2166" s="58"/>
      <c r="CQS2166" s="58"/>
      <c r="CQT2166" s="58"/>
      <c r="CQU2166" s="58"/>
      <c r="CQV2166" s="58"/>
      <c r="CQW2166" s="58"/>
      <c r="CQX2166" s="58"/>
      <c r="CQY2166" s="58"/>
      <c r="CQZ2166" s="58"/>
      <c r="CRA2166" s="58"/>
      <c r="CRB2166" s="58"/>
      <c r="CRC2166" s="58"/>
      <c r="CRD2166" s="58"/>
      <c r="CRE2166" s="58"/>
      <c r="CRF2166" s="58"/>
      <c r="CRG2166" s="58"/>
      <c r="CRH2166" s="58"/>
      <c r="CRI2166" s="58"/>
      <c r="CRJ2166" s="58"/>
      <c r="CRK2166" s="58"/>
      <c r="CRL2166" s="58"/>
      <c r="CRM2166" s="58"/>
      <c r="CRN2166" s="58"/>
      <c r="CRO2166" s="58"/>
      <c r="CRP2166" s="58"/>
      <c r="CRQ2166" s="58"/>
      <c r="CRR2166" s="58"/>
      <c r="CRS2166" s="58"/>
      <c r="CRT2166" s="58"/>
      <c r="CRU2166" s="58"/>
      <c r="CRV2166" s="58"/>
      <c r="CRW2166" s="58"/>
      <c r="CRX2166" s="58"/>
      <c r="CRY2166" s="58"/>
      <c r="CRZ2166" s="58"/>
      <c r="CSA2166" s="58"/>
      <c r="CSB2166" s="58"/>
      <c r="CSC2166" s="58"/>
      <c r="CSD2166" s="58"/>
      <c r="CSE2166" s="58"/>
      <c r="CSF2166" s="58"/>
      <c r="CSG2166" s="58"/>
      <c r="CSH2166" s="58"/>
      <c r="CSI2166" s="58"/>
      <c r="CSJ2166" s="58"/>
      <c r="CSK2166" s="58"/>
      <c r="CSL2166" s="58"/>
      <c r="CSM2166" s="58"/>
      <c r="CSN2166" s="58"/>
      <c r="CSO2166" s="58"/>
      <c r="CSP2166" s="58"/>
      <c r="CSQ2166" s="58"/>
      <c r="CSR2166" s="58"/>
      <c r="CSS2166" s="58"/>
      <c r="CST2166" s="58"/>
      <c r="CSU2166" s="58"/>
      <c r="CSV2166" s="58"/>
      <c r="CSW2166" s="58"/>
      <c r="CSX2166" s="58"/>
      <c r="CSY2166" s="58"/>
      <c r="CSZ2166" s="58"/>
      <c r="CTA2166" s="58"/>
      <c r="CTB2166" s="58"/>
      <c r="CTC2166" s="58"/>
      <c r="CTD2166" s="58"/>
      <c r="CTE2166" s="58"/>
      <c r="CTF2166" s="58"/>
      <c r="CTG2166" s="58"/>
      <c r="CTH2166" s="58"/>
      <c r="CTI2166" s="58"/>
      <c r="CTJ2166" s="58"/>
      <c r="CTK2166" s="58"/>
      <c r="CTL2166" s="58"/>
      <c r="CTM2166" s="58"/>
      <c r="CTN2166" s="58"/>
      <c r="CTO2166" s="58"/>
      <c r="CTP2166" s="58"/>
      <c r="CTQ2166" s="58"/>
      <c r="CTR2166" s="58"/>
      <c r="CTS2166" s="58"/>
      <c r="CTT2166" s="58"/>
      <c r="CTU2166" s="58"/>
      <c r="CTV2166" s="58"/>
      <c r="CTW2166" s="58"/>
      <c r="CTX2166" s="58"/>
      <c r="CTY2166" s="58"/>
      <c r="CTZ2166" s="58"/>
      <c r="CUA2166" s="58"/>
      <c r="CUB2166" s="58"/>
      <c r="CUC2166" s="58"/>
      <c r="CUD2166" s="58"/>
      <c r="CUE2166" s="58"/>
      <c r="CUF2166" s="58"/>
      <c r="CUG2166" s="58"/>
      <c r="CUH2166" s="58"/>
      <c r="CUI2166" s="58"/>
      <c r="CUJ2166" s="58"/>
      <c r="CUK2166" s="58"/>
      <c r="CUL2166" s="58"/>
      <c r="CUM2166" s="58"/>
      <c r="CUN2166" s="58"/>
      <c r="CUO2166" s="58"/>
      <c r="CUP2166" s="58"/>
      <c r="CUQ2166" s="58"/>
      <c r="CUR2166" s="58"/>
      <c r="CUS2166" s="58"/>
      <c r="CUT2166" s="58"/>
      <c r="CUU2166" s="58"/>
      <c r="CUV2166" s="58"/>
      <c r="CUW2166" s="58"/>
      <c r="CUX2166" s="58"/>
      <c r="CUY2166" s="58"/>
      <c r="CUZ2166" s="58"/>
      <c r="CVA2166" s="58"/>
      <c r="CVB2166" s="58"/>
      <c r="CVC2166" s="58"/>
      <c r="CVD2166" s="58"/>
      <c r="CVE2166" s="58"/>
      <c r="CVF2166" s="58"/>
      <c r="CVG2166" s="58"/>
      <c r="CVH2166" s="58"/>
      <c r="CVI2166" s="58"/>
      <c r="CVJ2166" s="58"/>
      <c r="CVK2166" s="58"/>
      <c r="CVL2166" s="58"/>
      <c r="CVM2166" s="58"/>
      <c r="CVN2166" s="58"/>
      <c r="CVO2166" s="58"/>
      <c r="CVP2166" s="58"/>
      <c r="CVQ2166" s="58"/>
      <c r="CVR2166" s="58"/>
      <c r="CVS2166" s="58"/>
      <c r="CVT2166" s="58"/>
      <c r="CVU2166" s="58"/>
      <c r="CVV2166" s="58"/>
      <c r="CVW2166" s="58"/>
      <c r="CVX2166" s="58"/>
      <c r="CVY2166" s="58"/>
      <c r="CVZ2166" s="58"/>
      <c r="CWA2166" s="58"/>
      <c r="CWB2166" s="58"/>
      <c r="CWC2166" s="58"/>
      <c r="CWD2166" s="58"/>
      <c r="CWE2166" s="58"/>
      <c r="CWF2166" s="58"/>
      <c r="CWG2166" s="58"/>
      <c r="CWH2166" s="58"/>
      <c r="CWI2166" s="58"/>
      <c r="CWJ2166" s="58"/>
      <c r="CWK2166" s="58"/>
      <c r="CWL2166" s="58"/>
      <c r="CWM2166" s="58"/>
      <c r="CWN2166" s="58"/>
      <c r="CWO2166" s="58"/>
      <c r="CWP2166" s="58"/>
      <c r="CWQ2166" s="58"/>
      <c r="CWR2166" s="58"/>
      <c r="CWS2166" s="58"/>
      <c r="CWT2166" s="58"/>
      <c r="CWU2166" s="58"/>
      <c r="CWV2166" s="58"/>
      <c r="CWW2166" s="58"/>
      <c r="CWX2166" s="58"/>
      <c r="CWY2166" s="58"/>
      <c r="CWZ2166" s="58"/>
      <c r="CXA2166" s="58"/>
      <c r="CXB2166" s="58"/>
      <c r="CXC2166" s="58"/>
      <c r="CXD2166" s="58"/>
      <c r="CXE2166" s="58"/>
      <c r="CXF2166" s="58"/>
      <c r="CXG2166" s="58"/>
      <c r="CXH2166" s="58"/>
      <c r="CXI2166" s="58"/>
      <c r="CXJ2166" s="58"/>
      <c r="CXK2166" s="58"/>
      <c r="CXL2166" s="58"/>
      <c r="CXM2166" s="58"/>
      <c r="CXN2166" s="58"/>
      <c r="CXO2166" s="58"/>
      <c r="CXP2166" s="58"/>
      <c r="CXQ2166" s="58"/>
      <c r="CXR2166" s="58"/>
      <c r="CXS2166" s="58"/>
      <c r="CXT2166" s="58"/>
      <c r="CXU2166" s="58"/>
      <c r="CXV2166" s="58"/>
      <c r="CXW2166" s="58"/>
      <c r="CXX2166" s="58"/>
      <c r="CXY2166" s="58"/>
      <c r="CXZ2166" s="58"/>
      <c r="CYA2166" s="58"/>
      <c r="CYB2166" s="58"/>
      <c r="CYC2166" s="58"/>
      <c r="CYD2166" s="58"/>
      <c r="CYE2166" s="58"/>
      <c r="CYF2166" s="58"/>
      <c r="CYG2166" s="58"/>
      <c r="CYH2166" s="58"/>
      <c r="CYI2166" s="58"/>
      <c r="CYJ2166" s="58"/>
      <c r="CYK2166" s="58"/>
      <c r="CYL2166" s="58"/>
      <c r="CYM2166" s="58"/>
      <c r="CYN2166" s="58"/>
      <c r="CYO2166" s="58"/>
      <c r="CYP2166" s="58"/>
      <c r="CYQ2166" s="58"/>
      <c r="CYR2166" s="58"/>
      <c r="CYS2166" s="58"/>
      <c r="CYT2166" s="58"/>
      <c r="CYU2166" s="58"/>
      <c r="CYV2166" s="58"/>
      <c r="CYW2166" s="58"/>
      <c r="CYX2166" s="58"/>
      <c r="CYY2166" s="58"/>
      <c r="CYZ2166" s="58"/>
      <c r="CZA2166" s="58"/>
      <c r="CZB2166" s="58"/>
      <c r="CZC2166" s="58"/>
      <c r="CZD2166" s="58"/>
      <c r="CZE2166" s="58"/>
      <c r="CZF2166" s="58"/>
      <c r="CZG2166" s="58"/>
      <c r="CZH2166" s="58"/>
      <c r="CZI2166" s="58"/>
      <c r="CZJ2166" s="58"/>
      <c r="CZK2166" s="58"/>
      <c r="CZL2166" s="58"/>
      <c r="CZM2166" s="58"/>
      <c r="CZN2166" s="58"/>
      <c r="CZO2166" s="58"/>
      <c r="CZP2166" s="58"/>
      <c r="CZQ2166" s="58"/>
      <c r="CZR2166" s="58"/>
      <c r="CZS2166" s="58"/>
      <c r="CZT2166" s="58"/>
      <c r="CZU2166" s="58"/>
      <c r="CZV2166" s="58"/>
      <c r="CZW2166" s="58"/>
      <c r="CZX2166" s="58"/>
      <c r="CZY2166" s="58"/>
      <c r="CZZ2166" s="58"/>
      <c r="DAA2166" s="58"/>
      <c r="DAB2166" s="58"/>
      <c r="DAC2166" s="58"/>
      <c r="DAD2166" s="58"/>
      <c r="DAE2166" s="58"/>
      <c r="DAF2166" s="58"/>
      <c r="DAG2166" s="58"/>
      <c r="DAH2166" s="58"/>
      <c r="DAI2166" s="58"/>
      <c r="DAJ2166" s="58"/>
      <c r="DAK2166" s="58"/>
      <c r="DAL2166" s="58"/>
      <c r="DAM2166" s="58"/>
      <c r="DAN2166" s="58"/>
      <c r="DAO2166" s="58"/>
      <c r="DAP2166" s="58"/>
      <c r="DAQ2166" s="58"/>
      <c r="DAR2166" s="58"/>
      <c r="DAS2166" s="58"/>
      <c r="DAT2166" s="58"/>
      <c r="DAU2166" s="58"/>
      <c r="DAV2166" s="58"/>
      <c r="DAW2166" s="58"/>
      <c r="DAX2166" s="58"/>
      <c r="DAY2166" s="58"/>
      <c r="DAZ2166" s="58"/>
      <c r="DBA2166" s="58"/>
      <c r="DBB2166" s="58"/>
      <c r="DBC2166" s="58"/>
      <c r="DBD2166" s="58"/>
      <c r="DBE2166" s="58"/>
      <c r="DBF2166" s="58"/>
      <c r="DBG2166" s="58"/>
      <c r="DBH2166" s="58"/>
      <c r="DBI2166" s="58"/>
      <c r="DBJ2166" s="58"/>
      <c r="DBK2166" s="58"/>
      <c r="DBL2166" s="58"/>
      <c r="DBM2166" s="58"/>
      <c r="DBN2166" s="58"/>
      <c r="DBO2166" s="58"/>
      <c r="DBP2166" s="58"/>
      <c r="DBQ2166" s="58"/>
      <c r="DBR2166" s="58"/>
      <c r="DBS2166" s="58"/>
      <c r="DBT2166" s="58"/>
      <c r="DBU2166" s="58"/>
      <c r="DBV2166" s="58"/>
      <c r="DBW2166" s="58"/>
      <c r="DBX2166" s="58"/>
      <c r="DBY2166" s="58"/>
      <c r="DBZ2166" s="58"/>
      <c r="DCA2166" s="58"/>
      <c r="DCB2166" s="58"/>
      <c r="DCC2166" s="58"/>
      <c r="DCD2166" s="58"/>
      <c r="DCE2166" s="58"/>
      <c r="DCF2166" s="58"/>
      <c r="DCG2166" s="58"/>
      <c r="DCH2166" s="58"/>
      <c r="DCI2166" s="58"/>
      <c r="DCJ2166" s="58"/>
      <c r="DCK2166" s="58"/>
      <c r="DCL2166" s="58"/>
      <c r="DCM2166" s="58"/>
      <c r="DCN2166" s="58"/>
      <c r="DCO2166" s="58"/>
      <c r="DCP2166" s="58"/>
      <c r="DCQ2166" s="58"/>
      <c r="DCR2166" s="58"/>
      <c r="DCS2166" s="58"/>
      <c r="DCT2166" s="58"/>
      <c r="DCU2166" s="58"/>
      <c r="DCV2166" s="58"/>
      <c r="DCW2166" s="58"/>
      <c r="DCX2166" s="58"/>
      <c r="DCY2166" s="58"/>
      <c r="DCZ2166" s="58"/>
      <c r="DDA2166" s="58"/>
      <c r="DDB2166" s="58"/>
      <c r="DDC2166" s="58"/>
      <c r="DDD2166" s="58"/>
      <c r="DDE2166" s="58"/>
      <c r="DDF2166" s="58"/>
      <c r="DDG2166" s="58"/>
      <c r="DDH2166" s="58"/>
      <c r="DDI2166" s="58"/>
      <c r="DDJ2166" s="58"/>
      <c r="DDK2166" s="58"/>
      <c r="DDL2166" s="58"/>
      <c r="DDM2166" s="58"/>
      <c r="DDN2166" s="58"/>
      <c r="DDO2166" s="58"/>
      <c r="DDP2166" s="58"/>
      <c r="DDQ2166" s="58"/>
      <c r="DDR2166" s="58"/>
      <c r="DDS2166" s="58"/>
      <c r="DDT2166" s="58"/>
      <c r="DDU2166" s="58"/>
      <c r="DDV2166" s="58"/>
      <c r="DDW2166" s="58"/>
      <c r="DDX2166" s="58"/>
      <c r="DDY2166" s="58"/>
      <c r="DDZ2166" s="58"/>
      <c r="DEA2166" s="58"/>
      <c r="DEB2166" s="58"/>
      <c r="DEC2166" s="58"/>
      <c r="DED2166" s="58"/>
      <c r="DEE2166" s="58"/>
      <c r="DEF2166" s="58"/>
      <c r="DEG2166" s="58"/>
      <c r="DEH2166" s="58"/>
      <c r="DEI2166" s="58"/>
      <c r="DEJ2166" s="58"/>
      <c r="DEK2166" s="58"/>
      <c r="DEL2166" s="58"/>
      <c r="DEM2166" s="58"/>
      <c r="DEN2166" s="58"/>
      <c r="DEO2166" s="58"/>
      <c r="DEP2166" s="58"/>
      <c r="DEQ2166" s="58"/>
      <c r="DER2166" s="58"/>
      <c r="DES2166" s="58"/>
      <c r="DET2166" s="58"/>
      <c r="DEU2166" s="58"/>
      <c r="DEV2166" s="58"/>
      <c r="DEW2166" s="58"/>
      <c r="DEX2166" s="58"/>
      <c r="DEY2166" s="58"/>
      <c r="DEZ2166" s="58"/>
      <c r="DFA2166" s="58"/>
      <c r="DFB2166" s="58"/>
      <c r="DFC2166" s="58"/>
      <c r="DFD2166" s="58"/>
      <c r="DFE2166" s="58"/>
      <c r="DFF2166" s="58"/>
      <c r="DFG2166" s="58"/>
      <c r="DFH2166" s="58"/>
      <c r="DFI2166" s="58"/>
      <c r="DFJ2166" s="58"/>
      <c r="DFK2166" s="58"/>
      <c r="DFL2166" s="58"/>
      <c r="DFM2166" s="58"/>
      <c r="DFN2166" s="58"/>
      <c r="DFO2166" s="58"/>
      <c r="DFP2166" s="58"/>
      <c r="DFQ2166" s="58"/>
      <c r="DFR2166" s="58"/>
      <c r="DFS2166" s="58"/>
      <c r="DFT2166" s="58"/>
      <c r="DFU2166" s="58"/>
      <c r="DFV2166" s="58"/>
      <c r="DFW2166" s="58"/>
      <c r="DFX2166" s="58"/>
      <c r="DFY2166" s="58"/>
      <c r="DFZ2166" s="58"/>
      <c r="DGA2166" s="58"/>
      <c r="DGB2166" s="58"/>
      <c r="DGC2166" s="58"/>
      <c r="DGD2166" s="58"/>
      <c r="DGE2166" s="58"/>
      <c r="DGF2166" s="58"/>
      <c r="DGG2166" s="58"/>
      <c r="DGH2166" s="58"/>
      <c r="DGI2166" s="58"/>
      <c r="DGJ2166" s="58"/>
      <c r="DGK2166" s="58"/>
      <c r="DGL2166" s="58"/>
      <c r="DGM2166" s="58"/>
      <c r="DGN2166" s="58"/>
      <c r="DGO2166" s="58"/>
      <c r="DGP2166" s="58"/>
      <c r="DGQ2166" s="58"/>
      <c r="DGR2166" s="58"/>
      <c r="DGS2166" s="58"/>
      <c r="DGT2166" s="58"/>
      <c r="DGU2166" s="58"/>
      <c r="DGV2166" s="58"/>
      <c r="DGW2166" s="58"/>
      <c r="DGX2166" s="58"/>
      <c r="DGY2166" s="58"/>
      <c r="DGZ2166" s="58"/>
      <c r="DHA2166" s="58"/>
      <c r="DHB2166" s="58"/>
      <c r="DHC2166" s="58"/>
      <c r="DHD2166" s="58"/>
      <c r="DHE2166" s="58"/>
      <c r="DHF2166" s="58"/>
      <c r="DHG2166" s="58"/>
      <c r="DHH2166" s="58"/>
      <c r="DHI2166" s="58"/>
      <c r="DHJ2166" s="58"/>
      <c r="DHK2166" s="58"/>
      <c r="DHL2166" s="58"/>
      <c r="DHM2166" s="58"/>
      <c r="DHN2166" s="58"/>
      <c r="DHO2166" s="58"/>
      <c r="DHP2166" s="58"/>
      <c r="DHQ2166" s="58"/>
      <c r="DHR2166" s="58"/>
      <c r="DHS2166" s="58"/>
      <c r="DHT2166" s="58"/>
      <c r="DHU2166" s="58"/>
      <c r="DHV2166" s="58"/>
      <c r="DHW2166" s="58"/>
      <c r="DHX2166" s="58"/>
      <c r="DHY2166" s="58"/>
      <c r="DHZ2166" s="58"/>
      <c r="DIA2166" s="58"/>
      <c r="DIB2166" s="58"/>
      <c r="DIC2166" s="58"/>
      <c r="DID2166" s="58"/>
      <c r="DIE2166" s="58"/>
      <c r="DIF2166" s="58"/>
      <c r="DIG2166" s="58"/>
      <c r="DIH2166" s="58"/>
      <c r="DII2166" s="58"/>
      <c r="DIJ2166" s="58"/>
      <c r="DIK2166" s="58"/>
      <c r="DIL2166" s="58"/>
      <c r="DIM2166" s="58"/>
      <c r="DIN2166" s="58"/>
      <c r="DIO2166" s="58"/>
      <c r="DIP2166" s="58"/>
      <c r="DIQ2166" s="58"/>
      <c r="DIR2166" s="58"/>
      <c r="DIS2166" s="58"/>
      <c r="DIT2166" s="58"/>
      <c r="DIU2166" s="58"/>
      <c r="DIV2166" s="58"/>
      <c r="DIW2166" s="58"/>
      <c r="DIX2166" s="58"/>
      <c r="DIY2166" s="58"/>
      <c r="DIZ2166" s="58"/>
      <c r="DJA2166" s="58"/>
      <c r="DJB2166" s="58"/>
      <c r="DJC2166" s="58"/>
      <c r="DJD2166" s="58"/>
      <c r="DJE2166" s="58"/>
      <c r="DJF2166" s="58"/>
      <c r="DJG2166" s="58"/>
      <c r="DJH2166" s="58"/>
      <c r="DJI2166" s="58"/>
      <c r="DJJ2166" s="58"/>
      <c r="DJK2166" s="58"/>
      <c r="DJL2166" s="58"/>
      <c r="DJM2166" s="58"/>
      <c r="DJN2166" s="58"/>
      <c r="DJO2166" s="58"/>
      <c r="DJP2166" s="58"/>
      <c r="DJQ2166" s="58"/>
      <c r="DJR2166" s="58"/>
      <c r="DJS2166" s="58"/>
      <c r="DJT2166" s="58"/>
      <c r="DJU2166" s="58"/>
      <c r="DJV2166" s="58"/>
      <c r="DJW2166" s="58"/>
      <c r="DJX2166" s="58"/>
      <c r="DJY2166" s="58"/>
      <c r="DJZ2166" s="58"/>
      <c r="DKA2166" s="58"/>
      <c r="DKB2166" s="58"/>
      <c r="DKC2166" s="58"/>
      <c r="DKD2166" s="58"/>
      <c r="DKE2166" s="58"/>
      <c r="DKF2166" s="58"/>
      <c r="DKG2166" s="58"/>
      <c r="DKH2166" s="58"/>
      <c r="DKI2166" s="58"/>
      <c r="DKJ2166" s="58"/>
      <c r="DKK2166" s="58"/>
      <c r="DKL2166" s="58"/>
      <c r="DKM2166" s="58"/>
      <c r="DKN2166" s="58"/>
      <c r="DKO2166" s="58"/>
      <c r="DKP2166" s="58"/>
      <c r="DKQ2166" s="58"/>
      <c r="DKR2166" s="58"/>
      <c r="DKS2166" s="58"/>
      <c r="DKT2166" s="58"/>
      <c r="DKU2166" s="58"/>
      <c r="DKV2166" s="58"/>
      <c r="DKW2166" s="58"/>
      <c r="DKX2166" s="58"/>
      <c r="DKY2166" s="58"/>
      <c r="DKZ2166" s="58"/>
      <c r="DLA2166" s="58"/>
      <c r="DLB2166" s="58"/>
      <c r="DLC2166" s="58"/>
      <c r="DLD2166" s="58"/>
      <c r="DLE2166" s="58"/>
      <c r="DLF2166" s="58"/>
      <c r="DLG2166" s="58"/>
      <c r="DLH2166" s="58"/>
      <c r="DLI2166" s="58"/>
      <c r="DLJ2166" s="58"/>
      <c r="DLK2166" s="58"/>
      <c r="DLL2166" s="58"/>
      <c r="DLM2166" s="58"/>
      <c r="DLN2166" s="58"/>
      <c r="DLO2166" s="58"/>
      <c r="DLP2166" s="58"/>
      <c r="DLQ2166" s="58"/>
      <c r="DLR2166" s="58"/>
      <c r="DLS2166" s="58"/>
      <c r="DLT2166" s="58"/>
      <c r="DLU2166" s="58"/>
      <c r="DLV2166" s="58"/>
      <c r="DLW2166" s="58"/>
      <c r="DLX2166" s="58"/>
      <c r="DLY2166" s="58"/>
      <c r="DLZ2166" s="58"/>
      <c r="DMA2166" s="58"/>
      <c r="DMB2166" s="58"/>
      <c r="DMC2166" s="58"/>
      <c r="DMD2166" s="58"/>
      <c r="DME2166" s="58"/>
      <c r="DMF2166" s="58"/>
      <c r="DMG2166" s="58"/>
      <c r="DMH2166" s="58"/>
      <c r="DMI2166" s="58"/>
      <c r="DMJ2166" s="58"/>
      <c r="DMK2166" s="58"/>
      <c r="DML2166" s="58"/>
      <c r="DMM2166" s="58"/>
      <c r="DMN2166" s="58"/>
      <c r="DMO2166" s="58"/>
      <c r="DMP2166" s="58"/>
      <c r="DMQ2166" s="58"/>
      <c r="DMR2166" s="58"/>
      <c r="DMS2166" s="58"/>
      <c r="DMT2166" s="58"/>
      <c r="DMU2166" s="58"/>
      <c r="DMV2166" s="58"/>
      <c r="DMW2166" s="58"/>
      <c r="DMX2166" s="58"/>
      <c r="DMY2166" s="58"/>
      <c r="DMZ2166" s="58"/>
      <c r="DNA2166" s="58"/>
      <c r="DNB2166" s="58"/>
      <c r="DNC2166" s="58"/>
      <c r="DND2166" s="58"/>
      <c r="DNE2166" s="58"/>
      <c r="DNF2166" s="58"/>
      <c r="DNG2166" s="58"/>
      <c r="DNH2166" s="58"/>
      <c r="DNI2166" s="58"/>
      <c r="DNJ2166" s="58"/>
      <c r="DNK2166" s="58"/>
      <c r="DNL2166" s="58"/>
      <c r="DNM2166" s="58"/>
      <c r="DNN2166" s="58"/>
      <c r="DNO2166" s="58"/>
      <c r="DNP2166" s="58"/>
      <c r="DNQ2166" s="58"/>
      <c r="DNR2166" s="58"/>
      <c r="DNS2166" s="58"/>
      <c r="DNT2166" s="58"/>
      <c r="DNU2166" s="58"/>
      <c r="DNV2166" s="58"/>
      <c r="DNW2166" s="58"/>
      <c r="DNX2166" s="58"/>
      <c r="DNY2166" s="58"/>
      <c r="DNZ2166" s="58"/>
      <c r="DOA2166" s="58"/>
      <c r="DOB2166" s="58"/>
      <c r="DOC2166" s="58"/>
      <c r="DOD2166" s="58"/>
      <c r="DOE2166" s="58"/>
      <c r="DOF2166" s="58"/>
      <c r="DOG2166" s="58"/>
      <c r="DOH2166" s="58"/>
      <c r="DOI2166" s="58"/>
      <c r="DOJ2166" s="58"/>
      <c r="DOK2166" s="58"/>
      <c r="DOL2166" s="58"/>
      <c r="DOM2166" s="58"/>
      <c r="DON2166" s="58"/>
      <c r="DOO2166" s="58"/>
      <c r="DOP2166" s="58"/>
      <c r="DOQ2166" s="58"/>
      <c r="DOR2166" s="58"/>
      <c r="DOS2166" s="58"/>
      <c r="DOT2166" s="58"/>
      <c r="DOU2166" s="58"/>
      <c r="DOV2166" s="58"/>
      <c r="DOW2166" s="58"/>
      <c r="DOX2166" s="58"/>
      <c r="DOY2166" s="58"/>
      <c r="DOZ2166" s="58"/>
      <c r="DPA2166" s="58"/>
      <c r="DPB2166" s="58"/>
      <c r="DPC2166" s="58"/>
      <c r="DPD2166" s="58"/>
      <c r="DPE2166" s="58"/>
      <c r="DPF2166" s="58"/>
      <c r="DPG2166" s="58"/>
      <c r="DPH2166" s="58"/>
      <c r="DPI2166" s="58"/>
      <c r="DPJ2166" s="58"/>
      <c r="DPK2166" s="58"/>
      <c r="DPL2166" s="58"/>
      <c r="DPM2166" s="58"/>
      <c r="DPN2166" s="58"/>
      <c r="DPO2166" s="58"/>
      <c r="DPP2166" s="58"/>
      <c r="DPQ2166" s="58"/>
      <c r="DPR2166" s="58"/>
      <c r="DPS2166" s="58"/>
      <c r="DPT2166" s="58"/>
      <c r="DPU2166" s="58"/>
      <c r="DPV2166" s="58"/>
      <c r="DPW2166" s="58"/>
      <c r="DPX2166" s="58"/>
      <c r="DPY2166" s="58"/>
      <c r="DPZ2166" s="58"/>
      <c r="DQA2166" s="58"/>
      <c r="DQB2166" s="58"/>
      <c r="DQC2166" s="58"/>
      <c r="DQD2166" s="58"/>
      <c r="DQE2166" s="58"/>
      <c r="DQF2166" s="58"/>
      <c r="DQG2166" s="58"/>
      <c r="DQH2166" s="58"/>
      <c r="DQI2166" s="58"/>
      <c r="DQJ2166" s="58"/>
      <c r="DQK2166" s="58"/>
      <c r="DQL2166" s="58"/>
      <c r="DQM2166" s="58"/>
      <c r="DQN2166" s="58"/>
      <c r="DQO2166" s="58"/>
      <c r="DQP2166" s="58"/>
      <c r="DQQ2166" s="58"/>
      <c r="DQR2166" s="58"/>
      <c r="DQS2166" s="58"/>
      <c r="DQT2166" s="58"/>
      <c r="DQU2166" s="58"/>
      <c r="DQV2166" s="58"/>
      <c r="DQW2166" s="58"/>
      <c r="DQX2166" s="58"/>
      <c r="DQY2166" s="58"/>
      <c r="DQZ2166" s="58"/>
      <c r="DRA2166" s="58"/>
      <c r="DRB2166" s="58"/>
      <c r="DRC2166" s="58"/>
      <c r="DRD2166" s="58"/>
      <c r="DRE2166" s="58"/>
      <c r="DRF2166" s="58"/>
      <c r="DRG2166" s="58"/>
      <c r="DRH2166" s="58"/>
      <c r="DRI2166" s="58"/>
      <c r="DRJ2166" s="58"/>
      <c r="DRK2166" s="58"/>
      <c r="DRL2166" s="58"/>
      <c r="DRM2166" s="58"/>
      <c r="DRN2166" s="58"/>
      <c r="DRO2166" s="58"/>
      <c r="DRP2166" s="58"/>
      <c r="DRQ2166" s="58"/>
      <c r="DRR2166" s="58"/>
      <c r="DRS2166" s="58"/>
      <c r="DRT2166" s="58"/>
      <c r="DRU2166" s="58"/>
      <c r="DRV2166" s="58"/>
      <c r="DRW2166" s="58"/>
      <c r="DRX2166" s="58"/>
      <c r="DRY2166" s="58"/>
      <c r="DRZ2166" s="58"/>
      <c r="DSA2166" s="58"/>
      <c r="DSB2166" s="58"/>
      <c r="DSC2166" s="58"/>
      <c r="DSD2166" s="58"/>
      <c r="DSE2166" s="58"/>
      <c r="DSF2166" s="58"/>
      <c r="DSG2166" s="58"/>
      <c r="DSH2166" s="58"/>
      <c r="DSI2166" s="58"/>
      <c r="DSJ2166" s="58"/>
      <c r="DSK2166" s="58"/>
      <c r="DSL2166" s="58"/>
      <c r="DSM2166" s="58"/>
      <c r="DSN2166" s="58"/>
      <c r="DSO2166" s="58"/>
      <c r="DSP2166" s="58"/>
      <c r="DSQ2166" s="58"/>
      <c r="DSR2166" s="58"/>
      <c r="DSS2166" s="58"/>
      <c r="DST2166" s="58"/>
      <c r="DSU2166" s="58"/>
      <c r="DSV2166" s="58"/>
      <c r="DSW2166" s="58"/>
      <c r="DSX2166" s="58"/>
      <c r="DSY2166" s="58"/>
      <c r="DSZ2166" s="58"/>
      <c r="DTA2166" s="58"/>
      <c r="DTB2166" s="58"/>
      <c r="DTC2166" s="58"/>
      <c r="DTD2166" s="58"/>
      <c r="DTE2166" s="58"/>
      <c r="DTF2166" s="58"/>
      <c r="DTG2166" s="58"/>
      <c r="DTH2166" s="58"/>
      <c r="DTI2166" s="58"/>
      <c r="DTJ2166" s="58"/>
      <c r="DTK2166" s="58"/>
      <c r="DTL2166" s="58"/>
      <c r="DTM2166" s="58"/>
      <c r="DTN2166" s="58"/>
      <c r="DTO2166" s="58"/>
      <c r="DTP2166" s="58"/>
      <c r="DTQ2166" s="58"/>
      <c r="DTR2166" s="58"/>
      <c r="DTS2166" s="58"/>
      <c r="DTT2166" s="58"/>
      <c r="DTU2166" s="58"/>
      <c r="DTV2166" s="58"/>
      <c r="DTW2166" s="58"/>
      <c r="DTX2166" s="58"/>
      <c r="DTY2166" s="58"/>
      <c r="DTZ2166" s="58"/>
      <c r="DUA2166" s="58"/>
      <c r="DUB2166" s="58"/>
      <c r="DUC2166" s="58"/>
      <c r="DUD2166" s="58"/>
      <c r="DUE2166" s="58"/>
      <c r="DUF2166" s="58"/>
      <c r="DUG2166" s="58"/>
      <c r="DUH2166" s="58"/>
      <c r="DUI2166" s="58"/>
      <c r="DUJ2166" s="58"/>
      <c r="DUK2166" s="58"/>
      <c r="DUL2166" s="58"/>
      <c r="DUM2166" s="58"/>
      <c r="DUN2166" s="58"/>
      <c r="DUO2166" s="58"/>
      <c r="DUP2166" s="58"/>
      <c r="DUQ2166" s="58"/>
      <c r="DUR2166" s="58"/>
      <c r="DUS2166" s="58"/>
      <c r="DUT2166" s="58"/>
      <c r="DUU2166" s="58"/>
      <c r="DUV2166" s="58"/>
      <c r="DUW2166" s="58"/>
      <c r="DUX2166" s="58"/>
      <c r="DUY2166" s="58"/>
      <c r="DUZ2166" s="58"/>
      <c r="DVA2166" s="58"/>
      <c r="DVB2166" s="58"/>
      <c r="DVC2166" s="58"/>
      <c r="DVD2166" s="58"/>
      <c r="DVE2166" s="58"/>
      <c r="DVF2166" s="58"/>
      <c r="DVG2166" s="58"/>
      <c r="DVH2166" s="58"/>
      <c r="DVI2166" s="58"/>
      <c r="DVJ2166" s="58"/>
      <c r="DVK2166" s="58"/>
      <c r="DVL2166" s="58"/>
      <c r="DVM2166" s="58"/>
      <c r="DVN2166" s="58"/>
      <c r="DVO2166" s="58"/>
      <c r="DVP2166" s="58"/>
      <c r="DVQ2166" s="58"/>
      <c r="DVR2166" s="58"/>
      <c r="DVS2166" s="58"/>
      <c r="DVT2166" s="58"/>
      <c r="DVU2166" s="58"/>
      <c r="DVV2166" s="58"/>
      <c r="DVW2166" s="58"/>
      <c r="DVX2166" s="58"/>
      <c r="DVY2166" s="58"/>
      <c r="DVZ2166" s="58"/>
      <c r="DWA2166" s="58"/>
      <c r="DWB2166" s="58"/>
      <c r="DWC2166" s="58"/>
      <c r="DWD2166" s="58"/>
      <c r="DWE2166" s="58"/>
      <c r="DWF2166" s="58"/>
      <c r="DWG2166" s="58"/>
      <c r="DWH2166" s="58"/>
      <c r="DWI2166" s="58"/>
      <c r="DWJ2166" s="58"/>
      <c r="DWK2166" s="58"/>
      <c r="DWL2166" s="58"/>
      <c r="DWM2166" s="58"/>
      <c r="DWN2166" s="58"/>
      <c r="DWO2166" s="58"/>
      <c r="DWP2166" s="58"/>
      <c r="DWQ2166" s="58"/>
      <c r="DWR2166" s="58"/>
      <c r="DWS2166" s="58"/>
      <c r="DWT2166" s="58"/>
      <c r="DWU2166" s="58"/>
      <c r="DWV2166" s="58"/>
      <c r="DWW2166" s="58"/>
      <c r="DWX2166" s="58"/>
      <c r="DWY2166" s="58"/>
      <c r="DWZ2166" s="58"/>
      <c r="DXA2166" s="58"/>
      <c r="DXB2166" s="58"/>
      <c r="DXC2166" s="58"/>
      <c r="DXD2166" s="58"/>
      <c r="DXE2166" s="58"/>
      <c r="DXF2166" s="58"/>
      <c r="DXG2166" s="58"/>
      <c r="DXH2166" s="58"/>
      <c r="DXI2166" s="58"/>
      <c r="DXJ2166" s="58"/>
      <c r="DXK2166" s="58"/>
      <c r="DXL2166" s="58"/>
      <c r="DXM2166" s="58"/>
      <c r="DXN2166" s="58"/>
      <c r="DXO2166" s="58"/>
      <c r="DXP2166" s="58"/>
      <c r="DXQ2166" s="58"/>
      <c r="DXR2166" s="58"/>
      <c r="DXS2166" s="58"/>
      <c r="DXT2166" s="58"/>
      <c r="DXU2166" s="58"/>
      <c r="DXV2166" s="58"/>
      <c r="DXW2166" s="58"/>
      <c r="DXX2166" s="58"/>
      <c r="DXY2166" s="58"/>
      <c r="DXZ2166" s="58"/>
      <c r="DYA2166" s="58"/>
      <c r="DYB2166" s="58"/>
      <c r="DYC2166" s="58"/>
      <c r="DYD2166" s="58"/>
      <c r="DYE2166" s="58"/>
      <c r="DYF2166" s="58"/>
      <c r="DYG2166" s="58"/>
      <c r="DYH2166" s="58"/>
      <c r="DYI2166" s="58"/>
      <c r="DYJ2166" s="58"/>
      <c r="DYK2166" s="58"/>
      <c r="DYL2166" s="58"/>
      <c r="DYM2166" s="58"/>
      <c r="DYN2166" s="58"/>
      <c r="DYO2166" s="58"/>
      <c r="DYP2166" s="58"/>
      <c r="DYQ2166" s="58"/>
      <c r="DYR2166" s="58"/>
      <c r="DYS2166" s="58"/>
      <c r="DYT2166" s="58"/>
      <c r="DYU2166" s="58"/>
      <c r="DYV2166" s="58"/>
      <c r="DYW2166" s="58"/>
      <c r="DYX2166" s="58"/>
      <c r="DYY2166" s="58"/>
      <c r="DYZ2166" s="58"/>
      <c r="DZA2166" s="58"/>
      <c r="DZB2166" s="58"/>
      <c r="DZC2166" s="58"/>
      <c r="DZD2166" s="58"/>
      <c r="DZE2166" s="58"/>
      <c r="DZF2166" s="58"/>
      <c r="DZG2166" s="58"/>
      <c r="DZH2166" s="58"/>
      <c r="DZI2166" s="58"/>
      <c r="DZJ2166" s="58"/>
      <c r="DZK2166" s="58"/>
      <c r="DZL2166" s="58"/>
      <c r="DZM2166" s="58"/>
      <c r="DZN2166" s="58"/>
      <c r="DZO2166" s="58"/>
      <c r="DZP2166" s="58"/>
      <c r="DZQ2166" s="58"/>
      <c r="DZR2166" s="58"/>
      <c r="DZS2166" s="58"/>
      <c r="DZT2166" s="58"/>
      <c r="DZU2166" s="58"/>
      <c r="DZV2166" s="58"/>
      <c r="DZW2166" s="58"/>
      <c r="DZX2166" s="58"/>
      <c r="DZY2166" s="58"/>
      <c r="DZZ2166" s="58"/>
      <c r="EAA2166" s="58"/>
      <c r="EAB2166" s="58"/>
      <c r="EAC2166" s="58"/>
      <c r="EAD2166" s="58"/>
      <c r="EAE2166" s="58"/>
      <c r="EAF2166" s="58"/>
      <c r="EAG2166" s="58"/>
      <c r="EAH2166" s="58"/>
      <c r="EAI2166" s="58"/>
      <c r="EAJ2166" s="58"/>
      <c r="EAK2166" s="58"/>
      <c r="EAL2166" s="58"/>
      <c r="EAM2166" s="58"/>
      <c r="EAN2166" s="58"/>
      <c r="EAO2166" s="58"/>
      <c r="EAP2166" s="58"/>
      <c r="EAQ2166" s="58"/>
      <c r="EAR2166" s="58"/>
      <c r="EAS2166" s="58"/>
      <c r="EAT2166" s="58"/>
      <c r="EAU2166" s="58"/>
      <c r="EAV2166" s="58"/>
      <c r="EAW2166" s="58"/>
      <c r="EAX2166" s="58"/>
      <c r="EAY2166" s="58"/>
      <c r="EAZ2166" s="58"/>
      <c r="EBA2166" s="58"/>
      <c r="EBB2166" s="58"/>
      <c r="EBC2166" s="58"/>
      <c r="EBD2166" s="58"/>
      <c r="EBE2166" s="58"/>
      <c r="EBF2166" s="58"/>
      <c r="EBG2166" s="58"/>
      <c r="EBH2166" s="58"/>
      <c r="EBI2166" s="58"/>
      <c r="EBJ2166" s="58"/>
      <c r="EBK2166" s="58"/>
      <c r="EBL2166" s="58"/>
      <c r="EBM2166" s="58"/>
      <c r="EBN2166" s="58"/>
      <c r="EBO2166" s="58"/>
      <c r="EBP2166" s="58"/>
      <c r="EBQ2166" s="58"/>
      <c r="EBR2166" s="58"/>
      <c r="EBS2166" s="58"/>
      <c r="EBT2166" s="58"/>
      <c r="EBU2166" s="58"/>
      <c r="EBV2166" s="58"/>
      <c r="EBW2166" s="58"/>
      <c r="EBX2166" s="58"/>
      <c r="EBY2166" s="58"/>
      <c r="EBZ2166" s="58"/>
      <c r="ECA2166" s="58"/>
      <c r="ECB2166" s="58"/>
      <c r="ECC2166" s="58"/>
      <c r="ECD2166" s="58"/>
      <c r="ECE2166" s="58"/>
      <c r="ECF2166" s="58"/>
      <c r="ECG2166" s="58"/>
      <c r="ECH2166" s="58"/>
      <c r="ECI2166" s="58"/>
      <c r="ECJ2166" s="58"/>
      <c r="ECK2166" s="58"/>
      <c r="ECL2166" s="58"/>
      <c r="ECM2166" s="58"/>
      <c r="ECN2166" s="58"/>
      <c r="ECO2166" s="58"/>
      <c r="ECP2166" s="58"/>
      <c r="ECQ2166" s="58"/>
      <c r="ECR2166" s="58"/>
      <c r="ECS2166" s="58"/>
      <c r="ECT2166" s="58"/>
      <c r="ECU2166" s="58"/>
      <c r="ECV2166" s="58"/>
      <c r="ECW2166" s="58"/>
      <c r="ECX2166" s="58"/>
      <c r="ECY2166" s="58"/>
      <c r="ECZ2166" s="58"/>
      <c r="EDA2166" s="58"/>
      <c r="EDB2166" s="58"/>
      <c r="EDC2166" s="58"/>
      <c r="EDD2166" s="58"/>
      <c r="EDE2166" s="58"/>
      <c r="EDF2166" s="58"/>
      <c r="EDG2166" s="58"/>
      <c r="EDH2166" s="58"/>
      <c r="EDI2166" s="58"/>
      <c r="EDJ2166" s="58"/>
      <c r="EDK2166" s="58"/>
      <c r="EDL2166" s="58"/>
      <c r="EDM2166" s="58"/>
      <c r="EDN2166" s="58"/>
      <c r="EDO2166" s="58"/>
      <c r="EDP2166" s="58"/>
      <c r="EDQ2166" s="58"/>
      <c r="EDR2166" s="58"/>
      <c r="EDS2166" s="58"/>
      <c r="EDT2166" s="58"/>
      <c r="EDU2166" s="58"/>
      <c r="EDV2166" s="58"/>
      <c r="EDW2166" s="58"/>
      <c r="EDX2166" s="58"/>
      <c r="EDY2166" s="58"/>
      <c r="EDZ2166" s="58"/>
      <c r="EEA2166" s="58"/>
      <c r="EEB2166" s="58"/>
      <c r="EEC2166" s="58"/>
      <c r="EED2166" s="58"/>
      <c r="EEE2166" s="58"/>
      <c r="EEF2166" s="58"/>
      <c r="EEG2166" s="58"/>
      <c r="EEH2166" s="58"/>
      <c r="EEI2166" s="58"/>
      <c r="EEJ2166" s="58"/>
      <c r="EEK2166" s="58"/>
      <c r="EEL2166" s="58"/>
      <c r="EEM2166" s="58"/>
      <c r="EEN2166" s="58"/>
      <c r="EEO2166" s="58"/>
      <c r="EEP2166" s="58"/>
      <c r="EEQ2166" s="58"/>
      <c r="EER2166" s="58"/>
      <c r="EES2166" s="58"/>
      <c r="EET2166" s="58"/>
      <c r="EEU2166" s="58"/>
      <c r="EEV2166" s="58"/>
      <c r="EEW2166" s="58"/>
      <c r="EEX2166" s="58"/>
      <c r="EEY2166" s="58"/>
      <c r="EEZ2166" s="58"/>
      <c r="EFA2166" s="58"/>
      <c r="EFB2166" s="58"/>
      <c r="EFC2166" s="58"/>
      <c r="EFD2166" s="58"/>
      <c r="EFE2166" s="58"/>
      <c r="EFF2166" s="58"/>
      <c r="EFG2166" s="58"/>
      <c r="EFH2166" s="58"/>
      <c r="EFI2166" s="58"/>
      <c r="EFJ2166" s="58"/>
      <c r="EFK2166" s="58"/>
      <c r="EFL2166" s="58"/>
      <c r="EFM2166" s="58"/>
      <c r="EFN2166" s="58"/>
      <c r="EFO2166" s="58"/>
      <c r="EFP2166" s="58"/>
      <c r="EFQ2166" s="58"/>
      <c r="EFR2166" s="58"/>
      <c r="EFS2166" s="58"/>
      <c r="EFT2166" s="58"/>
      <c r="EFU2166" s="58"/>
      <c r="EFV2166" s="58"/>
      <c r="EFW2166" s="58"/>
      <c r="EFX2166" s="58"/>
      <c r="EFY2166" s="58"/>
      <c r="EFZ2166" s="58"/>
      <c r="EGA2166" s="58"/>
      <c r="EGB2166" s="58"/>
      <c r="EGC2166" s="58"/>
      <c r="EGD2166" s="58"/>
      <c r="EGE2166" s="58"/>
      <c r="EGF2166" s="58"/>
      <c r="EGG2166" s="58"/>
      <c r="EGH2166" s="58"/>
      <c r="EGI2166" s="58"/>
      <c r="EGJ2166" s="58"/>
      <c r="EGK2166" s="58"/>
      <c r="EGL2166" s="58"/>
      <c r="EGM2166" s="58"/>
      <c r="EGN2166" s="58"/>
      <c r="EGO2166" s="58"/>
      <c r="EGP2166" s="58"/>
      <c r="EGQ2166" s="58"/>
      <c r="EGR2166" s="58"/>
      <c r="EGS2166" s="58"/>
      <c r="EGT2166" s="58"/>
      <c r="EGU2166" s="58"/>
      <c r="EGV2166" s="58"/>
      <c r="EGW2166" s="58"/>
      <c r="EGX2166" s="58"/>
      <c r="EGY2166" s="58"/>
      <c r="EGZ2166" s="58"/>
      <c r="EHA2166" s="58"/>
      <c r="EHB2166" s="58"/>
      <c r="EHC2166" s="58"/>
      <c r="EHD2166" s="58"/>
      <c r="EHE2166" s="58"/>
      <c r="EHF2166" s="58"/>
      <c r="EHG2166" s="58"/>
      <c r="EHH2166" s="58"/>
      <c r="EHI2166" s="58"/>
      <c r="EHJ2166" s="58"/>
      <c r="EHK2166" s="58"/>
      <c r="EHL2166" s="58"/>
      <c r="EHM2166" s="58"/>
      <c r="EHN2166" s="58"/>
      <c r="EHO2166" s="58"/>
      <c r="EHP2166" s="58"/>
      <c r="EHQ2166" s="58"/>
      <c r="EHR2166" s="58"/>
      <c r="EHS2166" s="58"/>
      <c r="EHT2166" s="58"/>
      <c r="EHU2166" s="58"/>
      <c r="EHV2166" s="58"/>
      <c r="EHW2166" s="58"/>
      <c r="EHX2166" s="58"/>
      <c r="EHY2166" s="58"/>
      <c r="EHZ2166" s="58"/>
      <c r="EIA2166" s="58"/>
      <c r="EIB2166" s="58"/>
      <c r="EIC2166" s="58"/>
      <c r="EID2166" s="58"/>
      <c r="EIE2166" s="58"/>
      <c r="EIF2166" s="58"/>
      <c r="EIG2166" s="58"/>
      <c r="EIH2166" s="58"/>
      <c r="EII2166" s="58"/>
      <c r="EIJ2166" s="58"/>
      <c r="EIK2166" s="58"/>
      <c r="EIL2166" s="58"/>
      <c r="EIM2166" s="58"/>
      <c r="EIN2166" s="58"/>
      <c r="EIO2166" s="58"/>
      <c r="EIP2166" s="58"/>
      <c r="EIQ2166" s="58"/>
      <c r="EIR2166" s="58"/>
      <c r="EIS2166" s="58"/>
      <c r="EIT2166" s="58"/>
      <c r="EIU2166" s="58"/>
      <c r="EIV2166" s="58"/>
      <c r="EIW2166" s="58"/>
      <c r="EIX2166" s="58"/>
      <c r="EIY2166" s="58"/>
      <c r="EIZ2166" s="58"/>
      <c r="EJA2166" s="58"/>
      <c r="EJB2166" s="58"/>
      <c r="EJC2166" s="58"/>
      <c r="EJD2166" s="58"/>
      <c r="EJE2166" s="58"/>
      <c r="EJF2166" s="58"/>
      <c r="EJG2166" s="58"/>
      <c r="EJH2166" s="58"/>
      <c r="EJI2166" s="58"/>
      <c r="EJJ2166" s="58"/>
      <c r="EJK2166" s="58"/>
      <c r="EJL2166" s="58"/>
      <c r="EJM2166" s="58"/>
      <c r="EJN2166" s="58"/>
      <c r="EJO2166" s="58"/>
      <c r="EJP2166" s="58"/>
      <c r="EJQ2166" s="58"/>
      <c r="EJR2166" s="58"/>
      <c r="EJS2166" s="58"/>
      <c r="EJT2166" s="58"/>
      <c r="EJU2166" s="58"/>
      <c r="EJV2166" s="58"/>
      <c r="EJW2166" s="58"/>
      <c r="EJX2166" s="58"/>
      <c r="EJY2166" s="58"/>
      <c r="EJZ2166" s="58"/>
      <c r="EKA2166" s="58"/>
      <c r="EKB2166" s="58"/>
      <c r="EKC2166" s="58"/>
      <c r="EKD2166" s="58"/>
      <c r="EKE2166" s="58"/>
      <c r="EKF2166" s="58"/>
      <c r="EKG2166" s="58"/>
      <c r="EKH2166" s="58"/>
      <c r="EKI2166" s="58"/>
      <c r="EKJ2166" s="58"/>
      <c r="EKK2166" s="58"/>
      <c r="EKL2166" s="58"/>
      <c r="EKM2166" s="58"/>
      <c r="EKN2166" s="58"/>
      <c r="EKO2166" s="58"/>
      <c r="EKP2166" s="58"/>
      <c r="EKQ2166" s="58"/>
      <c r="EKR2166" s="58"/>
      <c r="EKS2166" s="58"/>
      <c r="EKT2166" s="58"/>
      <c r="EKU2166" s="58"/>
      <c r="EKV2166" s="58"/>
      <c r="EKW2166" s="58"/>
      <c r="EKX2166" s="58"/>
      <c r="EKY2166" s="58"/>
      <c r="EKZ2166" s="58"/>
      <c r="ELA2166" s="58"/>
      <c r="ELB2166" s="58"/>
      <c r="ELC2166" s="58"/>
      <c r="ELD2166" s="58"/>
      <c r="ELE2166" s="58"/>
      <c r="ELF2166" s="58"/>
      <c r="ELG2166" s="58"/>
      <c r="ELH2166" s="58"/>
      <c r="ELI2166" s="58"/>
      <c r="ELJ2166" s="58"/>
      <c r="ELK2166" s="58"/>
      <c r="ELL2166" s="58"/>
      <c r="ELM2166" s="58"/>
      <c r="ELN2166" s="58"/>
      <c r="ELO2166" s="58"/>
      <c r="ELP2166" s="58"/>
      <c r="ELQ2166" s="58"/>
      <c r="ELR2166" s="58"/>
      <c r="ELS2166" s="58"/>
      <c r="ELT2166" s="58"/>
      <c r="ELU2166" s="58"/>
      <c r="ELV2166" s="58"/>
      <c r="ELW2166" s="58"/>
      <c r="ELX2166" s="58"/>
      <c r="ELY2166" s="58"/>
      <c r="ELZ2166" s="58"/>
      <c r="EMA2166" s="58"/>
      <c r="EMB2166" s="58"/>
      <c r="EMC2166" s="58"/>
      <c r="EMD2166" s="58"/>
      <c r="EME2166" s="58"/>
      <c r="EMF2166" s="58"/>
      <c r="EMG2166" s="58"/>
      <c r="EMH2166" s="58"/>
      <c r="EMI2166" s="58"/>
      <c r="EMJ2166" s="58"/>
      <c r="EMK2166" s="58"/>
      <c r="EML2166" s="58"/>
      <c r="EMM2166" s="58"/>
      <c r="EMN2166" s="58"/>
      <c r="EMO2166" s="58"/>
      <c r="EMP2166" s="58"/>
      <c r="EMQ2166" s="58"/>
      <c r="EMR2166" s="58"/>
      <c r="EMS2166" s="58"/>
      <c r="EMT2166" s="58"/>
      <c r="EMU2166" s="58"/>
      <c r="EMV2166" s="58"/>
      <c r="EMW2166" s="58"/>
      <c r="EMX2166" s="58"/>
      <c r="EMY2166" s="58"/>
      <c r="EMZ2166" s="58"/>
      <c r="ENA2166" s="58"/>
      <c r="ENB2166" s="58"/>
      <c r="ENC2166" s="58"/>
      <c r="END2166" s="58"/>
      <c r="ENE2166" s="58"/>
      <c r="ENF2166" s="58"/>
      <c r="ENG2166" s="58"/>
      <c r="ENH2166" s="58"/>
      <c r="ENI2166" s="58"/>
      <c r="ENJ2166" s="58"/>
      <c r="ENK2166" s="58"/>
      <c r="ENL2166" s="58"/>
      <c r="ENM2166" s="58"/>
      <c r="ENN2166" s="58"/>
      <c r="ENO2166" s="58"/>
      <c r="ENP2166" s="58"/>
      <c r="ENQ2166" s="58"/>
      <c r="ENR2166" s="58"/>
      <c r="ENS2166" s="58"/>
      <c r="ENT2166" s="58"/>
      <c r="ENU2166" s="58"/>
      <c r="ENV2166" s="58"/>
      <c r="ENW2166" s="58"/>
      <c r="ENX2166" s="58"/>
      <c r="ENY2166" s="58"/>
      <c r="ENZ2166" s="58"/>
      <c r="EOA2166" s="58"/>
      <c r="EOB2166" s="58"/>
      <c r="EOC2166" s="58"/>
      <c r="EOD2166" s="58"/>
      <c r="EOE2166" s="58"/>
      <c r="EOF2166" s="58"/>
      <c r="EOG2166" s="58"/>
      <c r="EOH2166" s="58"/>
      <c r="EOI2166" s="58"/>
      <c r="EOJ2166" s="58"/>
      <c r="EOK2166" s="58"/>
      <c r="EOL2166" s="58"/>
      <c r="EOM2166" s="58"/>
      <c r="EON2166" s="58"/>
      <c r="EOO2166" s="58"/>
      <c r="EOP2166" s="58"/>
      <c r="EOQ2166" s="58"/>
      <c r="EOR2166" s="58"/>
      <c r="EOS2166" s="58"/>
      <c r="EOT2166" s="58"/>
      <c r="EOU2166" s="58"/>
      <c r="EOV2166" s="58"/>
      <c r="EOW2166" s="58"/>
      <c r="EOX2166" s="58"/>
      <c r="EOY2166" s="58"/>
      <c r="EOZ2166" s="58"/>
      <c r="EPA2166" s="58"/>
      <c r="EPB2166" s="58"/>
      <c r="EPC2166" s="58"/>
      <c r="EPD2166" s="58"/>
      <c r="EPE2166" s="58"/>
      <c r="EPF2166" s="58"/>
      <c r="EPG2166" s="58"/>
      <c r="EPH2166" s="58"/>
      <c r="EPI2166" s="58"/>
      <c r="EPJ2166" s="58"/>
      <c r="EPK2166" s="58"/>
      <c r="EPL2166" s="58"/>
      <c r="EPM2166" s="58"/>
      <c r="EPN2166" s="58"/>
      <c r="EPO2166" s="58"/>
      <c r="EPP2166" s="58"/>
      <c r="EPQ2166" s="58"/>
      <c r="EPR2166" s="58"/>
      <c r="EPS2166" s="58"/>
      <c r="EPT2166" s="58"/>
      <c r="EPU2166" s="58"/>
      <c r="EPV2166" s="58"/>
      <c r="EPW2166" s="58"/>
      <c r="EPX2166" s="58"/>
      <c r="EPY2166" s="58"/>
      <c r="EPZ2166" s="58"/>
      <c r="EQA2166" s="58"/>
      <c r="EQB2166" s="58"/>
      <c r="EQC2166" s="58"/>
      <c r="EQD2166" s="58"/>
      <c r="EQE2166" s="58"/>
      <c r="EQF2166" s="58"/>
      <c r="EQG2166" s="58"/>
      <c r="EQH2166" s="58"/>
      <c r="EQI2166" s="58"/>
      <c r="EQJ2166" s="58"/>
      <c r="EQK2166" s="58"/>
      <c r="EQL2166" s="58"/>
      <c r="EQM2166" s="58"/>
      <c r="EQN2166" s="58"/>
      <c r="EQO2166" s="58"/>
      <c r="EQP2166" s="58"/>
      <c r="EQQ2166" s="58"/>
      <c r="EQR2166" s="58"/>
      <c r="EQS2166" s="58"/>
      <c r="EQT2166" s="58"/>
      <c r="EQU2166" s="58"/>
      <c r="EQV2166" s="58"/>
      <c r="EQW2166" s="58"/>
      <c r="EQX2166" s="58"/>
      <c r="EQY2166" s="58"/>
      <c r="EQZ2166" s="58"/>
      <c r="ERA2166" s="58"/>
      <c r="ERB2166" s="58"/>
      <c r="ERC2166" s="58"/>
      <c r="ERD2166" s="58"/>
      <c r="ERE2166" s="58"/>
      <c r="ERF2166" s="58"/>
      <c r="ERG2166" s="58"/>
      <c r="ERH2166" s="58"/>
      <c r="ERI2166" s="58"/>
      <c r="ERJ2166" s="58"/>
      <c r="ERK2166" s="58"/>
      <c r="ERL2166" s="58"/>
      <c r="ERM2166" s="58"/>
      <c r="ERN2166" s="58"/>
      <c r="ERO2166" s="58"/>
      <c r="ERP2166" s="58"/>
      <c r="ERQ2166" s="58"/>
      <c r="ERR2166" s="58"/>
      <c r="ERS2166" s="58"/>
      <c r="ERT2166" s="58"/>
      <c r="ERU2166" s="58"/>
      <c r="ERV2166" s="58"/>
      <c r="ERW2166" s="58"/>
      <c r="ERX2166" s="58"/>
      <c r="ERY2166" s="58"/>
      <c r="ERZ2166" s="58"/>
      <c r="ESA2166" s="58"/>
      <c r="ESB2166" s="58"/>
      <c r="ESC2166" s="58"/>
      <c r="ESD2166" s="58"/>
      <c r="ESE2166" s="58"/>
      <c r="ESF2166" s="58"/>
      <c r="ESG2166" s="58"/>
      <c r="ESH2166" s="58"/>
      <c r="ESI2166" s="58"/>
      <c r="ESJ2166" s="58"/>
      <c r="ESK2166" s="58"/>
      <c r="ESL2166" s="58"/>
      <c r="ESM2166" s="58"/>
      <c r="ESN2166" s="58"/>
      <c r="ESO2166" s="58"/>
      <c r="ESP2166" s="58"/>
      <c r="ESQ2166" s="58"/>
      <c r="ESR2166" s="58"/>
      <c r="ESS2166" s="58"/>
      <c r="EST2166" s="58"/>
      <c r="ESU2166" s="58"/>
      <c r="ESV2166" s="58"/>
      <c r="ESW2166" s="58"/>
      <c r="ESX2166" s="58"/>
      <c r="ESY2166" s="58"/>
      <c r="ESZ2166" s="58"/>
      <c r="ETA2166" s="58"/>
      <c r="ETB2166" s="58"/>
      <c r="ETC2166" s="58"/>
      <c r="ETD2166" s="58"/>
      <c r="ETE2166" s="58"/>
      <c r="ETF2166" s="58"/>
      <c r="ETG2166" s="58"/>
      <c r="ETH2166" s="58"/>
      <c r="ETI2166" s="58"/>
      <c r="ETJ2166" s="58"/>
      <c r="ETK2166" s="58"/>
      <c r="ETL2166" s="58"/>
      <c r="ETM2166" s="58"/>
      <c r="ETN2166" s="58"/>
      <c r="ETO2166" s="58"/>
      <c r="ETP2166" s="58"/>
      <c r="ETQ2166" s="58"/>
      <c r="ETR2166" s="58"/>
      <c r="ETS2166" s="58"/>
      <c r="ETT2166" s="58"/>
      <c r="ETU2166" s="58"/>
      <c r="ETV2166" s="58"/>
      <c r="ETW2166" s="58"/>
      <c r="ETX2166" s="58"/>
      <c r="ETY2166" s="58"/>
      <c r="ETZ2166" s="58"/>
      <c r="EUA2166" s="58"/>
      <c r="EUB2166" s="58"/>
      <c r="EUC2166" s="58"/>
      <c r="EUD2166" s="58"/>
      <c r="EUE2166" s="58"/>
      <c r="EUF2166" s="58"/>
      <c r="EUG2166" s="58"/>
      <c r="EUH2166" s="58"/>
      <c r="EUI2166" s="58"/>
      <c r="EUJ2166" s="58"/>
      <c r="EUK2166" s="58"/>
      <c r="EUL2166" s="58"/>
      <c r="EUM2166" s="58"/>
      <c r="EUN2166" s="58"/>
      <c r="EUO2166" s="58"/>
      <c r="EUP2166" s="58"/>
      <c r="EUQ2166" s="58"/>
      <c r="EUR2166" s="58"/>
      <c r="EUS2166" s="58"/>
      <c r="EUT2166" s="58"/>
      <c r="EUU2166" s="58"/>
      <c r="EUV2166" s="58"/>
      <c r="EUW2166" s="58"/>
      <c r="EUX2166" s="58"/>
      <c r="EUY2166" s="58"/>
      <c r="EUZ2166" s="58"/>
      <c r="EVA2166" s="58"/>
      <c r="EVB2166" s="58"/>
      <c r="EVC2166" s="58"/>
      <c r="EVD2166" s="58"/>
      <c r="EVE2166" s="58"/>
      <c r="EVF2166" s="58"/>
      <c r="EVG2166" s="58"/>
      <c r="EVH2166" s="58"/>
      <c r="EVI2166" s="58"/>
      <c r="EVJ2166" s="58"/>
      <c r="EVK2166" s="58"/>
      <c r="EVL2166" s="58"/>
      <c r="EVM2166" s="58"/>
      <c r="EVN2166" s="58"/>
      <c r="EVO2166" s="58"/>
      <c r="EVP2166" s="58"/>
      <c r="EVQ2166" s="58"/>
      <c r="EVR2166" s="58"/>
      <c r="EVS2166" s="58"/>
      <c r="EVT2166" s="58"/>
      <c r="EVU2166" s="58"/>
      <c r="EVV2166" s="58"/>
      <c r="EVW2166" s="58"/>
      <c r="EVX2166" s="58"/>
      <c r="EVY2166" s="58"/>
      <c r="EVZ2166" s="58"/>
      <c r="EWA2166" s="58"/>
      <c r="EWB2166" s="58"/>
      <c r="EWC2166" s="58"/>
      <c r="EWD2166" s="58"/>
      <c r="EWE2166" s="58"/>
      <c r="EWF2166" s="58"/>
      <c r="EWG2166" s="58"/>
      <c r="EWH2166" s="58"/>
      <c r="EWI2166" s="58"/>
      <c r="EWJ2166" s="58"/>
      <c r="EWK2166" s="58"/>
      <c r="EWL2166" s="58"/>
      <c r="EWM2166" s="58"/>
      <c r="EWN2166" s="58"/>
      <c r="EWO2166" s="58"/>
      <c r="EWP2166" s="58"/>
      <c r="EWQ2166" s="58"/>
      <c r="EWR2166" s="58"/>
      <c r="EWS2166" s="58"/>
      <c r="EWT2166" s="58"/>
      <c r="EWU2166" s="58"/>
      <c r="EWV2166" s="58"/>
      <c r="EWW2166" s="58"/>
      <c r="EWX2166" s="58"/>
      <c r="EWY2166" s="58"/>
      <c r="EWZ2166" s="58"/>
      <c r="EXA2166" s="58"/>
      <c r="EXB2166" s="58"/>
      <c r="EXC2166" s="58"/>
      <c r="EXD2166" s="58"/>
      <c r="EXE2166" s="58"/>
      <c r="EXF2166" s="58"/>
      <c r="EXG2166" s="58"/>
      <c r="EXH2166" s="58"/>
      <c r="EXI2166" s="58"/>
      <c r="EXJ2166" s="58"/>
      <c r="EXK2166" s="58"/>
      <c r="EXL2166" s="58"/>
      <c r="EXM2166" s="58"/>
      <c r="EXN2166" s="58"/>
      <c r="EXO2166" s="58"/>
      <c r="EXP2166" s="58"/>
      <c r="EXQ2166" s="58"/>
      <c r="EXR2166" s="58"/>
      <c r="EXS2166" s="58"/>
      <c r="EXT2166" s="58"/>
      <c r="EXU2166" s="58"/>
      <c r="EXV2166" s="58"/>
      <c r="EXW2166" s="58"/>
      <c r="EXX2166" s="58"/>
      <c r="EXY2166" s="58"/>
      <c r="EXZ2166" s="58"/>
      <c r="EYA2166" s="58"/>
      <c r="EYB2166" s="58"/>
      <c r="EYC2166" s="58"/>
      <c r="EYD2166" s="58"/>
      <c r="EYE2166" s="58"/>
      <c r="EYF2166" s="58"/>
      <c r="EYG2166" s="58"/>
      <c r="EYH2166" s="58"/>
      <c r="EYI2166" s="58"/>
      <c r="EYJ2166" s="58"/>
      <c r="EYK2166" s="58"/>
      <c r="EYL2166" s="58"/>
      <c r="EYM2166" s="58"/>
      <c r="EYN2166" s="58"/>
      <c r="EYO2166" s="58"/>
      <c r="EYP2166" s="58"/>
      <c r="EYQ2166" s="58"/>
      <c r="EYR2166" s="58"/>
      <c r="EYS2166" s="58"/>
      <c r="EYT2166" s="58"/>
      <c r="EYU2166" s="58"/>
      <c r="EYV2166" s="58"/>
      <c r="EYW2166" s="58"/>
      <c r="EYX2166" s="58"/>
      <c r="EYY2166" s="58"/>
      <c r="EYZ2166" s="58"/>
      <c r="EZA2166" s="58"/>
      <c r="EZB2166" s="58"/>
      <c r="EZC2166" s="58"/>
      <c r="EZD2166" s="58"/>
      <c r="EZE2166" s="58"/>
      <c r="EZF2166" s="58"/>
      <c r="EZG2166" s="58"/>
      <c r="EZH2166" s="58"/>
      <c r="EZI2166" s="58"/>
      <c r="EZJ2166" s="58"/>
      <c r="EZK2166" s="58"/>
      <c r="EZL2166" s="58"/>
      <c r="EZM2166" s="58"/>
      <c r="EZN2166" s="58"/>
      <c r="EZO2166" s="58"/>
      <c r="EZP2166" s="58"/>
      <c r="EZQ2166" s="58"/>
      <c r="EZR2166" s="58"/>
      <c r="EZS2166" s="58"/>
      <c r="EZT2166" s="58"/>
      <c r="EZU2166" s="58"/>
      <c r="EZV2166" s="58"/>
      <c r="EZW2166" s="58"/>
      <c r="EZX2166" s="58"/>
      <c r="EZY2166" s="58"/>
      <c r="EZZ2166" s="58"/>
      <c r="FAA2166" s="58"/>
      <c r="FAB2166" s="58"/>
      <c r="FAC2166" s="58"/>
      <c r="FAD2166" s="58"/>
      <c r="FAE2166" s="58"/>
      <c r="FAF2166" s="58"/>
      <c r="FAG2166" s="58"/>
      <c r="FAH2166" s="58"/>
      <c r="FAI2166" s="58"/>
      <c r="FAJ2166" s="58"/>
      <c r="FAK2166" s="58"/>
      <c r="FAL2166" s="58"/>
      <c r="FAM2166" s="58"/>
      <c r="FAN2166" s="58"/>
      <c r="FAO2166" s="58"/>
      <c r="FAP2166" s="58"/>
      <c r="FAQ2166" s="58"/>
      <c r="FAR2166" s="58"/>
      <c r="FAS2166" s="58"/>
      <c r="FAT2166" s="58"/>
      <c r="FAU2166" s="58"/>
      <c r="FAV2166" s="58"/>
      <c r="FAW2166" s="58"/>
      <c r="FAX2166" s="58"/>
      <c r="FAY2166" s="58"/>
      <c r="FAZ2166" s="58"/>
      <c r="FBA2166" s="58"/>
      <c r="FBB2166" s="58"/>
      <c r="FBC2166" s="58"/>
      <c r="FBD2166" s="58"/>
      <c r="FBE2166" s="58"/>
      <c r="FBF2166" s="58"/>
      <c r="FBG2166" s="58"/>
      <c r="FBH2166" s="58"/>
      <c r="FBI2166" s="58"/>
      <c r="FBJ2166" s="58"/>
      <c r="FBK2166" s="58"/>
      <c r="FBL2166" s="58"/>
      <c r="FBM2166" s="58"/>
      <c r="FBN2166" s="58"/>
      <c r="FBO2166" s="58"/>
      <c r="FBP2166" s="58"/>
      <c r="FBQ2166" s="58"/>
      <c r="FBR2166" s="58"/>
      <c r="FBS2166" s="58"/>
      <c r="FBT2166" s="58"/>
      <c r="FBU2166" s="58"/>
      <c r="FBV2166" s="58"/>
      <c r="FBW2166" s="58"/>
      <c r="FBX2166" s="58"/>
      <c r="FBY2166" s="58"/>
      <c r="FBZ2166" s="58"/>
      <c r="FCA2166" s="58"/>
      <c r="FCB2166" s="58"/>
      <c r="FCC2166" s="58"/>
      <c r="FCD2166" s="58"/>
      <c r="FCE2166" s="58"/>
      <c r="FCF2166" s="58"/>
      <c r="FCG2166" s="58"/>
      <c r="FCH2166" s="58"/>
      <c r="FCI2166" s="58"/>
      <c r="FCJ2166" s="58"/>
      <c r="FCK2166" s="58"/>
      <c r="FCL2166" s="58"/>
      <c r="FCM2166" s="58"/>
      <c r="FCN2166" s="58"/>
      <c r="FCO2166" s="58"/>
      <c r="FCP2166" s="58"/>
      <c r="FCQ2166" s="58"/>
      <c r="FCR2166" s="58"/>
      <c r="FCS2166" s="58"/>
      <c r="FCT2166" s="58"/>
      <c r="FCU2166" s="58"/>
      <c r="FCV2166" s="58"/>
      <c r="FCW2166" s="58"/>
      <c r="FCX2166" s="58"/>
      <c r="FCY2166" s="58"/>
      <c r="FCZ2166" s="58"/>
      <c r="FDA2166" s="58"/>
      <c r="FDB2166" s="58"/>
      <c r="FDC2166" s="58"/>
      <c r="FDD2166" s="58"/>
      <c r="FDE2166" s="58"/>
      <c r="FDF2166" s="58"/>
      <c r="FDG2166" s="58"/>
      <c r="FDH2166" s="58"/>
      <c r="FDI2166" s="58"/>
      <c r="FDJ2166" s="58"/>
      <c r="FDK2166" s="58"/>
      <c r="FDL2166" s="58"/>
      <c r="FDM2166" s="58"/>
      <c r="FDN2166" s="58"/>
      <c r="FDO2166" s="58"/>
      <c r="FDP2166" s="58"/>
      <c r="FDQ2166" s="58"/>
      <c r="FDR2166" s="58"/>
      <c r="FDS2166" s="58"/>
      <c r="FDT2166" s="58"/>
      <c r="FDU2166" s="58"/>
      <c r="FDV2166" s="58"/>
      <c r="FDW2166" s="58"/>
      <c r="FDX2166" s="58"/>
      <c r="FDY2166" s="58"/>
      <c r="FDZ2166" s="58"/>
      <c r="FEA2166" s="58"/>
      <c r="FEB2166" s="58"/>
      <c r="FEC2166" s="58"/>
      <c r="FED2166" s="58"/>
      <c r="FEE2166" s="58"/>
      <c r="FEF2166" s="58"/>
      <c r="FEG2166" s="58"/>
      <c r="FEH2166" s="58"/>
      <c r="FEI2166" s="58"/>
      <c r="FEJ2166" s="58"/>
      <c r="FEK2166" s="58"/>
      <c r="FEL2166" s="58"/>
      <c r="FEM2166" s="58"/>
      <c r="FEN2166" s="58"/>
      <c r="FEO2166" s="58"/>
      <c r="FEP2166" s="58"/>
      <c r="FEQ2166" s="58"/>
      <c r="FER2166" s="58"/>
      <c r="FES2166" s="58"/>
      <c r="FET2166" s="58"/>
      <c r="FEU2166" s="58"/>
      <c r="FEV2166" s="58"/>
      <c r="FEW2166" s="58"/>
      <c r="FEX2166" s="58"/>
      <c r="FEY2166" s="58"/>
      <c r="FEZ2166" s="58"/>
      <c r="FFA2166" s="58"/>
      <c r="FFB2166" s="58"/>
      <c r="FFC2166" s="58"/>
      <c r="FFD2166" s="58"/>
      <c r="FFE2166" s="58"/>
      <c r="FFF2166" s="58"/>
      <c r="FFG2166" s="58"/>
      <c r="FFH2166" s="58"/>
      <c r="FFI2166" s="58"/>
      <c r="FFJ2166" s="58"/>
      <c r="FFK2166" s="58"/>
      <c r="FFL2166" s="58"/>
      <c r="FFM2166" s="58"/>
      <c r="FFN2166" s="58"/>
      <c r="FFO2166" s="58"/>
      <c r="FFP2166" s="58"/>
      <c r="FFQ2166" s="58"/>
      <c r="FFR2166" s="58"/>
      <c r="FFS2166" s="58"/>
      <c r="FFT2166" s="58"/>
      <c r="FFU2166" s="58"/>
      <c r="FFV2166" s="58"/>
      <c r="FFW2166" s="58"/>
      <c r="FFX2166" s="58"/>
      <c r="FFY2166" s="58"/>
      <c r="FFZ2166" s="58"/>
      <c r="FGA2166" s="58"/>
      <c r="FGB2166" s="58"/>
      <c r="FGC2166" s="58"/>
      <c r="FGD2166" s="58"/>
      <c r="FGE2166" s="58"/>
      <c r="FGF2166" s="58"/>
      <c r="FGG2166" s="58"/>
      <c r="FGH2166" s="58"/>
      <c r="FGI2166" s="58"/>
      <c r="FGJ2166" s="58"/>
      <c r="FGK2166" s="58"/>
      <c r="FGL2166" s="58"/>
      <c r="FGM2166" s="58"/>
      <c r="FGN2166" s="58"/>
      <c r="FGO2166" s="58"/>
      <c r="FGP2166" s="58"/>
      <c r="FGQ2166" s="58"/>
      <c r="FGR2166" s="58"/>
      <c r="FGS2166" s="58"/>
      <c r="FGT2166" s="58"/>
      <c r="FGU2166" s="58"/>
      <c r="FGV2166" s="58"/>
      <c r="FGW2166" s="58"/>
      <c r="FGX2166" s="58"/>
      <c r="FGY2166" s="58"/>
      <c r="FGZ2166" s="58"/>
      <c r="FHA2166" s="58"/>
      <c r="FHB2166" s="58"/>
      <c r="FHC2166" s="58"/>
      <c r="FHD2166" s="58"/>
      <c r="FHE2166" s="58"/>
      <c r="FHF2166" s="58"/>
      <c r="FHG2166" s="58"/>
      <c r="FHH2166" s="58"/>
      <c r="FHI2166" s="58"/>
      <c r="FHJ2166" s="58"/>
      <c r="FHK2166" s="58"/>
      <c r="FHL2166" s="58"/>
      <c r="FHM2166" s="58"/>
      <c r="FHN2166" s="58"/>
      <c r="FHO2166" s="58"/>
      <c r="FHP2166" s="58"/>
      <c r="FHQ2166" s="58"/>
      <c r="FHR2166" s="58"/>
      <c r="FHS2166" s="58"/>
      <c r="FHT2166" s="58"/>
      <c r="FHU2166" s="58"/>
      <c r="FHV2166" s="58"/>
      <c r="FHW2166" s="58"/>
      <c r="FHX2166" s="58"/>
      <c r="FHY2166" s="58"/>
      <c r="FHZ2166" s="58"/>
      <c r="FIA2166" s="58"/>
      <c r="FIB2166" s="58"/>
      <c r="FIC2166" s="58"/>
      <c r="FID2166" s="58"/>
      <c r="FIE2166" s="58"/>
      <c r="FIF2166" s="58"/>
      <c r="FIG2166" s="58"/>
      <c r="FIH2166" s="58"/>
      <c r="FII2166" s="58"/>
      <c r="FIJ2166" s="58"/>
      <c r="FIK2166" s="58"/>
      <c r="FIL2166" s="58"/>
      <c r="FIM2166" s="58"/>
      <c r="FIN2166" s="58"/>
      <c r="FIO2166" s="58"/>
      <c r="FIP2166" s="58"/>
      <c r="FIQ2166" s="58"/>
      <c r="FIR2166" s="58"/>
      <c r="FIS2166" s="58"/>
      <c r="FIT2166" s="58"/>
      <c r="FIU2166" s="58"/>
      <c r="FIV2166" s="58"/>
      <c r="FIW2166" s="58"/>
      <c r="FIX2166" s="58"/>
      <c r="FIY2166" s="58"/>
      <c r="FIZ2166" s="58"/>
      <c r="FJA2166" s="58"/>
      <c r="FJB2166" s="58"/>
      <c r="FJC2166" s="58"/>
      <c r="FJD2166" s="58"/>
      <c r="FJE2166" s="58"/>
      <c r="FJF2166" s="58"/>
      <c r="FJG2166" s="58"/>
      <c r="FJH2166" s="58"/>
      <c r="FJI2166" s="58"/>
      <c r="FJJ2166" s="58"/>
      <c r="FJK2166" s="58"/>
      <c r="FJL2166" s="58"/>
      <c r="FJM2166" s="58"/>
      <c r="FJN2166" s="58"/>
      <c r="FJO2166" s="58"/>
      <c r="FJP2166" s="58"/>
      <c r="FJQ2166" s="58"/>
      <c r="FJR2166" s="58"/>
      <c r="FJS2166" s="58"/>
      <c r="FJT2166" s="58"/>
      <c r="FJU2166" s="58"/>
      <c r="FJV2166" s="58"/>
      <c r="FJW2166" s="58"/>
      <c r="FJX2166" s="58"/>
      <c r="FJY2166" s="58"/>
      <c r="FJZ2166" s="58"/>
      <c r="FKA2166" s="58"/>
      <c r="FKB2166" s="58"/>
      <c r="FKC2166" s="58"/>
      <c r="FKD2166" s="58"/>
      <c r="FKE2166" s="58"/>
      <c r="FKF2166" s="58"/>
      <c r="FKG2166" s="58"/>
      <c r="FKH2166" s="58"/>
      <c r="FKI2166" s="58"/>
      <c r="FKJ2166" s="58"/>
      <c r="FKK2166" s="58"/>
      <c r="FKL2166" s="58"/>
      <c r="FKM2166" s="58"/>
      <c r="FKN2166" s="58"/>
      <c r="FKO2166" s="58"/>
      <c r="FKP2166" s="58"/>
      <c r="FKQ2166" s="58"/>
      <c r="FKR2166" s="58"/>
      <c r="FKS2166" s="58"/>
      <c r="FKT2166" s="58"/>
      <c r="FKU2166" s="58"/>
      <c r="FKV2166" s="58"/>
      <c r="FKW2166" s="58"/>
      <c r="FKX2166" s="58"/>
      <c r="FKY2166" s="58"/>
      <c r="FKZ2166" s="58"/>
      <c r="FLA2166" s="58"/>
      <c r="FLB2166" s="58"/>
      <c r="FLC2166" s="58"/>
      <c r="FLD2166" s="58"/>
      <c r="FLE2166" s="58"/>
      <c r="FLF2166" s="58"/>
      <c r="FLG2166" s="58"/>
      <c r="FLH2166" s="58"/>
      <c r="FLI2166" s="58"/>
      <c r="FLJ2166" s="58"/>
      <c r="FLK2166" s="58"/>
      <c r="FLL2166" s="58"/>
      <c r="FLM2166" s="58"/>
      <c r="FLN2166" s="58"/>
      <c r="FLO2166" s="58"/>
      <c r="FLP2166" s="58"/>
      <c r="FLQ2166" s="58"/>
      <c r="FLR2166" s="58"/>
      <c r="FLS2166" s="58"/>
      <c r="FLT2166" s="58"/>
      <c r="FLU2166" s="58"/>
      <c r="FLV2166" s="58"/>
      <c r="FLW2166" s="58"/>
      <c r="FLX2166" s="58"/>
      <c r="FLY2166" s="58"/>
      <c r="FLZ2166" s="58"/>
      <c r="FMA2166" s="58"/>
      <c r="FMB2166" s="58"/>
      <c r="FMC2166" s="58"/>
      <c r="FMD2166" s="58"/>
      <c r="FME2166" s="58"/>
      <c r="FMF2166" s="58"/>
      <c r="FMG2166" s="58"/>
      <c r="FMH2166" s="58"/>
      <c r="FMI2166" s="58"/>
      <c r="FMJ2166" s="58"/>
      <c r="FMK2166" s="58"/>
      <c r="FML2166" s="58"/>
      <c r="FMM2166" s="58"/>
      <c r="FMN2166" s="58"/>
      <c r="FMO2166" s="58"/>
      <c r="FMP2166" s="58"/>
      <c r="FMQ2166" s="58"/>
      <c r="FMR2166" s="58"/>
      <c r="FMS2166" s="58"/>
      <c r="FMT2166" s="58"/>
      <c r="FMU2166" s="58"/>
      <c r="FMV2166" s="58"/>
      <c r="FMW2166" s="58"/>
      <c r="FMX2166" s="58"/>
      <c r="FMY2166" s="58"/>
      <c r="FMZ2166" s="58"/>
      <c r="FNA2166" s="58"/>
      <c r="FNB2166" s="58"/>
      <c r="FNC2166" s="58"/>
      <c r="FND2166" s="58"/>
      <c r="FNE2166" s="58"/>
      <c r="FNF2166" s="58"/>
      <c r="FNG2166" s="58"/>
      <c r="FNH2166" s="58"/>
      <c r="FNI2166" s="58"/>
      <c r="FNJ2166" s="58"/>
      <c r="FNK2166" s="58"/>
      <c r="FNL2166" s="58"/>
      <c r="FNM2166" s="58"/>
      <c r="FNN2166" s="58"/>
      <c r="FNO2166" s="58"/>
      <c r="FNP2166" s="58"/>
      <c r="FNQ2166" s="58"/>
      <c r="FNR2166" s="58"/>
      <c r="FNS2166" s="58"/>
      <c r="FNT2166" s="58"/>
      <c r="FNU2166" s="58"/>
      <c r="FNV2166" s="58"/>
      <c r="FNW2166" s="58"/>
      <c r="FNX2166" s="58"/>
      <c r="FNY2166" s="58"/>
      <c r="FNZ2166" s="58"/>
      <c r="FOA2166" s="58"/>
      <c r="FOB2166" s="58"/>
      <c r="FOC2166" s="58"/>
      <c r="FOD2166" s="58"/>
      <c r="FOE2166" s="58"/>
      <c r="FOF2166" s="58"/>
      <c r="FOG2166" s="58"/>
      <c r="FOH2166" s="58"/>
      <c r="FOI2166" s="58"/>
      <c r="FOJ2166" s="58"/>
      <c r="FOK2166" s="58"/>
      <c r="FOL2166" s="58"/>
      <c r="FOM2166" s="58"/>
      <c r="FON2166" s="58"/>
      <c r="FOO2166" s="58"/>
      <c r="FOP2166" s="58"/>
      <c r="FOQ2166" s="58"/>
      <c r="FOR2166" s="58"/>
      <c r="FOS2166" s="58"/>
      <c r="FOT2166" s="58"/>
      <c r="FOU2166" s="58"/>
      <c r="FOV2166" s="58"/>
      <c r="FOW2166" s="58"/>
      <c r="FOX2166" s="58"/>
      <c r="FOY2166" s="58"/>
      <c r="FOZ2166" s="58"/>
      <c r="FPA2166" s="58"/>
      <c r="FPB2166" s="58"/>
      <c r="FPC2166" s="58"/>
      <c r="FPD2166" s="58"/>
      <c r="FPE2166" s="58"/>
      <c r="FPF2166" s="58"/>
      <c r="FPG2166" s="58"/>
      <c r="FPH2166" s="58"/>
      <c r="FPI2166" s="58"/>
      <c r="FPJ2166" s="58"/>
      <c r="FPK2166" s="58"/>
      <c r="FPL2166" s="58"/>
      <c r="FPM2166" s="58"/>
      <c r="FPN2166" s="58"/>
      <c r="FPO2166" s="58"/>
      <c r="FPP2166" s="58"/>
      <c r="FPQ2166" s="58"/>
      <c r="FPR2166" s="58"/>
      <c r="FPS2166" s="58"/>
      <c r="FPT2166" s="58"/>
      <c r="FPU2166" s="58"/>
      <c r="FPV2166" s="58"/>
      <c r="FPW2166" s="58"/>
      <c r="FPX2166" s="58"/>
      <c r="FPY2166" s="58"/>
      <c r="FPZ2166" s="58"/>
      <c r="FQA2166" s="58"/>
      <c r="FQB2166" s="58"/>
      <c r="FQC2166" s="58"/>
      <c r="FQD2166" s="58"/>
      <c r="FQE2166" s="58"/>
      <c r="FQF2166" s="58"/>
      <c r="FQG2166" s="58"/>
      <c r="FQH2166" s="58"/>
      <c r="FQI2166" s="58"/>
      <c r="FQJ2166" s="58"/>
      <c r="FQK2166" s="58"/>
      <c r="FQL2166" s="58"/>
      <c r="FQM2166" s="58"/>
      <c r="FQN2166" s="58"/>
      <c r="FQO2166" s="58"/>
      <c r="FQP2166" s="58"/>
      <c r="FQQ2166" s="58"/>
      <c r="FQR2166" s="58"/>
      <c r="FQS2166" s="58"/>
      <c r="FQT2166" s="58"/>
      <c r="FQU2166" s="58"/>
      <c r="FQV2166" s="58"/>
      <c r="FQW2166" s="58"/>
      <c r="FQX2166" s="58"/>
      <c r="FQY2166" s="58"/>
      <c r="FQZ2166" s="58"/>
      <c r="FRA2166" s="58"/>
      <c r="FRB2166" s="58"/>
      <c r="FRC2166" s="58"/>
      <c r="FRD2166" s="58"/>
      <c r="FRE2166" s="58"/>
      <c r="FRF2166" s="58"/>
      <c r="FRG2166" s="58"/>
      <c r="FRH2166" s="58"/>
      <c r="FRI2166" s="58"/>
      <c r="FRJ2166" s="58"/>
      <c r="FRK2166" s="58"/>
      <c r="FRL2166" s="58"/>
      <c r="FRM2166" s="58"/>
      <c r="FRN2166" s="58"/>
      <c r="FRO2166" s="58"/>
      <c r="FRP2166" s="58"/>
      <c r="FRQ2166" s="58"/>
      <c r="FRR2166" s="58"/>
      <c r="FRS2166" s="58"/>
      <c r="FRT2166" s="58"/>
      <c r="FRU2166" s="58"/>
      <c r="FRV2166" s="58"/>
      <c r="FRW2166" s="58"/>
      <c r="FRX2166" s="58"/>
      <c r="FRY2166" s="58"/>
      <c r="FRZ2166" s="58"/>
      <c r="FSA2166" s="58"/>
      <c r="FSB2166" s="58"/>
      <c r="FSC2166" s="58"/>
      <c r="FSD2166" s="58"/>
      <c r="FSE2166" s="58"/>
      <c r="FSF2166" s="58"/>
      <c r="FSG2166" s="58"/>
      <c r="FSH2166" s="58"/>
      <c r="FSI2166" s="58"/>
      <c r="FSJ2166" s="58"/>
      <c r="FSK2166" s="58"/>
      <c r="FSL2166" s="58"/>
      <c r="FSM2166" s="58"/>
      <c r="FSN2166" s="58"/>
      <c r="FSO2166" s="58"/>
      <c r="FSP2166" s="58"/>
      <c r="FSQ2166" s="58"/>
      <c r="FSR2166" s="58"/>
      <c r="FSS2166" s="58"/>
      <c r="FST2166" s="58"/>
      <c r="FSU2166" s="58"/>
      <c r="FSV2166" s="58"/>
      <c r="FSW2166" s="58"/>
      <c r="FSX2166" s="58"/>
      <c r="FSY2166" s="58"/>
      <c r="FSZ2166" s="58"/>
      <c r="FTA2166" s="58"/>
      <c r="FTB2166" s="58"/>
      <c r="FTC2166" s="58"/>
      <c r="FTD2166" s="58"/>
      <c r="FTE2166" s="58"/>
      <c r="FTF2166" s="58"/>
      <c r="FTG2166" s="58"/>
      <c r="FTH2166" s="58"/>
      <c r="FTI2166" s="58"/>
      <c r="FTJ2166" s="58"/>
      <c r="FTK2166" s="58"/>
      <c r="FTL2166" s="58"/>
      <c r="FTM2166" s="58"/>
      <c r="FTN2166" s="58"/>
      <c r="FTO2166" s="58"/>
      <c r="FTP2166" s="58"/>
      <c r="FTQ2166" s="58"/>
      <c r="FTR2166" s="58"/>
      <c r="FTS2166" s="58"/>
      <c r="FTT2166" s="58"/>
      <c r="FTU2166" s="58"/>
      <c r="FTV2166" s="58"/>
      <c r="FTW2166" s="58"/>
      <c r="FTX2166" s="58"/>
      <c r="FTY2166" s="58"/>
      <c r="FTZ2166" s="58"/>
      <c r="FUA2166" s="58"/>
      <c r="FUB2166" s="58"/>
      <c r="FUC2166" s="58"/>
      <c r="FUD2166" s="58"/>
      <c r="FUE2166" s="58"/>
      <c r="FUF2166" s="58"/>
      <c r="FUG2166" s="58"/>
      <c r="FUH2166" s="58"/>
      <c r="FUI2166" s="58"/>
      <c r="FUJ2166" s="58"/>
      <c r="FUK2166" s="58"/>
      <c r="FUL2166" s="58"/>
      <c r="FUM2166" s="58"/>
      <c r="FUN2166" s="58"/>
      <c r="FUO2166" s="58"/>
      <c r="FUP2166" s="58"/>
      <c r="FUQ2166" s="58"/>
      <c r="FUR2166" s="58"/>
      <c r="FUS2166" s="58"/>
      <c r="FUT2166" s="58"/>
      <c r="FUU2166" s="58"/>
      <c r="FUV2166" s="58"/>
      <c r="FUW2166" s="58"/>
      <c r="FUX2166" s="58"/>
      <c r="FUY2166" s="58"/>
      <c r="FUZ2166" s="58"/>
      <c r="FVA2166" s="58"/>
      <c r="FVB2166" s="58"/>
      <c r="FVC2166" s="58"/>
      <c r="FVD2166" s="58"/>
      <c r="FVE2166" s="58"/>
      <c r="FVF2166" s="58"/>
      <c r="FVG2166" s="58"/>
      <c r="FVH2166" s="58"/>
      <c r="FVI2166" s="58"/>
      <c r="FVJ2166" s="58"/>
      <c r="FVK2166" s="58"/>
      <c r="FVL2166" s="58"/>
      <c r="FVM2166" s="58"/>
      <c r="FVN2166" s="58"/>
      <c r="FVO2166" s="58"/>
      <c r="FVP2166" s="58"/>
      <c r="FVQ2166" s="58"/>
      <c r="FVR2166" s="58"/>
      <c r="FVS2166" s="58"/>
      <c r="FVT2166" s="58"/>
      <c r="FVU2166" s="58"/>
      <c r="FVV2166" s="58"/>
      <c r="FVW2166" s="58"/>
      <c r="FVX2166" s="58"/>
      <c r="FVY2166" s="58"/>
      <c r="FVZ2166" s="58"/>
      <c r="FWA2166" s="58"/>
      <c r="FWB2166" s="58"/>
      <c r="FWC2166" s="58"/>
      <c r="FWD2166" s="58"/>
      <c r="FWE2166" s="58"/>
      <c r="FWF2166" s="58"/>
      <c r="FWG2166" s="58"/>
      <c r="FWH2166" s="58"/>
      <c r="FWI2166" s="58"/>
      <c r="FWJ2166" s="58"/>
      <c r="FWK2166" s="58"/>
      <c r="FWL2166" s="58"/>
      <c r="FWM2166" s="58"/>
      <c r="FWN2166" s="58"/>
      <c r="FWO2166" s="58"/>
      <c r="FWP2166" s="58"/>
      <c r="FWQ2166" s="58"/>
      <c r="FWR2166" s="58"/>
      <c r="FWS2166" s="58"/>
      <c r="FWT2166" s="58"/>
      <c r="FWU2166" s="58"/>
      <c r="FWV2166" s="58"/>
      <c r="FWW2166" s="58"/>
      <c r="FWX2166" s="58"/>
      <c r="FWY2166" s="58"/>
      <c r="FWZ2166" s="58"/>
      <c r="FXA2166" s="58"/>
      <c r="FXB2166" s="58"/>
      <c r="FXC2166" s="58"/>
      <c r="FXD2166" s="58"/>
      <c r="FXE2166" s="58"/>
      <c r="FXF2166" s="58"/>
      <c r="FXG2166" s="58"/>
      <c r="FXH2166" s="58"/>
      <c r="FXI2166" s="58"/>
      <c r="FXJ2166" s="58"/>
      <c r="FXK2166" s="58"/>
      <c r="FXL2166" s="58"/>
      <c r="FXM2166" s="58"/>
      <c r="FXN2166" s="58"/>
      <c r="FXO2166" s="58"/>
      <c r="FXP2166" s="58"/>
      <c r="FXQ2166" s="58"/>
      <c r="FXR2166" s="58"/>
      <c r="FXS2166" s="58"/>
      <c r="FXT2166" s="58"/>
      <c r="FXU2166" s="58"/>
      <c r="FXV2166" s="58"/>
      <c r="FXW2166" s="58"/>
      <c r="FXX2166" s="58"/>
      <c r="FXY2166" s="58"/>
      <c r="FXZ2166" s="58"/>
      <c r="FYA2166" s="58"/>
      <c r="FYB2166" s="58"/>
      <c r="FYC2166" s="58"/>
      <c r="FYD2166" s="58"/>
      <c r="FYE2166" s="58"/>
      <c r="FYF2166" s="58"/>
      <c r="FYG2166" s="58"/>
      <c r="FYH2166" s="58"/>
      <c r="FYI2166" s="58"/>
      <c r="FYJ2166" s="58"/>
      <c r="FYK2166" s="58"/>
      <c r="FYL2166" s="58"/>
      <c r="FYM2166" s="58"/>
      <c r="FYN2166" s="58"/>
      <c r="FYO2166" s="58"/>
      <c r="FYP2166" s="58"/>
      <c r="FYQ2166" s="58"/>
      <c r="FYR2166" s="58"/>
      <c r="FYS2166" s="58"/>
      <c r="FYT2166" s="58"/>
      <c r="FYU2166" s="58"/>
      <c r="FYV2166" s="58"/>
      <c r="FYW2166" s="58"/>
      <c r="FYX2166" s="58"/>
      <c r="FYY2166" s="58"/>
      <c r="FYZ2166" s="58"/>
      <c r="FZA2166" s="58"/>
      <c r="FZB2166" s="58"/>
      <c r="FZC2166" s="58"/>
      <c r="FZD2166" s="58"/>
      <c r="FZE2166" s="58"/>
      <c r="FZF2166" s="58"/>
      <c r="FZG2166" s="58"/>
      <c r="FZH2166" s="58"/>
      <c r="FZI2166" s="58"/>
      <c r="FZJ2166" s="58"/>
      <c r="FZK2166" s="58"/>
      <c r="FZL2166" s="58"/>
      <c r="FZM2166" s="58"/>
      <c r="FZN2166" s="58"/>
      <c r="FZO2166" s="58"/>
      <c r="FZP2166" s="58"/>
      <c r="FZQ2166" s="58"/>
      <c r="FZR2166" s="58"/>
      <c r="FZS2166" s="58"/>
      <c r="FZT2166" s="58"/>
      <c r="FZU2166" s="58"/>
      <c r="FZV2166" s="58"/>
      <c r="FZW2166" s="58"/>
      <c r="FZX2166" s="58"/>
      <c r="FZY2166" s="58"/>
      <c r="FZZ2166" s="58"/>
      <c r="GAA2166" s="58"/>
      <c r="GAB2166" s="58"/>
      <c r="GAC2166" s="58"/>
      <c r="GAD2166" s="58"/>
      <c r="GAE2166" s="58"/>
      <c r="GAF2166" s="58"/>
      <c r="GAG2166" s="58"/>
      <c r="GAH2166" s="58"/>
      <c r="GAI2166" s="58"/>
      <c r="GAJ2166" s="58"/>
      <c r="GAK2166" s="58"/>
      <c r="GAL2166" s="58"/>
      <c r="GAM2166" s="58"/>
      <c r="GAN2166" s="58"/>
      <c r="GAO2166" s="58"/>
      <c r="GAP2166" s="58"/>
      <c r="GAQ2166" s="58"/>
      <c r="GAR2166" s="58"/>
      <c r="GAS2166" s="58"/>
      <c r="GAT2166" s="58"/>
      <c r="GAU2166" s="58"/>
      <c r="GAV2166" s="58"/>
      <c r="GAW2166" s="58"/>
      <c r="GAX2166" s="58"/>
      <c r="GAY2166" s="58"/>
      <c r="GAZ2166" s="58"/>
      <c r="GBA2166" s="58"/>
      <c r="GBB2166" s="58"/>
      <c r="GBC2166" s="58"/>
      <c r="GBD2166" s="58"/>
      <c r="GBE2166" s="58"/>
      <c r="GBF2166" s="58"/>
      <c r="GBG2166" s="58"/>
      <c r="GBH2166" s="58"/>
      <c r="GBI2166" s="58"/>
      <c r="GBJ2166" s="58"/>
      <c r="GBK2166" s="58"/>
      <c r="GBL2166" s="58"/>
      <c r="GBM2166" s="58"/>
      <c r="GBN2166" s="58"/>
      <c r="GBO2166" s="58"/>
      <c r="GBP2166" s="58"/>
      <c r="GBQ2166" s="58"/>
      <c r="GBR2166" s="58"/>
      <c r="GBS2166" s="58"/>
      <c r="GBT2166" s="58"/>
      <c r="GBU2166" s="58"/>
      <c r="GBV2166" s="58"/>
      <c r="GBW2166" s="58"/>
      <c r="GBX2166" s="58"/>
      <c r="GBY2166" s="58"/>
      <c r="GBZ2166" s="58"/>
      <c r="GCA2166" s="58"/>
      <c r="GCB2166" s="58"/>
      <c r="GCC2166" s="58"/>
      <c r="GCD2166" s="58"/>
      <c r="GCE2166" s="58"/>
      <c r="GCF2166" s="58"/>
      <c r="GCG2166" s="58"/>
      <c r="GCH2166" s="58"/>
      <c r="GCI2166" s="58"/>
      <c r="GCJ2166" s="58"/>
      <c r="GCK2166" s="58"/>
      <c r="GCL2166" s="58"/>
      <c r="GCM2166" s="58"/>
      <c r="GCN2166" s="58"/>
      <c r="GCO2166" s="58"/>
      <c r="GCP2166" s="58"/>
      <c r="GCQ2166" s="58"/>
      <c r="GCR2166" s="58"/>
      <c r="GCS2166" s="58"/>
      <c r="GCT2166" s="58"/>
      <c r="GCU2166" s="58"/>
      <c r="GCV2166" s="58"/>
      <c r="GCW2166" s="58"/>
      <c r="GCX2166" s="58"/>
      <c r="GCY2166" s="58"/>
      <c r="GCZ2166" s="58"/>
      <c r="GDA2166" s="58"/>
      <c r="GDB2166" s="58"/>
      <c r="GDC2166" s="58"/>
      <c r="GDD2166" s="58"/>
      <c r="GDE2166" s="58"/>
      <c r="GDF2166" s="58"/>
      <c r="GDG2166" s="58"/>
      <c r="GDH2166" s="58"/>
      <c r="GDI2166" s="58"/>
      <c r="GDJ2166" s="58"/>
      <c r="GDK2166" s="58"/>
      <c r="GDL2166" s="58"/>
      <c r="GDM2166" s="58"/>
      <c r="GDN2166" s="58"/>
      <c r="GDO2166" s="58"/>
      <c r="GDP2166" s="58"/>
      <c r="GDQ2166" s="58"/>
      <c r="GDR2166" s="58"/>
      <c r="GDS2166" s="58"/>
      <c r="GDT2166" s="58"/>
      <c r="GDU2166" s="58"/>
      <c r="GDV2166" s="58"/>
      <c r="GDW2166" s="58"/>
      <c r="GDX2166" s="58"/>
      <c r="GDY2166" s="58"/>
      <c r="GDZ2166" s="58"/>
      <c r="GEA2166" s="58"/>
      <c r="GEB2166" s="58"/>
      <c r="GEC2166" s="58"/>
      <c r="GED2166" s="58"/>
      <c r="GEE2166" s="58"/>
      <c r="GEF2166" s="58"/>
      <c r="GEG2166" s="58"/>
      <c r="GEH2166" s="58"/>
      <c r="GEI2166" s="58"/>
      <c r="GEJ2166" s="58"/>
      <c r="GEK2166" s="58"/>
      <c r="GEL2166" s="58"/>
      <c r="GEM2166" s="58"/>
      <c r="GEN2166" s="58"/>
      <c r="GEO2166" s="58"/>
      <c r="GEP2166" s="58"/>
      <c r="GEQ2166" s="58"/>
      <c r="GER2166" s="58"/>
      <c r="GES2166" s="58"/>
      <c r="GET2166" s="58"/>
      <c r="GEU2166" s="58"/>
      <c r="GEV2166" s="58"/>
      <c r="GEW2166" s="58"/>
      <c r="GEX2166" s="58"/>
      <c r="GEY2166" s="58"/>
      <c r="GEZ2166" s="58"/>
      <c r="GFA2166" s="58"/>
      <c r="GFB2166" s="58"/>
      <c r="GFC2166" s="58"/>
      <c r="GFD2166" s="58"/>
      <c r="GFE2166" s="58"/>
      <c r="GFF2166" s="58"/>
      <c r="GFG2166" s="58"/>
      <c r="GFH2166" s="58"/>
      <c r="GFI2166" s="58"/>
      <c r="GFJ2166" s="58"/>
      <c r="GFK2166" s="58"/>
      <c r="GFL2166" s="58"/>
      <c r="GFM2166" s="58"/>
      <c r="GFN2166" s="58"/>
      <c r="GFO2166" s="58"/>
      <c r="GFP2166" s="58"/>
      <c r="GFQ2166" s="58"/>
      <c r="GFR2166" s="58"/>
      <c r="GFS2166" s="58"/>
      <c r="GFT2166" s="58"/>
      <c r="GFU2166" s="58"/>
      <c r="GFV2166" s="58"/>
      <c r="GFW2166" s="58"/>
      <c r="GFX2166" s="58"/>
      <c r="GFY2166" s="58"/>
      <c r="GFZ2166" s="58"/>
      <c r="GGA2166" s="58"/>
      <c r="GGB2166" s="58"/>
      <c r="GGC2166" s="58"/>
      <c r="GGD2166" s="58"/>
      <c r="GGE2166" s="58"/>
      <c r="GGF2166" s="58"/>
      <c r="GGG2166" s="58"/>
      <c r="GGH2166" s="58"/>
      <c r="GGI2166" s="58"/>
      <c r="GGJ2166" s="58"/>
      <c r="GGK2166" s="58"/>
      <c r="GGL2166" s="58"/>
      <c r="GGM2166" s="58"/>
      <c r="GGN2166" s="58"/>
      <c r="GGO2166" s="58"/>
      <c r="GGP2166" s="58"/>
      <c r="GGQ2166" s="58"/>
      <c r="GGR2166" s="58"/>
      <c r="GGS2166" s="58"/>
      <c r="GGT2166" s="58"/>
      <c r="GGU2166" s="58"/>
      <c r="GGV2166" s="58"/>
      <c r="GGW2166" s="58"/>
      <c r="GGX2166" s="58"/>
      <c r="GGY2166" s="58"/>
      <c r="GGZ2166" s="58"/>
      <c r="GHA2166" s="58"/>
      <c r="GHB2166" s="58"/>
      <c r="GHC2166" s="58"/>
      <c r="GHD2166" s="58"/>
      <c r="GHE2166" s="58"/>
      <c r="GHF2166" s="58"/>
      <c r="GHG2166" s="58"/>
      <c r="GHH2166" s="58"/>
      <c r="GHI2166" s="58"/>
      <c r="GHJ2166" s="58"/>
      <c r="GHK2166" s="58"/>
      <c r="GHL2166" s="58"/>
      <c r="GHM2166" s="58"/>
      <c r="GHN2166" s="58"/>
      <c r="GHO2166" s="58"/>
      <c r="GHP2166" s="58"/>
      <c r="GHQ2166" s="58"/>
      <c r="GHR2166" s="58"/>
      <c r="GHS2166" s="58"/>
      <c r="GHT2166" s="58"/>
      <c r="GHU2166" s="58"/>
      <c r="GHV2166" s="58"/>
      <c r="GHW2166" s="58"/>
      <c r="GHX2166" s="58"/>
      <c r="GHY2166" s="58"/>
      <c r="GHZ2166" s="58"/>
      <c r="GIA2166" s="58"/>
      <c r="GIB2166" s="58"/>
      <c r="GIC2166" s="58"/>
      <c r="GID2166" s="58"/>
      <c r="GIE2166" s="58"/>
      <c r="GIF2166" s="58"/>
      <c r="GIG2166" s="58"/>
      <c r="GIH2166" s="58"/>
      <c r="GII2166" s="58"/>
      <c r="GIJ2166" s="58"/>
      <c r="GIK2166" s="58"/>
      <c r="GIL2166" s="58"/>
      <c r="GIM2166" s="58"/>
      <c r="GIN2166" s="58"/>
      <c r="GIO2166" s="58"/>
      <c r="GIP2166" s="58"/>
      <c r="GIQ2166" s="58"/>
      <c r="GIR2166" s="58"/>
      <c r="GIS2166" s="58"/>
      <c r="GIT2166" s="58"/>
      <c r="GIU2166" s="58"/>
      <c r="GIV2166" s="58"/>
      <c r="GIW2166" s="58"/>
      <c r="GIX2166" s="58"/>
      <c r="GIY2166" s="58"/>
      <c r="GIZ2166" s="58"/>
      <c r="GJA2166" s="58"/>
      <c r="GJB2166" s="58"/>
      <c r="GJC2166" s="58"/>
      <c r="GJD2166" s="58"/>
      <c r="GJE2166" s="58"/>
      <c r="GJF2166" s="58"/>
      <c r="GJG2166" s="58"/>
      <c r="GJH2166" s="58"/>
      <c r="GJI2166" s="58"/>
      <c r="GJJ2166" s="58"/>
      <c r="GJK2166" s="58"/>
      <c r="GJL2166" s="58"/>
      <c r="GJM2166" s="58"/>
      <c r="GJN2166" s="58"/>
      <c r="GJO2166" s="58"/>
      <c r="GJP2166" s="58"/>
      <c r="GJQ2166" s="58"/>
      <c r="GJR2166" s="58"/>
      <c r="GJS2166" s="58"/>
      <c r="GJT2166" s="58"/>
      <c r="GJU2166" s="58"/>
      <c r="GJV2166" s="58"/>
      <c r="GJW2166" s="58"/>
      <c r="GJX2166" s="58"/>
      <c r="GJY2166" s="58"/>
      <c r="GJZ2166" s="58"/>
      <c r="GKA2166" s="58"/>
      <c r="GKB2166" s="58"/>
      <c r="GKC2166" s="58"/>
      <c r="GKD2166" s="58"/>
      <c r="GKE2166" s="58"/>
      <c r="GKF2166" s="58"/>
      <c r="GKG2166" s="58"/>
      <c r="GKH2166" s="58"/>
      <c r="GKI2166" s="58"/>
      <c r="GKJ2166" s="58"/>
      <c r="GKK2166" s="58"/>
      <c r="GKL2166" s="58"/>
      <c r="GKM2166" s="58"/>
      <c r="GKN2166" s="58"/>
      <c r="GKO2166" s="58"/>
      <c r="GKP2166" s="58"/>
      <c r="GKQ2166" s="58"/>
      <c r="GKR2166" s="58"/>
      <c r="GKS2166" s="58"/>
      <c r="GKT2166" s="58"/>
      <c r="GKU2166" s="58"/>
      <c r="GKV2166" s="58"/>
      <c r="GKW2166" s="58"/>
      <c r="GKX2166" s="58"/>
      <c r="GKY2166" s="58"/>
      <c r="GKZ2166" s="58"/>
      <c r="GLA2166" s="58"/>
      <c r="GLB2166" s="58"/>
      <c r="GLC2166" s="58"/>
      <c r="GLD2166" s="58"/>
      <c r="GLE2166" s="58"/>
      <c r="GLF2166" s="58"/>
      <c r="GLG2166" s="58"/>
      <c r="GLH2166" s="58"/>
      <c r="GLI2166" s="58"/>
      <c r="GLJ2166" s="58"/>
      <c r="GLK2166" s="58"/>
      <c r="GLL2166" s="58"/>
      <c r="GLM2166" s="58"/>
      <c r="GLN2166" s="58"/>
      <c r="GLO2166" s="58"/>
      <c r="GLP2166" s="58"/>
      <c r="GLQ2166" s="58"/>
      <c r="GLR2166" s="58"/>
      <c r="GLS2166" s="58"/>
      <c r="GLT2166" s="58"/>
      <c r="GLU2166" s="58"/>
      <c r="GLV2166" s="58"/>
      <c r="GLW2166" s="58"/>
      <c r="GLX2166" s="58"/>
      <c r="GLY2166" s="58"/>
      <c r="GLZ2166" s="58"/>
      <c r="GMA2166" s="58"/>
      <c r="GMB2166" s="58"/>
      <c r="GMC2166" s="58"/>
      <c r="GMD2166" s="58"/>
      <c r="GME2166" s="58"/>
      <c r="GMF2166" s="58"/>
      <c r="GMG2166" s="58"/>
      <c r="GMH2166" s="58"/>
      <c r="GMI2166" s="58"/>
      <c r="GMJ2166" s="58"/>
      <c r="GMK2166" s="58"/>
      <c r="GML2166" s="58"/>
      <c r="GMM2166" s="58"/>
      <c r="GMN2166" s="58"/>
      <c r="GMO2166" s="58"/>
      <c r="GMP2166" s="58"/>
      <c r="GMQ2166" s="58"/>
      <c r="GMR2166" s="58"/>
      <c r="GMS2166" s="58"/>
      <c r="GMT2166" s="58"/>
      <c r="GMU2166" s="58"/>
      <c r="GMV2166" s="58"/>
      <c r="GMW2166" s="58"/>
      <c r="GMX2166" s="58"/>
      <c r="GMY2166" s="58"/>
      <c r="GMZ2166" s="58"/>
      <c r="GNA2166" s="58"/>
      <c r="GNB2166" s="58"/>
      <c r="GNC2166" s="58"/>
      <c r="GND2166" s="58"/>
      <c r="GNE2166" s="58"/>
      <c r="GNF2166" s="58"/>
      <c r="GNG2166" s="58"/>
      <c r="GNH2166" s="58"/>
      <c r="GNI2166" s="58"/>
      <c r="GNJ2166" s="58"/>
      <c r="GNK2166" s="58"/>
      <c r="GNL2166" s="58"/>
      <c r="GNM2166" s="58"/>
      <c r="GNN2166" s="58"/>
      <c r="GNO2166" s="58"/>
      <c r="GNP2166" s="58"/>
      <c r="GNQ2166" s="58"/>
      <c r="GNR2166" s="58"/>
      <c r="GNS2166" s="58"/>
      <c r="GNT2166" s="58"/>
      <c r="GNU2166" s="58"/>
      <c r="GNV2166" s="58"/>
      <c r="GNW2166" s="58"/>
      <c r="GNX2166" s="58"/>
      <c r="GNY2166" s="58"/>
      <c r="GNZ2166" s="58"/>
      <c r="GOA2166" s="58"/>
      <c r="GOB2166" s="58"/>
      <c r="GOC2166" s="58"/>
      <c r="GOD2166" s="58"/>
      <c r="GOE2166" s="58"/>
      <c r="GOF2166" s="58"/>
      <c r="GOG2166" s="58"/>
      <c r="GOH2166" s="58"/>
      <c r="GOI2166" s="58"/>
      <c r="GOJ2166" s="58"/>
      <c r="GOK2166" s="58"/>
      <c r="GOL2166" s="58"/>
      <c r="GOM2166" s="58"/>
      <c r="GON2166" s="58"/>
      <c r="GOO2166" s="58"/>
      <c r="GOP2166" s="58"/>
      <c r="GOQ2166" s="58"/>
      <c r="GOR2166" s="58"/>
      <c r="GOS2166" s="58"/>
      <c r="GOT2166" s="58"/>
      <c r="GOU2166" s="58"/>
      <c r="GOV2166" s="58"/>
      <c r="GOW2166" s="58"/>
      <c r="GOX2166" s="58"/>
      <c r="GOY2166" s="58"/>
      <c r="GOZ2166" s="58"/>
      <c r="GPA2166" s="58"/>
      <c r="GPB2166" s="58"/>
      <c r="GPC2166" s="58"/>
      <c r="GPD2166" s="58"/>
      <c r="GPE2166" s="58"/>
      <c r="GPF2166" s="58"/>
      <c r="GPG2166" s="58"/>
      <c r="GPH2166" s="58"/>
      <c r="GPI2166" s="58"/>
      <c r="GPJ2166" s="58"/>
      <c r="GPK2166" s="58"/>
      <c r="GPL2166" s="58"/>
      <c r="GPM2166" s="58"/>
      <c r="GPN2166" s="58"/>
      <c r="GPO2166" s="58"/>
      <c r="GPP2166" s="58"/>
      <c r="GPQ2166" s="58"/>
      <c r="GPR2166" s="58"/>
      <c r="GPS2166" s="58"/>
      <c r="GPT2166" s="58"/>
      <c r="GPU2166" s="58"/>
      <c r="GPV2166" s="58"/>
      <c r="GPW2166" s="58"/>
      <c r="GPX2166" s="58"/>
      <c r="GPY2166" s="58"/>
      <c r="GPZ2166" s="58"/>
      <c r="GQA2166" s="58"/>
      <c r="GQB2166" s="58"/>
      <c r="GQC2166" s="58"/>
      <c r="GQD2166" s="58"/>
      <c r="GQE2166" s="58"/>
      <c r="GQF2166" s="58"/>
      <c r="GQG2166" s="58"/>
      <c r="GQH2166" s="58"/>
      <c r="GQI2166" s="58"/>
      <c r="GQJ2166" s="58"/>
      <c r="GQK2166" s="58"/>
      <c r="GQL2166" s="58"/>
      <c r="GQM2166" s="58"/>
      <c r="GQN2166" s="58"/>
      <c r="GQO2166" s="58"/>
      <c r="GQP2166" s="58"/>
      <c r="GQQ2166" s="58"/>
      <c r="GQR2166" s="58"/>
      <c r="GQS2166" s="58"/>
      <c r="GQT2166" s="58"/>
      <c r="GQU2166" s="58"/>
      <c r="GQV2166" s="58"/>
      <c r="GQW2166" s="58"/>
      <c r="GQX2166" s="58"/>
      <c r="GQY2166" s="58"/>
      <c r="GQZ2166" s="58"/>
      <c r="GRA2166" s="58"/>
      <c r="GRB2166" s="58"/>
      <c r="GRC2166" s="58"/>
      <c r="GRD2166" s="58"/>
      <c r="GRE2166" s="58"/>
      <c r="GRF2166" s="58"/>
      <c r="GRG2166" s="58"/>
      <c r="GRH2166" s="58"/>
      <c r="GRI2166" s="58"/>
      <c r="GRJ2166" s="58"/>
      <c r="GRK2166" s="58"/>
      <c r="GRL2166" s="58"/>
      <c r="GRM2166" s="58"/>
      <c r="GRN2166" s="58"/>
      <c r="GRO2166" s="58"/>
      <c r="GRP2166" s="58"/>
      <c r="GRQ2166" s="58"/>
      <c r="GRR2166" s="58"/>
      <c r="GRS2166" s="58"/>
      <c r="GRT2166" s="58"/>
      <c r="GRU2166" s="58"/>
      <c r="GRV2166" s="58"/>
      <c r="GRW2166" s="58"/>
      <c r="GRX2166" s="58"/>
      <c r="GRY2166" s="58"/>
      <c r="GRZ2166" s="58"/>
      <c r="GSA2166" s="58"/>
      <c r="GSB2166" s="58"/>
      <c r="GSC2166" s="58"/>
      <c r="GSD2166" s="58"/>
      <c r="GSE2166" s="58"/>
      <c r="GSF2166" s="58"/>
      <c r="GSG2166" s="58"/>
      <c r="GSH2166" s="58"/>
      <c r="GSI2166" s="58"/>
      <c r="GSJ2166" s="58"/>
      <c r="GSK2166" s="58"/>
      <c r="GSL2166" s="58"/>
      <c r="GSM2166" s="58"/>
      <c r="GSN2166" s="58"/>
      <c r="GSO2166" s="58"/>
      <c r="GSP2166" s="58"/>
      <c r="GSQ2166" s="58"/>
      <c r="GSR2166" s="58"/>
      <c r="GSS2166" s="58"/>
      <c r="GST2166" s="58"/>
      <c r="GSU2166" s="58"/>
      <c r="GSV2166" s="58"/>
      <c r="GSW2166" s="58"/>
      <c r="GSX2166" s="58"/>
      <c r="GSY2166" s="58"/>
      <c r="GSZ2166" s="58"/>
      <c r="GTA2166" s="58"/>
      <c r="GTB2166" s="58"/>
      <c r="GTC2166" s="58"/>
      <c r="GTD2166" s="58"/>
      <c r="GTE2166" s="58"/>
      <c r="GTF2166" s="58"/>
      <c r="GTG2166" s="58"/>
      <c r="GTH2166" s="58"/>
      <c r="GTI2166" s="58"/>
      <c r="GTJ2166" s="58"/>
      <c r="GTK2166" s="58"/>
      <c r="GTL2166" s="58"/>
      <c r="GTM2166" s="58"/>
      <c r="GTN2166" s="58"/>
      <c r="GTO2166" s="58"/>
      <c r="GTP2166" s="58"/>
      <c r="GTQ2166" s="58"/>
      <c r="GTR2166" s="58"/>
      <c r="GTS2166" s="58"/>
      <c r="GTT2166" s="58"/>
      <c r="GTU2166" s="58"/>
      <c r="GTV2166" s="58"/>
      <c r="GTW2166" s="58"/>
      <c r="GTX2166" s="58"/>
      <c r="GTY2166" s="58"/>
      <c r="GTZ2166" s="58"/>
      <c r="GUA2166" s="58"/>
      <c r="GUB2166" s="58"/>
      <c r="GUC2166" s="58"/>
      <c r="GUD2166" s="58"/>
      <c r="GUE2166" s="58"/>
      <c r="GUF2166" s="58"/>
      <c r="GUG2166" s="58"/>
      <c r="GUH2166" s="58"/>
      <c r="GUI2166" s="58"/>
      <c r="GUJ2166" s="58"/>
      <c r="GUK2166" s="58"/>
      <c r="GUL2166" s="58"/>
      <c r="GUM2166" s="58"/>
      <c r="GUN2166" s="58"/>
      <c r="GUO2166" s="58"/>
      <c r="GUP2166" s="58"/>
      <c r="GUQ2166" s="58"/>
      <c r="GUR2166" s="58"/>
      <c r="GUS2166" s="58"/>
      <c r="GUT2166" s="58"/>
      <c r="GUU2166" s="58"/>
      <c r="GUV2166" s="58"/>
      <c r="GUW2166" s="58"/>
      <c r="GUX2166" s="58"/>
      <c r="GUY2166" s="58"/>
      <c r="GUZ2166" s="58"/>
      <c r="GVA2166" s="58"/>
      <c r="GVB2166" s="58"/>
      <c r="GVC2166" s="58"/>
      <c r="GVD2166" s="58"/>
      <c r="GVE2166" s="58"/>
      <c r="GVF2166" s="58"/>
      <c r="GVG2166" s="58"/>
      <c r="GVH2166" s="58"/>
      <c r="GVI2166" s="58"/>
      <c r="GVJ2166" s="58"/>
      <c r="GVK2166" s="58"/>
      <c r="GVL2166" s="58"/>
      <c r="GVM2166" s="58"/>
      <c r="GVN2166" s="58"/>
      <c r="GVO2166" s="58"/>
      <c r="GVP2166" s="58"/>
      <c r="GVQ2166" s="58"/>
      <c r="GVR2166" s="58"/>
      <c r="GVS2166" s="58"/>
      <c r="GVT2166" s="58"/>
      <c r="GVU2166" s="58"/>
      <c r="GVV2166" s="58"/>
      <c r="GVW2166" s="58"/>
      <c r="GVX2166" s="58"/>
      <c r="GVY2166" s="58"/>
      <c r="GVZ2166" s="58"/>
      <c r="GWA2166" s="58"/>
      <c r="GWB2166" s="58"/>
      <c r="GWC2166" s="58"/>
      <c r="GWD2166" s="58"/>
      <c r="GWE2166" s="58"/>
      <c r="GWF2166" s="58"/>
      <c r="GWG2166" s="58"/>
      <c r="GWH2166" s="58"/>
      <c r="GWI2166" s="58"/>
      <c r="GWJ2166" s="58"/>
      <c r="GWK2166" s="58"/>
      <c r="GWL2166" s="58"/>
      <c r="GWM2166" s="58"/>
      <c r="GWN2166" s="58"/>
      <c r="GWO2166" s="58"/>
      <c r="GWP2166" s="58"/>
      <c r="GWQ2166" s="58"/>
      <c r="GWR2166" s="58"/>
      <c r="GWS2166" s="58"/>
      <c r="GWT2166" s="58"/>
      <c r="GWU2166" s="58"/>
      <c r="GWV2166" s="58"/>
      <c r="GWW2166" s="58"/>
      <c r="GWX2166" s="58"/>
      <c r="GWY2166" s="58"/>
      <c r="GWZ2166" s="58"/>
      <c r="GXA2166" s="58"/>
      <c r="GXB2166" s="58"/>
      <c r="GXC2166" s="58"/>
      <c r="GXD2166" s="58"/>
      <c r="GXE2166" s="58"/>
      <c r="GXF2166" s="58"/>
      <c r="GXG2166" s="58"/>
      <c r="GXH2166" s="58"/>
      <c r="GXI2166" s="58"/>
      <c r="GXJ2166" s="58"/>
      <c r="GXK2166" s="58"/>
      <c r="GXL2166" s="58"/>
      <c r="GXM2166" s="58"/>
      <c r="GXN2166" s="58"/>
      <c r="GXO2166" s="58"/>
      <c r="GXP2166" s="58"/>
      <c r="GXQ2166" s="58"/>
      <c r="GXR2166" s="58"/>
      <c r="GXS2166" s="58"/>
      <c r="GXT2166" s="58"/>
      <c r="GXU2166" s="58"/>
      <c r="GXV2166" s="58"/>
      <c r="GXW2166" s="58"/>
      <c r="GXX2166" s="58"/>
      <c r="GXY2166" s="58"/>
      <c r="GXZ2166" s="58"/>
      <c r="GYA2166" s="58"/>
      <c r="GYB2166" s="58"/>
      <c r="GYC2166" s="58"/>
      <c r="GYD2166" s="58"/>
      <c r="GYE2166" s="58"/>
      <c r="GYF2166" s="58"/>
      <c r="GYG2166" s="58"/>
      <c r="GYH2166" s="58"/>
      <c r="GYI2166" s="58"/>
      <c r="GYJ2166" s="58"/>
      <c r="GYK2166" s="58"/>
      <c r="GYL2166" s="58"/>
      <c r="GYM2166" s="58"/>
      <c r="GYN2166" s="58"/>
      <c r="GYO2166" s="58"/>
      <c r="GYP2166" s="58"/>
      <c r="GYQ2166" s="58"/>
      <c r="GYR2166" s="58"/>
      <c r="GYS2166" s="58"/>
      <c r="GYT2166" s="58"/>
      <c r="GYU2166" s="58"/>
      <c r="GYV2166" s="58"/>
      <c r="GYW2166" s="58"/>
      <c r="GYX2166" s="58"/>
      <c r="GYY2166" s="58"/>
      <c r="GYZ2166" s="58"/>
      <c r="GZA2166" s="58"/>
      <c r="GZB2166" s="58"/>
      <c r="GZC2166" s="58"/>
      <c r="GZD2166" s="58"/>
      <c r="GZE2166" s="58"/>
      <c r="GZF2166" s="58"/>
      <c r="GZG2166" s="58"/>
      <c r="GZH2166" s="58"/>
      <c r="GZI2166" s="58"/>
      <c r="GZJ2166" s="58"/>
      <c r="GZK2166" s="58"/>
      <c r="GZL2166" s="58"/>
      <c r="GZM2166" s="58"/>
      <c r="GZN2166" s="58"/>
      <c r="GZO2166" s="58"/>
      <c r="GZP2166" s="58"/>
      <c r="GZQ2166" s="58"/>
      <c r="GZR2166" s="58"/>
      <c r="GZS2166" s="58"/>
      <c r="GZT2166" s="58"/>
      <c r="GZU2166" s="58"/>
      <c r="GZV2166" s="58"/>
      <c r="GZW2166" s="58"/>
      <c r="GZX2166" s="58"/>
      <c r="GZY2166" s="58"/>
      <c r="GZZ2166" s="58"/>
      <c r="HAA2166" s="58"/>
      <c r="HAB2166" s="58"/>
      <c r="HAC2166" s="58"/>
      <c r="HAD2166" s="58"/>
      <c r="HAE2166" s="58"/>
      <c r="HAF2166" s="58"/>
      <c r="HAG2166" s="58"/>
      <c r="HAH2166" s="58"/>
      <c r="HAI2166" s="58"/>
      <c r="HAJ2166" s="58"/>
      <c r="HAK2166" s="58"/>
      <c r="HAL2166" s="58"/>
      <c r="HAM2166" s="58"/>
      <c r="HAN2166" s="58"/>
      <c r="HAO2166" s="58"/>
      <c r="HAP2166" s="58"/>
      <c r="HAQ2166" s="58"/>
      <c r="HAR2166" s="58"/>
      <c r="HAS2166" s="58"/>
      <c r="HAT2166" s="58"/>
      <c r="HAU2166" s="58"/>
      <c r="HAV2166" s="58"/>
      <c r="HAW2166" s="58"/>
      <c r="HAX2166" s="58"/>
      <c r="HAY2166" s="58"/>
      <c r="HAZ2166" s="58"/>
      <c r="HBA2166" s="58"/>
      <c r="HBB2166" s="58"/>
      <c r="HBC2166" s="58"/>
      <c r="HBD2166" s="58"/>
      <c r="HBE2166" s="58"/>
      <c r="HBF2166" s="58"/>
      <c r="HBG2166" s="58"/>
      <c r="HBH2166" s="58"/>
      <c r="HBI2166" s="58"/>
      <c r="HBJ2166" s="58"/>
      <c r="HBK2166" s="58"/>
      <c r="HBL2166" s="58"/>
      <c r="HBM2166" s="58"/>
      <c r="HBN2166" s="58"/>
      <c r="HBO2166" s="58"/>
      <c r="HBP2166" s="58"/>
      <c r="HBQ2166" s="58"/>
      <c r="HBR2166" s="58"/>
      <c r="HBS2166" s="58"/>
      <c r="HBT2166" s="58"/>
      <c r="HBU2166" s="58"/>
      <c r="HBV2166" s="58"/>
      <c r="HBW2166" s="58"/>
      <c r="HBX2166" s="58"/>
      <c r="HBY2166" s="58"/>
      <c r="HBZ2166" s="58"/>
      <c r="HCA2166" s="58"/>
      <c r="HCB2166" s="58"/>
      <c r="HCC2166" s="58"/>
      <c r="HCD2166" s="58"/>
      <c r="HCE2166" s="58"/>
      <c r="HCF2166" s="58"/>
      <c r="HCG2166" s="58"/>
      <c r="HCH2166" s="58"/>
      <c r="HCI2166" s="58"/>
      <c r="HCJ2166" s="58"/>
      <c r="HCK2166" s="58"/>
      <c r="HCL2166" s="58"/>
      <c r="HCM2166" s="58"/>
      <c r="HCN2166" s="58"/>
      <c r="HCO2166" s="58"/>
      <c r="HCP2166" s="58"/>
      <c r="HCQ2166" s="58"/>
      <c r="HCR2166" s="58"/>
      <c r="HCS2166" s="58"/>
      <c r="HCT2166" s="58"/>
      <c r="HCU2166" s="58"/>
      <c r="HCV2166" s="58"/>
      <c r="HCW2166" s="58"/>
      <c r="HCX2166" s="58"/>
      <c r="HCY2166" s="58"/>
      <c r="HCZ2166" s="58"/>
      <c r="HDA2166" s="58"/>
      <c r="HDB2166" s="58"/>
      <c r="HDC2166" s="58"/>
      <c r="HDD2166" s="58"/>
      <c r="HDE2166" s="58"/>
      <c r="HDF2166" s="58"/>
      <c r="HDG2166" s="58"/>
      <c r="HDH2166" s="58"/>
      <c r="HDI2166" s="58"/>
      <c r="HDJ2166" s="58"/>
      <c r="HDK2166" s="58"/>
      <c r="HDL2166" s="58"/>
      <c r="HDM2166" s="58"/>
      <c r="HDN2166" s="58"/>
      <c r="HDO2166" s="58"/>
      <c r="HDP2166" s="58"/>
      <c r="HDQ2166" s="58"/>
      <c r="HDR2166" s="58"/>
      <c r="HDS2166" s="58"/>
      <c r="HDT2166" s="58"/>
      <c r="HDU2166" s="58"/>
      <c r="HDV2166" s="58"/>
      <c r="HDW2166" s="58"/>
      <c r="HDX2166" s="58"/>
      <c r="HDY2166" s="58"/>
      <c r="HDZ2166" s="58"/>
      <c r="HEA2166" s="58"/>
      <c r="HEB2166" s="58"/>
      <c r="HEC2166" s="58"/>
      <c r="HED2166" s="58"/>
      <c r="HEE2166" s="58"/>
      <c r="HEF2166" s="58"/>
      <c r="HEG2166" s="58"/>
      <c r="HEH2166" s="58"/>
      <c r="HEI2166" s="58"/>
      <c r="HEJ2166" s="58"/>
      <c r="HEK2166" s="58"/>
      <c r="HEL2166" s="58"/>
      <c r="HEM2166" s="58"/>
      <c r="HEN2166" s="58"/>
      <c r="HEO2166" s="58"/>
      <c r="HEP2166" s="58"/>
      <c r="HEQ2166" s="58"/>
      <c r="HER2166" s="58"/>
      <c r="HES2166" s="58"/>
      <c r="HET2166" s="58"/>
      <c r="HEU2166" s="58"/>
      <c r="HEV2166" s="58"/>
      <c r="HEW2166" s="58"/>
      <c r="HEX2166" s="58"/>
      <c r="HEY2166" s="58"/>
      <c r="HEZ2166" s="58"/>
      <c r="HFA2166" s="58"/>
      <c r="HFB2166" s="58"/>
      <c r="HFC2166" s="58"/>
      <c r="HFD2166" s="58"/>
      <c r="HFE2166" s="58"/>
      <c r="HFF2166" s="58"/>
      <c r="HFG2166" s="58"/>
      <c r="HFH2166" s="58"/>
      <c r="HFI2166" s="58"/>
      <c r="HFJ2166" s="58"/>
      <c r="HFK2166" s="58"/>
      <c r="HFL2166" s="58"/>
      <c r="HFM2166" s="58"/>
      <c r="HFN2166" s="58"/>
      <c r="HFO2166" s="58"/>
      <c r="HFP2166" s="58"/>
      <c r="HFQ2166" s="58"/>
      <c r="HFR2166" s="58"/>
      <c r="HFS2166" s="58"/>
      <c r="HFT2166" s="58"/>
      <c r="HFU2166" s="58"/>
      <c r="HFV2166" s="58"/>
      <c r="HFW2166" s="58"/>
      <c r="HFX2166" s="58"/>
      <c r="HFY2166" s="58"/>
      <c r="HFZ2166" s="58"/>
      <c r="HGA2166" s="58"/>
      <c r="HGB2166" s="58"/>
      <c r="HGC2166" s="58"/>
      <c r="HGD2166" s="58"/>
      <c r="HGE2166" s="58"/>
      <c r="HGF2166" s="58"/>
      <c r="HGG2166" s="58"/>
      <c r="HGH2166" s="58"/>
      <c r="HGI2166" s="58"/>
      <c r="HGJ2166" s="58"/>
      <c r="HGK2166" s="58"/>
      <c r="HGL2166" s="58"/>
      <c r="HGM2166" s="58"/>
      <c r="HGN2166" s="58"/>
      <c r="HGO2166" s="58"/>
      <c r="HGP2166" s="58"/>
      <c r="HGQ2166" s="58"/>
      <c r="HGR2166" s="58"/>
      <c r="HGS2166" s="58"/>
      <c r="HGT2166" s="58"/>
      <c r="HGU2166" s="58"/>
      <c r="HGV2166" s="58"/>
      <c r="HGW2166" s="58"/>
      <c r="HGX2166" s="58"/>
      <c r="HGY2166" s="58"/>
      <c r="HGZ2166" s="58"/>
      <c r="HHA2166" s="58"/>
      <c r="HHB2166" s="58"/>
      <c r="HHC2166" s="58"/>
      <c r="HHD2166" s="58"/>
      <c r="HHE2166" s="58"/>
      <c r="HHF2166" s="58"/>
      <c r="HHG2166" s="58"/>
      <c r="HHH2166" s="58"/>
      <c r="HHI2166" s="58"/>
      <c r="HHJ2166" s="58"/>
      <c r="HHK2166" s="58"/>
      <c r="HHL2166" s="58"/>
      <c r="HHM2166" s="58"/>
      <c r="HHN2166" s="58"/>
      <c r="HHO2166" s="58"/>
      <c r="HHP2166" s="58"/>
      <c r="HHQ2166" s="58"/>
      <c r="HHR2166" s="58"/>
      <c r="HHS2166" s="58"/>
      <c r="HHT2166" s="58"/>
      <c r="HHU2166" s="58"/>
      <c r="HHV2166" s="58"/>
      <c r="HHW2166" s="58"/>
      <c r="HHX2166" s="58"/>
      <c r="HHY2166" s="58"/>
      <c r="HHZ2166" s="58"/>
      <c r="HIA2166" s="58"/>
      <c r="HIB2166" s="58"/>
      <c r="HIC2166" s="58"/>
      <c r="HID2166" s="58"/>
      <c r="HIE2166" s="58"/>
      <c r="HIF2166" s="58"/>
      <c r="HIG2166" s="58"/>
      <c r="HIH2166" s="58"/>
      <c r="HII2166" s="58"/>
      <c r="HIJ2166" s="58"/>
      <c r="HIK2166" s="58"/>
      <c r="HIL2166" s="58"/>
      <c r="HIM2166" s="58"/>
      <c r="HIN2166" s="58"/>
      <c r="HIO2166" s="58"/>
      <c r="HIP2166" s="58"/>
      <c r="HIQ2166" s="58"/>
      <c r="HIR2166" s="58"/>
      <c r="HIS2166" s="58"/>
      <c r="HIT2166" s="58"/>
      <c r="HIU2166" s="58"/>
      <c r="HIV2166" s="58"/>
      <c r="HIW2166" s="58"/>
      <c r="HIX2166" s="58"/>
      <c r="HIY2166" s="58"/>
      <c r="HIZ2166" s="58"/>
      <c r="HJA2166" s="58"/>
      <c r="HJB2166" s="58"/>
      <c r="HJC2166" s="58"/>
      <c r="HJD2166" s="58"/>
      <c r="HJE2166" s="58"/>
      <c r="HJF2166" s="58"/>
      <c r="HJG2166" s="58"/>
      <c r="HJH2166" s="58"/>
      <c r="HJI2166" s="58"/>
      <c r="HJJ2166" s="58"/>
      <c r="HJK2166" s="58"/>
      <c r="HJL2166" s="58"/>
      <c r="HJM2166" s="58"/>
      <c r="HJN2166" s="58"/>
      <c r="HJO2166" s="58"/>
      <c r="HJP2166" s="58"/>
      <c r="HJQ2166" s="58"/>
      <c r="HJR2166" s="58"/>
      <c r="HJS2166" s="58"/>
      <c r="HJT2166" s="58"/>
      <c r="HJU2166" s="58"/>
      <c r="HJV2166" s="58"/>
      <c r="HJW2166" s="58"/>
      <c r="HJX2166" s="58"/>
      <c r="HJY2166" s="58"/>
      <c r="HJZ2166" s="58"/>
      <c r="HKA2166" s="58"/>
      <c r="HKB2166" s="58"/>
      <c r="HKC2166" s="58"/>
      <c r="HKD2166" s="58"/>
      <c r="HKE2166" s="58"/>
      <c r="HKF2166" s="58"/>
      <c r="HKG2166" s="58"/>
      <c r="HKH2166" s="58"/>
      <c r="HKI2166" s="58"/>
      <c r="HKJ2166" s="58"/>
      <c r="HKK2166" s="58"/>
      <c r="HKL2166" s="58"/>
      <c r="HKM2166" s="58"/>
      <c r="HKN2166" s="58"/>
      <c r="HKO2166" s="58"/>
      <c r="HKP2166" s="58"/>
      <c r="HKQ2166" s="58"/>
      <c r="HKR2166" s="58"/>
      <c r="HKS2166" s="58"/>
      <c r="HKT2166" s="58"/>
      <c r="HKU2166" s="58"/>
      <c r="HKV2166" s="58"/>
      <c r="HKW2166" s="58"/>
      <c r="HKX2166" s="58"/>
      <c r="HKY2166" s="58"/>
      <c r="HKZ2166" s="58"/>
      <c r="HLA2166" s="58"/>
      <c r="HLB2166" s="58"/>
      <c r="HLC2166" s="58"/>
      <c r="HLD2166" s="58"/>
      <c r="HLE2166" s="58"/>
      <c r="HLF2166" s="58"/>
      <c r="HLG2166" s="58"/>
      <c r="HLH2166" s="58"/>
      <c r="HLI2166" s="58"/>
      <c r="HLJ2166" s="58"/>
      <c r="HLK2166" s="58"/>
      <c r="HLL2166" s="58"/>
      <c r="HLM2166" s="58"/>
      <c r="HLN2166" s="58"/>
      <c r="HLO2166" s="58"/>
      <c r="HLP2166" s="58"/>
      <c r="HLQ2166" s="58"/>
      <c r="HLR2166" s="58"/>
      <c r="HLS2166" s="58"/>
      <c r="HLT2166" s="58"/>
      <c r="HLU2166" s="58"/>
      <c r="HLV2166" s="58"/>
      <c r="HLW2166" s="58"/>
      <c r="HLX2166" s="58"/>
      <c r="HLY2166" s="58"/>
      <c r="HLZ2166" s="58"/>
      <c r="HMA2166" s="58"/>
      <c r="HMB2166" s="58"/>
      <c r="HMC2166" s="58"/>
      <c r="HMD2166" s="58"/>
      <c r="HME2166" s="58"/>
      <c r="HMF2166" s="58"/>
      <c r="HMG2166" s="58"/>
      <c r="HMH2166" s="58"/>
      <c r="HMI2166" s="58"/>
      <c r="HMJ2166" s="58"/>
      <c r="HMK2166" s="58"/>
      <c r="HML2166" s="58"/>
      <c r="HMM2166" s="58"/>
      <c r="HMN2166" s="58"/>
      <c r="HMO2166" s="58"/>
      <c r="HMP2166" s="58"/>
      <c r="HMQ2166" s="58"/>
      <c r="HMR2166" s="58"/>
      <c r="HMS2166" s="58"/>
      <c r="HMT2166" s="58"/>
      <c r="HMU2166" s="58"/>
      <c r="HMV2166" s="58"/>
      <c r="HMW2166" s="58"/>
      <c r="HMX2166" s="58"/>
      <c r="HMY2166" s="58"/>
      <c r="HMZ2166" s="58"/>
      <c r="HNA2166" s="58"/>
      <c r="HNB2166" s="58"/>
      <c r="HNC2166" s="58"/>
      <c r="HND2166" s="58"/>
      <c r="HNE2166" s="58"/>
      <c r="HNF2166" s="58"/>
      <c r="HNG2166" s="58"/>
      <c r="HNH2166" s="58"/>
      <c r="HNI2166" s="58"/>
      <c r="HNJ2166" s="58"/>
      <c r="HNK2166" s="58"/>
      <c r="HNL2166" s="58"/>
      <c r="HNM2166" s="58"/>
      <c r="HNN2166" s="58"/>
      <c r="HNO2166" s="58"/>
      <c r="HNP2166" s="58"/>
      <c r="HNQ2166" s="58"/>
      <c r="HNR2166" s="58"/>
      <c r="HNS2166" s="58"/>
      <c r="HNT2166" s="58"/>
      <c r="HNU2166" s="58"/>
      <c r="HNV2166" s="58"/>
      <c r="HNW2166" s="58"/>
      <c r="HNX2166" s="58"/>
      <c r="HNY2166" s="58"/>
      <c r="HNZ2166" s="58"/>
      <c r="HOA2166" s="58"/>
      <c r="HOB2166" s="58"/>
      <c r="HOC2166" s="58"/>
      <c r="HOD2166" s="58"/>
      <c r="HOE2166" s="58"/>
      <c r="HOF2166" s="58"/>
      <c r="HOG2166" s="58"/>
      <c r="HOH2166" s="58"/>
      <c r="HOI2166" s="58"/>
      <c r="HOJ2166" s="58"/>
      <c r="HOK2166" s="58"/>
      <c r="HOL2166" s="58"/>
      <c r="HOM2166" s="58"/>
      <c r="HON2166" s="58"/>
      <c r="HOO2166" s="58"/>
      <c r="HOP2166" s="58"/>
      <c r="HOQ2166" s="58"/>
      <c r="HOR2166" s="58"/>
      <c r="HOS2166" s="58"/>
      <c r="HOT2166" s="58"/>
      <c r="HOU2166" s="58"/>
      <c r="HOV2166" s="58"/>
      <c r="HOW2166" s="58"/>
      <c r="HOX2166" s="58"/>
      <c r="HOY2166" s="58"/>
      <c r="HOZ2166" s="58"/>
      <c r="HPA2166" s="58"/>
      <c r="HPB2166" s="58"/>
      <c r="HPC2166" s="58"/>
      <c r="HPD2166" s="58"/>
      <c r="HPE2166" s="58"/>
      <c r="HPF2166" s="58"/>
      <c r="HPG2166" s="58"/>
      <c r="HPH2166" s="58"/>
      <c r="HPI2166" s="58"/>
      <c r="HPJ2166" s="58"/>
      <c r="HPK2166" s="58"/>
      <c r="HPL2166" s="58"/>
      <c r="HPM2166" s="58"/>
      <c r="HPN2166" s="58"/>
      <c r="HPO2166" s="58"/>
      <c r="HPP2166" s="58"/>
      <c r="HPQ2166" s="58"/>
      <c r="HPR2166" s="58"/>
      <c r="HPS2166" s="58"/>
      <c r="HPT2166" s="58"/>
      <c r="HPU2166" s="58"/>
      <c r="HPV2166" s="58"/>
      <c r="HPW2166" s="58"/>
      <c r="HPX2166" s="58"/>
      <c r="HPY2166" s="58"/>
      <c r="HPZ2166" s="58"/>
      <c r="HQA2166" s="58"/>
      <c r="HQB2166" s="58"/>
      <c r="HQC2166" s="58"/>
      <c r="HQD2166" s="58"/>
      <c r="HQE2166" s="58"/>
      <c r="HQF2166" s="58"/>
      <c r="HQG2166" s="58"/>
      <c r="HQH2166" s="58"/>
      <c r="HQI2166" s="58"/>
      <c r="HQJ2166" s="58"/>
      <c r="HQK2166" s="58"/>
      <c r="HQL2166" s="58"/>
      <c r="HQM2166" s="58"/>
      <c r="HQN2166" s="58"/>
      <c r="HQO2166" s="58"/>
      <c r="HQP2166" s="58"/>
      <c r="HQQ2166" s="58"/>
      <c r="HQR2166" s="58"/>
      <c r="HQS2166" s="58"/>
      <c r="HQT2166" s="58"/>
      <c r="HQU2166" s="58"/>
      <c r="HQV2166" s="58"/>
      <c r="HQW2166" s="58"/>
      <c r="HQX2166" s="58"/>
      <c r="HQY2166" s="58"/>
      <c r="HQZ2166" s="58"/>
      <c r="HRA2166" s="58"/>
      <c r="HRB2166" s="58"/>
      <c r="HRC2166" s="58"/>
      <c r="HRD2166" s="58"/>
      <c r="HRE2166" s="58"/>
      <c r="HRF2166" s="58"/>
      <c r="HRG2166" s="58"/>
      <c r="HRH2166" s="58"/>
      <c r="HRI2166" s="58"/>
      <c r="HRJ2166" s="58"/>
      <c r="HRK2166" s="58"/>
      <c r="HRL2166" s="58"/>
      <c r="HRM2166" s="58"/>
      <c r="HRN2166" s="58"/>
      <c r="HRO2166" s="58"/>
      <c r="HRP2166" s="58"/>
      <c r="HRQ2166" s="58"/>
      <c r="HRR2166" s="58"/>
      <c r="HRS2166" s="58"/>
      <c r="HRT2166" s="58"/>
      <c r="HRU2166" s="58"/>
      <c r="HRV2166" s="58"/>
      <c r="HRW2166" s="58"/>
      <c r="HRX2166" s="58"/>
      <c r="HRY2166" s="58"/>
      <c r="HRZ2166" s="58"/>
      <c r="HSA2166" s="58"/>
      <c r="HSB2166" s="58"/>
      <c r="HSC2166" s="58"/>
      <c r="HSD2166" s="58"/>
      <c r="HSE2166" s="58"/>
      <c r="HSF2166" s="58"/>
      <c r="HSG2166" s="58"/>
      <c r="HSH2166" s="58"/>
      <c r="HSI2166" s="58"/>
      <c r="HSJ2166" s="58"/>
      <c r="HSK2166" s="58"/>
      <c r="HSL2166" s="58"/>
      <c r="HSM2166" s="58"/>
      <c r="HSN2166" s="58"/>
      <c r="HSO2166" s="58"/>
      <c r="HSP2166" s="58"/>
      <c r="HSQ2166" s="58"/>
      <c r="HSR2166" s="58"/>
      <c r="HSS2166" s="58"/>
      <c r="HST2166" s="58"/>
      <c r="HSU2166" s="58"/>
      <c r="HSV2166" s="58"/>
      <c r="HSW2166" s="58"/>
      <c r="HSX2166" s="58"/>
      <c r="HSY2166" s="58"/>
      <c r="HSZ2166" s="58"/>
      <c r="HTA2166" s="58"/>
      <c r="HTB2166" s="58"/>
      <c r="HTC2166" s="58"/>
      <c r="HTD2166" s="58"/>
      <c r="HTE2166" s="58"/>
      <c r="HTF2166" s="58"/>
      <c r="HTG2166" s="58"/>
      <c r="HTH2166" s="58"/>
      <c r="HTI2166" s="58"/>
      <c r="HTJ2166" s="58"/>
      <c r="HTK2166" s="58"/>
      <c r="HTL2166" s="58"/>
      <c r="HTM2166" s="58"/>
      <c r="HTN2166" s="58"/>
      <c r="HTO2166" s="58"/>
      <c r="HTP2166" s="58"/>
      <c r="HTQ2166" s="58"/>
      <c r="HTR2166" s="58"/>
      <c r="HTS2166" s="58"/>
      <c r="HTT2166" s="58"/>
      <c r="HTU2166" s="58"/>
      <c r="HTV2166" s="58"/>
      <c r="HTW2166" s="58"/>
      <c r="HTX2166" s="58"/>
      <c r="HTY2166" s="58"/>
      <c r="HTZ2166" s="58"/>
      <c r="HUA2166" s="58"/>
      <c r="HUB2166" s="58"/>
      <c r="HUC2166" s="58"/>
      <c r="HUD2166" s="58"/>
      <c r="HUE2166" s="58"/>
      <c r="HUF2166" s="58"/>
      <c r="HUG2166" s="58"/>
      <c r="HUH2166" s="58"/>
      <c r="HUI2166" s="58"/>
      <c r="HUJ2166" s="58"/>
      <c r="HUK2166" s="58"/>
      <c r="HUL2166" s="58"/>
      <c r="HUM2166" s="58"/>
      <c r="HUN2166" s="58"/>
      <c r="HUO2166" s="58"/>
      <c r="HUP2166" s="58"/>
      <c r="HUQ2166" s="58"/>
      <c r="HUR2166" s="58"/>
      <c r="HUS2166" s="58"/>
      <c r="HUT2166" s="58"/>
      <c r="HUU2166" s="58"/>
      <c r="HUV2166" s="58"/>
      <c r="HUW2166" s="58"/>
      <c r="HUX2166" s="58"/>
      <c r="HUY2166" s="58"/>
      <c r="HUZ2166" s="58"/>
      <c r="HVA2166" s="58"/>
      <c r="HVB2166" s="58"/>
      <c r="HVC2166" s="58"/>
      <c r="HVD2166" s="58"/>
      <c r="HVE2166" s="58"/>
      <c r="HVF2166" s="58"/>
      <c r="HVG2166" s="58"/>
      <c r="HVH2166" s="58"/>
      <c r="HVI2166" s="58"/>
      <c r="HVJ2166" s="58"/>
      <c r="HVK2166" s="58"/>
      <c r="HVL2166" s="58"/>
      <c r="HVM2166" s="58"/>
      <c r="HVN2166" s="58"/>
      <c r="HVO2166" s="58"/>
      <c r="HVP2166" s="58"/>
      <c r="HVQ2166" s="58"/>
      <c r="HVR2166" s="58"/>
      <c r="HVS2166" s="58"/>
      <c r="HVT2166" s="58"/>
      <c r="HVU2166" s="58"/>
      <c r="HVV2166" s="58"/>
      <c r="HVW2166" s="58"/>
      <c r="HVX2166" s="58"/>
      <c r="HVY2166" s="58"/>
      <c r="HVZ2166" s="58"/>
      <c r="HWA2166" s="58"/>
      <c r="HWB2166" s="58"/>
      <c r="HWC2166" s="58"/>
      <c r="HWD2166" s="58"/>
      <c r="HWE2166" s="58"/>
      <c r="HWF2166" s="58"/>
      <c r="HWG2166" s="58"/>
      <c r="HWH2166" s="58"/>
      <c r="HWI2166" s="58"/>
      <c r="HWJ2166" s="58"/>
      <c r="HWK2166" s="58"/>
      <c r="HWL2166" s="58"/>
      <c r="HWM2166" s="58"/>
      <c r="HWN2166" s="58"/>
      <c r="HWO2166" s="58"/>
      <c r="HWP2166" s="58"/>
      <c r="HWQ2166" s="58"/>
      <c r="HWR2166" s="58"/>
      <c r="HWS2166" s="58"/>
      <c r="HWT2166" s="58"/>
      <c r="HWU2166" s="58"/>
      <c r="HWV2166" s="58"/>
      <c r="HWW2166" s="58"/>
      <c r="HWX2166" s="58"/>
      <c r="HWY2166" s="58"/>
      <c r="HWZ2166" s="58"/>
      <c r="HXA2166" s="58"/>
      <c r="HXB2166" s="58"/>
      <c r="HXC2166" s="58"/>
      <c r="HXD2166" s="58"/>
      <c r="HXE2166" s="58"/>
      <c r="HXF2166" s="58"/>
      <c r="HXG2166" s="58"/>
      <c r="HXH2166" s="58"/>
      <c r="HXI2166" s="58"/>
      <c r="HXJ2166" s="58"/>
      <c r="HXK2166" s="58"/>
      <c r="HXL2166" s="58"/>
      <c r="HXM2166" s="58"/>
      <c r="HXN2166" s="58"/>
      <c r="HXO2166" s="58"/>
      <c r="HXP2166" s="58"/>
      <c r="HXQ2166" s="58"/>
      <c r="HXR2166" s="58"/>
      <c r="HXS2166" s="58"/>
      <c r="HXT2166" s="58"/>
      <c r="HXU2166" s="58"/>
      <c r="HXV2166" s="58"/>
      <c r="HXW2166" s="58"/>
      <c r="HXX2166" s="58"/>
      <c r="HXY2166" s="58"/>
      <c r="HXZ2166" s="58"/>
      <c r="HYA2166" s="58"/>
      <c r="HYB2166" s="58"/>
      <c r="HYC2166" s="58"/>
      <c r="HYD2166" s="58"/>
      <c r="HYE2166" s="58"/>
      <c r="HYF2166" s="58"/>
      <c r="HYG2166" s="58"/>
      <c r="HYH2166" s="58"/>
      <c r="HYI2166" s="58"/>
      <c r="HYJ2166" s="58"/>
      <c r="HYK2166" s="58"/>
      <c r="HYL2166" s="58"/>
      <c r="HYM2166" s="58"/>
      <c r="HYN2166" s="58"/>
      <c r="HYO2166" s="58"/>
      <c r="HYP2166" s="58"/>
      <c r="HYQ2166" s="58"/>
      <c r="HYR2166" s="58"/>
      <c r="HYS2166" s="58"/>
      <c r="HYT2166" s="58"/>
      <c r="HYU2166" s="58"/>
      <c r="HYV2166" s="58"/>
      <c r="HYW2166" s="58"/>
      <c r="HYX2166" s="58"/>
      <c r="HYY2166" s="58"/>
      <c r="HYZ2166" s="58"/>
      <c r="HZA2166" s="58"/>
      <c r="HZB2166" s="58"/>
      <c r="HZC2166" s="58"/>
      <c r="HZD2166" s="58"/>
      <c r="HZE2166" s="58"/>
      <c r="HZF2166" s="58"/>
      <c r="HZG2166" s="58"/>
      <c r="HZH2166" s="58"/>
      <c r="HZI2166" s="58"/>
      <c r="HZJ2166" s="58"/>
      <c r="HZK2166" s="58"/>
      <c r="HZL2166" s="58"/>
      <c r="HZM2166" s="58"/>
      <c r="HZN2166" s="58"/>
      <c r="HZO2166" s="58"/>
      <c r="HZP2166" s="58"/>
      <c r="HZQ2166" s="58"/>
      <c r="HZR2166" s="58"/>
      <c r="HZS2166" s="58"/>
      <c r="HZT2166" s="58"/>
      <c r="HZU2166" s="58"/>
      <c r="HZV2166" s="58"/>
      <c r="HZW2166" s="58"/>
      <c r="HZX2166" s="58"/>
      <c r="HZY2166" s="58"/>
      <c r="HZZ2166" s="58"/>
      <c r="IAA2166" s="58"/>
      <c r="IAB2166" s="58"/>
      <c r="IAC2166" s="58"/>
      <c r="IAD2166" s="58"/>
      <c r="IAE2166" s="58"/>
      <c r="IAF2166" s="58"/>
      <c r="IAG2166" s="58"/>
      <c r="IAH2166" s="58"/>
      <c r="IAI2166" s="58"/>
      <c r="IAJ2166" s="58"/>
      <c r="IAK2166" s="58"/>
      <c r="IAL2166" s="58"/>
      <c r="IAM2166" s="58"/>
      <c r="IAN2166" s="58"/>
      <c r="IAO2166" s="58"/>
      <c r="IAP2166" s="58"/>
      <c r="IAQ2166" s="58"/>
      <c r="IAR2166" s="58"/>
      <c r="IAS2166" s="58"/>
      <c r="IAT2166" s="58"/>
      <c r="IAU2166" s="58"/>
      <c r="IAV2166" s="58"/>
      <c r="IAW2166" s="58"/>
      <c r="IAX2166" s="58"/>
      <c r="IAY2166" s="58"/>
      <c r="IAZ2166" s="58"/>
      <c r="IBA2166" s="58"/>
      <c r="IBB2166" s="58"/>
      <c r="IBC2166" s="58"/>
      <c r="IBD2166" s="58"/>
      <c r="IBE2166" s="58"/>
      <c r="IBF2166" s="58"/>
      <c r="IBG2166" s="58"/>
      <c r="IBH2166" s="58"/>
      <c r="IBI2166" s="58"/>
      <c r="IBJ2166" s="58"/>
      <c r="IBK2166" s="58"/>
      <c r="IBL2166" s="58"/>
      <c r="IBM2166" s="58"/>
      <c r="IBN2166" s="58"/>
      <c r="IBO2166" s="58"/>
      <c r="IBP2166" s="58"/>
      <c r="IBQ2166" s="58"/>
      <c r="IBR2166" s="58"/>
      <c r="IBS2166" s="58"/>
      <c r="IBT2166" s="58"/>
      <c r="IBU2166" s="58"/>
      <c r="IBV2166" s="58"/>
      <c r="IBW2166" s="58"/>
      <c r="IBX2166" s="58"/>
      <c r="IBY2166" s="58"/>
      <c r="IBZ2166" s="58"/>
      <c r="ICA2166" s="58"/>
      <c r="ICB2166" s="58"/>
      <c r="ICC2166" s="58"/>
      <c r="ICD2166" s="58"/>
      <c r="ICE2166" s="58"/>
      <c r="ICF2166" s="58"/>
      <c r="ICG2166" s="58"/>
      <c r="ICH2166" s="58"/>
      <c r="ICI2166" s="58"/>
      <c r="ICJ2166" s="58"/>
      <c r="ICK2166" s="58"/>
      <c r="ICL2166" s="58"/>
      <c r="ICM2166" s="58"/>
      <c r="ICN2166" s="58"/>
      <c r="ICO2166" s="58"/>
      <c r="ICP2166" s="58"/>
      <c r="ICQ2166" s="58"/>
      <c r="ICR2166" s="58"/>
      <c r="ICS2166" s="58"/>
      <c r="ICT2166" s="58"/>
      <c r="ICU2166" s="58"/>
      <c r="ICV2166" s="58"/>
      <c r="ICW2166" s="58"/>
      <c r="ICX2166" s="58"/>
      <c r="ICY2166" s="58"/>
      <c r="ICZ2166" s="58"/>
      <c r="IDA2166" s="58"/>
      <c r="IDB2166" s="58"/>
      <c r="IDC2166" s="58"/>
      <c r="IDD2166" s="58"/>
      <c r="IDE2166" s="58"/>
      <c r="IDF2166" s="58"/>
      <c r="IDG2166" s="58"/>
      <c r="IDH2166" s="58"/>
      <c r="IDI2166" s="58"/>
      <c r="IDJ2166" s="58"/>
      <c r="IDK2166" s="58"/>
      <c r="IDL2166" s="58"/>
      <c r="IDM2166" s="58"/>
      <c r="IDN2166" s="58"/>
      <c r="IDO2166" s="58"/>
      <c r="IDP2166" s="58"/>
      <c r="IDQ2166" s="58"/>
      <c r="IDR2166" s="58"/>
      <c r="IDS2166" s="58"/>
      <c r="IDT2166" s="58"/>
      <c r="IDU2166" s="58"/>
      <c r="IDV2166" s="58"/>
      <c r="IDW2166" s="58"/>
      <c r="IDX2166" s="58"/>
      <c r="IDY2166" s="58"/>
      <c r="IDZ2166" s="58"/>
      <c r="IEA2166" s="58"/>
      <c r="IEB2166" s="58"/>
      <c r="IEC2166" s="58"/>
      <c r="IED2166" s="58"/>
      <c r="IEE2166" s="58"/>
      <c r="IEF2166" s="58"/>
      <c r="IEG2166" s="58"/>
      <c r="IEH2166" s="58"/>
      <c r="IEI2166" s="58"/>
      <c r="IEJ2166" s="58"/>
      <c r="IEK2166" s="58"/>
      <c r="IEL2166" s="58"/>
      <c r="IEM2166" s="58"/>
      <c r="IEN2166" s="58"/>
      <c r="IEO2166" s="58"/>
      <c r="IEP2166" s="58"/>
      <c r="IEQ2166" s="58"/>
      <c r="IER2166" s="58"/>
      <c r="IES2166" s="58"/>
      <c r="IET2166" s="58"/>
      <c r="IEU2166" s="58"/>
      <c r="IEV2166" s="58"/>
      <c r="IEW2166" s="58"/>
      <c r="IEX2166" s="58"/>
      <c r="IEY2166" s="58"/>
      <c r="IEZ2166" s="58"/>
      <c r="IFA2166" s="58"/>
      <c r="IFB2166" s="58"/>
      <c r="IFC2166" s="58"/>
      <c r="IFD2166" s="58"/>
      <c r="IFE2166" s="58"/>
      <c r="IFF2166" s="58"/>
      <c r="IFG2166" s="58"/>
      <c r="IFH2166" s="58"/>
      <c r="IFI2166" s="58"/>
      <c r="IFJ2166" s="58"/>
      <c r="IFK2166" s="58"/>
      <c r="IFL2166" s="58"/>
      <c r="IFM2166" s="58"/>
      <c r="IFN2166" s="58"/>
      <c r="IFO2166" s="58"/>
      <c r="IFP2166" s="58"/>
      <c r="IFQ2166" s="58"/>
      <c r="IFR2166" s="58"/>
      <c r="IFS2166" s="58"/>
      <c r="IFT2166" s="58"/>
      <c r="IFU2166" s="58"/>
      <c r="IFV2166" s="58"/>
      <c r="IFW2166" s="58"/>
      <c r="IFX2166" s="58"/>
      <c r="IFY2166" s="58"/>
      <c r="IFZ2166" s="58"/>
      <c r="IGA2166" s="58"/>
      <c r="IGB2166" s="58"/>
      <c r="IGC2166" s="58"/>
      <c r="IGD2166" s="58"/>
      <c r="IGE2166" s="58"/>
      <c r="IGF2166" s="58"/>
      <c r="IGG2166" s="58"/>
      <c r="IGH2166" s="58"/>
      <c r="IGI2166" s="58"/>
      <c r="IGJ2166" s="58"/>
      <c r="IGK2166" s="58"/>
      <c r="IGL2166" s="58"/>
      <c r="IGM2166" s="58"/>
      <c r="IGN2166" s="58"/>
      <c r="IGO2166" s="58"/>
      <c r="IGP2166" s="58"/>
      <c r="IGQ2166" s="58"/>
      <c r="IGR2166" s="58"/>
      <c r="IGS2166" s="58"/>
      <c r="IGT2166" s="58"/>
      <c r="IGU2166" s="58"/>
      <c r="IGV2166" s="58"/>
      <c r="IGW2166" s="58"/>
      <c r="IGX2166" s="58"/>
      <c r="IGY2166" s="58"/>
      <c r="IGZ2166" s="58"/>
      <c r="IHA2166" s="58"/>
      <c r="IHB2166" s="58"/>
      <c r="IHC2166" s="58"/>
      <c r="IHD2166" s="58"/>
      <c r="IHE2166" s="58"/>
      <c r="IHF2166" s="58"/>
      <c r="IHG2166" s="58"/>
      <c r="IHH2166" s="58"/>
      <c r="IHI2166" s="58"/>
      <c r="IHJ2166" s="58"/>
      <c r="IHK2166" s="58"/>
      <c r="IHL2166" s="58"/>
      <c r="IHM2166" s="58"/>
      <c r="IHN2166" s="58"/>
      <c r="IHO2166" s="58"/>
      <c r="IHP2166" s="58"/>
      <c r="IHQ2166" s="58"/>
      <c r="IHR2166" s="58"/>
      <c r="IHS2166" s="58"/>
      <c r="IHT2166" s="58"/>
      <c r="IHU2166" s="58"/>
      <c r="IHV2166" s="58"/>
      <c r="IHW2166" s="58"/>
      <c r="IHX2166" s="58"/>
      <c r="IHY2166" s="58"/>
      <c r="IHZ2166" s="58"/>
      <c r="IIA2166" s="58"/>
      <c r="IIB2166" s="58"/>
      <c r="IIC2166" s="58"/>
      <c r="IID2166" s="58"/>
      <c r="IIE2166" s="58"/>
      <c r="IIF2166" s="58"/>
      <c r="IIG2166" s="58"/>
      <c r="IIH2166" s="58"/>
      <c r="III2166" s="58"/>
      <c r="IIJ2166" s="58"/>
      <c r="IIK2166" s="58"/>
      <c r="IIL2166" s="58"/>
      <c r="IIM2166" s="58"/>
      <c r="IIN2166" s="58"/>
      <c r="IIO2166" s="58"/>
      <c r="IIP2166" s="58"/>
      <c r="IIQ2166" s="58"/>
      <c r="IIR2166" s="58"/>
      <c r="IIS2166" s="58"/>
      <c r="IIT2166" s="58"/>
      <c r="IIU2166" s="58"/>
      <c r="IIV2166" s="58"/>
      <c r="IIW2166" s="58"/>
      <c r="IIX2166" s="58"/>
      <c r="IIY2166" s="58"/>
      <c r="IIZ2166" s="58"/>
      <c r="IJA2166" s="58"/>
      <c r="IJB2166" s="58"/>
      <c r="IJC2166" s="58"/>
      <c r="IJD2166" s="58"/>
      <c r="IJE2166" s="58"/>
      <c r="IJF2166" s="58"/>
      <c r="IJG2166" s="58"/>
      <c r="IJH2166" s="58"/>
      <c r="IJI2166" s="58"/>
      <c r="IJJ2166" s="58"/>
      <c r="IJK2166" s="58"/>
      <c r="IJL2166" s="58"/>
      <c r="IJM2166" s="58"/>
      <c r="IJN2166" s="58"/>
      <c r="IJO2166" s="58"/>
      <c r="IJP2166" s="58"/>
      <c r="IJQ2166" s="58"/>
      <c r="IJR2166" s="58"/>
      <c r="IJS2166" s="58"/>
      <c r="IJT2166" s="58"/>
      <c r="IJU2166" s="58"/>
      <c r="IJV2166" s="58"/>
      <c r="IJW2166" s="58"/>
      <c r="IJX2166" s="58"/>
      <c r="IJY2166" s="58"/>
      <c r="IJZ2166" s="58"/>
      <c r="IKA2166" s="58"/>
      <c r="IKB2166" s="58"/>
      <c r="IKC2166" s="58"/>
      <c r="IKD2166" s="58"/>
      <c r="IKE2166" s="58"/>
      <c r="IKF2166" s="58"/>
      <c r="IKG2166" s="58"/>
      <c r="IKH2166" s="58"/>
      <c r="IKI2166" s="58"/>
      <c r="IKJ2166" s="58"/>
      <c r="IKK2166" s="58"/>
      <c r="IKL2166" s="58"/>
      <c r="IKM2166" s="58"/>
      <c r="IKN2166" s="58"/>
      <c r="IKO2166" s="58"/>
      <c r="IKP2166" s="58"/>
      <c r="IKQ2166" s="58"/>
      <c r="IKR2166" s="58"/>
      <c r="IKS2166" s="58"/>
      <c r="IKT2166" s="58"/>
      <c r="IKU2166" s="58"/>
      <c r="IKV2166" s="58"/>
      <c r="IKW2166" s="58"/>
      <c r="IKX2166" s="58"/>
      <c r="IKY2166" s="58"/>
      <c r="IKZ2166" s="58"/>
      <c r="ILA2166" s="58"/>
      <c r="ILB2166" s="58"/>
      <c r="ILC2166" s="58"/>
      <c r="ILD2166" s="58"/>
      <c r="ILE2166" s="58"/>
      <c r="ILF2166" s="58"/>
      <c r="ILG2166" s="58"/>
      <c r="ILH2166" s="58"/>
      <c r="ILI2166" s="58"/>
      <c r="ILJ2166" s="58"/>
      <c r="ILK2166" s="58"/>
      <c r="ILL2166" s="58"/>
      <c r="ILM2166" s="58"/>
      <c r="ILN2166" s="58"/>
      <c r="ILO2166" s="58"/>
      <c r="ILP2166" s="58"/>
      <c r="ILQ2166" s="58"/>
      <c r="ILR2166" s="58"/>
      <c r="ILS2166" s="58"/>
      <c r="ILT2166" s="58"/>
      <c r="ILU2166" s="58"/>
      <c r="ILV2166" s="58"/>
      <c r="ILW2166" s="58"/>
      <c r="ILX2166" s="58"/>
      <c r="ILY2166" s="58"/>
      <c r="ILZ2166" s="58"/>
      <c r="IMA2166" s="58"/>
      <c r="IMB2166" s="58"/>
      <c r="IMC2166" s="58"/>
      <c r="IMD2166" s="58"/>
      <c r="IME2166" s="58"/>
      <c r="IMF2166" s="58"/>
      <c r="IMG2166" s="58"/>
      <c r="IMH2166" s="58"/>
      <c r="IMI2166" s="58"/>
      <c r="IMJ2166" s="58"/>
      <c r="IMK2166" s="58"/>
      <c r="IML2166" s="58"/>
      <c r="IMM2166" s="58"/>
      <c r="IMN2166" s="58"/>
      <c r="IMO2166" s="58"/>
      <c r="IMP2166" s="58"/>
      <c r="IMQ2166" s="58"/>
      <c r="IMR2166" s="58"/>
      <c r="IMS2166" s="58"/>
      <c r="IMT2166" s="58"/>
      <c r="IMU2166" s="58"/>
      <c r="IMV2166" s="58"/>
      <c r="IMW2166" s="58"/>
      <c r="IMX2166" s="58"/>
      <c r="IMY2166" s="58"/>
      <c r="IMZ2166" s="58"/>
      <c r="INA2166" s="58"/>
      <c r="INB2166" s="58"/>
      <c r="INC2166" s="58"/>
      <c r="IND2166" s="58"/>
      <c r="INE2166" s="58"/>
      <c r="INF2166" s="58"/>
      <c r="ING2166" s="58"/>
      <c r="INH2166" s="58"/>
      <c r="INI2166" s="58"/>
      <c r="INJ2166" s="58"/>
      <c r="INK2166" s="58"/>
      <c r="INL2166" s="58"/>
      <c r="INM2166" s="58"/>
      <c r="INN2166" s="58"/>
      <c r="INO2166" s="58"/>
      <c r="INP2166" s="58"/>
      <c r="INQ2166" s="58"/>
      <c r="INR2166" s="58"/>
      <c r="INS2166" s="58"/>
      <c r="INT2166" s="58"/>
      <c r="INU2166" s="58"/>
      <c r="INV2166" s="58"/>
      <c r="INW2166" s="58"/>
      <c r="INX2166" s="58"/>
      <c r="INY2166" s="58"/>
      <c r="INZ2166" s="58"/>
      <c r="IOA2166" s="58"/>
      <c r="IOB2166" s="58"/>
      <c r="IOC2166" s="58"/>
      <c r="IOD2166" s="58"/>
      <c r="IOE2166" s="58"/>
      <c r="IOF2166" s="58"/>
      <c r="IOG2166" s="58"/>
      <c r="IOH2166" s="58"/>
      <c r="IOI2166" s="58"/>
      <c r="IOJ2166" s="58"/>
      <c r="IOK2166" s="58"/>
      <c r="IOL2166" s="58"/>
      <c r="IOM2166" s="58"/>
      <c r="ION2166" s="58"/>
      <c r="IOO2166" s="58"/>
      <c r="IOP2166" s="58"/>
      <c r="IOQ2166" s="58"/>
      <c r="IOR2166" s="58"/>
      <c r="IOS2166" s="58"/>
      <c r="IOT2166" s="58"/>
      <c r="IOU2166" s="58"/>
      <c r="IOV2166" s="58"/>
      <c r="IOW2166" s="58"/>
      <c r="IOX2166" s="58"/>
      <c r="IOY2166" s="58"/>
      <c r="IOZ2166" s="58"/>
      <c r="IPA2166" s="58"/>
      <c r="IPB2166" s="58"/>
      <c r="IPC2166" s="58"/>
      <c r="IPD2166" s="58"/>
      <c r="IPE2166" s="58"/>
      <c r="IPF2166" s="58"/>
      <c r="IPG2166" s="58"/>
      <c r="IPH2166" s="58"/>
      <c r="IPI2166" s="58"/>
      <c r="IPJ2166" s="58"/>
      <c r="IPK2166" s="58"/>
      <c r="IPL2166" s="58"/>
      <c r="IPM2166" s="58"/>
      <c r="IPN2166" s="58"/>
      <c r="IPO2166" s="58"/>
      <c r="IPP2166" s="58"/>
      <c r="IPQ2166" s="58"/>
      <c r="IPR2166" s="58"/>
      <c r="IPS2166" s="58"/>
      <c r="IPT2166" s="58"/>
      <c r="IPU2166" s="58"/>
      <c r="IPV2166" s="58"/>
      <c r="IPW2166" s="58"/>
      <c r="IPX2166" s="58"/>
      <c r="IPY2166" s="58"/>
      <c r="IPZ2166" s="58"/>
      <c r="IQA2166" s="58"/>
      <c r="IQB2166" s="58"/>
      <c r="IQC2166" s="58"/>
      <c r="IQD2166" s="58"/>
      <c r="IQE2166" s="58"/>
      <c r="IQF2166" s="58"/>
      <c r="IQG2166" s="58"/>
      <c r="IQH2166" s="58"/>
      <c r="IQI2166" s="58"/>
      <c r="IQJ2166" s="58"/>
      <c r="IQK2166" s="58"/>
      <c r="IQL2166" s="58"/>
      <c r="IQM2166" s="58"/>
      <c r="IQN2166" s="58"/>
      <c r="IQO2166" s="58"/>
      <c r="IQP2166" s="58"/>
      <c r="IQQ2166" s="58"/>
      <c r="IQR2166" s="58"/>
      <c r="IQS2166" s="58"/>
      <c r="IQT2166" s="58"/>
      <c r="IQU2166" s="58"/>
      <c r="IQV2166" s="58"/>
      <c r="IQW2166" s="58"/>
      <c r="IQX2166" s="58"/>
      <c r="IQY2166" s="58"/>
      <c r="IQZ2166" s="58"/>
      <c r="IRA2166" s="58"/>
      <c r="IRB2166" s="58"/>
      <c r="IRC2166" s="58"/>
      <c r="IRD2166" s="58"/>
      <c r="IRE2166" s="58"/>
      <c r="IRF2166" s="58"/>
      <c r="IRG2166" s="58"/>
      <c r="IRH2166" s="58"/>
      <c r="IRI2166" s="58"/>
      <c r="IRJ2166" s="58"/>
      <c r="IRK2166" s="58"/>
      <c r="IRL2166" s="58"/>
      <c r="IRM2166" s="58"/>
      <c r="IRN2166" s="58"/>
      <c r="IRO2166" s="58"/>
      <c r="IRP2166" s="58"/>
      <c r="IRQ2166" s="58"/>
      <c r="IRR2166" s="58"/>
      <c r="IRS2166" s="58"/>
      <c r="IRT2166" s="58"/>
      <c r="IRU2166" s="58"/>
      <c r="IRV2166" s="58"/>
      <c r="IRW2166" s="58"/>
      <c r="IRX2166" s="58"/>
      <c r="IRY2166" s="58"/>
      <c r="IRZ2166" s="58"/>
      <c r="ISA2166" s="58"/>
      <c r="ISB2166" s="58"/>
      <c r="ISC2166" s="58"/>
      <c r="ISD2166" s="58"/>
      <c r="ISE2166" s="58"/>
      <c r="ISF2166" s="58"/>
      <c r="ISG2166" s="58"/>
      <c r="ISH2166" s="58"/>
      <c r="ISI2166" s="58"/>
      <c r="ISJ2166" s="58"/>
      <c r="ISK2166" s="58"/>
      <c r="ISL2166" s="58"/>
      <c r="ISM2166" s="58"/>
      <c r="ISN2166" s="58"/>
      <c r="ISO2166" s="58"/>
      <c r="ISP2166" s="58"/>
      <c r="ISQ2166" s="58"/>
      <c r="ISR2166" s="58"/>
      <c r="ISS2166" s="58"/>
      <c r="IST2166" s="58"/>
      <c r="ISU2166" s="58"/>
      <c r="ISV2166" s="58"/>
      <c r="ISW2166" s="58"/>
      <c r="ISX2166" s="58"/>
      <c r="ISY2166" s="58"/>
      <c r="ISZ2166" s="58"/>
      <c r="ITA2166" s="58"/>
      <c r="ITB2166" s="58"/>
      <c r="ITC2166" s="58"/>
      <c r="ITD2166" s="58"/>
      <c r="ITE2166" s="58"/>
      <c r="ITF2166" s="58"/>
      <c r="ITG2166" s="58"/>
      <c r="ITH2166" s="58"/>
      <c r="ITI2166" s="58"/>
      <c r="ITJ2166" s="58"/>
      <c r="ITK2166" s="58"/>
      <c r="ITL2166" s="58"/>
      <c r="ITM2166" s="58"/>
      <c r="ITN2166" s="58"/>
      <c r="ITO2166" s="58"/>
      <c r="ITP2166" s="58"/>
      <c r="ITQ2166" s="58"/>
      <c r="ITR2166" s="58"/>
      <c r="ITS2166" s="58"/>
      <c r="ITT2166" s="58"/>
      <c r="ITU2166" s="58"/>
      <c r="ITV2166" s="58"/>
      <c r="ITW2166" s="58"/>
      <c r="ITX2166" s="58"/>
      <c r="ITY2166" s="58"/>
      <c r="ITZ2166" s="58"/>
      <c r="IUA2166" s="58"/>
      <c r="IUB2166" s="58"/>
      <c r="IUC2166" s="58"/>
      <c r="IUD2166" s="58"/>
      <c r="IUE2166" s="58"/>
      <c r="IUF2166" s="58"/>
      <c r="IUG2166" s="58"/>
      <c r="IUH2166" s="58"/>
      <c r="IUI2166" s="58"/>
      <c r="IUJ2166" s="58"/>
      <c r="IUK2166" s="58"/>
      <c r="IUL2166" s="58"/>
      <c r="IUM2166" s="58"/>
      <c r="IUN2166" s="58"/>
      <c r="IUO2166" s="58"/>
      <c r="IUP2166" s="58"/>
      <c r="IUQ2166" s="58"/>
      <c r="IUR2166" s="58"/>
      <c r="IUS2166" s="58"/>
      <c r="IUT2166" s="58"/>
      <c r="IUU2166" s="58"/>
      <c r="IUV2166" s="58"/>
      <c r="IUW2166" s="58"/>
      <c r="IUX2166" s="58"/>
      <c r="IUY2166" s="58"/>
      <c r="IUZ2166" s="58"/>
      <c r="IVA2166" s="58"/>
      <c r="IVB2166" s="58"/>
      <c r="IVC2166" s="58"/>
      <c r="IVD2166" s="58"/>
      <c r="IVE2166" s="58"/>
      <c r="IVF2166" s="58"/>
      <c r="IVG2166" s="58"/>
      <c r="IVH2166" s="58"/>
      <c r="IVI2166" s="58"/>
      <c r="IVJ2166" s="58"/>
      <c r="IVK2166" s="58"/>
      <c r="IVL2166" s="58"/>
      <c r="IVM2166" s="58"/>
      <c r="IVN2166" s="58"/>
      <c r="IVO2166" s="58"/>
      <c r="IVP2166" s="58"/>
      <c r="IVQ2166" s="58"/>
      <c r="IVR2166" s="58"/>
      <c r="IVS2166" s="58"/>
      <c r="IVT2166" s="58"/>
      <c r="IVU2166" s="58"/>
      <c r="IVV2166" s="58"/>
      <c r="IVW2166" s="58"/>
      <c r="IVX2166" s="58"/>
      <c r="IVY2166" s="58"/>
      <c r="IVZ2166" s="58"/>
      <c r="IWA2166" s="58"/>
      <c r="IWB2166" s="58"/>
      <c r="IWC2166" s="58"/>
      <c r="IWD2166" s="58"/>
      <c r="IWE2166" s="58"/>
      <c r="IWF2166" s="58"/>
      <c r="IWG2166" s="58"/>
      <c r="IWH2166" s="58"/>
      <c r="IWI2166" s="58"/>
      <c r="IWJ2166" s="58"/>
      <c r="IWK2166" s="58"/>
      <c r="IWL2166" s="58"/>
      <c r="IWM2166" s="58"/>
      <c r="IWN2166" s="58"/>
      <c r="IWO2166" s="58"/>
      <c r="IWP2166" s="58"/>
      <c r="IWQ2166" s="58"/>
      <c r="IWR2166" s="58"/>
      <c r="IWS2166" s="58"/>
      <c r="IWT2166" s="58"/>
      <c r="IWU2166" s="58"/>
      <c r="IWV2166" s="58"/>
      <c r="IWW2166" s="58"/>
      <c r="IWX2166" s="58"/>
      <c r="IWY2166" s="58"/>
      <c r="IWZ2166" s="58"/>
      <c r="IXA2166" s="58"/>
      <c r="IXB2166" s="58"/>
      <c r="IXC2166" s="58"/>
      <c r="IXD2166" s="58"/>
      <c r="IXE2166" s="58"/>
      <c r="IXF2166" s="58"/>
      <c r="IXG2166" s="58"/>
      <c r="IXH2166" s="58"/>
      <c r="IXI2166" s="58"/>
      <c r="IXJ2166" s="58"/>
      <c r="IXK2166" s="58"/>
      <c r="IXL2166" s="58"/>
      <c r="IXM2166" s="58"/>
      <c r="IXN2166" s="58"/>
      <c r="IXO2166" s="58"/>
      <c r="IXP2166" s="58"/>
      <c r="IXQ2166" s="58"/>
      <c r="IXR2166" s="58"/>
      <c r="IXS2166" s="58"/>
      <c r="IXT2166" s="58"/>
      <c r="IXU2166" s="58"/>
      <c r="IXV2166" s="58"/>
      <c r="IXW2166" s="58"/>
      <c r="IXX2166" s="58"/>
      <c r="IXY2166" s="58"/>
      <c r="IXZ2166" s="58"/>
      <c r="IYA2166" s="58"/>
      <c r="IYB2166" s="58"/>
      <c r="IYC2166" s="58"/>
      <c r="IYD2166" s="58"/>
      <c r="IYE2166" s="58"/>
      <c r="IYF2166" s="58"/>
      <c r="IYG2166" s="58"/>
      <c r="IYH2166" s="58"/>
      <c r="IYI2166" s="58"/>
      <c r="IYJ2166" s="58"/>
      <c r="IYK2166" s="58"/>
      <c r="IYL2166" s="58"/>
      <c r="IYM2166" s="58"/>
      <c r="IYN2166" s="58"/>
      <c r="IYO2166" s="58"/>
      <c r="IYP2166" s="58"/>
      <c r="IYQ2166" s="58"/>
      <c r="IYR2166" s="58"/>
      <c r="IYS2166" s="58"/>
      <c r="IYT2166" s="58"/>
      <c r="IYU2166" s="58"/>
      <c r="IYV2166" s="58"/>
      <c r="IYW2166" s="58"/>
      <c r="IYX2166" s="58"/>
      <c r="IYY2166" s="58"/>
      <c r="IYZ2166" s="58"/>
      <c r="IZA2166" s="58"/>
      <c r="IZB2166" s="58"/>
      <c r="IZC2166" s="58"/>
      <c r="IZD2166" s="58"/>
      <c r="IZE2166" s="58"/>
      <c r="IZF2166" s="58"/>
      <c r="IZG2166" s="58"/>
      <c r="IZH2166" s="58"/>
      <c r="IZI2166" s="58"/>
      <c r="IZJ2166" s="58"/>
      <c r="IZK2166" s="58"/>
      <c r="IZL2166" s="58"/>
      <c r="IZM2166" s="58"/>
      <c r="IZN2166" s="58"/>
      <c r="IZO2166" s="58"/>
      <c r="IZP2166" s="58"/>
      <c r="IZQ2166" s="58"/>
      <c r="IZR2166" s="58"/>
      <c r="IZS2166" s="58"/>
      <c r="IZT2166" s="58"/>
      <c r="IZU2166" s="58"/>
      <c r="IZV2166" s="58"/>
      <c r="IZW2166" s="58"/>
      <c r="IZX2166" s="58"/>
      <c r="IZY2166" s="58"/>
      <c r="IZZ2166" s="58"/>
      <c r="JAA2166" s="58"/>
      <c r="JAB2166" s="58"/>
      <c r="JAC2166" s="58"/>
      <c r="JAD2166" s="58"/>
      <c r="JAE2166" s="58"/>
      <c r="JAF2166" s="58"/>
      <c r="JAG2166" s="58"/>
      <c r="JAH2166" s="58"/>
      <c r="JAI2166" s="58"/>
      <c r="JAJ2166" s="58"/>
      <c r="JAK2166" s="58"/>
      <c r="JAL2166" s="58"/>
      <c r="JAM2166" s="58"/>
      <c r="JAN2166" s="58"/>
      <c r="JAO2166" s="58"/>
      <c r="JAP2166" s="58"/>
      <c r="JAQ2166" s="58"/>
      <c r="JAR2166" s="58"/>
      <c r="JAS2166" s="58"/>
      <c r="JAT2166" s="58"/>
      <c r="JAU2166" s="58"/>
      <c r="JAV2166" s="58"/>
      <c r="JAW2166" s="58"/>
      <c r="JAX2166" s="58"/>
      <c r="JAY2166" s="58"/>
      <c r="JAZ2166" s="58"/>
      <c r="JBA2166" s="58"/>
      <c r="JBB2166" s="58"/>
      <c r="JBC2166" s="58"/>
      <c r="JBD2166" s="58"/>
      <c r="JBE2166" s="58"/>
      <c r="JBF2166" s="58"/>
      <c r="JBG2166" s="58"/>
      <c r="JBH2166" s="58"/>
      <c r="JBI2166" s="58"/>
      <c r="JBJ2166" s="58"/>
      <c r="JBK2166" s="58"/>
      <c r="JBL2166" s="58"/>
      <c r="JBM2166" s="58"/>
      <c r="JBN2166" s="58"/>
      <c r="JBO2166" s="58"/>
      <c r="JBP2166" s="58"/>
      <c r="JBQ2166" s="58"/>
      <c r="JBR2166" s="58"/>
      <c r="JBS2166" s="58"/>
      <c r="JBT2166" s="58"/>
      <c r="JBU2166" s="58"/>
      <c r="JBV2166" s="58"/>
      <c r="JBW2166" s="58"/>
      <c r="JBX2166" s="58"/>
      <c r="JBY2166" s="58"/>
      <c r="JBZ2166" s="58"/>
      <c r="JCA2166" s="58"/>
      <c r="JCB2166" s="58"/>
      <c r="JCC2166" s="58"/>
      <c r="JCD2166" s="58"/>
      <c r="JCE2166" s="58"/>
      <c r="JCF2166" s="58"/>
      <c r="JCG2166" s="58"/>
      <c r="JCH2166" s="58"/>
      <c r="JCI2166" s="58"/>
      <c r="JCJ2166" s="58"/>
      <c r="JCK2166" s="58"/>
      <c r="JCL2166" s="58"/>
      <c r="JCM2166" s="58"/>
      <c r="JCN2166" s="58"/>
      <c r="JCO2166" s="58"/>
      <c r="JCP2166" s="58"/>
      <c r="JCQ2166" s="58"/>
      <c r="JCR2166" s="58"/>
      <c r="JCS2166" s="58"/>
      <c r="JCT2166" s="58"/>
      <c r="JCU2166" s="58"/>
      <c r="JCV2166" s="58"/>
      <c r="JCW2166" s="58"/>
      <c r="JCX2166" s="58"/>
      <c r="JCY2166" s="58"/>
      <c r="JCZ2166" s="58"/>
      <c r="JDA2166" s="58"/>
      <c r="JDB2166" s="58"/>
      <c r="JDC2166" s="58"/>
      <c r="JDD2166" s="58"/>
      <c r="JDE2166" s="58"/>
      <c r="JDF2166" s="58"/>
      <c r="JDG2166" s="58"/>
      <c r="JDH2166" s="58"/>
      <c r="JDI2166" s="58"/>
      <c r="JDJ2166" s="58"/>
      <c r="JDK2166" s="58"/>
      <c r="JDL2166" s="58"/>
      <c r="JDM2166" s="58"/>
      <c r="JDN2166" s="58"/>
      <c r="JDO2166" s="58"/>
      <c r="JDP2166" s="58"/>
      <c r="JDQ2166" s="58"/>
      <c r="JDR2166" s="58"/>
      <c r="JDS2166" s="58"/>
      <c r="JDT2166" s="58"/>
      <c r="JDU2166" s="58"/>
      <c r="JDV2166" s="58"/>
      <c r="JDW2166" s="58"/>
      <c r="JDX2166" s="58"/>
      <c r="JDY2166" s="58"/>
      <c r="JDZ2166" s="58"/>
      <c r="JEA2166" s="58"/>
      <c r="JEB2166" s="58"/>
      <c r="JEC2166" s="58"/>
      <c r="JED2166" s="58"/>
      <c r="JEE2166" s="58"/>
      <c r="JEF2166" s="58"/>
      <c r="JEG2166" s="58"/>
      <c r="JEH2166" s="58"/>
      <c r="JEI2166" s="58"/>
      <c r="JEJ2166" s="58"/>
      <c r="JEK2166" s="58"/>
      <c r="JEL2166" s="58"/>
      <c r="JEM2166" s="58"/>
      <c r="JEN2166" s="58"/>
      <c r="JEO2166" s="58"/>
      <c r="JEP2166" s="58"/>
      <c r="JEQ2166" s="58"/>
      <c r="JER2166" s="58"/>
      <c r="JES2166" s="58"/>
      <c r="JET2166" s="58"/>
      <c r="JEU2166" s="58"/>
      <c r="JEV2166" s="58"/>
      <c r="JEW2166" s="58"/>
      <c r="JEX2166" s="58"/>
      <c r="JEY2166" s="58"/>
      <c r="JEZ2166" s="58"/>
      <c r="JFA2166" s="58"/>
      <c r="JFB2166" s="58"/>
      <c r="JFC2166" s="58"/>
      <c r="JFD2166" s="58"/>
      <c r="JFE2166" s="58"/>
      <c r="JFF2166" s="58"/>
      <c r="JFG2166" s="58"/>
      <c r="JFH2166" s="58"/>
      <c r="JFI2166" s="58"/>
      <c r="JFJ2166" s="58"/>
      <c r="JFK2166" s="58"/>
      <c r="JFL2166" s="58"/>
      <c r="JFM2166" s="58"/>
      <c r="JFN2166" s="58"/>
      <c r="JFO2166" s="58"/>
      <c r="JFP2166" s="58"/>
      <c r="JFQ2166" s="58"/>
      <c r="JFR2166" s="58"/>
      <c r="JFS2166" s="58"/>
      <c r="JFT2166" s="58"/>
      <c r="JFU2166" s="58"/>
      <c r="JFV2166" s="58"/>
      <c r="JFW2166" s="58"/>
      <c r="JFX2166" s="58"/>
      <c r="JFY2166" s="58"/>
      <c r="JFZ2166" s="58"/>
      <c r="JGA2166" s="58"/>
      <c r="JGB2166" s="58"/>
      <c r="JGC2166" s="58"/>
      <c r="JGD2166" s="58"/>
      <c r="JGE2166" s="58"/>
      <c r="JGF2166" s="58"/>
      <c r="JGG2166" s="58"/>
      <c r="JGH2166" s="58"/>
      <c r="JGI2166" s="58"/>
      <c r="JGJ2166" s="58"/>
      <c r="JGK2166" s="58"/>
      <c r="JGL2166" s="58"/>
      <c r="JGM2166" s="58"/>
      <c r="JGN2166" s="58"/>
      <c r="JGO2166" s="58"/>
      <c r="JGP2166" s="58"/>
      <c r="JGQ2166" s="58"/>
      <c r="JGR2166" s="58"/>
      <c r="JGS2166" s="58"/>
      <c r="JGT2166" s="58"/>
      <c r="JGU2166" s="58"/>
      <c r="JGV2166" s="58"/>
      <c r="JGW2166" s="58"/>
      <c r="JGX2166" s="58"/>
      <c r="JGY2166" s="58"/>
      <c r="JGZ2166" s="58"/>
      <c r="JHA2166" s="58"/>
      <c r="JHB2166" s="58"/>
      <c r="JHC2166" s="58"/>
      <c r="JHD2166" s="58"/>
      <c r="JHE2166" s="58"/>
      <c r="JHF2166" s="58"/>
      <c r="JHG2166" s="58"/>
      <c r="JHH2166" s="58"/>
      <c r="JHI2166" s="58"/>
      <c r="JHJ2166" s="58"/>
      <c r="JHK2166" s="58"/>
      <c r="JHL2166" s="58"/>
      <c r="JHM2166" s="58"/>
      <c r="JHN2166" s="58"/>
      <c r="JHO2166" s="58"/>
      <c r="JHP2166" s="58"/>
      <c r="JHQ2166" s="58"/>
      <c r="JHR2166" s="58"/>
      <c r="JHS2166" s="58"/>
      <c r="JHT2166" s="58"/>
      <c r="JHU2166" s="58"/>
      <c r="JHV2166" s="58"/>
      <c r="JHW2166" s="58"/>
      <c r="JHX2166" s="58"/>
      <c r="JHY2166" s="58"/>
      <c r="JHZ2166" s="58"/>
      <c r="JIA2166" s="58"/>
      <c r="JIB2166" s="58"/>
      <c r="JIC2166" s="58"/>
      <c r="JID2166" s="58"/>
      <c r="JIE2166" s="58"/>
      <c r="JIF2166" s="58"/>
      <c r="JIG2166" s="58"/>
      <c r="JIH2166" s="58"/>
      <c r="JII2166" s="58"/>
      <c r="JIJ2166" s="58"/>
      <c r="JIK2166" s="58"/>
      <c r="JIL2166" s="58"/>
      <c r="JIM2166" s="58"/>
      <c r="JIN2166" s="58"/>
      <c r="JIO2166" s="58"/>
      <c r="JIP2166" s="58"/>
      <c r="JIQ2166" s="58"/>
      <c r="JIR2166" s="58"/>
      <c r="JIS2166" s="58"/>
      <c r="JIT2166" s="58"/>
      <c r="JIU2166" s="58"/>
      <c r="JIV2166" s="58"/>
      <c r="JIW2166" s="58"/>
      <c r="JIX2166" s="58"/>
      <c r="JIY2166" s="58"/>
      <c r="JIZ2166" s="58"/>
      <c r="JJA2166" s="58"/>
      <c r="JJB2166" s="58"/>
      <c r="JJC2166" s="58"/>
      <c r="JJD2166" s="58"/>
      <c r="JJE2166" s="58"/>
      <c r="JJF2166" s="58"/>
      <c r="JJG2166" s="58"/>
      <c r="JJH2166" s="58"/>
      <c r="JJI2166" s="58"/>
      <c r="JJJ2166" s="58"/>
      <c r="JJK2166" s="58"/>
      <c r="JJL2166" s="58"/>
      <c r="JJM2166" s="58"/>
      <c r="JJN2166" s="58"/>
      <c r="JJO2166" s="58"/>
      <c r="JJP2166" s="58"/>
      <c r="JJQ2166" s="58"/>
      <c r="JJR2166" s="58"/>
      <c r="JJS2166" s="58"/>
      <c r="JJT2166" s="58"/>
      <c r="JJU2166" s="58"/>
      <c r="JJV2166" s="58"/>
      <c r="JJW2166" s="58"/>
      <c r="JJX2166" s="58"/>
      <c r="JJY2166" s="58"/>
      <c r="JJZ2166" s="58"/>
      <c r="JKA2166" s="58"/>
      <c r="JKB2166" s="58"/>
      <c r="JKC2166" s="58"/>
      <c r="JKD2166" s="58"/>
      <c r="JKE2166" s="58"/>
      <c r="JKF2166" s="58"/>
      <c r="JKG2166" s="58"/>
      <c r="JKH2166" s="58"/>
      <c r="JKI2166" s="58"/>
      <c r="JKJ2166" s="58"/>
      <c r="JKK2166" s="58"/>
      <c r="JKL2166" s="58"/>
      <c r="JKM2166" s="58"/>
      <c r="JKN2166" s="58"/>
      <c r="JKO2166" s="58"/>
      <c r="JKP2166" s="58"/>
      <c r="JKQ2166" s="58"/>
      <c r="JKR2166" s="58"/>
      <c r="JKS2166" s="58"/>
      <c r="JKT2166" s="58"/>
      <c r="JKU2166" s="58"/>
      <c r="JKV2166" s="58"/>
      <c r="JKW2166" s="58"/>
      <c r="JKX2166" s="58"/>
      <c r="JKY2166" s="58"/>
      <c r="JKZ2166" s="58"/>
      <c r="JLA2166" s="58"/>
      <c r="JLB2166" s="58"/>
      <c r="JLC2166" s="58"/>
      <c r="JLD2166" s="58"/>
      <c r="JLE2166" s="58"/>
      <c r="JLF2166" s="58"/>
      <c r="JLG2166" s="58"/>
      <c r="JLH2166" s="58"/>
      <c r="JLI2166" s="58"/>
      <c r="JLJ2166" s="58"/>
      <c r="JLK2166" s="58"/>
      <c r="JLL2166" s="58"/>
      <c r="JLM2166" s="58"/>
      <c r="JLN2166" s="58"/>
      <c r="JLO2166" s="58"/>
      <c r="JLP2166" s="58"/>
      <c r="JLQ2166" s="58"/>
      <c r="JLR2166" s="58"/>
      <c r="JLS2166" s="58"/>
      <c r="JLT2166" s="58"/>
      <c r="JLU2166" s="58"/>
      <c r="JLV2166" s="58"/>
      <c r="JLW2166" s="58"/>
      <c r="JLX2166" s="58"/>
      <c r="JLY2166" s="58"/>
      <c r="JLZ2166" s="58"/>
      <c r="JMA2166" s="58"/>
      <c r="JMB2166" s="58"/>
      <c r="JMC2166" s="58"/>
      <c r="JMD2166" s="58"/>
      <c r="JME2166" s="58"/>
      <c r="JMF2166" s="58"/>
      <c r="JMG2166" s="58"/>
      <c r="JMH2166" s="58"/>
      <c r="JMI2166" s="58"/>
      <c r="JMJ2166" s="58"/>
      <c r="JMK2166" s="58"/>
      <c r="JML2166" s="58"/>
      <c r="JMM2166" s="58"/>
      <c r="JMN2166" s="58"/>
      <c r="JMO2166" s="58"/>
      <c r="JMP2166" s="58"/>
      <c r="JMQ2166" s="58"/>
      <c r="JMR2166" s="58"/>
      <c r="JMS2166" s="58"/>
      <c r="JMT2166" s="58"/>
      <c r="JMU2166" s="58"/>
      <c r="JMV2166" s="58"/>
      <c r="JMW2166" s="58"/>
      <c r="JMX2166" s="58"/>
      <c r="JMY2166" s="58"/>
      <c r="JMZ2166" s="58"/>
      <c r="JNA2166" s="58"/>
      <c r="JNB2166" s="58"/>
      <c r="JNC2166" s="58"/>
      <c r="JND2166" s="58"/>
      <c r="JNE2166" s="58"/>
      <c r="JNF2166" s="58"/>
      <c r="JNG2166" s="58"/>
      <c r="JNH2166" s="58"/>
      <c r="JNI2166" s="58"/>
      <c r="JNJ2166" s="58"/>
      <c r="JNK2166" s="58"/>
      <c r="JNL2166" s="58"/>
      <c r="JNM2166" s="58"/>
      <c r="JNN2166" s="58"/>
      <c r="JNO2166" s="58"/>
      <c r="JNP2166" s="58"/>
      <c r="JNQ2166" s="58"/>
      <c r="JNR2166" s="58"/>
      <c r="JNS2166" s="58"/>
      <c r="JNT2166" s="58"/>
      <c r="JNU2166" s="58"/>
      <c r="JNV2166" s="58"/>
      <c r="JNW2166" s="58"/>
      <c r="JNX2166" s="58"/>
      <c r="JNY2166" s="58"/>
      <c r="JNZ2166" s="58"/>
      <c r="JOA2166" s="58"/>
      <c r="JOB2166" s="58"/>
      <c r="JOC2166" s="58"/>
      <c r="JOD2166" s="58"/>
      <c r="JOE2166" s="58"/>
      <c r="JOF2166" s="58"/>
      <c r="JOG2166" s="58"/>
      <c r="JOH2166" s="58"/>
      <c r="JOI2166" s="58"/>
      <c r="JOJ2166" s="58"/>
      <c r="JOK2166" s="58"/>
      <c r="JOL2166" s="58"/>
      <c r="JOM2166" s="58"/>
      <c r="JON2166" s="58"/>
      <c r="JOO2166" s="58"/>
      <c r="JOP2166" s="58"/>
      <c r="JOQ2166" s="58"/>
      <c r="JOR2166" s="58"/>
      <c r="JOS2166" s="58"/>
      <c r="JOT2166" s="58"/>
      <c r="JOU2166" s="58"/>
      <c r="JOV2166" s="58"/>
      <c r="JOW2166" s="58"/>
      <c r="JOX2166" s="58"/>
      <c r="JOY2166" s="58"/>
      <c r="JOZ2166" s="58"/>
      <c r="JPA2166" s="58"/>
      <c r="JPB2166" s="58"/>
      <c r="JPC2166" s="58"/>
      <c r="JPD2166" s="58"/>
      <c r="JPE2166" s="58"/>
      <c r="JPF2166" s="58"/>
      <c r="JPG2166" s="58"/>
      <c r="JPH2166" s="58"/>
      <c r="JPI2166" s="58"/>
      <c r="JPJ2166" s="58"/>
      <c r="JPK2166" s="58"/>
      <c r="JPL2166" s="58"/>
      <c r="JPM2166" s="58"/>
      <c r="JPN2166" s="58"/>
      <c r="JPO2166" s="58"/>
      <c r="JPP2166" s="58"/>
      <c r="JPQ2166" s="58"/>
      <c r="JPR2166" s="58"/>
      <c r="JPS2166" s="58"/>
      <c r="JPT2166" s="58"/>
      <c r="JPU2166" s="58"/>
      <c r="JPV2166" s="58"/>
      <c r="JPW2166" s="58"/>
      <c r="JPX2166" s="58"/>
      <c r="JPY2166" s="58"/>
      <c r="JPZ2166" s="58"/>
      <c r="JQA2166" s="58"/>
      <c r="JQB2166" s="58"/>
      <c r="JQC2166" s="58"/>
      <c r="JQD2166" s="58"/>
      <c r="JQE2166" s="58"/>
      <c r="JQF2166" s="58"/>
      <c r="JQG2166" s="58"/>
      <c r="JQH2166" s="58"/>
      <c r="JQI2166" s="58"/>
      <c r="JQJ2166" s="58"/>
      <c r="JQK2166" s="58"/>
      <c r="JQL2166" s="58"/>
      <c r="JQM2166" s="58"/>
      <c r="JQN2166" s="58"/>
      <c r="JQO2166" s="58"/>
      <c r="JQP2166" s="58"/>
      <c r="JQQ2166" s="58"/>
      <c r="JQR2166" s="58"/>
      <c r="JQS2166" s="58"/>
      <c r="JQT2166" s="58"/>
      <c r="JQU2166" s="58"/>
      <c r="JQV2166" s="58"/>
      <c r="JQW2166" s="58"/>
      <c r="JQX2166" s="58"/>
      <c r="JQY2166" s="58"/>
      <c r="JQZ2166" s="58"/>
      <c r="JRA2166" s="58"/>
      <c r="JRB2166" s="58"/>
      <c r="JRC2166" s="58"/>
      <c r="JRD2166" s="58"/>
      <c r="JRE2166" s="58"/>
      <c r="JRF2166" s="58"/>
      <c r="JRG2166" s="58"/>
      <c r="JRH2166" s="58"/>
      <c r="JRI2166" s="58"/>
      <c r="JRJ2166" s="58"/>
      <c r="JRK2166" s="58"/>
      <c r="JRL2166" s="58"/>
      <c r="JRM2166" s="58"/>
      <c r="JRN2166" s="58"/>
      <c r="JRO2166" s="58"/>
      <c r="JRP2166" s="58"/>
      <c r="JRQ2166" s="58"/>
      <c r="JRR2166" s="58"/>
      <c r="JRS2166" s="58"/>
      <c r="JRT2166" s="58"/>
      <c r="JRU2166" s="58"/>
      <c r="JRV2166" s="58"/>
      <c r="JRW2166" s="58"/>
      <c r="JRX2166" s="58"/>
      <c r="JRY2166" s="58"/>
      <c r="JRZ2166" s="58"/>
      <c r="JSA2166" s="58"/>
      <c r="JSB2166" s="58"/>
      <c r="JSC2166" s="58"/>
      <c r="JSD2166" s="58"/>
      <c r="JSE2166" s="58"/>
      <c r="JSF2166" s="58"/>
      <c r="JSG2166" s="58"/>
      <c r="JSH2166" s="58"/>
      <c r="JSI2166" s="58"/>
      <c r="JSJ2166" s="58"/>
      <c r="JSK2166" s="58"/>
      <c r="JSL2166" s="58"/>
      <c r="JSM2166" s="58"/>
      <c r="JSN2166" s="58"/>
      <c r="JSO2166" s="58"/>
      <c r="JSP2166" s="58"/>
      <c r="JSQ2166" s="58"/>
      <c r="JSR2166" s="58"/>
      <c r="JSS2166" s="58"/>
      <c r="JST2166" s="58"/>
      <c r="JSU2166" s="58"/>
      <c r="JSV2166" s="58"/>
      <c r="JSW2166" s="58"/>
      <c r="JSX2166" s="58"/>
      <c r="JSY2166" s="58"/>
      <c r="JSZ2166" s="58"/>
      <c r="JTA2166" s="58"/>
      <c r="JTB2166" s="58"/>
      <c r="JTC2166" s="58"/>
      <c r="JTD2166" s="58"/>
      <c r="JTE2166" s="58"/>
      <c r="JTF2166" s="58"/>
      <c r="JTG2166" s="58"/>
      <c r="JTH2166" s="58"/>
      <c r="JTI2166" s="58"/>
      <c r="JTJ2166" s="58"/>
      <c r="JTK2166" s="58"/>
      <c r="JTL2166" s="58"/>
      <c r="JTM2166" s="58"/>
      <c r="JTN2166" s="58"/>
      <c r="JTO2166" s="58"/>
      <c r="JTP2166" s="58"/>
      <c r="JTQ2166" s="58"/>
      <c r="JTR2166" s="58"/>
      <c r="JTS2166" s="58"/>
      <c r="JTT2166" s="58"/>
      <c r="JTU2166" s="58"/>
      <c r="JTV2166" s="58"/>
      <c r="JTW2166" s="58"/>
      <c r="JTX2166" s="58"/>
      <c r="JTY2166" s="58"/>
      <c r="JTZ2166" s="58"/>
      <c r="JUA2166" s="58"/>
      <c r="JUB2166" s="58"/>
      <c r="JUC2166" s="58"/>
      <c r="JUD2166" s="58"/>
      <c r="JUE2166" s="58"/>
      <c r="JUF2166" s="58"/>
      <c r="JUG2166" s="58"/>
      <c r="JUH2166" s="58"/>
      <c r="JUI2166" s="58"/>
      <c r="JUJ2166" s="58"/>
      <c r="JUK2166" s="58"/>
      <c r="JUL2166" s="58"/>
      <c r="JUM2166" s="58"/>
      <c r="JUN2166" s="58"/>
      <c r="JUO2166" s="58"/>
      <c r="JUP2166" s="58"/>
      <c r="JUQ2166" s="58"/>
      <c r="JUR2166" s="58"/>
      <c r="JUS2166" s="58"/>
      <c r="JUT2166" s="58"/>
      <c r="JUU2166" s="58"/>
      <c r="JUV2166" s="58"/>
      <c r="JUW2166" s="58"/>
      <c r="JUX2166" s="58"/>
      <c r="JUY2166" s="58"/>
      <c r="JUZ2166" s="58"/>
      <c r="JVA2166" s="58"/>
      <c r="JVB2166" s="58"/>
      <c r="JVC2166" s="58"/>
      <c r="JVD2166" s="58"/>
      <c r="JVE2166" s="58"/>
      <c r="JVF2166" s="58"/>
      <c r="JVG2166" s="58"/>
      <c r="JVH2166" s="58"/>
      <c r="JVI2166" s="58"/>
      <c r="JVJ2166" s="58"/>
      <c r="JVK2166" s="58"/>
      <c r="JVL2166" s="58"/>
      <c r="JVM2166" s="58"/>
      <c r="JVN2166" s="58"/>
      <c r="JVO2166" s="58"/>
      <c r="JVP2166" s="58"/>
      <c r="JVQ2166" s="58"/>
      <c r="JVR2166" s="58"/>
      <c r="JVS2166" s="58"/>
      <c r="JVT2166" s="58"/>
      <c r="JVU2166" s="58"/>
      <c r="JVV2166" s="58"/>
      <c r="JVW2166" s="58"/>
      <c r="JVX2166" s="58"/>
      <c r="JVY2166" s="58"/>
      <c r="JVZ2166" s="58"/>
      <c r="JWA2166" s="58"/>
      <c r="JWB2166" s="58"/>
      <c r="JWC2166" s="58"/>
      <c r="JWD2166" s="58"/>
      <c r="JWE2166" s="58"/>
      <c r="JWF2166" s="58"/>
      <c r="JWG2166" s="58"/>
      <c r="JWH2166" s="58"/>
      <c r="JWI2166" s="58"/>
      <c r="JWJ2166" s="58"/>
      <c r="JWK2166" s="58"/>
      <c r="JWL2166" s="58"/>
      <c r="JWM2166" s="58"/>
      <c r="JWN2166" s="58"/>
      <c r="JWO2166" s="58"/>
      <c r="JWP2166" s="58"/>
      <c r="JWQ2166" s="58"/>
      <c r="JWR2166" s="58"/>
      <c r="JWS2166" s="58"/>
      <c r="JWT2166" s="58"/>
      <c r="JWU2166" s="58"/>
      <c r="JWV2166" s="58"/>
      <c r="JWW2166" s="58"/>
      <c r="JWX2166" s="58"/>
      <c r="JWY2166" s="58"/>
      <c r="JWZ2166" s="58"/>
      <c r="JXA2166" s="58"/>
      <c r="JXB2166" s="58"/>
      <c r="JXC2166" s="58"/>
      <c r="JXD2166" s="58"/>
      <c r="JXE2166" s="58"/>
      <c r="JXF2166" s="58"/>
      <c r="JXG2166" s="58"/>
      <c r="JXH2166" s="58"/>
      <c r="JXI2166" s="58"/>
      <c r="JXJ2166" s="58"/>
      <c r="JXK2166" s="58"/>
      <c r="JXL2166" s="58"/>
      <c r="JXM2166" s="58"/>
      <c r="JXN2166" s="58"/>
      <c r="JXO2166" s="58"/>
      <c r="JXP2166" s="58"/>
      <c r="JXQ2166" s="58"/>
      <c r="JXR2166" s="58"/>
      <c r="JXS2166" s="58"/>
      <c r="JXT2166" s="58"/>
      <c r="JXU2166" s="58"/>
      <c r="JXV2166" s="58"/>
      <c r="JXW2166" s="58"/>
      <c r="JXX2166" s="58"/>
      <c r="JXY2166" s="58"/>
      <c r="JXZ2166" s="58"/>
      <c r="JYA2166" s="58"/>
      <c r="JYB2166" s="58"/>
      <c r="JYC2166" s="58"/>
      <c r="JYD2166" s="58"/>
      <c r="JYE2166" s="58"/>
      <c r="JYF2166" s="58"/>
      <c r="JYG2166" s="58"/>
      <c r="JYH2166" s="58"/>
      <c r="JYI2166" s="58"/>
      <c r="JYJ2166" s="58"/>
      <c r="JYK2166" s="58"/>
      <c r="JYL2166" s="58"/>
      <c r="JYM2166" s="58"/>
      <c r="JYN2166" s="58"/>
      <c r="JYO2166" s="58"/>
      <c r="JYP2166" s="58"/>
      <c r="JYQ2166" s="58"/>
      <c r="JYR2166" s="58"/>
      <c r="JYS2166" s="58"/>
      <c r="JYT2166" s="58"/>
      <c r="JYU2166" s="58"/>
      <c r="JYV2166" s="58"/>
      <c r="JYW2166" s="58"/>
      <c r="JYX2166" s="58"/>
      <c r="JYY2166" s="58"/>
      <c r="JYZ2166" s="58"/>
      <c r="JZA2166" s="58"/>
      <c r="JZB2166" s="58"/>
      <c r="JZC2166" s="58"/>
      <c r="JZD2166" s="58"/>
      <c r="JZE2166" s="58"/>
      <c r="JZF2166" s="58"/>
      <c r="JZG2166" s="58"/>
      <c r="JZH2166" s="58"/>
      <c r="JZI2166" s="58"/>
      <c r="JZJ2166" s="58"/>
      <c r="JZK2166" s="58"/>
      <c r="JZL2166" s="58"/>
      <c r="JZM2166" s="58"/>
      <c r="JZN2166" s="58"/>
      <c r="JZO2166" s="58"/>
      <c r="JZP2166" s="58"/>
      <c r="JZQ2166" s="58"/>
      <c r="JZR2166" s="58"/>
      <c r="JZS2166" s="58"/>
      <c r="JZT2166" s="58"/>
      <c r="JZU2166" s="58"/>
      <c r="JZV2166" s="58"/>
      <c r="JZW2166" s="58"/>
      <c r="JZX2166" s="58"/>
      <c r="JZY2166" s="58"/>
      <c r="JZZ2166" s="58"/>
      <c r="KAA2166" s="58"/>
      <c r="KAB2166" s="58"/>
      <c r="KAC2166" s="58"/>
      <c r="KAD2166" s="58"/>
      <c r="KAE2166" s="58"/>
      <c r="KAF2166" s="58"/>
      <c r="KAG2166" s="58"/>
      <c r="KAH2166" s="58"/>
      <c r="KAI2166" s="58"/>
      <c r="KAJ2166" s="58"/>
      <c r="KAK2166" s="58"/>
      <c r="KAL2166" s="58"/>
      <c r="KAM2166" s="58"/>
      <c r="KAN2166" s="58"/>
      <c r="KAO2166" s="58"/>
      <c r="KAP2166" s="58"/>
      <c r="KAQ2166" s="58"/>
      <c r="KAR2166" s="58"/>
      <c r="KAS2166" s="58"/>
      <c r="KAT2166" s="58"/>
      <c r="KAU2166" s="58"/>
      <c r="KAV2166" s="58"/>
      <c r="KAW2166" s="58"/>
      <c r="KAX2166" s="58"/>
      <c r="KAY2166" s="58"/>
      <c r="KAZ2166" s="58"/>
      <c r="KBA2166" s="58"/>
      <c r="KBB2166" s="58"/>
      <c r="KBC2166" s="58"/>
      <c r="KBD2166" s="58"/>
      <c r="KBE2166" s="58"/>
      <c r="KBF2166" s="58"/>
      <c r="KBG2166" s="58"/>
      <c r="KBH2166" s="58"/>
      <c r="KBI2166" s="58"/>
      <c r="KBJ2166" s="58"/>
      <c r="KBK2166" s="58"/>
      <c r="KBL2166" s="58"/>
      <c r="KBM2166" s="58"/>
      <c r="KBN2166" s="58"/>
      <c r="KBO2166" s="58"/>
      <c r="KBP2166" s="58"/>
      <c r="KBQ2166" s="58"/>
      <c r="KBR2166" s="58"/>
      <c r="KBS2166" s="58"/>
      <c r="KBT2166" s="58"/>
      <c r="KBU2166" s="58"/>
      <c r="KBV2166" s="58"/>
      <c r="KBW2166" s="58"/>
      <c r="KBX2166" s="58"/>
      <c r="KBY2166" s="58"/>
      <c r="KBZ2166" s="58"/>
      <c r="KCA2166" s="58"/>
      <c r="KCB2166" s="58"/>
      <c r="KCC2166" s="58"/>
      <c r="KCD2166" s="58"/>
      <c r="KCE2166" s="58"/>
      <c r="KCF2166" s="58"/>
      <c r="KCG2166" s="58"/>
      <c r="KCH2166" s="58"/>
      <c r="KCI2166" s="58"/>
      <c r="KCJ2166" s="58"/>
      <c r="KCK2166" s="58"/>
      <c r="KCL2166" s="58"/>
      <c r="KCM2166" s="58"/>
      <c r="KCN2166" s="58"/>
      <c r="KCO2166" s="58"/>
      <c r="KCP2166" s="58"/>
      <c r="KCQ2166" s="58"/>
      <c r="KCR2166" s="58"/>
      <c r="KCS2166" s="58"/>
      <c r="KCT2166" s="58"/>
      <c r="KCU2166" s="58"/>
      <c r="KCV2166" s="58"/>
      <c r="KCW2166" s="58"/>
      <c r="KCX2166" s="58"/>
      <c r="KCY2166" s="58"/>
      <c r="KCZ2166" s="58"/>
      <c r="KDA2166" s="58"/>
      <c r="KDB2166" s="58"/>
      <c r="KDC2166" s="58"/>
      <c r="KDD2166" s="58"/>
      <c r="KDE2166" s="58"/>
      <c r="KDF2166" s="58"/>
      <c r="KDG2166" s="58"/>
      <c r="KDH2166" s="58"/>
      <c r="KDI2166" s="58"/>
      <c r="KDJ2166" s="58"/>
      <c r="KDK2166" s="58"/>
      <c r="KDL2166" s="58"/>
      <c r="KDM2166" s="58"/>
      <c r="KDN2166" s="58"/>
      <c r="KDO2166" s="58"/>
      <c r="KDP2166" s="58"/>
      <c r="KDQ2166" s="58"/>
      <c r="KDR2166" s="58"/>
      <c r="KDS2166" s="58"/>
      <c r="KDT2166" s="58"/>
      <c r="KDU2166" s="58"/>
      <c r="KDV2166" s="58"/>
      <c r="KDW2166" s="58"/>
      <c r="KDX2166" s="58"/>
      <c r="KDY2166" s="58"/>
      <c r="KDZ2166" s="58"/>
      <c r="KEA2166" s="58"/>
      <c r="KEB2166" s="58"/>
      <c r="KEC2166" s="58"/>
      <c r="KED2166" s="58"/>
      <c r="KEE2166" s="58"/>
      <c r="KEF2166" s="58"/>
      <c r="KEG2166" s="58"/>
      <c r="KEH2166" s="58"/>
      <c r="KEI2166" s="58"/>
      <c r="KEJ2166" s="58"/>
      <c r="KEK2166" s="58"/>
      <c r="KEL2166" s="58"/>
      <c r="KEM2166" s="58"/>
      <c r="KEN2166" s="58"/>
      <c r="KEO2166" s="58"/>
      <c r="KEP2166" s="58"/>
      <c r="KEQ2166" s="58"/>
      <c r="KER2166" s="58"/>
      <c r="KES2166" s="58"/>
      <c r="KET2166" s="58"/>
      <c r="KEU2166" s="58"/>
      <c r="KEV2166" s="58"/>
      <c r="KEW2166" s="58"/>
      <c r="KEX2166" s="58"/>
      <c r="KEY2166" s="58"/>
      <c r="KEZ2166" s="58"/>
      <c r="KFA2166" s="58"/>
      <c r="KFB2166" s="58"/>
      <c r="KFC2166" s="58"/>
      <c r="KFD2166" s="58"/>
      <c r="KFE2166" s="58"/>
      <c r="KFF2166" s="58"/>
      <c r="KFG2166" s="58"/>
      <c r="KFH2166" s="58"/>
      <c r="KFI2166" s="58"/>
      <c r="KFJ2166" s="58"/>
      <c r="KFK2166" s="58"/>
      <c r="KFL2166" s="58"/>
      <c r="KFM2166" s="58"/>
      <c r="KFN2166" s="58"/>
      <c r="KFO2166" s="58"/>
      <c r="KFP2166" s="58"/>
      <c r="KFQ2166" s="58"/>
      <c r="KFR2166" s="58"/>
      <c r="KFS2166" s="58"/>
      <c r="KFT2166" s="58"/>
      <c r="KFU2166" s="58"/>
      <c r="KFV2166" s="58"/>
      <c r="KFW2166" s="58"/>
      <c r="KFX2166" s="58"/>
      <c r="KFY2166" s="58"/>
      <c r="KFZ2166" s="58"/>
      <c r="KGA2166" s="58"/>
      <c r="KGB2166" s="58"/>
      <c r="KGC2166" s="58"/>
      <c r="KGD2166" s="58"/>
      <c r="KGE2166" s="58"/>
      <c r="KGF2166" s="58"/>
      <c r="KGG2166" s="58"/>
      <c r="KGH2166" s="58"/>
      <c r="KGI2166" s="58"/>
      <c r="KGJ2166" s="58"/>
      <c r="KGK2166" s="58"/>
      <c r="KGL2166" s="58"/>
      <c r="KGM2166" s="58"/>
      <c r="KGN2166" s="58"/>
      <c r="KGO2166" s="58"/>
      <c r="KGP2166" s="58"/>
      <c r="KGQ2166" s="58"/>
      <c r="KGR2166" s="58"/>
      <c r="KGS2166" s="58"/>
      <c r="KGT2166" s="58"/>
      <c r="KGU2166" s="58"/>
      <c r="KGV2166" s="58"/>
      <c r="KGW2166" s="58"/>
      <c r="KGX2166" s="58"/>
      <c r="KGY2166" s="58"/>
      <c r="KGZ2166" s="58"/>
      <c r="KHA2166" s="58"/>
      <c r="KHB2166" s="58"/>
      <c r="KHC2166" s="58"/>
      <c r="KHD2166" s="58"/>
      <c r="KHE2166" s="58"/>
      <c r="KHF2166" s="58"/>
      <c r="KHG2166" s="58"/>
      <c r="KHH2166" s="58"/>
      <c r="KHI2166" s="58"/>
      <c r="KHJ2166" s="58"/>
      <c r="KHK2166" s="58"/>
      <c r="KHL2166" s="58"/>
      <c r="KHM2166" s="58"/>
      <c r="KHN2166" s="58"/>
      <c r="KHO2166" s="58"/>
      <c r="KHP2166" s="58"/>
      <c r="KHQ2166" s="58"/>
      <c r="KHR2166" s="58"/>
      <c r="KHS2166" s="58"/>
      <c r="KHT2166" s="58"/>
      <c r="KHU2166" s="58"/>
      <c r="KHV2166" s="58"/>
      <c r="KHW2166" s="58"/>
      <c r="KHX2166" s="58"/>
      <c r="KHY2166" s="58"/>
      <c r="KHZ2166" s="58"/>
      <c r="KIA2166" s="58"/>
      <c r="KIB2166" s="58"/>
      <c r="KIC2166" s="58"/>
      <c r="KID2166" s="58"/>
      <c r="KIE2166" s="58"/>
      <c r="KIF2166" s="58"/>
      <c r="KIG2166" s="58"/>
      <c r="KIH2166" s="58"/>
      <c r="KII2166" s="58"/>
      <c r="KIJ2166" s="58"/>
      <c r="KIK2166" s="58"/>
      <c r="KIL2166" s="58"/>
      <c r="KIM2166" s="58"/>
      <c r="KIN2166" s="58"/>
      <c r="KIO2166" s="58"/>
      <c r="KIP2166" s="58"/>
      <c r="KIQ2166" s="58"/>
      <c r="KIR2166" s="58"/>
      <c r="KIS2166" s="58"/>
      <c r="KIT2166" s="58"/>
      <c r="KIU2166" s="58"/>
      <c r="KIV2166" s="58"/>
      <c r="KIW2166" s="58"/>
      <c r="KIX2166" s="58"/>
      <c r="KIY2166" s="58"/>
      <c r="KIZ2166" s="58"/>
      <c r="KJA2166" s="58"/>
      <c r="KJB2166" s="58"/>
      <c r="KJC2166" s="58"/>
      <c r="KJD2166" s="58"/>
      <c r="KJE2166" s="58"/>
      <c r="KJF2166" s="58"/>
      <c r="KJG2166" s="58"/>
      <c r="KJH2166" s="58"/>
      <c r="KJI2166" s="58"/>
      <c r="KJJ2166" s="58"/>
      <c r="KJK2166" s="58"/>
      <c r="KJL2166" s="58"/>
      <c r="KJM2166" s="58"/>
      <c r="KJN2166" s="58"/>
      <c r="KJO2166" s="58"/>
      <c r="KJP2166" s="58"/>
      <c r="KJQ2166" s="58"/>
      <c r="KJR2166" s="58"/>
      <c r="KJS2166" s="58"/>
      <c r="KJT2166" s="58"/>
      <c r="KJU2166" s="58"/>
      <c r="KJV2166" s="58"/>
      <c r="KJW2166" s="58"/>
      <c r="KJX2166" s="58"/>
      <c r="KJY2166" s="58"/>
      <c r="KJZ2166" s="58"/>
      <c r="KKA2166" s="58"/>
      <c r="KKB2166" s="58"/>
      <c r="KKC2166" s="58"/>
      <c r="KKD2166" s="58"/>
      <c r="KKE2166" s="58"/>
      <c r="KKF2166" s="58"/>
      <c r="KKG2166" s="58"/>
      <c r="KKH2166" s="58"/>
      <c r="KKI2166" s="58"/>
      <c r="KKJ2166" s="58"/>
      <c r="KKK2166" s="58"/>
      <c r="KKL2166" s="58"/>
      <c r="KKM2166" s="58"/>
      <c r="KKN2166" s="58"/>
      <c r="KKO2166" s="58"/>
      <c r="KKP2166" s="58"/>
      <c r="KKQ2166" s="58"/>
      <c r="KKR2166" s="58"/>
      <c r="KKS2166" s="58"/>
      <c r="KKT2166" s="58"/>
      <c r="KKU2166" s="58"/>
      <c r="KKV2166" s="58"/>
      <c r="KKW2166" s="58"/>
      <c r="KKX2166" s="58"/>
      <c r="KKY2166" s="58"/>
      <c r="KKZ2166" s="58"/>
      <c r="KLA2166" s="58"/>
      <c r="KLB2166" s="58"/>
      <c r="KLC2166" s="58"/>
      <c r="KLD2166" s="58"/>
      <c r="KLE2166" s="58"/>
      <c r="KLF2166" s="58"/>
      <c r="KLG2166" s="58"/>
      <c r="KLH2166" s="58"/>
      <c r="KLI2166" s="58"/>
      <c r="KLJ2166" s="58"/>
      <c r="KLK2166" s="58"/>
      <c r="KLL2166" s="58"/>
      <c r="KLM2166" s="58"/>
      <c r="KLN2166" s="58"/>
      <c r="KLO2166" s="58"/>
      <c r="KLP2166" s="58"/>
      <c r="KLQ2166" s="58"/>
      <c r="KLR2166" s="58"/>
      <c r="KLS2166" s="58"/>
      <c r="KLT2166" s="58"/>
      <c r="KLU2166" s="58"/>
      <c r="KLV2166" s="58"/>
      <c r="KLW2166" s="58"/>
      <c r="KLX2166" s="58"/>
      <c r="KLY2166" s="58"/>
      <c r="KLZ2166" s="58"/>
      <c r="KMA2166" s="58"/>
      <c r="KMB2166" s="58"/>
      <c r="KMC2166" s="58"/>
      <c r="KMD2166" s="58"/>
      <c r="KME2166" s="58"/>
      <c r="KMF2166" s="58"/>
      <c r="KMG2166" s="58"/>
      <c r="KMH2166" s="58"/>
      <c r="KMI2166" s="58"/>
      <c r="KMJ2166" s="58"/>
      <c r="KMK2166" s="58"/>
      <c r="KML2166" s="58"/>
      <c r="KMM2166" s="58"/>
      <c r="KMN2166" s="58"/>
      <c r="KMO2166" s="58"/>
      <c r="KMP2166" s="58"/>
      <c r="KMQ2166" s="58"/>
      <c r="KMR2166" s="58"/>
      <c r="KMS2166" s="58"/>
      <c r="KMT2166" s="58"/>
      <c r="KMU2166" s="58"/>
      <c r="KMV2166" s="58"/>
      <c r="KMW2166" s="58"/>
      <c r="KMX2166" s="58"/>
      <c r="KMY2166" s="58"/>
      <c r="KMZ2166" s="58"/>
      <c r="KNA2166" s="58"/>
      <c r="KNB2166" s="58"/>
      <c r="KNC2166" s="58"/>
      <c r="KND2166" s="58"/>
      <c r="KNE2166" s="58"/>
      <c r="KNF2166" s="58"/>
      <c r="KNG2166" s="58"/>
      <c r="KNH2166" s="58"/>
      <c r="KNI2166" s="58"/>
      <c r="KNJ2166" s="58"/>
      <c r="KNK2166" s="58"/>
      <c r="KNL2166" s="58"/>
      <c r="KNM2166" s="58"/>
      <c r="KNN2166" s="58"/>
      <c r="KNO2166" s="58"/>
      <c r="KNP2166" s="58"/>
      <c r="KNQ2166" s="58"/>
      <c r="KNR2166" s="58"/>
      <c r="KNS2166" s="58"/>
      <c r="KNT2166" s="58"/>
      <c r="KNU2166" s="58"/>
      <c r="KNV2166" s="58"/>
      <c r="KNW2166" s="58"/>
      <c r="KNX2166" s="58"/>
      <c r="KNY2166" s="58"/>
      <c r="KNZ2166" s="58"/>
      <c r="KOA2166" s="58"/>
      <c r="KOB2166" s="58"/>
      <c r="KOC2166" s="58"/>
      <c r="KOD2166" s="58"/>
      <c r="KOE2166" s="58"/>
      <c r="KOF2166" s="58"/>
      <c r="KOG2166" s="58"/>
      <c r="KOH2166" s="58"/>
      <c r="KOI2166" s="58"/>
      <c r="KOJ2166" s="58"/>
      <c r="KOK2166" s="58"/>
      <c r="KOL2166" s="58"/>
      <c r="KOM2166" s="58"/>
      <c r="KON2166" s="58"/>
      <c r="KOO2166" s="58"/>
      <c r="KOP2166" s="58"/>
      <c r="KOQ2166" s="58"/>
      <c r="KOR2166" s="58"/>
      <c r="KOS2166" s="58"/>
      <c r="KOT2166" s="58"/>
      <c r="KOU2166" s="58"/>
      <c r="KOV2166" s="58"/>
      <c r="KOW2166" s="58"/>
      <c r="KOX2166" s="58"/>
      <c r="KOY2166" s="58"/>
      <c r="KOZ2166" s="58"/>
      <c r="KPA2166" s="58"/>
      <c r="KPB2166" s="58"/>
      <c r="KPC2166" s="58"/>
      <c r="KPD2166" s="58"/>
      <c r="KPE2166" s="58"/>
      <c r="KPF2166" s="58"/>
      <c r="KPG2166" s="58"/>
      <c r="KPH2166" s="58"/>
      <c r="KPI2166" s="58"/>
      <c r="KPJ2166" s="58"/>
      <c r="KPK2166" s="58"/>
      <c r="KPL2166" s="58"/>
      <c r="KPM2166" s="58"/>
      <c r="KPN2166" s="58"/>
      <c r="KPO2166" s="58"/>
      <c r="KPP2166" s="58"/>
      <c r="KPQ2166" s="58"/>
      <c r="KPR2166" s="58"/>
      <c r="KPS2166" s="58"/>
      <c r="KPT2166" s="58"/>
      <c r="KPU2166" s="58"/>
      <c r="KPV2166" s="58"/>
      <c r="KPW2166" s="58"/>
      <c r="KPX2166" s="58"/>
      <c r="KPY2166" s="58"/>
      <c r="KPZ2166" s="58"/>
      <c r="KQA2166" s="58"/>
      <c r="KQB2166" s="58"/>
      <c r="KQC2166" s="58"/>
      <c r="KQD2166" s="58"/>
      <c r="KQE2166" s="58"/>
      <c r="KQF2166" s="58"/>
      <c r="KQG2166" s="58"/>
      <c r="KQH2166" s="58"/>
      <c r="KQI2166" s="58"/>
      <c r="KQJ2166" s="58"/>
      <c r="KQK2166" s="58"/>
      <c r="KQL2166" s="58"/>
      <c r="KQM2166" s="58"/>
      <c r="KQN2166" s="58"/>
      <c r="KQO2166" s="58"/>
      <c r="KQP2166" s="58"/>
      <c r="KQQ2166" s="58"/>
      <c r="KQR2166" s="58"/>
      <c r="KQS2166" s="58"/>
      <c r="KQT2166" s="58"/>
      <c r="KQU2166" s="58"/>
      <c r="KQV2166" s="58"/>
      <c r="KQW2166" s="58"/>
      <c r="KQX2166" s="58"/>
      <c r="KQY2166" s="58"/>
      <c r="KQZ2166" s="58"/>
      <c r="KRA2166" s="58"/>
      <c r="KRB2166" s="58"/>
      <c r="KRC2166" s="58"/>
      <c r="KRD2166" s="58"/>
      <c r="KRE2166" s="58"/>
      <c r="KRF2166" s="58"/>
      <c r="KRG2166" s="58"/>
      <c r="KRH2166" s="58"/>
      <c r="KRI2166" s="58"/>
      <c r="KRJ2166" s="58"/>
      <c r="KRK2166" s="58"/>
      <c r="KRL2166" s="58"/>
      <c r="KRM2166" s="58"/>
      <c r="KRN2166" s="58"/>
      <c r="KRO2166" s="58"/>
      <c r="KRP2166" s="58"/>
      <c r="KRQ2166" s="58"/>
      <c r="KRR2166" s="58"/>
      <c r="KRS2166" s="58"/>
      <c r="KRT2166" s="58"/>
      <c r="KRU2166" s="58"/>
      <c r="KRV2166" s="58"/>
      <c r="KRW2166" s="58"/>
      <c r="KRX2166" s="58"/>
      <c r="KRY2166" s="58"/>
      <c r="KRZ2166" s="58"/>
      <c r="KSA2166" s="58"/>
      <c r="KSB2166" s="58"/>
      <c r="KSC2166" s="58"/>
      <c r="KSD2166" s="58"/>
      <c r="KSE2166" s="58"/>
      <c r="KSF2166" s="58"/>
      <c r="KSG2166" s="58"/>
      <c r="KSH2166" s="58"/>
      <c r="KSI2166" s="58"/>
      <c r="KSJ2166" s="58"/>
      <c r="KSK2166" s="58"/>
      <c r="KSL2166" s="58"/>
      <c r="KSM2166" s="58"/>
      <c r="KSN2166" s="58"/>
      <c r="KSO2166" s="58"/>
      <c r="KSP2166" s="58"/>
      <c r="KSQ2166" s="58"/>
      <c r="KSR2166" s="58"/>
      <c r="KSS2166" s="58"/>
      <c r="KST2166" s="58"/>
      <c r="KSU2166" s="58"/>
      <c r="KSV2166" s="58"/>
      <c r="KSW2166" s="58"/>
      <c r="KSX2166" s="58"/>
      <c r="KSY2166" s="58"/>
      <c r="KSZ2166" s="58"/>
      <c r="KTA2166" s="58"/>
      <c r="KTB2166" s="58"/>
      <c r="KTC2166" s="58"/>
      <c r="KTD2166" s="58"/>
      <c r="KTE2166" s="58"/>
      <c r="KTF2166" s="58"/>
      <c r="KTG2166" s="58"/>
      <c r="KTH2166" s="58"/>
      <c r="KTI2166" s="58"/>
      <c r="KTJ2166" s="58"/>
      <c r="KTK2166" s="58"/>
      <c r="KTL2166" s="58"/>
      <c r="KTM2166" s="58"/>
      <c r="KTN2166" s="58"/>
      <c r="KTO2166" s="58"/>
      <c r="KTP2166" s="58"/>
      <c r="KTQ2166" s="58"/>
      <c r="KTR2166" s="58"/>
      <c r="KTS2166" s="58"/>
      <c r="KTT2166" s="58"/>
      <c r="KTU2166" s="58"/>
      <c r="KTV2166" s="58"/>
      <c r="KTW2166" s="58"/>
      <c r="KTX2166" s="58"/>
      <c r="KTY2166" s="58"/>
      <c r="KTZ2166" s="58"/>
      <c r="KUA2166" s="58"/>
      <c r="KUB2166" s="58"/>
      <c r="KUC2166" s="58"/>
      <c r="KUD2166" s="58"/>
      <c r="KUE2166" s="58"/>
      <c r="KUF2166" s="58"/>
      <c r="KUG2166" s="58"/>
      <c r="KUH2166" s="58"/>
      <c r="KUI2166" s="58"/>
      <c r="KUJ2166" s="58"/>
      <c r="KUK2166" s="58"/>
      <c r="KUL2166" s="58"/>
      <c r="KUM2166" s="58"/>
      <c r="KUN2166" s="58"/>
      <c r="KUO2166" s="58"/>
      <c r="KUP2166" s="58"/>
      <c r="KUQ2166" s="58"/>
      <c r="KUR2166" s="58"/>
      <c r="KUS2166" s="58"/>
      <c r="KUT2166" s="58"/>
      <c r="KUU2166" s="58"/>
      <c r="KUV2166" s="58"/>
      <c r="KUW2166" s="58"/>
      <c r="KUX2166" s="58"/>
      <c r="KUY2166" s="58"/>
      <c r="KUZ2166" s="58"/>
      <c r="KVA2166" s="58"/>
      <c r="KVB2166" s="58"/>
      <c r="KVC2166" s="58"/>
      <c r="KVD2166" s="58"/>
      <c r="KVE2166" s="58"/>
      <c r="KVF2166" s="58"/>
      <c r="KVG2166" s="58"/>
      <c r="KVH2166" s="58"/>
      <c r="KVI2166" s="58"/>
      <c r="KVJ2166" s="58"/>
      <c r="KVK2166" s="58"/>
      <c r="KVL2166" s="58"/>
      <c r="KVM2166" s="58"/>
      <c r="KVN2166" s="58"/>
      <c r="KVO2166" s="58"/>
      <c r="KVP2166" s="58"/>
      <c r="KVQ2166" s="58"/>
      <c r="KVR2166" s="58"/>
      <c r="KVS2166" s="58"/>
      <c r="KVT2166" s="58"/>
      <c r="KVU2166" s="58"/>
      <c r="KVV2166" s="58"/>
      <c r="KVW2166" s="58"/>
      <c r="KVX2166" s="58"/>
      <c r="KVY2166" s="58"/>
      <c r="KVZ2166" s="58"/>
      <c r="KWA2166" s="58"/>
      <c r="KWB2166" s="58"/>
      <c r="KWC2166" s="58"/>
      <c r="KWD2166" s="58"/>
      <c r="KWE2166" s="58"/>
      <c r="KWF2166" s="58"/>
      <c r="KWG2166" s="58"/>
      <c r="KWH2166" s="58"/>
      <c r="KWI2166" s="58"/>
      <c r="KWJ2166" s="58"/>
      <c r="KWK2166" s="58"/>
      <c r="KWL2166" s="58"/>
      <c r="KWM2166" s="58"/>
      <c r="KWN2166" s="58"/>
      <c r="KWO2166" s="58"/>
      <c r="KWP2166" s="58"/>
      <c r="KWQ2166" s="58"/>
      <c r="KWR2166" s="58"/>
      <c r="KWS2166" s="58"/>
      <c r="KWT2166" s="58"/>
      <c r="KWU2166" s="58"/>
      <c r="KWV2166" s="58"/>
      <c r="KWW2166" s="58"/>
      <c r="KWX2166" s="58"/>
      <c r="KWY2166" s="58"/>
      <c r="KWZ2166" s="58"/>
      <c r="KXA2166" s="58"/>
      <c r="KXB2166" s="58"/>
      <c r="KXC2166" s="58"/>
      <c r="KXD2166" s="58"/>
      <c r="KXE2166" s="58"/>
      <c r="KXF2166" s="58"/>
      <c r="KXG2166" s="58"/>
      <c r="KXH2166" s="58"/>
      <c r="KXI2166" s="58"/>
      <c r="KXJ2166" s="58"/>
      <c r="KXK2166" s="58"/>
      <c r="KXL2166" s="58"/>
      <c r="KXM2166" s="58"/>
      <c r="KXN2166" s="58"/>
      <c r="KXO2166" s="58"/>
      <c r="KXP2166" s="58"/>
      <c r="KXQ2166" s="58"/>
      <c r="KXR2166" s="58"/>
      <c r="KXS2166" s="58"/>
      <c r="KXT2166" s="58"/>
      <c r="KXU2166" s="58"/>
      <c r="KXV2166" s="58"/>
      <c r="KXW2166" s="58"/>
      <c r="KXX2166" s="58"/>
      <c r="KXY2166" s="58"/>
      <c r="KXZ2166" s="58"/>
      <c r="KYA2166" s="58"/>
      <c r="KYB2166" s="58"/>
      <c r="KYC2166" s="58"/>
      <c r="KYD2166" s="58"/>
      <c r="KYE2166" s="58"/>
      <c r="KYF2166" s="58"/>
      <c r="KYG2166" s="58"/>
      <c r="KYH2166" s="58"/>
      <c r="KYI2166" s="58"/>
      <c r="KYJ2166" s="58"/>
      <c r="KYK2166" s="58"/>
      <c r="KYL2166" s="58"/>
      <c r="KYM2166" s="58"/>
      <c r="KYN2166" s="58"/>
      <c r="KYO2166" s="58"/>
      <c r="KYP2166" s="58"/>
      <c r="KYQ2166" s="58"/>
      <c r="KYR2166" s="58"/>
      <c r="KYS2166" s="58"/>
      <c r="KYT2166" s="58"/>
      <c r="KYU2166" s="58"/>
      <c r="KYV2166" s="58"/>
      <c r="KYW2166" s="58"/>
      <c r="KYX2166" s="58"/>
      <c r="KYY2166" s="58"/>
      <c r="KYZ2166" s="58"/>
      <c r="KZA2166" s="58"/>
      <c r="KZB2166" s="58"/>
      <c r="KZC2166" s="58"/>
      <c r="KZD2166" s="58"/>
      <c r="KZE2166" s="58"/>
      <c r="KZF2166" s="58"/>
      <c r="KZG2166" s="58"/>
      <c r="KZH2166" s="58"/>
      <c r="KZI2166" s="58"/>
      <c r="KZJ2166" s="58"/>
      <c r="KZK2166" s="58"/>
      <c r="KZL2166" s="58"/>
      <c r="KZM2166" s="58"/>
      <c r="KZN2166" s="58"/>
      <c r="KZO2166" s="58"/>
      <c r="KZP2166" s="58"/>
      <c r="KZQ2166" s="58"/>
      <c r="KZR2166" s="58"/>
      <c r="KZS2166" s="58"/>
      <c r="KZT2166" s="58"/>
      <c r="KZU2166" s="58"/>
      <c r="KZV2166" s="58"/>
      <c r="KZW2166" s="58"/>
      <c r="KZX2166" s="58"/>
      <c r="KZY2166" s="58"/>
      <c r="KZZ2166" s="58"/>
      <c r="LAA2166" s="58"/>
      <c r="LAB2166" s="58"/>
      <c r="LAC2166" s="58"/>
      <c r="LAD2166" s="58"/>
      <c r="LAE2166" s="58"/>
      <c r="LAF2166" s="58"/>
      <c r="LAG2166" s="58"/>
      <c r="LAH2166" s="58"/>
      <c r="LAI2166" s="58"/>
      <c r="LAJ2166" s="58"/>
      <c r="LAK2166" s="58"/>
      <c r="LAL2166" s="58"/>
      <c r="LAM2166" s="58"/>
      <c r="LAN2166" s="58"/>
      <c r="LAO2166" s="58"/>
      <c r="LAP2166" s="58"/>
      <c r="LAQ2166" s="58"/>
      <c r="LAR2166" s="58"/>
      <c r="LAS2166" s="58"/>
      <c r="LAT2166" s="58"/>
      <c r="LAU2166" s="58"/>
      <c r="LAV2166" s="58"/>
      <c r="LAW2166" s="58"/>
      <c r="LAX2166" s="58"/>
      <c r="LAY2166" s="58"/>
      <c r="LAZ2166" s="58"/>
      <c r="LBA2166" s="58"/>
      <c r="LBB2166" s="58"/>
      <c r="LBC2166" s="58"/>
      <c r="LBD2166" s="58"/>
      <c r="LBE2166" s="58"/>
      <c r="LBF2166" s="58"/>
      <c r="LBG2166" s="58"/>
      <c r="LBH2166" s="58"/>
      <c r="LBI2166" s="58"/>
      <c r="LBJ2166" s="58"/>
      <c r="LBK2166" s="58"/>
      <c r="LBL2166" s="58"/>
      <c r="LBM2166" s="58"/>
      <c r="LBN2166" s="58"/>
      <c r="LBO2166" s="58"/>
      <c r="LBP2166" s="58"/>
      <c r="LBQ2166" s="58"/>
      <c r="LBR2166" s="58"/>
      <c r="LBS2166" s="58"/>
      <c r="LBT2166" s="58"/>
      <c r="LBU2166" s="58"/>
      <c r="LBV2166" s="58"/>
      <c r="LBW2166" s="58"/>
      <c r="LBX2166" s="58"/>
      <c r="LBY2166" s="58"/>
      <c r="LBZ2166" s="58"/>
      <c r="LCA2166" s="58"/>
      <c r="LCB2166" s="58"/>
      <c r="LCC2166" s="58"/>
      <c r="LCD2166" s="58"/>
      <c r="LCE2166" s="58"/>
      <c r="LCF2166" s="58"/>
      <c r="LCG2166" s="58"/>
      <c r="LCH2166" s="58"/>
      <c r="LCI2166" s="58"/>
      <c r="LCJ2166" s="58"/>
      <c r="LCK2166" s="58"/>
      <c r="LCL2166" s="58"/>
      <c r="LCM2166" s="58"/>
      <c r="LCN2166" s="58"/>
      <c r="LCO2166" s="58"/>
      <c r="LCP2166" s="58"/>
      <c r="LCQ2166" s="58"/>
      <c r="LCR2166" s="58"/>
      <c r="LCS2166" s="58"/>
      <c r="LCT2166" s="58"/>
      <c r="LCU2166" s="58"/>
      <c r="LCV2166" s="58"/>
      <c r="LCW2166" s="58"/>
      <c r="LCX2166" s="58"/>
      <c r="LCY2166" s="58"/>
      <c r="LCZ2166" s="58"/>
      <c r="LDA2166" s="58"/>
      <c r="LDB2166" s="58"/>
      <c r="LDC2166" s="58"/>
      <c r="LDD2166" s="58"/>
      <c r="LDE2166" s="58"/>
      <c r="LDF2166" s="58"/>
      <c r="LDG2166" s="58"/>
      <c r="LDH2166" s="58"/>
      <c r="LDI2166" s="58"/>
      <c r="LDJ2166" s="58"/>
      <c r="LDK2166" s="58"/>
      <c r="LDL2166" s="58"/>
      <c r="LDM2166" s="58"/>
      <c r="LDN2166" s="58"/>
      <c r="LDO2166" s="58"/>
      <c r="LDP2166" s="58"/>
      <c r="LDQ2166" s="58"/>
      <c r="LDR2166" s="58"/>
      <c r="LDS2166" s="58"/>
      <c r="LDT2166" s="58"/>
      <c r="LDU2166" s="58"/>
      <c r="LDV2166" s="58"/>
      <c r="LDW2166" s="58"/>
      <c r="LDX2166" s="58"/>
      <c r="LDY2166" s="58"/>
      <c r="LDZ2166" s="58"/>
      <c r="LEA2166" s="58"/>
      <c r="LEB2166" s="58"/>
      <c r="LEC2166" s="58"/>
      <c r="LED2166" s="58"/>
      <c r="LEE2166" s="58"/>
      <c r="LEF2166" s="58"/>
      <c r="LEG2166" s="58"/>
      <c r="LEH2166" s="58"/>
      <c r="LEI2166" s="58"/>
      <c r="LEJ2166" s="58"/>
      <c r="LEK2166" s="58"/>
      <c r="LEL2166" s="58"/>
      <c r="LEM2166" s="58"/>
      <c r="LEN2166" s="58"/>
      <c r="LEO2166" s="58"/>
      <c r="LEP2166" s="58"/>
      <c r="LEQ2166" s="58"/>
      <c r="LER2166" s="58"/>
      <c r="LES2166" s="58"/>
      <c r="LET2166" s="58"/>
      <c r="LEU2166" s="58"/>
      <c r="LEV2166" s="58"/>
      <c r="LEW2166" s="58"/>
      <c r="LEX2166" s="58"/>
      <c r="LEY2166" s="58"/>
      <c r="LEZ2166" s="58"/>
      <c r="LFA2166" s="58"/>
      <c r="LFB2166" s="58"/>
      <c r="LFC2166" s="58"/>
      <c r="LFD2166" s="58"/>
      <c r="LFE2166" s="58"/>
      <c r="LFF2166" s="58"/>
      <c r="LFG2166" s="58"/>
      <c r="LFH2166" s="58"/>
      <c r="LFI2166" s="58"/>
      <c r="LFJ2166" s="58"/>
      <c r="LFK2166" s="58"/>
      <c r="LFL2166" s="58"/>
      <c r="LFM2166" s="58"/>
      <c r="LFN2166" s="58"/>
      <c r="LFO2166" s="58"/>
      <c r="LFP2166" s="58"/>
      <c r="LFQ2166" s="58"/>
      <c r="LFR2166" s="58"/>
      <c r="LFS2166" s="58"/>
      <c r="LFT2166" s="58"/>
      <c r="LFU2166" s="58"/>
      <c r="LFV2166" s="58"/>
      <c r="LFW2166" s="58"/>
      <c r="LFX2166" s="58"/>
      <c r="LFY2166" s="58"/>
      <c r="LFZ2166" s="58"/>
      <c r="LGA2166" s="58"/>
      <c r="LGB2166" s="58"/>
      <c r="LGC2166" s="58"/>
      <c r="LGD2166" s="58"/>
      <c r="LGE2166" s="58"/>
      <c r="LGF2166" s="58"/>
      <c r="LGG2166" s="58"/>
      <c r="LGH2166" s="58"/>
      <c r="LGI2166" s="58"/>
      <c r="LGJ2166" s="58"/>
      <c r="LGK2166" s="58"/>
      <c r="LGL2166" s="58"/>
      <c r="LGM2166" s="58"/>
      <c r="LGN2166" s="58"/>
      <c r="LGO2166" s="58"/>
      <c r="LGP2166" s="58"/>
      <c r="LGQ2166" s="58"/>
      <c r="LGR2166" s="58"/>
      <c r="LGS2166" s="58"/>
      <c r="LGT2166" s="58"/>
      <c r="LGU2166" s="58"/>
      <c r="LGV2166" s="58"/>
      <c r="LGW2166" s="58"/>
      <c r="LGX2166" s="58"/>
      <c r="LGY2166" s="58"/>
      <c r="LGZ2166" s="58"/>
      <c r="LHA2166" s="58"/>
      <c r="LHB2166" s="58"/>
      <c r="LHC2166" s="58"/>
      <c r="LHD2166" s="58"/>
      <c r="LHE2166" s="58"/>
      <c r="LHF2166" s="58"/>
      <c r="LHG2166" s="58"/>
      <c r="LHH2166" s="58"/>
      <c r="LHI2166" s="58"/>
      <c r="LHJ2166" s="58"/>
      <c r="LHK2166" s="58"/>
      <c r="LHL2166" s="58"/>
      <c r="LHM2166" s="58"/>
      <c r="LHN2166" s="58"/>
      <c r="LHO2166" s="58"/>
      <c r="LHP2166" s="58"/>
      <c r="LHQ2166" s="58"/>
      <c r="LHR2166" s="58"/>
      <c r="LHS2166" s="58"/>
      <c r="LHT2166" s="58"/>
      <c r="LHU2166" s="58"/>
      <c r="LHV2166" s="58"/>
      <c r="LHW2166" s="58"/>
      <c r="LHX2166" s="58"/>
      <c r="LHY2166" s="58"/>
      <c r="LHZ2166" s="58"/>
      <c r="LIA2166" s="58"/>
      <c r="LIB2166" s="58"/>
      <c r="LIC2166" s="58"/>
      <c r="LID2166" s="58"/>
      <c r="LIE2166" s="58"/>
      <c r="LIF2166" s="58"/>
      <c r="LIG2166" s="58"/>
      <c r="LIH2166" s="58"/>
      <c r="LII2166" s="58"/>
      <c r="LIJ2166" s="58"/>
      <c r="LIK2166" s="58"/>
      <c r="LIL2166" s="58"/>
      <c r="LIM2166" s="58"/>
      <c r="LIN2166" s="58"/>
      <c r="LIO2166" s="58"/>
      <c r="LIP2166" s="58"/>
      <c r="LIQ2166" s="58"/>
      <c r="LIR2166" s="58"/>
      <c r="LIS2166" s="58"/>
      <c r="LIT2166" s="58"/>
      <c r="LIU2166" s="58"/>
      <c r="LIV2166" s="58"/>
      <c r="LIW2166" s="58"/>
      <c r="LIX2166" s="58"/>
      <c r="LIY2166" s="58"/>
      <c r="LIZ2166" s="58"/>
      <c r="LJA2166" s="58"/>
      <c r="LJB2166" s="58"/>
      <c r="LJC2166" s="58"/>
      <c r="LJD2166" s="58"/>
      <c r="LJE2166" s="58"/>
      <c r="LJF2166" s="58"/>
      <c r="LJG2166" s="58"/>
      <c r="LJH2166" s="58"/>
      <c r="LJI2166" s="58"/>
      <c r="LJJ2166" s="58"/>
      <c r="LJK2166" s="58"/>
      <c r="LJL2166" s="58"/>
      <c r="LJM2166" s="58"/>
      <c r="LJN2166" s="58"/>
      <c r="LJO2166" s="58"/>
      <c r="LJP2166" s="58"/>
      <c r="LJQ2166" s="58"/>
      <c r="LJR2166" s="58"/>
      <c r="LJS2166" s="58"/>
      <c r="LJT2166" s="58"/>
      <c r="LJU2166" s="58"/>
      <c r="LJV2166" s="58"/>
      <c r="LJW2166" s="58"/>
      <c r="LJX2166" s="58"/>
      <c r="LJY2166" s="58"/>
      <c r="LJZ2166" s="58"/>
      <c r="LKA2166" s="58"/>
      <c r="LKB2166" s="58"/>
      <c r="LKC2166" s="58"/>
      <c r="LKD2166" s="58"/>
      <c r="LKE2166" s="58"/>
      <c r="LKF2166" s="58"/>
      <c r="LKG2166" s="58"/>
      <c r="LKH2166" s="58"/>
      <c r="LKI2166" s="58"/>
      <c r="LKJ2166" s="58"/>
      <c r="LKK2166" s="58"/>
      <c r="LKL2166" s="58"/>
      <c r="LKM2166" s="58"/>
      <c r="LKN2166" s="58"/>
      <c r="LKO2166" s="58"/>
      <c r="LKP2166" s="58"/>
      <c r="LKQ2166" s="58"/>
      <c r="LKR2166" s="58"/>
      <c r="LKS2166" s="58"/>
      <c r="LKT2166" s="58"/>
      <c r="LKU2166" s="58"/>
      <c r="LKV2166" s="58"/>
      <c r="LKW2166" s="58"/>
      <c r="LKX2166" s="58"/>
      <c r="LKY2166" s="58"/>
      <c r="LKZ2166" s="58"/>
      <c r="LLA2166" s="58"/>
      <c r="LLB2166" s="58"/>
      <c r="LLC2166" s="58"/>
      <c r="LLD2166" s="58"/>
      <c r="LLE2166" s="58"/>
      <c r="LLF2166" s="58"/>
      <c r="LLG2166" s="58"/>
      <c r="LLH2166" s="58"/>
      <c r="LLI2166" s="58"/>
      <c r="LLJ2166" s="58"/>
      <c r="LLK2166" s="58"/>
      <c r="LLL2166" s="58"/>
      <c r="LLM2166" s="58"/>
      <c r="LLN2166" s="58"/>
      <c r="LLO2166" s="58"/>
      <c r="LLP2166" s="58"/>
      <c r="LLQ2166" s="58"/>
      <c r="LLR2166" s="58"/>
      <c r="LLS2166" s="58"/>
      <c r="LLT2166" s="58"/>
      <c r="LLU2166" s="58"/>
      <c r="LLV2166" s="58"/>
      <c r="LLW2166" s="58"/>
      <c r="LLX2166" s="58"/>
      <c r="LLY2166" s="58"/>
      <c r="LLZ2166" s="58"/>
      <c r="LMA2166" s="58"/>
      <c r="LMB2166" s="58"/>
      <c r="LMC2166" s="58"/>
      <c r="LMD2166" s="58"/>
      <c r="LME2166" s="58"/>
      <c r="LMF2166" s="58"/>
      <c r="LMG2166" s="58"/>
      <c r="LMH2166" s="58"/>
      <c r="LMI2166" s="58"/>
      <c r="LMJ2166" s="58"/>
      <c r="LMK2166" s="58"/>
      <c r="LML2166" s="58"/>
      <c r="LMM2166" s="58"/>
      <c r="LMN2166" s="58"/>
      <c r="LMO2166" s="58"/>
      <c r="LMP2166" s="58"/>
      <c r="LMQ2166" s="58"/>
      <c r="LMR2166" s="58"/>
      <c r="LMS2166" s="58"/>
      <c r="LMT2166" s="58"/>
      <c r="LMU2166" s="58"/>
      <c r="LMV2166" s="58"/>
      <c r="LMW2166" s="58"/>
      <c r="LMX2166" s="58"/>
      <c r="LMY2166" s="58"/>
      <c r="LMZ2166" s="58"/>
      <c r="LNA2166" s="58"/>
      <c r="LNB2166" s="58"/>
      <c r="LNC2166" s="58"/>
      <c r="LND2166" s="58"/>
      <c r="LNE2166" s="58"/>
      <c r="LNF2166" s="58"/>
      <c r="LNG2166" s="58"/>
      <c r="LNH2166" s="58"/>
      <c r="LNI2166" s="58"/>
      <c r="LNJ2166" s="58"/>
      <c r="LNK2166" s="58"/>
      <c r="LNL2166" s="58"/>
      <c r="LNM2166" s="58"/>
      <c r="LNN2166" s="58"/>
      <c r="LNO2166" s="58"/>
      <c r="LNP2166" s="58"/>
      <c r="LNQ2166" s="58"/>
      <c r="LNR2166" s="58"/>
      <c r="LNS2166" s="58"/>
      <c r="LNT2166" s="58"/>
      <c r="LNU2166" s="58"/>
      <c r="LNV2166" s="58"/>
      <c r="LNW2166" s="58"/>
      <c r="LNX2166" s="58"/>
      <c r="LNY2166" s="58"/>
      <c r="LNZ2166" s="58"/>
      <c r="LOA2166" s="58"/>
      <c r="LOB2166" s="58"/>
      <c r="LOC2166" s="58"/>
      <c r="LOD2166" s="58"/>
      <c r="LOE2166" s="58"/>
      <c r="LOF2166" s="58"/>
      <c r="LOG2166" s="58"/>
      <c r="LOH2166" s="58"/>
      <c r="LOI2166" s="58"/>
      <c r="LOJ2166" s="58"/>
      <c r="LOK2166" s="58"/>
      <c r="LOL2166" s="58"/>
      <c r="LOM2166" s="58"/>
      <c r="LON2166" s="58"/>
      <c r="LOO2166" s="58"/>
      <c r="LOP2166" s="58"/>
      <c r="LOQ2166" s="58"/>
      <c r="LOR2166" s="58"/>
      <c r="LOS2166" s="58"/>
      <c r="LOT2166" s="58"/>
      <c r="LOU2166" s="58"/>
      <c r="LOV2166" s="58"/>
      <c r="LOW2166" s="58"/>
      <c r="LOX2166" s="58"/>
      <c r="LOY2166" s="58"/>
      <c r="LOZ2166" s="58"/>
      <c r="LPA2166" s="58"/>
      <c r="LPB2166" s="58"/>
      <c r="LPC2166" s="58"/>
      <c r="LPD2166" s="58"/>
      <c r="LPE2166" s="58"/>
      <c r="LPF2166" s="58"/>
      <c r="LPG2166" s="58"/>
      <c r="LPH2166" s="58"/>
      <c r="LPI2166" s="58"/>
      <c r="LPJ2166" s="58"/>
      <c r="LPK2166" s="58"/>
      <c r="LPL2166" s="58"/>
      <c r="LPM2166" s="58"/>
      <c r="LPN2166" s="58"/>
      <c r="LPO2166" s="58"/>
      <c r="LPP2166" s="58"/>
      <c r="LPQ2166" s="58"/>
      <c r="LPR2166" s="58"/>
      <c r="LPS2166" s="58"/>
      <c r="LPT2166" s="58"/>
      <c r="LPU2166" s="58"/>
      <c r="LPV2166" s="58"/>
      <c r="LPW2166" s="58"/>
      <c r="LPX2166" s="58"/>
      <c r="LPY2166" s="58"/>
      <c r="LPZ2166" s="58"/>
      <c r="LQA2166" s="58"/>
      <c r="LQB2166" s="58"/>
      <c r="LQC2166" s="58"/>
      <c r="LQD2166" s="58"/>
      <c r="LQE2166" s="58"/>
      <c r="LQF2166" s="58"/>
      <c r="LQG2166" s="58"/>
      <c r="LQH2166" s="58"/>
      <c r="LQI2166" s="58"/>
      <c r="LQJ2166" s="58"/>
      <c r="LQK2166" s="58"/>
      <c r="LQL2166" s="58"/>
      <c r="LQM2166" s="58"/>
      <c r="LQN2166" s="58"/>
      <c r="LQO2166" s="58"/>
      <c r="LQP2166" s="58"/>
      <c r="LQQ2166" s="58"/>
      <c r="LQR2166" s="58"/>
      <c r="LQS2166" s="58"/>
      <c r="LQT2166" s="58"/>
      <c r="LQU2166" s="58"/>
      <c r="LQV2166" s="58"/>
      <c r="LQW2166" s="58"/>
      <c r="LQX2166" s="58"/>
      <c r="LQY2166" s="58"/>
      <c r="LQZ2166" s="58"/>
      <c r="LRA2166" s="58"/>
      <c r="LRB2166" s="58"/>
      <c r="LRC2166" s="58"/>
      <c r="LRD2166" s="58"/>
      <c r="LRE2166" s="58"/>
      <c r="LRF2166" s="58"/>
      <c r="LRG2166" s="58"/>
      <c r="LRH2166" s="58"/>
      <c r="LRI2166" s="58"/>
      <c r="LRJ2166" s="58"/>
      <c r="LRK2166" s="58"/>
      <c r="LRL2166" s="58"/>
      <c r="LRM2166" s="58"/>
      <c r="LRN2166" s="58"/>
      <c r="LRO2166" s="58"/>
      <c r="LRP2166" s="58"/>
      <c r="LRQ2166" s="58"/>
      <c r="LRR2166" s="58"/>
      <c r="LRS2166" s="58"/>
      <c r="LRT2166" s="58"/>
      <c r="LRU2166" s="58"/>
      <c r="LRV2166" s="58"/>
      <c r="LRW2166" s="58"/>
      <c r="LRX2166" s="58"/>
      <c r="LRY2166" s="58"/>
      <c r="LRZ2166" s="58"/>
      <c r="LSA2166" s="58"/>
      <c r="LSB2166" s="58"/>
      <c r="LSC2166" s="58"/>
      <c r="LSD2166" s="58"/>
      <c r="LSE2166" s="58"/>
      <c r="LSF2166" s="58"/>
      <c r="LSG2166" s="58"/>
      <c r="LSH2166" s="58"/>
      <c r="LSI2166" s="58"/>
      <c r="LSJ2166" s="58"/>
      <c r="LSK2166" s="58"/>
      <c r="LSL2166" s="58"/>
      <c r="LSM2166" s="58"/>
      <c r="LSN2166" s="58"/>
      <c r="LSO2166" s="58"/>
      <c r="LSP2166" s="58"/>
      <c r="LSQ2166" s="58"/>
      <c r="LSR2166" s="58"/>
      <c r="LSS2166" s="58"/>
      <c r="LST2166" s="58"/>
      <c r="LSU2166" s="58"/>
      <c r="LSV2166" s="58"/>
      <c r="LSW2166" s="58"/>
      <c r="LSX2166" s="58"/>
      <c r="LSY2166" s="58"/>
      <c r="LSZ2166" s="58"/>
      <c r="LTA2166" s="58"/>
      <c r="LTB2166" s="58"/>
      <c r="LTC2166" s="58"/>
      <c r="LTD2166" s="58"/>
      <c r="LTE2166" s="58"/>
      <c r="LTF2166" s="58"/>
      <c r="LTG2166" s="58"/>
      <c r="LTH2166" s="58"/>
      <c r="LTI2166" s="58"/>
      <c r="LTJ2166" s="58"/>
      <c r="LTK2166" s="58"/>
      <c r="LTL2166" s="58"/>
      <c r="LTM2166" s="58"/>
      <c r="LTN2166" s="58"/>
      <c r="LTO2166" s="58"/>
      <c r="LTP2166" s="58"/>
      <c r="LTQ2166" s="58"/>
      <c r="LTR2166" s="58"/>
      <c r="LTS2166" s="58"/>
      <c r="LTT2166" s="58"/>
      <c r="LTU2166" s="58"/>
      <c r="LTV2166" s="58"/>
      <c r="LTW2166" s="58"/>
      <c r="LTX2166" s="58"/>
      <c r="LTY2166" s="58"/>
      <c r="LTZ2166" s="58"/>
      <c r="LUA2166" s="58"/>
      <c r="LUB2166" s="58"/>
      <c r="LUC2166" s="58"/>
      <c r="LUD2166" s="58"/>
      <c r="LUE2166" s="58"/>
      <c r="LUF2166" s="58"/>
      <c r="LUG2166" s="58"/>
      <c r="LUH2166" s="58"/>
      <c r="LUI2166" s="58"/>
      <c r="LUJ2166" s="58"/>
      <c r="LUK2166" s="58"/>
      <c r="LUL2166" s="58"/>
      <c r="LUM2166" s="58"/>
      <c r="LUN2166" s="58"/>
      <c r="LUO2166" s="58"/>
      <c r="LUP2166" s="58"/>
      <c r="LUQ2166" s="58"/>
      <c r="LUR2166" s="58"/>
      <c r="LUS2166" s="58"/>
      <c r="LUT2166" s="58"/>
      <c r="LUU2166" s="58"/>
      <c r="LUV2166" s="58"/>
      <c r="LUW2166" s="58"/>
      <c r="LUX2166" s="58"/>
      <c r="LUY2166" s="58"/>
      <c r="LUZ2166" s="58"/>
      <c r="LVA2166" s="58"/>
      <c r="LVB2166" s="58"/>
      <c r="LVC2166" s="58"/>
      <c r="LVD2166" s="58"/>
      <c r="LVE2166" s="58"/>
      <c r="LVF2166" s="58"/>
      <c r="LVG2166" s="58"/>
      <c r="LVH2166" s="58"/>
      <c r="LVI2166" s="58"/>
      <c r="LVJ2166" s="58"/>
      <c r="LVK2166" s="58"/>
      <c r="LVL2166" s="58"/>
      <c r="LVM2166" s="58"/>
      <c r="LVN2166" s="58"/>
      <c r="LVO2166" s="58"/>
      <c r="LVP2166" s="58"/>
      <c r="LVQ2166" s="58"/>
      <c r="LVR2166" s="58"/>
      <c r="LVS2166" s="58"/>
      <c r="LVT2166" s="58"/>
      <c r="LVU2166" s="58"/>
      <c r="LVV2166" s="58"/>
      <c r="LVW2166" s="58"/>
      <c r="LVX2166" s="58"/>
      <c r="LVY2166" s="58"/>
      <c r="LVZ2166" s="58"/>
      <c r="LWA2166" s="58"/>
      <c r="LWB2166" s="58"/>
      <c r="LWC2166" s="58"/>
      <c r="LWD2166" s="58"/>
      <c r="LWE2166" s="58"/>
      <c r="LWF2166" s="58"/>
      <c r="LWG2166" s="58"/>
      <c r="LWH2166" s="58"/>
      <c r="LWI2166" s="58"/>
      <c r="LWJ2166" s="58"/>
      <c r="LWK2166" s="58"/>
      <c r="LWL2166" s="58"/>
      <c r="LWM2166" s="58"/>
      <c r="LWN2166" s="58"/>
      <c r="LWO2166" s="58"/>
      <c r="LWP2166" s="58"/>
      <c r="LWQ2166" s="58"/>
      <c r="LWR2166" s="58"/>
      <c r="LWS2166" s="58"/>
      <c r="LWT2166" s="58"/>
      <c r="LWU2166" s="58"/>
      <c r="LWV2166" s="58"/>
      <c r="LWW2166" s="58"/>
      <c r="LWX2166" s="58"/>
      <c r="LWY2166" s="58"/>
      <c r="LWZ2166" s="58"/>
      <c r="LXA2166" s="58"/>
      <c r="LXB2166" s="58"/>
      <c r="LXC2166" s="58"/>
      <c r="LXD2166" s="58"/>
      <c r="LXE2166" s="58"/>
      <c r="LXF2166" s="58"/>
      <c r="LXG2166" s="58"/>
      <c r="LXH2166" s="58"/>
      <c r="LXI2166" s="58"/>
      <c r="LXJ2166" s="58"/>
      <c r="LXK2166" s="58"/>
      <c r="LXL2166" s="58"/>
      <c r="LXM2166" s="58"/>
      <c r="LXN2166" s="58"/>
      <c r="LXO2166" s="58"/>
      <c r="LXP2166" s="58"/>
      <c r="LXQ2166" s="58"/>
      <c r="LXR2166" s="58"/>
      <c r="LXS2166" s="58"/>
      <c r="LXT2166" s="58"/>
      <c r="LXU2166" s="58"/>
      <c r="LXV2166" s="58"/>
      <c r="LXW2166" s="58"/>
      <c r="LXX2166" s="58"/>
      <c r="LXY2166" s="58"/>
      <c r="LXZ2166" s="58"/>
      <c r="LYA2166" s="58"/>
      <c r="LYB2166" s="58"/>
      <c r="LYC2166" s="58"/>
      <c r="LYD2166" s="58"/>
      <c r="LYE2166" s="58"/>
      <c r="LYF2166" s="58"/>
      <c r="LYG2166" s="58"/>
      <c r="LYH2166" s="58"/>
      <c r="LYI2166" s="58"/>
      <c r="LYJ2166" s="58"/>
      <c r="LYK2166" s="58"/>
      <c r="LYL2166" s="58"/>
      <c r="LYM2166" s="58"/>
      <c r="LYN2166" s="58"/>
      <c r="LYO2166" s="58"/>
      <c r="LYP2166" s="58"/>
      <c r="LYQ2166" s="58"/>
      <c r="LYR2166" s="58"/>
      <c r="LYS2166" s="58"/>
      <c r="LYT2166" s="58"/>
      <c r="LYU2166" s="58"/>
      <c r="LYV2166" s="58"/>
      <c r="LYW2166" s="58"/>
      <c r="LYX2166" s="58"/>
      <c r="LYY2166" s="58"/>
      <c r="LYZ2166" s="58"/>
      <c r="LZA2166" s="58"/>
      <c r="LZB2166" s="58"/>
      <c r="LZC2166" s="58"/>
      <c r="LZD2166" s="58"/>
      <c r="LZE2166" s="58"/>
      <c r="LZF2166" s="58"/>
      <c r="LZG2166" s="58"/>
      <c r="LZH2166" s="58"/>
      <c r="LZI2166" s="58"/>
      <c r="LZJ2166" s="58"/>
      <c r="LZK2166" s="58"/>
      <c r="LZL2166" s="58"/>
      <c r="LZM2166" s="58"/>
      <c r="LZN2166" s="58"/>
      <c r="LZO2166" s="58"/>
      <c r="LZP2166" s="58"/>
      <c r="LZQ2166" s="58"/>
      <c r="LZR2166" s="58"/>
      <c r="LZS2166" s="58"/>
      <c r="LZT2166" s="58"/>
      <c r="LZU2166" s="58"/>
      <c r="LZV2166" s="58"/>
      <c r="LZW2166" s="58"/>
      <c r="LZX2166" s="58"/>
      <c r="LZY2166" s="58"/>
      <c r="LZZ2166" s="58"/>
      <c r="MAA2166" s="58"/>
      <c r="MAB2166" s="58"/>
      <c r="MAC2166" s="58"/>
      <c r="MAD2166" s="58"/>
      <c r="MAE2166" s="58"/>
      <c r="MAF2166" s="58"/>
      <c r="MAG2166" s="58"/>
      <c r="MAH2166" s="58"/>
      <c r="MAI2166" s="58"/>
      <c r="MAJ2166" s="58"/>
      <c r="MAK2166" s="58"/>
      <c r="MAL2166" s="58"/>
      <c r="MAM2166" s="58"/>
      <c r="MAN2166" s="58"/>
      <c r="MAO2166" s="58"/>
      <c r="MAP2166" s="58"/>
      <c r="MAQ2166" s="58"/>
      <c r="MAR2166" s="58"/>
      <c r="MAS2166" s="58"/>
      <c r="MAT2166" s="58"/>
      <c r="MAU2166" s="58"/>
      <c r="MAV2166" s="58"/>
      <c r="MAW2166" s="58"/>
      <c r="MAX2166" s="58"/>
      <c r="MAY2166" s="58"/>
      <c r="MAZ2166" s="58"/>
      <c r="MBA2166" s="58"/>
      <c r="MBB2166" s="58"/>
      <c r="MBC2166" s="58"/>
      <c r="MBD2166" s="58"/>
      <c r="MBE2166" s="58"/>
      <c r="MBF2166" s="58"/>
      <c r="MBG2166" s="58"/>
      <c r="MBH2166" s="58"/>
      <c r="MBI2166" s="58"/>
      <c r="MBJ2166" s="58"/>
      <c r="MBK2166" s="58"/>
      <c r="MBL2166" s="58"/>
      <c r="MBM2166" s="58"/>
      <c r="MBN2166" s="58"/>
      <c r="MBO2166" s="58"/>
      <c r="MBP2166" s="58"/>
      <c r="MBQ2166" s="58"/>
      <c r="MBR2166" s="58"/>
      <c r="MBS2166" s="58"/>
      <c r="MBT2166" s="58"/>
      <c r="MBU2166" s="58"/>
      <c r="MBV2166" s="58"/>
      <c r="MBW2166" s="58"/>
      <c r="MBX2166" s="58"/>
      <c r="MBY2166" s="58"/>
      <c r="MBZ2166" s="58"/>
      <c r="MCA2166" s="58"/>
      <c r="MCB2166" s="58"/>
      <c r="MCC2166" s="58"/>
      <c r="MCD2166" s="58"/>
      <c r="MCE2166" s="58"/>
      <c r="MCF2166" s="58"/>
      <c r="MCG2166" s="58"/>
      <c r="MCH2166" s="58"/>
      <c r="MCI2166" s="58"/>
      <c r="MCJ2166" s="58"/>
      <c r="MCK2166" s="58"/>
      <c r="MCL2166" s="58"/>
      <c r="MCM2166" s="58"/>
      <c r="MCN2166" s="58"/>
      <c r="MCO2166" s="58"/>
      <c r="MCP2166" s="58"/>
      <c r="MCQ2166" s="58"/>
      <c r="MCR2166" s="58"/>
      <c r="MCS2166" s="58"/>
      <c r="MCT2166" s="58"/>
      <c r="MCU2166" s="58"/>
      <c r="MCV2166" s="58"/>
      <c r="MCW2166" s="58"/>
      <c r="MCX2166" s="58"/>
      <c r="MCY2166" s="58"/>
      <c r="MCZ2166" s="58"/>
      <c r="MDA2166" s="58"/>
      <c r="MDB2166" s="58"/>
      <c r="MDC2166" s="58"/>
      <c r="MDD2166" s="58"/>
      <c r="MDE2166" s="58"/>
      <c r="MDF2166" s="58"/>
      <c r="MDG2166" s="58"/>
      <c r="MDH2166" s="58"/>
      <c r="MDI2166" s="58"/>
      <c r="MDJ2166" s="58"/>
      <c r="MDK2166" s="58"/>
      <c r="MDL2166" s="58"/>
      <c r="MDM2166" s="58"/>
      <c r="MDN2166" s="58"/>
      <c r="MDO2166" s="58"/>
      <c r="MDP2166" s="58"/>
      <c r="MDQ2166" s="58"/>
      <c r="MDR2166" s="58"/>
      <c r="MDS2166" s="58"/>
      <c r="MDT2166" s="58"/>
      <c r="MDU2166" s="58"/>
      <c r="MDV2166" s="58"/>
      <c r="MDW2166" s="58"/>
      <c r="MDX2166" s="58"/>
      <c r="MDY2166" s="58"/>
      <c r="MDZ2166" s="58"/>
      <c r="MEA2166" s="58"/>
      <c r="MEB2166" s="58"/>
      <c r="MEC2166" s="58"/>
      <c r="MED2166" s="58"/>
      <c r="MEE2166" s="58"/>
      <c r="MEF2166" s="58"/>
      <c r="MEG2166" s="58"/>
      <c r="MEH2166" s="58"/>
      <c r="MEI2166" s="58"/>
      <c r="MEJ2166" s="58"/>
      <c r="MEK2166" s="58"/>
      <c r="MEL2166" s="58"/>
      <c r="MEM2166" s="58"/>
      <c r="MEN2166" s="58"/>
      <c r="MEO2166" s="58"/>
      <c r="MEP2166" s="58"/>
      <c r="MEQ2166" s="58"/>
      <c r="MER2166" s="58"/>
      <c r="MES2166" s="58"/>
      <c r="MET2166" s="58"/>
      <c r="MEU2166" s="58"/>
      <c r="MEV2166" s="58"/>
      <c r="MEW2166" s="58"/>
      <c r="MEX2166" s="58"/>
      <c r="MEY2166" s="58"/>
      <c r="MEZ2166" s="58"/>
      <c r="MFA2166" s="58"/>
      <c r="MFB2166" s="58"/>
      <c r="MFC2166" s="58"/>
      <c r="MFD2166" s="58"/>
      <c r="MFE2166" s="58"/>
      <c r="MFF2166" s="58"/>
      <c r="MFG2166" s="58"/>
      <c r="MFH2166" s="58"/>
      <c r="MFI2166" s="58"/>
      <c r="MFJ2166" s="58"/>
      <c r="MFK2166" s="58"/>
      <c r="MFL2166" s="58"/>
      <c r="MFM2166" s="58"/>
      <c r="MFN2166" s="58"/>
      <c r="MFO2166" s="58"/>
      <c r="MFP2166" s="58"/>
      <c r="MFQ2166" s="58"/>
      <c r="MFR2166" s="58"/>
      <c r="MFS2166" s="58"/>
      <c r="MFT2166" s="58"/>
      <c r="MFU2166" s="58"/>
      <c r="MFV2166" s="58"/>
      <c r="MFW2166" s="58"/>
      <c r="MFX2166" s="58"/>
      <c r="MFY2166" s="58"/>
      <c r="MFZ2166" s="58"/>
      <c r="MGA2166" s="58"/>
      <c r="MGB2166" s="58"/>
      <c r="MGC2166" s="58"/>
      <c r="MGD2166" s="58"/>
      <c r="MGE2166" s="58"/>
      <c r="MGF2166" s="58"/>
      <c r="MGG2166" s="58"/>
      <c r="MGH2166" s="58"/>
      <c r="MGI2166" s="58"/>
      <c r="MGJ2166" s="58"/>
      <c r="MGK2166" s="58"/>
      <c r="MGL2166" s="58"/>
      <c r="MGM2166" s="58"/>
      <c r="MGN2166" s="58"/>
      <c r="MGO2166" s="58"/>
      <c r="MGP2166" s="58"/>
      <c r="MGQ2166" s="58"/>
      <c r="MGR2166" s="58"/>
      <c r="MGS2166" s="58"/>
      <c r="MGT2166" s="58"/>
      <c r="MGU2166" s="58"/>
      <c r="MGV2166" s="58"/>
      <c r="MGW2166" s="58"/>
      <c r="MGX2166" s="58"/>
      <c r="MGY2166" s="58"/>
      <c r="MGZ2166" s="58"/>
      <c r="MHA2166" s="58"/>
      <c r="MHB2166" s="58"/>
      <c r="MHC2166" s="58"/>
      <c r="MHD2166" s="58"/>
      <c r="MHE2166" s="58"/>
      <c r="MHF2166" s="58"/>
      <c r="MHG2166" s="58"/>
      <c r="MHH2166" s="58"/>
      <c r="MHI2166" s="58"/>
      <c r="MHJ2166" s="58"/>
      <c r="MHK2166" s="58"/>
      <c r="MHL2166" s="58"/>
      <c r="MHM2166" s="58"/>
      <c r="MHN2166" s="58"/>
      <c r="MHO2166" s="58"/>
      <c r="MHP2166" s="58"/>
      <c r="MHQ2166" s="58"/>
      <c r="MHR2166" s="58"/>
      <c r="MHS2166" s="58"/>
      <c r="MHT2166" s="58"/>
      <c r="MHU2166" s="58"/>
      <c r="MHV2166" s="58"/>
      <c r="MHW2166" s="58"/>
      <c r="MHX2166" s="58"/>
      <c r="MHY2166" s="58"/>
      <c r="MHZ2166" s="58"/>
      <c r="MIA2166" s="58"/>
      <c r="MIB2166" s="58"/>
      <c r="MIC2166" s="58"/>
      <c r="MID2166" s="58"/>
      <c r="MIE2166" s="58"/>
      <c r="MIF2166" s="58"/>
      <c r="MIG2166" s="58"/>
      <c r="MIH2166" s="58"/>
      <c r="MII2166" s="58"/>
      <c r="MIJ2166" s="58"/>
      <c r="MIK2166" s="58"/>
      <c r="MIL2166" s="58"/>
      <c r="MIM2166" s="58"/>
      <c r="MIN2166" s="58"/>
      <c r="MIO2166" s="58"/>
      <c r="MIP2166" s="58"/>
      <c r="MIQ2166" s="58"/>
      <c r="MIR2166" s="58"/>
      <c r="MIS2166" s="58"/>
      <c r="MIT2166" s="58"/>
      <c r="MIU2166" s="58"/>
      <c r="MIV2166" s="58"/>
      <c r="MIW2166" s="58"/>
      <c r="MIX2166" s="58"/>
      <c r="MIY2166" s="58"/>
      <c r="MIZ2166" s="58"/>
      <c r="MJA2166" s="58"/>
      <c r="MJB2166" s="58"/>
      <c r="MJC2166" s="58"/>
      <c r="MJD2166" s="58"/>
      <c r="MJE2166" s="58"/>
      <c r="MJF2166" s="58"/>
      <c r="MJG2166" s="58"/>
      <c r="MJH2166" s="58"/>
      <c r="MJI2166" s="58"/>
      <c r="MJJ2166" s="58"/>
      <c r="MJK2166" s="58"/>
      <c r="MJL2166" s="58"/>
      <c r="MJM2166" s="58"/>
      <c r="MJN2166" s="58"/>
      <c r="MJO2166" s="58"/>
      <c r="MJP2166" s="58"/>
      <c r="MJQ2166" s="58"/>
      <c r="MJR2166" s="58"/>
      <c r="MJS2166" s="58"/>
      <c r="MJT2166" s="58"/>
      <c r="MJU2166" s="58"/>
      <c r="MJV2166" s="58"/>
      <c r="MJW2166" s="58"/>
      <c r="MJX2166" s="58"/>
      <c r="MJY2166" s="58"/>
      <c r="MJZ2166" s="58"/>
      <c r="MKA2166" s="58"/>
      <c r="MKB2166" s="58"/>
      <c r="MKC2166" s="58"/>
      <c r="MKD2166" s="58"/>
      <c r="MKE2166" s="58"/>
      <c r="MKF2166" s="58"/>
      <c r="MKG2166" s="58"/>
      <c r="MKH2166" s="58"/>
      <c r="MKI2166" s="58"/>
      <c r="MKJ2166" s="58"/>
      <c r="MKK2166" s="58"/>
      <c r="MKL2166" s="58"/>
      <c r="MKM2166" s="58"/>
      <c r="MKN2166" s="58"/>
      <c r="MKO2166" s="58"/>
      <c r="MKP2166" s="58"/>
      <c r="MKQ2166" s="58"/>
      <c r="MKR2166" s="58"/>
      <c r="MKS2166" s="58"/>
      <c r="MKT2166" s="58"/>
      <c r="MKU2166" s="58"/>
      <c r="MKV2166" s="58"/>
      <c r="MKW2166" s="58"/>
      <c r="MKX2166" s="58"/>
      <c r="MKY2166" s="58"/>
      <c r="MKZ2166" s="58"/>
      <c r="MLA2166" s="58"/>
      <c r="MLB2166" s="58"/>
      <c r="MLC2166" s="58"/>
      <c r="MLD2166" s="58"/>
      <c r="MLE2166" s="58"/>
      <c r="MLF2166" s="58"/>
      <c r="MLG2166" s="58"/>
      <c r="MLH2166" s="58"/>
      <c r="MLI2166" s="58"/>
      <c r="MLJ2166" s="58"/>
      <c r="MLK2166" s="58"/>
      <c r="MLL2166" s="58"/>
      <c r="MLM2166" s="58"/>
      <c r="MLN2166" s="58"/>
      <c r="MLO2166" s="58"/>
      <c r="MLP2166" s="58"/>
      <c r="MLQ2166" s="58"/>
      <c r="MLR2166" s="58"/>
      <c r="MLS2166" s="58"/>
      <c r="MLT2166" s="58"/>
      <c r="MLU2166" s="58"/>
      <c r="MLV2166" s="58"/>
      <c r="MLW2166" s="58"/>
      <c r="MLX2166" s="58"/>
      <c r="MLY2166" s="58"/>
      <c r="MLZ2166" s="58"/>
      <c r="MMA2166" s="58"/>
      <c r="MMB2166" s="58"/>
      <c r="MMC2166" s="58"/>
      <c r="MMD2166" s="58"/>
      <c r="MME2166" s="58"/>
      <c r="MMF2166" s="58"/>
      <c r="MMG2166" s="58"/>
      <c r="MMH2166" s="58"/>
      <c r="MMI2166" s="58"/>
      <c r="MMJ2166" s="58"/>
      <c r="MMK2166" s="58"/>
      <c r="MML2166" s="58"/>
      <c r="MMM2166" s="58"/>
      <c r="MMN2166" s="58"/>
      <c r="MMO2166" s="58"/>
      <c r="MMP2166" s="58"/>
      <c r="MMQ2166" s="58"/>
      <c r="MMR2166" s="58"/>
      <c r="MMS2166" s="58"/>
      <c r="MMT2166" s="58"/>
      <c r="MMU2166" s="58"/>
      <c r="MMV2166" s="58"/>
      <c r="MMW2166" s="58"/>
      <c r="MMX2166" s="58"/>
      <c r="MMY2166" s="58"/>
      <c r="MMZ2166" s="58"/>
      <c r="MNA2166" s="58"/>
      <c r="MNB2166" s="58"/>
      <c r="MNC2166" s="58"/>
      <c r="MND2166" s="58"/>
      <c r="MNE2166" s="58"/>
      <c r="MNF2166" s="58"/>
      <c r="MNG2166" s="58"/>
      <c r="MNH2166" s="58"/>
      <c r="MNI2166" s="58"/>
      <c r="MNJ2166" s="58"/>
      <c r="MNK2166" s="58"/>
      <c r="MNL2166" s="58"/>
      <c r="MNM2166" s="58"/>
      <c r="MNN2166" s="58"/>
      <c r="MNO2166" s="58"/>
      <c r="MNP2166" s="58"/>
      <c r="MNQ2166" s="58"/>
      <c r="MNR2166" s="58"/>
      <c r="MNS2166" s="58"/>
      <c r="MNT2166" s="58"/>
      <c r="MNU2166" s="58"/>
      <c r="MNV2166" s="58"/>
      <c r="MNW2166" s="58"/>
      <c r="MNX2166" s="58"/>
      <c r="MNY2166" s="58"/>
      <c r="MNZ2166" s="58"/>
      <c r="MOA2166" s="58"/>
      <c r="MOB2166" s="58"/>
      <c r="MOC2166" s="58"/>
      <c r="MOD2166" s="58"/>
      <c r="MOE2166" s="58"/>
      <c r="MOF2166" s="58"/>
      <c r="MOG2166" s="58"/>
      <c r="MOH2166" s="58"/>
      <c r="MOI2166" s="58"/>
      <c r="MOJ2166" s="58"/>
      <c r="MOK2166" s="58"/>
      <c r="MOL2166" s="58"/>
      <c r="MOM2166" s="58"/>
      <c r="MON2166" s="58"/>
      <c r="MOO2166" s="58"/>
      <c r="MOP2166" s="58"/>
      <c r="MOQ2166" s="58"/>
      <c r="MOR2166" s="58"/>
      <c r="MOS2166" s="58"/>
      <c r="MOT2166" s="58"/>
      <c r="MOU2166" s="58"/>
      <c r="MOV2166" s="58"/>
      <c r="MOW2166" s="58"/>
      <c r="MOX2166" s="58"/>
      <c r="MOY2166" s="58"/>
      <c r="MOZ2166" s="58"/>
      <c r="MPA2166" s="58"/>
      <c r="MPB2166" s="58"/>
      <c r="MPC2166" s="58"/>
      <c r="MPD2166" s="58"/>
      <c r="MPE2166" s="58"/>
      <c r="MPF2166" s="58"/>
      <c r="MPG2166" s="58"/>
      <c r="MPH2166" s="58"/>
      <c r="MPI2166" s="58"/>
      <c r="MPJ2166" s="58"/>
      <c r="MPK2166" s="58"/>
      <c r="MPL2166" s="58"/>
      <c r="MPM2166" s="58"/>
      <c r="MPN2166" s="58"/>
      <c r="MPO2166" s="58"/>
      <c r="MPP2166" s="58"/>
      <c r="MPQ2166" s="58"/>
      <c r="MPR2166" s="58"/>
      <c r="MPS2166" s="58"/>
      <c r="MPT2166" s="58"/>
      <c r="MPU2166" s="58"/>
      <c r="MPV2166" s="58"/>
      <c r="MPW2166" s="58"/>
      <c r="MPX2166" s="58"/>
      <c r="MPY2166" s="58"/>
      <c r="MPZ2166" s="58"/>
      <c r="MQA2166" s="58"/>
      <c r="MQB2166" s="58"/>
      <c r="MQC2166" s="58"/>
      <c r="MQD2166" s="58"/>
      <c r="MQE2166" s="58"/>
      <c r="MQF2166" s="58"/>
      <c r="MQG2166" s="58"/>
      <c r="MQH2166" s="58"/>
      <c r="MQI2166" s="58"/>
      <c r="MQJ2166" s="58"/>
      <c r="MQK2166" s="58"/>
      <c r="MQL2166" s="58"/>
      <c r="MQM2166" s="58"/>
      <c r="MQN2166" s="58"/>
      <c r="MQO2166" s="58"/>
      <c r="MQP2166" s="58"/>
      <c r="MQQ2166" s="58"/>
      <c r="MQR2166" s="58"/>
      <c r="MQS2166" s="58"/>
      <c r="MQT2166" s="58"/>
      <c r="MQU2166" s="58"/>
      <c r="MQV2166" s="58"/>
      <c r="MQW2166" s="58"/>
      <c r="MQX2166" s="58"/>
      <c r="MQY2166" s="58"/>
      <c r="MQZ2166" s="58"/>
      <c r="MRA2166" s="58"/>
      <c r="MRB2166" s="58"/>
      <c r="MRC2166" s="58"/>
      <c r="MRD2166" s="58"/>
      <c r="MRE2166" s="58"/>
      <c r="MRF2166" s="58"/>
      <c r="MRG2166" s="58"/>
      <c r="MRH2166" s="58"/>
      <c r="MRI2166" s="58"/>
      <c r="MRJ2166" s="58"/>
      <c r="MRK2166" s="58"/>
      <c r="MRL2166" s="58"/>
      <c r="MRM2166" s="58"/>
      <c r="MRN2166" s="58"/>
      <c r="MRO2166" s="58"/>
      <c r="MRP2166" s="58"/>
      <c r="MRQ2166" s="58"/>
      <c r="MRR2166" s="58"/>
      <c r="MRS2166" s="58"/>
      <c r="MRT2166" s="58"/>
      <c r="MRU2166" s="58"/>
      <c r="MRV2166" s="58"/>
      <c r="MRW2166" s="58"/>
      <c r="MRX2166" s="58"/>
      <c r="MRY2166" s="58"/>
      <c r="MRZ2166" s="58"/>
      <c r="MSA2166" s="58"/>
      <c r="MSB2166" s="58"/>
      <c r="MSC2166" s="58"/>
      <c r="MSD2166" s="58"/>
      <c r="MSE2166" s="58"/>
      <c r="MSF2166" s="58"/>
      <c r="MSG2166" s="58"/>
      <c r="MSH2166" s="58"/>
      <c r="MSI2166" s="58"/>
      <c r="MSJ2166" s="58"/>
      <c r="MSK2166" s="58"/>
      <c r="MSL2166" s="58"/>
      <c r="MSM2166" s="58"/>
      <c r="MSN2166" s="58"/>
      <c r="MSO2166" s="58"/>
      <c r="MSP2166" s="58"/>
      <c r="MSQ2166" s="58"/>
      <c r="MSR2166" s="58"/>
      <c r="MSS2166" s="58"/>
      <c r="MST2166" s="58"/>
      <c r="MSU2166" s="58"/>
      <c r="MSV2166" s="58"/>
      <c r="MSW2166" s="58"/>
      <c r="MSX2166" s="58"/>
      <c r="MSY2166" s="58"/>
      <c r="MSZ2166" s="58"/>
      <c r="MTA2166" s="58"/>
      <c r="MTB2166" s="58"/>
      <c r="MTC2166" s="58"/>
      <c r="MTD2166" s="58"/>
      <c r="MTE2166" s="58"/>
      <c r="MTF2166" s="58"/>
      <c r="MTG2166" s="58"/>
      <c r="MTH2166" s="58"/>
      <c r="MTI2166" s="58"/>
      <c r="MTJ2166" s="58"/>
      <c r="MTK2166" s="58"/>
      <c r="MTL2166" s="58"/>
      <c r="MTM2166" s="58"/>
      <c r="MTN2166" s="58"/>
      <c r="MTO2166" s="58"/>
      <c r="MTP2166" s="58"/>
      <c r="MTQ2166" s="58"/>
      <c r="MTR2166" s="58"/>
      <c r="MTS2166" s="58"/>
      <c r="MTT2166" s="58"/>
      <c r="MTU2166" s="58"/>
      <c r="MTV2166" s="58"/>
      <c r="MTW2166" s="58"/>
      <c r="MTX2166" s="58"/>
      <c r="MTY2166" s="58"/>
      <c r="MTZ2166" s="58"/>
      <c r="MUA2166" s="58"/>
      <c r="MUB2166" s="58"/>
      <c r="MUC2166" s="58"/>
      <c r="MUD2166" s="58"/>
      <c r="MUE2166" s="58"/>
      <c r="MUF2166" s="58"/>
      <c r="MUG2166" s="58"/>
      <c r="MUH2166" s="58"/>
      <c r="MUI2166" s="58"/>
      <c r="MUJ2166" s="58"/>
      <c r="MUK2166" s="58"/>
      <c r="MUL2166" s="58"/>
      <c r="MUM2166" s="58"/>
      <c r="MUN2166" s="58"/>
      <c r="MUO2166" s="58"/>
      <c r="MUP2166" s="58"/>
      <c r="MUQ2166" s="58"/>
      <c r="MUR2166" s="58"/>
      <c r="MUS2166" s="58"/>
      <c r="MUT2166" s="58"/>
      <c r="MUU2166" s="58"/>
      <c r="MUV2166" s="58"/>
      <c r="MUW2166" s="58"/>
      <c r="MUX2166" s="58"/>
      <c r="MUY2166" s="58"/>
      <c r="MUZ2166" s="58"/>
      <c r="MVA2166" s="58"/>
      <c r="MVB2166" s="58"/>
      <c r="MVC2166" s="58"/>
      <c r="MVD2166" s="58"/>
      <c r="MVE2166" s="58"/>
      <c r="MVF2166" s="58"/>
      <c r="MVG2166" s="58"/>
      <c r="MVH2166" s="58"/>
      <c r="MVI2166" s="58"/>
      <c r="MVJ2166" s="58"/>
      <c r="MVK2166" s="58"/>
      <c r="MVL2166" s="58"/>
      <c r="MVM2166" s="58"/>
      <c r="MVN2166" s="58"/>
      <c r="MVO2166" s="58"/>
      <c r="MVP2166" s="58"/>
      <c r="MVQ2166" s="58"/>
      <c r="MVR2166" s="58"/>
      <c r="MVS2166" s="58"/>
      <c r="MVT2166" s="58"/>
      <c r="MVU2166" s="58"/>
      <c r="MVV2166" s="58"/>
      <c r="MVW2166" s="58"/>
      <c r="MVX2166" s="58"/>
      <c r="MVY2166" s="58"/>
      <c r="MVZ2166" s="58"/>
      <c r="MWA2166" s="58"/>
      <c r="MWB2166" s="58"/>
      <c r="MWC2166" s="58"/>
      <c r="MWD2166" s="58"/>
      <c r="MWE2166" s="58"/>
      <c r="MWF2166" s="58"/>
      <c r="MWG2166" s="58"/>
      <c r="MWH2166" s="58"/>
      <c r="MWI2166" s="58"/>
      <c r="MWJ2166" s="58"/>
      <c r="MWK2166" s="58"/>
      <c r="MWL2166" s="58"/>
      <c r="MWM2166" s="58"/>
      <c r="MWN2166" s="58"/>
      <c r="MWO2166" s="58"/>
      <c r="MWP2166" s="58"/>
      <c r="MWQ2166" s="58"/>
      <c r="MWR2166" s="58"/>
      <c r="MWS2166" s="58"/>
      <c r="MWT2166" s="58"/>
      <c r="MWU2166" s="58"/>
      <c r="MWV2166" s="58"/>
      <c r="MWW2166" s="58"/>
      <c r="MWX2166" s="58"/>
      <c r="MWY2166" s="58"/>
      <c r="MWZ2166" s="58"/>
      <c r="MXA2166" s="58"/>
      <c r="MXB2166" s="58"/>
      <c r="MXC2166" s="58"/>
      <c r="MXD2166" s="58"/>
      <c r="MXE2166" s="58"/>
      <c r="MXF2166" s="58"/>
      <c r="MXG2166" s="58"/>
      <c r="MXH2166" s="58"/>
      <c r="MXI2166" s="58"/>
      <c r="MXJ2166" s="58"/>
      <c r="MXK2166" s="58"/>
      <c r="MXL2166" s="58"/>
      <c r="MXM2166" s="58"/>
      <c r="MXN2166" s="58"/>
      <c r="MXO2166" s="58"/>
      <c r="MXP2166" s="58"/>
      <c r="MXQ2166" s="58"/>
      <c r="MXR2166" s="58"/>
      <c r="MXS2166" s="58"/>
      <c r="MXT2166" s="58"/>
      <c r="MXU2166" s="58"/>
      <c r="MXV2166" s="58"/>
      <c r="MXW2166" s="58"/>
      <c r="MXX2166" s="58"/>
      <c r="MXY2166" s="58"/>
      <c r="MXZ2166" s="58"/>
      <c r="MYA2166" s="58"/>
      <c r="MYB2166" s="58"/>
      <c r="MYC2166" s="58"/>
      <c r="MYD2166" s="58"/>
      <c r="MYE2166" s="58"/>
      <c r="MYF2166" s="58"/>
      <c r="MYG2166" s="58"/>
      <c r="MYH2166" s="58"/>
      <c r="MYI2166" s="58"/>
      <c r="MYJ2166" s="58"/>
      <c r="MYK2166" s="58"/>
      <c r="MYL2166" s="58"/>
      <c r="MYM2166" s="58"/>
      <c r="MYN2166" s="58"/>
      <c r="MYO2166" s="58"/>
      <c r="MYP2166" s="58"/>
      <c r="MYQ2166" s="58"/>
      <c r="MYR2166" s="58"/>
      <c r="MYS2166" s="58"/>
      <c r="MYT2166" s="58"/>
      <c r="MYU2166" s="58"/>
      <c r="MYV2166" s="58"/>
      <c r="MYW2166" s="58"/>
      <c r="MYX2166" s="58"/>
      <c r="MYY2166" s="58"/>
      <c r="MYZ2166" s="58"/>
      <c r="MZA2166" s="58"/>
      <c r="MZB2166" s="58"/>
      <c r="MZC2166" s="58"/>
      <c r="MZD2166" s="58"/>
      <c r="MZE2166" s="58"/>
      <c r="MZF2166" s="58"/>
      <c r="MZG2166" s="58"/>
      <c r="MZH2166" s="58"/>
      <c r="MZI2166" s="58"/>
      <c r="MZJ2166" s="58"/>
      <c r="MZK2166" s="58"/>
      <c r="MZL2166" s="58"/>
      <c r="MZM2166" s="58"/>
      <c r="MZN2166" s="58"/>
      <c r="MZO2166" s="58"/>
      <c r="MZP2166" s="58"/>
      <c r="MZQ2166" s="58"/>
      <c r="MZR2166" s="58"/>
      <c r="MZS2166" s="58"/>
      <c r="MZT2166" s="58"/>
      <c r="MZU2166" s="58"/>
      <c r="MZV2166" s="58"/>
      <c r="MZW2166" s="58"/>
      <c r="MZX2166" s="58"/>
      <c r="MZY2166" s="58"/>
      <c r="MZZ2166" s="58"/>
      <c r="NAA2166" s="58"/>
      <c r="NAB2166" s="58"/>
      <c r="NAC2166" s="58"/>
      <c r="NAD2166" s="58"/>
      <c r="NAE2166" s="58"/>
      <c r="NAF2166" s="58"/>
      <c r="NAG2166" s="58"/>
      <c r="NAH2166" s="58"/>
      <c r="NAI2166" s="58"/>
      <c r="NAJ2166" s="58"/>
      <c r="NAK2166" s="58"/>
      <c r="NAL2166" s="58"/>
      <c r="NAM2166" s="58"/>
      <c r="NAN2166" s="58"/>
      <c r="NAO2166" s="58"/>
      <c r="NAP2166" s="58"/>
      <c r="NAQ2166" s="58"/>
      <c r="NAR2166" s="58"/>
      <c r="NAS2166" s="58"/>
      <c r="NAT2166" s="58"/>
      <c r="NAU2166" s="58"/>
      <c r="NAV2166" s="58"/>
      <c r="NAW2166" s="58"/>
      <c r="NAX2166" s="58"/>
      <c r="NAY2166" s="58"/>
      <c r="NAZ2166" s="58"/>
      <c r="NBA2166" s="58"/>
      <c r="NBB2166" s="58"/>
      <c r="NBC2166" s="58"/>
      <c r="NBD2166" s="58"/>
      <c r="NBE2166" s="58"/>
      <c r="NBF2166" s="58"/>
      <c r="NBG2166" s="58"/>
      <c r="NBH2166" s="58"/>
      <c r="NBI2166" s="58"/>
      <c r="NBJ2166" s="58"/>
      <c r="NBK2166" s="58"/>
      <c r="NBL2166" s="58"/>
      <c r="NBM2166" s="58"/>
      <c r="NBN2166" s="58"/>
      <c r="NBO2166" s="58"/>
      <c r="NBP2166" s="58"/>
      <c r="NBQ2166" s="58"/>
      <c r="NBR2166" s="58"/>
      <c r="NBS2166" s="58"/>
      <c r="NBT2166" s="58"/>
      <c r="NBU2166" s="58"/>
      <c r="NBV2166" s="58"/>
      <c r="NBW2166" s="58"/>
      <c r="NBX2166" s="58"/>
      <c r="NBY2166" s="58"/>
      <c r="NBZ2166" s="58"/>
      <c r="NCA2166" s="58"/>
      <c r="NCB2166" s="58"/>
      <c r="NCC2166" s="58"/>
      <c r="NCD2166" s="58"/>
      <c r="NCE2166" s="58"/>
      <c r="NCF2166" s="58"/>
      <c r="NCG2166" s="58"/>
      <c r="NCH2166" s="58"/>
      <c r="NCI2166" s="58"/>
      <c r="NCJ2166" s="58"/>
      <c r="NCK2166" s="58"/>
      <c r="NCL2166" s="58"/>
      <c r="NCM2166" s="58"/>
      <c r="NCN2166" s="58"/>
      <c r="NCO2166" s="58"/>
      <c r="NCP2166" s="58"/>
      <c r="NCQ2166" s="58"/>
      <c r="NCR2166" s="58"/>
      <c r="NCS2166" s="58"/>
      <c r="NCT2166" s="58"/>
      <c r="NCU2166" s="58"/>
      <c r="NCV2166" s="58"/>
      <c r="NCW2166" s="58"/>
      <c r="NCX2166" s="58"/>
      <c r="NCY2166" s="58"/>
      <c r="NCZ2166" s="58"/>
      <c r="NDA2166" s="58"/>
      <c r="NDB2166" s="58"/>
      <c r="NDC2166" s="58"/>
      <c r="NDD2166" s="58"/>
      <c r="NDE2166" s="58"/>
      <c r="NDF2166" s="58"/>
      <c r="NDG2166" s="58"/>
      <c r="NDH2166" s="58"/>
      <c r="NDI2166" s="58"/>
      <c r="NDJ2166" s="58"/>
      <c r="NDK2166" s="58"/>
      <c r="NDL2166" s="58"/>
      <c r="NDM2166" s="58"/>
      <c r="NDN2166" s="58"/>
      <c r="NDO2166" s="58"/>
      <c r="NDP2166" s="58"/>
      <c r="NDQ2166" s="58"/>
      <c r="NDR2166" s="58"/>
      <c r="NDS2166" s="58"/>
      <c r="NDT2166" s="58"/>
      <c r="NDU2166" s="58"/>
      <c r="NDV2166" s="58"/>
      <c r="NDW2166" s="58"/>
      <c r="NDX2166" s="58"/>
      <c r="NDY2166" s="58"/>
      <c r="NDZ2166" s="58"/>
      <c r="NEA2166" s="58"/>
      <c r="NEB2166" s="58"/>
      <c r="NEC2166" s="58"/>
      <c r="NED2166" s="58"/>
      <c r="NEE2166" s="58"/>
      <c r="NEF2166" s="58"/>
      <c r="NEG2166" s="58"/>
      <c r="NEH2166" s="58"/>
      <c r="NEI2166" s="58"/>
      <c r="NEJ2166" s="58"/>
      <c r="NEK2166" s="58"/>
      <c r="NEL2166" s="58"/>
      <c r="NEM2166" s="58"/>
      <c r="NEN2166" s="58"/>
      <c r="NEO2166" s="58"/>
      <c r="NEP2166" s="58"/>
      <c r="NEQ2166" s="58"/>
      <c r="NER2166" s="58"/>
      <c r="NES2166" s="58"/>
      <c r="NET2166" s="58"/>
      <c r="NEU2166" s="58"/>
      <c r="NEV2166" s="58"/>
      <c r="NEW2166" s="58"/>
      <c r="NEX2166" s="58"/>
      <c r="NEY2166" s="58"/>
      <c r="NEZ2166" s="58"/>
      <c r="NFA2166" s="58"/>
      <c r="NFB2166" s="58"/>
      <c r="NFC2166" s="58"/>
      <c r="NFD2166" s="58"/>
      <c r="NFE2166" s="58"/>
      <c r="NFF2166" s="58"/>
      <c r="NFG2166" s="58"/>
      <c r="NFH2166" s="58"/>
      <c r="NFI2166" s="58"/>
      <c r="NFJ2166" s="58"/>
      <c r="NFK2166" s="58"/>
      <c r="NFL2166" s="58"/>
      <c r="NFM2166" s="58"/>
      <c r="NFN2166" s="58"/>
      <c r="NFO2166" s="58"/>
      <c r="NFP2166" s="58"/>
      <c r="NFQ2166" s="58"/>
      <c r="NFR2166" s="58"/>
      <c r="NFS2166" s="58"/>
      <c r="NFT2166" s="58"/>
      <c r="NFU2166" s="58"/>
      <c r="NFV2166" s="58"/>
      <c r="NFW2166" s="58"/>
      <c r="NFX2166" s="58"/>
      <c r="NFY2166" s="58"/>
      <c r="NFZ2166" s="58"/>
      <c r="NGA2166" s="58"/>
      <c r="NGB2166" s="58"/>
      <c r="NGC2166" s="58"/>
      <c r="NGD2166" s="58"/>
      <c r="NGE2166" s="58"/>
      <c r="NGF2166" s="58"/>
      <c r="NGG2166" s="58"/>
      <c r="NGH2166" s="58"/>
      <c r="NGI2166" s="58"/>
      <c r="NGJ2166" s="58"/>
      <c r="NGK2166" s="58"/>
      <c r="NGL2166" s="58"/>
      <c r="NGM2166" s="58"/>
      <c r="NGN2166" s="58"/>
      <c r="NGO2166" s="58"/>
      <c r="NGP2166" s="58"/>
      <c r="NGQ2166" s="58"/>
      <c r="NGR2166" s="58"/>
      <c r="NGS2166" s="58"/>
      <c r="NGT2166" s="58"/>
      <c r="NGU2166" s="58"/>
      <c r="NGV2166" s="58"/>
      <c r="NGW2166" s="58"/>
      <c r="NGX2166" s="58"/>
      <c r="NGY2166" s="58"/>
      <c r="NGZ2166" s="58"/>
      <c r="NHA2166" s="58"/>
      <c r="NHB2166" s="58"/>
      <c r="NHC2166" s="58"/>
      <c r="NHD2166" s="58"/>
      <c r="NHE2166" s="58"/>
      <c r="NHF2166" s="58"/>
      <c r="NHG2166" s="58"/>
      <c r="NHH2166" s="58"/>
      <c r="NHI2166" s="58"/>
      <c r="NHJ2166" s="58"/>
      <c r="NHK2166" s="58"/>
      <c r="NHL2166" s="58"/>
      <c r="NHM2166" s="58"/>
      <c r="NHN2166" s="58"/>
      <c r="NHO2166" s="58"/>
      <c r="NHP2166" s="58"/>
      <c r="NHQ2166" s="58"/>
      <c r="NHR2166" s="58"/>
      <c r="NHS2166" s="58"/>
      <c r="NHT2166" s="58"/>
      <c r="NHU2166" s="58"/>
      <c r="NHV2166" s="58"/>
      <c r="NHW2166" s="58"/>
      <c r="NHX2166" s="58"/>
      <c r="NHY2166" s="58"/>
      <c r="NHZ2166" s="58"/>
      <c r="NIA2166" s="58"/>
      <c r="NIB2166" s="58"/>
      <c r="NIC2166" s="58"/>
      <c r="NID2166" s="58"/>
      <c r="NIE2166" s="58"/>
      <c r="NIF2166" s="58"/>
      <c r="NIG2166" s="58"/>
      <c r="NIH2166" s="58"/>
      <c r="NII2166" s="58"/>
      <c r="NIJ2166" s="58"/>
      <c r="NIK2166" s="58"/>
      <c r="NIL2166" s="58"/>
      <c r="NIM2166" s="58"/>
      <c r="NIN2166" s="58"/>
      <c r="NIO2166" s="58"/>
      <c r="NIP2166" s="58"/>
      <c r="NIQ2166" s="58"/>
      <c r="NIR2166" s="58"/>
      <c r="NIS2166" s="58"/>
      <c r="NIT2166" s="58"/>
      <c r="NIU2166" s="58"/>
      <c r="NIV2166" s="58"/>
      <c r="NIW2166" s="58"/>
      <c r="NIX2166" s="58"/>
      <c r="NIY2166" s="58"/>
      <c r="NIZ2166" s="58"/>
      <c r="NJA2166" s="58"/>
      <c r="NJB2166" s="58"/>
      <c r="NJC2166" s="58"/>
      <c r="NJD2166" s="58"/>
      <c r="NJE2166" s="58"/>
      <c r="NJF2166" s="58"/>
      <c r="NJG2166" s="58"/>
      <c r="NJH2166" s="58"/>
      <c r="NJI2166" s="58"/>
      <c r="NJJ2166" s="58"/>
      <c r="NJK2166" s="58"/>
      <c r="NJL2166" s="58"/>
      <c r="NJM2166" s="58"/>
      <c r="NJN2166" s="58"/>
      <c r="NJO2166" s="58"/>
      <c r="NJP2166" s="58"/>
      <c r="NJQ2166" s="58"/>
      <c r="NJR2166" s="58"/>
      <c r="NJS2166" s="58"/>
      <c r="NJT2166" s="58"/>
      <c r="NJU2166" s="58"/>
      <c r="NJV2166" s="58"/>
      <c r="NJW2166" s="58"/>
      <c r="NJX2166" s="58"/>
      <c r="NJY2166" s="58"/>
      <c r="NJZ2166" s="58"/>
      <c r="NKA2166" s="58"/>
      <c r="NKB2166" s="58"/>
      <c r="NKC2166" s="58"/>
      <c r="NKD2166" s="58"/>
      <c r="NKE2166" s="58"/>
      <c r="NKF2166" s="58"/>
      <c r="NKG2166" s="58"/>
      <c r="NKH2166" s="58"/>
      <c r="NKI2166" s="58"/>
      <c r="NKJ2166" s="58"/>
      <c r="NKK2166" s="58"/>
      <c r="NKL2166" s="58"/>
      <c r="NKM2166" s="58"/>
      <c r="NKN2166" s="58"/>
      <c r="NKO2166" s="58"/>
      <c r="NKP2166" s="58"/>
      <c r="NKQ2166" s="58"/>
      <c r="NKR2166" s="58"/>
      <c r="NKS2166" s="58"/>
      <c r="NKT2166" s="58"/>
      <c r="NKU2166" s="58"/>
      <c r="NKV2166" s="58"/>
      <c r="NKW2166" s="58"/>
      <c r="NKX2166" s="58"/>
      <c r="NKY2166" s="58"/>
      <c r="NKZ2166" s="58"/>
      <c r="NLA2166" s="58"/>
      <c r="NLB2166" s="58"/>
      <c r="NLC2166" s="58"/>
      <c r="NLD2166" s="58"/>
      <c r="NLE2166" s="58"/>
      <c r="NLF2166" s="58"/>
      <c r="NLG2166" s="58"/>
      <c r="NLH2166" s="58"/>
      <c r="NLI2166" s="58"/>
      <c r="NLJ2166" s="58"/>
      <c r="NLK2166" s="58"/>
      <c r="NLL2166" s="58"/>
      <c r="NLM2166" s="58"/>
      <c r="NLN2166" s="58"/>
      <c r="NLO2166" s="58"/>
      <c r="NLP2166" s="58"/>
      <c r="NLQ2166" s="58"/>
      <c r="NLR2166" s="58"/>
      <c r="NLS2166" s="58"/>
      <c r="NLT2166" s="58"/>
      <c r="NLU2166" s="58"/>
      <c r="NLV2166" s="58"/>
      <c r="NLW2166" s="58"/>
      <c r="NLX2166" s="58"/>
      <c r="NLY2166" s="58"/>
      <c r="NLZ2166" s="58"/>
      <c r="NMA2166" s="58"/>
      <c r="NMB2166" s="58"/>
      <c r="NMC2166" s="58"/>
      <c r="NMD2166" s="58"/>
      <c r="NME2166" s="58"/>
      <c r="NMF2166" s="58"/>
      <c r="NMG2166" s="58"/>
      <c r="NMH2166" s="58"/>
      <c r="NMI2166" s="58"/>
      <c r="NMJ2166" s="58"/>
      <c r="NMK2166" s="58"/>
      <c r="NML2166" s="58"/>
      <c r="NMM2166" s="58"/>
      <c r="NMN2166" s="58"/>
      <c r="NMO2166" s="58"/>
      <c r="NMP2166" s="58"/>
      <c r="NMQ2166" s="58"/>
      <c r="NMR2166" s="58"/>
      <c r="NMS2166" s="58"/>
      <c r="NMT2166" s="58"/>
      <c r="NMU2166" s="58"/>
      <c r="NMV2166" s="58"/>
      <c r="NMW2166" s="58"/>
      <c r="NMX2166" s="58"/>
      <c r="NMY2166" s="58"/>
      <c r="NMZ2166" s="58"/>
      <c r="NNA2166" s="58"/>
      <c r="NNB2166" s="58"/>
      <c r="NNC2166" s="58"/>
      <c r="NND2166" s="58"/>
      <c r="NNE2166" s="58"/>
      <c r="NNF2166" s="58"/>
      <c r="NNG2166" s="58"/>
      <c r="NNH2166" s="58"/>
      <c r="NNI2166" s="58"/>
      <c r="NNJ2166" s="58"/>
      <c r="NNK2166" s="58"/>
      <c r="NNL2166" s="58"/>
      <c r="NNM2166" s="58"/>
      <c r="NNN2166" s="58"/>
      <c r="NNO2166" s="58"/>
      <c r="NNP2166" s="58"/>
      <c r="NNQ2166" s="58"/>
      <c r="NNR2166" s="58"/>
      <c r="NNS2166" s="58"/>
      <c r="NNT2166" s="58"/>
      <c r="NNU2166" s="58"/>
      <c r="NNV2166" s="58"/>
      <c r="NNW2166" s="58"/>
      <c r="NNX2166" s="58"/>
      <c r="NNY2166" s="58"/>
      <c r="NNZ2166" s="58"/>
      <c r="NOA2166" s="58"/>
      <c r="NOB2166" s="58"/>
      <c r="NOC2166" s="58"/>
      <c r="NOD2166" s="58"/>
      <c r="NOE2166" s="58"/>
      <c r="NOF2166" s="58"/>
      <c r="NOG2166" s="58"/>
      <c r="NOH2166" s="58"/>
      <c r="NOI2166" s="58"/>
      <c r="NOJ2166" s="58"/>
      <c r="NOK2166" s="58"/>
      <c r="NOL2166" s="58"/>
      <c r="NOM2166" s="58"/>
      <c r="NON2166" s="58"/>
      <c r="NOO2166" s="58"/>
      <c r="NOP2166" s="58"/>
      <c r="NOQ2166" s="58"/>
      <c r="NOR2166" s="58"/>
      <c r="NOS2166" s="58"/>
      <c r="NOT2166" s="58"/>
      <c r="NOU2166" s="58"/>
      <c r="NOV2166" s="58"/>
      <c r="NOW2166" s="58"/>
      <c r="NOX2166" s="58"/>
      <c r="NOY2166" s="58"/>
      <c r="NOZ2166" s="58"/>
      <c r="NPA2166" s="58"/>
      <c r="NPB2166" s="58"/>
      <c r="NPC2166" s="58"/>
      <c r="NPD2166" s="58"/>
      <c r="NPE2166" s="58"/>
      <c r="NPF2166" s="58"/>
      <c r="NPG2166" s="58"/>
      <c r="NPH2166" s="58"/>
      <c r="NPI2166" s="58"/>
      <c r="NPJ2166" s="58"/>
      <c r="NPK2166" s="58"/>
      <c r="NPL2166" s="58"/>
      <c r="NPM2166" s="58"/>
      <c r="NPN2166" s="58"/>
      <c r="NPO2166" s="58"/>
      <c r="NPP2166" s="58"/>
      <c r="NPQ2166" s="58"/>
      <c r="NPR2166" s="58"/>
      <c r="NPS2166" s="58"/>
      <c r="NPT2166" s="58"/>
      <c r="NPU2166" s="58"/>
      <c r="NPV2166" s="58"/>
      <c r="NPW2166" s="58"/>
      <c r="NPX2166" s="58"/>
      <c r="NPY2166" s="58"/>
      <c r="NPZ2166" s="58"/>
      <c r="NQA2166" s="58"/>
      <c r="NQB2166" s="58"/>
      <c r="NQC2166" s="58"/>
      <c r="NQD2166" s="58"/>
      <c r="NQE2166" s="58"/>
      <c r="NQF2166" s="58"/>
      <c r="NQG2166" s="58"/>
      <c r="NQH2166" s="58"/>
      <c r="NQI2166" s="58"/>
      <c r="NQJ2166" s="58"/>
      <c r="NQK2166" s="58"/>
      <c r="NQL2166" s="58"/>
      <c r="NQM2166" s="58"/>
      <c r="NQN2166" s="58"/>
      <c r="NQO2166" s="58"/>
      <c r="NQP2166" s="58"/>
      <c r="NQQ2166" s="58"/>
      <c r="NQR2166" s="58"/>
      <c r="NQS2166" s="58"/>
      <c r="NQT2166" s="58"/>
      <c r="NQU2166" s="58"/>
      <c r="NQV2166" s="58"/>
      <c r="NQW2166" s="58"/>
      <c r="NQX2166" s="58"/>
      <c r="NQY2166" s="58"/>
      <c r="NQZ2166" s="58"/>
      <c r="NRA2166" s="58"/>
      <c r="NRB2166" s="58"/>
      <c r="NRC2166" s="58"/>
      <c r="NRD2166" s="58"/>
      <c r="NRE2166" s="58"/>
      <c r="NRF2166" s="58"/>
      <c r="NRG2166" s="58"/>
      <c r="NRH2166" s="58"/>
      <c r="NRI2166" s="58"/>
      <c r="NRJ2166" s="58"/>
      <c r="NRK2166" s="58"/>
      <c r="NRL2166" s="58"/>
      <c r="NRM2166" s="58"/>
      <c r="NRN2166" s="58"/>
      <c r="NRO2166" s="58"/>
      <c r="NRP2166" s="58"/>
      <c r="NRQ2166" s="58"/>
      <c r="NRR2166" s="58"/>
      <c r="NRS2166" s="58"/>
      <c r="NRT2166" s="58"/>
      <c r="NRU2166" s="58"/>
      <c r="NRV2166" s="58"/>
      <c r="NRW2166" s="58"/>
      <c r="NRX2166" s="58"/>
      <c r="NRY2166" s="58"/>
      <c r="NRZ2166" s="58"/>
      <c r="NSA2166" s="58"/>
      <c r="NSB2166" s="58"/>
      <c r="NSC2166" s="58"/>
      <c r="NSD2166" s="58"/>
      <c r="NSE2166" s="58"/>
      <c r="NSF2166" s="58"/>
      <c r="NSG2166" s="58"/>
      <c r="NSH2166" s="58"/>
      <c r="NSI2166" s="58"/>
      <c r="NSJ2166" s="58"/>
      <c r="NSK2166" s="58"/>
      <c r="NSL2166" s="58"/>
      <c r="NSM2166" s="58"/>
      <c r="NSN2166" s="58"/>
      <c r="NSO2166" s="58"/>
      <c r="NSP2166" s="58"/>
      <c r="NSQ2166" s="58"/>
      <c r="NSR2166" s="58"/>
      <c r="NSS2166" s="58"/>
      <c r="NST2166" s="58"/>
      <c r="NSU2166" s="58"/>
      <c r="NSV2166" s="58"/>
      <c r="NSW2166" s="58"/>
      <c r="NSX2166" s="58"/>
      <c r="NSY2166" s="58"/>
      <c r="NSZ2166" s="58"/>
      <c r="NTA2166" s="58"/>
      <c r="NTB2166" s="58"/>
      <c r="NTC2166" s="58"/>
      <c r="NTD2166" s="58"/>
      <c r="NTE2166" s="58"/>
      <c r="NTF2166" s="58"/>
      <c r="NTG2166" s="58"/>
      <c r="NTH2166" s="58"/>
      <c r="NTI2166" s="58"/>
      <c r="NTJ2166" s="58"/>
      <c r="NTK2166" s="58"/>
      <c r="NTL2166" s="58"/>
      <c r="NTM2166" s="58"/>
      <c r="NTN2166" s="58"/>
      <c r="NTO2166" s="58"/>
      <c r="NTP2166" s="58"/>
      <c r="NTQ2166" s="58"/>
      <c r="NTR2166" s="58"/>
      <c r="NTS2166" s="58"/>
      <c r="NTT2166" s="58"/>
      <c r="NTU2166" s="58"/>
      <c r="NTV2166" s="58"/>
      <c r="NTW2166" s="58"/>
      <c r="NTX2166" s="58"/>
      <c r="NTY2166" s="58"/>
      <c r="NTZ2166" s="58"/>
      <c r="NUA2166" s="58"/>
      <c r="NUB2166" s="58"/>
      <c r="NUC2166" s="58"/>
      <c r="NUD2166" s="58"/>
      <c r="NUE2166" s="58"/>
      <c r="NUF2166" s="58"/>
      <c r="NUG2166" s="58"/>
      <c r="NUH2166" s="58"/>
      <c r="NUI2166" s="58"/>
      <c r="NUJ2166" s="58"/>
      <c r="NUK2166" s="58"/>
      <c r="NUL2166" s="58"/>
      <c r="NUM2166" s="58"/>
      <c r="NUN2166" s="58"/>
      <c r="NUO2166" s="58"/>
      <c r="NUP2166" s="58"/>
      <c r="NUQ2166" s="58"/>
      <c r="NUR2166" s="58"/>
      <c r="NUS2166" s="58"/>
      <c r="NUT2166" s="58"/>
      <c r="NUU2166" s="58"/>
      <c r="NUV2166" s="58"/>
      <c r="NUW2166" s="58"/>
      <c r="NUX2166" s="58"/>
      <c r="NUY2166" s="58"/>
      <c r="NUZ2166" s="58"/>
      <c r="NVA2166" s="58"/>
      <c r="NVB2166" s="58"/>
      <c r="NVC2166" s="58"/>
      <c r="NVD2166" s="58"/>
      <c r="NVE2166" s="58"/>
      <c r="NVF2166" s="58"/>
      <c r="NVG2166" s="58"/>
      <c r="NVH2166" s="58"/>
      <c r="NVI2166" s="58"/>
      <c r="NVJ2166" s="58"/>
      <c r="NVK2166" s="58"/>
      <c r="NVL2166" s="58"/>
      <c r="NVM2166" s="58"/>
      <c r="NVN2166" s="58"/>
      <c r="NVO2166" s="58"/>
      <c r="NVP2166" s="58"/>
      <c r="NVQ2166" s="58"/>
      <c r="NVR2166" s="58"/>
      <c r="NVS2166" s="58"/>
      <c r="NVT2166" s="58"/>
      <c r="NVU2166" s="58"/>
      <c r="NVV2166" s="58"/>
      <c r="NVW2166" s="58"/>
      <c r="NVX2166" s="58"/>
      <c r="NVY2166" s="58"/>
      <c r="NVZ2166" s="58"/>
      <c r="NWA2166" s="58"/>
      <c r="NWB2166" s="58"/>
      <c r="NWC2166" s="58"/>
      <c r="NWD2166" s="58"/>
      <c r="NWE2166" s="58"/>
      <c r="NWF2166" s="58"/>
      <c r="NWG2166" s="58"/>
      <c r="NWH2166" s="58"/>
      <c r="NWI2166" s="58"/>
      <c r="NWJ2166" s="58"/>
      <c r="NWK2166" s="58"/>
      <c r="NWL2166" s="58"/>
      <c r="NWM2166" s="58"/>
      <c r="NWN2166" s="58"/>
      <c r="NWO2166" s="58"/>
      <c r="NWP2166" s="58"/>
      <c r="NWQ2166" s="58"/>
      <c r="NWR2166" s="58"/>
      <c r="NWS2166" s="58"/>
      <c r="NWT2166" s="58"/>
      <c r="NWU2166" s="58"/>
      <c r="NWV2166" s="58"/>
      <c r="NWW2166" s="58"/>
      <c r="NWX2166" s="58"/>
      <c r="NWY2166" s="58"/>
      <c r="NWZ2166" s="58"/>
      <c r="NXA2166" s="58"/>
      <c r="NXB2166" s="58"/>
      <c r="NXC2166" s="58"/>
      <c r="NXD2166" s="58"/>
      <c r="NXE2166" s="58"/>
      <c r="NXF2166" s="58"/>
      <c r="NXG2166" s="58"/>
      <c r="NXH2166" s="58"/>
      <c r="NXI2166" s="58"/>
      <c r="NXJ2166" s="58"/>
      <c r="NXK2166" s="58"/>
      <c r="NXL2166" s="58"/>
      <c r="NXM2166" s="58"/>
      <c r="NXN2166" s="58"/>
      <c r="NXO2166" s="58"/>
      <c r="NXP2166" s="58"/>
      <c r="NXQ2166" s="58"/>
      <c r="NXR2166" s="58"/>
      <c r="NXS2166" s="58"/>
      <c r="NXT2166" s="58"/>
      <c r="NXU2166" s="58"/>
      <c r="NXV2166" s="58"/>
      <c r="NXW2166" s="58"/>
      <c r="NXX2166" s="58"/>
      <c r="NXY2166" s="58"/>
      <c r="NXZ2166" s="58"/>
      <c r="NYA2166" s="58"/>
      <c r="NYB2166" s="58"/>
      <c r="NYC2166" s="58"/>
      <c r="NYD2166" s="58"/>
      <c r="NYE2166" s="58"/>
      <c r="NYF2166" s="58"/>
      <c r="NYG2166" s="58"/>
      <c r="NYH2166" s="58"/>
      <c r="NYI2166" s="58"/>
      <c r="NYJ2166" s="58"/>
      <c r="NYK2166" s="58"/>
      <c r="NYL2166" s="58"/>
      <c r="NYM2166" s="58"/>
      <c r="NYN2166" s="58"/>
      <c r="NYO2166" s="58"/>
      <c r="NYP2166" s="58"/>
      <c r="NYQ2166" s="58"/>
      <c r="NYR2166" s="58"/>
      <c r="NYS2166" s="58"/>
      <c r="NYT2166" s="58"/>
      <c r="NYU2166" s="58"/>
      <c r="NYV2166" s="58"/>
      <c r="NYW2166" s="58"/>
      <c r="NYX2166" s="58"/>
      <c r="NYY2166" s="58"/>
      <c r="NYZ2166" s="58"/>
      <c r="NZA2166" s="58"/>
      <c r="NZB2166" s="58"/>
      <c r="NZC2166" s="58"/>
      <c r="NZD2166" s="58"/>
      <c r="NZE2166" s="58"/>
      <c r="NZF2166" s="58"/>
      <c r="NZG2166" s="58"/>
      <c r="NZH2166" s="58"/>
      <c r="NZI2166" s="58"/>
      <c r="NZJ2166" s="58"/>
      <c r="NZK2166" s="58"/>
      <c r="NZL2166" s="58"/>
      <c r="NZM2166" s="58"/>
      <c r="NZN2166" s="58"/>
      <c r="NZO2166" s="58"/>
      <c r="NZP2166" s="58"/>
      <c r="NZQ2166" s="58"/>
      <c r="NZR2166" s="58"/>
      <c r="NZS2166" s="58"/>
      <c r="NZT2166" s="58"/>
      <c r="NZU2166" s="58"/>
      <c r="NZV2166" s="58"/>
      <c r="NZW2166" s="58"/>
      <c r="NZX2166" s="58"/>
      <c r="NZY2166" s="58"/>
      <c r="NZZ2166" s="58"/>
      <c r="OAA2166" s="58"/>
      <c r="OAB2166" s="58"/>
      <c r="OAC2166" s="58"/>
      <c r="OAD2166" s="58"/>
      <c r="OAE2166" s="58"/>
      <c r="OAF2166" s="58"/>
      <c r="OAG2166" s="58"/>
      <c r="OAH2166" s="58"/>
      <c r="OAI2166" s="58"/>
      <c r="OAJ2166" s="58"/>
      <c r="OAK2166" s="58"/>
      <c r="OAL2166" s="58"/>
      <c r="OAM2166" s="58"/>
      <c r="OAN2166" s="58"/>
      <c r="OAO2166" s="58"/>
      <c r="OAP2166" s="58"/>
      <c r="OAQ2166" s="58"/>
      <c r="OAR2166" s="58"/>
      <c r="OAS2166" s="58"/>
      <c r="OAT2166" s="58"/>
      <c r="OAU2166" s="58"/>
      <c r="OAV2166" s="58"/>
      <c r="OAW2166" s="58"/>
      <c r="OAX2166" s="58"/>
      <c r="OAY2166" s="58"/>
      <c r="OAZ2166" s="58"/>
      <c r="OBA2166" s="58"/>
      <c r="OBB2166" s="58"/>
      <c r="OBC2166" s="58"/>
      <c r="OBD2166" s="58"/>
      <c r="OBE2166" s="58"/>
      <c r="OBF2166" s="58"/>
      <c r="OBG2166" s="58"/>
      <c r="OBH2166" s="58"/>
      <c r="OBI2166" s="58"/>
      <c r="OBJ2166" s="58"/>
      <c r="OBK2166" s="58"/>
      <c r="OBL2166" s="58"/>
      <c r="OBM2166" s="58"/>
      <c r="OBN2166" s="58"/>
      <c r="OBO2166" s="58"/>
      <c r="OBP2166" s="58"/>
      <c r="OBQ2166" s="58"/>
      <c r="OBR2166" s="58"/>
      <c r="OBS2166" s="58"/>
      <c r="OBT2166" s="58"/>
      <c r="OBU2166" s="58"/>
      <c r="OBV2166" s="58"/>
      <c r="OBW2166" s="58"/>
      <c r="OBX2166" s="58"/>
      <c r="OBY2166" s="58"/>
      <c r="OBZ2166" s="58"/>
      <c r="OCA2166" s="58"/>
      <c r="OCB2166" s="58"/>
      <c r="OCC2166" s="58"/>
      <c r="OCD2166" s="58"/>
      <c r="OCE2166" s="58"/>
      <c r="OCF2166" s="58"/>
      <c r="OCG2166" s="58"/>
      <c r="OCH2166" s="58"/>
      <c r="OCI2166" s="58"/>
      <c r="OCJ2166" s="58"/>
      <c r="OCK2166" s="58"/>
      <c r="OCL2166" s="58"/>
      <c r="OCM2166" s="58"/>
      <c r="OCN2166" s="58"/>
      <c r="OCO2166" s="58"/>
      <c r="OCP2166" s="58"/>
      <c r="OCQ2166" s="58"/>
      <c r="OCR2166" s="58"/>
      <c r="OCS2166" s="58"/>
      <c r="OCT2166" s="58"/>
      <c r="OCU2166" s="58"/>
      <c r="OCV2166" s="58"/>
      <c r="OCW2166" s="58"/>
      <c r="OCX2166" s="58"/>
      <c r="OCY2166" s="58"/>
      <c r="OCZ2166" s="58"/>
      <c r="ODA2166" s="58"/>
      <c r="ODB2166" s="58"/>
      <c r="ODC2166" s="58"/>
      <c r="ODD2166" s="58"/>
      <c r="ODE2166" s="58"/>
      <c r="ODF2166" s="58"/>
      <c r="ODG2166" s="58"/>
      <c r="ODH2166" s="58"/>
      <c r="ODI2166" s="58"/>
      <c r="ODJ2166" s="58"/>
      <c r="ODK2166" s="58"/>
      <c r="ODL2166" s="58"/>
      <c r="ODM2166" s="58"/>
      <c r="ODN2166" s="58"/>
      <c r="ODO2166" s="58"/>
      <c r="ODP2166" s="58"/>
      <c r="ODQ2166" s="58"/>
      <c r="ODR2166" s="58"/>
      <c r="ODS2166" s="58"/>
      <c r="ODT2166" s="58"/>
      <c r="ODU2166" s="58"/>
      <c r="ODV2166" s="58"/>
      <c r="ODW2166" s="58"/>
      <c r="ODX2166" s="58"/>
      <c r="ODY2166" s="58"/>
      <c r="ODZ2166" s="58"/>
      <c r="OEA2166" s="58"/>
      <c r="OEB2166" s="58"/>
      <c r="OEC2166" s="58"/>
      <c r="OED2166" s="58"/>
      <c r="OEE2166" s="58"/>
      <c r="OEF2166" s="58"/>
      <c r="OEG2166" s="58"/>
      <c r="OEH2166" s="58"/>
      <c r="OEI2166" s="58"/>
      <c r="OEJ2166" s="58"/>
      <c r="OEK2166" s="58"/>
      <c r="OEL2166" s="58"/>
      <c r="OEM2166" s="58"/>
      <c r="OEN2166" s="58"/>
      <c r="OEO2166" s="58"/>
      <c r="OEP2166" s="58"/>
      <c r="OEQ2166" s="58"/>
      <c r="OER2166" s="58"/>
      <c r="OES2166" s="58"/>
      <c r="OET2166" s="58"/>
      <c r="OEU2166" s="58"/>
      <c r="OEV2166" s="58"/>
      <c r="OEW2166" s="58"/>
      <c r="OEX2166" s="58"/>
      <c r="OEY2166" s="58"/>
      <c r="OEZ2166" s="58"/>
      <c r="OFA2166" s="58"/>
      <c r="OFB2166" s="58"/>
      <c r="OFC2166" s="58"/>
      <c r="OFD2166" s="58"/>
      <c r="OFE2166" s="58"/>
      <c r="OFF2166" s="58"/>
      <c r="OFG2166" s="58"/>
      <c r="OFH2166" s="58"/>
      <c r="OFI2166" s="58"/>
      <c r="OFJ2166" s="58"/>
      <c r="OFK2166" s="58"/>
      <c r="OFL2166" s="58"/>
      <c r="OFM2166" s="58"/>
      <c r="OFN2166" s="58"/>
      <c r="OFO2166" s="58"/>
      <c r="OFP2166" s="58"/>
      <c r="OFQ2166" s="58"/>
      <c r="OFR2166" s="58"/>
      <c r="OFS2166" s="58"/>
      <c r="OFT2166" s="58"/>
      <c r="OFU2166" s="58"/>
      <c r="OFV2166" s="58"/>
      <c r="OFW2166" s="58"/>
      <c r="OFX2166" s="58"/>
      <c r="OFY2166" s="58"/>
      <c r="OFZ2166" s="58"/>
      <c r="OGA2166" s="58"/>
      <c r="OGB2166" s="58"/>
      <c r="OGC2166" s="58"/>
      <c r="OGD2166" s="58"/>
      <c r="OGE2166" s="58"/>
      <c r="OGF2166" s="58"/>
      <c r="OGG2166" s="58"/>
      <c r="OGH2166" s="58"/>
      <c r="OGI2166" s="58"/>
      <c r="OGJ2166" s="58"/>
      <c r="OGK2166" s="58"/>
      <c r="OGL2166" s="58"/>
      <c r="OGM2166" s="58"/>
      <c r="OGN2166" s="58"/>
      <c r="OGO2166" s="58"/>
      <c r="OGP2166" s="58"/>
      <c r="OGQ2166" s="58"/>
      <c r="OGR2166" s="58"/>
      <c r="OGS2166" s="58"/>
      <c r="OGT2166" s="58"/>
      <c r="OGU2166" s="58"/>
      <c r="OGV2166" s="58"/>
      <c r="OGW2166" s="58"/>
      <c r="OGX2166" s="58"/>
      <c r="OGY2166" s="58"/>
      <c r="OGZ2166" s="58"/>
      <c r="OHA2166" s="58"/>
      <c r="OHB2166" s="58"/>
      <c r="OHC2166" s="58"/>
      <c r="OHD2166" s="58"/>
      <c r="OHE2166" s="58"/>
      <c r="OHF2166" s="58"/>
      <c r="OHG2166" s="58"/>
      <c r="OHH2166" s="58"/>
      <c r="OHI2166" s="58"/>
      <c r="OHJ2166" s="58"/>
      <c r="OHK2166" s="58"/>
      <c r="OHL2166" s="58"/>
      <c r="OHM2166" s="58"/>
      <c r="OHN2166" s="58"/>
      <c r="OHO2166" s="58"/>
      <c r="OHP2166" s="58"/>
      <c r="OHQ2166" s="58"/>
      <c r="OHR2166" s="58"/>
      <c r="OHS2166" s="58"/>
      <c r="OHT2166" s="58"/>
      <c r="OHU2166" s="58"/>
      <c r="OHV2166" s="58"/>
      <c r="OHW2166" s="58"/>
      <c r="OHX2166" s="58"/>
      <c r="OHY2166" s="58"/>
      <c r="OHZ2166" s="58"/>
      <c r="OIA2166" s="58"/>
      <c r="OIB2166" s="58"/>
      <c r="OIC2166" s="58"/>
      <c r="OID2166" s="58"/>
      <c r="OIE2166" s="58"/>
      <c r="OIF2166" s="58"/>
      <c r="OIG2166" s="58"/>
      <c r="OIH2166" s="58"/>
      <c r="OII2166" s="58"/>
      <c r="OIJ2166" s="58"/>
      <c r="OIK2166" s="58"/>
      <c r="OIL2166" s="58"/>
      <c r="OIM2166" s="58"/>
      <c r="OIN2166" s="58"/>
      <c r="OIO2166" s="58"/>
      <c r="OIP2166" s="58"/>
      <c r="OIQ2166" s="58"/>
      <c r="OIR2166" s="58"/>
      <c r="OIS2166" s="58"/>
      <c r="OIT2166" s="58"/>
      <c r="OIU2166" s="58"/>
      <c r="OIV2166" s="58"/>
      <c r="OIW2166" s="58"/>
      <c r="OIX2166" s="58"/>
      <c r="OIY2166" s="58"/>
      <c r="OIZ2166" s="58"/>
      <c r="OJA2166" s="58"/>
      <c r="OJB2166" s="58"/>
      <c r="OJC2166" s="58"/>
      <c r="OJD2166" s="58"/>
      <c r="OJE2166" s="58"/>
      <c r="OJF2166" s="58"/>
      <c r="OJG2166" s="58"/>
      <c r="OJH2166" s="58"/>
      <c r="OJI2166" s="58"/>
      <c r="OJJ2166" s="58"/>
      <c r="OJK2166" s="58"/>
      <c r="OJL2166" s="58"/>
      <c r="OJM2166" s="58"/>
      <c r="OJN2166" s="58"/>
      <c r="OJO2166" s="58"/>
      <c r="OJP2166" s="58"/>
      <c r="OJQ2166" s="58"/>
      <c r="OJR2166" s="58"/>
      <c r="OJS2166" s="58"/>
      <c r="OJT2166" s="58"/>
      <c r="OJU2166" s="58"/>
      <c r="OJV2166" s="58"/>
      <c r="OJW2166" s="58"/>
      <c r="OJX2166" s="58"/>
      <c r="OJY2166" s="58"/>
      <c r="OJZ2166" s="58"/>
      <c r="OKA2166" s="58"/>
      <c r="OKB2166" s="58"/>
      <c r="OKC2166" s="58"/>
      <c r="OKD2166" s="58"/>
      <c r="OKE2166" s="58"/>
      <c r="OKF2166" s="58"/>
      <c r="OKG2166" s="58"/>
      <c r="OKH2166" s="58"/>
      <c r="OKI2166" s="58"/>
      <c r="OKJ2166" s="58"/>
      <c r="OKK2166" s="58"/>
      <c r="OKL2166" s="58"/>
      <c r="OKM2166" s="58"/>
      <c r="OKN2166" s="58"/>
      <c r="OKO2166" s="58"/>
      <c r="OKP2166" s="58"/>
      <c r="OKQ2166" s="58"/>
      <c r="OKR2166" s="58"/>
      <c r="OKS2166" s="58"/>
      <c r="OKT2166" s="58"/>
      <c r="OKU2166" s="58"/>
      <c r="OKV2166" s="58"/>
      <c r="OKW2166" s="58"/>
      <c r="OKX2166" s="58"/>
      <c r="OKY2166" s="58"/>
      <c r="OKZ2166" s="58"/>
      <c r="OLA2166" s="58"/>
      <c r="OLB2166" s="58"/>
      <c r="OLC2166" s="58"/>
      <c r="OLD2166" s="58"/>
      <c r="OLE2166" s="58"/>
      <c r="OLF2166" s="58"/>
      <c r="OLG2166" s="58"/>
      <c r="OLH2166" s="58"/>
      <c r="OLI2166" s="58"/>
      <c r="OLJ2166" s="58"/>
      <c r="OLK2166" s="58"/>
      <c r="OLL2166" s="58"/>
      <c r="OLM2166" s="58"/>
      <c r="OLN2166" s="58"/>
      <c r="OLO2166" s="58"/>
      <c r="OLP2166" s="58"/>
      <c r="OLQ2166" s="58"/>
      <c r="OLR2166" s="58"/>
      <c r="OLS2166" s="58"/>
      <c r="OLT2166" s="58"/>
      <c r="OLU2166" s="58"/>
      <c r="OLV2166" s="58"/>
      <c r="OLW2166" s="58"/>
      <c r="OLX2166" s="58"/>
      <c r="OLY2166" s="58"/>
      <c r="OLZ2166" s="58"/>
      <c r="OMA2166" s="58"/>
      <c r="OMB2166" s="58"/>
      <c r="OMC2166" s="58"/>
      <c r="OMD2166" s="58"/>
      <c r="OME2166" s="58"/>
      <c r="OMF2166" s="58"/>
      <c r="OMG2166" s="58"/>
      <c r="OMH2166" s="58"/>
      <c r="OMI2166" s="58"/>
      <c r="OMJ2166" s="58"/>
      <c r="OMK2166" s="58"/>
      <c r="OML2166" s="58"/>
      <c r="OMM2166" s="58"/>
      <c r="OMN2166" s="58"/>
      <c r="OMO2166" s="58"/>
      <c r="OMP2166" s="58"/>
      <c r="OMQ2166" s="58"/>
      <c r="OMR2166" s="58"/>
      <c r="OMS2166" s="58"/>
      <c r="OMT2166" s="58"/>
      <c r="OMU2166" s="58"/>
      <c r="OMV2166" s="58"/>
      <c r="OMW2166" s="58"/>
      <c r="OMX2166" s="58"/>
      <c r="OMY2166" s="58"/>
      <c r="OMZ2166" s="58"/>
      <c r="ONA2166" s="58"/>
      <c r="ONB2166" s="58"/>
      <c r="ONC2166" s="58"/>
      <c r="OND2166" s="58"/>
      <c r="ONE2166" s="58"/>
      <c r="ONF2166" s="58"/>
      <c r="ONG2166" s="58"/>
      <c r="ONH2166" s="58"/>
      <c r="ONI2166" s="58"/>
      <c r="ONJ2166" s="58"/>
      <c r="ONK2166" s="58"/>
      <c r="ONL2166" s="58"/>
      <c r="ONM2166" s="58"/>
      <c r="ONN2166" s="58"/>
      <c r="ONO2166" s="58"/>
      <c r="ONP2166" s="58"/>
      <c r="ONQ2166" s="58"/>
      <c r="ONR2166" s="58"/>
      <c r="ONS2166" s="58"/>
      <c r="ONT2166" s="58"/>
      <c r="ONU2166" s="58"/>
      <c r="ONV2166" s="58"/>
      <c r="ONW2166" s="58"/>
      <c r="ONX2166" s="58"/>
      <c r="ONY2166" s="58"/>
      <c r="ONZ2166" s="58"/>
      <c r="OOA2166" s="58"/>
      <c r="OOB2166" s="58"/>
      <c r="OOC2166" s="58"/>
      <c r="OOD2166" s="58"/>
      <c r="OOE2166" s="58"/>
      <c r="OOF2166" s="58"/>
      <c r="OOG2166" s="58"/>
      <c r="OOH2166" s="58"/>
      <c r="OOI2166" s="58"/>
      <c r="OOJ2166" s="58"/>
      <c r="OOK2166" s="58"/>
      <c r="OOL2166" s="58"/>
      <c r="OOM2166" s="58"/>
      <c r="OON2166" s="58"/>
      <c r="OOO2166" s="58"/>
      <c r="OOP2166" s="58"/>
      <c r="OOQ2166" s="58"/>
      <c r="OOR2166" s="58"/>
      <c r="OOS2166" s="58"/>
      <c r="OOT2166" s="58"/>
      <c r="OOU2166" s="58"/>
      <c r="OOV2166" s="58"/>
      <c r="OOW2166" s="58"/>
      <c r="OOX2166" s="58"/>
      <c r="OOY2166" s="58"/>
      <c r="OOZ2166" s="58"/>
      <c r="OPA2166" s="58"/>
      <c r="OPB2166" s="58"/>
      <c r="OPC2166" s="58"/>
      <c r="OPD2166" s="58"/>
      <c r="OPE2166" s="58"/>
      <c r="OPF2166" s="58"/>
      <c r="OPG2166" s="58"/>
      <c r="OPH2166" s="58"/>
      <c r="OPI2166" s="58"/>
      <c r="OPJ2166" s="58"/>
      <c r="OPK2166" s="58"/>
      <c r="OPL2166" s="58"/>
      <c r="OPM2166" s="58"/>
      <c r="OPN2166" s="58"/>
      <c r="OPO2166" s="58"/>
      <c r="OPP2166" s="58"/>
      <c r="OPQ2166" s="58"/>
      <c r="OPR2166" s="58"/>
      <c r="OPS2166" s="58"/>
      <c r="OPT2166" s="58"/>
      <c r="OPU2166" s="58"/>
      <c r="OPV2166" s="58"/>
      <c r="OPW2166" s="58"/>
      <c r="OPX2166" s="58"/>
      <c r="OPY2166" s="58"/>
      <c r="OPZ2166" s="58"/>
      <c r="OQA2166" s="58"/>
      <c r="OQB2166" s="58"/>
      <c r="OQC2166" s="58"/>
      <c r="OQD2166" s="58"/>
      <c r="OQE2166" s="58"/>
      <c r="OQF2166" s="58"/>
      <c r="OQG2166" s="58"/>
      <c r="OQH2166" s="58"/>
      <c r="OQI2166" s="58"/>
      <c r="OQJ2166" s="58"/>
      <c r="OQK2166" s="58"/>
      <c r="OQL2166" s="58"/>
      <c r="OQM2166" s="58"/>
      <c r="OQN2166" s="58"/>
      <c r="OQO2166" s="58"/>
      <c r="OQP2166" s="58"/>
      <c r="OQQ2166" s="58"/>
      <c r="OQR2166" s="58"/>
      <c r="OQS2166" s="58"/>
      <c r="OQT2166" s="58"/>
      <c r="OQU2166" s="58"/>
      <c r="OQV2166" s="58"/>
      <c r="OQW2166" s="58"/>
      <c r="OQX2166" s="58"/>
      <c r="OQY2166" s="58"/>
      <c r="OQZ2166" s="58"/>
      <c r="ORA2166" s="58"/>
      <c r="ORB2166" s="58"/>
      <c r="ORC2166" s="58"/>
      <c r="ORD2166" s="58"/>
      <c r="ORE2166" s="58"/>
      <c r="ORF2166" s="58"/>
      <c r="ORG2166" s="58"/>
      <c r="ORH2166" s="58"/>
      <c r="ORI2166" s="58"/>
      <c r="ORJ2166" s="58"/>
      <c r="ORK2166" s="58"/>
      <c r="ORL2166" s="58"/>
      <c r="ORM2166" s="58"/>
      <c r="ORN2166" s="58"/>
      <c r="ORO2166" s="58"/>
      <c r="ORP2166" s="58"/>
      <c r="ORQ2166" s="58"/>
      <c r="ORR2166" s="58"/>
      <c r="ORS2166" s="58"/>
      <c r="ORT2166" s="58"/>
      <c r="ORU2166" s="58"/>
      <c r="ORV2166" s="58"/>
      <c r="ORW2166" s="58"/>
      <c r="ORX2166" s="58"/>
      <c r="ORY2166" s="58"/>
      <c r="ORZ2166" s="58"/>
      <c r="OSA2166" s="58"/>
      <c r="OSB2166" s="58"/>
      <c r="OSC2166" s="58"/>
      <c r="OSD2166" s="58"/>
      <c r="OSE2166" s="58"/>
      <c r="OSF2166" s="58"/>
      <c r="OSG2166" s="58"/>
      <c r="OSH2166" s="58"/>
      <c r="OSI2166" s="58"/>
      <c r="OSJ2166" s="58"/>
      <c r="OSK2166" s="58"/>
      <c r="OSL2166" s="58"/>
      <c r="OSM2166" s="58"/>
      <c r="OSN2166" s="58"/>
      <c r="OSO2166" s="58"/>
      <c r="OSP2166" s="58"/>
      <c r="OSQ2166" s="58"/>
      <c r="OSR2166" s="58"/>
      <c r="OSS2166" s="58"/>
      <c r="OST2166" s="58"/>
      <c r="OSU2166" s="58"/>
      <c r="OSV2166" s="58"/>
      <c r="OSW2166" s="58"/>
      <c r="OSX2166" s="58"/>
      <c r="OSY2166" s="58"/>
      <c r="OSZ2166" s="58"/>
      <c r="OTA2166" s="58"/>
      <c r="OTB2166" s="58"/>
      <c r="OTC2166" s="58"/>
      <c r="OTD2166" s="58"/>
      <c r="OTE2166" s="58"/>
      <c r="OTF2166" s="58"/>
      <c r="OTG2166" s="58"/>
      <c r="OTH2166" s="58"/>
      <c r="OTI2166" s="58"/>
      <c r="OTJ2166" s="58"/>
      <c r="OTK2166" s="58"/>
      <c r="OTL2166" s="58"/>
      <c r="OTM2166" s="58"/>
      <c r="OTN2166" s="58"/>
      <c r="OTO2166" s="58"/>
      <c r="OTP2166" s="58"/>
      <c r="OTQ2166" s="58"/>
      <c r="OTR2166" s="58"/>
      <c r="OTS2166" s="58"/>
      <c r="OTT2166" s="58"/>
      <c r="OTU2166" s="58"/>
      <c r="OTV2166" s="58"/>
      <c r="OTW2166" s="58"/>
      <c r="OTX2166" s="58"/>
      <c r="OTY2166" s="58"/>
      <c r="OTZ2166" s="58"/>
      <c r="OUA2166" s="58"/>
      <c r="OUB2166" s="58"/>
      <c r="OUC2166" s="58"/>
      <c r="OUD2166" s="58"/>
      <c r="OUE2166" s="58"/>
      <c r="OUF2166" s="58"/>
      <c r="OUG2166" s="58"/>
      <c r="OUH2166" s="58"/>
      <c r="OUI2166" s="58"/>
      <c r="OUJ2166" s="58"/>
      <c r="OUK2166" s="58"/>
      <c r="OUL2166" s="58"/>
      <c r="OUM2166" s="58"/>
      <c r="OUN2166" s="58"/>
      <c r="OUO2166" s="58"/>
      <c r="OUP2166" s="58"/>
      <c r="OUQ2166" s="58"/>
      <c r="OUR2166" s="58"/>
      <c r="OUS2166" s="58"/>
      <c r="OUT2166" s="58"/>
      <c r="OUU2166" s="58"/>
      <c r="OUV2166" s="58"/>
      <c r="OUW2166" s="58"/>
      <c r="OUX2166" s="58"/>
      <c r="OUY2166" s="58"/>
      <c r="OUZ2166" s="58"/>
      <c r="OVA2166" s="58"/>
      <c r="OVB2166" s="58"/>
      <c r="OVC2166" s="58"/>
      <c r="OVD2166" s="58"/>
      <c r="OVE2166" s="58"/>
      <c r="OVF2166" s="58"/>
      <c r="OVG2166" s="58"/>
      <c r="OVH2166" s="58"/>
      <c r="OVI2166" s="58"/>
      <c r="OVJ2166" s="58"/>
      <c r="OVK2166" s="58"/>
      <c r="OVL2166" s="58"/>
      <c r="OVM2166" s="58"/>
      <c r="OVN2166" s="58"/>
      <c r="OVO2166" s="58"/>
      <c r="OVP2166" s="58"/>
      <c r="OVQ2166" s="58"/>
      <c r="OVR2166" s="58"/>
      <c r="OVS2166" s="58"/>
      <c r="OVT2166" s="58"/>
      <c r="OVU2166" s="58"/>
      <c r="OVV2166" s="58"/>
      <c r="OVW2166" s="58"/>
      <c r="OVX2166" s="58"/>
      <c r="OVY2166" s="58"/>
      <c r="OVZ2166" s="58"/>
      <c r="OWA2166" s="58"/>
      <c r="OWB2166" s="58"/>
      <c r="OWC2166" s="58"/>
      <c r="OWD2166" s="58"/>
      <c r="OWE2166" s="58"/>
      <c r="OWF2166" s="58"/>
      <c r="OWG2166" s="58"/>
      <c r="OWH2166" s="58"/>
      <c r="OWI2166" s="58"/>
      <c r="OWJ2166" s="58"/>
      <c r="OWK2166" s="58"/>
      <c r="OWL2166" s="58"/>
      <c r="OWM2166" s="58"/>
      <c r="OWN2166" s="58"/>
      <c r="OWO2166" s="58"/>
      <c r="OWP2166" s="58"/>
      <c r="OWQ2166" s="58"/>
      <c r="OWR2166" s="58"/>
      <c r="OWS2166" s="58"/>
      <c r="OWT2166" s="58"/>
      <c r="OWU2166" s="58"/>
      <c r="OWV2166" s="58"/>
      <c r="OWW2166" s="58"/>
      <c r="OWX2166" s="58"/>
      <c r="OWY2166" s="58"/>
      <c r="OWZ2166" s="58"/>
      <c r="OXA2166" s="58"/>
      <c r="OXB2166" s="58"/>
      <c r="OXC2166" s="58"/>
      <c r="OXD2166" s="58"/>
      <c r="OXE2166" s="58"/>
      <c r="OXF2166" s="58"/>
      <c r="OXG2166" s="58"/>
      <c r="OXH2166" s="58"/>
      <c r="OXI2166" s="58"/>
      <c r="OXJ2166" s="58"/>
      <c r="OXK2166" s="58"/>
      <c r="OXL2166" s="58"/>
      <c r="OXM2166" s="58"/>
      <c r="OXN2166" s="58"/>
      <c r="OXO2166" s="58"/>
      <c r="OXP2166" s="58"/>
      <c r="OXQ2166" s="58"/>
      <c r="OXR2166" s="58"/>
      <c r="OXS2166" s="58"/>
      <c r="OXT2166" s="58"/>
      <c r="OXU2166" s="58"/>
      <c r="OXV2166" s="58"/>
      <c r="OXW2166" s="58"/>
      <c r="OXX2166" s="58"/>
      <c r="OXY2166" s="58"/>
      <c r="OXZ2166" s="58"/>
      <c r="OYA2166" s="58"/>
      <c r="OYB2166" s="58"/>
      <c r="OYC2166" s="58"/>
      <c r="OYD2166" s="58"/>
      <c r="OYE2166" s="58"/>
      <c r="OYF2166" s="58"/>
      <c r="OYG2166" s="58"/>
      <c r="OYH2166" s="58"/>
      <c r="OYI2166" s="58"/>
      <c r="OYJ2166" s="58"/>
      <c r="OYK2166" s="58"/>
      <c r="OYL2166" s="58"/>
      <c r="OYM2166" s="58"/>
      <c r="OYN2166" s="58"/>
      <c r="OYO2166" s="58"/>
      <c r="OYP2166" s="58"/>
      <c r="OYQ2166" s="58"/>
      <c r="OYR2166" s="58"/>
      <c r="OYS2166" s="58"/>
      <c r="OYT2166" s="58"/>
      <c r="OYU2166" s="58"/>
      <c r="OYV2166" s="58"/>
      <c r="OYW2166" s="58"/>
      <c r="OYX2166" s="58"/>
      <c r="OYY2166" s="58"/>
      <c r="OYZ2166" s="58"/>
      <c r="OZA2166" s="58"/>
      <c r="OZB2166" s="58"/>
      <c r="OZC2166" s="58"/>
      <c r="OZD2166" s="58"/>
      <c r="OZE2166" s="58"/>
      <c r="OZF2166" s="58"/>
      <c r="OZG2166" s="58"/>
      <c r="OZH2166" s="58"/>
      <c r="OZI2166" s="58"/>
      <c r="OZJ2166" s="58"/>
      <c r="OZK2166" s="58"/>
      <c r="OZL2166" s="58"/>
      <c r="OZM2166" s="58"/>
      <c r="OZN2166" s="58"/>
      <c r="OZO2166" s="58"/>
      <c r="OZP2166" s="58"/>
      <c r="OZQ2166" s="58"/>
      <c r="OZR2166" s="58"/>
      <c r="OZS2166" s="58"/>
      <c r="OZT2166" s="58"/>
      <c r="OZU2166" s="58"/>
      <c r="OZV2166" s="58"/>
      <c r="OZW2166" s="58"/>
      <c r="OZX2166" s="58"/>
      <c r="OZY2166" s="58"/>
      <c r="OZZ2166" s="58"/>
      <c r="PAA2166" s="58"/>
      <c r="PAB2166" s="58"/>
      <c r="PAC2166" s="58"/>
      <c r="PAD2166" s="58"/>
      <c r="PAE2166" s="58"/>
      <c r="PAF2166" s="58"/>
      <c r="PAG2166" s="58"/>
      <c r="PAH2166" s="58"/>
      <c r="PAI2166" s="58"/>
      <c r="PAJ2166" s="58"/>
      <c r="PAK2166" s="58"/>
      <c r="PAL2166" s="58"/>
      <c r="PAM2166" s="58"/>
      <c r="PAN2166" s="58"/>
      <c r="PAO2166" s="58"/>
      <c r="PAP2166" s="58"/>
      <c r="PAQ2166" s="58"/>
      <c r="PAR2166" s="58"/>
      <c r="PAS2166" s="58"/>
      <c r="PAT2166" s="58"/>
      <c r="PAU2166" s="58"/>
      <c r="PAV2166" s="58"/>
      <c r="PAW2166" s="58"/>
      <c r="PAX2166" s="58"/>
      <c r="PAY2166" s="58"/>
      <c r="PAZ2166" s="58"/>
      <c r="PBA2166" s="58"/>
      <c r="PBB2166" s="58"/>
      <c r="PBC2166" s="58"/>
      <c r="PBD2166" s="58"/>
      <c r="PBE2166" s="58"/>
      <c r="PBF2166" s="58"/>
      <c r="PBG2166" s="58"/>
      <c r="PBH2166" s="58"/>
      <c r="PBI2166" s="58"/>
      <c r="PBJ2166" s="58"/>
      <c r="PBK2166" s="58"/>
      <c r="PBL2166" s="58"/>
      <c r="PBM2166" s="58"/>
      <c r="PBN2166" s="58"/>
      <c r="PBO2166" s="58"/>
      <c r="PBP2166" s="58"/>
      <c r="PBQ2166" s="58"/>
      <c r="PBR2166" s="58"/>
      <c r="PBS2166" s="58"/>
      <c r="PBT2166" s="58"/>
      <c r="PBU2166" s="58"/>
      <c r="PBV2166" s="58"/>
      <c r="PBW2166" s="58"/>
      <c r="PBX2166" s="58"/>
      <c r="PBY2166" s="58"/>
      <c r="PBZ2166" s="58"/>
      <c r="PCA2166" s="58"/>
      <c r="PCB2166" s="58"/>
      <c r="PCC2166" s="58"/>
      <c r="PCD2166" s="58"/>
      <c r="PCE2166" s="58"/>
      <c r="PCF2166" s="58"/>
      <c r="PCG2166" s="58"/>
      <c r="PCH2166" s="58"/>
      <c r="PCI2166" s="58"/>
      <c r="PCJ2166" s="58"/>
      <c r="PCK2166" s="58"/>
      <c r="PCL2166" s="58"/>
      <c r="PCM2166" s="58"/>
      <c r="PCN2166" s="58"/>
      <c r="PCO2166" s="58"/>
      <c r="PCP2166" s="58"/>
      <c r="PCQ2166" s="58"/>
      <c r="PCR2166" s="58"/>
      <c r="PCS2166" s="58"/>
      <c r="PCT2166" s="58"/>
      <c r="PCU2166" s="58"/>
      <c r="PCV2166" s="58"/>
      <c r="PCW2166" s="58"/>
      <c r="PCX2166" s="58"/>
      <c r="PCY2166" s="58"/>
      <c r="PCZ2166" s="58"/>
      <c r="PDA2166" s="58"/>
      <c r="PDB2166" s="58"/>
      <c r="PDC2166" s="58"/>
      <c r="PDD2166" s="58"/>
      <c r="PDE2166" s="58"/>
      <c r="PDF2166" s="58"/>
      <c r="PDG2166" s="58"/>
      <c r="PDH2166" s="58"/>
      <c r="PDI2166" s="58"/>
      <c r="PDJ2166" s="58"/>
      <c r="PDK2166" s="58"/>
      <c r="PDL2166" s="58"/>
      <c r="PDM2166" s="58"/>
      <c r="PDN2166" s="58"/>
      <c r="PDO2166" s="58"/>
      <c r="PDP2166" s="58"/>
      <c r="PDQ2166" s="58"/>
      <c r="PDR2166" s="58"/>
      <c r="PDS2166" s="58"/>
      <c r="PDT2166" s="58"/>
      <c r="PDU2166" s="58"/>
      <c r="PDV2166" s="58"/>
      <c r="PDW2166" s="58"/>
      <c r="PDX2166" s="58"/>
      <c r="PDY2166" s="58"/>
      <c r="PDZ2166" s="58"/>
      <c r="PEA2166" s="58"/>
      <c r="PEB2166" s="58"/>
      <c r="PEC2166" s="58"/>
      <c r="PED2166" s="58"/>
      <c r="PEE2166" s="58"/>
      <c r="PEF2166" s="58"/>
      <c r="PEG2166" s="58"/>
      <c r="PEH2166" s="58"/>
      <c r="PEI2166" s="58"/>
      <c r="PEJ2166" s="58"/>
      <c r="PEK2166" s="58"/>
      <c r="PEL2166" s="58"/>
      <c r="PEM2166" s="58"/>
      <c r="PEN2166" s="58"/>
      <c r="PEO2166" s="58"/>
      <c r="PEP2166" s="58"/>
      <c r="PEQ2166" s="58"/>
      <c r="PER2166" s="58"/>
      <c r="PES2166" s="58"/>
      <c r="PET2166" s="58"/>
      <c r="PEU2166" s="58"/>
      <c r="PEV2166" s="58"/>
      <c r="PEW2166" s="58"/>
      <c r="PEX2166" s="58"/>
      <c r="PEY2166" s="58"/>
      <c r="PEZ2166" s="58"/>
      <c r="PFA2166" s="58"/>
      <c r="PFB2166" s="58"/>
      <c r="PFC2166" s="58"/>
      <c r="PFD2166" s="58"/>
      <c r="PFE2166" s="58"/>
      <c r="PFF2166" s="58"/>
      <c r="PFG2166" s="58"/>
      <c r="PFH2166" s="58"/>
      <c r="PFI2166" s="58"/>
      <c r="PFJ2166" s="58"/>
      <c r="PFK2166" s="58"/>
      <c r="PFL2166" s="58"/>
      <c r="PFM2166" s="58"/>
      <c r="PFN2166" s="58"/>
      <c r="PFO2166" s="58"/>
      <c r="PFP2166" s="58"/>
      <c r="PFQ2166" s="58"/>
      <c r="PFR2166" s="58"/>
      <c r="PFS2166" s="58"/>
      <c r="PFT2166" s="58"/>
      <c r="PFU2166" s="58"/>
      <c r="PFV2166" s="58"/>
      <c r="PFW2166" s="58"/>
      <c r="PFX2166" s="58"/>
      <c r="PFY2166" s="58"/>
      <c r="PFZ2166" s="58"/>
      <c r="PGA2166" s="58"/>
      <c r="PGB2166" s="58"/>
      <c r="PGC2166" s="58"/>
      <c r="PGD2166" s="58"/>
      <c r="PGE2166" s="58"/>
      <c r="PGF2166" s="58"/>
      <c r="PGG2166" s="58"/>
      <c r="PGH2166" s="58"/>
      <c r="PGI2166" s="58"/>
      <c r="PGJ2166" s="58"/>
      <c r="PGK2166" s="58"/>
      <c r="PGL2166" s="58"/>
      <c r="PGM2166" s="58"/>
      <c r="PGN2166" s="58"/>
      <c r="PGO2166" s="58"/>
      <c r="PGP2166" s="58"/>
      <c r="PGQ2166" s="58"/>
      <c r="PGR2166" s="58"/>
      <c r="PGS2166" s="58"/>
      <c r="PGT2166" s="58"/>
      <c r="PGU2166" s="58"/>
      <c r="PGV2166" s="58"/>
      <c r="PGW2166" s="58"/>
      <c r="PGX2166" s="58"/>
      <c r="PGY2166" s="58"/>
      <c r="PGZ2166" s="58"/>
      <c r="PHA2166" s="58"/>
      <c r="PHB2166" s="58"/>
      <c r="PHC2166" s="58"/>
      <c r="PHD2166" s="58"/>
      <c r="PHE2166" s="58"/>
      <c r="PHF2166" s="58"/>
      <c r="PHG2166" s="58"/>
      <c r="PHH2166" s="58"/>
      <c r="PHI2166" s="58"/>
      <c r="PHJ2166" s="58"/>
      <c r="PHK2166" s="58"/>
      <c r="PHL2166" s="58"/>
      <c r="PHM2166" s="58"/>
      <c r="PHN2166" s="58"/>
      <c r="PHO2166" s="58"/>
      <c r="PHP2166" s="58"/>
      <c r="PHQ2166" s="58"/>
      <c r="PHR2166" s="58"/>
      <c r="PHS2166" s="58"/>
      <c r="PHT2166" s="58"/>
      <c r="PHU2166" s="58"/>
      <c r="PHV2166" s="58"/>
      <c r="PHW2166" s="58"/>
      <c r="PHX2166" s="58"/>
      <c r="PHY2166" s="58"/>
      <c r="PHZ2166" s="58"/>
      <c r="PIA2166" s="58"/>
      <c r="PIB2166" s="58"/>
      <c r="PIC2166" s="58"/>
      <c r="PID2166" s="58"/>
      <c r="PIE2166" s="58"/>
      <c r="PIF2166" s="58"/>
      <c r="PIG2166" s="58"/>
      <c r="PIH2166" s="58"/>
      <c r="PII2166" s="58"/>
      <c r="PIJ2166" s="58"/>
      <c r="PIK2166" s="58"/>
      <c r="PIL2166" s="58"/>
      <c r="PIM2166" s="58"/>
      <c r="PIN2166" s="58"/>
      <c r="PIO2166" s="58"/>
      <c r="PIP2166" s="58"/>
      <c r="PIQ2166" s="58"/>
      <c r="PIR2166" s="58"/>
      <c r="PIS2166" s="58"/>
      <c r="PIT2166" s="58"/>
      <c r="PIU2166" s="58"/>
      <c r="PIV2166" s="58"/>
      <c r="PIW2166" s="58"/>
      <c r="PIX2166" s="58"/>
      <c r="PIY2166" s="58"/>
      <c r="PIZ2166" s="58"/>
      <c r="PJA2166" s="58"/>
      <c r="PJB2166" s="58"/>
      <c r="PJC2166" s="58"/>
      <c r="PJD2166" s="58"/>
      <c r="PJE2166" s="58"/>
      <c r="PJF2166" s="58"/>
      <c r="PJG2166" s="58"/>
      <c r="PJH2166" s="58"/>
      <c r="PJI2166" s="58"/>
      <c r="PJJ2166" s="58"/>
      <c r="PJK2166" s="58"/>
      <c r="PJL2166" s="58"/>
      <c r="PJM2166" s="58"/>
      <c r="PJN2166" s="58"/>
      <c r="PJO2166" s="58"/>
      <c r="PJP2166" s="58"/>
      <c r="PJQ2166" s="58"/>
      <c r="PJR2166" s="58"/>
      <c r="PJS2166" s="58"/>
      <c r="PJT2166" s="58"/>
      <c r="PJU2166" s="58"/>
      <c r="PJV2166" s="58"/>
      <c r="PJW2166" s="58"/>
      <c r="PJX2166" s="58"/>
      <c r="PJY2166" s="58"/>
      <c r="PJZ2166" s="58"/>
      <c r="PKA2166" s="58"/>
      <c r="PKB2166" s="58"/>
      <c r="PKC2166" s="58"/>
      <c r="PKD2166" s="58"/>
      <c r="PKE2166" s="58"/>
      <c r="PKF2166" s="58"/>
      <c r="PKG2166" s="58"/>
      <c r="PKH2166" s="58"/>
      <c r="PKI2166" s="58"/>
      <c r="PKJ2166" s="58"/>
      <c r="PKK2166" s="58"/>
      <c r="PKL2166" s="58"/>
      <c r="PKM2166" s="58"/>
      <c r="PKN2166" s="58"/>
      <c r="PKO2166" s="58"/>
      <c r="PKP2166" s="58"/>
      <c r="PKQ2166" s="58"/>
      <c r="PKR2166" s="58"/>
      <c r="PKS2166" s="58"/>
      <c r="PKT2166" s="58"/>
      <c r="PKU2166" s="58"/>
      <c r="PKV2166" s="58"/>
      <c r="PKW2166" s="58"/>
      <c r="PKX2166" s="58"/>
      <c r="PKY2166" s="58"/>
      <c r="PKZ2166" s="58"/>
      <c r="PLA2166" s="58"/>
      <c r="PLB2166" s="58"/>
      <c r="PLC2166" s="58"/>
      <c r="PLD2166" s="58"/>
      <c r="PLE2166" s="58"/>
      <c r="PLF2166" s="58"/>
      <c r="PLG2166" s="58"/>
      <c r="PLH2166" s="58"/>
      <c r="PLI2166" s="58"/>
      <c r="PLJ2166" s="58"/>
      <c r="PLK2166" s="58"/>
      <c r="PLL2166" s="58"/>
      <c r="PLM2166" s="58"/>
      <c r="PLN2166" s="58"/>
      <c r="PLO2166" s="58"/>
      <c r="PLP2166" s="58"/>
      <c r="PLQ2166" s="58"/>
      <c r="PLR2166" s="58"/>
      <c r="PLS2166" s="58"/>
      <c r="PLT2166" s="58"/>
      <c r="PLU2166" s="58"/>
      <c r="PLV2166" s="58"/>
      <c r="PLW2166" s="58"/>
      <c r="PLX2166" s="58"/>
      <c r="PLY2166" s="58"/>
      <c r="PLZ2166" s="58"/>
      <c r="PMA2166" s="58"/>
      <c r="PMB2166" s="58"/>
      <c r="PMC2166" s="58"/>
      <c r="PMD2166" s="58"/>
      <c r="PME2166" s="58"/>
      <c r="PMF2166" s="58"/>
      <c r="PMG2166" s="58"/>
      <c r="PMH2166" s="58"/>
      <c r="PMI2166" s="58"/>
      <c r="PMJ2166" s="58"/>
      <c r="PMK2166" s="58"/>
      <c r="PML2166" s="58"/>
      <c r="PMM2166" s="58"/>
      <c r="PMN2166" s="58"/>
      <c r="PMO2166" s="58"/>
      <c r="PMP2166" s="58"/>
      <c r="PMQ2166" s="58"/>
      <c r="PMR2166" s="58"/>
      <c r="PMS2166" s="58"/>
      <c r="PMT2166" s="58"/>
      <c r="PMU2166" s="58"/>
      <c r="PMV2166" s="58"/>
      <c r="PMW2166" s="58"/>
      <c r="PMX2166" s="58"/>
      <c r="PMY2166" s="58"/>
      <c r="PMZ2166" s="58"/>
      <c r="PNA2166" s="58"/>
      <c r="PNB2166" s="58"/>
      <c r="PNC2166" s="58"/>
      <c r="PND2166" s="58"/>
      <c r="PNE2166" s="58"/>
      <c r="PNF2166" s="58"/>
      <c r="PNG2166" s="58"/>
      <c r="PNH2166" s="58"/>
      <c r="PNI2166" s="58"/>
      <c r="PNJ2166" s="58"/>
      <c r="PNK2166" s="58"/>
      <c r="PNL2166" s="58"/>
      <c r="PNM2166" s="58"/>
      <c r="PNN2166" s="58"/>
      <c r="PNO2166" s="58"/>
      <c r="PNP2166" s="58"/>
      <c r="PNQ2166" s="58"/>
      <c r="PNR2166" s="58"/>
      <c r="PNS2166" s="58"/>
      <c r="PNT2166" s="58"/>
      <c r="PNU2166" s="58"/>
      <c r="PNV2166" s="58"/>
      <c r="PNW2166" s="58"/>
      <c r="PNX2166" s="58"/>
      <c r="PNY2166" s="58"/>
      <c r="PNZ2166" s="58"/>
      <c r="POA2166" s="58"/>
      <c r="POB2166" s="58"/>
      <c r="POC2166" s="58"/>
      <c r="POD2166" s="58"/>
      <c r="POE2166" s="58"/>
      <c r="POF2166" s="58"/>
      <c r="POG2166" s="58"/>
      <c r="POH2166" s="58"/>
      <c r="POI2166" s="58"/>
      <c r="POJ2166" s="58"/>
      <c r="POK2166" s="58"/>
      <c r="POL2166" s="58"/>
      <c r="POM2166" s="58"/>
      <c r="PON2166" s="58"/>
      <c r="POO2166" s="58"/>
      <c r="POP2166" s="58"/>
      <c r="POQ2166" s="58"/>
      <c r="POR2166" s="58"/>
      <c r="POS2166" s="58"/>
      <c r="POT2166" s="58"/>
      <c r="POU2166" s="58"/>
      <c r="POV2166" s="58"/>
      <c r="POW2166" s="58"/>
      <c r="POX2166" s="58"/>
      <c r="POY2166" s="58"/>
      <c r="POZ2166" s="58"/>
      <c r="PPA2166" s="58"/>
      <c r="PPB2166" s="58"/>
      <c r="PPC2166" s="58"/>
      <c r="PPD2166" s="58"/>
      <c r="PPE2166" s="58"/>
      <c r="PPF2166" s="58"/>
      <c r="PPG2166" s="58"/>
      <c r="PPH2166" s="58"/>
      <c r="PPI2166" s="58"/>
      <c r="PPJ2166" s="58"/>
      <c r="PPK2166" s="58"/>
      <c r="PPL2166" s="58"/>
      <c r="PPM2166" s="58"/>
      <c r="PPN2166" s="58"/>
      <c r="PPO2166" s="58"/>
      <c r="PPP2166" s="58"/>
      <c r="PPQ2166" s="58"/>
      <c r="PPR2166" s="58"/>
      <c r="PPS2166" s="58"/>
      <c r="PPT2166" s="58"/>
      <c r="PPU2166" s="58"/>
      <c r="PPV2166" s="58"/>
      <c r="PPW2166" s="58"/>
      <c r="PPX2166" s="58"/>
      <c r="PPY2166" s="58"/>
      <c r="PPZ2166" s="58"/>
      <c r="PQA2166" s="58"/>
      <c r="PQB2166" s="58"/>
      <c r="PQC2166" s="58"/>
      <c r="PQD2166" s="58"/>
      <c r="PQE2166" s="58"/>
      <c r="PQF2166" s="58"/>
      <c r="PQG2166" s="58"/>
      <c r="PQH2166" s="58"/>
      <c r="PQI2166" s="58"/>
      <c r="PQJ2166" s="58"/>
      <c r="PQK2166" s="58"/>
      <c r="PQL2166" s="58"/>
      <c r="PQM2166" s="58"/>
      <c r="PQN2166" s="58"/>
      <c r="PQO2166" s="58"/>
      <c r="PQP2166" s="58"/>
      <c r="PQQ2166" s="58"/>
      <c r="PQR2166" s="58"/>
      <c r="PQS2166" s="58"/>
      <c r="PQT2166" s="58"/>
      <c r="PQU2166" s="58"/>
      <c r="PQV2166" s="58"/>
      <c r="PQW2166" s="58"/>
      <c r="PQX2166" s="58"/>
      <c r="PQY2166" s="58"/>
      <c r="PQZ2166" s="58"/>
      <c r="PRA2166" s="58"/>
      <c r="PRB2166" s="58"/>
      <c r="PRC2166" s="58"/>
      <c r="PRD2166" s="58"/>
      <c r="PRE2166" s="58"/>
      <c r="PRF2166" s="58"/>
      <c r="PRG2166" s="58"/>
      <c r="PRH2166" s="58"/>
      <c r="PRI2166" s="58"/>
      <c r="PRJ2166" s="58"/>
      <c r="PRK2166" s="58"/>
      <c r="PRL2166" s="58"/>
      <c r="PRM2166" s="58"/>
      <c r="PRN2166" s="58"/>
      <c r="PRO2166" s="58"/>
      <c r="PRP2166" s="58"/>
      <c r="PRQ2166" s="58"/>
      <c r="PRR2166" s="58"/>
      <c r="PRS2166" s="58"/>
      <c r="PRT2166" s="58"/>
      <c r="PRU2166" s="58"/>
      <c r="PRV2166" s="58"/>
      <c r="PRW2166" s="58"/>
      <c r="PRX2166" s="58"/>
      <c r="PRY2166" s="58"/>
      <c r="PRZ2166" s="58"/>
      <c r="PSA2166" s="58"/>
      <c r="PSB2166" s="58"/>
      <c r="PSC2166" s="58"/>
      <c r="PSD2166" s="58"/>
      <c r="PSE2166" s="58"/>
      <c r="PSF2166" s="58"/>
      <c r="PSG2166" s="58"/>
      <c r="PSH2166" s="58"/>
      <c r="PSI2166" s="58"/>
      <c r="PSJ2166" s="58"/>
      <c r="PSK2166" s="58"/>
      <c r="PSL2166" s="58"/>
      <c r="PSM2166" s="58"/>
      <c r="PSN2166" s="58"/>
      <c r="PSO2166" s="58"/>
      <c r="PSP2166" s="58"/>
      <c r="PSQ2166" s="58"/>
      <c r="PSR2166" s="58"/>
      <c r="PSS2166" s="58"/>
      <c r="PST2166" s="58"/>
      <c r="PSU2166" s="58"/>
      <c r="PSV2166" s="58"/>
      <c r="PSW2166" s="58"/>
      <c r="PSX2166" s="58"/>
      <c r="PSY2166" s="58"/>
      <c r="PSZ2166" s="58"/>
      <c r="PTA2166" s="58"/>
      <c r="PTB2166" s="58"/>
      <c r="PTC2166" s="58"/>
      <c r="PTD2166" s="58"/>
      <c r="PTE2166" s="58"/>
      <c r="PTF2166" s="58"/>
      <c r="PTG2166" s="58"/>
      <c r="PTH2166" s="58"/>
      <c r="PTI2166" s="58"/>
      <c r="PTJ2166" s="58"/>
      <c r="PTK2166" s="58"/>
      <c r="PTL2166" s="58"/>
      <c r="PTM2166" s="58"/>
      <c r="PTN2166" s="58"/>
      <c r="PTO2166" s="58"/>
      <c r="PTP2166" s="58"/>
      <c r="PTQ2166" s="58"/>
      <c r="PTR2166" s="58"/>
      <c r="PTS2166" s="58"/>
      <c r="PTT2166" s="58"/>
      <c r="PTU2166" s="58"/>
      <c r="PTV2166" s="58"/>
      <c r="PTW2166" s="58"/>
      <c r="PTX2166" s="58"/>
      <c r="PTY2166" s="58"/>
      <c r="PTZ2166" s="58"/>
      <c r="PUA2166" s="58"/>
      <c r="PUB2166" s="58"/>
      <c r="PUC2166" s="58"/>
      <c r="PUD2166" s="58"/>
      <c r="PUE2166" s="58"/>
      <c r="PUF2166" s="58"/>
      <c r="PUG2166" s="58"/>
      <c r="PUH2166" s="58"/>
      <c r="PUI2166" s="58"/>
      <c r="PUJ2166" s="58"/>
      <c r="PUK2166" s="58"/>
      <c r="PUL2166" s="58"/>
      <c r="PUM2166" s="58"/>
      <c r="PUN2166" s="58"/>
      <c r="PUO2166" s="58"/>
      <c r="PUP2166" s="58"/>
      <c r="PUQ2166" s="58"/>
      <c r="PUR2166" s="58"/>
      <c r="PUS2166" s="58"/>
      <c r="PUT2166" s="58"/>
      <c r="PUU2166" s="58"/>
      <c r="PUV2166" s="58"/>
      <c r="PUW2166" s="58"/>
      <c r="PUX2166" s="58"/>
      <c r="PUY2166" s="58"/>
      <c r="PUZ2166" s="58"/>
      <c r="PVA2166" s="58"/>
      <c r="PVB2166" s="58"/>
      <c r="PVC2166" s="58"/>
      <c r="PVD2166" s="58"/>
      <c r="PVE2166" s="58"/>
      <c r="PVF2166" s="58"/>
      <c r="PVG2166" s="58"/>
      <c r="PVH2166" s="58"/>
      <c r="PVI2166" s="58"/>
      <c r="PVJ2166" s="58"/>
      <c r="PVK2166" s="58"/>
      <c r="PVL2166" s="58"/>
      <c r="PVM2166" s="58"/>
      <c r="PVN2166" s="58"/>
      <c r="PVO2166" s="58"/>
      <c r="PVP2166" s="58"/>
      <c r="PVQ2166" s="58"/>
      <c r="PVR2166" s="58"/>
      <c r="PVS2166" s="58"/>
      <c r="PVT2166" s="58"/>
      <c r="PVU2166" s="58"/>
      <c r="PVV2166" s="58"/>
      <c r="PVW2166" s="58"/>
      <c r="PVX2166" s="58"/>
      <c r="PVY2166" s="58"/>
      <c r="PVZ2166" s="58"/>
      <c r="PWA2166" s="58"/>
      <c r="PWB2166" s="58"/>
      <c r="PWC2166" s="58"/>
      <c r="PWD2166" s="58"/>
      <c r="PWE2166" s="58"/>
      <c r="PWF2166" s="58"/>
      <c r="PWG2166" s="58"/>
      <c r="PWH2166" s="58"/>
      <c r="PWI2166" s="58"/>
      <c r="PWJ2166" s="58"/>
      <c r="PWK2166" s="58"/>
      <c r="PWL2166" s="58"/>
      <c r="PWM2166" s="58"/>
      <c r="PWN2166" s="58"/>
      <c r="PWO2166" s="58"/>
      <c r="PWP2166" s="58"/>
      <c r="PWQ2166" s="58"/>
      <c r="PWR2166" s="58"/>
      <c r="PWS2166" s="58"/>
      <c r="PWT2166" s="58"/>
      <c r="PWU2166" s="58"/>
      <c r="PWV2166" s="58"/>
      <c r="PWW2166" s="58"/>
      <c r="PWX2166" s="58"/>
      <c r="PWY2166" s="58"/>
      <c r="PWZ2166" s="58"/>
      <c r="PXA2166" s="58"/>
      <c r="PXB2166" s="58"/>
      <c r="PXC2166" s="58"/>
      <c r="PXD2166" s="58"/>
      <c r="PXE2166" s="58"/>
      <c r="PXF2166" s="58"/>
      <c r="PXG2166" s="58"/>
      <c r="PXH2166" s="58"/>
      <c r="PXI2166" s="58"/>
      <c r="PXJ2166" s="58"/>
      <c r="PXK2166" s="58"/>
      <c r="PXL2166" s="58"/>
      <c r="PXM2166" s="58"/>
      <c r="PXN2166" s="58"/>
      <c r="PXO2166" s="58"/>
      <c r="PXP2166" s="58"/>
      <c r="PXQ2166" s="58"/>
      <c r="PXR2166" s="58"/>
      <c r="PXS2166" s="58"/>
      <c r="PXT2166" s="58"/>
      <c r="PXU2166" s="58"/>
      <c r="PXV2166" s="58"/>
      <c r="PXW2166" s="58"/>
      <c r="PXX2166" s="58"/>
      <c r="PXY2166" s="58"/>
      <c r="PXZ2166" s="58"/>
      <c r="PYA2166" s="58"/>
      <c r="PYB2166" s="58"/>
      <c r="PYC2166" s="58"/>
      <c r="PYD2166" s="58"/>
      <c r="PYE2166" s="58"/>
      <c r="PYF2166" s="58"/>
      <c r="PYG2166" s="58"/>
      <c r="PYH2166" s="58"/>
      <c r="PYI2166" s="58"/>
      <c r="PYJ2166" s="58"/>
      <c r="PYK2166" s="58"/>
      <c r="PYL2166" s="58"/>
      <c r="PYM2166" s="58"/>
      <c r="PYN2166" s="58"/>
      <c r="PYO2166" s="58"/>
      <c r="PYP2166" s="58"/>
      <c r="PYQ2166" s="58"/>
      <c r="PYR2166" s="58"/>
      <c r="PYS2166" s="58"/>
      <c r="PYT2166" s="58"/>
      <c r="PYU2166" s="58"/>
      <c r="PYV2166" s="58"/>
      <c r="PYW2166" s="58"/>
      <c r="PYX2166" s="58"/>
      <c r="PYY2166" s="58"/>
      <c r="PYZ2166" s="58"/>
      <c r="PZA2166" s="58"/>
      <c r="PZB2166" s="58"/>
      <c r="PZC2166" s="58"/>
      <c r="PZD2166" s="58"/>
      <c r="PZE2166" s="58"/>
      <c r="PZF2166" s="58"/>
      <c r="PZG2166" s="58"/>
      <c r="PZH2166" s="58"/>
      <c r="PZI2166" s="58"/>
      <c r="PZJ2166" s="58"/>
      <c r="PZK2166" s="58"/>
      <c r="PZL2166" s="58"/>
      <c r="PZM2166" s="58"/>
      <c r="PZN2166" s="58"/>
      <c r="PZO2166" s="58"/>
      <c r="PZP2166" s="58"/>
      <c r="PZQ2166" s="58"/>
      <c r="PZR2166" s="58"/>
      <c r="PZS2166" s="58"/>
      <c r="PZT2166" s="58"/>
      <c r="PZU2166" s="58"/>
      <c r="PZV2166" s="58"/>
      <c r="PZW2166" s="58"/>
      <c r="PZX2166" s="58"/>
      <c r="PZY2166" s="58"/>
      <c r="PZZ2166" s="58"/>
      <c r="QAA2166" s="58"/>
      <c r="QAB2166" s="58"/>
      <c r="QAC2166" s="58"/>
      <c r="QAD2166" s="58"/>
      <c r="QAE2166" s="58"/>
      <c r="QAF2166" s="58"/>
      <c r="QAG2166" s="58"/>
      <c r="QAH2166" s="58"/>
      <c r="QAI2166" s="58"/>
      <c r="QAJ2166" s="58"/>
      <c r="QAK2166" s="58"/>
      <c r="QAL2166" s="58"/>
      <c r="QAM2166" s="58"/>
      <c r="QAN2166" s="58"/>
      <c r="QAO2166" s="58"/>
      <c r="QAP2166" s="58"/>
      <c r="QAQ2166" s="58"/>
      <c r="QAR2166" s="58"/>
      <c r="QAS2166" s="58"/>
      <c r="QAT2166" s="58"/>
      <c r="QAU2166" s="58"/>
      <c r="QAV2166" s="58"/>
      <c r="QAW2166" s="58"/>
      <c r="QAX2166" s="58"/>
      <c r="QAY2166" s="58"/>
      <c r="QAZ2166" s="58"/>
      <c r="QBA2166" s="58"/>
      <c r="QBB2166" s="58"/>
      <c r="QBC2166" s="58"/>
      <c r="QBD2166" s="58"/>
      <c r="QBE2166" s="58"/>
      <c r="QBF2166" s="58"/>
      <c r="QBG2166" s="58"/>
      <c r="QBH2166" s="58"/>
      <c r="QBI2166" s="58"/>
      <c r="QBJ2166" s="58"/>
      <c r="QBK2166" s="58"/>
      <c r="QBL2166" s="58"/>
      <c r="QBM2166" s="58"/>
      <c r="QBN2166" s="58"/>
      <c r="QBO2166" s="58"/>
      <c r="QBP2166" s="58"/>
      <c r="QBQ2166" s="58"/>
      <c r="QBR2166" s="58"/>
      <c r="QBS2166" s="58"/>
      <c r="QBT2166" s="58"/>
      <c r="QBU2166" s="58"/>
      <c r="QBV2166" s="58"/>
      <c r="QBW2166" s="58"/>
      <c r="QBX2166" s="58"/>
      <c r="QBY2166" s="58"/>
      <c r="QBZ2166" s="58"/>
      <c r="QCA2166" s="58"/>
      <c r="QCB2166" s="58"/>
      <c r="QCC2166" s="58"/>
      <c r="QCD2166" s="58"/>
      <c r="QCE2166" s="58"/>
      <c r="QCF2166" s="58"/>
      <c r="QCG2166" s="58"/>
      <c r="QCH2166" s="58"/>
      <c r="QCI2166" s="58"/>
      <c r="QCJ2166" s="58"/>
      <c r="QCK2166" s="58"/>
      <c r="QCL2166" s="58"/>
      <c r="QCM2166" s="58"/>
      <c r="QCN2166" s="58"/>
      <c r="QCO2166" s="58"/>
      <c r="QCP2166" s="58"/>
      <c r="QCQ2166" s="58"/>
      <c r="QCR2166" s="58"/>
      <c r="QCS2166" s="58"/>
      <c r="QCT2166" s="58"/>
      <c r="QCU2166" s="58"/>
      <c r="QCV2166" s="58"/>
      <c r="QCW2166" s="58"/>
      <c r="QCX2166" s="58"/>
      <c r="QCY2166" s="58"/>
      <c r="QCZ2166" s="58"/>
      <c r="QDA2166" s="58"/>
      <c r="QDB2166" s="58"/>
      <c r="QDC2166" s="58"/>
      <c r="QDD2166" s="58"/>
      <c r="QDE2166" s="58"/>
      <c r="QDF2166" s="58"/>
      <c r="QDG2166" s="58"/>
      <c r="QDH2166" s="58"/>
      <c r="QDI2166" s="58"/>
      <c r="QDJ2166" s="58"/>
      <c r="QDK2166" s="58"/>
      <c r="QDL2166" s="58"/>
      <c r="QDM2166" s="58"/>
      <c r="QDN2166" s="58"/>
      <c r="QDO2166" s="58"/>
      <c r="QDP2166" s="58"/>
      <c r="QDQ2166" s="58"/>
      <c r="QDR2166" s="58"/>
      <c r="QDS2166" s="58"/>
      <c r="QDT2166" s="58"/>
      <c r="QDU2166" s="58"/>
      <c r="QDV2166" s="58"/>
      <c r="QDW2166" s="58"/>
      <c r="QDX2166" s="58"/>
      <c r="QDY2166" s="58"/>
      <c r="QDZ2166" s="58"/>
      <c r="QEA2166" s="58"/>
      <c r="QEB2166" s="58"/>
      <c r="QEC2166" s="58"/>
      <c r="QED2166" s="58"/>
      <c r="QEE2166" s="58"/>
      <c r="QEF2166" s="58"/>
      <c r="QEG2166" s="58"/>
      <c r="QEH2166" s="58"/>
      <c r="QEI2166" s="58"/>
      <c r="QEJ2166" s="58"/>
      <c r="QEK2166" s="58"/>
      <c r="QEL2166" s="58"/>
      <c r="QEM2166" s="58"/>
      <c r="QEN2166" s="58"/>
      <c r="QEO2166" s="58"/>
      <c r="QEP2166" s="58"/>
      <c r="QEQ2166" s="58"/>
      <c r="QER2166" s="58"/>
      <c r="QES2166" s="58"/>
      <c r="QET2166" s="58"/>
      <c r="QEU2166" s="58"/>
      <c r="QEV2166" s="58"/>
      <c r="QEW2166" s="58"/>
      <c r="QEX2166" s="58"/>
      <c r="QEY2166" s="58"/>
      <c r="QEZ2166" s="58"/>
      <c r="QFA2166" s="58"/>
      <c r="QFB2166" s="58"/>
      <c r="QFC2166" s="58"/>
      <c r="QFD2166" s="58"/>
      <c r="QFE2166" s="58"/>
      <c r="QFF2166" s="58"/>
      <c r="QFG2166" s="58"/>
      <c r="QFH2166" s="58"/>
      <c r="QFI2166" s="58"/>
      <c r="QFJ2166" s="58"/>
      <c r="QFK2166" s="58"/>
      <c r="QFL2166" s="58"/>
      <c r="QFM2166" s="58"/>
      <c r="QFN2166" s="58"/>
      <c r="QFO2166" s="58"/>
      <c r="QFP2166" s="58"/>
      <c r="QFQ2166" s="58"/>
      <c r="QFR2166" s="58"/>
      <c r="QFS2166" s="58"/>
      <c r="QFT2166" s="58"/>
      <c r="QFU2166" s="58"/>
      <c r="QFV2166" s="58"/>
      <c r="QFW2166" s="58"/>
      <c r="QFX2166" s="58"/>
      <c r="QFY2166" s="58"/>
      <c r="QFZ2166" s="58"/>
      <c r="QGA2166" s="58"/>
      <c r="QGB2166" s="58"/>
      <c r="QGC2166" s="58"/>
      <c r="QGD2166" s="58"/>
      <c r="QGE2166" s="58"/>
      <c r="QGF2166" s="58"/>
      <c r="QGG2166" s="58"/>
      <c r="QGH2166" s="58"/>
      <c r="QGI2166" s="58"/>
      <c r="QGJ2166" s="58"/>
      <c r="QGK2166" s="58"/>
      <c r="QGL2166" s="58"/>
      <c r="QGM2166" s="58"/>
      <c r="QGN2166" s="58"/>
      <c r="QGO2166" s="58"/>
      <c r="QGP2166" s="58"/>
      <c r="QGQ2166" s="58"/>
      <c r="QGR2166" s="58"/>
      <c r="QGS2166" s="58"/>
      <c r="QGT2166" s="58"/>
      <c r="QGU2166" s="58"/>
      <c r="QGV2166" s="58"/>
      <c r="QGW2166" s="58"/>
      <c r="QGX2166" s="58"/>
      <c r="QGY2166" s="58"/>
      <c r="QGZ2166" s="58"/>
      <c r="QHA2166" s="58"/>
      <c r="QHB2166" s="58"/>
      <c r="QHC2166" s="58"/>
      <c r="QHD2166" s="58"/>
      <c r="QHE2166" s="58"/>
      <c r="QHF2166" s="58"/>
      <c r="QHG2166" s="58"/>
      <c r="QHH2166" s="58"/>
      <c r="QHI2166" s="58"/>
      <c r="QHJ2166" s="58"/>
      <c r="QHK2166" s="58"/>
      <c r="QHL2166" s="58"/>
      <c r="QHM2166" s="58"/>
      <c r="QHN2166" s="58"/>
      <c r="QHO2166" s="58"/>
      <c r="QHP2166" s="58"/>
      <c r="QHQ2166" s="58"/>
      <c r="QHR2166" s="58"/>
      <c r="QHS2166" s="58"/>
      <c r="QHT2166" s="58"/>
      <c r="QHU2166" s="58"/>
      <c r="QHV2166" s="58"/>
      <c r="QHW2166" s="58"/>
      <c r="QHX2166" s="58"/>
      <c r="QHY2166" s="58"/>
      <c r="QHZ2166" s="58"/>
      <c r="QIA2166" s="58"/>
      <c r="QIB2166" s="58"/>
      <c r="QIC2166" s="58"/>
      <c r="QID2166" s="58"/>
      <c r="QIE2166" s="58"/>
      <c r="QIF2166" s="58"/>
      <c r="QIG2166" s="58"/>
      <c r="QIH2166" s="58"/>
      <c r="QII2166" s="58"/>
      <c r="QIJ2166" s="58"/>
      <c r="QIK2166" s="58"/>
      <c r="QIL2166" s="58"/>
      <c r="QIM2166" s="58"/>
      <c r="QIN2166" s="58"/>
      <c r="QIO2166" s="58"/>
      <c r="QIP2166" s="58"/>
      <c r="QIQ2166" s="58"/>
      <c r="QIR2166" s="58"/>
      <c r="QIS2166" s="58"/>
      <c r="QIT2166" s="58"/>
      <c r="QIU2166" s="58"/>
      <c r="QIV2166" s="58"/>
      <c r="QIW2166" s="58"/>
      <c r="QIX2166" s="58"/>
      <c r="QIY2166" s="58"/>
      <c r="QIZ2166" s="58"/>
      <c r="QJA2166" s="58"/>
      <c r="QJB2166" s="58"/>
      <c r="QJC2166" s="58"/>
      <c r="QJD2166" s="58"/>
      <c r="QJE2166" s="58"/>
      <c r="QJF2166" s="58"/>
      <c r="QJG2166" s="58"/>
      <c r="QJH2166" s="58"/>
      <c r="QJI2166" s="58"/>
      <c r="QJJ2166" s="58"/>
      <c r="QJK2166" s="58"/>
      <c r="QJL2166" s="58"/>
      <c r="QJM2166" s="58"/>
      <c r="QJN2166" s="58"/>
      <c r="QJO2166" s="58"/>
      <c r="QJP2166" s="58"/>
      <c r="QJQ2166" s="58"/>
      <c r="QJR2166" s="58"/>
      <c r="QJS2166" s="58"/>
      <c r="QJT2166" s="58"/>
      <c r="QJU2166" s="58"/>
      <c r="QJV2166" s="58"/>
      <c r="QJW2166" s="58"/>
      <c r="QJX2166" s="58"/>
      <c r="QJY2166" s="58"/>
      <c r="QJZ2166" s="58"/>
      <c r="QKA2166" s="58"/>
      <c r="QKB2166" s="58"/>
      <c r="QKC2166" s="58"/>
      <c r="QKD2166" s="58"/>
      <c r="QKE2166" s="58"/>
      <c r="QKF2166" s="58"/>
      <c r="QKG2166" s="58"/>
      <c r="QKH2166" s="58"/>
      <c r="QKI2166" s="58"/>
      <c r="QKJ2166" s="58"/>
      <c r="QKK2166" s="58"/>
      <c r="QKL2166" s="58"/>
      <c r="QKM2166" s="58"/>
      <c r="QKN2166" s="58"/>
      <c r="QKO2166" s="58"/>
      <c r="QKP2166" s="58"/>
      <c r="QKQ2166" s="58"/>
      <c r="QKR2166" s="58"/>
      <c r="QKS2166" s="58"/>
      <c r="QKT2166" s="58"/>
      <c r="QKU2166" s="58"/>
      <c r="QKV2166" s="58"/>
      <c r="QKW2166" s="58"/>
      <c r="QKX2166" s="58"/>
      <c r="QKY2166" s="58"/>
      <c r="QKZ2166" s="58"/>
      <c r="QLA2166" s="58"/>
      <c r="QLB2166" s="58"/>
      <c r="QLC2166" s="58"/>
      <c r="QLD2166" s="58"/>
      <c r="QLE2166" s="58"/>
      <c r="QLF2166" s="58"/>
      <c r="QLG2166" s="58"/>
      <c r="QLH2166" s="58"/>
      <c r="QLI2166" s="58"/>
      <c r="QLJ2166" s="58"/>
      <c r="QLK2166" s="58"/>
      <c r="QLL2166" s="58"/>
      <c r="QLM2166" s="58"/>
      <c r="QLN2166" s="58"/>
      <c r="QLO2166" s="58"/>
      <c r="QLP2166" s="58"/>
      <c r="QLQ2166" s="58"/>
      <c r="QLR2166" s="58"/>
      <c r="QLS2166" s="58"/>
      <c r="QLT2166" s="58"/>
      <c r="QLU2166" s="58"/>
      <c r="QLV2166" s="58"/>
      <c r="QLW2166" s="58"/>
      <c r="QLX2166" s="58"/>
      <c r="QLY2166" s="58"/>
      <c r="QLZ2166" s="58"/>
      <c r="QMA2166" s="58"/>
      <c r="QMB2166" s="58"/>
      <c r="QMC2166" s="58"/>
      <c r="QMD2166" s="58"/>
      <c r="QME2166" s="58"/>
      <c r="QMF2166" s="58"/>
      <c r="QMG2166" s="58"/>
      <c r="QMH2166" s="58"/>
      <c r="QMI2166" s="58"/>
      <c r="QMJ2166" s="58"/>
      <c r="QMK2166" s="58"/>
      <c r="QML2166" s="58"/>
      <c r="QMM2166" s="58"/>
      <c r="QMN2166" s="58"/>
      <c r="QMO2166" s="58"/>
      <c r="QMP2166" s="58"/>
      <c r="QMQ2166" s="58"/>
      <c r="QMR2166" s="58"/>
      <c r="QMS2166" s="58"/>
      <c r="QMT2166" s="58"/>
      <c r="QMU2166" s="58"/>
      <c r="QMV2166" s="58"/>
      <c r="QMW2166" s="58"/>
      <c r="QMX2166" s="58"/>
      <c r="QMY2166" s="58"/>
      <c r="QMZ2166" s="58"/>
      <c r="QNA2166" s="58"/>
      <c r="QNB2166" s="58"/>
      <c r="QNC2166" s="58"/>
      <c r="QND2166" s="58"/>
      <c r="QNE2166" s="58"/>
      <c r="QNF2166" s="58"/>
      <c r="QNG2166" s="58"/>
      <c r="QNH2166" s="58"/>
      <c r="QNI2166" s="58"/>
      <c r="QNJ2166" s="58"/>
      <c r="QNK2166" s="58"/>
      <c r="QNL2166" s="58"/>
      <c r="QNM2166" s="58"/>
      <c r="QNN2166" s="58"/>
      <c r="QNO2166" s="58"/>
      <c r="QNP2166" s="58"/>
      <c r="QNQ2166" s="58"/>
      <c r="QNR2166" s="58"/>
      <c r="QNS2166" s="58"/>
      <c r="QNT2166" s="58"/>
      <c r="QNU2166" s="58"/>
      <c r="QNV2166" s="58"/>
      <c r="QNW2166" s="58"/>
      <c r="QNX2166" s="58"/>
      <c r="QNY2166" s="58"/>
      <c r="QNZ2166" s="58"/>
      <c r="QOA2166" s="58"/>
      <c r="QOB2166" s="58"/>
      <c r="QOC2166" s="58"/>
      <c r="QOD2166" s="58"/>
      <c r="QOE2166" s="58"/>
      <c r="QOF2166" s="58"/>
      <c r="QOG2166" s="58"/>
      <c r="QOH2166" s="58"/>
      <c r="QOI2166" s="58"/>
      <c r="QOJ2166" s="58"/>
      <c r="QOK2166" s="58"/>
      <c r="QOL2166" s="58"/>
      <c r="QOM2166" s="58"/>
      <c r="QON2166" s="58"/>
      <c r="QOO2166" s="58"/>
      <c r="QOP2166" s="58"/>
      <c r="QOQ2166" s="58"/>
      <c r="QOR2166" s="58"/>
      <c r="QOS2166" s="58"/>
      <c r="QOT2166" s="58"/>
      <c r="QOU2166" s="58"/>
      <c r="QOV2166" s="58"/>
      <c r="QOW2166" s="58"/>
      <c r="QOX2166" s="58"/>
      <c r="QOY2166" s="58"/>
      <c r="QOZ2166" s="58"/>
      <c r="QPA2166" s="58"/>
      <c r="QPB2166" s="58"/>
      <c r="QPC2166" s="58"/>
      <c r="QPD2166" s="58"/>
      <c r="QPE2166" s="58"/>
      <c r="QPF2166" s="58"/>
      <c r="QPG2166" s="58"/>
      <c r="QPH2166" s="58"/>
      <c r="QPI2166" s="58"/>
      <c r="QPJ2166" s="58"/>
      <c r="QPK2166" s="58"/>
      <c r="QPL2166" s="58"/>
      <c r="QPM2166" s="58"/>
      <c r="QPN2166" s="58"/>
      <c r="QPO2166" s="58"/>
      <c r="QPP2166" s="58"/>
      <c r="QPQ2166" s="58"/>
      <c r="QPR2166" s="58"/>
      <c r="QPS2166" s="58"/>
      <c r="QPT2166" s="58"/>
      <c r="QPU2166" s="58"/>
      <c r="QPV2166" s="58"/>
      <c r="QPW2166" s="58"/>
      <c r="QPX2166" s="58"/>
      <c r="QPY2166" s="58"/>
      <c r="QPZ2166" s="58"/>
      <c r="QQA2166" s="58"/>
      <c r="QQB2166" s="58"/>
      <c r="QQC2166" s="58"/>
      <c r="QQD2166" s="58"/>
      <c r="QQE2166" s="58"/>
      <c r="QQF2166" s="58"/>
      <c r="QQG2166" s="58"/>
      <c r="QQH2166" s="58"/>
      <c r="QQI2166" s="58"/>
      <c r="QQJ2166" s="58"/>
      <c r="QQK2166" s="58"/>
      <c r="QQL2166" s="58"/>
      <c r="QQM2166" s="58"/>
      <c r="QQN2166" s="58"/>
      <c r="QQO2166" s="58"/>
      <c r="QQP2166" s="58"/>
      <c r="QQQ2166" s="58"/>
      <c r="QQR2166" s="58"/>
      <c r="QQS2166" s="58"/>
      <c r="QQT2166" s="58"/>
      <c r="QQU2166" s="58"/>
      <c r="QQV2166" s="58"/>
      <c r="QQW2166" s="58"/>
      <c r="QQX2166" s="58"/>
      <c r="QQY2166" s="58"/>
      <c r="QQZ2166" s="58"/>
      <c r="QRA2166" s="58"/>
      <c r="QRB2166" s="58"/>
      <c r="QRC2166" s="58"/>
      <c r="QRD2166" s="58"/>
      <c r="QRE2166" s="58"/>
      <c r="QRF2166" s="58"/>
      <c r="QRG2166" s="58"/>
      <c r="QRH2166" s="58"/>
      <c r="QRI2166" s="58"/>
      <c r="QRJ2166" s="58"/>
      <c r="QRK2166" s="58"/>
      <c r="QRL2166" s="58"/>
      <c r="QRM2166" s="58"/>
      <c r="QRN2166" s="58"/>
      <c r="QRO2166" s="58"/>
      <c r="QRP2166" s="58"/>
      <c r="QRQ2166" s="58"/>
      <c r="QRR2166" s="58"/>
      <c r="QRS2166" s="58"/>
      <c r="QRT2166" s="58"/>
      <c r="QRU2166" s="58"/>
      <c r="QRV2166" s="58"/>
      <c r="QRW2166" s="58"/>
      <c r="QRX2166" s="58"/>
      <c r="QRY2166" s="58"/>
      <c r="QRZ2166" s="58"/>
      <c r="QSA2166" s="58"/>
      <c r="QSB2166" s="58"/>
      <c r="QSC2166" s="58"/>
      <c r="QSD2166" s="58"/>
      <c r="QSE2166" s="58"/>
      <c r="QSF2166" s="58"/>
      <c r="QSG2166" s="58"/>
      <c r="QSH2166" s="58"/>
      <c r="QSI2166" s="58"/>
      <c r="QSJ2166" s="58"/>
      <c r="QSK2166" s="58"/>
      <c r="QSL2166" s="58"/>
      <c r="QSM2166" s="58"/>
      <c r="QSN2166" s="58"/>
      <c r="QSO2166" s="58"/>
      <c r="QSP2166" s="58"/>
      <c r="QSQ2166" s="58"/>
      <c r="QSR2166" s="58"/>
      <c r="QSS2166" s="58"/>
      <c r="QST2166" s="58"/>
      <c r="QSU2166" s="58"/>
      <c r="QSV2166" s="58"/>
      <c r="QSW2166" s="58"/>
      <c r="QSX2166" s="58"/>
      <c r="QSY2166" s="58"/>
      <c r="QSZ2166" s="58"/>
      <c r="QTA2166" s="58"/>
      <c r="QTB2166" s="58"/>
      <c r="QTC2166" s="58"/>
      <c r="QTD2166" s="58"/>
      <c r="QTE2166" s="58"/>
      <c r="QTF2166" s="58"/>
      <c r="QTG2166" s="58"/>
      <c r="QTH2166" s="58"/>
      <c r="QTI2166" s="58"/>
      <c r="QTJ2166" s="58"/>
      <c r="QTK2166" s="58"/>
      <c r="QTL2166" s="58"/>
      <c r="QTM2166" s="58"/>
      <c r="QTN2166" s="58"/>
      <c r="QTO2166" s="58"/>
      <c r="QTP2166" s="58"/>
      <c r="QTQ2166" s="58"/>
      <c r="QTR2166" s="58"/>
      <c r="QTS2166" s="58"/>
      <c r="QTT2166" s="58"/>
      <c r="QTU2166" s="58"/>
      <c r="QTV2166" s="58"/>
      <c r="QTW2166" s="58"/>
      <c r="QTX2166" s="58"/>
      <c r="QTY2166" s="58"/>
      <c r="QTZ2166" s="58"/>
      <c r="QUA2166" s="58"/>
      <c r="QUB2166" s="58"/>
      <c r="QUC2166" s="58"/>
      <c r="QUD2166" s="58"/>
      <c r="QUE2166" s="58"/>
      <c r="QUF2166" s="58"/>
      <c r="QUG2166" s="58"/>
      <c r="QUH2166" s="58"/>
      <c r="QUI2166" s="58"/>
      <c r="QUJ2166" s="58"/>
      <c r="QUK2166" s="58"/>
      <c r="QUL2166" s="58"/>
      <c r="QUM2166" s="58"/>
      <c r="QUN2166" s="58"/>
      <c r="QUO2166" s="58"/>
      <c r="QUP2166" s="58"/>
      <c r="QUQ2166" s="58"/>
      <c r="QUR2166" s="58"/>
      <c r="QUS2166" s="58"/>
      <c r="QUT2166" s="58"/>
      <c r="QUU2166" s="58"/>
      <c r="QUV2166" s="58"/>
      <c r="QUW2166" s="58"/>
      <c r="QUX2166" s="58"/>
      <c r="QUY2166" s="58"/>
      <c r="QUZ2166" s="58"/>
      <c r="QVA2166" s="58"/>
      <c r="QVB2166" s="58"/>
      <c r="QVC2166" s="58"/>
      <c r="QVD2166" s="58"/>
      <c r="QVE2166" s="58"/>
      <c r="QVF2166" s="58"/>
      <c r="QVG2166" s="58"/>
      <c r="QVH2166" s="58"/>
      <c r="QVI2166" s="58"/>
      <c r="QVJ2166" s="58"/>
      <c r="QVK2166" s="58"/>
      <c r="QVL2166" s="58"/>
      <c r="QVM2166" s="58"/>
      <c r="QVN2166" s="58"/>
      <c r="QVO2166" s="58"/>
      <c r="QVP2166" s="58"/>
      <c r="QVQ2166" s="58"/>
      <c r="QVR2166" s="58"/>
      <c r="QVS2166" s="58"/>
      <c r="QVT2166" s="58"/>
      <c r="QVU2166" s="58"/>
      <c r="QVV2166" s="58"/>
      <c r="QVW2166" s="58"/>
      <c r="QVX2166" s="58"/>
      <c r="QVY2166" s="58"/>
      <c r="QVZ2166" s="58"/>
      <c r="QWA2166" s="58"/>
      <c r="QWB2166" s="58"/>
      <c r="QWC2166" s="58"/>
      <c r="QWD2166" s="58"/>
      <c r="QWE2166" s="58"/>
      <c r="QWF2166" s="58"/>
      <c r="QWG2166" s="58"/>
      <c r="QWH2166" s="58"/>
      <c r="QWI2166" s="58"/>
      <c r="QWJ2166" s="58"/>
      <c r="QWK2166" s="58"/>
      <c r="QWL2166" s="58"/>
      <c r="QWM2166" s="58"/>
      <c r="QWN2166" s="58"/>
      <c r="QWO2166" s="58"/>
      <c r="QWP2166" s="58"/>
      <c r="QWQ2166" s="58"/>
      <c r="QWR2166" s="58"/>
      <c r="QWS2166" s="58"/>
      <c r="QWT2166" s="58"/>
      <c r="QWU2166" s="58"/>
      <c r="QWV2166" s="58"/>
      <c r="QWW2166" s="58"/>
      <c r="QWX2166" s="58"/>
      <c r="QWY2166" s="58"/>
      <c r="QWZ2166" s="58"/>
      <c r="QXA2166" s="58"/>
      <c r="QXB2166" s="58"/>
      <c r="QXC2166" s="58"/>
      <c r="QXD2166" s="58"/>
      <c r="QXE2166" s="58"/>
      <c r="QXF2166" s="58"/>
      <c r="QXG2166" s="58"/>
      <c r="QXH2166" s="58"/>
      <c r="QXI2166" s="58"/>
      <c r="QXJ2166" s="58"/>
      <c r="QXK2166" s="58"/>
      <c r="QXL2166" s="58"/>
      <c r="QXM2166" s="58"/>
      <c r="QXN2166" s="58"/>
      <c r="QXO2166" s="58"/>
      <c r="QXP2166" s="58"/>
      <c r="QXQ2166" s="58"/>
      <c r="QXR2166" s="58"/>
      <c r="QXS2166" s="58"/>
      <c r="QXT2166" s="58"/>
      <c r="QXU2166" s="58"/>
      <c r="QXV2166" s="58"/>
      <c r="QXW2166" s="58"/>
      <c r="QXX2166" s="58"/>
      <c r="QXY2166" s="58"/>
      <c r="QXZ2166" s="58"/>
      <c r="QYA2166" s="58"/>
      <c r="QYB2166" s="58"/>
      <c r="QYC2166" s="58"/>
      <c r="QYD2166" s="58"/>
      <c r="QYE2166" s="58"/>
      <c r="QYF2166" s="58"/>
      <c r="QYG2166" s="58"/>
      <c r="QYH2166" s="58"/>
      <c r="QYI2166" s="58"/>
      <c r="QYJ2166" s="58"/>
      <c r="QYK2166" s="58"/>
      <c r="QYL2166" s="58"/>
      <c r="QYM2166" s="58"/>
      <c r="QYN2166" s="58"/>
      <c r="QYO2166" s="58"/>
      <c r="QYP2166" s="58"/>
      <c r="QYQ2166" s="58"/>
      <c r="QYR2166" s="58"/>
      <c r="QYS2166" s="58"/>
      <c r="QYT2166" s="58"/>
      <c r="QYU2166" s="58"/>
      <c r="QYV2166" s="58"/>
      <c r="QYW2166" s="58"/>
      <c r="QYX2166" s="58"/>
      <c r="QYY2166" s="58"/>
      <c r="QYZ2166" s="58"/>
      <c r="QZA2166" s="58"/>
      <c r="QZB2166" s="58"/>
      <c r="QZC2166" s="58"/>
      <c r="QZD2166" s="58"/>
      <c r="QZE2166" s="58"/>
      <c r="QZF2166" s="58"/>
      <c r="QZG2166" s="58"/>
      <c r="QZH2166" s="58"/>
      <c r="QZI2166" s="58"/>
      <c r="QZJ2166" s="58"/>
      <c r="QZK2166" s="58"/>
      <c r="QZL2166" s="58"/>
      <c r="QZM2166" s="58"/>
      <c r="QZN2166" s="58"/>
      <c r="QZO2166" s="58"/>
      <c r="QZP2166" s="58"/>
      <c r="QZQ2166" s="58"/>
      <c r="QZR2166" s="58"/>
      <c r="QZS2166" s="58"/>
      <c r="QZT2166" s="58"/>
      <c r="QZU2166" s="58"/>
      <c r="QZV2166" s="58"/>
      <c r="QZW2166" s="58"/>
      <c r="QZX2166" s="58"/>
      <c r="QZY2166" s="58"/>
      <c r="QZZ2166" s="58"/>
      <c r="RAA2166" s="58"/>
      <c r="RAB2166" s="58"/>
      <c r="RAC2166" s="58"/>
      <c r="RAD2166" s="58"/>
      <c r="RAE2166" s="58"/>
      <c r="RAF2166" s="58"/>
      <c r="RAG2166" s="58"/>
      <c r="RAH2166" s="58"/>
      <c r="RAI2166" s="58"/>
      <c r="RAJ2166" s="58"/>
      <c r="RAK2166" s="58"/>
      <c r="RAL2166" s="58"/>
      <c r="RAM2166" s="58"/>
      <c r="RAN2166" s="58"/>
      <c r="RAO2166" s="58"/>
      <c r="RAP2166" s="58"/>
      <c r="RAQ2166" s="58"/>
      <c r="RAR2166" s="58"/>
      <c r="RAS2166" s="58"/>
      <c r="RAT2166" s="58"/>
      <c r="RAU2166" s="58"/>
      <c r="RAV2166" s="58"/>
      <c r="RAW2166" s="58"/>
      <c r="RAX2166" s="58"/>
      <c r="RAY2166" s="58"/>
      <c r="RAZ2166" s="58"/>
      <c r="RBA2166" s="58"/>
      <c r="RBB2166" s="58"/>
      <c r="RBC2166" s="58"/>
      <c r="RBD2166" s="58"/>
      <c r="RBE2166" s="58"/>
      <c r="RBF2166" s="58"/>
      <c r="RBG2166" s="58"/>
      <c r="RBH2166" s="58"/>
      <c r="RBI2166" s="58"/>
      <c r="RBJ2166" s="58"/>
      <c r="RBK2166" s="58"/>
      <c r="RBL2166" s="58"/>
      <c r="RBM2166" s="58"/>
      <c r="RBN2166" s="58"/>
      <c r="RBO2166" s="58"/>
      <c r="RBP2166" s="58"/>
      <c r="RBQ2166" s="58"/>
      <c r="RBR2166" s="58"/>
      <c r="RBS2166" s="58"/>
      <c r="RBT2166" s="58"/>
      <c r="RBU2166" s="58"/>
      <c r="RBV2166" s="58"/>
      <c r="RBW2166" s="58"/>
      <c r="RBX2166" s="58"/>
      <c r="RBY2166" s="58"/>
      <c r="RBZ2166" s="58"/>
      <c r="RCA2166" s="58"/>
      <c r="RCB2166" s="58"/>
      <c r="RCC2166" s="58"/>
      <c r="RCD2166" s="58"/>
      <c r="RCE2166" s="58"/>
      <c r="RCF2166" s="58"/>
      <c r="RCG2166" s="58"/>
      <c r="RCH2166" s="58"/>
      <c r="RCI2166" s="58"/>
      <c r="RCJ2166" s="58"/>
      <c r="RCK2166" s="58"/>
      <c r="RCL2166" s="58"/>
      <c r="RCM2166" s="58"/>
      <c r="RCN2166" s="58"/>
      <c r="RCO2166" s="58"/>
      <c r="RCP2166" s="58"/>
      <c r="RCQ2166" s="58"/>
      <c r="RCR2166" s="58"/>
      <c r="RCS2166" s="58"/>
      <c r="RCT2166" s="58"/>
      <c r="RCU2166" s="58"/>
      <c r="RCV2166" s="58"/>
      <c r="RCW2166" s="58"/>
      <c r="RCX2166" s="58"/>
      <c r="RCY2166" s="58"/>
      <c r="RCZ2166" s="58"/>
      <c r="RDA2166" s="58"/>
      <c r="RDB2166" s="58"/>
      <c r="RDC2166" s="58"/>
      <c r="RDD2166" s="58"/>
      <c r="RDE2166" s="58"/>
      <c r="RDF2166" s="58"/>
      <c r="RDG2166" s="58"/>
      <c r="RDH2166" s="58"/>
      <c r="RDI2166" s="58"/>
      <c r="RDJ2166" s="58"/>
      <c r="RDK2166" s="58"/>
      <c r="RDL2166" s="58"/>
      <c r="RDM2166" s="58"/>
      <c r="RDN2166" s="58"/>
      <c r="RDO2166" s="58"/>
      <c r="RDP2166" s="58"/>
      <c r="RDQ2166" s="58"/>
      <c r="RDR2166" s="58"/>
      <c r="RDS2166" s="58"/>
      <c r="RDT2166" s="58"/>
      <c r="RDU2166" s="58"/>
      <c r="RDV2166" s="58"/>
      <c r="RDW2166" s="58"/>
      <c r="RDX2166" s="58"/>
      <c r="RDY2166" s="58"/>
      <c r="RDZ2166" s="58"/>
      <c r="REA2166" s="58"/>
      <c r="REB2166" s="58"/>
      <c r="REC2166" s="58"/>
      <c r="RED2166" s="58"/>
      <c r="REE2166" s="58"/>
      <c r="REF2166" s="58"/>
      <c r="REG2166" s="58"/>
      <c r="REH2166" s="58"/>
      <c r="REI2166" s="58"/>
      <c r="REJ2166" s="58"/>
      <c r="REK2166" s="58"/>
      <c r="REL2166" s="58"/>
      <c r="REM2166" s="58"/>
      <c r="REN2166" s="58"/>
      <c r="REO2166" s="58"/>
      <c r="REP2166" s="58"/>
      <c r="REQ2166" s="58"/>
      <c r="RER2166" s="58"/>
      <c r="RES2166" s="58"/>
      <c r="RET2166" s="58"/>
      <c r="REU2166" s="58"/>
      <c r="REV2166" s="58"/>
      <c r="REW2166" s="58"/>
      <c r="REX2166" s="58"/>
      <c r="REY2166" s="58"/>
      <c r="REZ2166" s="58"/>
      <c r="RFA2166" s="58"/>
      <c r="RFB2166" s="58"/>
      <c r="RFC2166" s="58"/>
      <c r="RFD2166" s="58"/>
      <c r="RFE2166" s="58"/>
      <c r="RFF2166" s="58"/>
      <c r="RFG2166" s="58"/>
      <c r="RFH2166" s="58"/>
      <c r="RFI2166" s="58"/>
      <c r="RFJ2166" s="58"/>
      <c r="RFK2166" s="58"/>
      <c r="RFL2166" s="58"/>
      <c r="RFM2166" s="58"/>
      <c r="RFN2166" s="58"/>
      <c r="RFO2166" s="58"/>
      <c r="RFP2166" s="58"/>
      <c r="RFQ2166" s="58"/>
      <c r="RFR2166" s="58"/>
      <c r="RFS2166" s="58"/>
      <c r="RFT2166" s="58"/>
      <c r="RFU2166" s="58"/>
      <c r="RFV2166" s="58"/>
      <c r="RFW2166" s="58"/>
      <c r="RFX2166" s="58"/>
      <c r="RFY2166" s="58"/>
      <c r="RFZ2166" s="58"/>
      <c r="RGA2166" s="58"/>
      <c r="RGB2166" s="58"/>
      <c r="RGC2166" s="58"/>
      <c r="RGD2166" s="58"/>
      <c r="RGE2166" s="58"/>
      <c r="RGF2166" s="58"/>
      <c r="RGG2166" s="58"/>
      <c r="RGH2166" s="58"/>
      <c r="RGI2166" s="58"/>
      <c r="RGJ2166" s="58"/>
      <c r="RGK2166" s="58"/>
      <c r="RGL2166" s="58"/>
      <c r="RGM2166" s="58"/>
      <c r="RGN2166" s="58"/>
      <c r="RGO2166" s="58"/>
      <c r="RGP2166" s="58"/>
      <c r="RGQ2166" s="58"/>
      <c r="RGR2166" s="58"/>
      <c r="RGS2166" s="58"/>
      <c r="RGT2166" s="58"/>
      <c r="RGU2166" s="58"/>
      <c r="RGV2166" s="58"/>
      <c r="RGW2166" s="58"/>
      <c r="RGX2166" s="58"/>
      <c r="RGY2166" s="58"/>
      <c r="RGZ2166" s="58"/>
      <c r="RHA2166" s="58"/>
      <c r="RHB2166" s="58"/>
      <c r="RHC2166" s="58"/>
      <c r="RHD2166" s="58"/>
      <c r="RHE2166" s="58"/>
      <c r="RHF2166" s="58"/>
      <c r="RHG2166" s="58"/>
      <c r="RHH2166" s="58"/>
      <c r="RHI2166" s="58"/>
      <c r="RHJ2166" s="58"/>
      <c r="RHK2166" s="58"/>
      <c r="RHL2166" s="58"/>
      <c r="RHM2166" s="58"/>
      <c r="RHN2166" s="58"/>
      <c r="RHO2166" s="58"/>
      <c r="RHP2166" s="58"/>
      <c r="RHQ2166" s="58"/>
      <c r="RHR2166" s="58"/>
      <c r="RHS2166" s="58"/>
      <c r="RHT2166" s="58"/>
      <c r="RHU2166" s="58"/>
      <c r="RHV2166" s="58"/>
      <c r="RHW2166" s="58"/>
      <c r="RHX2166" s="58"/>
      <c r="RHY2166" s="58"/>
      <c r="RHZ2166" s="58"/>
      <c r="RIA2166" s="58"/>
      <c r="RIB2166" s="58"/>
      <c r="RIC2166" s="58"/>
      <c r="RID2166" s="58"/>
      <c r="RIE2166" s="58"/>
      <c r="RIF2166" s="58"/>
      <c r="RIG2166" s="58"/>
      <c r="RIH2166" s="58"/>
      <c r="RII2166" s="58"/>
      <c r="RIJ2166" s="58"/>
      <c r="RIK2166" s="58"/>
      <c r="RIL2166" s="58"/>
      <c r="RIM2166" s="58"/>
      <c r="RIN2166" s="58"/>
      <c r="RIO2166" s="58"/>
      <c r="RIP2166" s="58"/>
      <c r="RIQ2166" s="58"/>
      <c r="RIR2166" s="58"/>
      <c r="RIS2166" s="58"/>
      <c r="RIT2166" s="58"/>
      <c r="RIU2166" s="58"/>
      <c r="RIV2166" s="58"/>
      <c r="RIW2166" s="58"/>
      <c r="RIX2166" s="58"/>
      <c r="RIY2166" s="58"/>
      <c r="RIZ2166" s="58"/>
      <c r="RJA2166" s="58"/>
      <c r="RJB2166" s="58"/>
      <c r="RJC2166" s="58"/>
      <c r="RJD2166" s="58"/>
      <c r="RJE2166" s="58"/>
      <c r="RJF2166" s="58"/>
      <c r="RJG2166" s="58"/>
      <c r="RJH2166" s="58"/>
      <c r="RJI2166" s="58"/>
      <c r="RJJ2166" s="58"/>
      <c r="RJK2166" s="58"/>
      <c r="RJL2166" s="58"/>
      <c r="RJM2166" s="58"/>
      <c r="RJN2166" s="58"/>
      <c r="RJO2166" s="58"/>
      <c r="RJP2166" s="58"/>
      <c r="RJQ2166" s="58"/>
      <c r="RJR2166" s="58"/>
      <c r="RJS2166" s="58"/>
      <c r="RJT2166" s="58"/>
      <c r="RJU2166" s="58"/>
      <c r="RJV2166" s="58"/>
      <c r="RJW2166" s="58"/>
      <c r="RJX2166" s="58"/>
      <c r="RJY2166" s="58"/>
      <c r="RJZ2166" s="58"/>
      <c r="RKA2166" s="58"/>
      <c r="RKB2166" s="58"/>
      <c r="RKC2166" s="58"/>
      <c r="RKD2166" s="58"/>
      <c r="RKE2166" s="58"/>
      <c r="RKF2166" s="58"/>
      <c r="RKG2166" s="58"/>
      <c r="RKH2166" s="58"/>
      <c r="RKI2166" s="58"/>
      <c r="RKJ2166" s="58"/>
      <c r="RKK2166" s="58"/>
      <c r="RKL2166" s="58"/>
      <c r="RKM2166" s="58"/>
      <c r="RKN2166" s="58"/>
      <c r="RKO2166" s="58"/>
      <c r="RKP2166" s="58"/>
      <c r="RKQ2166" s="58"/>
      <c r="RKR2166" s="58"/>
      <c r="RKS2166" s="58"/>
      <c r="RKT2166" s="58"/>
      <c r="RKU2166" s="58"/>
      <c r="RKV2166" s="58"/>
      <c r="RKW2166" s="58"/>
      <c r="RKX2166" s="58"/>
      <c r="RKY2166" s="58"/>
      <c r="RKZ2166" s="58"/>
      <c r="RLA2166" s="58"/>
      <c r="RLB2166" s="58"/>
      <c r="RLC2166" s="58"/>
      <c r="RLD2166" s="58"/>
      <c r="RLE2166" s="58"/>
      <c r="RLF2166" s="58"/>
      <c r="RLG2166" s="58"/>
      <c r="RLH2166" s="58"/>
      <c r="RLI2166" s="58"/>
      <c r="RLJ2166" s="58"/>
      <c r="RLK2166" s="58"/>
      <c r="RLL2166" s="58"/>
      <c r="RLM2166" s="58"/>
      <c r="RLN2166" s="58"/>
      <c r="RLO2166" s="58"/>
      <c r="RLP2166" s="58"/>
      <c r="RLQ2166" s="58"/>
      <c r="RLR2166" s="58"/>
      <c r="RLS2166" s="58"/>
      <c r="RLT2166" s="58"/>
      <c r="RLU2166" s="58"/>
      <c r="RLV2166" s="58"/>
      <c r="RLW2166" s="58"/>
      <c r="RLX2166" s="58"/>
      <c r="RLY2166" s="58"/>
      <c r="RLZ2166" s="58"/>
      <c r="RMA2166" s="58"/>
      <c r="RMB2166" s="58"/>
      <c r="RMC2166" s="58"/>
      <c r="RMD2166" s="58"/>
      <c r="RME2166" s="58"/>
      <c r="RMF2166" s="58"/>
      <c r="RMG2166" s="58"/>
      <c r="RMH2166" s="58"/>
      <c r="RMI2166" s="58"/>
      <c r="RMJ2166" s="58"/>
      <c r="RMK2166" s="58"/>
      <c r="RML2166" s="58"/>
      <c r="RMM2166" s="58"/>
      <c r="RMN2166" s="58"/>
      <c r="RMO2166" s="58"/>
      <c r="RMP2166" s="58"/>
      <c r="RMQ2166" s="58"/>
      <c r="RMR2166" s="58"/>
      <c r="RMS2166" s="58"/>
      <c r="RMT2166" s="58"/>
      <c r="RMU2166" s="58"/>
      <c r="RMV2166" s="58"/>
      <c r="RMW2166" s="58"/>
      <c r="RMX2166" s="58"/>
      <c r="RMY2166" s="58"/>
      <c r="RMZ2166" s="58"/>
      <c r="RNA2166" s="58"/>
      <c r="RNB2166" s="58"/>
      <c r="RNC2166" s="58"/>
      <c r="RND2166" s="58"/>
      <c r="RNE2166" s="58"/>
      <c r="RNF2166" s="58"/>
      <c r="RNG2166" s="58"/>
      <c r="RNH2166" s="58"/>
      <c r="RNI2166" s="58"/>
      <c r="RNJ2166" s="58"/>
      <c r="RNK2166" s="58"/>
      <c r="RNL2166" s="58"/>
      <c r="RNM2166" s="58"/>
      <c r="RNN2166" s="58"/>
      <c r="RNO2166" s="58"/>
      <c r="RNP2166" s="58"/>
      <c r="RNQ2166" s="58"/>
      <c r="RNR2166" s="58"/>
      <c r="RNS2166" s="58"/>
      <c r="RNT2166" s="58"/>
      <c r="RNU2166" s="58"/>
      <c r="RNV2166" s="58"/>
      <c r="RNW2166" s="58"/>
      <c r="RNX2166" s="58"/>
      <c r="RNY2166" s="58"/>
      <c r="RNZ2166" s="58"/>
      <c r="ROA2166" s="58"/>
      <c r="ROB2166" s="58"/>
      <c r="ROC2166" s="58"/>
      <c r="ROD2166" s="58"/>
      <c r="ROE2166" s="58"/>
      <c r="ROF2166" s="58"/>
      <c r="ROG2166" s="58"/>
      <c r="ROH2166" s="58"/>
      <c r="ROI2166" s="58"/>
      <c r="ROJ2166" s="58"/>
      <c r="ROK2166" s="58"/>
      <c r="ROL2166" s="58"/>
      <c r="ROM2166" s="58"/>
      <c r="RON2166" s="58"/>
      <c r="ROO2166" s="58"/>
      <c r="ROP2166" s="58"/>
      <c r="ROQ2166" s="58"/>
      <c r="ROR2166" s="58"/>
      <c r="ROS2166" s="58"/>
      <c r="ROT2166" s="58"/>
      <c r="ROU2166" s="58"/>
      <c r="ROV2166" s="58"/>
      <c r="ROW2166" s="58"/>
      <c r="ROX2166" s="58"/>
      <c r="ROY2166" s="58"/>
      <c r="ROZ2166" s="58"/>
      <c r="RPA2166" s="58"/>
      <c r="RPB2166" s="58"/>
      <c r="RPC2166" s="58"/>
      <c r="RPD2166" s="58"/>
      <c r="RPE2166" s="58"/>
      <c r="RPF2166" s="58"/>
      <c r="RPG2166" s="58"/>
      <c r="RPH2166" s="58"/>
      <c r="RPI2166" s="58"/>
      <c r="RPJ2166" s="58"/>
      <c r="RPK2166" s="58"/>
      <c r="RPL2166" s="58"/>
      <c r="RPM2166" s="58"/>
      <c r="RPN2166" s="58"/>
      <c r="RPO2166" s="58"/>
      <c r="RPP2166" s="58"/>
      <c r="RPQ2166" s="58"/>
      <c r="RPR2166" s="58"/>
      <c r="RPS2166" s="58"/>
      <c r="RPT2166" s="58"/>
      <c r="RPU2166" s="58"/>
      <c r="RPV2166" s="58"/>
      <c r="RPW2166" s="58"/>
      <c r="RPX2166" s="58"/>
      <c r="RPY2166" s="58"/>
      <c r="RPZ2166" s="58"/>
      <c r="RQA2166" s="58"/>
      <c r="RQB2166" s="58"/>
      <c r="RQC2166" s="58"/>
      <c r="RQD2166" s="58"/>
      <c r="RQE2166" s="58"/>
      <c r="RQF2166" s="58"/>
      <c r="RQG2166" s="58"/>
      <c r="RQH2166" s="58"/>
      <c r="RQI2166" s="58"/>
      <c r="RQJ2166" s="58"/>
      <c r="RQK2166" s="58"/>
      <c r="RQL2166" s="58"/>
      <c r="RQM2166" s="58"/>
      <c r="RQN2166" s="58"/>
      <c r="RQO2166" s="58"/>
      <c r="RQP2166" s="58"/>
      <c r="RQQ2166" s="58"/>
      <c r="RQR2166" s="58"/>
      <c r="RQS2166" s="58"/>
      <c r="RQT2166" s="58"/>
      <c r="RQU2166" s="58"/>
      <c r="RQV2166" s="58"/>
      <c r="RQW2166" s="58"/>
      <c r="RQX2166" s="58"/>
      <c r="RQY2166" s="58"/>
      <c r="RQZ2166" s="58"/>
      <c r="RRA2166" s="58"/>
      <c r="RRB2166" s="58"/>
      <c r="RRC2166" s="58"/>
      <c r="RRD2166" s="58"/>
      <c r="RRE2166" s="58"/>
      <c r="RRF2166" s="58"/>
      <c r="RRG2166" s="58"/>
      <c r="RRH2166" s="58"/>
      <c r="RRI2166" s="58"/>
      <c r="RRJ2166" s="58"/>
      <c r="RRK2166" s="58"/>
      <c r="RRL2166" s="58"/>
      <c r="RRM2166" s="58"/>
      <c r="RRN2166" s="58"/>
      <c r="RRO2166" s="58"/>
      <c r="RRP2166" s="58"/>
      <c r="RRQ2166" s="58"/>
      <c r="RRR2166" s="58"/>
      <c r="RRS2166" s="58"/>
      <c r="RRT2166" s="58"/>
      <c r="RRU2166" s="58"/>
      <c r="RRV2166" s="58"/>
      <c r="RRW2166" s="58"/>
      <c r="RRX2166" s="58"/>
      <c r="RRY2166" s="58"/>
      <c r="RRZ2166" s="58"/>
      <c r="RSA2166" s="58"/>
      <c r="RSB2166" s="58"/>
      <c r="RSC2166" s="58"/>
      <c r="RSD2166" s="58"/>
      <c r="RSE2166" s="58"/>
      <c r="RSF2166" s="58"/>
      <c r="RSG2166" s="58"/>
      <c r="RSH2166" s="58"/>
      <c r="RSI2166" s="58"/>
      <c r="RSJ2166" s="58"/>
      <c r="RSK2166" s="58"/>
      <c r="RSL2166" s="58"/>
      <c r="RSM2166" s="58"/>
      <c r="RSN2166" s="58"/>
      <c r="RSO2166" s="58"/>
      <c r="RSP2166" s="58"/>
      <c r="RSQ2166" s="58"/>
      <c r="RSR2166" s="58"/>
      <c r="RSS2166" s="58"/>
      <c r="RST2166" s="58"/>
      <c r="RSU2166" s="58"/>
      <c r="RSV2166" s="58"/>
      <c r="RSW2166" s="58"/>
      <c r="RSX2166" s="58"/>
      <c r="RSY2166" s="58"/>
      <c r="RSZ2166" s="58"/>
      <c r="RTA2166" s="58"/>
      <c r="RTB2166" s="58"/>
      <c r="RTC2166" s="58"/>
      <c r="RTD2166" s="58"/>
      <c r="RTE2166" s="58"/>
      <c r="RTF2166" s="58"/>
      <c r="RTG2166" s="58"/>
      <c r="RTH2166" s="58"/>
      <c r="RTI2166" s="58"/>
      <c r="RTJ2166" s="58"/>
      <c r="RTK2166" s="58"/>
      <c r="RTL2166" s="58"/>
      <c r="RTM2166" s="58"/>
      <c r="RTN2166" s="58"/>
      <c r="RTO2166" s="58"/>
      <c r="RTP2166" s="58"/>
      <c r="RTQ2166" s="58"/>
      <c r="RTR2166" s="58"/>
      <c r="RTS2166" s="58"/>
      <c r="RTT2166" s="58"/>
      <c r="RTU2166" s="58"/>
      <c r="RTV2166" s="58"/>
      <c r="RTW2166" s="58"/>
      <c r="RTX2166" s="58"/>
      <c r="RTY2166" s="58"/>
      <c r="RTZ2166" s="58"/>
      <c r="RUA2166" s="58"/>
      <c r="RUB2166" s="58"/>
      <c r="RUC2166" s="58"/>
      <c r="RUD2166" s="58"/>
      <c r="RUE2166" s="58"/>
      <c r="RUF2166" s="58"/>
      <c r="RUG2166" s="58"/>
      <c r="RUH2166" s="58"/>
      <c r="RUI2166" s="58"/>
      <c r="RUJ2166" s="58"/>
      <c r="RUK2166" s="58"/>
      <c r="RUL2166" s="58"/>
      <c r="RUM2166" s="58"/>
      <c r="RUN2166" s="58"/>
      <c r="RUO2166" s="58"/>
      <c r="RUP2166" s="58"/>
      <c r="RUQ2166" s="58"/>
      <c r="RUR2166" s="58"/>
      <c r="RUS2166" s="58"/>
      <c r="RUT2166" s="58"/>
      <c r="RUU2166" s="58"/>
      <c r="RUV2166" s="58"/>
      <c r="RUW2166" s="58"/>
      <c r="RUX2166" s="58"/>
      <c r="RUY2166" s="58"/>
      <c r="RUZ2166" s="58"/>
      <c r="RVA2166" s="58"/>
      <c r="RVB2166" s="58"/>
      <c r="RVC2166" s="58"/>
      <c r="RVD2166" s="58"/>
      <c r="RVE2166" s="58"/>
      <c r="RVF2166" s="58"/>
      <c r="RVG2166" s="58"/>
      <c r="RVH2166" s="58"/>
      <c r="RVI2166" s="58"/>
      <c r="RVJ2166" s="58"/>
      <c r="RVK2166" s="58"/>
      <c r="RVL2166" s="58"/>
      <c r="RVM2166" s="58"/>
      <c r="RVN2166" s="58"/>
      <c r="RVO2166" s="58"/>
      <c r="RVP2166" s="58"/>
      <c r="RVQ2166" s="58"/>
      <c r="RVR2166" s="58"/>
      <c r="RVS2166" s="58"/>
      <c r="RVT2166" s="58"/>
      <c r="RVU2166" s="58"/>
      <c r="RVV2166" s="58"/>
      <c r="RVW2166" s="58"/>
      <c r="RVX2166" s="58"/>
      <c r="RVY2166" s="58"/>
      <c r="RVZ2166" s="58"/>
      <c r="RWA2166" s="58"/>
      <c r="RWB2166" s="58"/>
      <c r="RWC2166" s="58"/>
      <c r="RWD2166" s="58"/>
      <c r="RWE2166" s="58"/>
      <c r="RWF2166" s="58"/>
      <c r="RWG2166" s="58"/>
      <c r="RWH2166" s="58"/>
      <c r="RWI2166" s="58"/>
      <c r="RWJ2166" s="58"/>
      <c r="RWK2166" s="58"/>
      <c r="RWL2166" s="58"/>
      <c r="RWM2166" s="58"/>
      <c r="RWN2166" s="58"/>
      <c r="RWO2166" s="58"/>
      <c r="RWP2166" s="58"/>
      <c r="RWQ2166" s="58"/>
      <c r="RWR2166" s="58"/>
      <c r="RWS2166" s="58"/>
      <c r="RWT2166" s="58"/>
      <c r="RWU2166" s="58"/>
      <c r="RWV2166" s="58"/>
      <c r="RWW2166" s="58"/>
      <c r="RWX2166" s="58"/>
      <c r="RWY2166" s="58"/>
      <c r="RWZ2166" s="58"/>
      <c r="RXA2166" s="58"/>
      <c r="RXB2166" s="58"/>
      <c r="RXC2166" s="58"/>
      <c r="RXD2166" s="58"/>
      <c r="RXE2166" s="58"/>
      <c r="RXF2166" s="58"/>
      <c r="RXG2166" s="58"/>
      <c r="RXH2166" s="58"/>
      <c r="RXI2166" s="58"/>
      <c r="RXJ2166" s="58"/>
      <c r="RXK2166" s="58"/>
      <c r="RXL2166" s="58"/>
      <c r="RXM2166" s="58"/>
      <c r="RXN2166" s="58"/>
      <c r="RXO2166" s="58"/>
      <c r="RXP2166" s="58"/>
      <c r="RXQ2166" s="58"/>
      <c r="RXR2166" s="58"/>
      <c r="RXS2166" s="58"/>
      <c r="RXT2166" s="58"/>
      <c r="RXU2166" s="58"/>
      <c r="RXV2166" s="58"/>
      <c r="RXW2166" s="58"/>
      <c r="RXX2166" s="58"/>
      <c r="RXY2166" s="58"/>
      <c r="RXZ2166" s="58"/>
      <c r="RYA2166" s="58"/>
      <c r="RYB2166" s="58"/>
      <c r="RYC2166" s="58"/>
      <c r="RYD2166" s="58"/>
      <c r="RYE2166" s="58"/>
      <c r="RYF2166" s="58"/>
      <c r="RYG2166" s="58"/>
      <c r="RYH2166" s="58"/>
      <c r="RYI2166" s="58"/>
      <c r="RYJ2166" s="58"/>
      <c r="RYK2166" s="58"/>
      <c r="RYL2166" s="58"/>
      <c r="RYM2166" s="58"/>
      <c r="RYN2166" s="58"/>
      <c r="RYO2166" s="58"/>
      <c r="RYP2166" s="58"/>
      <c r="RYQ2166" s="58"/>
      <c r="RYR2166" s="58"/>
      <c r="RYS2166" s="58"/>
      <c r="RYT2166" s="58"/>
      <c r="RYU2166" s="58"/>
      <c r="RYV2166" s="58"/>
      <c r="RYW2166" s="58"/>
      <c r="RYX2166" s="58"/>
      <c r="RYY2166" s="58"/>
      <c r="RYZ2166" s="58"/>
      <c r="RZA2166" s="58"/>
      <c r="RZB2166" s="58"/>
      <c r="RZC2166" s="58"/>
      <c r="RZD2166" s="58"/>
      <c r="RZE2166" s="58"/>
      <c r="RZF2166" s="58"/>
      <c r="RZG2166" s="58"/>
      <c r="RZH2166" s="58"/>
      <c r="RZI2166" s="58"/>
      <c r="RZJ2166" s="58"/>
      <c r="RZK2166" s="58"/>
      <c r="RZL2166" s="58"/>
      <c r="RZM2166" s="58"/>
      <c r="RZN2166" s="58"/>
      <c r="RZO2166" s="58"/>
      <c r="RZP2166" s="58"/>
      <c r="RZQ2166" s="58"/>
      <c r="RZR2166" s="58"/>
      <c r="RZS2166" s="58"/>
      <c r="RZT2166" s="58"/>
      <c r="RZU2166" s="58"/>
      <c r="RZV2166" s="58"/>
      <c r="RZW2166" s="58"/>
      <c r="RZX2166" s="58"/>
      <c r="RZY2166" s="58"/>
      <c r="RZZ2166" s="58"/>
      <c r="SAA2166" s="58"/>
      <c r="SAB2166" s="58"/>
      <c r="SAC2166" s="58"/>
      <c r="SAD2166" s="58"/>
      <c r="SAE2166" s="58"/>
      <c r="SAF2166" s="58"/>
      <c r="SAG2166" s="58"/>
      <c r="SAH2166" s="58"/>
      <c r="SAI2166" s="58"/>
      <c r="SAJ2166" s="58"/>
      <c r="SAK2166" s="58"/>
      <c r="SAL2166" s="58"/>
      <c r="SAM2166" s="58"/>
      <c r="SAN2166" s="58"/>
      <c r="SAO2166" s="58"/>
      <c r="SAP2166" s="58"/>
      <c r="SAQ2166" s="58"/>
      <c r="SAR2166" s="58"/>
      <c r="SAS2166" s="58"/>
      <c r="SAT2166" s="58"/>
      <c r="SAU2166" s="58"/>
      <c r="SAV2166" s="58"/>
      <c r="SAW2166" s="58"/>
      <c r="SAX2166" s="58"/>
      <c r="SAY2166" s="58"/>
      <c r="SAZ2166" s="58"/>
      <c r="SBA2166" s="58"/>
      <c r="SBB2166" s="58"/>
      <c r="SBC2166" s="58"/>
      <c r="SBD2166" s="58"/>
      <c r="SBE2166" s="58"/>
      <c r="SBF2166" s="58"/>
      <c r="SBG2166" s="58"/>
      <c r="SBH2166" s="58"/>
      <c r="SBI2166" s="58"/>
      <c r="SBJ2166" s="58"/>
      <c r="SBK2166" s="58"/>
      <c r="SBL2166" s="58"/>
      <c r="SBM2166" s="58"/>
      <c r="SBN2166" s="58"/>
      <c r="SBO2166" s="58"/>
      <c r="SBP2166" s="58"/>
      <c r="SBQ2166" s="58"/>
      <c r="SBR2166" s="58"/>
      <c r="SBS2166" s="58"/>
      <c r="SBT2166" s="58"/>
      <c r="SBU2166" s="58"/>
      <c r="SBV2166" s="58"/>
      <c r="SBW2166" s="58"/>
      <c r="SBX2166" s="58"/>
      <c r="SBY2166" s="58"/>
      <c r="SBZ2166" s="58"/>
      <c r="SCA2166" s="58"/>
      <c r="SCB2166" s="58"/>
      <c r="SCC2166" s="58"/>
      <c r="SCD2166" s="58"/>
      <c r="SCE2166" s="58"/>
      <c r="SCF2166" s="58"/>
      <c r="SCG2166" s="58"/>
      <c r="SCH2166" s="58"/>
      <c r="SCI2166" s="58"/>
      <c r="SCJ2166" s="58"/>
      <c r="SCK2166" s="58"/>
      <c r="SCL2166" s="58"/>
      <c r="SCM2166" s="58"/>
      <c r="SCN2166" s="58"/>
      <c r="SCO2166" s="58"/>
      <c r="SCP2166" s="58"/>
      <c r="SCQ2166" s="58"/>
      <c r="SCR2166" s="58"/>
      <c r="SCS2166" s="58"/>
      <c r="SCT2166" s="58"/>
      <c r="SCU2166" s="58"/>
      <c r="SCV2166" s="58"/>
      <c r="SCW2166" s="58"/>
      <c r="SCX2166" s="58"/>
      <c r="SCY2166" s="58"/>
      <c r="SCZ2166" s="58"/>
      <c r="SDA2166" s="58"/>
      <c r="SDB2166" s="58"/>
      <c r="SDC2166" s="58"/>
      <c r="SDD2166" s="58"/>
      <c r="SDE2166" s="58"/>
      <c r="SDF2166" s="58"/>
      <c r="SDG2166" s="58"/>
      <c r="SDH2166" s="58"/>
      <c r="SDI2166" s="58"/>
      <c r="SDJ2166" s="58"/>
      <c r="SDK2166" s="58"/>
      <c r="SDL2166" s="58"/>
      <c r="SDM2166" s="58"/>
      <c r="SDN2166" s="58"/>
      <c r="SDO2166" s="58"/>
      <c r="SDP2166" s="58"/>
      <c r="SDQ2166" s="58"/>
      <c r="SDR2166" s="58"/>
      <c r="SDS2166" s="58"/>
      <c r="SDT2166" s="58"/>
      <c r="SDU2166" s="58"/>
      <c r="SDV2166" s="58"/>
      <c r="SDW2166" s="58"/>
      <c r="SDX2166" s="58"/>
      <c r="SDY2166" s="58"/>
      <c r="SDZ2166" s="58"/>
      <c r="SEA2166" s="58"/>
      <c r="SEB2166" s="58"/>
      <c r="SEC2166" s="58"/>
      <c r="SED2166" s="58"/>
      <c r="SEE2166" s="58"/>
      <c r="SEF2166" s="58"/>
      <c r="SEG2166" s="58"/>
      <c r="SEH2166" s="58"/>
      <c r="SEI2166" s="58"/>
      <c r="SEJ2166" s="58"/>
      <c r="SEK2166" s="58"/>
      <c r="SEL2166" s="58"/>
      <c r="SEM2166" s="58"/>
      <c r="SEN2166" s="58"/>
      <c r="SEO2166" s="58"/>
      <c r="SEP2166" s="58"/>
      <c r="SEQ2166" s="58"/>
      <c r="SER2166" s="58"/>
      <c r="SES2166" s="58"/>
      <c r="SET2166" s="58"/>
      <c r="SEU2166" s="58"/>
      <c r="SEV2166" s="58"/>
      <c r="SEW2166" s="58"/>
      <c r="SEX2166" s="58"/>
      <c r="SEY2166" s="58"/>
      <c r="SEZ2166" s="58"/>
      <c r="SFA2166" s="58"/>
      <c r="SFB2166" s="58"/>
      <c r="SFC2166" s="58"/>
      <c r="SFD2166" s="58"/>
      <c r="SFE2166" s="58"/>
      <c r="SFF2166" s="58"/>
      <c r="SFG2166" s="58"/>
      <c r="SFH2166" s="58"/>
      <c r="SFI2166" s="58"/>
      <c r="SFJ2166" s="58"/>
      <c r="SFK2166" s="58"/>
      <c r="SFL2166" s="58"/>
      <c r="SFM2166" s="58"/>
      <c r="SFN2166" s="58"/>
      <c r="SFO2166" s="58"/>
      <c r="SFP2166" s="58"/>
      <c r="SFQ2166" s="58"/>
      <c r="SFR2166" s="58"/>
      <c r="SFS2166" s="58"/>
      <c r="SFT2166" s="58"/>
      <c r="SFU2166" s="58"/>
      <c r="SFV2166" s="58"/>
      <c r="SFW2166" s="58"/>
      <c r="SFX2166" s="58"/>
      <c r="SFY2166" s="58"/>
      <c r="SFZ2166" s="58"/>
      <c r="SGA2166" s="58"/>
      <c r="SGB2166" s="58"/>
      <c r="SGC2166" s="58"/>
      <c r="SGD2166" s="58"/>
      <c r="SGE2166" s="58"/>
      <c r="SGF2166" s="58"/>
      <c r="SGG2166" s="58"/>
      <c r="SGH2166" s="58"/>
      <c r="SGI2166" s="58"/>
      <c r="SGJ2166" s="58"/>
      <c r="SGK2166" s="58"/>
      <c r="SGL2166" s="58"/>
      <c r="SGM2166" s="58"/>
      <c r="SGN2166" s="58"/>
      <c r="SGO2166" s="58"/>
      <c r="SGP2166" s="58"/>
      <c r="SGQ2166" s="58"/>
      <c r="SGR2166" s="58"/>
      <c r="SGS2166" s="58"/>
      <c r="SGT2166" s="58"/>
      <c r="SGU2166" s="58"/>
      <c r="SGV2166" s="58"/>
      <c r="SGW2166" s="58"/>
      <c r="SGX2166" s="58"/>
      <c r="SGY2166" s="58"/>
      <c r="SGZ2166" s="58"/>
      <c r="SHA2166" s="58"/>
      <c r="SHB2166" s="58"/>
      <c r="SHC2166" s="58"/>
      <c r="SHD2166" s="58"/>
      <c r="SHE2166" s="58"/>
      <c r="SHF2166" s="58"/>
      <c r="SHG2166" s="58"/>
      <c r="SHH2166" s="58"/>
      <c r="SHI2166" s="58"/>
      <c r="SHJ2166" s="58"/>
      <c r="SHK2166" s="58"/>
      <c r="SHL2166" s="58"/>
      <c r="SHM2166" s="58"/>
      <c r="SHN2166" s="58"/>
      <c r="SHO2166" s="58"/>
      <c r="SHP2166" s="58"/>
      <c r="SHQ2166" s="58"/>
      <c r="SHR2166" s="58"/>
      <c r="SHS2166" s="58"/>
      <c r="SHT2166" s="58"/>
      <c r="SHU2166" s="58"/>
      <c r="SHV2166" s="58"/>
      <c r="SHW2166" s="58"/>
      <c r="SHX2166" s="58"/>
      <c r="SHY2166" s="58"/>
      <c r="SHZ2166" s="58"/>
      <c r="SIA2166" s="58"/>
      <c r="SIB2166" s="58"/>
      <c r="SIC2166" s="58"/>
      <c r="SID2166" s="58"/>
      <c r="SIE2166" s="58"/>
      <c r="SIF2166" s="58"/>
      <c r="SIG2166" s="58"/>
      <c r="SIH2166" s="58"/>
      <c r="SII2166" s="58"/>
      <c r="SIJ2166" s="58"/>
      <c r="SIK2166" s="58"/>
      <c r="SIL2166" s="58"/>
      <c r="SIM2166" s="58"/>
      <c r="SIN2166" s="58"/>
      <c r="SIO2166" s="58"/>
      <c r="SIP2166" s="58"/>
      <c r="SIQ2166" s="58"/>
      <c r="SIR2166" s="58"/>
      <c r="SIS2166" s="58"/>
      <c r="SIT2166" s="58"/>
      <c r="SIU2166" s="58"/>
      <c r="SIV2166" s="58"/>
      <c r="SIW2166" s="58"/>
      <c r="SIX2166" s="58"/>
      <c r="SIY2166" s="58"/>
      <c r="SIZ2166" s="58"/>
      <c r="SJA2166" s="58"/>
      <c r="SJB2166" s="58"/>
      <c r="SJC2166" s="58"/>
      <c r="SJD2166" s="58"/>
      <c r="SJE2166" s="58"/>
      <c r="SJF2166" s="58"/>
      <c r="SJG2166" s="58"/>
      <c r="SJH2166" s="58"/>
      <c r="SJI2166" s="58"/>
      <c r="SJJ2166" s="58"/>
      <c r="SJK2166" s="58"/>
      <c r="SJL2166" s="58"/>
      <c r="SJM2166" s="58"/>
      <c r="SJN2166" s="58"/>
      <c r="SJO2166" s="58"/>
      <c r="SJP2166" s="58"/>
      <c r="SJQ2166" s="58"/>
      <c r="SJR2166" s="58"/>
      <c r="SJS2166" s="58"/>
      <c r="SJT2166" s="58"/>
      <c r="SJU2166" s="58"/>
      <c r="SJV2166" s="58"/>
      <c r="SJW2166" s="58"/>
      <c r="SJX2166" s="58"/>
      <c r="SJY2166" s="58"/>
      <c r="SJZ2166" s="58"/>
      <c r="SKA2166" s="58"/>
      <c r="SKB2166" s="58"/>
      <c r="SKC2166" s="58"/>
      <c r="SKD2166" s="58"/>
      <c r="SKE2166" s="58"/>
      <c r="SKF2166" s="58"/>
      <c r="SKG2166" s="58"/>
      <c r="SKH2166" s="58"/>
      <c r="SKI2166" s="58"/>
      <c r="SKJ2166" s="58"/>
      <c r="SKK2166" s="58"/>
      <c r="SKL2166" s="58"/>
      <c r="SKM2166" s="58"/>
      <c r="SKN2166" s="58"/>
      <c r="SKO2166" s="58"/>
      <c r="SKP2166" s="58"/>
      <c r="SKQ2166" s="58"/>
      <c r="SKR2166" s="58"/>
      <c r="SKS2166" s="58"/>
      <c r="SKT2166" s="58"/>
      <c r="SKU2166" s="58"/>
      <c r="SKV2166" s="58"/>
      <c r="SKW2166" s="58"/>
      <c r="SKX2166" s="58"/>
      <c r="SKY2166" s="58"/>
      <c r="SKZ2166" s="58"/>
      <c r="SLA2166" s="58"/>
      <c r="SLB2166" s="58"/>
      <c r="SLC2166" s="58"/>
      <c r="SLD2166" s="58"/>
      <c r="SLE2166" s="58"/>
      <c r="SLF2166" s="58"/>
      <c r="SLG2166" s="58"/>
      <c r="SLH2166" s="58"/>
      <c r="SLI2166" s="58"/>
      <c r="SLJ2166" s="58"/>
      <c r="SLK2166" s="58"/>
      <c r="SLL2166" s="58"/>
      <c r="SLM2166" s="58"/>
      <c r="SLN2166" s="58"/>
      <c r="SLO2166" s="58"/>
      <c r="SLP2166" s="58"/>
      <c r="SLQ2166" s="58"/>
      <c r="SLR2166" s="58"/>
      <c r="SLS2166" s="58"/>
      <c r="SLT2166" s="58"/>
      <c r="SLU2166" s="58"/>
      <c r="SLV2166" s="58"/>
      <c r="SLW2166" s="58"/>
      <c r="SLX2166" s="58"/>
      <c r="SLY2166" s="58"/>
      <c r="SLZ2166" s="58"/>
      <c r="SMA2166" s="58"/>
      <c r="SMB2166" s="58"/>
      <c r="SMC2166" s="58"/>
      <c r="SMD2166" s="58"/>
      <c r="SME2166" s="58"/>
      <c r="SMF2166" s="58"/>
      <c r="SMG2166" s="58"/>
      <c r="SMH2166" s="58"/>
      <c r="SMI2166" s="58"/>
      <c r="SMJ2166" s="58"/>
      <c r="SMK2166" s="58"/>
      <c r="SML2166" s="58"/>
      <c r="SMM2166" s="58"/>
      <c r="SMN2166" s="58"/>
      <c r="SMO2166" s="58"/>
      <c r="SMP2166" s="58"/>
      <c r="SMQ2166" s="58"/>
      <c r="SMR2166" s="58"/>
      <c r="SMS2166" s="58"/>
      <c r="SMT2166" s="58"/>
      <c r="SMU2166" s="58"/>
      <c r="SMV2166" s="58"/>
      <c r="SMW2166" s="58"/>
      <c r="SMX2166" s="58"/>
      <c r="SMY2166" s="58"/>
      <c r="SMZ2166" s="58"/>
      <c r="SNA2166" s="58"/>
      <c r="SNB2166" s="58"/>
      <c r="SNC2166" s="58"/>
      <c r="SND2166" s="58"/>
      <c r="SNE2166" s="58"/>
      <c r="SNF2166" s="58"/>
      <c r="SNG2166" s="58"/>
      <c r="SNH2166" s="58"/>
      <c r="SNI2166" s="58"/>
      <c r="SNJ2166" s="58"/>
      <c r="SNK2166" s="58"/>
      <c r="SNL2166" s="58"/>
      <c r="SNM2166" s="58"/>
      <c r="SNN2166" s="58"/>
      <c r="SNO2166" s="58"/>
      <c r="SNP2166" s="58"/>
      <c r="SNQ2166" s="58"/>
      <c r="SNR2166" s="58"/>
      <c r="SNS2166" s="58"/>
      <c r="SNT2166" s="58"/>
      <c r="SNU2166" s="58"/>
      <c r="SNV2166" s="58"/>
      <c r="SNW2166" s="58"/>
      <c r="SNX2166" s="58"/>
      <c r="SNY2166" s="58"/>
      <c r="SNZ2166" s="58"/>
      <c r="SOA2166" s="58"/>
      <c r="SOB2166" s="58"/>
      <c r="SOC2166" s="58"/>
      <c r="SOD2166" s="58"/>
      <c r="SOE2166" s="58"/>
      <c r="SOF2166" s="58"/>
      <c r="SOG2166" s="58"/>
      <c r="SOH2166" s="58"/>
      <c r="SOI2166" s="58"/>
      <c r="SOJ2166" s="58"/>
      <c r="SOK2166" s="58"/>
      <c r="SOL2166" s="58"/>
      <c r="SOM2166" s="58"/>
      <c r="SON2166" s="58"/>
      <c r="SOO2166" s="58"/>
      <c r="SOP2166" s="58"/>
      <c r="SOQ2166" s="58"/>
      <c r="SOR2166" s="58"/>
      <c r="SOS2166" s="58"/>
      <c r="SOT2166" s="58"/>
      <c r="SOU2166" s="58"/>
      <c r="SOV2166" s="58"/>
      <c r="SOW2166" s="58"/>
      <c r="SOX2166" s="58"/>
      <c r="SOY2166" s="58"/>
      <c r="SOZ2166" s="58"/>
      <c r="SPA2166" s="58"/>
      <c r="SPB2166" s="58"/>
      <c r="SPC2166" s="58"/>
      <c r="SPD2166" s="58"/>
      <c r="SPE2166" s="58"/>
      <c r="SPF2166" s="58"/>
      <c r="SPG2166" s="58"/>
      <c r="SPH2166" s="58"/>
      <c r="SPI2166" s="58"/>
      <c r="SPJ2166" s="58"/>
      <c r="SPK2166" s="58"/>
      <c r="SPL2166" s="58"/>
      <c r="SPM2166" s="58"/>
      <c r="SPN2166" s="58"/>
      <c r="SPO2166" s="58"/>
      <c r="SPP2166" s="58"/>
      <c r="SPQ2166" s="58"/>
      <c r="SPR2166" s="58"/>
      <c r="SPS2166" s="58"/>
      <c r="SPT2166" s="58"/>
      <c r="SPU2166" s="58"/>
      <c r="SPV2166" s="58"/>
      <c r="SPW2166" s="58"/>
      <c r="SPX2166" s="58"/>
      <c r="SPY2166" s="58"/>
      <c r="SPZ2166" s="58"/>
      <c r="SQA2166" s="58"/>
      <c r="SQB2166" s="58"/>
      <c r="SQC2166" s="58"/>
      <c r="SQD2166" s="58"/>
      <c r="SQE2166" s="58"/>
      <c r="SQF2166" s="58"/>
      <c r="SQG2166" s="58"/>
      <c r="SQH2166" s="58"/>
      <c r="SQI2166" s="58"/>
      <c r="SQJ2166" s="58"/>
      <c r="SQK2166" s="58"/>
      <c r="SQL2166" s="58"/>
      <c r="SQM2166" s="58"/>
      <c r="SQN2166" s="58"/>
      <c r="SQO2166" s="58"/>
      <c r="SQP2166" s="58"/>
      <c r="SQQ2166" s="58"/>
      <c r="SQR2166" s="58"/>
      <c r="SQS2166" s="58"/>
      <c r="SQT2166" s="58"/>
      <c r="SQU2166" s="58"/>
      <c r="SQV2166" s="58"/>
      <c r="SQW2166" s="58"/>
      <c r="SQX2166" s="58"/>
      <c r="SQY2166" s="58"/>
      <c r="SQZ2166" s="58"/>
      <c r="SRA2166" s="58"/>
      <c r="SRB2166" s="58"/>
      <c r="SRC2166" s="58"/>
      <c r="SRD2166" s="58"/>
      <c r="SRE2166" s="58"/>
      <c r="SRF2166" s="58"/>
      <c r="SRG2166" s="58"/>
      <c r="SRH2166" s="58"/>
      <c r="SRI2166" s="58"/>
      <c r="SRJ2166" s="58"/>
      <c r="SRK2166" s="58"/>
      <c r="SRL2166" s="58"/>
      <c r="SRM2166" s="58"/>
      <c r="SRN2166" s="58"/>
      <c r="SRO2166" s="58"/>
      <c r="SRP2166" s="58"/>
      <c r="SRQ2166" s="58"/>
      <c r="SRR2166" s="58"/>
      <c r="SRS2166" s="58"/>
      <c r="SRT2166" s="58"/>
      <c r="SRU2166" s="58"/>
      <c r="SRV2166" s="58"/>
      <c r="SRW2166" s="58"/>
      <c r="SRX2166" s="58"/>
      <c r="SRY2166" s="58"/>
      <c r="SRZ2166" s="58"/>
      <c r="SSA2166" s="58"/>
      <c r="SSB2166" s="58"/>
      <c r="SSC2166" s="58"/>
      <c r="SSD2166" s="58"/>
      <c r="SSE2166" s="58"/>
      <c r="SSF2166" s="58"/>
      <c r="SSG2166" s="58"/>
      <c r="SSH2166" s="58"/>
      <c r="SSI2166" s="58"/>
      <c r="SSJ2166" s="58"/>
      <c r="SSK2166" s="58"/>
      <c r="SSL2166" s="58"/>
      <c r="SSM2166" s="58"/>
      <c r="SSN2166" s="58"/>
      <c r="SSO2166" s="58"/>
      <c r="SSP2166" s="58"/>
      <c r="SSQ2166" s="58"/>
      <c r="SSR2166" s="58"/>
      <c r="SSS2166" s="58"/>
      <c r="SST2166" s="58"/>
      <c r="SSU2166" s="58"/>
      <c r="SSV2166" s="58"/>
      <c r="SSW2166" s="58"/>
      <c r="SSX2166" s="58"/>
      <c r="SSY2166" s="58"/>
      <c r="SSZ2166" s="58"/>
      <c r="STA2166" s="58"/>
      <c r="STB2166" s="58"/>
      <c r="STC2166" s="58"/>
      <c r="STD2166" s="58"/>
      <c r="STE2166" s="58"/>
      <c r="STF2166" s="58"/>
      <c r="STG2166" s="58"/>
      <c r="STH2166" s="58"/>
      <c r="STI2166" s="58"/>
      <c r="STJ2166" s="58"/>
      <c r="STK2166" s="58"/>
      <c r="STL2166" s="58"/>
      <c r="STM2166" s="58"/>
      <c r="STN2166" s="58"/>
      <c r="STO2166" s="58"/>
      <c r="STP2166" s="58"/>
      <c r="STQ2166" s="58"/>
      <c r="STR2166" s="58"/>
      <c r="STS2166" s="58"/>
      <c r="STT2166" s="58"/>
      <c r="STU2166" s="58"/>
      <c r="STV2166" s="58"/>
      <c r="STW2166" s="58"/>
      <c r="STX2166" s="58"/>
      <c r="STY2166" s="58"/>
      <c r="STZ2166" s="58"/>
      <c r="SUA2166" s="58"/>
      <c r="SUB2166" s="58"/>
      <c r="SUC2166" s="58"/>
      <c r="SUD2166" s="58"/>
      <c r="SUE2166" s="58"/>
      <c r="SUF2166" s="58"/>
      <c r="SUG2166" s="58"/>
      <c r="SUH2166" s="58"/>
      <c r="SUI2166" s="58"/>
      <c r="SUJ2166" s="58"/>
      <c r="SUK2166" s="58"/>
      <c r="SUL2166" s="58"/>
      <c r="SUM2166" s="58"/>
      <c r="SUN2166" s="58"/>
      <c r="SUO2166" s="58"/>
      <c r="SUP2166" s="58"/>
      <c r="SUQ2166" s="58"/>
      <c r="SUR2166" s="58"/>
      <c r="SUS2166" s="58"/>
      <c r="SUT2166" s="58"/>
      <c r="SUU2166" s="58"/>
      <c r="SUV2166" s="58"/>
      <c r="SUW2166" s="58"/>
      <c r="SUX2166" s="58"/>
      <c r="SUY2166" s="58"/>
      <c r="SUZ2166" s="58"/>
      <c r="SVA2166" s="58"/>
      <c r="SVB2166" s="58"/>
      <c r="SVC2166" s="58"/>
      <c r="SVD2166" s="58"/>
      <c r="SVE2166" s="58"/>
      <c r="SVF2166" s="58"/>
      <c r="SVG2166" s="58"/>
      <c r="SVH2166" s="58"/>
      <c r="SVI2166" s="58"/>
      <c r="SVJ2166" s="58"/>
      <c r="SVK2166" s="58"/>
      <c r="SVL2166" s="58"/>
      <c r="SVM2166" s="58"/>
      <c r="SVN2166" s="58"/>
      <c r="SVO2166" s="58"/>
      <c r="SVP2166" s="58"/>
      <c r="SVQ2166" s="58"/>
      <c r="SVR2166" s="58"/>
      <c r="SVS2166" s="58"/>
      <c r="SVT2166" s="58"/>
      <c r="SVU2166" s="58"/>
      <c r="SVV2166" s="58"/>
      <c r="SVW2166" s="58"/>
      <c r="SVX2166" s="58"/>
      <c r="SVY2166" s="58"/>
      <c r="SVZ2166" s="58"/>
      <c r="SWA2166" s="58"/>
      <c r="SWB2166" s="58"/>
      <c r="SWC2166" s="58"/>
      <c r="SWD2166" s="58"/>
      <c r="SWE2166" s="58"/>
      <c r="SWF2166" s="58"/>
      <c r="SWG2166" s="58"/>
      <c r="SWH2166" s="58"/>
      <c r="SWI2166" s="58"/>
      <c r="SWJ2166" s="58"/>
      <c r="SWK2166" s="58"/>
      <c r="SWL2166" s="58"/>
      <c r="SWM2166" s="58"/>
      <c r="SWN2166" s="58"/>
      <c r="SWO2166" s="58"/>
      <c r="SWP2166" s="58"/>
      <c r="SWQ2166" s="58"/>
      <c r="SWR2166" s="58"/>
      <c r="SWS2166" s="58"/>
      <c r="SWT2166" s="58"/>
      <c r="SWU2166" s="58"/>
      <c r="SWV2166" s="58"/>
      <c r="SWW2166" s="58"/>
      <c r="SWX2166" s="58"/>
      <c r="SWY2166" s="58"/>
      <c r="SWZ2166" s="58"/>
      <c r="SXA2166" s="58"/>
      <c r="SXB2166" s="58"/>
      <c r="SXC2166" s="58"/>
      <c r="SXD2166" s="58"/>
      <c r="SXE2166" s="58"/>
      <c r="SXF2166" s="58"/>
      <c r="SXG2166" s="58"/>
      <c r="SXH2166" s="58"/>
      <c r="SXI2166" s="58"/>
      <c r="SXJ2166" s="58"/>
      <c r="SXK2166" s="58"/>
      <c r="SXL2166" s="58"/>
      <c r="SXM2166" s="58"/>
      <c r="SXN2166" s="58"/>
      <c r="SXO2166" s="58"/>
      <c r="SXP2166" s="58"/>
      <c r="SXQ2166" s="58"/>
      <c r="SXR2166" s="58"/>
      <c r="SXS2166" s="58"/>
      <c r="SXT2166" s="58"/>
      <c r="SXU2166" s="58"/>
      <c r="SXV2166" s="58"/>
      <c r="SXW2166" s="58"/>
      <c r="SXX2166" s="58"/>
      <c r="SXY2166" s="58"/>
      <c r="SXZ2166" s="58"/>
      <c r="SYA2166" s="58"/>
      <c r="SYB2166" s="58"/>
      <c r="SYC2166" s="58"/>
      <c r="SYD2166" s="58"/>
      <c r="SYE2166" s="58"/>
      <c r="SYF2166" s="58"/>
      <c r="SYG2166" s="58"/>
      <c r="SYH2166" s="58"/>
      <c r="SYI2166" s="58"/>
      <c r="SYJ2166" s="58"/>
      <c r="SYK2166" s="58"/>
      <c r="SYL2166" s="58"/>
      <c r="SYM2166" s="58"/>
      <c r="SYN2166" s="58"/>
      <c r="SYO2166" s="58"/>
      <c r="SYP2166" s="58"/>
      <c r="SYQ2166" s="58"/>
      <c r="SYR2166" s="58"/>
      <c r="SYS2166" s="58"/>
      <c r="SYT2166" s="58"/>
      <c r="SYU2166" s="58"/>
      <c r="SYV2166" s="58"/>
      <c r="SYW2166" s="58"/>
      <c r="SYX2166" s="58"/>
      <c r="SYY2166" s="58"/>
      <c r="SYZ2166" s="58"/>
      <c r="SZA2166" s="58"/>
      <c r="SZB2166" s="58"/>
      <c r="SZC2166" s="58"/>
      <c r="SZD2166" s="58"/>
      <c r="SZE2166" s="58"/>
      <c r="SZF2166" s="58"/>
      <c r="SZG2166" s="58"/>
      <c r="SZH2166" s="58"/>
      <c r="SZI2166" s="58"/>
      <c r="SZJ2166" s="58"/>
      <c r="SZK2166" s="58"/>
      <c r="SZL2166" s="58"/>
      <c r="SZM2166" s="58"/>
      <c r="SZN2166" s="58"/>
      <c r="SZO2166" s="58"/>
      <c r="SZP2166" s="58"/>
      <c r="SZQ2166" s="58"/>
      <c r="SZR2166" s="58"/>
      <c r="SZS2166" s="58"/>
      <c r="SZT2166" s="58"/>
      <c r="SZU2166" s="58"/>
      <c r="SZV2166" s="58"/>
      <c r="SZW2166" s="58"/>
      <c r="SZX2166" s="58"/>
      <c r="SZY2166" s="58"/>
      <c r="SZZ2166" s="58"/>
      <c r="TAA2166" s="58"/>
      <c r="TAB2166" s="58"/>
      <c r="TAC2166" s="58"/>
      <c r="TAD2166" s="58"/>
      <c r="TAE2166" s="58"/>
      <c r="TAF2166" s="58"/>
      <c r="TAG2166" s="58"/>
      <c r="TAH2166" s="58"/>
      <c r="TAI2166" s="58"/>
      <c r="TAJ2166" s="58"/>
      <c r="TAK2166" s="58"/>
      <c r="TAL2166" s="58"/>
      <c r="TAM2166" s="58"/>
      <c r="TAN2166" s="58"/>
      <c r="TAO2166" s="58"/>
      <c r="TAP2166" s="58"/>
      <c r="TAQ2166" s="58"/>
      <c r="TAR2166" s="58"/>
      <c r="TAS2166" s="58"/>
      <c r="TAT2166" s="58"/>
      <c r="TAU2166" s="58"/>
      <c r="TAV2166" s="58"/>
      <c r="TAW2166" s="58"/>
      <c r="TAX2166" s="58"/>
      <c r="TAY2166" s="58"/>
      <c r="TAZ2166" s="58"/>
      <c r="TBA2166" s="58"/>
      <c r="TBB2166" s="58"/>
      <c r="TBC2166" s="58"/>
      <c r="TBD2166" s="58"/>
      <c r="TBE2166" s="58"/>
      <c r="TBF2166" s="58"/>
      <c r="TBG2166" s="58"/>
      <c r="TBH2166" s="58"/>
      <c r="TBI2166" s="58"/>
      <c r="TBJ2166" s="58"/>
      <c r="TBK2166" s="58"/>
      <c r="TBL2166" s="58"/>
      <c r="TBM2166" s="58"/>
      <c r="TBN2166" s="58"/>
      <c r="TBO2166" s="58"/>
      <c r="TBP2166" s="58"/>
      <c r="TBQ2166" s="58"/>
      <c r="TBR2166" s="58"/>
      <c r="TBS2166" s="58"/>
      <c r="TBT2166" s="58"/>
      <c r="TBU2166" s="58"/>
      <c r="TBV2166" s="58"/>
      <c r="TBW2166" s="58"/>
      <c r="TBX2166" s="58"/>
      <c r="TBY2166" s="58"/>
      <c r="TBZ2166" s="58"/>
      <c r="TCA2166" s="58"/>
      <c r="TCB2166" s="58"/>
      <c r="TCC2166" s="58"/>
      <c r="TCD2166" s="58"/>
      <c r="TCE2166" s="58"/>
      <c r="TCF2166" s="58"/>
      <c r="TCG2166" s="58"/>
      <c r="TCH2166" s="58"/>
      <c r="TCI2166" s="58"/>
      <c r="TCJ2166" s="58"/>
      <c r="TCK2166" s="58"/>
      <c r="TCL2166" s="58"/>
      <c r="TCM2166" s="58"/>
      <c r="TCN2166" s="58"/>
      <c r="TCO2166" s="58"/>
      <c r="TCP2166" s="58"/>
      <c r="TCQ2166" s="58"/>
      <c r="TCR2166" s="58"/>
      <c r="TCS2166" s="58"/>
      <c r="TCT2166" s="58"/>
      <c r="TCU2166" s="58"/>
      <c r="TCV2166" s="58"/>
      <c r="TCW2166" s="58"/>
      <c r="TCX2166" s="58"/>
      <c r="TCY2166" s="58"/>
      <c r="TCZ2166" s="58"/>
      <c r="TDA2166" s="58"/>
      <c r="TDB2166" s="58"/>
      <c r="TDC2166" s="58"/>
      <c r="TDD2166" s="58"/>
      <c r="TDE2166" s="58"/>
      <c r="TDF2166" s="58"/>
      <c r="TDG2166" s="58"/>
      <c r="TDH2166" s="58"/>
      <c r="TDI2166" s="58"/>
      <c r="TDJ2166" s="58"/>
      <c r="TDK2166" s="58"/>
      <c r="TDL2166" s="58"/>
      <c r="TDM2166" s="58"/>
      <c r="TDN2166" s="58"/>
      <c r="TDO2166" s="58"/>
      <c r="TDP2166" s="58"/>
      <c r="TDQ2166" s="58"/>
      <c r="TDR2166" s="58"/>
      <c r="TDS2166" s="58"/>
      <c r="TDT2166" s="58"/>
      <c r="TDU2166" s="58"/>
      <c r="TDV2166" s="58"/>
      <c r="TDW2166" s="58"/>
      <c r="TDX2166" s="58"/>
      <c r="TDY2166" s="58"/>
      <c r="TDZ2166" s="58"/>
      <c r="TEA2166" s="58"/>
      <c r="TEB2166" s="58"/>
      <c r="TEC2166" s="58"/>
      <c r="TED2166" s="58"/>
      <c r="TEE2166" s="58"/>
      <c r="TEF2166" s="58"/>
      <c r="TEG2166" s="58"/>
      <c r="TEH2166" s="58"/>
      <c r="TEI2166" s="58"/>
      <c r="TEJ2166" s="58"/>
      <c r="TEK2166" s="58"/>
      <c r="TEL2166" s="58"/>
      <c r="TEM2166" s="58"/>
      <c r="TEN2166" s="58"/>
      <c r="TEO2166" s="58"/>
      <c r="TEP2166" s="58"/>
      <c r="TEQ2166" s="58"/>
      <c r="TER2166" s="58"/>
      <c r="TES2166" s="58"/>
      <c r="TET2166" s="58"/>
      <c r="TEU2166" s="58"/>
      <c r="TEV2166" s="58"/>
      <c r="TEW2166" s="58"/>
      <c r="TEX2166" s="58"/>
      <c r="TEY2166" s="58"/>
      <c r="TEZ2166" s="58"/>
      <c r="TFA2166" s="58"/>
      <c r="TFB2166" s="58"/>
      <c r="TFC2166" s="58"/>
      <c r="TFD2166" s="58"/>
      <c r="TFE2166" s="58"/>
      <c r="TFF2166" s="58"/>
      <c r="TFG2166" s="58"/>
      <c r="TFH2166" s="58"/>
      <c r="TFI2166" s="58"/>
      <c r="TFJ2166" s="58"/>
      <c r="TFK2166" s="58"/>
      <c r="TFL2166" s="58"/>
      <c r="TFM2166" s="58"/>
      <c r="TFN2166" s="58"/>
      <c r="TFO2166" s="58"/>
      <c r="TFP2166" s="58"/>
      <c r="TFQ2166" s="58"/>
      <c r="TFR2166" s="58"/>
      <c r="TFS2166" s="58"/>
      <c r="TFT2166" s="58"/>
      <c r="TFU2166" s="58"/>
      <c r="TFV2166" s="58"/>
      <c r="TFW2166" s="58"/>
      <c r="TFX2166" s="58"/>
      <c r="TFY2166" s="58"/>
      <c r="TFZ2166" s="58"/>
      <c r="TGA2166" s="58"/>
      <c r="TGB2166" s="58"/>
      <c r="TGC2166" s="58"/>
      <c r="TGD2166" s="58"/>
      <c r="TGE2166" s="58"/>
      <c r="TGF2166" s="58"/>
      <c r="TGG2166" s="58"/>
      <c r="TGH2166" s="58"/>
      <c r="TGI2166" s="58"/>
      <c r="TGJ2166" s="58"/>
      <c r="TGK2166" s="58"/>
      <c r="TGL2166" s="58"/>
      <c r="TGM2166" s="58"/>
      <c r="TGN2166" s="58"/>
      <c r="TGO2166" s="58"/>
      <c r="TGP2166" s="58"/>
      <c r="TGQ2166" s="58"/>
      <c r="TGR2166" s="58"/>
      <c r="TGS2166" s="58"/>
      <c r="TGT2166" s="58"/>
      <c r="TGU2166" s="58"/>
      <c r="TGV2166" s="58"/>
      <c r="TGW2166" s="58"/>
      <c r="TGX2166" s="58"/>
      <c r="TGY2166" s="58"/>
      <c r="TGZ2166" s="58"/>
      <c r="THA2166" s="58"/>
      <c r="THB2166" s="58"/>
      <c r="THC2166" s="58"/>
      <c r="THD2166" s="58"/>
      <c r="THE2166" s="58"/>
      <c r="THF2166" s="58"/>
      <c r="THG2166" s="58"/>
      <c r="THH2166" s="58"/>
      <c r="THI2166" s="58"/>
      <c r="THJ2166" s="58"/>
      <c r="THK2166" s="58"/>
      <c r="THL2166" s="58"/>
      <c r="THM2166" s="58"/>
      <c r="THN2166" s="58"/>
      <c r="THO2166" s="58"/>
      <c r="THP2166" s="58"/>
      <c r="THQ2166" s="58"/>
      <c r="THR2166" s="58"/>
      <c r="THS2166" s="58"/>
      <c r="THT2166" s="58"/>
      <c r="THU2166" s="58"/>
      <c r="THV2166" s="58"/>
      <c r="THW2166" s="58"/>
      <c r="THX2166" s="58"/>
      <c r="THY2166" s="58"/>
      <c r="THZ2166" s="58"/>
      <c r="TIA2166" s="58"/>
      <c r="TIB2166" s="58"/>
      <c r="TIC2166" s="58"/>
      <c r="TID2166" s="58"/>
      <c r="TIE2166" s="58"/>
      <c r="TIF2166" s="58"/>
      <c r="TIG2166" s="58"/>
      <c r="TIH2166" s="58"/>
      <c r="TII2166" s="58"/>
      <c r="TIJ2166" s="58"/>
      <c r="TIK2166" s="58"/>
      <c r="TIL2166" s="58"/>
      <c r="TIM2166" s="58"/>
      <c r="TIN2166" s="58"/>
      <c r="TIO2166" s="58"/>
      <c r="TIP2166" s="58"/>
      <c r="TIQ2166" s="58"/>
      <c r="TIR2166" s="58"/>
      <c r="TIS2166" s="58"/>
      <c r="TIT2166" s="58"/>
      <c r="TIU2166" s="58"/>
      <c r="TIV2166" s="58"/>
      <c r="TIW2166" s="58"/>
      <c r="TIX2166" s="58"/>
      <c r="TIY2166" s="58"/>
      <c r="TIZ2166" s="58"/>
      <c r="TJA2166" s="58"/>
      <c r="TJB2166" s="58"/>
      <c r="TJC2166" s="58"/>
      <c r="TJD2166" s="58"/>
      <c r="TJE2166" s="58"/>
      <c r="TJF2166" s="58"/>
      <c r="TJG2166" s="58"/>
      <c r="TJH2166" s="58"/>
      <c r="TJI2166" s="58"/>
      <c r="TJJ2166" s="58"/>
      <c r="TJK2166" s="58"/>
      <c r="TJL2166" s="58"/>
      <c r="TJM2166" s="58"/>
      <c r="TJN2166" s="58"/>
      <c r="TJO2166" s="58"/>
      <c r="TJP2166" s="58"/>
      <c r="TJQ2166" s="58"/>
      <c r="TJR2166" s="58"/>
      <c r="TJS2166" s="58"/>
      <c r="TJT2166" s="58"/>
      <c r="TJU2166" s="58"/>
      <c r="TJV2166" s="58"/>
      <c r="TJW2166" s="58"/>
      <c r="TJX2166" s="58"/>
      <c r="TJY2166" s="58"/>
      <c r="TJZ2166" s="58"/>
      <c r="TKA2166" s="58"/>
      <c r="TKB2166" s="58"/>
      <c r="TKC2166" s="58"/>
      <c r="TKD2166" s="58"/>
      <c r="TKE2166" s="58"/>
      <c r="TKF2166" s="58"/>
      <c r="TKG2166" s="58"/>
      <c r="TKH2166" s="58"/>
      <c r="TKI2166" s="58"/>
      <c r="TKJ2166" s="58"/>
      <c r="TKK2166" s="58"/>
      <c r="TKL2166" s="58"/>
      <c r="TKM2166" s="58"/>
      <c r="TKN2166" s="58"/>
      <c r="TKO2166" s="58"/>
      <c r="TKP2166" s="58"/>
      <c r="TKQ2166" s="58"/>
      <c r="TKR2166" s="58"/>
      <c r="TKS2166" s="58"/>
      <c r="TKT2166" s="58"/>
      <c r="TKU2166" s="58"/>
      <c r="TKV2166" s="58"/>
      <c r="TKW2166" s="58"/>
      <c r="TKX2166" s="58"/>
      <c r="TKY2166" s="58"/>
      <c r="TKZ2166" s="58"/>
      <c r="TLA2166" s="58"/>
      <c r="TLB2166" s="58"/>
      <c r="TLC2166" s="58"/>
      <c r="TLD2166" s="58"/>
      <c r="TLE2166" s="58"/>
      <c r="TLF2166" s="58"/>
      <c r="TLG2166" s="58"/>
      <c r="TLH2166" s="58"/>
      <c r="TLI2166" s="58"/>
      <c r="TLJ2166" s="58"/>
      <c r="TLK2166" s="58"/>
      <c r="TLL2166" s="58"/>
      <c r="TLM2166" s="58"/>
      <c r="TLN2166" s="58"/>
      <c r="TLO2166" s="58"/>
      <c r="TLP2166" s="58"/>
      <c r="TLQ2166" s="58"/>
      <c r="TLR2166" s="58"/>
      <c r="TLS2166" s="58"/>
      <c r="TLT2166" s="58"/>
      <c r="TLU2166" s="58"/>
      <c r="TLV2166" s="58"/>
      <c r="TLW2166" s="58"/>
      <c r="TLX2166" s="58"/>
      <c r="TLY2166" s="58"/>
      <c r="TLZ2166" s="58"/>
      <c r="TMA2166" s="58"/>
      <c r="TMB2166" s="58"/>
      <c r="TMC2166" s="58"/>
      <c r="TMD2166" s="58"/>
      <c r="TME2166" s="58"/>
      <c r="TMF2166" s="58"/>
      <c r="TMG2166" s="58"/>
      <c r="TMH2166" s="58"/>
      <c r="TMI2166" s="58"/>
      <c r="TMJ2166" s="58"/>
      <c r="TMK2166" s="58"/>
      <c r="TML2166" s="58"/>
      <c r="TMM2166" s="58"/>
      <c r="TMN2166" s="58"/>
      <c r="TMO2166" s="58"/>
      <c r="TMP2166" s="58"/>
      <c r="TMQ2166" s="58"/>
      <c r="TMR2166" s="58"/>
      <c r="TMS2166" s="58"/>
      <c r="TMT2166" s="58"/>
      <c r="TMU2166" s="58"/>
      <c r="TMV2166" s="58"/>
      <c r="TMW2166" s="58"/>
      <c r="TMX2166" s="58"/>
      <c r="TMY2166" s="58"/>
      <c r="TMZ2166" s="58"/>
      <c r="TNA2166" s="58"/>
      <c r="TNB2166" s="58"/>
      <c r="TNC2166" s="58"/>
      <c r="TND2166" s="58"/>
      <c r="TNE2166" s="58"/>
      <c r="TNF2166" s="58"/>
      <c r="TNG2166" s="58"/>
      <c r="TNH2166" s="58"/>
      <c r="TNI2166" s="58"/>
      <c r="TNJ2166" s="58"/>
      <c r="TNK2166" s="58"/>
      <c r="TNL2166" s="58"/>
      <c r="TNM2166" s="58"/>
      <c r="TNN2166" s="58"/>
      <c r="TNO2166" s="58"/>
      <c r="TNP2166" s="58"/>
      <c r="TNQ2166" s="58"/>
      <c r="TNR2166" s="58"/>
      <c r="TNS2166" s="58"/>
      <c r="TNT2166" s="58"/>
      <c r="TNU2166" s="58"/>
      <c r="TNV2166" s="58"/>
      <c r="TNW2166" s="58"/>
      <c r="TNX2166" s="58"/>
      <c r="TNY2166" s="58"/>
      <c r="TNZ2166" s="58"/>
      <c r="TOA2166" s="58"/>
      <c r="TOB2166" s="58"/>
      <c r="TOC2166" s="58"/>
      <c r="TOD2166" s="58"/>
      <c r="TOE2166" s="58"/>
      <c r="TOF2166" s="58"/>
      <c r="TOG2166" s="58"/>
      <c r="TOH2166" s="58"/>
      <c r="TOI2166" s="58"/>
      <c r="TOJ2166" s="58"/>
      <c r="TOK2166" s="58"/>
      <c r="TOL2166" s="58"/>
      <c r="TOM2166" s="58"/>
      <c r="TON2166" s="58"/>
      <c r="TOO2166" s="58"/>
      <c r="TOP2166" s="58"/>
      <c r="TOQ2166" s="58"/>
      <c r="TOR2166" s="58"/>
      <c r="TOS2166" s="58"/>
      <c r="TOT2166" s="58"/>
      <c r="TOU2166" s="58"/>
      <c r="TOV2166" s="58"/>
      <c r="TOW2166" s="58"/>
      <c r="TOX2166" s="58"/>
      <c r="TOY2166" s="58"/>
      <c r="TOZ2166" s="58"/>
      <c r="TPA2166" s="58"/>
      <c r="TPB2166" s="58"/>
      <c r="TPC2166" s="58"/>
      <c r="TPD2166" s="58"/>
      <c r="TPE2166" s="58"/>
      <c r="TPF2166" s="58"/>
      <c r="TPG2166" s="58"/>
      <c r="TPH2166" s="58"/>
      <c r="TPI2166" s="58"/>
      <c r="TPJ2166" s="58"/>
      <c r="TPK2166" s="58"/>
      <c r="TPL2166" s="58"/>
      <c r="TPM2166" s="58"/>
      <c r="TPN2166" s="58"/>
      <c r="TPO2166" s="58"/>
      <c r="TPP2166" s="58"/>
      <c r="TPQ2166" s="58"/>
      <c r="TPR2166" s="58"/>
      <c r="TPS2166" s="58"/>
      <c r="TPT2166" s="58"/>
      <c r="TPU2166" s="58"/>
      <c r="TPV2166" s="58"/>
      <c r="TPW2166" s="58"/>
      <c r="TPX2166" s="58"/>
      <c r="TPY2166" s="58"/>
      <c r="TPZ2166" s="58"/>
      <c r="TQA2166" s="58"/>
      <c r="TQB2166" s="58"/>
      <c r="TQC2166" s="58"/>
      <c r="TQD2166" s="58"/>
      <c r="TQE2166" s="58"/>
      <c r="TQF2166" s="58"/>
      <c r="TQG2166" s="58"/>
      <c r="TQH2166" s="58"/>
      <c r="TQI2166" s="58"/>
      <c r="TQJ2166" s="58"/>
      <c r="TQK2166" s="58"/>
      <c r="TQL2166" s="58"/>
      <c r="TQM2166" s="58"/>
      <c r="TQN2166" s="58"/>
      <c r="TQO2166" s="58"/>
      <c r="TQP2166" s="58"/>
      <c r="TQQ2166" s="58"/>
      <c r="TQR2166" s="58"/>
      <c r="TQS2166" s="58"/>
      <c r="TQT2166" s="58"/>
      <c r="TQU2166" s="58"/>
      <c r="TQV2166" s="58"/>
      <c r="TQW2166" s="58"/>
      <c r="TQX2166" s="58"/>
      <c r="TQY2166" s="58"/>
      <c r="TQZ2166" s="58"/>
      <c r="TRA2166" s="58"/>
      <c r="TRB2166" s="58"/>
      <c r="TRC2166" s="58"/>
      <c r="TRD2166" s="58"/>
      <c r="TRE2166" s="58"/>
      <c r="TRF2166" s="58"/>
      <c r="TRG2166" s="58"/>
      <c r="TRH2166" s="58"/>
      <c r="TRI2166" s="58"/>
      <c r="TRJ2166" s="58"/>
      <c r="TRK2166" s="58"/>
      <c r="TRL2166" s="58"/>
      <c r="TRM2166" s="58"/>
      <c r="TRN2166" s="58"/>
      <c r="TRO2166" s="58"/>
      <c r="TRP2166" s="58"/>
      <c r="TRQ2166" s="58"/>
      <c r="TRR2166" s="58"/>
      <c r="TRS2166" s="58"/>
      <c r="TRT2166" s="58"/>
      <c r="TRU2166" s="58"/>
      <c r="TRV2166" s="58"/>
      <c r="TRW2166" s="58"/>
      <c r="TRX2166" s="58"/>
      <c r="TRY2166" s="58"/>
      <c r="TRZ2166" s="58"/>
      <c r="TSA2166" s="58"/>
      <c r="TSB2166" s="58"/>
      <c r="TSC2166" s="58"/>
      <c r="TSD2166" s="58"/>
      <c r="TSE2166" s="58"/>
      <c r="TSF2166" s="58"/>
      <c r="TSG2166" s="58"/>
      <c r="TSH2166" s="58"/>
      <c r="TSI2166" s="58"/>
      <c r="TSJ2166" s="58"/>
      <c r="TSK2166" s="58"/>
      <c r="TSL2166" s="58"/>
      <c r="TSM2166" s="58"/>
      <c r="TSN2166" s="58"/>
      <c r="TSO2166" s="58"/>
      <c r="TSP2166" s="58"/>
      <c r="TSQ2166" s="58"/>
      <c r="TSR2166" s="58"/>
      <c r="TSS2166" s="58"/>
      <c r="TST2166" s="58"/>
      <c r="TSU2166" s="58"/>
      <c r="TSV2166" s="58"/>
      <c r="TSW2166" s="58"/>
      <c r="TSX2166" s="58"/>
      <c r="TSY2166" s="58"/>
      <c r="TSZ2166" s="58"/>
      <c r="TTA2166" s="58"/>
      <c r="TTB2166" s="58"/>
      <c r="TTC2166" s="58"/>
      <c r="TTD2166" s="58"/>
      <c r="TTE2166" s="58"/>
      <c r="TTF2166" s="58"/>
      <c r="TTG2166" s="58"/>
      <c r="TTH2166" s="58"/>
      <c r="TTI2166" s="58"/>
      <c r="TTJ2166" s="58"/>
      <c r="TTK2166" s="58"/>
      <c r="TTL2166" s="58"/>
      <c r="TTM2166" s="58"/>
      <c r="TTN2166" s="58"/>
      <c r="TTO2166" s="58"/>
      <c r="TTP2166" s="58"/>
      <c r="TTQ2166" s="58"/>
      <c r="TTR2166" s="58"/>
      <c r="TTS2166" s="58"/>
      <c r="TTT2166" s="58"/>
      <c r="TTU2166" s="58"/>
      <c r="TTV2166" s="58"/>
      <c r="TTW2166" s="58"/>
      <c r="TTX2166" s="58"/>
      <c r="TTY2166" s="58"/>
      <c r="TTZ2166" s="58"/>
      <c r="TUA2166" s="58"/>
      <c r="TUB2166" s="58"/>
      <c r="TUC2166" s="58"/>
      <c r="TUD2166" s="58"/>
      <c r="TUE2166" s="58"/>
      <c r="TUF2166" s="58"/>
      <c r="TUG2166" s="58"/>
      <c r="TUH2166" s="58"/>
      <c r="TUI2166" s="58"/>
      <c r="TUJ2166" s="58"/>
      <c r="TUK2166" s="58"/>
      <c r="TUL2166" s="58"/>
      <c r="TUM2166" s="58"/>
      <c r="TUN2166" s="58"/>
      <c r="TUO2166" s="58"/>
      <c r="TUP2166" s="58"/>
      <c r="TUQ2166" s="58"/>
      <c r="TUR2166" s="58"/>
      <c r="TUS2166" s="58"/>
      <c r="TUT2166" s="58"/>
      <c r="TUU2166" s="58"/>
      <c r="TUV2166" s="58"/>
      <c r="TUW2166" s="58"/>
      <c r="TUX2166" s="58"/>
      <c r="TUY2166" s="58"/>
      <c r="TUZ2166" s="58"/>
      <c r="TVA2166" s="58"/>
      <c r="TVB2166" s="58"/>
      <c r="TVC2166" s="58"/>
      <c r="TVD2166" s="58"/>
      <c r="TVE2166" s="58"/>
      <c r="TVF2166" s="58"/>
      <c r="TVG2166" s="58"/>
      <c r="TVH2166" s="58"/>
      <c r="TVI2166" s="58"/>
      <c r="TVJ2166" s="58"/>
      <c r="TVK2166" s="58"/>
      <c r="TVL2166" s="58"/>
      <c r="TVM2166" s="58"/>
      <c r="TVN2166" s="58"/>
      <c r="TVO2166" s="58"/>
      <c r="TVP2166" s="58"/>
      <c r="TVQ2166" s="58"/>
      <c r="TVR2166" s="58"/>
      <c r="TVS2166" s="58"/>
      <c r="TVT2166" s="58"/>
      <c r="TVU2166" s="58"/>
      <c r="TVV2166" s="58"/>
      <c r="TVW2166" s="58"/>
      <c r="TVX2166" s="58"/>
      <c r="TVY2166" s="58"/>
      <c r="TVZ2166" s="58"/>
      <c r="TWA2166" s="58"/>
      <c r="TWB2166" s="58"/>
      <c r="TWC2166" s="58"/>
      <c r="TWD2166" s="58"/>
      <c r="TWE2166" s="58"/>
      <c r="TWF2166" s="58"/>
      <c r="TWG2166" s="58"/>
      <c r="TWH2166" s="58"/>
      <c r="TWI2166" s="58"/>
      <c r="TWJ2166" s="58"/>
      <c r="TWK2166" s="58"/>
      <c r="TWL2166" s="58"/>
      <c r="TWM2166" s="58"/>
      <c r="TWN2166" s="58"/>
      <c r="TWO2166" s="58"/>
      <c r="TWP2166" s="58"/>
      <c r="TWQ2166" s="58"/>
      <c r="TWR2166" s="58"/>
      <c r="TWS2166" s="58"/>
      <c r="TWT2166" s="58"/>
      <c r="TWU2166" s="58"/>
      <c r="TWV2166" s="58"/>
      <c r="TWW2166" s="58"/>
      <c r="TWX2166" s="58"/>
      <c r="TWY2166" s="58"/>
      <c r="TWZ2166" s="58"/>
      <c r="TXA2166" s="58"/>
      <c r="TXB2166" s="58"/>
      <c r="TXC2166" s="58"/>
      <c r="TXD2166" s="58"/>
      <c r="TXE2166" s="58"/>
      <c r="TXF2166" s="58"/>
      <c r="TXG2166" s="58"/>
      <c r="TXH2166" s="58"/>
      <c r="TXI2166" s="58"/>
      <c r="TXJ2166" s="58"/>
      <c r="TXK2166" s="58"/>
      <c r="TXL2166" s="58"/>
      <c r="TXM2166" s="58"/>
      <c r="TXN2166" s="58"/>
      <c r="TXO2166" s="58"/>
      <c r="TXP2166" s="58"/>
      <c r="TXQ2166" s="58"/>
      <c r="TXR2166" s="58"/>
      <c r="TXS2166" s="58"/>
      <c r="TXT2166" s="58"/>
      <c r="TXU2166" s="58"/>
      <c r="TXV2166" s="58"/>
      <c r="TXW2166" s="58"/>
      <c r="TXX2166" s="58"/>
      <c r="TXY2166" s="58"/>
      <c r="TXZ2166" s="58"/>
      <c r="TYA2166" s="58"/>
      <c r="TYB2166" s="58"/>
      <c r="TYC2166" s="58"/>
      <c r="TYD2166" s="58"/>
      <c r="TYE2166" s="58"/>
      <c r="TYF2166" s="58"/>
      <c r="TYG2166" s="58"/>
      <c r="TYH2166" s="58"/>
      <c r="TYI2166" s="58"/>
      <c r="TYJ2166" s="58"/>
      <c r="TYK2166" s="58"/>
      <c r="TYL2166" s="58"/>
      <c r="TYM2166" s="58"/>
      <c r="TYN2166" s="58"/>
      <c r="TYO2166" s="58"/>
      <c r="TYP2166" s="58"/>
      <c r="TYQ2166" s="58"/>
      <c r="TYR2166" s="58"/>
      <c r="TYS2166" s="58"/>
      <c r="TYT2166" s="58"/>
      <c r="TYU2166" s="58"/>
      <c r="TYV2166" s="58"/>
      <c r="TYW2166" s="58"/>
      <c r="TYX2166" s="58"/>
      <c r="TYY2166" s="58"/>
      <c r="TYZ2166" s="58"/>
      <c r="TZA2166" s="58"/>
      <c r="TZB2166" s="58"/>
      <c r="TZC2166" s="58"/>
      <c r="TZD2166" s="58"/>
      <c r="TZE2166" s="58"/>
      <c r="TZF2166" s="58"/>
      <c r="TZG2166" s="58"/>
      <c r="TZH2166" s="58"/>
      <c r="TZI2166" s="58"/>
      <c r="TZJ2166" s="58"/>
      <c r="TZK2166" s="58"/>
      <c r="TZL2166" s="58"/>
      <c r="TZM2166" s="58"/>
      <c r="TZN2166" s="58"/>
      <c r="TZO2166" s="58"/>
      <c r="TZP2166" s="58"/>
      <c r="TZQ2166" s="58"/>
      <c r="TZR2166" s="58"/>
      <c r="TZS2166" s="58"/>
      <c r="TZT2166" s="58"/>
      <c r="TZU2166" s="58"/>
      <c r="TZV2166" s="58"/>
      <c r="TZW2166" s="58"/>
      <c r="TZX2166" s="58"/>
      <c r="TZY2166" s="58"/>
      <c r="TZZ2166" s="58"/>
      <c r="UAA2166" s="58"/>
      <c r="UAB2166" s="58"/>
      <c r="UAC2166" s="58"/>
      <c r="UAD2166" s="58"/>
      <c r="UAE2166" s="58"/>
      <c r="UAF2166" s="58"/>
      <c r="UAG2166" s="58"/>
      <c r="UAH2166" s="58"/>
      <c r="UAI2166" s="58"/>
      <c r="UAJ2166" s="58"/>
      <c r="UAK2166" s="58"/>
      <c r="UAL2166" s="58"/>
      <c r="UAM2166" s="58"/>
      <c r="UAN2166" s="58"/>
      <c r="UAO2166" s="58"/>
      <c r="UAP2166" s="58"/>
      <c r="UAQ2166" s="58"/>
      <c r="UAR2166" s="58"/>
      <c r="UAS2166" s="58"/>
      <c r="UAT2166" s="58"/>
      <c r="UAU2166" s="58"/>
      <c r="UAV2166" s="58"/>
      <c r="UAW2166" s="58"/>
      <c r="UAX2166" s="58"/>
      <c r="UAY2166" s="58"/>
      <c r="UAZ2166" s="58"/>
      <c r="UBA2166" s="58"/>
      <c r="UBB2166" s="58"/>
      <c r="UBC2166" s="58"/>
      <c r="UBD2166" s="58"/>
      <c r="UBE2166" s="58"/>
      <c r="UBF2166" s="58"/>
      <c r="UBG2166" s="58"/>
      <c r="UBH2166" s="58"/>
      <c r="UBI2166" s="58"/>
      <c r="UBJ2166" s="58"/>
      <c r="UBK2166" s="58"/>
      <c r="UBL2166" s="58"/>
      <c r="UBM2166" s="58"/>
      <c r="UBN2166" s="58"/>
      <c r="UBO2166" s="58"/>
      <c r="UBP2166" s="58"/>
      <c r="UBQ2166" s="58"/>
      <c r="UBR2166" s="58"/>
      <c r="UBS2166" s="58"/>
      <c r="UBT2166" s="58"/>
      <c r="UBU2166" s="58"/>
      <c r="UBV2166" s="58"/>
      <c r="UBW2166" s="58"/>
      <c r="UBX2166" s="58"/>
      <c r="UBY2166" s="58"/>
      <c r="UBZ2166" s="58"/>
      <c r="UCA2166" s="58"/>
      <c r="UCB2166" s="58"/>
      <c r="UCC2166" s="58"/>
      <c r="UCD2166" s="58"/>
      <c r="UCE2166" s="58"/>
      <c r="UCF2166" s="58"/>
      <c r="UCG2166" s="58"/>
      <c r="UCH2166" s="58"/>
      <c r="UCI2166" s="58"/>
      <c r="UCJ2166" s="58"/>
      <c r="UCK2166" s="58"/>
      <c r="UCL2166" s="58"/>
      <c r="UCM2166" s="58"/>
      <c r="UCN2166" s="58"/>
      <c r="UCO2166" s="58"/>
      <c r="UCP2166" s="58"/>
      <c r="UCQ2166" s="58"/>
      <c r="UCR2166" s="58"/>
      <c r="UCS2166" s="58"/>
      <c r="UCT2166" s="58"/>
      <c r="UCU2166" s="58"/>
      <c r="UCV2166" s="58"/>
      <c r="UCW2166" s="58"/>
      <c r="UCX2166" s="58"/>
      <c r="UCY2166" s="58"/>
      <c r="UCZ2166" s="58"/>
      <c r="UDA2166" s="58"/>
      <c r="UDB2166" s="58"/>
      <c r="UDC2166" s="58"/>
      <c r="UDD2166" s="58"/>
      <c r="UDE2166" s="58"/>
      <c r="UDF2166" s="58"/>
      <c r="UDG2166" s="58"/>
      <c r="UDH2166" s="58"/>
      <c r="UDI2166" s="58"/>
      <c r="UDJ2166" s="58"/>
      <c r="UDK2166" s="58"/>
      <c r="UDL2166" s="58"/>
      <c r="UDM2166" s="58"/>
      <c r="UDN2166" s="58"/>
      <c r="UDO2166" s="58"/>
      <c r="UDP2166" s="58"/>
      <c r="UDQ2166" s="58"/>
      <c r="UDR2166" s="58"/>
      <c r="UDS2166" s="58"/>
      <c r="UDT2166" s="58"/>
      <c r="UDU2166" s="58"/>
      <c r="UDV2166" s="58"/>
      <c r="UDW2166" s="58"/>
      <c r="UDX2166" s="58"/>
      <c r="UDY2166" s="58"/>
      <c r="UDZ2166" s="58"/>
      <c r="UEA2166" s="58"/>
      <c r="UEB2166" s="58"/>
      <c r="UEC2166" s="58"/>
      <c r="UED2166" s="58"/>
      <c r="UEE2166" s="58"/>
      <c r="UEF2166" s="58"/>
      <c r="UEG2166" s="58"/>
      <c r="UEH2166" s="58"/>
      <c r="UEI2166" s="58"/>
      <c r="UEJ2166" s="58"/>
      <c r="UEK2166" s="58"/>
      <c r="UEL2166" s="58"/>
      <c r="UEM2166" s="58"/>
      <c r="UEN2166" s="58"/>
      <c r="UEO2166" s="58"/>
      <c r="UEP2166" s="58"/>
      <c r="UEQ2166" s="58"/>
      <c r="UER2166" s="58"/>
      <c r="UES2166" s="58"/>
      <c r="UET2166" s="58"/>
      <c r="UEU2166" s="58"/>
      <c r="UEV2166" s="58"/>
      <c r="UEW2166" s="58"/>
      <c r="UEX2166" s="58"/>
      <c r="UEY2166" s="58"/>
      <c r="UEZ2166" s="58"/>
      <c r="UFA2166" s="58"/>
      <c r="UFB2166" s="58"/>
      <c r="UFC2166" s="58"/>
      <c r="UFD2166" s="58"/>
      <c r="UFE2166" s="58"/>
      <c r="UFF2166" s="58"/>
      <c r="UFG2166" s="58"/>
      <c r="UFH2166" s="58"/>
      <c r="UFI2166" s="58"/>
      <c r="UFJ2166" s="58"/>
      <c r="UFK2166" s="58"/>
      <c r="UFL2166" s="58"/>
      <c r="UFM2166" s="58"/>
      <c r="UFN2166" s="58"/>
      <c r="UFO2166" s="58"/>
      <c r="UFP2166" s="58"/>
      <c r="UFQ2166" s="58"/>
      <c r="UFR2166" s="58"/>
      <c r="UFS2166" s="58"/>
      <c r="UFT2166" s="58"/>
      <c r="UFU2166" s="58"/>
      <c r="UFV2166" s="58"/>
      <c r="UFW2166" s="58"/>
      <c r="UFX2166" s="58"/>
      <c r="UFY2166" s="58"/>
      <c r="UFZ2166" s="58"/>
      <c r="UGA2166" s="58"/>
      <c r="UGB2166" s="58"/>
      <c r="UGC2166" s="58"/>
      <c r="UGD2166" s="58"/>
      <c r="UGE2166" s="58"/>
      <c r="UGF2166" s="58"/>
      <c r="UGG2166" s="58"/>
      <c r="UGH2166" s="58"/>
      <c r="UGI2166" s="58"/>
      <c r="UGJ2166" s="58"/>
      <c r="UGK2166" s="58"/>
      <c r="UGL2166" s="58"/>
      <c r="UGM2166" s="58"/>
      <c r="UGN2166" s="58"/>
      <c r="UGO2166" s="58"/>
      <c r="UGP2166" s="58"/>
      <c r="UGQ2166" s="58"/>
      <c r="UGR2166" s="58"/>
      <c r="UGS2166" s="58"/>
      <c r="UGT2166" s="58"/>
      <c r="UGU2166" s="58"/>
      <c r="UGV2166" s="58"/>
      <c r="UGW2166" s="58"/>
      <c r="UGX2166" s="58"/>
      <c r="UGY2166" s="58"/>
      <c r="UGZ2166" s="58"/>
      <c r="UHA2166" s="58"/>
      <c r="UHB2166" s="58"/>
      <c r="UHC2166" s="58"/>
      <c r="UHD2166" s="58"/>
      <c r="UHE2166" s="58"/>
      <c r="UHF2166" s="58"/>
      <c r="UHG2166" s="58"/>
      <c r="UHH2166" s="58"/>
      <c r="UHI2166" s="58"/>
      <c r="UHJ2166" s="58"/>
      <c r="UHK2166" s="58"/>
      <c r="UHL2166" s="58"/>
      <c r="UHM2166" s="58"/>
      <c r="UHN2166" s="58"/>
      <c r="UHO2166" s="58"/>
      <c r="UHP2166" s="58"/>
      <c r="UHQ2166" s="58"/>
      <c r="UHR2166" s="58"/>
      <c r="UHS2166" s="58"/>
      <c r="UHT2166" s="58"/>
      <c r="UHU2166" s="58"/>
      <c r="UHV2166" s="58"/>
      <c r="UHW2166" s="58"/>
      <c r="UHX2166" s="58"/>
      <c r="UHY2166" s="58"/>
      <c r="UHZ2166" s="58"/>
      <c r="UIA2166" s="58"/>
      <c r="UIB2166" s="58"/>
      <c r="UIC2166" s="58"/>
      <c r="UID2166" s="58"/>
      <c r="UIE2166" s="58"/>
      <c r="UIF2166" s="58"/>
      <c r="UIG2166" s="58"/>
      <c r="UIH2166" s="58"/>
      <c r="UII2166" s="58"/>
      <c r="UIJ2166" s="58"/>
      <c r="UIK2166" s="58"/>
      <c r="UIL2166" s="58"/>
      <c r="UIM2166" s="58"/>
      <c r="UIN2166" s="58"/>
      <c r="UIO2166" s="58"/>
      <c r="UIP2166" s="58"/>
      <c r="UIQ2166" s="58"/>
      <c r="UIR2166" s="58"/>
      <c r="UIS2166" s="58"/>
      <c r="UIT2166" s="58"/>
      <c r="UIU2166" s="58"/>
      <c r="UIV2166" s="58"/>
      <c r="UIW2166" s="58"/>
      <c r="UIX2166" s="58"/>
      <c r="UIY2166" s="58"/>
      <c r="UIZ2166" s="58"/>
      <c r="UJA2166" s="58"/>
      <c r="UJB2166" s="58"/>
      <c r="UJC2166" s="58"/>
      <c r="UJD2166" s="58"/>
      <c r="UJE2166" s="58"/>
      <c r="UJF2166" s="58"/>
      <c r="UJG2166" s="58"/>
      <c r="UJH2166" s="58"/>
      <c r="UJI2166" s="58"/>
      <c r="UJJ2166" s="58"/>
      <c r="UJK2166" s="58"/>
      <c r="UJL2166" s="58"/>
      <c r="UJM2166" s="58"/>
      <c r="UJN2166" s="58"/>
      <c r="UJO2166" s="58"/>
      <c r="UJP2166" s="58"/>
      <c r="UJQ2166" s="58"/>
      <c r="UJR2166" s="58"/>
      <c r="UJS2166" s="58"/>
      <c r="UJT2166" s="58"/>
      <c r="UJU2166" s="58"/>
      <c r="UJV2166" s="58"/>
      <c r="UJW2166" s="58"/>
      <c r="UJX2166" s="58"/>
      <c r="UJY2166" s="58"/>
      <c r="UJZ2166" s="58"/>
      <c r="UKA2166" s="58"/>
      <c r="UKB2166" s="58"/>
      <c r="UKC2166" s="58"/>
      <c r="UKD2166" s="58"/>
      <c r="UKE2166" s="58"/>
      <c r="UKF2166" s="58"/>
      <c r="UKG2166" s="58"/>
      <c r="UKH2166" s="58"/>
      <c r="UKI2166" s="58"/>
      <c r="UKJ2166" s="58"/>
      <c r="UKK2166" s="58"/>
      <c r="UKL2166" s="58"/>
      <c r="UKM2166" s="58"/>
      <c r="UKN2166" s="58"/>
      <c r="UKO2166" s="58"/>
      <c r="UKP2166" s="58"/>
      <c r="UKQ2166" s="58"/>
      <c r="UKR2166" s="58"/>
      <c r="UKS2166" s="58"/>
      <c r="UKT2166" s="58"/>
      <c r="UKU2166" s="58"/>
      <c r="UKV2166" s="58"/>
      <c r="UKW2166" s="58"/>
      <c r="UKX2166" s="58"/>
      <c r="UKY2166" s="58"/>
      <c r="UKZ2166" s="58"/>
      <c r="ULA2166" s="58"/>
      <c r="ULB2166" s="58"/>
      <c r="ULC2166" s="58"/>
      <c r="ULD2166" s="58"/>
      <c r="ULE2166" s="58"/>
      <c r="ULF2166" s="58"/>
      <c r="ULG2166" s="58"/>
      <c r="ULH2166" s="58"/>
      <c r="ULI2166" s="58"/>
      <c r="ULJ2166" s="58"/>
      <c r="ULK2166" s="58"/>
      <c r="ULL2166" s="58"/>
      <c r="ULM2166" s="58"/>
      <c r="ULN2166" s="58"/>
      <c r="ULO2166" s="58"/>
      <c r="ULP2166" s="58"/>
      <c r="ULQ2166" s="58"/>
      <c r="ULR2166" s="58"/>
      <c r="ULS2166" s="58"/>
      <c r="ULT2166" s="58"/>
      <c r="ULU2166" s="58"/>
      <c r="ULV2166" s="58"/>
      <c r="ULW2166" s="58"/>
      <c r="ULX2166" s="58"/>
      <c r="ULY2166" s="58"/>
      <c r="ULZ2166" s="58"/>
      <c r="UMA2166" s="58"/>
      <c r="UMB2166" s="58"/>
      <c r="UMC2166" s="58"/>
      <c r="UMD2166" s="58"/>
      <c r="UME2166" s="58"/>
      <c r="UMF2166" s="58"/>
      <c r="UMG2166" s="58"/>
      <c r="UMH2166" s="58"/>
      <c r="UMI2166" s="58"/>
      <c r="UMJ2166" s="58"/>
      <c r="UMK2166" s="58"/>
      <c r="UML2166" s="58"/>
      <c r="UMM2166" s="58"/>
      <c r="UMN2166" s="58"/>
      <c r="UMO2166" s="58"/>
      <c r="UMP2166" s="58"/>
      <c r="UMQ2166" s="58"/>
      <c r="UMR2166" s="58"/>
      <c r="UMS2166" s="58"/>
      <c r="UMT2166" s="58"/>
      <c r="UMU2166" s="58"/>
      <c r="UMV2166" s="58"/>
      <c r="UMW2166" s="58"/>
      <c r="UMX2166" s="58"/>
      <c r="UMY2166" s="58"/>
      <c r="UMZ2166" s="58"/>
      <c r="UNA2166" s="58"/>
      <c r="UNB2166" s="58"/>
      <c r="UNC2166" s="58"/>
      <c r="UND2166" s="58"/>
      <c r="UNE2166" s="58"/>
      <c r="UNF2166" s="58"/>
      <c r="UNG2166" s="58"/>
      <c r="UNH2166" s="58"/>
      <c r="UNI2166" s="58"/>
      <c r="UNJ2166" s="58"/>
      <c r="UNK2166" s="58"/>
      <c r="UNL2166" s="58"/>
      <c r="UNM2166" s="58"/>
      <c r="UNN2166" s="58"/>
      <c r="UNO2166" s="58"/>
      <c r="UNP2166" s="58"/>
      <c r="UNQ2166" s="58"/>
      <c r="UNR2166" s="58"/>
      <c r="UNS2166" s="58"/>
      <c r="UNT2166" s="58"/>
      <c r="UNU2166" s="58"/>
      <c r="UNV2166" s="58"/>
      <c r="UNW2166" s="58"/>
      <c r="UNX2166" s="58"/>
      <c r="UNY2166" s="58"/>
      <c r="UNZ2166" s="58"/>
      <c r="UOA2166" s="58"/>
      <c r="UOB2166" s="58"/>
      <c r="UOC2166" s="58"/>
      <c r="UOD2166" s="58"/>
      <c r="UOE2166" s="58"/>
      <c r="UOF2166" s="58"/>
      <c r="UOG2166" s="58"/>
      <c r="UOH2166" s="58"/>
      <c r="UOI2166" s="58"/>
      <c r="UOJ2166" s="58"/>
      <c r="UOK2166" s="58"/>
      <c r="UOL2166" s="58"/>
      <c r="UOM2166" s="58"/>
      <c r="UON2166" s="58"/>
      <c r="UOO2166" s="58"/>
      <c r="UOP2166" s="58"/>
      <c r="UOQ2166" s="58"/>
      <c r="UOR2166" s="58"/>
      <c r="UOS2166" s="58"/>
      <c r="UOT2166" s="58"/>
      <c r="UOU2166" s="58"/>
      <c r="UOV2166" s="58"/>
      <c r="UOW2166" s="58"/>
      <c r="UOX2166" s="58"/>
      <c r="UOY2166" s="58"/>
      <c r="UOZ2166" s="58"/>
      <c r="UPA2166" s="58"/>
      <c r="UPB2166" s="58"/>
      <c r="UPC2166" s="58"/>
      <c r="UPD2166" s="58"/>
      <c r="UPE2166" s="58"/>
      <c r="UPF2166" s="58"/>
      <c r="UPG2166" s="58"/>
      <c r="UPH2166" s="58"/>
      <c r="UPI2166" s="58"/>
      <c r="UPJ2166" s="58"/>
      <c r="UPK2166" s="58"/>
      <c r="UPL2166" s="58"/>
      <c r="UPM2166" s="58"/>
      <c r="UPN2166" s="58"/>
      <c r="UPO2166" s="58"/>
      <c r="UPP2166" s="58"/>
      <c r="UPQ2166" s="58"/>
      <c r="UPR2166" s="58"/>
      <c r="UPS2166" s="58"/>
      <c r="UPT2166" s="58"/>
      <c r="UPU2166" s="58"/>
      <c r="UPV2166" s="58"/>
      <c r="UPW2166" s="58"/>
      <c r="UPX2166" s="58"/>
      <c r="UPY2166" s="58"/>
      <c r="UPZ2166" s="58"/>
      <c r="UQA2166" s="58"/>
      <c r="UQB2166" s="58"/>
      <c r="UQC2166" s="58"/>
      <c r="UQD2166" s="58"/>
      <c r="UQE2166" s="58"/>
      <c r="UQF2166" s="58"/>
      <c r="UQG2166" s="58"/>
      <c r="UQH2166" s="58"/>
      <c r="UQI2166" s="58"/>
      <c r="UQJ2166" s="58"/>
      <c r="UQK2166" s="58"/>
      <c r="UQL2166" s="58"/>
      <c r="UQM2166" s="58"/>
      <c r="UQN2166" s="58"/>
      <c r="UQO2166" s="58"/>
      <c r="UQP2166" s="58"/>
      <c r="UQQ2166" s="58"/>
      <c r="UQR2166" s="58"/>
      <c r="UQS2166" s="58"/>
      <c r="UQT2166" s="58"/>
      <c r="UQU2166" s="58"/>
      <c r="UQV2166" s="58"/>
      <c r="UQW2166" s="58"/>
      <c r="UQX2166" s="58"/>
      <c r="UQY2166" s="58"/>
      <c r="UQZ2166" s="58"/>
      <c r="URA2166" s="58"/>
      <c r="URB2166" s="58"/>
      <c r="URC2166" s="58"/>
      <c r="URD2166" s="58"/>
      <c r="URE2166" s="58"/>
      <c r="URF2166" s="58"/>
      <c r="URG2166" s="58"/>
      <c r="URH2166" s="58"/>
      <c r="URI2166" s="58"/>
      <c r="URJ2166" s="58"/>
      <c r="URK2166" s="58"/>
      <c r="URL2166" s="58"/>
      <c r="URM2166" s="58"/>
      <c r="URN2166" s="58"/>
      <c r="URO2166" s="58"/>
      <c r="URP2166" s="58"/>
      <c r="URQ2166" s="58"/>
      <c r="URR2166" s="58"/>
      <c r="URS2166" s="58"/>
      <c r="URT2166" s="58"/>
      <c r="URU2166" s="58"/>
      <c r="URV2166" s="58"/>
      <c r="URW2166" s="58"/>
      <c r="URX2166" s="58"/>
      <c r="URY2166" s="58"/>
      <c r="URZ2166" s="58"/>
      <c r="USA2166" s="58"/>
      <c r="USB2166" s="58"/>
      <c r="USC2166" s="58"/>
      <c r="USD2166" s="58"/>
      <c r="USE2166" s="58"/>
      <c r="USF2166" s="58"/>
      <c r="USG2166" s="58"/>
      <c r="USH2166" s="58"/>
      <c r="USI2166" s="58"/>
      <c r="USJ2166" s="58"/>
      <c r="USK2166" s="58"/>
      <c r="USL2166" s="58"/>
      <c r="USM2166" s="58"/>
      <c r="USN2166" s="58"/>
      <c r="USO2166" s="58"/>
      <c r="USP2166" s="58"/>
      <c r="USQ2166" s="58"/>
      <c r="USR2166" s="58"/>
      <c r="USS2166" s="58"/>
      <c r="UST2166" s="58"/>
      <c r="USU2166" s="58"/>
      <c r="USV2166" s="58"/>
      <c r="USW2166" s="58"/>
      <c r="USX2166" s="58"/>
      <c r="USY2166" s="58"/>
      <c r="USZ2166" s="58"/>
      <c r="UTA2166" s="58"/>
      <c r="UTB2166" s="58"/>
      <c r="UTC2166" s="58"/>
      <c r="UTD2166" s="58"/>
      <c r="UTE2166" s="58"/>
      <c r="UTF2166" s="58"/>
      <c r="UTG2166" s="58"/>
      <c r="UTH2166" s="58"/>
      <c r="UTI2166" s="58"/>
      <c r="UTJ2166" s="58"/>
      <c r="UTK2166" s="58"/>
      <c r="UTL2166" s="58"/>
      <c r="UTM2166" s="58"/>
      <c r="UTN2166" s="58"/>
      <c r="UTO2166" s="58"/>
      <c r="UTP2166" s="58"/>
      <c r="UTQ2166" s="58"/>
      <c r="UTR2166" s="58"/>
      <c r="UTS2166" s="58"/>
      <c r="UTT2166" s="58"/>
      <c r="UTU2166" s="58"/>
      <c r="UTV2166" s="58"/>
      <c r="UTW2166" s="58"/>
      <c r="UTX2166" s="58"/>
      <c r="UTY2166" s="58"/>
      <c r="UTZ2166" s="58"/>
      <c r="UUA2166" s="58"/>
      <c r="UUB2166" s="58"/>
      <c r="UUC2166" s="58"/>
      <c r="UUD2166" s="58"/>
      <c r="UUE2166" s="58"/>
      <c r="UUF2166" s="58"/>
      <c r="UUG2166" s="58"/>
      <c r="UUH2166" s="58"/>
      <c r="UUI2166" s="58"/>
      <c r="UUJ2166" s="58"/>
      <c r="UUK2166" s="58"/>
      <c r="UUL2166" s="58"/>
      <c r="UUM2166" s="58"/>
      <c r="UUN2166" s="58"/>
      <c r="UUO2166" s="58"/>
      <c r="UUP2166" s="58"/>
      <c r="UUQ2166" s="58"/>
      <c r="UUR2166" s="58"/>
      <c r="UUS2166" s="58"/>
      <c r="UUT2166" s="58"/>
      <c r="UUU2166" s="58"/>
      <c r="UUV2166" s="58"/>
      <c r="UUW2166" s="58"/>
      <c r="UUX2166" s="58"/>
      <c r="UUY2166" s="58"/>
      <c r="UUZ2166" s="58"/>
      <c r="UVA2166" s="58"/>
      <c r="UVB2166" s="58"/>
      <c r="UVC2166" s="58"/>
      <c r="UVD2166" s="58"/>
      <c r="UVE2166" s="58"/>
      <c r="UVF2166" s="58"/>
      <c r="UVG2166" s="58"/>
      <c r="UVH2166" s="58"/>
      <c r="UVI2166" s="58"/>
      <c r="UVJ2166" s="58"/>
      <c r="UVK2166" s="58"/>
      <c r="UVL2166" s="58"/>
      <c r="UVM2166" s="58"/>
      <c r="UVN2166" s="58"/>
      <c r="UVO2166" s="58"/>
      <c r="UVP2166" s="58"/>
      <c r="UVQ2166" s="58"/>
      <c r="UVR2166" s="58"/>
      <c r="UVS2166" s="58"/>
      <c r="UVT2166" s="58"/>
      <c r="UVU2166" s="58"/>
      <c r="UVV2166" s="58"/>
      <c r="UVW2166" s="58"/>
      <c r="UVX2166" s="58"/>
      <c r="UVY2166" s="58"/>
      <c r="UVZ2166" s="58"/>
      <c r="UWA2166" s="58"/>
      <c r="UWB2166" s="58"/>
      <c r="UWC2166" s="58"/>
      <c r="UWD2166" s="58"/>
      <c r="UWE2166" s="58"/>
      <c r="UWF2166" s="58"/>
      <c r="UWG2166" s="58"/>
      <c r="UWH2166" s="58"/>
      <c r="UWI2166" s="58"/>
      <c r="UWJ2166" s="58"/>
      <c r="UWK2166" s="58"/>
      <c r="UWL2166" s="58"/>
      <c r="UWM2166" s="58"/>
      <c r="UWN2166" s="58"/>
      <c r="UWO2166" s="58"/>
      <c r="UWP2166" s="58"/>
      <c r="UWQ2166" s="58"/>
      <c r="UWR2166" s="58"/>
      <c r="UWS2166" s="58"/>
      <c r="UWT2166" s="58"/>
      <c r="UWU2166" s="58"/>
      <c r="UWV2166" s="58"/>
      <c r="UWW2166" s="58"/>
      <c r="UWX2166" s="58"/>
      <c r="UWY2166" s="58"/>
      <c r="UWZ2166" s="58"/>
      <c r="UXA2166" s="58"/>
      <c r="UXB2166" s="58"/>
      <c r="UXC2166" s="58"/>
      <c r="UXD2166" s="58"/>
      <c r="UXE2166" s="58"/>
      <c r="UXF2166" s="58"/>
      <c r="UXG2166" s="58"/>
      <c r="UXH2166" s="58"/>
      <c r="UXI2166" s="58"/>
      <c r="UXJ2166" s="58"/>
      <c r="UXK2166" s="58"/>
      <c r="UXL2166" s="58"/>
      <c r="UXM2166" s="58"/>
      <c r="UXN2166" s="58"/>
      <c r="UXO2166" s="58"/>
      <c r="UXP2166" s="58"/>
      <c r="UXQ2166" s="58"/>
      <c r="UXR2166" s="58"/>
      <c r="UXS2166" s="58"/>
      <c r="UXT2166" s="58"/>
      <c r="UXU2166" s="58"/>
      <c r="UXV2166" s="58"/>
      <c r="UXW2166" s="58"/>
      <c r="UXX2166" s="58"/>
      <c r="UXY2166" s="58"/>
      <c r="UXZ2166" s="58"/>
      <c r="UYA2166" s="58"/>
      <c r="UYB2166" s="58"/>
      <c r="UYC2166" s="58"/>
      <c r="UYD2166" s="58"/>
      <c r="UYE2166" s="58"/>
      <c r="UYF2166" s="58"/>
      <c r="UYG2166" s="58"/>
      <c r="UYH2166" s="58"/>
      <c r="UYI2166" s="58"/>
      <c r="UYJ2166" s="58"/>
      <c r="UYK2166" s="58"/>
      <c r="UYL2166" s="58"/>
      <c r="UYM2166" s="58"/>
      <c r="UYN2166" s="58"/>
      <c r="UYO2166" s="58"/>
      <c r="UYP2166" s="58"/>
      <c r="UYQ2166" s="58"/>
      <c r="UYR2166" s="58"/>
      <c r="UYS2166" s="58"/>
      <c r="UYT2166" s="58"/>
      <c r="UYU2166" s="58"/>
      <c r="UYV2166" s="58"/>
      <c r="UYW2166" s="58"/>
      <c r="UYX2166" s="58"/>
      <c r="UYY2166" s="58"/>
      <c r="UYZ2166" s="58"/>
      <c r="UZA2166" s="58"/>
      <c r="UZB2166" s="58"/>
      <c r="UZC2166" s="58"/>
      <c r="UZD2166" s="58"/>
      <c r="UZE2166" s="58"/>
      <c r="UZF2166" s="58"/>
      <c r="UZG2166" s="58"/>
      <c r="UZH2166" s="58"/>
      <c r="UZI2166" s="58"/>
      <c r="UZJ2166" s="58"/>
      <c r="UZK2166" s="58"/>
      <c r="UZL2166" s="58"/>
      <c r="UZM2166" s="58"/>
      <c r="UZN2166" s="58"/>
      <c r="UZO2166" s="58"/>
      <c r="UZP2166" s="58"/>
      <c r="UZQ2166" s="58"/>
      <c r="UZR2166" s="58"/>
      <c r="UZS2166" s="58"/>
      <c r="UZT2166" s="58"/>
      <c r="UZU2166" s="58"/>
      <c r="UZV2166" s="58"/>
      <c r="UZW2166" s="58"/>
      <c r="UZX2166" s="58"/>
      <c r="UZY2166" s="58"/>
      <c r="UZZ2166" s="58"/>
      <c r="VAA2166" s="58"/>
      <c r="VAB2166" s="58"/>
      <c r="VAC2166" s="58"/>
      <c r="VAD2166" s="58"/>
      <c r="VAE2166" s="58"/>
      <c r="VAF2166" s="58"/>
      <c r="VAG2166" s="58"/>
      <c r="VAH2166" s="58"/>
      <c r="VAI2166" s="58"/>
      <c r="VAJ2166" s="58"/>
      <c r="VAK2166" s="58"/>
      <c r="VAL2166" s="58"/>
      <c r="VAM2166" s="58"/>
      <c r="VAN2166" s="58"/>
      <c r="VAO2166" s="58"/>
      <c r="VAP2166" s="58"/>
      <c r="VAQ2166" s="58"/>
      <c r="VAR2166" s="58"/>
      <c r="VAS2166" s="58"/>
      <c r="VAT2166" s="58"/>
      <c r="VAU2166" s="58"/>
      <c r="VAV2166" s="58"/>
      <c r="VAW2166" s="58"/>
      <c r="VAX2166" s="58"/>
      <c r="VAY2166" s="58"/>
      <c r="VAZ2166" s="58"/>
      <c r="VBA2166" s="58"/>
      <c r="VBB2166" s="58"/>
      <c r="VBC2166" s="58"/>
      <c r="VBD2166" s="58"/>
      <c r="VBE2166" s="58"/>
      <c r="VBF2166" s="58"/>
      <c r="VBG2166" s="58"/>
      <c r="VBH2166" s="58"/>
      <c r="VBI2166" s="58"/>
      <c r="VBJ2166" s="58"/>
      <c r="VBK2166" s="58"/>
      <c r="VBL2166" s="58"/>
      <c r="VBM2166" s="58"/>
      <c r="VBN2166" s="58"/>
      <c r="VBO2166" s="58"/>
      <c r="VBP2166" s="58"/>
      <c r="VBQ2166" s="58"/>
      <c r="VBR2166" s="58"/>
      <c r="VBS2166" s="58"/>
      <c r="VBT2166" s="58"/>
      <c r="VBU2166" s="58"/>
      <c r="VBV2166" s="58"/>
      <c r="VBW2166" s="58"/>
      <c r="VBX2166" s="58"/>
      <c r="VBY2166" s="58"/>
      <c r="VBZ2166" s="58"/>
      <c r="VCA2166" s="58"/>
      <c r="VCB2166" s="58"/>
      <c r="VCC2166" s="58"/>
      <c r="VCD2166" s="58"/>
      <c r="VCE2166" s="58"/>
      <c r="VCF2166" s="58"/>
      <c r="VCG2166" s="58"/>
      <c r="VCH2166" s="58"/>
      <c r="VCI2166" s="58"/>
      <c r="VCJ2166" s="58"/>
      <c r="VCK2166" s="58"/>
      <c r="VCL2166" s="58"/>
      <c r="VCM2166" s="58"/>
      <c r="VCN2166" s="58"/>
      <c r="VCO2166" s="58"/>
      <c r="VCP2166" s="58"/>
      <c r="VCQ2166" s="58"/>
      <c r="VCR2166" s="58"/>
      <c r="VCS2166" s="58"/>
      <c r="VCT2166" s="58"/>
      <c r="VCU2166" s="58"/>
      <c r="VCV2166" s="58"/>
      <c r="VCW2166" s="58"/>
      <c r="VCX2166" s="58"/>
      <c r="VCY2166" s="58"/>
      <c r="VCZ2166" s="58"/>
      <c r="VDA2166" s="58"/>
      <c r="VDB2166" s="58"/>
      <c r="VDC2166" s="58"/>
      <c r="VDD2166" s="58"/>
      <c r="VDE2166" s="58"/>
      <c r="VDF2166" s="58"/>
      <c r="VDG2166" s="58"/>
      <c r="VDH2166" s="58"/>
      <c r="VDI2166" s="58"/>
      <c r="VDJ2166" s="58"/>
      <c r="VDK2166" s="58"/>
      <c r="VDL2166" s="58"/>
      <c r="VDM2166" s="58"/>
      <c r="VDN2166" s="58"/>
      <c r="VDO2166" s="58"/>
      <c r="VDP2166" s="58"/>
      <c r="VDQ2166" s="58"/>
      <c r="VDR2166" s="58"/>
      <c r="VDS2166" s="58"/>
      <c r="VDT2166" s="58"/>
      <c r="VDU2166" s="58"/>
      <c r="VDV2166" s="58"/>
      <c r="VDW2166" s="58"/>
      <c r="VDX2166" s="58"/>
      <c r="VDY2166" s="58"/>
      <c r="VDZ2166" s="58"/>
      <c r="VEA2166" s="58"/>
      <c r="VEB2166" s="58"/>
      <c r="VEC2166" s="58"/>
      <c r="VED2166" s="58"/>
      <c r="VEE2166" s="58"/>
      <c r="VEF2166" s="58"/>
      <c r="VEG2166" s="58"/>
      <c r="VEH2166" s="58"/>
      <c r="VEI2166" s="58"/>
      <c r="VEJ2166" s="58"/>
      <c r="VEK2166" s="58"/>
      <c r="VEL2166" s="58"/>
      <c r="VEM2166" s="58"/>
      <c r="VEN2166" s="58"/>
      <c r="VEO2166" s="58"/>
      <c r="VEP2166" s="58"/>
      <c r="VEQ2166" s="58"/>
      <c r="VER2166" s="58"/>
      <c r="VES2166" s="58"/>
      <c r="VET2166" s="58"/>
      <c r="VEU2166" s="58"/>
      <c r="VEV2166" s="58"/>
      <c r="VEW2166" s="58"/>
      <c r="VEX2166" s="58"/>
      <c r="VEY2166" s="58"/>
      <c r="VEZ2166" s="58"/>
      <c r="VFA2166" s="58"/>
      <c r="VFB2166" s="58"/>
      <c r="VFC2166" s="58"/>
      <c r="VFD2166" s="58"/>
      <c r="VFE2166" s="58"/>
      <c r="VFF2166" s="58"/>
      <c r="VFG2166" s="58"/>
      <c r="VFH2166" s="58"/>
      <c r="VFI2166" s="58"/>
      <c r="VFJ2166" s="58"/>
      <c r="VFK2166" s="58"/>
      <c r="VFL2166" s="58"/>
      <c r="VFM2166" s="58"/>
      <c r="VFN2166" s="58"/>
      <c r="VFO2166" s="58"/>
      <c r="VFP2166" s="58"/>
      <c r="VFQ2166" s="58"/>
      <c r="VFR2166" s="58"/>
      <c r="VFS2166" s="58"/>
      <c r="VFT2166" s="58"/>
      <c r="VFU2166" s="58"/>
      <c r="VFV2166" s="58"/>
      <c r="VFW2166" s="58"/>
      <c r="VFX2166" s="58"/>
      <c r="VFY2166" s="58"/>
      <c r="VFZ2166" s="58"/>
      <c r="VGA2166" s="58"/>
      <c r="VGB2166" s="58"/>
      <c r="VGC2166" s="58"/>
      <c r="VGD2166" s="58"/>
      <c r="VGE2166" s="58"/>
      <c r="VGF2166" s="58"/>
      <c r="VGG2166" s="58"/>
      <c r="VGH2166" s="58"/>
      <c r="VGI2166" s="58"/>
      <c r="VGJ2166" s="58"/>
      <c r="VGK2166" s="58"/>
      <c r="VGL2166" s="58"/>
      <c r="VGM2166" s="58"/>
      <c r="VGN2166" s="58"/>
      <c r="VGO2166" s="58"/>
      <c r="VGP2166" s="58"/>
      <c r="VGQ2166" s="58"/>
      <c r="VGR2166" s="58"/>
      <c r="VGS2166" s="58"/>
      <c r="VGT2166" s="58"/>
      <c r="VGU2166" s="58"/>
      <c r="VGV2166" s="58"/>
      <c r="VGW2166" s="58"/>
      <c r="VGX2166" s="58"/>
      <c r="VGY2166" s="58"/>
      <c r="VGZ2166" s="58"/>
      <c r="VHA2166" s="58"/>
      <c r="VHB2166" s="58"/>
      <c r="VHC2166" s="58"/>
      <c r="VHD2166" s="58"/>
      <c r="VHE2166" s="58"/>
      <c r="VHF2166" s="58"/>
      <c r="VHG2166" s="58"/>
      <c r="VHH2166" s="58"/>
      <c r="VHI2166" s="58"/>
      <c r="VHJ2166" s="58"/>
      <c r="VHK2166" s="58"/>
      <c r="VHL2166" s="58"/>
      <c r="VHM2166" s="58"/>
      <c r="VHN2166" s="58"/>
      <c r="VHO2166" s="58"/>
      <c r="VHP2166" s="58"/>
      <c r="VHQ2166" s="58"/>
      <c r="VHR2166" s="58"/>
      <c r="VHS2166" s="58"/>
      <c r="VHT2166" s="58"/>
      <c r="VHU2166" s="58"/>
      <c r="VHV2166" s="58"/>
      <c r="VHW2166" s="58"/>
      <c r="VHX2166" s="58"/>
      <c r="VHY2166" s="58"/>
      <c r="VHZ2166" s="58"/>
      <c r="VIA2166" s="58"/>
      <c r="VIB2166" s="58"/>
      <c r="VIC2166" s="58"/>
      <c r="VID2166" s="58"/>
      <c r="VIE2166" s="58"/>
      <c r="VIF2166" s="58"/>
      <c r="VIG2166" s="58"/>
      <c r="VIH2166" s="58"/>
      <c r="VII2166" s="58"/>
      <c r="VIJ2166" s="58"/>
      <c r="VIK2166" s="58"/>
      <c r="VIL2166" s="58"/>
      <c r="VIM2166" s="58"/>
      <c r="VIN2166" s="58"/>
      <c r="VIO2166" s="58"/>
      <c r="VIP2166" s="58"/>
      <c r="VIQ2166" s="58"/>
      <c r="VIR2166" s="58"/>
      <c r="VIS2166" s="58"/>
      <c r="VIT2166" s="58"/>
      <c r="VIU2166" s="58"/>
      <c r="VIV2166" s="58"/>
      <c r="VIW2166" s="58"/>
      <c r="VIX2166" s="58"/>
      <c r="VIY2166" s="58"/>
      <c r="VIZ2166" s="58"/>
      <c r="VJA2166" s="58"/>
      <c r="VJB2166" s="58"/>
      <c r="VJC2166" s="58"/>
      <c r="VJD2166" s="58"/>
      <c r="VJE2166" s="58"/>
      <c r="VJF2166" s="58"/>
      <c r="VJG2166" s="58"/>
      <c r="VJH2166" s="58"/>
      <c r="VJI2166" s="58"/>
      <c r="VJJ2166" s="58"/>
      <c r="VJK2166" s="58"/>
      <c r="VJL2166" s="58"/>
      <c r="VJM2166" s="58"/>
      <c r="VJN2166" s="58"/>
      <c r="VJO2166" s="58"/>
      <c r="VJP2166" s="58"/>
      <c r="VJQ2166" s="58"/>
      <c r="VJR2166" s="58"/>
      <c r="VJS2166" s="58"/>
      <c r="VJT2166" s="58"/>
      <c r="VJU2166" s="58"/>
      <c r="VJV2166" s="58"/>
      <c r="VJW2166" s="58"/>
      <c r="VJX2166" s="58"/>
      <c r="VJY2166" s="58"/>
      <c r="VJZ2166" s="58"/>
      <c r="VKA2166" s="58"/>
      <c r="VKB2166" s="58"/>
      <c r="VKC2166" s="58"/>
      <c r="VKD2166" s="58"/>
      <c r="VKE2166" s="58"/>
      <c r="VKF2166" s="58"/>
      <c r="VKG2166" s="58"/>
      <c r="VKH2166" s="58"/>
      <c r="VKI2166" s="58"/>
      <c r="VKJ2166" s="58"/>
      <c r="VKK2166" s="58"/>
      <c r="VKL2166" s="58"/>
      <c r="VKM2166" s="58"/>
      <c r="VKN2166" s="58"/>
      <c r="VKO2166" s="58"/>
      <c r="VKP2166" s="58"/>
      <c r="VKQ2166" s="58"/>
      <c r="VKR2166" s="58"/>
      <c r="VKS2166" s="58"/>
      <c r="VKT2166" s="58"/>
      <c r="VKU2166" s="58"/>
      <c r="VKV2166" s="58"/>
      <c r="VKW2166" s="58"/>
      <c r="VKX2166" s="58"/>
      <c r="VKY2166" s="58"/>
      <c r="VKZ2166" s="58"/>
      <c r="VLA2166" s="58"/>
      <c r="VLB2166" s="58"/>
      <c r="VLC2166" s="58"/>
      <c r="VLD2166" s="58"/>
      <c r="VLE2166" s="58"/>
      <c r="VLF2166" s="58"/>
      <c r="VLG2166" s="58"/>
      <c r="VLH2166" s="58"/>
      <c r="VLI2166" s="58"/>
      <c r="VLJ2166" s="58"/>
      <c r="VLK2166" s="58"/>
      <c r="VLL2166" s="58"/>
      <c r="VLM2166" s="58"/>
      <c r="VLN2166" s="58"/>
      <c r="VLO2166" s="58"/>
      <c r="VLP2166" s="58"/>
      <c r="VLQ2166" s="58"/>
      <c r="VLR2166" s="58"/>
      <c r="VLS2166" s="58"/>
      <c r="VLT2166" s="58"/>
      <c r="VLU2166" s="58"/>
      <c r="VLV2166" s="58"/>
      <c r="VLW2166" s="58"/>
      <c r="VLX2166" s="58"/>
      <c r="VLY2166" s="58"/>
      <c r="VLZ2166" s="58"/>
      <c r="VMA2166" s="58"/>
      <c r="VMB2166" s="58"/>
      <c r="VMC2166" s="58"/>
      <c r="VMD2166" s="58"/>
      <c r="VME2166" s="58"/>
      <c r="VMF2166" s="58"/>
      <c r="VMG2166" s="58"/>
      <c r="VMH2166" s="58"/>
      <c r="VMI2166" s="58"/>
      <c r="VMJ2166" s="58"/>
      <c r="VMK2166" s="58"/>
      <c r="VML2166" s="58"/>
      <c r="VMM2166" s="58"/>
      <c r="VMN2166" s="58"/>
      <c r="VMO2166" s="58"/>
      <c r="VMP2166" s="58"/>
      <c r="VMQ2166" s="58"/>
      <c r="VMR2166" s="58"/>
      <c r="VMS2166" s="58"/>
      <c r="VMT2166" s="58"/>
      <c r="VMU2166" s="58"/>
      <c r="VMV2166" s="58"/>
      <c r="VMW2166" s="58"/>
      <c r="VMX2166" s="58"/>
      <c r="VMY2166" s="58"/>
      <c r="VMZ2166" s="58"/>
      <c r="VNA2166" s="58"/>
      <c r="VNB2166" s="58"/>
      <c r="VNC2166" s="58"/>
      <c r="VND2166" s="58"/>
      <c r="VNE2166" s="58"/>
      <c r="VNF2166" s="58"/>
      <c r="VNG2166" s="58"/>
      <c r="VNH2166" s="58"/>
      <c r="VNI2166" s="58"/>
      <c r="VNJ2166" s="58"/>
      <c r="VNK2166" s="58"/>
      <c r="VNL2166" s="58"/>
      <c r="VNM2166" s="58"/>
      <c r="VNN2166" s="58"/>
      <c r="VNO2166" s="58"/>
      <c r="VNP2166" s="58"/>
      <c r="VNQ2166" s="58"/>
      <c r="VNR2166" s="58"/>
      <c r="VNS2166" s="58"/>
      <c r="VNT2166" s="58"/>
      <c r="VNU2166" s="58"/>
      <c r="VNV2166" s="58"/>
      <c r="VNW2166" s="58"/>
      <c r="VNX2166" s="58"/>
      <c r="VNY2166" s="58"/>
      <c r="VNZ2166" s="58"/>
      <c r="VOA2166" s="58"/>
      <c r="VOB2166" s="58"/>
      <c r="VOC2166" s="58"/>
      <c r="VOD2166" s="58"/>
      <c r="VOE2166" s="58"/>
      <c r="VOF2166" s="58"/>
      <c r="VOG2166" s="58"/>
      <c r="VOH2166" s="58"/>
      <c r="VOI2166" s="58"/>
      <c r="VOJ2166" s="58"/>
      <c r="VOK2166" s="58"/>
      <c r="VOL2166" s="58"/>
      <c r="VOM2166" s="58"/>
      <c r="VON2166" s="58"/>
      <c r="VOO2166" s="58"/>
      <c r="VOP2166" s="58"/>
      <c r="VOQ2166" s="58"/>
      <c r="VOR2166" s="58"/>
      <c r="VOS2166" s="58"/>
      <c r="VOT2166" s="58"/>
      <c r="VOU2166" s="58"/>
      <c r="VOV2166" s="58"/>
      <c r="VOW2166" s="58"/>
      <c r="VOX2166" s="58"/>
      <c r="VOY2166" s="58"/>
      <c r="VOZ2166" s="58"/>
      <c r="VPA2166" s="58"/>
      <c r="VPB2166" s="58"/>
      <c r="VPC2166" s="58"/>
      <c r="VPD2166" s="58"/>
      <c r="VPE2166" s="58"/>
      <c r="VPF2166" s="58"/>
      <c r="VPG2166" s="58"/>
      <c r="VPH2166" s="58"/>
      <c r="VPI2166" s="58"/>
      <c r="VPJ2166" s="58"/>
      <c r="VPK2166" s="58"/>
      <c r="VPL2166" s="58"/>
      <c r="VPM2166" s="58"/>
      <c r="VPN2166" s="58"/>
      <c r="VPO2166" s="58"/>
      <c r="VPP2166" s="58"/>
      <c r="VPQ2166" s="58"/>
      <c r="VPR2166" s="58"/>
      <c r="VPS2166" s="58"/>
      <c r="VPT2166" s="58"/>
      <c r="VPU2166" s="58"/>
      <c r="VPV2166" s="58"/>
      <c r="VPW2166" s="58"/>
      <c r="VPX2166" s="58"/>
      <c r="VPY2166" s="58"/>
      <c r="VPZ2166" s="58"/>
      <c r="VQA2166" s="58"/>
      <c r="VQB2166" s="58"/>
      <c r="VQC2166" s="58"/>
      <c r="VQD2166" s="58"/>
      <c r="VQE2166" s="58"/>
      <c r="VQF2166" s="58"/>
      <c r="VQG2166" s="58"/>
      <c r="VQH2166" s="58"/>
      <c r="VQI2166" s="58"/>
      <c r="VQJ2166" s="58"/>
      <c r="VQK2166" s="58"/>
      <c r="VQL2166" s="58"/>
      <c r="VQM2166" s="58"/>
      <c r="VQN2166" s="58"/>
      <c r="VQO2166" s="58"/>
      <c r="VQP2166" s="58"/>
      <c r="VQQ2166" s="58"/>
      <c r="VQR2166" s="58"/>
      <c r="VQS2166" s="58"/>
      <c r="VQT2166" s="58"/>
      <c r="VQU2166" s="58"/>
      <c r="VQV2166" s="58"/>
      <c r="VQW2166" s="58"/>
      <c r="VQX2166" s="58"/>
      <c r="VQY2166" s="58"/>
      <c r="VQZ2166" s="58"/>
      <c r="VRA2166" s="58"/>
      <c r="VRB2166" s="58"/>
      <c r="VRC2166" s="58"/>
      <c r="VRD2166" s="58"/>
      <c r="VRE2166" s="58"/>
      <c r="VRF2166" s="58"/>
      <c r="VRG2166" s="58"/>
      <c r="VRH2166" s="58"/>
      <c r="VRI2166" s="58"/>
      <c r="VRJ2166" s="58"/>
      <c r="VRK2166" s="58"/>
      <c r="VRL2166" s="58"/>
      <c r="VRM2166" s="58"/>
      <c r="VRN2166" s="58"/>
      <c r="VRO2166" s="58"/>
      <c r="VRP2166" s="58"/>
      <c r="VRQ2166" s="58"/>
      <c r="VRR2166" s="58"/>
      <c r="VRS2166" s="58"/>
      <c r="VRT2166" s="58"/>
      <c r="VRU2166" s="58"/>
      <c r="VRV2166" s="58"/>
      <c r="VRW2166" s="58"/>
      <c r="VRX2166" s="58"/>
      <c r="VRY2166" s="58"/>
      <c r="VRZ2166" s="58"/>
      <c r="VSA2166" s="58"/>
      <c r="VSB2166" s="58"/>
      <c r="VSC2166" s="58"/>
      <c r="VSD2166" s="58"/>
      <c r="VSE2166" s="58"/>
      <c r="VSF2166" s="58"/>
      <c r="VSG2166" s="58"/>
      <c r="VSH2166" s="58"/>
      <c r="VSI2166" s="58"/>
      <c r="VSJ2166" s="58"/>
      <c r="VSK2166" s="58"/>
      <c r="VSL2166" s="58"/>
      <c r="VSM2166" s="58"/>
      <c r="VSN2166" s="58"/>
      <c r="VSO2166" s="58"/>
      <c r="VSP2166" s="58"/>
      <c r="VSQ2166" s="58"/>
      <c r="VSR2166" s="58"/>
      <c r="VSS2166" s="58"/>
      <c r="VST2166" s="58"/>
      <c r="VSU2166" s="58"/>
      <c r="VSV2166" s="58"/>
      <c r="VSW2166" s="58"/>
      <c r="VSX2166" s="58"/>
      <c r="VSY2166" s="58"/>
      <c r="VSZ2166" s="58"/>
      <c r="VTA2166" s="58"/>
      <c r="VTB2166" s="58"/>
      <c r="VTC2166" s="58"/>
      <c r="VTD2166" s="58"/>
      <c r="VTE2166" s="58"/>
      <c r="VTF2166" s="58"/>
      <c r="VTG2166" s="58"/>
      <c r="VTH2166" s="58"/>
      <c r="VTI2166" s="58"/>
      <c r="VTJ2166" s="58"/>
      <c r="VTK2166" s="58"/>
      <c r="VTL2166" s="58"/>
      <c r="VTM2166" s="58"/>
      <c r="VTN2166" s="58"/>
      <c r="VTO2166" s="58"/>
      <c r="VTP2166" s="58"/>
      <c r="VTQ2166" s="58"/>
      <c r="VTR2166" s="58"/>
      <c r="VTS2166" s="58"/>
      <c r="VTT2166" s="58"/>
      <c r="VTU2166" s="58"/>
      <c r="VTV2166" s="58"/>
      <c r="VTW2166" s="58"/>
      <c r="VTX2166" s="58"/>
      <c r="VTY2166" s="58"/>
      <c r="VTZ2166" s="58"/>
      <c r="VUA2166" s="58"/>
      <c r="VUB2166" s="58"/>
      <c r="VUC2166" s="58"/>
      <c r="VUD2166" s="58"/>
      <c r="VUE2166" s="58"/>
      <c r="VUF2166" s="58"/>
      <c r="VUG2166" s="58"/>
      <c r="VUH2166" s="58"/>
      <c r="VUI2166" s="58"/>
      <c r="VUJ2166" s="58"/>
      <c r="VUK2166" s="58"/>
      <c r="VUL2166" s="58"/>
      <c r="VUM2166" s="58"/>
      <c r="VUN2166" s="58"/>
      <c r="VUO2166" s="58"/>
      <c r="VUP2166" s="58"/>
      <c r="VUQ2166" s="58"/>
      <c r="VUR2166" s="58"/>
      <c r="VUS2166" s="58"/>
      <c r="VUT2166" s="58"/>
      <c r="VUU2166" s="58"/>
      <c r="VUV2166" s="58"/>
      <c r="VUW2166" s="58"/>
      <c r="VUX2166" s="58"/>
      <c r="VUY2166" s="58"/>
      <c r="VUZ2166" s="58"/>
      <c r="VVA2166" s="58"/>
      <c r="VVB2166" s="58"/>
      <c r="VVC2166" s="58"/>
      <c r="VVD2166" s="58"/>
      <c r="VVE2166" s="58"/>
      <c r="VVF2166" s="58"/>
      <c r="VVG2166" s="58"/>
      <c r="VVH2166" s="58"/>
      <c r="VVI2166" s="58"/>
      <c r="VVJ2166" s="58"/>
      <c r="VVK2166" s="58"/>
      <c r="VVL2166" s="58"/>
      <c r="VVM2166" s="58"/>
      <c r="VVN2166" s="58"/>
      <c r="VVO2166" s="58"/>
      <c r="VVP2166" s="58"/>
      <c r="VVQ2166" s="58"/>
      <c r="VVR2166" s="58"/>
      <c r="VVS2166" s="58"/>
      <c r="VVT2166" s="58"/>
      <c r="VVU2166" s="58"/>
      <c r="VVV2166" s="58"/>
      <c r="VVW2166" s="58"/>
      <c r="VVX2166" s="58"/>
      <c r="VVY2166" s="58"/>
      <c r="VVZ2166" s="58"/>
      <c r="VWA2166" s="58"/>
      <c r="VWB2166" s="58"/>
      <c r="VWC2166" s="58"/>
      <c r="VWD2166" s="58"/>
      <c r="VWE2166" s="58"/>
      <c r="VWF2166" s="58"/>
      <c r="VWG2166" s="58"/>
      <c r="VWH2166" s="58"/>
      <c r="VWI2166" s="58"/>
      <c r="VWJ2166" s="58"/>
      <c r="VWK2166" s="58"/>
      <c r="VWL2166" s="58"/>
      <c r="VWM2166" s="58"/>
      <c r="VWN2166" s="58"/>
      <c r="VWO2166" s="58"/>
      <c r="VWP2166" s="58"/>
      <c r="VWQ2166" s="58"/>
      <c r="VWR2166" s="58"/>
      <c r="VWS2166" s="58"/>
      <c r="VWT2166" s="58"/>
      <c r="VWU2166" s="58"/>
      <c r="VWV2166" s="58"/>
      <c r="VWW2166" s="58"/>
      <c r="VWX2166" s="58"/>
      <c r="VWY2166" s="58"/>
      <c r="VWZ2166" s="58"/>
      <c r="VXA2166" s="58"/>
      <c r="VXB2166" s="58"/>
      <c r="VXC2166" s="58"/>
      <c r="VXD2166" s="58"/>
      <c r="VXE2166" s="58"/>
      <c r="VXF2166" s="58"/>
      <c r="VXG2166" s="58"/>
      <c r="VXH2166" s="58"/>
      <c r="VXI2166" s="58"/>
      <c r="VXJ2166" s="58"/>
      <c r="VXK2166" s="58"/>
      <c r="VXL2166" s="58"/>
      <c r="VXM2166" s="58"/>
      <c r="VXN2166" s="58"/>
      <c r="VXO2166" s="58"/>
      <c r="VXP2166" s="58"/>
      <c r="VXQ2166" s="58"/>
      <c r="VXR2166" s="58"/>
      <c r="VXS2166" s="58"/>
      <c r="VXT2166" s="58"/>
      <c r="VXU2166" s="58"/>
      <c r="VXV2166" s="58"/>
      <c r="VXW2166" s="58"/>
      <c r="VXX2166" s="58"/>
      <c r="VXY2166" s="58"/>
      <c r="VXZ2166" s="58"/>
      <c r="VYA2166" s="58"/>
      <c r="VYB2166" s="58"/>
      <c r="VYC2166" s="58"/>
      <c r="VYD2166" s="58"/>
      <c r="VYE2166" s="58"/>
      <c r="VYF2166" s="58"/>
      <c r="VYG2166" s="58"/>
      <c r="VYH2166" s="58"/>
      <c r="VYI2166" s="58"/>
      <c r="VYJ2166" s="58"/>
      <c r="VYK2166" s="58"/>
      <c r="VYL2166" s="58"/>
      <c r="VYM2166" s="58"/>
      <c r="VYN2166" s="58"/>
      <c r="VYO2166" s="58"/>
      <c r="VYP2166" s="58"/>
      <c r="VYQ2166" s="58"/>
      <c r="VYR2166" s="58"/>
      <c r="VYS2166" s="58"/>
      <c r="VYT2166" s="58"/>
      <c r="VYU2166" s="58"/>
      <c r="VYV2166" s="58"/>
      <c r="VYW2166" s="58"/>
      <c r="VYX2166" s="58"/>
      <c r="VYY2166" s="58"/>
      <c r="VYZ2166" s="58"/>
      <c r="VZA2166" s="58"/>
      <c r="VZB2166" s="58"/>
      <c r="VZC2166" s="58"/>
      <c r="VZD2166" s="58"/>
      <c r="VZE2166" s="58"/>
      <c r="VZF2166" s="58"/>
      <c r="VZG2166" s="58"/>
      <c r="VZH2166" s="58"/>
      <c r="VZI2166" s="58"/>
      <c r="VZJ2166" s="58"/>
      <c r="VZK2166" s="58"/>
      <c r="VZL2166" s="58"/>
      <c r="VZM2166" s="58"/>
      <c r="VZN2166" s="58"/>
      <c r="VZO2166" s="58"/>
      <c r="VZP2166" s="58"/>
      <c r="VZQ2166" s="58"/>
      <c r="VZR2166" s="58"/>
      <c r="VZS2166" s="58"/>
      <c r="VZT2166" s="58"/>
      <c r="VZU2166" s="58"/>
      <c r="VZV2166" s="58"/>
      <c r="VZW2166" s="58"/>
      <c r="VZX2166" s="58"/>
      <c r="VZY2166" s="58"/>
      <c r="VZZ2166" s="58"/>
      <c r="WAA2166" s="58"/>
      <c r="WAB2166" s="58"/>
      <c r="WAC2166" s="58"/>
      <c r="WAD2166" s="58"/>
      <c r="WAE2166" s="58"/>
      <c r="WAF2166" s="58"/>
      <c r="WAG2166" s="58"/>
      <c r="WAH2166" s="58"/>
      <c r="WAI2166" s="58"/>
      <c r="WAJ2166" s="58"/>
      <c r="WAK2166" s="58"/>
      <c r="WAL2166" s="58"/>
      <c r="WAM2166" s="58"/>
      <c r="WAN2166" s="58"/>
      <c r="WAO2166" s="58"/>
      <c r="WAP2166" s="58"/>
      <c r="WAQ2166" s="58"/>
      <c r="WAR2166" s="58"/>
      <c r="WAS2166" s="58"/>
      <c r="WAT2166" s="58"/>
      <c r="WAU2166" s="58"/>
      <c r="WAV2166" s="58"/>
      <c r="WAW2166" s="58"/>
      <c r="WAX2166" s="58"/>
      <c r="WAY2166" s="58"/>
      <c r="WAZ2166" s="58"/>
      <c r="WBA2166" s="58"/>
      <c r="WBB2166" s="58"/>
      <c r="WBC2166" s="58"/>
      <c r="WBD2166" s="58"/>
      <c r="WBE2166" s="58"/>
      <c r="WBF2166" s="58"/>
      <c r="WBG2166" s="58"/>
      <c r="WBH2166" s="58"/>
      <c r="WBI2166" s="58"/>
      <c r="WBJ2166" s="58"/>
      <c r="WBK2166" s="58"/>
      <c r="WBL2166" s="58"/>
      <c r="WBM2166" s="58"/>
      <c r="WBN2166" s="58"/>
      <c r="WBO2166" s="58"/>
      <c r="WBP2166" s="58"/>
      <c r="WBQ2166" s="58"/>
      <c r="WBR2166" s="58"/>
      <c r="WBS2166" s="58"/>
      <c r="WBT2166" s="58"/>
      <c r="WBU2166" s="58"/>
      <c r="WBV2166" s="58"/>
      <c r="WBW2166" s="58"/>
      <c r="WBX2166" s="58"/>
      <c r="WBY2166" s="58"/>
      <c r="WBZ2166" s="58"/>
      <c r="WCA2166" s="58"/>
      <c r="WCB2166" s="58"/>
      <c r="WCC2166" s="58"/>
      <c r="WCD2166" s="58"/>
      <c r="WCE2166" s="58"/>
      <c r="WCF2166" s="58"/>
      <c r="WCG2166" s="58"/>
      <c r="WCH2166" s="58"/>
      <c r="WCI2166" s="58"/>
      <c r="WCJ2166" s="58"/>
      <c r="WCK2166" s="58"/>
      <c r="WCL2166" s="58"/>
      <c r="WCM2166" s="58"/>
      <c r="WCN2166" s="58"/>
      <c r="WCO2166" s="58"/>
      <c r="WCP2166" s="58"/>
      <c r="WCQ2166" s="58"/>
      <c r="WCR2166" s="58"/>
      <c r="WCS2166" s="58"/>
      <c r="WCT2166" s="58"/>
      <c r="WCU2166" s="58"/>
      <c r="WCV2166" s="58"/>
      <c r="WCW2166" s="58"/>
      <c r="WCX2166" s="58"/>
      <c r="WCY2166" s="58"/>
      <c r="WCZ2166" s="58"/>
      <c r="WDA2166" s="58"/>
      <c r="WDB2166" s="58"/>
      <c r="WDC2166" s="58"/>
      <c r="WDD2166" s="58"/>
      <c r="WDE2166" s="58"/>
      <c r="WDF2166" s="58"/>
      <c r="WDG2166" s="58"/>
      <c r="WDH2166" s="58"/>
      <c r="WDI2166" s="58"/>
      <c r="WDJ2166" s="58"/>
      <c r="WDK2166" s="58"/>
      <c r="WDL2166" s="58"/>
      <c r="WDM2166" s="58"/>
      <c r="WDN2166" s="58"/>
      <c r="WDO2166" s="58"/>
      <c r="WDP2166" s="58"/>
      <c r="WDQ2166" s="58"/>
      <c r="WDR2166" s="58"/>
      <c r="WDS2166" s="58"/>
      <c r="WDT2166" s="58"/>
      <c r="WDU2166" s="58"/>
      <c r="WDV2166" s="58"/>
      <c r="WDW2166" s="58"/>
      <c r="WDX2166" s="58"/>
      <c r="WDY2166" s="58"/>
      <c r="WDZ2166" s="58"/>
      <c r="WEA2166" s="58"/>
      <c r="WEB2166" s="58"/>
      <c r="WEC2166" s="58"/>
      <c r="WED2166" s="58"/>
      <c r="WEE2166" s="58"/>
      <c r="WEF2166" s="58"/>
      <c r="WEG2166" s="58"/>
      <c r="WEH2166" s="58"/>
      <c r="WEI2166" s="58"/>
      <c r="WEJ2166" s="58"/>
      <c r="WEK2166" s="58"/>
      <c r="WEL2166" s="58"/>
      <c r="WEM2166" s="58"/>
      <c r="WEN2166" s="58"/>
      <c r="WEO2166" s="58"/>
      <c r="WEP2166" s="58"/>
      <c r="WEQ2166" s="58"/>
      <c r="WER2166" s="58"/>
      <c r="WES2166" s="58"/>
      <c r="WET2166" s="58"/>
      <c r="WEU2166" s="58"/>
      <c r="WEV2166" s="58"/>
      <c r="WEW2166" s="58"/>
      <c r="WEX2166" s="58"/>
      <c r="WEY2166" s="58"/>
      <c r="WEZ2166" s="58"/>
      <c r="WFA2166" s="58"/>
      <c r="WFB2166" s="58"/>
      <c r="WFC2166" s="58"/>
      <c r="WFD2166" s="58"/>
      <c r="WFE2166" s="58"/>
      <c r="WFF2166" s="58"/>
      <c r="WFG2166" s="58"/>
      <c r="WFH2166" s="58"/>
      <c r="WFI2166" s="58"/>
      <c r="WFJ2166" s="58"/>
      <c r="WFK2166" s="58"/>
      <c r="WFL2166" s="58"/>
      <c r="WFM2166" s="58"/>
      <c r="WFN2166" s="58"/>
      <c r="WFO2166" s="58"/>
      <c r="WFP2166" s="58"/>
      <c r="WFQ2166" s="58"/>
      <c r="WFR2166" s="58"/>
      <c r="WFS2166" s="58"/>
      <c r="WFT2166" s="58"/>
      <c r="WFU2166" s="58"/>
      <c r="WFV2166" s="58"/>
      <c r="WFW2166" s="58"/>
      <c r="WFX2166" s="58"/>
      <c r="WFY2166" s="58"/>
      <c r="WFZ2166" s="58"/>
      <c r="WGA2166" s="58"/>
      <c r="WGB2166" s="58"/>
      <c r="WGC2166" s="58"/>
      <c r="WGD2166" s="58"/>
      <c r="WGE2166" s="58"/>
      <c r="WGF2166" s="58"/>
      <c r="WGG2166" s="58"/>
      <c r="WGH2166" s="58"/>
      <c r="WGI2166" s="58"/>
      <c r="WGJ2166" s="58"/>
      <c r="WGK2166" s="58"/>
      <c r="WGL2166" s="58"/>
      <c r="WGM2166" s="58"/>
      <c r="WGN2166" s="58"/>
      <c r="WGO2166" s="58"/>
      <c r="WGP2166" s="58"/>
      <c r="WGQ2166" s="58"/>
      <c r="WGR2166" s="58"/>
      <c r="WGS2166" s="58"/>
      <c r="WGT2166" s="58"/>
      <c r="WGU2166" s="58"/>
      <c r="WGV2166" s="58"/>
      <c r="WGW2166" s="58"/>
      <c r="WGX2166" s="58"/>
      <c r="WGY2166" s="58"/>
      <c r="WGZ2166" s="58"/>
      <c r="WHA2166" s="58"/>
      <c r="WHB2166" s="58"/>
      <c r="WHC2166" s="58"/>
      <c r="WHD2166" s="58"/>
      <c r="WHE2166" s="58"/>
      <c r="WHF2166" s="58"/>
      <c r="WHG2166" s="58"/>
      <c r="WHH2166" s="58"/>
      <c r="WHI2166" s="58"/>
      <c r="WHJ2166" s="58"/>
      <c r="WHK2166" s="58"/>
      <c r="WHL2166" s="58"/>
      <c r="WHM2166" s="58"/>
      <c r="WHN2166" s="58"/>
      <c r="WHO2166" s="58"/>
      <c r="WHP2166" s="58"/>
      <c r="WHQ2166" s="58"/>
      <c r="WHR2166" s="58"/>
      <c r="WHS2166" s="58"/>
      <c r="WHT2166" s="58"/>
      <c r="WHU2166" s="58"/>
      <c r="WHV2166" s="58"/>
      <c r="WHW2166" s="58"/>
      <c r="WHX2166" s="58"/>
      <c r="WHY2166" s="58"/>
      <c r="WHZ2166" s="58"/>
      <c r="WIA2166" s="58"/>
      <c r="WIB2166" s="58"/>
      <c r="WIC2166" s="58"/>
      <c r="WID2166" s="58"/>
      <c r="WIE2166" s="58"/>
      <c r="WIF2166" s="58"/>
      <c r="WIG2166" s="58"/>
      <c r="WIH2166" s="58"/>
      <c r="WII2166" s="58"/>
      <c r="WIJ2166" s="58"/>
      <c r="WIK2166" s="58"/>
      <c r="WIL2166" s="58"/>
      <c r="WIM2166" s="58"/>
      <c r="WIN2166" s="58"/>
      <c r="WIO2166" s="58"/>
      <c r="WIP2166" s="58"/>
      <c r="WIQ2166" s="58"/>
      <c r="WIR2166" s="58"/>
      <c r="WIS2166" s="58"/>
      <c r="WIT2166" s="58"/>
      <c r="WIU2166" s="58"/>
      <c r="WIV2166" s="58"/>
      <c r="WIW2166" s="58"/>
      <c r="WIX2166" s="58"/>
      <c r="WIY2166" s="58"/>
      <c r="WIZ2166" s="58"/>
      <c r="WJA2166" s="58"/>
      <c r="WJB2166" s="58"/>
      <c r="WJC2166" s="58"/>
      <c r="WJD2166" s="58"/>
      <c r="WJE2166" s="58"/>
      <c r="WJF2166" s="58"/>
      <c r="WJG2166" s="58"/>
      <c r="WJH2166" s="58"/>
      <c r="WJI2166" s="58"/>
      <c r="WJJ2166" s="58"/>
      <c r="WJK2166" s="58"/>
      <c r="WJL2166" s="58"/>
      <c r="WJM2166" s="58"/>
      <c r="WJN2166" s="58"/>
      <c r="WJO2166" s="58"/>
      <c r="WJP2166" s="58"/>
      <c r="WJQ2166" s="58"/>
      <c r="WJR2166" s="58"/>
      <c r="WJS2166" s="58"/>
      <c r="WJT2166" s="58"/>
      <c r="WJU2166" s="58"/>
      <c r="WJV2166" s="58"/>
      <c r="WJW2166" s="58"/>
      <c r="WJX2166" s="58"/>
      <c r="WJY2166" s="58"/>
      <c r="WJZ2166" s="58"/>
      <c r="WKA2166" s="58"/>
      <c r="WKB2166" s="58"/>
      <c r="WKC2166" s="58"/>
      <c r="WKD2166" s="58"/>
      <c r="WKE2166" s="58"/>
      <c r="WKF2166" s="58"/>
      <c r="WKG2166" s="58"/>
      <c r="WKH2166" s="58"/>
      <c r="WKI2166" s="58"/>
      <c r="WKJ2166" s="58"/>
      <c r="WKK2166" s="58"/>
      <c r="WKL2166" s="58"/>
      <c r="WKM2166" s="58"/>
      <c r="WKN2166" s="58"/>
      <c r="WKO2166" s="58"/>
      <c r="WKP2166" s="58"/>
      <c r="WKQ2166" s="58"/>
      <c r="WKR2166" s="58"/>
      <c r="WKS2166" s="58"/>
      <c r="WKT2166" s="58"/>
      <c r="WKU2166" s="58"/>
      <c r="WKV2166" s="58"/>
      <c r="WKW2166" s="58"/>
      <c r="WKX2166" s="58"/>
      <c r="WKY2166" s="58"/>
      <c r="WKZ2166" s="58"/>
      <c r="WLA2166" s="58"/>
      <c r="WLB2166" s="58"/>
      <c r="WLC2166" s="58"/>
      <c r="WLD2166" s="58"/>
      <c r="WLE2166" s="58"/>
      <c r="WLF2166" s="58"/>
      <c r="WLG2166" s="58"/>
      <c r="WLH2166" s="58"/>
      <c r="WLI2166" s="58"/>
      <c r="WLJ2166" s="58"/>
      <c r="WLK2166" s="58"/>
      <c r="WLL2166" s="58"/>
      <c r="WLM2166" s="58"/>
      <c r="WLN2166" s="58"/>
      <c r="WLO2166" s="58"/>
      <c r="WLP2166" s="58"/>
      <c r="WLQ2166" s="58"/>
      <c r="WLR2166" s="58"/>
      <c r="WLS2166" s="58"/>
      <c r="WLT2166" s="58"/>
      <c r="WLU2166" s="58"/>
      <c r="WLV2166" s="58"/>
      <c r="WLW2166" s="58"/>
      <c r="WLX2166" s="58"/>
      <c r="WLY2166" s="58"/>
      <c r="WLZ2166" s="58"/>
      <c r="WMA2166" s="58"/>
      <c r="WMB2166" s="58"/>
      <c r="WMC2166" s="58"/>
      <c r="WMD2166" s="58"/>
      <c r="WME2166" s="58"/>
      <c r="WMF2166" s="58"/>
      <c r="WMG2166" s="58"/>
      <c r="WMH2166" s="58"/>
      <c r="WMI2166" s="58"/>
      <c r="WMJ2166" s="58"/>
      <c r="WMK2166" s="58"/>
      <c r="WML2166" s="58"/>
      <c r="WMM2166" s="58"/>
      <c r="WMN2166" s="58"/>
      <c r="WMO2166" s="58"/>
      <c r="WMP2166" s="58"/>
      <c r="WMQ2166" s="58"/>
      <c r="WMR2166" s="58"/>
      <c r="WMS2166" s="58"/>
      <c r="WMT2166" s="58"/>
      <c r="WMU2166" s="58"/>
      <c r="WMV2166" s="58"/>
      <c r="WMW2166" s="58"/>
      <c r="WMX2166" s="58"/>
      <c r="WMY2166" s="58"/>
      <c r="WMZ2166" s="58"/>
      <c r="WNA2166" s="58"/>
      <c r="WNB2166" s="58"/>
      <c r="WNC2166" s="58"/>
      <c r="WND2166" s="58"/>
      <c r="WNE2166" s="58"/>
      <c r="WNF2166" s="58"/>
      <c r="WNG2166" s="58"/>
      <c r="WNH2166" s="58"/>
      <c r="WNI2166" s="58"/>
      <c r="WNJ2166" s="58"/>
      <c r="WNK2166" s="58"/>
      <c r="WNL2166" s="58"/>
      <c r="WNM2166" s="58"/>
      <c r="WNN2166" s="58"/>
      <c r="WNO2166" s="58"/>
      <c r="WNP2166" s="58"/>
      <c r="WNQ2166" s="58"/>
      <c r="WNR2166" s="58"/>
      <c r="WNS2166" s="58"/>
      <c r="WNT2166" s="58"/>
      <c r="WNU2166" s="58"/>
      <c r="WNV2166" s="58"/>
      <c r="WNW2166" s="58"/>
      <c r="WNX2166" s="58"/>
      <c r="WNY2166" s="58"/>
      <c r="WNZ2166" s="58"/>
      <c r="WOA2166" s="58"/>
      <c r="WOB2166" s="58"/>
      <c r="WOC2166" s="58"/>
      <c r="WOD2166" s="58"/>
      <c r="WOE2166" s="58"/>
      <c r="WOF2166" s="58"/>
      <c r="WOG2166" s="58"/>
      <c r="WOH2166" s="58"/>
      <c r="WOI2166" s="58"/>
      <c r="WOJ2166" s="58"/>
      <c r="WOK2166" s="58"/>
      <c r="WOL2166" s="58"/>
      <c r="WOM2166" s="58"/>
      <c r="WON2166" s="58"/>
      <c r="WOO2166" s="58"/>
      <c r="WOP2166" s="58"/>
      <c r="WOQ2166" s="58"/>
      <c r="WOR2166" s="58"/>
      <c r="WOS2166" s="58"/>
      <c r="WOT2166" s="58"/>
      <c r="WOU2166" s="58"/>
      <c r="WOV2166" s="58"/>
      <c r="WOW2166" s="58"/>
      <c r="WOX2166" s="58"/>
      <c r="WOY2166" s="58"/>
      <c r="WOZ2166" s="58"/>
      <c r="WPA2166" s="58"/>
      <c r="WPB2166" s="58"/>
      <c r="WPC2166" s="58"/>
      <c r="WPD2166" s="58"/>
      <c r="WPE2166" s="58"/>
      <c r="WPF2166" s="58"/>
      <c r="WPG2166" s="58"/>
      <c r="WPH2166" s="58"/>
      <c r="WPI2166" s="58"/>
      <c r="WPJ2166" s="58"/>
      <c r="WPK2166" s="58"/>
      <c r="WPL2166" s="58"/>
      <c r="WPM2166" s="58"/>
      <c r="WPN2166" s="58"/>
      <c r="WPO2166" s="58"/>
      <c r="WPP2166" s="58"/>
      <c r="WPQ2166" s="58"/>
      <c r="WPR2166" s="58"/>
      <c r="WPS2166" s="58"/>
      <c r="WPT2166" s="58"/>
      <c r="WPU2166" s="58"/>
      <c r="WPV2166" s="58"/>
      <c r="WPW2166" s="58"/>
      <c r="WPX2166" s="58"/>
      <c r="WPY2166" s="58"/>
      <c r="WPZ2166" s="58"/>
      <c r="WQA2166" s="58"/>
      <c r="WQB2166" s="58"/>
      <c r="WQC2166" s="58"/>
      <c r="WQD2166" s="58"/>
      <c r="WQE2166" s="58"/>
      <c r="WQF2166" s="58"/>
      <c r="WQG2166" s="58"/>
      <c r="WQH2166" s="58"/>
      <c r="WQI2166" s="58"/>
      <c r="WQJ2166" s="58"/>
      <c r="WQK2166" s="58"/>
      <c r="WQL2166" s="58"/>
      <c r="WQM2166" s="58"/>
      <c r="WQN2166" s="58"/>
      <c r="WQO2166" s="58"/>
      <c r="WQP2166" s="58"/>
      <c r="WQQ2166" s="58"/>
      <c r="WQR2166" s="58"/>
      <c r="WQS2166" s="58"/>
      <c r="WQT2166" s="58"/>
      <c r="WQU2166" s="58"/>
      <c r="WQV2166" s="58"/>
      <c r="WQW2166" s="58"/>
      <c r="WQX2166" s="58"/>
      <c r="WQY2166" s="58"/>
      <c r="WQZ2166" s="58"/>
      <c r="WRA2166" s="58"/>
      <c r="WRB2166" s="58"/>
      <c r="WRC2166" s="58"/>
      <c r="WRD2166" s="58"/>
      <c r="WRE2166" s="58"/>
      <c r="WRF2166" s="58"/>
      <c r="WRG2166" s="58"/>
      <c r="WRH2166" s="58"/>
      <c r="WRI2166" s="58"/>
      <c r="WRJ2166" s="58"/>
      <c r="WRK2166" s="58"/>
      <c r="WRL2166" s="58"/>
      <c r="WRM2166" s="58"/>
      <c r="WRN2166" s="58"/>
      <c r="WRO2166" s="58"/>
      <c r="WRP2166" s="58"/>
      <c r="WRQ2166" s="58"/>
      <c r="WRR2166" s="58"/>
      <c r="WRS2166" s="58"/>
      <c r="WRT2166" s="58"/>
      <c r="WRU2166" s="58"/>
      <c r="WRV2166" s="58"/>
      <c r="WRW2166" s="58"/>
      <c r="WRX2166" s="58"/>
      <c r="WRY2166" s="58"/>
      <c r="WRZ2166" s="58"/>
      <c r="WSA2166" s="58"/>
      <c r="WSB2166" s="58"/>
      <c r="WSC2166" s="58"/>
      <c r="WSD2166" s="58"/>
      <c r="WSE2166" s="58"/>
      <c r="WSF2166" s="58"/>
      <c r="WSG2166" s="58"/>
      <c r="WSH2166" s="58"/>
      <c r="WSI2166" s="58"/>
      <c r="WSJ2166" s="58"/>
      <c r="WSK2166" s="58"/>
      <c r="WSL2166" s="58"/>
      <c r="WSM2166" s="58"/>
      <c r="WSN2166" s="58"/>
      <c r="WSO2166" s="58"/>
      <c r="WSP2166" s="58"/>
      <c r="WSQ2166" s="58"/>
      <c r="WSR2166" s="58"/>
      <c r="WSS2166" s="58"/>
      <c r="WST2166" s="58"/>
      <c r="WSU2166" s="58"/>
      <c r="WSV2166" s="58"/>
      <c r="WSW2166" s="58"/>
      <c r="WSX2166" s="58"/>
      <c r="WSY2166" s="58"/>
      <c r="WSZ2166" s="58"/>
      <c r="WTA2166" s="58"/>
      <c r="WTB2166" s="58"/>
      <c r="WTC2166" s="58"/>
      <c r="WTD2166" s="58"/>
      <c r="WTE2166" s="58"/>
      <c r="WTF2166" s="58"/>
      <c r="WTG2166" s="58"/>
      <c r="WTH2166" s="58"/>
      <c r="WTI2166" s="58"/>
      <c r="WTJ2166" s="58"/>
      <c r="WTK2166" s="58"/>
      <c r="WTL2166" s="58"/>
      <c r="WTM2166" s="58"/>
      <c r="WTN2166" s="58"/>
      <c r="WTO2166" s="58"/>
      <c r="WTP2166" s="58"/>
      <c r="WTQ2166" s="58"/>
      <c r="WTR2166" s="58"/>
      <c r="WTS2166" s="58"/>
      <c r="WTT2166" s="58"/>
      <c r="WTU2166" s="58"/>
      <c r="WTV2166" s="58"/>
      <c r="WTW2166" s="58"/>
      <c r="WTX2166" s="58"/>
      <c r="WTY2166" s="58"/>
      <c r="WTZ2166" s="58"/>
      <c r="WUA2166" s="58"/>
      <c r="WUB2166" s="58"/>
      <c r="WUC2166" s="58"/>
      <c r="WUD2166" s="58"/>
      <c r="WUE2166" s="58"/>
      <c r="WUF2166" s="58"/>
      <c r="WUG2166" s="58"/>
      <c r="WUH2166" s="58"/>
      <c r="WUI2166" s="58"/>
      <c r="WUJ2166" s="58"/>
      <c r="WUK2166" s="58"/>
      <c r="WUL2166" s="58"/>
      <c r="WUM2166" s="58"/>
      <c r="WUN2166" s="58"/>
      <c r="WUO2166" s="58"/>
      <c r="WUP2166" s="58"/>
      <c r="WUQ2166" s="58"/>
      <c r="WUR2166" s="58"/>
      <c r="WUS2166" s="58"/>
      <c r="WUT2166" s="58"/>
      <c r="WUU2166" s="58"/>
      <c r="WUV2166" s="58"/>
      <c r="WUW2166" s="58"/>
      <c r="WUX2166" s="58"/>
      <c r="WUY2166" s="58"/>
      <c r="WUZ2166" s="58"/>
      <c r="WVA2166" s="58"/>
      <c r="WVB2166" s="58"/>
      <c r="WVC2166" s="58"/>
      <c r="WVD2166" s="58"/>
      <c r="WVE2166" s="58"/>
      <c r="WVF2166" s="58"/>
      <c r="WVG2166" s="58"/>
      <c r="WVH2166" s="58"/>
      <c r="WVI2166" s="58"/>
      <c r="WVJ2166" s="58"/>
      <c r="WVK2166" s="58"/>
      <c r="WVL2166" s="58"/>
      <c r="WVM2166" s="58"/>
      <c r="WVN2166" s="58"/>
      <c r="WVO2166" s="58"/>
      <c r="WVP2166" s="58"/>
      <c r="WVQ2166" s="58"/>
      <c r="WVR2166" s="58"/>
      <c r="WVS2166" s="58"/>
      <c r="WVT2166" s="58"/>
      <c r="WVU2166" s="58"/>
      <c r="WVV2166" s="58"/>
      <c r="WVW2166" s="58"/>
      <c r="WVX2166" s="58"/>
      <c r="WVY2166" s="58"/>
      <c r="WVZ2166" s="58"/>
      <c r="WWA2166" s="58"/>
      <c r="WWB2166" s="58"/>
      <c r="WWC2166" s="58"/>
      <c r="WWD2166" s="58"/>
      <c r="WWE2166" s="58"/>
      <c r="WWF2166" s="58"/>
      <c r="WWG2166" s="58"/>
      <c r="WWH2166" s="58"/>
      <c r="WWI2166" s="58"/>
      <c r="WWJ2166" s="58"/>
      <c r="WWK2166" s="58"/>
      <c r="WWL2166" s="58"/>
      <c r="WWM2166" s="58"/>
      <c r="WWN2166" s="58"/>
      <c r="WWO2166" s="58"/>
      <c r="WWP2166" s="58"/>
      <c r="WWQ2166" s="58"/>
      <c r="WWR2166" s="58"/>
      <c r="WWS2166" s="58"/>
      <c r="WWT2166" s="58"/>
      <c r="WWU2166" s="58"/>
      <c r="WWV2166" s="58"/>
      <c r="WWW2166" s="58"/>
      <c r="WWX2166" s="58"/>
      <c r="WWY2166" s="58"/>
      <c r="WWZ2166" s="58"/>
      <c r="WXA2166" s="58"/>
      <c r="WXB2166" s="58"/>
      <c r="WXC2166" s="58"/>
      <c r="WXD2166" s="58"/>
      <c r="WXE2166" s="58"/>
      <c r="WXF2166" s="58"/>
      <c r="WXG2166" s="58"/>
      <c r="WXH2166" s="58"/>
      <c r="WXI2166" s="58"/>
      <c r="WXJ2166" s="58"/>
      <c r="WXK2166" s="58"/>
      <c r="WXL2166" s="58"/>
      <c r="WXM2166" s="58"/>
      <c r="WXN2166" s="58"/>
      <c r="WXO2166" s="58"/>
      <c r="WXP2166" s="58"/>
      <c r="WXQ2166" s="58"/>
      <c r="WXR2166" s="58"/>
      <c r="WXS2166" s="58"/>
      <c r="WXT2166" s="58"/>
      <c r="WXU2166" s="58"/>
      <c r="WXV2166" s="58"/>
      <c r="WXW2166" s="58"/>
      <c r="WXX2166" s="58"/>
      <c r="WXY2166" s="58"/>
      <c r="WXZ2166" s="58"/>
      <c r="WYA2166" s="58"/>
      <c r="WYB2166" s="58"/>
      <c r="WYC2166" s="58"/>
      <c r="WYD2166" s="58"/>
      <c r="WYE2166" s="58"/>
      <c r="WYF2166" s="58"/>
      <c r="WYG2166" s="58"/>
      <c r="WYH2166" s="58"/>
      <c r="WYI2166" s="58"/>
      <c r="WYJ2166" s="58"/>
      <c r="WYK2166" s="58"/>
      <c r="WYL2166" s="58"/>
      <c r="WYM2166" s="58"/>
      <c r="WYN2166" s="58"/>
      <c r="WYO2166" s="58"/>
      <c r="WYP2166" s="58"/>
      <c r="WYQ2166" s="58"/>
      <c r="WYR2166" s="58"/>
      <c r="WYS2166" s="58"/>
      <c r="WYT2166" s="58"/>
      <c r="WYU2166" s="58"/>
      <c r="WYV2166" s="58"/>
      <c r="WYW2166" s="58"/>
      <c r="WYX2166" s="58"/>
      <c r="WYY2166" s="58"/>
      <c r="WYZ2166" s="58"/>
      <c r="WZA2166" s="58"/>
      <c r="WZB2166" s="58"/>
      <c r="WZC2166" s="58"/>
      <c r="WZD2166" s="58"/>
      <c r="WZE2166" s="58"/>
      <c r="WZF2166" s="58"/>
      <c r="WZG2166" s="58"/>
      <c r="WZH2166" s="58"/>
      <c r="WZI2166" s="58"/>
      <c r="WZJ2166" s="58"/>
      <c r="WZK2166" s="58"/>
      <c r="WZL2166" s="58"/>
      <c r="WZM2166" s="58"/>
      <c r="WZN2166" s="58"/>
      <c r="WZO2166" s="58"/>
      <c r="WZP2166" s="58"/>
      <c r="WZQ2166" s="58"/>
      <c r="WZR2166" s="58"/>
      <c r="WZS2166" s="58"/>
      <c r="WZT2166" s="58"/>
      <c r="WZU2166" s="58"/>
      <c r="WZV2166" s="58"/>
      <c r="WZW2166" s="58"/>
      <c r="WZX2166" s="58"/>
      <c r="WZY2166" s="58"/>
      <c r="WZZ2166" s="58"/>
      <c r="XAA2166" s="58"/>
      <c r="XAB2166" s="58"/>
      <c r="XAC2166" s="58"/>
      <c r="XAD2166" s="58"/>
      <c r="XAE2166" s="58"/>
      <c r="XAF2166" s="58"/>
      <c r="XAG2166" s="58"/>
      <c r="XAH2166" s="58"/>
      <c r="XAI2166" s="58"/>
      <c r="XAJ2166" s="58"/>
      <c r="XAK2166" s="58"/>
      <c r="XAL2166" s="58"/>
      <c r="XAM2166" s="58"/>
      <c r="XAN2166" s="58"/>
      <c r="XAO2166" s="58"/>
      <c r="XAP2166" s="58"/>
      <c r="XAQ2166" s="58"/>
      <c r="XAR2166" s="58"/>
      <c r="XAS2166" s="58"/>
      <c r="XAT2166" s="58"/>
      <c r="XAU2166" s="58"/>
      <c r="XAV2166" s="58"/>
      <c r="XAW2166" s="58"/>
      <c r="XAX2166" s="58"/>
      <c r="XAY2166" s="58"/>
      <c r="XAZ2166" s="58"/>
      <c r="XBA2166" s="58"/>
      <c r="XBB2166" s="58"/>
      <c r="XBC2166" s="58"/>
      <c r="XBD2166" s="58"/>
      <c r="XBE2166" s="58"/>
      <c r="XBF2166" s="58"/>
      <c r="XBG2166" s="58"/>
      <c r="XBH2166" s="58"/>
      <c r="XBI2166" s="58"/>
      <c r="XBJ2166" s="58"/>
      <c r="XBK2166" s="58"/>
      <c r="XBL2166" s="58"/>
      <c r="XBM2166" s="58"/>
      <c r="XBN2166" s="58"/>
      <c r="XBO2166" s="58"/>
      <c r="XBP2166" s="58"/>
      <c r="XBQ2166" s="58"/>
      <c r="XBR2166" s="58"/>
      <c r="XBS2166" s="58"/>
      <c r="XBT2166" s="58"/>
      <c r="XBU2166" s="58"/>
      <c r="XBV2166" s="58"/>
      <c r="XBW2166" s="58"/>
      <c r="XBX2166" s="58"/>
      <c r="XBY2166" s="58"/>
      <c r="XBZ2166" s="58"/>
      <c r="XCA2166" s="58"/>
      <c r="XCB2166" s="58"/>
      <c r="XCC2166" s="58"/>
      <c r="XCD2166" s="58"/>
      <c r="XCE2166" s="58"/>
      <c r="XCF2166" s="58"/>
      <c r="XCG2166" s="58"/>
      <c r="XCH2166" s="58"/>
      <c r="XCI2166" s="58"/>
      <c r="XCJ2166" s="58"/>
      <c r="XCK2166" s="58"/>
      <c r="XCL2166" s="58"/>
      <c r="XCM2166" s="58"/>
      <c r="XCN2166" s="58"/>
      <c r="XCO2166" s="58"/>
      <c r="XCP2166" s="58"/>
      <c r="XCQ2166" s="58"/>
      <c r="XCR2166" s="58"/>
      <c r="XCS2166" s="58"/>
      <c r="XCT2166" s="58"/>
      <c r="XCU2166" s="58"/>
      <c r="XCV2166" s="58"/>
      <c r="XCW2166" s="58"/>
      <c r="XCX2166" s="58"/>
      <c r="XCY2166" s="58"/>
      <c r="XCZ2166" s="58"/>
      <c r="XDA2166" s="58"/>
      <c r="XDB2166" s="58"/>
      <c r="XDC2166" s="58"/>
      <c r="XDD2166" s="58"/>
      <c r="XDE2166" s="58"/>
      <c r="XDF2166" s="58"/>
      <c r="XDG2166" s="58"/>
      <c r="XDH2166" s="58"/>
      <c r="XDI2166" s="58"/>
      <c r="XDJ2166" s="58"/>
      <c r="XDK2166" s="58"/>
      <c r="XDL2166" s="58"/>
      <c r="XDM2166" s="58"/>
      <c r="XDN2166" s="58"/>
      <c r="XDO2166" s="58"/>
      <c r="XDP2166" s="58"/>
      <c r="XDQ2166" s="58"/>
      <c r="XDR2166" s="58"/>
      <c r="XDS2166" s="58"/>
      <c r="XDT2166" s="58"/>
      <c r="XDU2166" s="58"/>
      <c r="XDV2166" s="58"/>
      <c r="XDW2166" s="58"/>
      <c r="XDX2166" s="58"/>
      <c r="XDY2166" s="58"/>
      <c r="XDZ2166" s="58"/>
      <c r="XEA2166" s="58"/>
      <c r="XEB2166" s="58"/>
      <c r="XEC2166" s="58"/>
      <c r="XED2166" s="58"/>
      <c r="XEE2166" s="58"/>
      <c r="XEF2166" s="58"/>
      <c r="XEG2166" s="58"/>
      <c r="XEH2166" s="58"/>
      <c r="XEI2166" s="58"/>
      <c r="XEJ2166" s="58"/>
      <c r="XEK2166" s="58"/>
      <c r="XEL2166" s="58"/>
      <c r="XEM2166" s="58"/>
      <c r="XEN2166" s="58"/>
      <c r="XEO2166" s="58"/>
      <c r="XEP2166" s="58"/>
      <c r="XEQ2166" s="58"/>
      <c r="XER2166" s="58"/>
      <c r="XES2166" s="58"/>
      <c r="XET2166" s="58"/>
      <c r="XEU2166" s="58"/>
      <c r="XEV2166" s="58"/>
      <c r="XEW2166" s="58"/>
      <c r="XEX2166" s="58"/>
      <c r="XEY2166" s="58"/>
      <c r="XEZ2166" s="58"/>
      <c r="XFA2166" s="58"/>
      <c r="XFB2166" s="58"/>
    </row>
    <row r="2167" spans="1:16382" ht="12.75" customHeight="1">
      <c r="A2167" s="57">
        <v>550706</v>
      </c>
      <c r="B2167" s="58" t="s">
        <v>1444</v>
      </c>
      <c r="C2167" s="57">
        <v>55000</v>
      </c>
      <c r="D2167" s="57">
        <v>510000</v>
      </c>
      <c r="E2167" s="57"/>
      <c r="F2167" s="57">
        <v>550706</v>
      </c>
      <c r="G2167" s="58"/>
      <c r="H2167" s="38"/>
      <c r="I2167" s="93" t="str">
        <f t="shared" si="68"/>
        <v/>
      </c>
      <c r="Q2167" s="93" t="str">
        <f t="shared" si="67"/>
        <v>550706</v>
      </c>
    </row>
    <row r="2168" spans="1:16382" ht="12.75" customHeight="1">
      <c r="A2168" s="57">
        <v>550707</v>
      </c>
      <c r="B2168" s="58" t="s">
        <v>1445</v>
      </c>
      <c r="C2168" s="57">
        <v>55000</v>
      </c>
      <c r="D2168" s="57">
        <v>510000</v>
      </c>
      <c r="E2168" s="57"/>
      <c r="F2168" s="57">
        <v>550707</v>
      </c>
      <c r="G2168" s="58"/>
      <c r="H2168" s="38"/>
      <c r="I2168" s="93" t="str">
        <f t="shared" si="68"/>
        <v/>
      </c>
      <c r="Q2168" s="93" t="str">
        <f t="shared" si="67"/>
        <v>550707</v>
      </c>
    </row>
    <row r="2169" spans="1:16382" ht="12.75" customHeight="1">
      <c r="A2169" s="57">
        <v>550708</v>
      </c>
      <c r="B2169" s="58" t="s">
        <v>1446</v>
      </c>
      <c r="C2169" s="57">
        <v>55000</v>
      </c>
      <c r="D2169" s="57">
        <v>510000</v>
      </c>
      <c r="E2169" s="57"/>
      <c r="F2169" s="57">
        <v>550708</v>
      </c>
      <c r="G2169" s="58"/>
      <c r="H2169" s="38"/>
      <c r="I2169" s="93" t="str">
        <f t="shared" si="68"/>
        <v/>
      </c>
      <c r="Q2169" s="93" t="str">
        <f t="shared" si="67"/>
        <v>550708</v>
      </c>
    </row>
    <row r="2170" spans="1:16382" ht="12.75" customHeight="1">
      <c r="A2170" s="57">
        <v>550709</v>
      </c>
      <c r="B2170" s="58" t="s">
        <v>1447</v>
      </c>
      <c r="C2170" s="57">
        <v>55000</v>
      </c>
      <c r="D2170" s="57">
        <v>510000</v>
      </c>
      <c r="E2170" s="57"/>
      <c r="F2170" s="57">
        <v>550709</v>
      </c>
      <c r="G2170" s="58"/>
      <c r="H2170" s="38"/>
      <c r="I2170" s="93" t="str">
        <f t="shared" si="68"/>
        <v/>
      </c>
      <c r="Q2170" s="93" t="str">
        <f t="shared" si="67"/>
        <v>550709</v>
      </c>
    </row>
    <row r="2171" spans="1:16382" ht="12.75" customHeight="1">
      <c r="A2171" s="57">
        <v>550710</v>
      </c>
      <c r="B2171" s="58" t="s">
        <v>1448</v>
      </c>
      <c r="C2171" s="57">
        <v>55000</v>
      </c>
      <c r="D2171" s="57">
        <v>510000</v>
      </c>
      <c r="E2171" s="57"/>
      <c r="F2171" s="57">
        <v>550710</v>
      </c>
      <c r="G2171" s="58"/>
      <c r="H2171" s="38"/>
      <c r="I2171" s="93" t="str">
        <f t="shared" si="68"/>
        <v/>
      </c>
      <c r="Q2171" s="93" t="str">
        <f t="shared" si="67"/>
        <v>550710</v>
      </c>
    </row>
    <row r="2172" spans="1:16382" ht="12.75" customHeight="1">
      <c r="A2172" s="57">
        <v>550711</v>
      </c>
      <c r="B2172" s="58" t="s">
        <v>1449</v>
      </c>
      <c r="C2172" s="57">
        <v>55000</v>
      </c>
      <c r="D2172" s="57">
        <v>510000</v>
      </c>
      <c r="E2172" s="57"/>
      <c r="F2172" s="57">
        <v>550711</v>
      </c>
      <c r="G2172" s="58"/>
      <c r="H2172" s="38"/>
      <c r="I2172" s="93" t="str">
        <f t="shared" si="68"/>
        <v/>
      </c>
      <c r="Q2172" s="93" t="str">
        <f t="shared" si="67"/>
        <v>550711</v>
      </c>
    </row>
    <row r="2173" spans="1:16382" ht="12.75" customHeight="1">
      <c r="A2173" s="57">
        <v>550712</v>
      </c>
      <c r="B2173" s="58" t="s">
        <v>1450</v>
      </c>
      <c r="C2173" s="57">
        <v>55000</v>
      </c>
      <c r="D2173" s="57">
        <v>510000</v>
      </c>
      <c r="E2173" s="57"/>
      <c r="F2173" s="57">
        <v>550712</v>
      </c>
      <c r="G2173" s="58"/>
      <c r="H2173" s="38"/>
      <c r="I2173" s="93" t="str">
        <f t="shared" si="68"/>
        <v/>
      </c>
      <c r="Q2173" s="93" t="str">
        <f t="shared" si="67"/>
        <v>550712</v>
      </c>
    </row>
    <row r="2174" spans="1:16382" ht="12.75" customHeight="1">
      <c r="A2174" s="57">
        <v>550713</v>
      </c>
      <c r="B2174" s="58" t="s">
        <v>1451</v>
      </c>
      <c r="C2174" s="57">
        <v>55000</v>
      </c>
      <c r="D2174" s="57">
        <v>510000</v>
      </c>
      <c r="E2174" s="57"/>
      <c r="F2174" s="57">
        <v>550713</v>
      </c>
      <c r="G2174" s="58"/>
      <c r="H2174" s="38"/>
      <c r="I2174" s="93" t="str">
        <f t="shared" si="68"/>
        <v/>
      </c>
      <c r="Q2174" s="93" t="str">
        <f t="shared" si="67"/>
        <v>550713</v>
      </c>
    </row>
    <row r="2175" spans="1:16382" ht="12.75" customHeight="1">
      <c r="A2175" s="57">
        <v>550714</v>
      </c>
      <c r="B2175" s="58" t="s">
        <v>3431</v>
      </c>
      <c r="C2175" s="57">
        <v>55000</v>
      </c>
      <c r="D2175" s="57">
        <v>510000</v>
      </c>
      <c r="E2175" s="57"/>
      <c r="F2175" s="57">
        <v>550714</v>
      </c>
      <c r="G2175" s="58"/>
      <c r="H2175" s="38"/>
      <c r="I2175" s="93" t="str">
        <f t="shared" si="68"/>
        <v/>
      </c>
      <c r="Q2175" s="93" t="str">
        <f t="shared" si="67"/>
        <v>550714</v>
      </c>
    </row>
    <row r="2176" spans="1:16382" ht="12.75" customHeight="1">
      <c r="A2176" s="57">
        <v>550715</v>
      </c>
      <c r="B2176" s="58" t="s">
        <v>3432</v>
      </c>
      <c r="C2176" s="57">
        <v>55000</v>
      </c>
      <c r="D2176" s="57">
        <v>510000</v>
      </c>
      <c r="E2176" s="57"/>
      <c r="F2176" s="57">
        <v>550715</v>
      </c>
      <c r="G2176" s="58"/>
      <c r="H2176" s="38"/>
      <c r="I2176" s="93" t="str">
        <f t="shared" si="68"/>
        <v/>
      </c>
      <c r="Q2176" s="93" t="str">
        <f t="shared" si="67"/>
        <v>550715</v>
      </c>
    </row>
    <row r="2177" spans="1:17" ht="12.75" customHeight="1">
      <c r="A2177" s="57">
        <v>550716</v>
      </c>
      <c r="B2177" s="58" t="s">
        <v>3433</v>
      </c>
      <c r="C2177" s="57">
        <v>55000</v>
      </c>
      <c r="D2177" s="57">
        <v>510000</v>
      </c>
      <c r="E2177" s="57"/>
      <c r="F2177" s="57">
        <v>550716</v>
      </c>
      <c r="G2177" s="58"/>
      <c r="H2177" s="38"/>
      <c r="I2177" s="93" t="str">
        <f t="shared" si="68"/>
        <v/>
      </c>
      <c r="Q2177" s="93" t="str">
        <f t="shared" si="67"/>
        <v>550716</v>
      </c>
    </row>
    <row r="2178" spans="1:17" ht="12.75" customHeight="1">
      <c r="A2178" s="57">
        <v>550717</v>
      </c>
      <c r="B2178" s="58" t="s">
        <v>1321</v>
      </c>
      <c r="C2178" s="57">
        <v>55000</v>
      </c>
      <c r="D2178" s="57">
        <v>510000</v>
      </c>
      <c r="E2178" s="57"/>
      <c r="F2178" s="57">
        <v>550717</v>
      </c>
      <c r="G2178" s="58"/>
      <c r="H2178" s="38"/>
      <c r="I2178" s="93" t="str">
        <f t="shared" si="68"/>
        <v/>
      </c>
      <c r="Q2178" s="93" t="str">
        <f t="shared" si="67"/>
        <v>550717</v>
      </c>
    </row>
    <row r="2179" spans="1:17" ht="12.75" customHeight="1">
      <c r="A2179" s="57">
        <v>550718</v>
      </c>
      <c r="B2179" s="58" t="s">
        <v>1322</v>
      </c>
      <c r="C2179" s="57">
        <v>55000</v>
      </c>
      <c r="D2179" s="57">
        <v>510000</v>
      </c>
      <c r="E2179" s="57"/>
      <c r="F2179" s="57">
        <v>550718</v>
      </c>
      <c r="G2179" s="58"/>
      <c r="H2179" s="38"/>
      <c r="I2179" s="93" t="str">
        <f t="shared" si="68"/>
        <v/>
      </c>
      <c r="Q2179" s="93" t="str">
        <f t="shared" si="67"/>
        <v>550718</v>
      </c>
    </row>
    <row r="2180" spans="1:17" ht="12.75" customHeight="1">
      <c r="A2180" s="57">
        <v>550719</v>
      </c>
      <c r="B2180" s="58" t="s">
        <v>1323</v>
      </c>
      <c r="C2180" s="57">
        <v>55000</v>
      </c>
      <c r="D2180" s="57">
        <v>510000</v>
      </c>
      <c r="E2180" s="57"/>
      <c r="F2180" s="57">
        <v>550719</v>
      </c>
      <c r="G2180" s="58"/>
      <c r="H2180" s="38"/>
      <c r="I2180" s="93" t="str">
        <f t="shared" si="68"/>
        <v/>
      </c>
      <c r="Q2180" s="93" t="str">
        <f t="shared" si="67"/>
        <v>550719</v>
      </c>
    </row>
    <row r="2181" spans="1:17" ht="12.75" customHeight="1">
      <c r="A2181" s="57">
        <v>550720</v>
      </c>
      <c r="B2181" s="58" t="s">
        <v>1324</v>
      </c>
      <c r="C2181" s="57">
        <v>55000</v>
      </c>
      <c r="D2181" s="57">
        <v>510000</v>
      </c>
      <c r="E2181" s="57"/>
      <c r="F2181" s="57">
        <v>550720</v>
      </c>
      <c r="G2181" s="58"/>
      <c r="H2181" s="38"/>
      <c r="I2181" s="93" t="str">
        <f t="shared" si="68"/>
        <v/>
      </c>
      <c r="Q2181" s="93" t="str">
        <f t="shared" si="67"/>
        <v>550720</v>
      </c>
    </row>
    <row r="2182" spans="1:17" ht="12.75" customHeight="1">
      <c r="A2182" s="57">
        <v>550721</v>
      </c>
      <c r="B2182" s="58" t="s">
        <v>1325</v>
      </c>
      <c r="C2182" s="57">
        <v>55000</v>
      </c>
      <c r="D2182" s="57">
        <v>510000</v>
      </c>
      <c r="E2182" s="57"/>
      <c r="F2182" s="57">
        <v>550721</v>
      </c>
      <c r="G2182" s="58"/>
      <c r="H2182" s="38"/>
      <c r="I2182" s="93" t="str">
        <f t="shared" si="68"/>
        <v/>
      </c>
      <c r="Q2182" s="93" t="str">
        <f t="shared" si="67"/>
        <v>550721</v>
      </c>
    </row>
    <row r="2183" spans="1:17" ht="12.75" customHeight="1">
      <c r="A2183" s="57">
        <v>550722</v>
      </c>
      <c r="B2183" s="58" t="s">
        <v>1326</v>
      </c>
      <c r="C2183" s="57">
        <v>55000</v>
      </c>
      <c r="D2183" s="57">
        <v>510000</v>
      </c>
      <c r="E2183" s="57"/>
      <c r="F2183" s="57">
        <v>550722</v>
      </c>
      <c r="G2183" s="58"/>
      <c r="H2183" s="38"/>
      <c r="I2183" s="93" t="str">
        <f t="shared" si="68"/>
        <v/>
      </c>
      <c r="Q2183" s="93" t="str">
        <f t="shared" si="67"/>
        <v>550722</v>
      </c>
    </row>
    <row r="2184" spans="1:17" ht="12.75" customHeight="1">
      <c r="A2184" s="57">
        <v>550723</v>
      </c>
      <c r="B2184" s="58" t="s">
        <v>1327</v>
      </c>
      <c r="C2184" s="57">
        <v>55000</v>
      </c>
      <c r="D2184" s="57">
        <v>510000</v>
      </c>
      <c r="E2184" s="57"/>
      <c r="F2184" s="57">
        <v>550723</v>
      </c>
      <c r="G2184" s="58"/>
      <c r="H2184" s="38"/>
      <c r="I2184" s="93" t="str">
        <f t="shared" si="68"/>
        <v/>
      </c>
      <c r="Q2184" s="93" t="str">
        <f t="shared" si="67"/>
        <v>550723</v>
      </c>
    </row>
    <row r="2185" spans="1:17" ht="12.75" customHeight="1">
      <c r="A2185" s="57">
        <v>550724</v>
      </c>
      <c r="B2185" s="58" t="s">
        <v>1328</v>
      </c>
      <c r="C2185" s="57">
        <v>55000</v>
      </c>
      <c r="D2185" s="57">
        <v>510000</v>
      </c>
      <c r="E2185" s="57"/>
      <c r="F2185" s="57">
        <v>550724</v>
      </c>
      <c r="G2185" s="58"/>
      <c r="H2185" s="38"/>
      <c r="I2185" s="93" t="str">
        <f t="shared" si="68"/>
        <v/>
      </c>
      <c r="Q2185" s="93" t="str">
        <f t="shared" si="67"/>
        <v>550724</v>
      </c>
    </row>
    <row r="2186" spans="1:17" ht="12.75" customHeight="1">
      <c r="A2186" s="57">
        <v>550725</v>
      </c>
      <c r="B2186" s="58" t="s">
        <v>1329</v>
      </c>
      <c r="C2186" s="57">
        <v>55000</v>
      </c>
      <c r="D2186" s="57">
        <v>510000</v>
      </c>
      <c r="E2186" s="57"/>
      <c r="F2186" s="57">
        <v>550725</v>
      </c>
      <c r="G2186" s="58"/>
      <c r="H2186" s="38"/>
      <c r="I2186" s="93" t="str">
        <f t="shared" si="68"/>
        <v/>
      </c>
      <c r="Q2186" s="93" t="str">
        <f t="shared" si="67"/>
        <v>550725</v>
      </c>
    </row>
    <row r="2187" spans="1:17" ht="12.75" customHeight="1">
      <c r="A2187" s="57">
        <v>550726</v>
      </c>
      <c r="B2187" s="58" t="s">
        <v>344</v>
      </c>
      <c r="C2187" s="57">
        <v>55000</v>
      </c>
      <c r="D2187" s="57">
        <v>510000</v>
      </c>
      <c r="E2187" s="57"/>
      <c r="F2187" s="57">
        <v>550726</v>
      </c>
      <c r="G2187" s="58"/>
      <c r="H2187" s="38"/>
      <c r="I2187" s="93" t="str">
        <f t="shared" si="68"/>
        <v/>
      </c>
      <c r="Q2187" s="93" t="str">
        <f t="shared" si="67"/>
        <v>550726</v>
      </c>
    </row>
    <row r="2188" spans="1:17" ht="12.75" customHeight="1">
      <c r="A2188" s="57">
        <v>550727</v>
      </c>
      <c r="B2188" s="58" t="s">
        <v>1330</v>
      </c>
      <c r="C2188" s="57">
        <v>55000</v>
      </c>
      <c r="D2188" s="57">
        <v>510000</v>
      </c>
      <c r="E2188" s="57"/>
      <c r="F2188" s="57">
        <v>550727</v>
      </c>
      <c r="G2188" s="58"/>
      <c r="H2188" s="38"/>
      <c r="I2188" s="93" t="str">
        <f t="shared" si="68"/>
        <v/>
      </c>
      <c r="Q2188" s="93" t="str">
        <f t="shared" si="67"/>
        <v>550727</v>
      </c>
    </row>
    <row r="2189" spans="1:17" ht="12.75" customHeight="1">
      <c r="A2189" s="57">
        <v>550728</v>
      </c>
      <c r="B2189" s="58" t="s">
        <v>5196</v>
      </c>
      <c r="C2189" s="57">
        <v>55000</v>
      </c>
      <c r="D2189" s="57">
        <v>510000</v>
      </c>
      <c r="E2189" s="57"/>
      <c r="F2189" s="57">
        <v>550728</v>
      </c>
      <c r="G2189" s="58"/>
      <c r="H2189" s="38"/>
      <c r="I2189" s="93" t="str">
        <f t="shared" si="68"/>
        <v/>
      </c>
      <c r="Q2189" s="93" t="str">
        <f t="shared" si="67"/>
        <v>550728</v>
      </c>
    </row>
    <row r="2190" spans="1:17" ht="12.75" customHeight="1">
      <c r="A2190" s="57">
        <v>550729</v>
      </c>
      <c r="B2190" s="58" t="s">
        <v>1331</v>
      </c>
      <c r="C2190" s="57">
        <v>55000</v>
      </c>
      <c r="D2190" s="57">
        <v>510000</v>
      </c>
      <c r="E2190" s="57"/>
      <c r="F2190" s="57">
        <v>550729</v>
      </c>
      <c r="G2190" s="58"/>
      <c r="H2190" s="38"/>
      <c r="I2190" s="93" t="str">
        <f t="shared" si="68"/>
        <v/>
      </c>
      <c r="Q2190" s="93" t="str">
        <f t="shared" ref="Q2190:Q2253" si="69">TEXT($A2190,0)</f>
        <v>550729</v>
      </c>
    </row>
    <row r="2191" spans="1:17" ht="12.75" customHeight="1">
      <c r="A2191" s="57">
        <v>550730</v>
      </c>
      <c r="B2191" s="58" t="s">
        <v>1332</v>
      </c>
      <c r="C2191" s="57">
        <v>55000</v>
      </c>
      <c r="D2191" s="57">
        <v>510000</v>
      </c>
      <c r="E2191" s="57"/>
      <c r="F2191" s="57">
        <v>550730</v>
      </c>
      <c r="G2191" s="58"/>
      <c r="H2191" s="38"/>
      <c r="I2191" s="93" t="str">
        <f t="shared" si="68"/>
        <v/>
      </c>
      <c r="Q2191" s="93" t="str">
        <f t="shared" si="69"/>
        <v>550730</v>
      </c>
    </row>
    <row r="2192" spans="1:17" ht="12.75" customHeight="1">
      <c r="A2192" s="57">
        <v>550731</v>
      </c>
      <c r="B2192" s="58" t="s">
        <v>1333</v>
      </c>
      <c r="C2192" s="57">
        <v>55000</v>
      </c>
      <c r="D2192" s="57">
        <v>510000</v>
      </c>
      <c r="E2192" s="57"/>
      <c r="F2192" s="57">
        <v>550731</v>
      </c>
      <c r="G2192" s="58"/>
      <c r="H2192" s="38"/>
      <c r="I2192" s="93" t="str">
        <f t="shared" si="68"/>
        <v/>
      </c>
      <c r="Q2192" s="93" t="str">
        <f t="shared" si="69"/>
        <v>550731</v>
      </c>
    </row>
    <row r="2193" spans="1:17" ht="12.75" customHeight="1">
      <c r="A2193" s="57">
        <v>550732</v>
      </c>
      <c r="B2193" s="58" t="s">
        <v>1334</v>
      </c>
      <c r="C2193" s="57">
        <v>55000</v>
      </c>
      <c r="D2193" s="57">
        <v>510000</v>
      </c>
      <c r="E2193" s="57"/>
      <c r="F2193" s="57">
        <v>550732</v>
      </c>
      <c r="G2193" s="58"/>
      <c r="H2193" s="38"/>
      <c r="I2193" s="93" t="str">
        <f t="shared" si="68"/>
        <v/>
      </c>
      <c r="Q2193" s="93" t="str">
        <f t="shared" si="69"/>
        <v>550732</v>
      </c>
    </row>
    <row r="2194" spans="1:17" ht="12.75" customHeight="1">
      <c r="A2194" s="57">
        <v>550733</v>
      </c>
      <c r="B2194" s="58" t="s">
        <v>1335</v>
      </c>
      <c r="C2194" s="57">
        <v>55000</v>
      </c>
      <c r="D2194" s="57">
        <v>510000</v>
      </c>
      <c r="E2194" s="57"/>
      <c r="F2194" s="57">
        <v>550733</v>
      </c>
      <c r="G2194" s="58"/>
      <c r="H2194" s="38"/>
      <c r="I2194" s="93" t="str">
        <f t="shared" si="68"/>
        <v/>
      </c>
      <c r="Q2194" s="93" t="str">
        <f t="shared" si="69"/>
        <v>550733</v>
      </c>
    </row>
    <row r="2195" spans="1:17" ht="12.75" customHeight="1">
      <c r="A2195" s="57">
        <v>550734</v>
      </c>
      <c r="B2195" s="58" t="s">
        <v>1336</v>
      </c>
      <c r="C2195" s="57">
        <v>55000</v>
      </c>
      <c r="D2195" s="57">
        <v>510000</v>
      </c>
      <c r="E2195" s="57"/>
      <c r="F2195" s="57">
        <v>550734</v>
      </c>
      <c r="G2195" s="58"/>
      <c r="H2195" s="38"/>
      <c r="I2195" s="93" t="str">
        <f t="shared" si="68"/>
        <v/>
      </c>
      <c r="Q2195" s="93" t="str">
        <f t="shared" si="69"/>
        <v>550734</v>
      </c>
    </row>
    <row r="2196" spans="1:17" ht="12.75" customHeight="1">
      <c r="A2196" s="57">
        <v>550735</v>
      </c>
      <c r="B2196" s="58" t="s">
        <v>298</v>
      </c>
      <c r="C2196" s="57">
        <v>55000</v>
      </c>
      <c r="D2196" s="57">
        <v>510000</v>
      </c>
      <c r="E2196" s="57"/>
      <c r="F2196" s="57">
        <v>550735</v>
      </c>
      <c r="G2196" s="58"/>
      <c r="H2196" s="38"/>
      <c r="I2196" s="93" t="str">
        <f t="shared" si="68"/>
        <v/>
      </c>
      <c r="Q2196" s="93" t="str">
        <f t="shared" si="69"/>
        <v>550735</v>
      </c>
    </row>
    <row r="2197" spans="1:17" ht="12.75" customHeight="1">
      <c r="A2197" s="57">
        <v>550736</v>
      </c>
      <c r="B2197" s="58" t="s">
        <v>299</v>
      </c>
      <c r="C2197" s="57">
        <v>55000</v>
      </c>
      <c r="D2197" s="57">
        <v>510000</v>
      </c>
      <c r="E2197" s="57"/>
      <c r="F2197" s="57">
        <v>550736</v>
      </c>
      <c r="G2197" s="58"/>
      <c r="H2197" s="38"/>
      <c r="I2197" s="93" t="str">
        <f t="shared" si="68"/>
        <v/>
      </c>
      <c r="Q2197" s="93" t="str">
        <f t="shared" si="69"/>
        <v>550736</v>
      </c>
    </row>
    <row r="2198" spans="1:17" ht="12.75" customHeight="1">
      <c r="A2198" s="57">
        <v>550737</v>
      </c>
      <c r="B2198" s="58" t="s">
        <v>300</v>
      </c>
      <c r="C2198" s="57">
        <v>55000</v>
      </c>
      <c r="D2198" s="57">
        <v>510000</v>
      </c>
      <c r="E2198" s="57"/>
      <c r="F2198" s="57">
        <v>550737</v>
      </c>
      <c r="G2198" s="58"/>
      <c r="H2198" s="38"/>
      <c r="I2198" s="93" t="str">
        <f t="shared" si="68"/>
        <v/>
      </c>
      <c r="Q2198" s="93" t="str">
        <f t="shared" si="69"/>
        <v>550737</v>
      </c>
    </row>
    <row r="2199" spans="1:17" ht="12.75" customHeight="1">
      <c r="A2199" s="57">
        <v>550738</v>
      </c>
      <c r="B2199" s="58" t="s">
        <v>301</v>
      </c>
      <c r="C2199" s="57">
        <v>55000</v>
      </c>
      <c r="D2199" s="57">
        <v>510000</v>
      </c>
      <c r="E2199" s="57"/>
      <c r="F2199" s="57">
        <v>550738</v>
      </c>
      <c r="G2199" s="58"/>
      <c r="H2199" s="38"/>
      <c r="I2199" s="93" t="str">
        <f t="shared" si="68"/>
        <v/>
      </c>
      <c r="Q2199" s="93" t="str">
        <f t="shared" si="69"/>
        <v>550738</v>
      </c>
    </row>
    <row r="2200" spans="1:17" ht="12.75" customHeight="1">
      <c r="A2200" s="57">
        <v>550739</v>
      </c>
      <c r="B2200" s="58" t="s">
        <v>302</v>
      </c>
      <c r="C2200" s="57">
        <v>55000</v>
      </c>
      <c r="D2200" s="57">
        <v>510000</v>
      </c>
      <c r="E2200" s="57"/>
      <c r="F2200" s="57">
        <v>550739</v>
      </c>
      <c r="G2200" s="58"/>
      <c r="H2200" s="38"/>
      <c r="I2200" s="93" t="str">
        <f t="shared" si="68"/>
        <v/>
      </c>
      <c r="Q2200" s="93" t="str">
        <f t="shared" si="69"/>
        <v>550739</v>
      </c>
    </row>
    <row r="2201" spans="1:17" ht="12.75" customHeight="1">
      <c r="A2201" s="57">
        <v>550740</v>
      </c>
      <c r="B2201" s="58" t="s">
        <v>433</v>
      </c>
      <c r="C2201" s="57">
        <v>55000</v>
      </c>
      <c r="D2201" s="57">
        <v>510000</v>
      </c>
      <c r="E2201" s="57"/>
      <c r="F2201" s="57">
        <v>550740</v>
      </c>
      <c r="G2201" s="58"/>
      <c r="H2201" s="38"/>
      <c r="I2201" s="93" t="str">
        <f t="shared" si="68"/>
        <v/>
      </c>
      <c r="L2201" s="58"/>
      <c r="Q2201" s="93" t="str">
        <f t="shared" si="69"/>
        <v>550740</v>
      </c>
    </row>
    <row r="2202" spans="1:17" ht="12.75" customHeight="1">
      <c r="A2202" s="57">
        <v>550741</v>
      </c>
      <c r="B2202" s="58" t="s">
        <v>303</v>
      </c>
      <c r="C2202" s="57">
        <v>55000</v>
      </c>
      <c r="D2202" s="57">
        <v>510000</v>
      </c>
      <c r="E2202" s="57"/>
      <c r="F2202" s="57">
        <v>550741</v>
      </c>
      <c r="G2202" s="58"/>
      <c r="H2202" s="38"/>
      <c r="I2202" s="93" t="str">
        <f t="shared" ref="I2202:I2265" si="70">LEFT(H2202,3)</f>
        <v/>
      </c>
      <c r="Q2202" s="93" t="str">
        <f t="shared" si="69"/>
        <v>550741</v>
      </c>
    </row>
    <row r="2203" spans="1:17" ht="12.75" customHeight="1">
      <c r="A2203" s="57">
        <v>550742</v>
      </c>
      <c r="B2203" s="58" t="s">
        <v>304</v>
      </c>
      <c r="C2203" s="57">
        <v>55000</v>
      </c>
      <c r="D2203" s="57">
        <v>510000</v>
      </c>
      <c r="E2203" s="57"/>
      <c r="F2203" s="57">
        <v>550742</v>
      </c>
      <c r="G2203" s="58"/>
      <c r="H2203" s="38"/>
      <c r="I2203" s="93" t="str">
        <f t="shared" si="70"/>
        <v/>
      </c>
      <c r="Q2203" s="93" t="str">
        <f t="shared" si="69"/>
        <v>550742</v>
      </c>
    </row>
    <row r="2204" spans="1:17" ht="12.75" customHeight="1">
      <c r="A2204" s="57">
        <v>550743</v>
      </c>
      <c r="B2204" s="58" t="s">
        <v>305</v>
      </c>
      <c r="C2204" s="57">
        <v>55000</v>
      </c>
      <c r="D2204" s="57">
        <v>510000</v>
      </c>
      <c r="E2204" s="57"/>
      <c r="F2204" s="57">
        <v>550743</v>
      </c>
      <c r="G2204" s="58"/>
      <c r="H2204" s="38"/>
      <c r="I2204" s="93" t="str">
        <f t="shared" si="70"/>
        <v/>
      </c>
      <c r="Q2204" s="93" t="str">
        <f t="shared" si="69"/>
        <v>550743</v>
      </c>
    </row>
    <row r="2205" spans="1:17" ht="12.75" customHeight="1">
      <c r="A2205" s="57">
        <v>550744</v>
      </c>
      <c r="B2205" s="58" t="s">
        <v>306</v>
      </c>
      <c r="C2205" s="57">
        <v>55000</v>
      </c>
      <c r="D2205" s="57">
        <v>510000</v>
      </c>
      <c r="E2205" s="57"/>
      <c r="F2205" s="57">
        <v>550744</v>
      </c>
      <c r="G2205" s="58"/>
      <c r="H2205" s="38"/>
      <c r="I2205" s="93" t="str">
        <f t="shared" si="70"/>
        <v/>
      </c>
      <c r="Q2205" s="93" t="str">
        <f t="shared" si="69"/>
        <v>550744</v>
      </c>
    </row>
    <row r="2206" spans="1:17" ht="12.75" customHeight="1">
      <c r="A2206" s="57">
        <v>550745</v>
      </c>
      <c r="B2206" s="58" t="s">
        <v>1900</v>
      </c>
      <c r="C2206" s="57">
        <v>55000</v>
      </c>
      <c r="D2206" s="57">
        <v>510000</v>
      </c>
      <c r="E2206" s="57"/>
      <c r="F2206" s="57">
        <v>550745</v>
      </c>
      <c r="G2206" s="58"/>
      <c r="H2206" s="38"/>
      <c r="I2206" s="93" t="str">
        <f t="shared" si="70"/>
        <v/>
      </c>
      <c r="Q2206" s="93" t="str">
        <f t="shared" si="69"/>
        <v>550745</v>
      </c>
    </row>
    <row r="2207" spans="1:17" ht="12.75" customHeight="1">
      <c r="A2207" s="57">
        <v>550746</v>
      </c>
      <c r="B2207" s="58" t="s">
        <v>2512</v>
      </c>
      <c r="C2207" s="57">
        <v>55000</v>
      </c>
      <c r="D2207" s="57">
        <v>510000</v>
      </c>
      <c r="E2207" s="57"/>
      <c r="F2207" s="57">
        <v>550746</v>
      </c>
      <c r="G2207" s="58"/>
      <c r="H2207" s="38"/>
      <c r="I2207" s="93" t="str">
        <f t="shared" si="70"/>
        <v/>
      </c>
      <c r="Q2207" s="93" t="str">
        <f t="shared" si="69"/>
        <v>550746</v>
      </c>
    </row>
    <row r="2208" spans="1:17" ht="12.75" customHeight="1">
      <c r="A2208" s="57">
        <v>550747</v>
      </c>
      <c r="B2208" s="58" t="s">
        <v>2513</v>
      </c>
      <c r="C2208" s="57">
        <v>55000</v>
      </c>
      <c r="D2208" s="57">
        <v>510000</v>
      </c>
      <c r="E2208" s="57"/>
      <c r="F2208" s="57">
        <v>550747</v>
      </c>
      <c r="G2208" s="58"/>
      <c r="H2208" s="38"/>
      <c r="I2208" s="93" t="str">
        <f t="shared" si="70"/>
        <v/>
      </c>
      <c r="Q2208" s="93" t="str">
        <f t="shared" si="69"/>
        <v>550747</v>
      </c>
    </row>
    <row r="2209" spans="1:17" ht="12.75" customHeight="1">
      <c r="A2209" s="57">
        <v>550749</v>
      </c>
      <c r="B2209" s="58" t="s">
        <v>2514</v>
      </c>
      <c r="C2209" s="57">
        <v>55000</v>
      </c>
      <c r="D2209" s="57">
        <v>510000</v>
      </c>
      <c r="E2209" s="57"/>
      <c r="F2209" s="57">
        <v>550749</v>
      </c>
      <c r="G2209" s="58"/>
      <c r="H2209" s="38"/>
      <c r="I2209" s="93" t="str">
        <f t="shared" si="70"/>
        <v/>
      </c>
      <c r="K2209" s="58"/>
      <c r="Q2209" s="93" t="str">
        <f t="shared" si="69"/>
        <v>550749</v>
      </c>
    </row>
    <row r="2210" spans="1:17" ht="12.75" customHeight="1">
      <c r="A2210" s="57">
        <v>550750</v>
      </c>
      <c r="B2210" s="58" t="s">
        <v>407</v>
      </c>
      <c r="C2210" s="57">
        <v>55000</v>
      </c>
      <c r="D2210" s="57">
        <v>510000</v>
      </c>
      <c r="E2210" s="57"/>
      <c r="F2210" s="57">
        <v>550750</v>
      </c>
      <c r="G2210" s="58"/>
      <c r="H2210" s="38"/>
      <c r="I2210" s="93" t="str">
        <f t="shared" si="70"/>
        <v/>
      </c>
      <c r="Q2210" s="93" t="str">
        <f t="shared" si="69"/>
        <v>550750</v>
      </c>
    </row>
    <row r="2211" spans="1:17" ht="12.75" customHeight="1">
      <c r="A2211" s="57">
        <v>550751</v>
      </c>
      <c r="B2211" s="58" t="s">
        <v>408</v>
      </c>
      <c r="C2211" s="57">
        <v>55000</v>
      </c>
      <c r="D2211" s="57">
        <v>510000</v>
      </c>
      <c r="E2211" s="57"/>
      <c r="F2211" s="57">
        <v>550751</v>
      </c>
      <c r="G2211" s="58"/>
      <c r="H2211" s="38"/>
      <c r="I2211" s="93" t="str">
        <f t="shared" si="70"/>
        <v/>
      </c>
      <c r="Q2211" s="93" t="str">
        <f t="shared" si="69"/>
        <v>550751</v>
      </c>
    </row>
    <row r="2212" spans="1:17" ht="12.75" customHeight="1">
      <c r="A2212" s="57">
        <v>550752</v>
      </c>
      <c r="B2212" s="58" t="s">
        <v>409</v>
      </c>
      <c r="C2212" s="57">
        <v>55000</v>
      </c>
      <c r="D2212" s="57">
        <v>510000</v>
      </c>
      <c r="E2212" s="57"/>
      <c r="F2212" s="57">
        <v>550752</v>
      </c>
      <c r="G2212" s="58"/>
      <c r="H2212" s="38"/>
      <c r="I2212" s="93" t="str">
        <f t="shared" si="70"/>
        <v/>
      </c>
      <c r="Q2212" s="93" t="str">
        <f t="shared" si="69"/>
        <v>550752</v>
      </c>
    </row>
    <row r="2213" spans="1:17" ht="12.75" customHeight="1">
      <c r="A2213" s="57">
        <v>550753</v>
      </c>
      <c r="B2213" s="58" t="s">
        <v>410</v>
      </c>
      <c r="C2213" s="57">
        <v>55000</v>
      </c>
      <c r="D2213" s="57">
        <v>510000</v>
      </c>
      <c r="E2213" s="57"/>
      <c r="F2213" s="57">
        <v>550753</v>
      </c>
      <c r="G2213" s="58"/>
      <c r="H2213" s="38"/>
      <c r="I2213" s="93" t="str">
        <f t="shared" si="70"/>
        <v/>
      </c>
      <c r="Q2213" s="93" t="str">
        <f t="shared" si="69"/>
        <v>550753</v>
      </c>
    </row>
    <row r="2214" spans="1:17" ht="12.75" customHeight="1">
      <c r="A2214" s="57">
        <v>550754</v>
      </c>
      <c r="B2214" s="58" t="s">
        <v>411</v>
      </c>
      <c r="C2214" s="57">
        <v>55000</v>
      </c>
      <c r="D2214" s="57">
        <v>510000</v>
      </c>
      <c r="E2214" s="57"/>
      <c r="F2214" s="57">
        <v>550754</v>
      </c>
      <c r="G2214" s="58"/>
      <c r="H2214" s="38"/>
      <c r="I2214" s="93" t="str">
        <f t="shared" si="70"/>
        <v/>
      </c>
      <c r="Q2214" s="93" t="str">
        <f t="shared" si="69"/>
        <v>550754</v>
      </c>
    </row>
    <row r="2215" spans="1:17" ht="12.75" customHeight="1">
      <c r="A2215" s="57">
        <v>550755</v>
      </c>
      <c r="B2215" s="58" t="s">
        <v>412</v>
      </c>
      <c r="C2215" s="57">
        <v>55000</v>
      </c>
      <c r="D2215" s="57">
        <v>510000</v>
      </c>
      <c r="E2215" s="57"/>
      <c r="F2215" s="57">
        <v>550755</v>
      </c>
      <c r="G2215" s="58"/>
      <c r="H2215" s="38"/>
      <c r="I2215" s="93" t="str">
        <f t="shared" si="70"/>
        <v/>
      </c>
      <c r="Q2215" s="93" t="str">
        <f t="shared" si="69"/>
        <v>550755</v>
      </c>
    </row>
    <row r="2216" spans="1:17" ht="12.75" customHeight="1">
      <c r="A2216" s="57">
        <v>550756</v>
      </c>
      <c r="B2216" s="58" t="s">
        <v>413</v>
      </c>
      <c r="C2216" s="57">
        <v>55000</v>
      </c>
      <c r="D2216" s="57">
        <v>510000</v>
      </c>
      <c r="E2216" s="57"/>
      <c r="F2216" s="57">
        <v>550756</v>
      </c>
      <c r="G2216" s="58"/>
      <c r="H2216" s="38"/>
      <c r="I2216" s="93" t="str">
        <f t="shared" si="70"/>
        <v/>
      </c>
      <c r="Q2216" s="93" t="str">
        <f t="shared" si="69"/>
        <v>550756</v>
      </c>
    </row>
    <row r="2217" spans="1:17" ht="12.75" customHeight="1">
      <c r="A2217" s="57">
        <v>550757</v>
      </c>
      <c r="B2217" s="58" t="s">
        <v>414</v>
      </c>
      <c r="C2217" s="57">
        <v>55000</v>
      </c>
      <c r="D2217" s="57">
        <v>510000</v>
      </c>
      <c r="E2217" s="57"/>
      <c r="F2217" s="57">
        <v>550757</v>
      </c>
      <c r="G2217" s="58"/>
      <c r="H2217" s="38"/>
      <c r="I2217" s="93" t="str">
        <f t="shared" si="70"/>
        <v/>
      </c>
      <c r="Q2217" s="93" t="str">
        <f t="shared" si="69"/>
        <v>550757</v>
      </c>
    </row>
    <row r="2218" spans="1:17" ht="12.75" customHeight="1">
      <c r="A2218" s="57">
        <v>550758</v>
      </c>
      <c r="B2218" s="58" t="s">
        <v>415</v>
      </c>
      <c r="C2218" s="57">
        <v>55000</v>
      </c>
      <c r="D2218" s="57">
        <v>510000</v>
      </c>
      <c r="E2218" s="57"/>
      <c r="F2218" s="57">
        <v>550758</v>
      </c>
      <c r="G2218" s="58"/>
      <c r="H2218" s="38"/>
      <c r="I2218" s="93" t="str">
        <f t="shared" si="70"/>
        <v/>
      </c>
      <c r="Q2218" s="93" t="str">
        <f t="shared" si="69"/>
        <v>550758</v>
      </c>
    </row>
    <row r="2219" spans="1:17" ht="12.75" customHeight="1">
      <c r="A2219" s="57">
        <v>550759</v>
      </c>
      <c r="B2219" s="58" t="s">
        <v>416</v>
      </c>
      <c r="C2219" s="57">
        <v>55000</v>
      </c>
      <c r="D2219" s="57">
        <v>510000</v>
      </c>
      <c r="E2219" s="57"/>
      <c r="F2219" s="57">
        <v>550759</v>
      </c>
      <c r="G2219" s="58"/>
      <c r="H2219" s="38"/>
      <c r="I2219" s="93" t="str">
        <f t="shared" si="70"/>
        <v/>
      </c>
      <c r="Q2219" s="93" t="str">
        <f t="shared" si="69"/>
        <v>550759</v>
      </c>
    </row>
    <row r="2220" spans="1:17" ht="12.75" customHeight="1">
      <c r="A2220" s="105">
        <v>550760</v>
      </c>
      <c r="B2220" s="38" t="s">
        <v>7021</v>
      </c>
      <c r="C2220" s="1055">
        <v>55000</v>
      </c>
      <c r="D2220" s="1050">
        <v>510000</v>
      </c>
      <c r="E2220" s="1055"/>
      <c r="F2220" s="1055">
        <v>550760</v>
      </c>
      <c r="G2220" s="38"/>
      <c r="H2220" s="38"/>
      <c r="I2220" s="93" t="str">
        <f t="shared" si="70"/>
        <v/>
      </c>
      <c r="Q2220" s="93" t="str">
        <f t="shared" si="69"/>
        <v>550760</v>
      </c>
    </row>
    <row r="2221" spans="1:17" ht="12.75" customHeight="1">
      <c r="A2221" s="57">
        <v>550761</v>
      </c>
      <c r="B2221" s="58" t="s">
        <v>417</v>
      </c>
      <c r="C2221" s="57">
        <v>55000</v>
      </c>
      <c r="D2221" s="57">
        <v>510000</v>
      </c>
      <c r="E2221" s="57"/>
      <c r="F2221" s="57">
        <v>550761</v>
      </c>
      <c r="G2221" s="58"/>
      <c r="H2221" s="38"/>
      <c r="I2221" s="93" t="str">
        <f t="shared" si="70"/>
        <v/>
      </c>
      <c r="Q2221" s="93" t="str">
        <f t="shared" si="69"/>
        <v>550761</v>
      </c>
    </row>
    <row r="2222" spans="1:17" ht="12.75" customHeight="1">
      <c r="A2222" s="57">
        <v>550762</v>
      </c>
      <c r="B2222" s="58" t="s">
        <v>418</v>
      </c>
      <c r="C2222" s="57">
        <v>55000</v>
      </c>
      <c r="D2222" s="57">
        <v>510000</v>
      </c>
      <c r="E2222" s="57"/>
      <c r="F2222" s="57">
        <v>550762</v>
      </c>
      <c r="G2222" s="58"/>
      <c r="H2222" s="38"/>
      <c r="I2222" s="93" t="str">
        <f t="shared" si="70"/>
        <v/>
      </c>
      <c r="Q2222" s="93" t="str">
        <f t="shared" si="69"/>
        <v>550762</v>
      </c>
    </row>
    <row r="2223" spans="1:17" ht="12.75" customHeight="1">
      <c r="A2223" s="57">
        <v>550763</v>
      </c>
      <c r="B2223" s="58" t="s">
        <v>419</v>
      </c>
      <c r="C2223" s="57">
        <v>55000</v>
      </c>
      <c r="D2223" s="57">
        <v>510000</v>
      </c>
      <c r="E2223" s="57"/>
      <c r="F2223" s="57">
        <v>550763</v>
      </c>
      <c r="G2223" s="58"/>
      <c r="H2223" s="38"/>
      <c r="I2223" s="93" t="str">
        <f t="shared" si="70"/>
        <v/>
      </c>
      <c r="Q2223" s="93" t="str">
        <f t="shared" si="69"/>
        <v>550763</v>
      </c>
    </row>
    <row r="2224" spans="1:17" ht="12.75" customHeight="1">
      <c r="A2224" s="57">
        <v>550765</v>
      </c>
      <c r="B2224" s="58" t="s">
        <v>420</v>
      </c>
      <c r="C2224" s="57">
        <v>55000</v>
      </c>
      <c r="D2224" s="57">
        <v>510000</v>
      </c>
      <c r="E2224" s="57"/>
      <c r="F2224" s="57">
        <v>550765</v>
      </c>
      <c r="G2224" s="58"/>
      <c r="H2224" s="38"/>
      <c r="I2224" s="93" t="str">
        <f t="shared" si="70"/>
        <v/>
      </c>
      <c r="Q2224" s="93" t="str">
        <f t="shared" si="69"/>
        <v>550765</v>
      </c>
    </row>
    <row r="2225" spans="1:17" ht="12.75" customHeight="1">
      <c r="A2225" s="105">
        <v>550768</v>
      </c>
      <c r="B2225" s="38" t="s">
        <v>7029</v>
      </c>
      <c r="C2225" s="1055">
        <v>55000</v>
      </c>
      <c r="D2225" s="1050">
        <v>510000</v>
      </c>
      <c r="E2225" s="1055"/>
      <c r="F2225" s="1055">
        <v>550768</v>
      </c>
      <c r="G2225" s="38"/>
      <c r="H2225" s="38"/>
      <c r="I2225" s="93" t="str">
        <f t="shared" si="70"/>
        <v/>
      </c>
      <c r="Q2225" s="93" t="str">
        <f t="shared" si="69"/>
        <v>550768</v>
      </c>
    </row>
    <row r="2226" spans="1:17" ht="12.75" customHeight="1">
      <c r="A2226" s="105">
        <v>550769</v>
      </c>
      <c r="B2226" t="s">
        <v>8505</v>
      </c>
      <c r="C2226" s="1055">
        <v>55000</v>
      </c>
      <c r="D2226" s="1055">
        <v>510000</v>
      </c>
      <c r="E2226" s="1055"/>
      <c r="F2226" s="1055">
        <v>550769</v>
      </c>
      <c r="G2226" s="38"/>
      <c r="H2226" s="38"/>
      <c r="I2226" s="93" t="str">
        <f t="shared" si="70"/>
        <v/>
      </c>
      <c r="J2226" s="547"/>
      <c r="Q2226" s="93" t="str">
        <f t="shared" si="69"/>
        <v>550769</v>
      </c>
    </row>
    <row r="2227" spans="1:17" ht="12.75" customHeight="1">
      <c r="A2227" s="57">
        <v>550780</v>
      </c>
      <c r="B2227" s="58" t="s">
        <v>421</v>
      </c>
      <c r="C2227" s="57">
        <v>55000</v>
      </c>
      <c r="D2227" s="57">
        <v>510000</v>
      </c>
      <c r="E2227" s="57"/>
      <c r="F2227" s="57">
        <v>550780</v>
      </c>
      <c r="G2227" s="58"/>
      <c r="H2227" s="38"/>
      <c r="I2227" s="93" t="str">
        <f t="shared" si="70"/>
        <v/>
      </c>
      <c r="Q2227" s="93" t="str">
        <f t="shared" si="69"/>
        <v>550780</v>
      </c>
    </row>
    <row r="2228" spans="1:17" ht="12.75" customHeight="1">
      <c r="A2228" s="57">
        <v>550781</v>
      </c>
      <c r="B2228" s="58" t="s">
        <v>422</v>
      </c>
      <c r="C2228" s="57">
        <v>55000</v>
      </c>
      <c r="D2228" s="57">
        <v>510000</v>
      </c>
      <c r="E2228" s="57"/>
      <c r="F2228" s="57">
        <v>550781</v>
      </c>
      <c r="G2228" s="58"/>
      <c r="H2228" s="38"/>
      <c r="I2228" s="93" t="str">
        <f t="shared" si="70"/>
        <v/>
      </c>
      <c r="Q2228" s="93" t="str">
        <f t="shared" si="69"/>
        <v>550781</v>
      </c>
    </row>
    <row r="2229" spans="1:17" ht="12.75" customHeight="1">
      <c r="A2229" s="57">
        <v>550782</v>
      </c>
      <c r="B2229" s="58" t="s">
        <v>423</v>
      </c>
      <c r="C2229" s="57">
        <v>55000</v>
      </c>
      <c r="D2229" s="57">
        <v>510000</v>
      </c>
      <c r="E2229" s="57"/>
      <c r="F2229" s="57">
        <v>550782</v>
      </c>
      <c r="G2229" s="58"/>
      <c r="H2229" s="38"/>
      <c r="I2229" s="93" t="str">
        <f t="shared" si="70"/>
        <v/>
      </c>
      <c r="Q2229" s="93" t="str">
        <f t="shared" si="69"/>
        <v>550782</v>
      </c>
    </row>
    <row r="2230" spans="1:17" ht="12.75" customHeight="1">
      <c r="A2230" s="57">
        <v>550783</v>
      </c>
      <c r="B2230" s="58" t="s">
        <v>5657</v>
      </c>
      <c r="C2230" s="57">
        <v>55000</v>
      </c>
      <c r="D2230" s="57">
        <v>510000</v>
      </c>
      <c r="E2230" s="57"/>
      <c r="F2230" s="57">
        <v>550783</v>
      </c>
      <c r="G2230" s="58"/>
      <c r="H2230" s="38"/>
      <c r="I2230" s="93" t="str">
        <f t="shared" si="70"/>
        <v/>
      </c>
      <c r="Q2230" s="93" t="str">
        <f t="shared" si="69"/>
        <v>550783</v>
      </c>
    </row>
    <row r="2231" spans="1:17" ht="12.75" customHeight="1">
      <c r="A2231" s="105">
        <v>550784</v>
      </c>
      <c r="B2231" s="38" t="s">
        <v>7020</v>
      </c>
      <c r="C2231" s="1050">
        <v>55000</v>
      </c>
      <c r="D2231" s="1050">
        <v>510000</v>
      </c>
      <c r="E2231" s="1050"/>
      <c r="F2231" s="1050">
        <v>550784</v>
      </c>
      <c r="G2231" s="38"/>
      <c r="H2231" s="38"/>
      <c r="I2231" s="93" t="str">
        <f t="shared" si="70"/>
        <v/>
      </c>
      <c r="Q2231" s="93" t="str">
        <f t="shared" si="69"/>
        <v>550784</v>
      </c>
    </row>
    <row r="2232" spans="1:17" ht="12.75" customHeight="1">
      <c r="A2232" s="987">
        <v>550820</v>
      </c>
      <c r="B2232" s="103" t="s">
        <v>9348</v>
      </c>
      <c r="C2232" s="1050">
        <v>55000</v>
      </c>
      <c r="D2232" s="1050">
        <v>510000</v>
      </c>
      <c r="E2232" s="989"/>
      <c r="F2232" s="989">
        <v>550820</v>
      </c>
      <c r="G2232" s="988"/>
      <c r="H2232" s="988"/>
      <c r="I2232" s="990" t="str">
        <f t="shared" si="70"/>
        <v/>
      </c>
      <c r="J2232" s="991"/>
      <c r="Q2232" s="93" t="str">
        <f t="shared" si="69"/>
        <v>550820</v>
      </c>
    </row>
    <row r="2233" spans="1:17" ht="12.75" customHeight="1">
      <c r="A2233" s="1225">
        <v>550882</v>
      </c>
      <c r="B2233" s="103" t="s">
        <v>9597</v>
      </c>
      <c r="C2233" s="1221">
        <v>55000</v>
      </c>
      <c r="D2233" s="1221">
        <v>510000</v>
      </c>
      <c r="E2233" s="1221"/>
      <c r="F2233" s="1221">
        <v>550882</v>
      </c>
      <c r="G2233" s="1226"/>
      <c r="H2233" s="1226"/>
      <c r="I2233" s="1227" t="str">
        <f t="shared" si="70"/>
        <v/>
      </c>
      <c r="J2233" s="1228"/>
      <c r="Q2233" s="93" t="str">
        <f t="shared" si="69"/>
        <v>550882</v>
      </c>
    </row>
    <row r="2234" spans="1:17" ht="12.75" customHeight="1">
      <c r="A2234" s="57">
        <v>550920</v>
      </c>
      <c r="B2234" s="58" t="s">
        <v>424</v>
      </c>
      <c r="C2234" s="57">
        <v>55000</v>
      </c>
      <c r="D2234" s="57">
        <v>510000</v>
      </c>
      <c r="E2234" s="57"/>
      <c r="F2234" s="57">
        <v>550920</v>
      </c>
      <c r="G2234" s="58"/>
      <c r="H2234" s="38"/>
      <c r="I2234" s="93" t="str">
        <f t="shared" si="70"/>
        <v/>
      </c>
      <c r="Q2234" s="93" t="str">
        <f t="shared" si="69"/>
        <v>550920</v>
      </c>
    </row>
    <row r="2235" spans="1:17" ht="12.75" customHeight="1">
      <c r="A2235" s="105">
        <v>551001</v>
      </c>
      <c r="B2235" s="38" t="s">
        <v>4303</v>
      </c>
      <c r="C2235" s="986">
        <v>55000</v>
      </c>
      <c r="D2235" s="986">
        <v>510000</v>
      </c>
      <c r="E2235" s="1050"/>
      <c r="F2235" s="1050">
        <v>551001</v>
      </c>
      <c r="G2235" s="38"/>
      <c r="H2235" s="38"/>
      <c r="I2235" s="93" t="str">
        <f t="shared" si="70"/>
        <v/>
      </c>
      <c r="Q2235" s="93" t="str">
        <f t="shared" si="69"/>
        <v>551001</v>
      </c>
    </row>
    <row r="2236" spans="1:17" ht="12.75" customHeight="1">
      <c r="A2236" s="105">
        <v>551002</v>
      </c>
      <c r="B2236" s="38" t="s">
        <v>7018</v>
      </c>
      <c r="C2236" s="1050">
        <v>55000</v>
      </c>
      <c r="D2236" s="1050">
        <v>510000</v>
      </c>
      <c r="E2236" s="1050"/>
      <c r="F2236" s="1050">
        <v>551002</v>
      </c>
      <c r="G2236" s="38"/>
      <c r="H2236" s="38"/>
      <c r="I2236" s="93" t="str">
        <f t="shared" si="70"/>
        <v/>
      </c>
      <c r="Q2236" s="93" t="str">
        <f t="shared" si="69"/>
        <v>551002</v>
      </c>
    </row>
    <row r="2237" spans="1:17" ht="12.75" customHeight="1">
      <c r="A2237" s="105">
        <v>551003</v>
      </c>
      <c r="B2237" s="38" t="s">
        <v>7017</v>
      </c>
      <c r="C2237" s="410">
        <v>55000</v>
      </c>
      <c r="D2237" s="410">
        <v>510000</v>
      </c>
      <c r="E2237" s="410"/>
      <c r="F2237" s="410">
        <v>551003</v>
      </c>
      <c r="G2237" s="38"/>
      <c r="H2237" s="38"/>
      <c r="I2237" s="93" t="str">
        <f t="shared" si="70"/>
        <v/>
      </c>
      <c r="Q2237" s="93" t="str">
        <f t="shared" si="69"/>
        <v>551003</v>
      </c>
    </row>
    <row r="2238" spans="1:17" ht="12.75" customHeight="1">
      <c r="A2238" s="105">
        <v>551006</v>
      </c>
      <c r="B2238" s="38" t="s">
        <v>5658</v>
      </c>
      <c r="C2238" s="1055">
        <v>55000</v>
      </c>
      <c r="D2238" s="1055">
        <v>510000</v>
      </c>
      <c r="E2238" s="1055"/>
      <c r="F2238" s="1055">
        <v>551006</v>
      </c>
      <c r="G2238" s="38"/>
      <c r="H2238" s="38"/>
      <c r="I2238" s="93" t="str">
        <f t="shared" si="70"/>
        <v/>
      </c>
      <c r="Q2238" s="93" t="str">
        <f t="shared" si="69"/>
        <v>551006</v>
      </c>
    </row>
    <row r="2239" spans="1:17" ht="12.75" customHeight="1">
      <c r="A2239" s="57">
        <v>551011</v>
      </c>
      <c r="B2239" s="58" t="s">
        <v>425</v>
      </c>
      <c r="C2239" s="57">
        <v>55000</v>
      </c>
      <c r="D2239" s="57">
        <v>510000</v>
      </c>
      <c r="E2239" s="57"/>
      <c r="F2239" s="57">
        <v>551011</v>
      </c>
      <c r="G2239" s="58"/>
      <c r="H2239" s="38"/>
      <c r="I2239" s="93" t="str">
        <f t="shared" si="70"/>
        <v/>
      </c>
      <c r="Q2239" s="93" t="str">
        <f t="shared" si="69"/>
        <v>551011</v>
      </c>
    </row>
    <row r="2240" spans="1:17" ht="12.75" customHeight="1">
      <c r="A2240" s="57">
        <v>551014</v>
      </c>
      <c r="B2240" s="58" t="s">
        <v>426</v>
      </c>
      <c r="C2240" s="57">
        <v>55000</v>
      </c>
      <c r="D2240" s="57">
        <v>510000</v>
      </c>
      <c r="E2240" s="57"/>
      <c r="F2240" s="57">
        <v>551014</v>
      </c>
      <c r="G2240" s="58"/>
      <c r="H2240" s="38"/>
      <c r="I2240" s="93" t="str">
        <f t="shared" si="70"/>
        <v/>
      </c>
      <c r="Q2240" s="93" t="str">
        <f t="shared" si="69"/>
        <v>551014</v>
      </c>
    </row>
    <row r="2241" spans="1:17" ht="12.75" customHeight="1">
      <c r="A2241" s="57">
        <v>551015</v>
      </c>
      <c r="B2241" s="58" t="s">
        <v>7419</v>
      </c>
      <c r="C2241" s="57">
        <v>55000</v>
      </c>
      <c r="D2241" s="57">
        <v>510000</v>
      </c>
      <c r="E2241" s="57"/>
      <c r="F2241" s="57">
        <v>551015</v>
      </c>
      <c r="G2241" s="58"/>
      <c r="H2241" s="38"/>
      <c r="I2241" s="93" t="str">
        <f t="shared" si="70"/>
        <v/>
      </c>
      <c r="Q2241" s="93" t="str">
        <f t="shared" si="69"/>
        <v>551015</v>
      </c>
    </row>
    <row r="2242" spans="1:17" ht="12.75" customHeight="1">
      <c r="A2242" s="105">
        <v>551017</v>
      </c>
      <c r="B2242" s="38" t="s">
        <v>7025</v>
      </c>
      <c r="C2242" s="1055">
        <v>55000</v>
      </c>
      <c r="D2242" s="1055">
        <v>510000</v>
      </c>
      <c r="E2242" s="1055"/>
      <c r="F2242" s="1055">
        <v>551017</v>
      </c>
      <c r="G2242" s="38"/>
      <c r="H2242" s="38"/>
      <c r="I2242" s="93" t="str">
        <f t="shared" si="70"/>
        <v/>
      </c>
      <c r="Q2242" s="93" t="str">
        <f t="shared" si="69"/>
        <v>551017</v>
      </c>
    </row>
    <row r="2243" spans="1:17" ht="12.75" customHeight="1">
      <c r="A2243" s="105">
        <v>551020</v>
      </c>
      <c r="B2243" s="103" t="s">
        <v>6170</v>
      </c>
      <c r="C2243" s="1055">
        <v>55000</v>
      </c>
      <c r="D2243" s="1055">
        <v>510000</v>
      </c>
      <c r="E2243" s="1055"/>
      <c r="F2243" s="1055">
        <v>551020</v>
      </c>
      <c r="G2243" s="38"/>
      <c r="H2243" s="38"/>
      <c r="I2243" s="93" t="str">
        <f t="shared" si="70"/>
        <v/>
      </c>
      <c r="Q2243" s="93" t="str">
        <f t="shared" si="69"/>
        <v>551020</v>
      </c>
    </row>
    <row r="2244" spans="1:17" ht="12.75" customHeight="1">
      <c r="A2244" s="105">
        <v>551021</v>
      </c>
      <c r="B2244" s="38" t="s">
        <v>7022</v>
      </c>
      <c r="C2244" s="1055">
        <v>55000</v>
      </c>
      <c r="D2244" s="1055">
        <v>510000</v>
      </c>
      <c r="E2244" s="1055"/>
      <c r="F2244" s="1055">
        <v>551021</v>
      </c>
      <c r="G2244" s="38"/>
      <c r="H2244" s="38"/>
      <c r="I2244" s="93" t="str">
        <f t="shared" si="70"/>
        <v/>
      </c>
      <c r="Q2244" s="93" t="str">
        <f t="shared" si="69"/>
        <v>551021</v>
      </c>
    </row>
    <row r="2245" spans="1:17" ht="12.75" customHeight="1">
      <c r="A2245" s="105">
        <v>551022</v>
      </c>
      <c r="B2245" s="52" t="s">
        <v>4304</v>
      </c>
      <c r="C2245" s="1055">
        <v>55000</v>
      </c>
      <c r="D2245" s="1055">
        <v>510000</v>
      </c>
      <c r="E2245" s="1055"/>
      <c r="F2245" s="1055">
        <v>551022</v>
      </c>
      <c r="G2245" s="38"/>
      <c r="H2245" s="38"/>
      <c r="I2245" s="93" t="str">
        <f t="shared" si="70"/>
        <v/>
      </c>
      <c r="Q2245" s="93" t="str">
        <f t="shared" si="69"/>
        <v>551022</v>
      </c>
    </row>
    <row r="2246" spans="1:17" ht="12.75" customHeight="1">
      <c r="A2246" s="105">
        <v>551025</v>
      </c>
      <c r="B2246" s="38" t="s">
        <v>7027</v>
      </c>
      <c r="C2246" s="1055">
        <v>55000</v>
      </c>
      <c r="D2246" s="1055">
        <v>510000</v>
      </c>
      <c r="E2246" s="1055"/>
      <c r="F2246" s="1055">
        <v>551025</v>
      </c>
      <c r="G2246" s="38"/>
      <c r="H2246" s="38"/>
      <c r="I2246" s="93" t="str">
        <f t="shared" si="70"/>
        <v/>
      </c>
      <c r="Q2246" s="93" t="str">
        <f t="shared" si="69"/>
        <v>551025</v>
      </c>
    </row>
    <row r="2247" spans="1:17" ht="12.75" customHeight="1">
      <c r="A2247" s="105">
        <v>551026</v>
      </c>
      <c r="B2247" s="38" t="s">
        <v>7026</v>
      </c>
      <c r="C2247" s="1055">
        <v>55000</v>
      </c>
      <c r="D2247" s="1055">
        <v>510000</v>
      </c>
      <c r="E2247" s="1055"/>
      <c r="F2247" s="1055">
        <v>551026</v>
      </c>
      <c r="G2247" s="38"/>
      <c r="H2247" s="38"/>
      <c r="I2247" s="93" t="str">
        <f t="shared" si="70"/>
        <v/>
      </c>
      <c r="Q2247" s="93" t="str">
        <f t="shared" si="69"/>
        <v>551026</v>
      </c>
    </row>
    <row r="2248" spans="1:17" ht="12.75" customHeight="1">
      <c r="A2248" s="105">
        <v>551029</v>
      </c>
      <c r="B2248" s="38" t="s">
        <v>5480</v>
      </c>
      <c r="C2248" s="1055">
        <v>55000</v>
      </c>
      <c r="D2248" s="1055">
        <v>510000</v>
      </c>
      <c r="E2248" s="1055"/>
      <c r="F2248" s="1055">
        <v>551029</v>
      </c>
      <c r="G2248" s="38"/>
      <c r="H2248" s="38"/>
      <c r="I2248" s="93" t="str">
        <f t="shared" si="70"/>
        <v/>
      </c>
      <c r="Q2248" s="93" t="str">
        <f t="shared" si="69"/>
        <v>551029</v>
      </c>
    </row>
    <row r="2249" spans="1:17" ht="12.75" customHeight="1">
      <c r="A2249" s="57">
        <v>551031</v>
      </c>
      <c r="B2249" s="58" t="s">
        <v>427</v>
      </c>
      <c r="C2249" s="57">
        <v>55000</v>
      </c>
      <c r="D2249" s="57">
        <v>510000</v>
      </c>
      <c r="E2249" s="57"/>
      <c r="F2249" s="57">
        <v>551031</v>
      </c>
      <c r="G2249" s="58"/>
      <c r="H2249" s="38"/>
      <c r="I2249" s="93" t="str">
        <f t="shared" si="70"/>
        <v/>
      </c>
      <c r="Q2249" s="93" t="str">
        <f t="shared" si="69"/>
        <v>551031</v>
      </c>
    </row>
    <row r="2250" spans="1:17" ht="12.75" customHeight="1">
      <c r="A2250" s="57">
        <v>551046</v>
      </c>
      <c r="B2250" s="103" t="s">
        <v>5207</v>
      </c>
      <c r="C2250" s="57">
        <v>55000</v>
      </c>
      <c r="D2250" s="57">
        <v>510000</v>
      </c>
      <c r="E2250" s="57"/>
      <c r="F2250" s="57">
        <v>551046</v>
      </c>
      <c r="G2250" s="58"/>
      <c r="H2250" s="38"/>
      <c r="I2250" s="93" t="str">
        <f t="shared" si="70"/>
        <v/>
      </c>
      <c r="Q2250" s="93" t="str">
        <f t="shared" si="69"/>
        <v>551046</v>
      </c>
    </row>
    <row r="2251" spans="1:17" ht="12.75" customHeight="1">
      <c r="A2251" s="57">
        <v>551052</v>
      </c>
      <c r="B2251" s="58" t="s">
        <v>157</v>
      </c>
      <c r="C2251" s="57">
        <v>55000</v>
      </c>
      <c r="D2251" s="57">
        <v>510000</v>
      </c>
      <c r="E2251" s="57"/>
      <c r="F2251" s="57">
        <v>551052</v>
      </c>
      <c r="G2251" s="58"/>
      <c r="H2251" s="38"/>
      <c r="I2251" s="93" t="str">
        <f t="shared" si="70"/>
        <v/>
      </c>
      <c r="Q2251" s="93" t="str">
        <f t="shared" si="69"/>
        <v>551052</v>
      </c>
    </row>
    <row r="2252" spans="1:17" ht="12.75" customHeight="1">
      <c r="A2252" s="57">
        <v>551054</v>
      </c>
      <c r="B2252" s="58" t="s">
        <v>428</v>
      </c>
      <c r="C2252" s="57">
        <v>55000</v>
      </c>
      <c r="D2252" s="57">
        <v>510000</v>
      </c>
      <c r="E2252" s="57"/>
      <c r="F2252" s="57">
        <v>551054</v>
      </c>
      <c r="G2252" s="58"/>
      <c r="H2252" s="38"/>
      <c r="I2252" s="93" t="str">
        <f t="shared" si="70"/>
        <v/>
      </c>
      <c r="Q2252" s="93" t="str">
        <f t="shared" si="69"/>
        <v>551054</v>
      </c>
    </row>
    <row r="2253" spans="1:17" ht="12.75" customHeight="1">
      <c r="A2253" s="101">
        <v>551056</v>
      </c>
      <c r="B2253" s="52" t="s">
        <v>3395</v>
      </c>
      <c r="C2253" s="129">
        <v>55000</v>
      </c>
      <c r="D2253" s="129">
        <v>510000</v>
      </c>
      <c r="E2253" s="129"/>
      <c r="F2253" s="129">
        <v>551056</v>
      </c>
      <c r="G2253" s="52"/>
      <c r="H2253" s="38"/>
      <c r="I2253" s="93" t="str">
        <f t="shared" si="70"/>
        <v/>
      </c>
      <c r="Q2253" s="93" t="str">
        <f t="shared" si="69"/>
        <v>551056</v>
      </c>
    </row>
    <row r="2254" spans="1:17" ht="12.75" customHeight="1">
      <c r="A2254" s="101">
        <v>551060</v>
      </c>
      <c r="B2254" s="52" t="s">
        <v>5647</v>
      </c>
      <c r="C2254" s="129">
        <v>55000</v>
      </c>
      <c r="D2254" s="129">
        <v>510000</v>
      </c>
      <c r="E2254" s="129"/>
      <c r="F2254" s="129">
        <v>551060</v>
      </c>
      <c r="G2254" s="52"/>
      <c r="H2254" s="38"/>
      <c r="I2254" s="93" t="str">
        <f t="shared" si="70"/>
        <v/>
      </c>
      <c r="Q2254" s="93" t="str">
        <f t="shared" ref="Q2254:Q2317" si="71">TEXT($A2254,0)</f>
        <v>551060</v>
      </c>
    </row>
    <row r="2255" spans="1:17" ht="12.75" customHeight="1">
      <c r="A2255" s="57">
        <v>551065</v>
      </c>
      <c r="B2255" s="58" t="s">
        <v>2806</v>
      </c>
      <c r="C2255" s="57">
        <v>55000</v>
      </c>
      <c r="D2255" s="57">
        <v>510000</v>
      </c>
      <c r="E2255" s="57"/>
      <c r="F2255" s="57">
        <v>551065</v>
      </c>
      <c r="G2255" s="58"/>
      <c r="H2255" s="38"/>
      <c r="I2255" s="93" t="str">
        <f t="shared" si="70"/>
        <v/>
      </c>
      <c r="Q2255" s="93" t="str">
        <f t="shared" si="71"/>
        <v>551065</v>
      </c>
    </row>
    <row r="2256" spans="1:17" ht="12.75" customHeight="1">
      <c r="A2256" s="57">
        <v>551066</v>
      </c>
      <c r="B2256" s="58" t="s">
        <v>2807</v>
      </c>
      <c r="C2256" s="57">
        <v>55000</v>
      </c>
      <c r="D2256" s="57">
        <v>510000</v>
      </c>
      <c r="E2256" s="57"/>
      <c r="F2256" s="57">
        <v>551066</v>
      </c>
      <c r="G2256" s="58"/>
      <c r="H2256" s="38"/>
      <c r="I2256" s="93" t="str">
        <f t="shared" si="70"/>
        <v/>
      </c>
      <c r="Q2256" s="93" t="str">
        <f t="shared" si="71"/>
        <v>551066</v>
      </c>
    </row>
    <row r="2257" spans="1:17" ht="12.75" customHeight="1">
      <c r="A2257" s="57">
        <v>551073</v>
      </c>
      <c r="B2257" s="103" t="s">
        <v>4911</v>
      </c>
      <c r="C2257" s="57">
        <v>55000</v>
      </c>
      <c r="D2257" s="57">
        <v>510000</v>
      </c>
      <c r="E2257" s="57"/>
      <c r="F2257" s="57">
        <v>551073</v>
      </c>
      <c r="G2257" s="58"/>
      <c r="H2257" s="38"/>
      <c r="I2257" s="93" t="str">
        <f t="shared" si="70"/>
        <v/>
      </c>
      <c r="Q2257" s="93" t="str">
        <f t="shared" si="71"/>
        <v>551073</v>
      </c>
    </row>
    <row r="2258" spans="1:17" ht="12.75" customHeight="1">
      <c r="A2258" s="105">
        <v>551074</v>
      </c>
      <c r="B2258" s="103" t="s">
        <v>4173</v>
      </c>
      <c r="C2258" s="1055">
        <v>55000</v>
      </c>
      <c r="D2258" s="1055">
        <v>510000</v>
      </c>
      <c r="E2258" s="1055"/>
      <c r="F2258" s="1055">
        <v>551074</v>
      </c>
      <c r="G2258" s="38"/>
      <c r="H2258" s="38"/>
      <c r="I2258" s="93" t="str">
        <f t="shared" si="70"/>
        <v/>
      </c>
      <c r="Q2258" s="93" t="str">
        <f t="shared" si="71"/>
        <v>551074</v>
      </c>
    </row>
    <row r="2259" spans="1:17" ht="12.75" customHeight="1">
      <c r="A2259" s="105">
        <v>551075</v>
      </c>
      <c r="B2259" s="103" t="s">
        <v>5609</v>
      </c>
      <c r="C2259" s="1055">
        <v>55000</v>
      </c>
      <c r="D2259" s="1055">
        <v>510000</v>
      </c>
      <c r="E2259" s="1055"/>
      <c r="F2259" s="1055">
        <v>551075</v>
      </c>
      <c r="G2259" s="38"/>
      <c r="H2259" s="38"/>
      <c r="I2259" s="93" t="str">
        <f t="shared" si="70"/>
        <v/>
      </c>
      <c r="Q2259" s="93" t="str">
        <f t="shared" si="71"/>
        <v>551075</v>
      </c>
    </row>
    <row r="2260" spans="1:17" ht="12.75" customHeight="1">
      <c r="A2260" s="105">
        <v>551077</v>
      </c>
      <c r="B2260" s="38" t="s">
        <v>4880</v>
      </c>
      <c r="C2260" s="1055">
        <v>55000</v>
      </c>
      <c r="D2260" s="1055">
        <v>510000</v>
      </c>
      <c r="E2260" s="1055"/>
      <c r="F2260" s="1055">
        <v>551077</v>
      </c>
      <c r="G2260" s="38"/>
      <c r="H2260" s="38"/>
      <c r="I2260" s="93" t="str">
        <f t="shared" si="70"/>
        <v/>
      </c>
      <c r="Q2260" s="93" t="str">
        <f t="shared" si="71"/>
        <v>551077</v>
      </c>
    </row>
    <row r="2261" spans="1:17" ht="12.75" customHeight="1">
      <c r="A2261" s="105">
        <v>551078</v>
      </c>
      <c r="B2261" s="38" t="s">
        <v>4881</v>
      </c>
      <c r="C2261" s="1055">
        <v>55000</v>
      </c>
      <c r="D2261" s="1055">
        <v>510000</v>
      </c>
      <c r="E2261" s="1055"/>
      <c r="F2261" s="1055">
        <v>551078</v>
      </c>
      <c r="G2261" s="38"/>
      <c r="H2261" s="38"/>
      <c r="I2261" s="93" t="str">
        <f t="shared" si="70"/>
        <v/>
      </c>
      <c r="Q2261" s="93" t="str">
        <f t="shared" si="71"/>
        <v>551078</v>
      </c>
    </row>
    <row r="2262" spans="1:17" ht="12.75" customHeight="1">
      <c r="A2262" s="105">
        <v>551079</v>
      </c>
      <c r="B2262" s="38" t="s">
        <v>5659</v>
      </c>
      <c r="C2262" s="1055">
        <v>55000</v>
      </c>
      <c r="D2262" s="1055">
        <v>510000</v>
      </c>
      <c r="E2262" s="1055"/>
      <c r="F2262" s="1055">
        <v>551079</v>
      </c>
      <c r="G2262" s="38"/>
      <c r="H2262" s="38"/>
      <c r="I2262" s="93" t="str">
        <f t="shared" si="70"/>
        <v/>
      </c>
      <c r="Q2262" s="93" t="str">
        <f t="shared" si="71"/>
        <v>551079</v>
      </c>
    </row>
    <row r="2263" spans="1:17" ht="12.75" customHeight="1">
      <c r="A2263" s="105">
        <v>551080</v>
      </c>
      <c r="B2263" s="38" t="s">
        <v>3374</v>
      </c>
      <c r="C2263" s="1055">
        <v>55000</v>
      </c>
      <c r="D2263" s="1055">
        <v>510000</v>
      </c>
      <c r="E2263" s="1055"/>
      <c r="F2263" s="1055">
        <v>551080</v>
      </c>
      <c r="G2263" s="38"/>
      <c r="H2263" s="38"/>
      <c r="I2263" s="93" t="str">
        <f t="shared" si="70"/>
        <v/>
      </c>
      <c r="Q2263" s="93" t="str">
        <f t="shared" si="71"/>
        <v>551080</v>
      </c>
    </row>
    <row r="2264" spans="1:17" ht="12.75" customHeight="1">
      <c r="A2264" s="57">
        <v>551090</v>
      </c>
      <c r="B2264" s="58" t="s">
        <v>2808</v>
      </c>
      <c r="C2264" s="57">
        <v>55000</v>
      </c>
      <c r="D2264" s="57">
        <v>510000</v>
      </c>
      <c r="E2264" s="57"/>
      <c r="F2264" s="57">
        <v>551090</v>
      </c>
      <c r="G2264" s="58"/>
      <c r="H2264" s="38"/>
      <c r="I2264" s="93" t="str">
        <f t="shared" si="70"/>
        <v/>
      </c>
      <c r="Q2264" s="93" t="str">
        <f t="shared" si="71"/>
        <v>551090</v>
      </c>
    </row>
    <row r="2265" spans="1:17" ht="12.75" customHeight="1">
      <c r="A2265" s="57">
        <v>551091</v>
      </c>
      <c r="B2265" s="58" t="s">
        <v>2809</v>
      </c>
      <c r="C2265" s="57">
        <v>55000</v>
      </c>
      <c r="D2265" s="57">
        <v>510000</v>
      </c>
      <c r="E2265" s="57"/>
      <c r="F2265" s="57">
        <v>551091</v>
      </c>
      <c r="G2265" s="58"/>
      <c r="H2265" s="38"/>
      <c r="I2265" s="93" t="str">
        <f t="shared" si="70"/>
        <v/>
      </c>
      <c r="Q2265" s="93" t="str">
        <f t="shared" si="71"/>
        <v>551091</v>
      </c>
    </row>
    <row r="2266" spans="1:17" ht="12.75" customHeight="1">
      <c r="A2266" s="57">
        <v>551092</v>
      </c>
      <c r="B2266" s="58" t="s">
        <v>5576</v>
      </c>
      <c r="C2266" s="57">
        <v>55000</v>
      </c>
      <c r="D2266" s="57">
        <v>510000</v>
      </c>
      <c r="E2266" s="57"/>
      <c r="F2266" s="57">
        <v>551092</v>
      </c>
      <c r="G2266" s="58"/>
      <c r="H2266" s="38"/>
      <c r="I2266" s="93" t="str">
        <f t="shared" ref="I2266:I2329" si="72">LEFT(H2266,3)</f>
        <v/>
      </c>
      <c r="Q2266" s="93" t="str">
        <f t="shared" si="71"/>
        <v>551092</v>
      </c>
    </row>
    <row r="2267" spans="1:17" ht="12.75" customHeight="1">
      <c r="A2267" s="105">
        <v>551094</v>
      </c>
      <c r="B2267" s="38" t="s">
        <v>4302</v>
      </c>
      <c r="C2267" s="1055">
        <v>55000</v>
      </c>
      <c r="D2267" s="1055">
        <v>510000</v>
      </c>
      <c r="E2267" s="1055"/>
      <c r="F2267" s="1055">
        <v>551094</v>
      </c>
      <c r="G2267" s="38"/>
      <c r="H2267" s="38"/>
      <c r="I2267" s="93" t="str">
        <f t="shared" si="72"/>
        <v/>
      </c>
      <c r="Q2267" s="93" t="str">
        <f t="shared" si="71"/>
        <v>551094</v>
      </c>
    </row>
    <row r="2268" spans="1:17" ht="12.75" customHeight="1">
      <c r="A2268" s="57">
        <v>551095</v>
      </c>
      <c r="B2268" s="58" t="s">
        <v>2810</v>
      </c>
      <c r="C2268" s="57">
        <v>55000</v>
      </c>
      <c r="D2268" s="57">
        <v>510000</v>
      </c>
      <c r="E2268" s="57"/>
      <c r="F2268" s="57">
        <v>551095</v>
      </c>
      <c r="G2268" s="58"/>
      <c r="H2268" s="38"/>
      <c r="I2268" s="93" t="str">
        <f t="shared" si="72"/>
        <v/>
      </c>
      <c r="Q2268" s="93" t="str">
        <f t="shared" si="71"/>
        <v>551095</v>
      </c>
    </row>
    <row r="2269" spans="1:17" ht="12.75" customHeight="1">
      <c r="A2269" s="57">
        <v>551096</v>
      </c>
      <c r="B2269" s="58" t="s">
        <v>2811</v>
      </c>
      <c r="C2269" s="57">
        <v>55000</v>
      </c>
      <c r="D2269" s="57">
        <v>510000</v>
      </c>
      <c r="E2269" s="57"/>
      <c r="F2269" s="57">
        <v>551096</v>
      </c>
      <c r="G2269" s="58"/>
      <c r="H2269" s="38"/>
      <c r="I2269" s="93" t="str">
        <f t="shared" si="72"/>
        <v/>
      </c>
      <c r="Q2269" s="93" t="str">
        <f t="shared" si="71"/>
        <v>551096</v>
      </c>
    </row>
    <row r="2270" spans="1:17" ht="12.75" customHeight="1">
      <c r="A2270" s="57">
        <v>551097</v>
      </c>
      <c r="B2270" s="58" t="s">
        <v>2812</v>
      </c>
      <c r="C2270" s="57">
        <v>55000</v>
      </c>
      <c r="D2270" s="57">
        <v>510000</v>
      </c>
      <c r="E2270" s="57"/>
      <c r="F2270" s="57">
        <v>551097</v>
      </c>
      <c r="G2270" s="58"/>
      <c r="H2270" s="38"/>
      <c r="I2270" s="93" t="str">
        <f t="shared" si="72"/>
        <v/>
      </c>
      <c r="Q2270" s="93" t="str">
        <f t="shared" si="71"/>
        <v>551097</v>
      </c>
    </row>
    <row r="2271" spans="1:17" ht="12.75" customHeight="1">
      <c r="A2271" s="57">
        <v>551101</v>
      </c>
      <c r="B2271" s="58" t="s">
        <v>2813</v>
      </c>
      <c r="C2271" s="57">
        <v>55000</v>
      </c>
      <c r="D2271" s="57">
        <v>510000</v>
      </c>
      <c r="E2271" s="57"/>
      <c r="F2271" s="57">
        <v>551101</v>
      </c>
      <c r="G2271" s="58"/>
      <c r="H2271" s="38"/>
      <c r="I2271" s="93" t="str">
        <f t="shared" si="72"/>
        <v/>
      </c>
      <c r="Q2271" s="93" t="str">
        <f t="shared" si="71"/>
        <v>551101</v>
      </c>
    </row>
    <row r="2272" spans="1:17" ht="12.75" customHeight="1">
      <c r="A2272" s="57">
        <v>551102</v>
      </c>
      <c r="B2272" s="58" t="s">
        <v>2306</v>
      </c>
      <c r="C2272" s="57">
        <v>55000</v>
      </c>
      <c r="D2272" s="57">
        <v>510000</v>
      </c>
      <c r="E2272" s="57"/>
      <c r="F2272" s="57">
        <v>551102</v>
      </c>
      <c r="G2272" s="58"/>
      <c r="H2272" s="38"/>
      <c r="I2272" s="93" t="str">
        <f t="shared" si="72"/>
        <v/>
      </c>
      <c r="Q2272" s="93" t="str">
        <f t="shared" si="71"/>
        <v>551102</v>
      </c>
    </row>
    <row r="2273" spans="1:17" ht="12.75" customHeight="1">
      <c r="A2273" s="57">
        <v>551104</v>
      </c>
      <c r="B2273" s="58" t="s">
        <v>7833</v>
      </c>
      <c r="C2273" s="57">
        <v>55000</v>
      </c>
      <c r="D2273" s="57">
        <v>510000</v>
      </c>
      <c r="E2273" s="57"/>
      <c r="F2273" s="57">
        <v>551104</v>
      </c>
      <c r="G2273" s="58"/>
      <c r="H2273" s="38"/>
      <c r="I2273" s="93" t="str">
        <f t="shared" si="72"/>
        <v/>
      </c>
      <c r="Q2273" s="93" t="str">
        <f t="shared" si="71"/>
        <v>551104</v>
      </c>
    </row>
    <row r="2274" spans="1:17" ht="12.75" customHeight="1">
      <c r="A2274" s="57">
        <v>551105</v>
      </c>
      <c r="B2274" s="58" t="s">
        <v>2814</v>
      </c>
      <c r="C2274" s="57">
        <v>55000</v>
      </c>
      <c r="D2274" s="57">
        <v>510000</v>
      </c>
      <c r="E2274" s="57"/>
      <c r="F2274" s="57">
        <v>551105</v>
      </c>
      <c r="G2274" s="58"/>
      <c r="H2274" s="38"/>
      <c r="I2274" s="93" t="str">
        <f t="shared" si="72"/>
        <v/>
      </c>
      <c r="Q2274" s="93" t="str">
        <f t="shared" si="71"/>
        <v>551105</v>
      </c>
    </row>
    <row r="2275" spans="1:17" ht="12.75" customHeight="1">
      <c r="A2275" s="57">
        <v>551106</v>
      </c>
      <c r="B2275" s="58" t="s">
        <v>2815</v>
      </c>
      <c r="C2275" s="57">
        <v>55000</v>
      </c>
      <c r="D2275" s="57">
        <v>510000</v>
      </c>
      <c r="E2275" s="57"/>
      <c r="F2275" s="57">
        <v>551106</v>
      </c>
      <c r="G2275" s="58"/>
      <c r="H2275" s="38"/>
      <c r="I2275" s="93" t="str">
        <f t="shared" si="72"/>
        <v/>
      </c>
      <c r="Q2275" s="93" t="str">
        <f t="shared" si="71"/>
        <v>551106</v>
      </c>
    </row>
    <row r="2276" spans="1:17" ht="12.75" customHeight="1">
      <c r="A2276" s="57">
        <v>551107</v>
      </c>
      <c r="B2276" s="58" t="s">
        <v>2816</v>
      </c>
      <c r="C2276" s="57">
        <v>55000</v>
      </c>
      <c r="D2276" s="57">
        <v>510000</v>
      </c>
      <c r="E2276" s="57"/>
      <c r="F2276" s="57">
        <v>551107</v>
      </c>
      <c r="G2276" s="58"/>
      <c r="H2276" s="38"/>
      <c r="I2276" s="93" t="str">
        <f t="shared" si="72"/>
        <v/>
      </c>
      <c r="Q2276" s="93" t="str">
        <f t="shared" si="71"/>
        <v>551107</v>
      </c>
    </row>
    <row r="2277" spans="1:17" ht="12.75" customHeight="1">
      <c r="A2277" s="57">
        <v>551108</v>
      </c>
      <c r="B2277" s="58" t="s">
        <v>2817</v>
      </c>
      <c r="C2277" s="57">
        <v>55000</v>
      </c>
      <c r="D2277" s="57">
        <v>510000</v>
      </c>
      <c r="E2277" s="57"/>
      <c r="F2277" s="57">
        <v>551108</v>
      </c>
      <c r="G2277" s="58"/>
      <c r="H2277" s="38"/>
      <c r="I2277" s="93" t="str">
        <f t="shared" si="72"/>
        <v/>
      </c>
      <c r="Q2277" s="93" t="str">
        <f t="shared" si="71"/>
        <v>551108</v>
      </c>
    </row>
    <row r="2278" spans="1:17" ht="12.75" customHeight="1">
      <c r="A2278" s="57">
        <v>551109</v>
      </c>
      <c r="B2278" s="58" t="s">
        <v>2818</v>
      </c>
      <c r="C2278" s="57">
        <v>55000</v>
      </c>
      <c r="D2278" s="57">
        <v>510000</v>
      </c>
      <c r="E2278" s="57"/>
      <c r="F2278" s="57">
        <v>551109</v>
      </c>
      <c r="G2278" s="58"/>
      <c r="H2278" s="38"/>
      <c r="I2278" s="93" t="str">
        <f t="shared" si="72"/>
        <v/>
      </c>
      <c r="Q2278" s="93" t="str">
        <f t="shared" si="71"/>
        <v>551109</v>
      </c>
    </row>
    <row r="2279" spans="1:17" ht="12.75" customHeight="1">
      <c r="A2279" s="57">
        <v>551110</v>
      </c>
      <c r="B2279" s="58" t="s">
        <v>2819</v>
      </c>
      <c r="C2279" s="57">
        <v>55000</v>
      </c>
      <c r="D2279" s="57">
        <v>510000</v>
      </c>
      <c r="E2279" s="57"/>
      <c r="F2279" s="57">
        <v>551110</v>
      </c>
      <c r="G2279" s="58"/>
      <c r="H2279" s="38"/>
      <c r="I2279" s="93" t="str">
        <f t="shared" si="72"/>
        <v/>
      </c>
      <c r="Q2279" s="93" t="str">
        <f t="shared" si="71"/>
        <v>551110</v>
      </c>
    </row>
    <row r="2280" spans="1:17" ht="12.75" customHeight="1">
      <c r="A2280" s="57">
        <v>551111</v>
      </c>
      <c r="B2280" s="58" t="s">
        <v>2820</v>
      </c>
      <c r="C2280" s="57">
        <v>55000</v>
      </c>
      <c r="D2280" s="57">
        <v>510000</v>
      </c>
      <c r="E2280" s="57"/>
      <c r="F2280" s="57">
        <v>551111</v>
      </c>
      <c r="G2280" s="58"/>
      <c r="H2280" s="38"/>
      <c r="I2280" s="93" t="str">
        <f t="shared" si="72"/>
        <v/>
      </c>
      <c r="Q2280" s="93" t="str">
        <f t="shared" si="71"/>
        <v>551111</v>
      </c>
    </row>
    <row r="2281" spans="1:17" ht="12.75" customHeight="1">
      <c r="A2281" s="57">
        <v>551112</v>
      </c>
      <c r="B2281" s="58" t="s">
        <v>2821</v>
      </c>
      <c r="C2281" s="57">
        <v>55000</v>
      </c>
      <c r="D2281" s="57">
        <v>510000</v>
      </c>
      <c r="E2281" s="57"/>
      <c r="F2281" s="57">
        <v>551112</v>
      </c>
      <c r="G2281" s="58"/>
      <c r="H2281" s="38"/>
      <c r="I2281" s="93" t="str">
        <f t="shared" si="72"/>
        <v/>
      </c>
      <c r="Q2281" s="93" t="str">
        <f t="shared" si="71"/>
        <v>551112</v>
      </c>
    </row>
    <row r="2282" spans="1:17" ht="12.75" customHeight="1">
      <c r="A2282" s="57">
        <v>551113</v>
      </c>
      <c r="B2282" s="58" t="s">
        <v>2822</v>
      </c>
      <c r="C2282" s="57">
        <v>55000</v>
      </c>
      <c r="D2282" s="57">
        <v>510000</v>
      </c>
      <c r="E2282" s="57"/>
      <c r="F2282" s="57">
        <v>551113</v>
      </c>
      <c r="G2282" s="58"/>
      <c r="H2282" s="38"/>
      <c r="I2282" s="93" t="str">
        <f t="shared" si="72"/>
        <v/>
      </c>
      <c r="Q2282" s="93" t="str">
        <f t="shared" si="71"/>
        <v>551113</v>
      </c>
    </row>
    <row r="2283" spans="1:17" ht="12.75" customHeight="1">
      <c r="A2283" s="57">
        <v>551114</v>
      </c>
      <c r="B2283" s="58" t="s">
        <v>5660</v>
      </c>
      <c r="C2283" s="57">
        <v>55000</v>
      </c>
      <c r="D2283" s="57">
        <v>510000</v>
      </c>
      <c r="E2283" s="57"/>
      <c r="F2283" s="57">
        <v>551114</v>
      </c>
      <c r="G2283" s="58"/>
      <c r="H2283" s="38"/>
      <c r="I2283" s="93" t="str">
        <f t="shared" si="72"/>
        <v/>
      </c>
      <c r="Q2283" s="93" t="str">
        <f t="shared" si="71"/>
        <v>551114</v>
      </c>
    </row>
    <row r="2284" spans="1:17" ht="12.75" customHeight="1">
      <c r="A2284" s="57">
        <v>551116</v>
      </c>
      <c r="B2284" s="111" t="s">
        <v>5869</v>
      </c>
      <c r="C2284" s="57">
        <v>55000</v>
      </c>
      <c r="D2284" s="57">
        <v>510000</v>
      </c>
      <c r="E2284" s="57"/>
      <c r="F2284" s="57">
        <v>551116</v>
      </c>
      <c r="G2284" s="58"/>
      <c r="H2284" s="38"/>
      <c r="I2284" s="93" t="str">
        <f t="shared" si="72"/>
        <v/>
      </c>
      <c r="Q2284" s="93" t="str">
        <f t="shared" si="71"/>
        <v>551116</v>
      </c>
    </row>
    <row r="2285" spans="1:17" ht="12.75" customHeight="1">
      <c r="A2285" s="57">
        <v>551118</v>
      </c>
      <c r="B2285" s="58" t="s">
        <v>3778</v>
      </c>
      <c r="C2285" s="57">
        <v>55000</v>
      </c>
      <c r="D2285" s="57">
        <v>510000</v>
      </c>
      <c r="E2285" s="57"/>
      <c r="F2285" s="57">
        <v>551118</v>
      </c>
      <c r="G2285" s="58"/>
      <c r="H2285" s="38"/>
      <c r="I2285" s="93" t="str">
        <f t="shared" si="72"/>
        <v/>
      </c>
      <c r="Q2285" s="93" t="str">
        <f t="shared" si="71"/>
        <v>551118</v>
      </c>
    </row>
    <row r="2286" spans="1:17" ht="12.75" customHeight="1">
      <c r="A2286" s="57">
        <v>551119</v>
      </c>
      <c r="B2286" s="58" t="s">
        <v>3779</v>
      </c>
      <c r="C2286" s="57">
        <v>55000</v>
      </c>
      <c r="D2286" s="57">
        <v>510000</v>
      </c>
      <c r="E2286" s="57"/>
      <c r="F2286" s="57">
        <v>551119</v>
      </c>
      <c r="G2286" s="58"/>
      <c r="H2286" s="38"/>
      <c r="I2286" s="93" t="str">
        <f t="shared" si="72"/>
        <v/>
      </c>
      <c r="Q2286" s="93" t="str">
        <f t="shared" si="71"/>
        <v>551119</v>
      </c>
    </row>
    <row r="2287" spans="1:17" ht="12.75" customHeight="1">
      <c r="A2287" s="57">
        <v>551121</v>
      </c>
      <c r="B2287" s="58" t="s">
        <v>3780</v>
      </c>
      <c r="C2287" s="57">
        <v>55000</v>
      </c>
      <c r="D2287" s="57">
        <v>510000</v>
      </c>
      <c r="E2287" s="57"/>
      <c r="F2287" s="57">
        <v>551121</v>
      </c>
      <c r="G2287" s="58"/>
      <c r="H2287" s="38"/>
      <c r="I2287" s="93" t="str">
        <f t="shared" si="72"/>
        <v/>
      </c>
      <c r="Q2287" s="93" t="str">
        <f t="shared" si="71"/>
        <v>551121</v>
      </c>
    </row>
    <row r="2288" spans="1:17" ht="12.75" customHeight="1">
      <c r="A2288" s="57">
        <v>551123</v>
      </c>
      <c r="B2288" s="58" t="s">
        <v>1244</v>
      </c>
      <c r="C2288" s="57">
        <v>55000</v>
      </c>
      <c r="D2288" s="57">
        <v>510000</v>
      </c>
      <c r="E2288" s="57"/>
      <c r="F2288" s="57">
        <v>551123</v>
      </c>
      <c r="G2288" s="58"/>
      <c r="H2288" s="38"/>
      <c r="I2288" s="93" t="str">
        <f t="shared" si="72"/>
        <v/>
      </c>
      <c r="Q2288" s="93" t="str">
        <f t="shared" si="71"/>
        <v>551123</v>
      </c>
    </row>
    <row r="2289" spans="1:17" ht="13.4" customHeight="1">
      <c r="A2289" s="57">
        <v>551126</v>
      </c>
      <c r="B2289" s="58" t="s">
        <v>5661</v>
      </c>
      <c r="C2289" s="57">
        <v>55000</v>
      </c>
      <c r="D2289" s="57">
        <v>510000</v>
      </c>
      <c r="E2289" s="57"/>
      <c r="F2289" s="57">
        <v>551126</v>
      </c>
      <c r="G2289" s="58"/>
      <c r="H2289" s="38"/>
      <c r="I2289" s="93" t="str">
        <f t="shared" si="72"/>
        <v/>
      </c>
      <c r="Q2289" s="93" t="str">
        <f t="shared" si="71"/>
        <v>551126</v>
      </c>
    </row>
    <row r="2290" spans="1:17" ht="12.75" customHeight="1">
      <c r="A2290" s="57">
        <v>551127</v>
      </c>
      <c r="B2290" s="58" t="s">
        <v>1245</v>
      </c>
      <c r="C2290" s="57">
        <v>55000</v>
      </c>
      <c r="D2290" s="57">
        <v>510000</v>
      </c>
      <c r="E2290" s="57"/>
      <c r="F2290" s="57">
        <v>551127</v>
      </c>
      <c r="G2290" s="58"/>
      <c r="H2290" s="38"/>
      <c r="I2290" s="93" t="str">
        <f t="shared" si="72"/>
        <v/>
      </c>
      <c r="Q2290" s="93" t="str">
        <f t="shared" si="71"/>
        <v>551127</v>
      </c>
    </row>
    <row r="2291" spans="1:17" ht="12.75" customHeight="1">
      <c r="A2291" s="57">
        <v>551128</v>
      </c>
      <c r="B2291" s="58" t="s">
        <v>1246</v>
      </c>
      <c r="C2291" s="57">
        <v>55000</v>
      </c>
      <c r="D2291" s="57">
        <v>510000</v>
      </c>
      <c r="E2291" s="57"/>
      <c r="F2291" s="57">
        <v>551128</v>
      </c>
      <c r="G2291" s="58"/>
      <c r="H2291" s="38"/>
      <c r="I2291" s="93" t="str">
        <f t="shared" si="72"/>
        <v/>
      </c>
      <c r="Q2291" s="93" t="str">
        <f t="shared" si="71"/>
        <v>551128</v>
      </c>
    </row>
    <row r="2292" spans="1:17" ht="12.75" customHeight="1">
      <c r="A2292" s="57">
        <v>551129</v>
      </c>
      <c r="B2292" s="58" t="s">
        <v>3397</v>
      </c>
      <c r="C2292" s="57">
        <v>55000</v>
      </c>
      <c r="D2292" s="57">
        <v>510000</v>
      </c>
      <c r="E2292" s="57"/>
      <c r="F2292" s="57">
        <v>551129</v>
      </c>
      <c r="G2292" s="58"/>
      <c r="H2292" s="38"/>
      <c r="I2292" s="93" t="str">
        <f t="shared" si="72"/>
        <v/>
      </c>
      <c r="Q2292" s="93" t="str">
        <f t="shared" si="71"/>
        <v>551129</v>
      </c>
    </row>
    <row r="2293" spans="1:17" ht="12.75" customHeight="1">
      <c r="A2293" s="57">
        <v>551130</v>
      </c>
      <c r="B2293" s="58" t="s">
        <v>3398</v>
      </c>
      <c r="C2293" s="57">
        <v>55000</v>
      </c>
      <c r="D2293" s="57">
        <v>510000</v>
      </c>
      <c r="E2293" s="57"/>
      <c r="F2293" s="57">
        <v>551130</v>
      </c>
      <c r="G2293" s="58"/>
      <c r="H2293" s="38"/>
      <c r="I2293" s="93" t="str">
        <f t="shared" si="72"/>
        <v/>
      </c>
      <c r="Q2293" s="93" t="str">
        <f t="shared" si="71"/>
        <v>551130</v>
      </c>
    </row>
    <row r="2294" spans="1:17" ht="12.75" customHeight="1">
      <c r="A2294" s="105">
        <v>551131</v>
      </c>
      <c r="B2294" s="38" t="s">
        <v>7024</v>
      </c>
      <c r="C2294" s="1055">
        <v>55000</v>
      </c>
      <c r="D2294" s="1055">
        <v>510000</v>
      </c>
      <c r="E2294" s="1055"/>
      <c r="F2294" s="1055">
        <v>551131</v>
      </c>
      <c r="G2294" s="38"/>
      <c r="H2294" s="38"/>
      <c r="I2294" s="93" t="str">
        <f t="shared" si="72"/>
        <v/>
      </c>
      <c r="Q2294" s="93" t="str">
        <f t="shared" si="71"/>
        <v>551131</v>
      </c>
    </row>
    <row r="2295" spans="1:17" ht="12.75" customHeight="1">
      <c r="A2295" s="57">
        <v>551132</v>
      </c>
      <c r="B2295" s="58" t="s">
        <v>3399</v>
      </c>
      <c r="C2295" s="57">
        <v>55000</v>
      </c>
      <c r="D2295" s="57">
        <v>510000</v>
      </c>
      <c r="E2295" s="57"/>
      <c r="F2295" s="57">
        <v>551132</v>
      </c>
      <c r="G2295" s="58"/>
      <c r="H2295" s="38"/>
      <c r="I2295" s="93" t="str">
        <f t="shared" si="72"/>
        <v/>
      </c>
      <c r="Q2295" s="93" t="str">
        <f t="shared" si="71"/>
        <v>551132</v>
      </c>
    </row>
    <row r="2296" spans="1:17" ht="12.75" customHeight="1">
      <c r="A2296" s="57">
        <v>551133</v>
      </c>
      <c r="B2296" s="58" t="s">
        <v>3400</v>
      </c>
      <c r="C2296" s="57">
        <v>55000</v>
      </c>
      <c r="D2296" s="57">
        <v>510000</v>
      </c>
      <c r="E2296" s="57"/>
      <c r="F2296" s="57">
        <v>551133</v>
      </c>
      <c r="G2296" s="58"/>
      <c r="H2296" s="38"/>
      <c r="I2296" s="93" t="str">
        <f t="shared" si="72"/>
        <v/>
      </c>
      <c r="Q2296" s="93" t="str">
        <f t="shared" si="71"/>
        <v>551133</v>
      </c>
    </row>
    <row r="2297" spans="1:17" ht="12.75" customHeight="1">
      <c r="A2297" s="57">
        <v>551134</v>
      </c>
      <c r="B2297" s="58" t="s">
        <v>3401</v>
      </c>
      <c r="C2297" s="57">
        <v>55000</v>
      </c>
      <c r="D2297" s="57">
        <v>510000</v>
      </c>
      <c r="E2297" s="57"/>
      <c r="F2297" s="57">
        <v>551134</v>
      </c>
      <c r="G2297" s="58"/>
      <c r="H2297" s="38"/>
      <c r="I2297" s="93" t="str">
        <f t="shared" si="72"/>
        <v/>
      </c>
      <c r="Q2297" s="93" t="str">
        <f t="shared" si="71"/>
        <v>551134</v>
      </c>
    </row>
    <row r="2298" spans="1:17" ht="12.75" customHeight="1">
      <c r="A2298" s="57">
        <v>551136</v>
      </c>
      <c r="B2298" s="58" t="s">
        <v>3402</v>
      </c>
      <c r="C2298" s="57">
        <v>55000</v>
      </c>
      <c r="D2298" s="57">
        <v>510000</v>
      </c>
      <c r="E2298" s="57"/>
      <c r="F2298" s="57">
        <v>551136</v>
      </c>
      <c r="G2298" s="58"/>
      <c r="H2298" s="38"/>
      <c r="I2298" s="93" t="str">
        <f t="shared" si="72"/>
        <v/>
      </c>
      <c r="Q2298" s="93" t="str">
        <f t="shared" si="71"/>
        <v>551136</v>
      </c>
    </row>
    <row r="2299" spans="1:17" ht="12.75" customHeight="1">
      <c r="A2299" s="57">
        <v>551137</v>
      </c>
      <c r="B2299" s="58" t="s">
        <v>3403</v>
      </c>
      <c r="C2299" s="57">
        <v>55000</v>
      </c>
      <c r="D2299" s="57">
        <v>510000</v>
      </c>
      <c r="E2299" s="57"/>
      <c r="F2299" s="57">
        <v>551137</v>
      </c>
      <c r="G2299" s="58"/>
      <c r="H2299" s="38"/>
      <c r="I2299" s="93" t="str">
        <f t="shared" si="72"/>
        <v/>
      </c>
      <c r="Q2299" s="93" t="str">
        <f t="shared" si="71"/>
        <v>551137</v>
      </c>
    </row>
    <row r="2300" spans="1:17" ht="12.75" customHeight="1">
      <c r="A2300" s="57">
        <v>551138</v>
      </c>
      <c r="B2300" s="58" t="s">
        <v>3404</v>
      </c>
      <c r="C2300" s="57">
        <v>55000</v>
      </c>
      <c r="D2300" s="57">
        <v>510000</v>
      </c>
      <c r="E2300" s="57"/>
      <c r="F2300" s="57">
        <v>551138</v>
      </c>
      <c r="G2300" s="58"/>
      <c r="H2300" s="38"/>
      <c r="I2300" s="93" t="str">
        <f t="shared" si="72"/>
        <v/>
      </c>
      <c r="Q2300" s="93" t="str">
        <f t="shared" si="71"/>
        <v>551138</v>
      </c>
    </row>
    <row r="2301" spans="1:17" ht="12.75" customHeight="1">
      <c r="A2301" s="57">
        <v>551139</v>
      </c>
      <c r="B2301" s="58" t="s">
        <v>3405</v>
      </c>
      <c r="C2301" s="57">
        <v>55000</v>
      </c>
      <c r="D2301" s="57">
        <v>510000</v>
      </c>
      <c r="E2301" s="57"/>
      <c r="F2301" s="57">
        <v>551139</v>
      </c>
      <c r="G2301" s="58"/>
      <c r="H2301" s="38"/>
      <c r="I2301" s="93" t="str">
        <f t="shared" si="72"/>
        <v/>
      </c>
      <c r="Q2301" s="93" t="str">
        <f t="shared" si="71"/>
        <v>551139</v>
      </c>
    </row>
    <row r="2302" spans="1:17" ht="12.75" customHeight="1">
      <c r="A2302" s="57">
        <v>551140</v>
      </c>
      <c r="B2302" s="58" t="s">
        <v>3406</v>
      </c>
      <c r="C2302" s="57">
        <v>55000</v>
      </c>
      <c r="D2302" s="57">
        <v>510000</v>
      </c>
      <c r="E2302" s="57"/>
      <c r="F2302" s="57">
        <v>551140</v>
      </c>
      <c r="G2302" s="58"/>
      <c r="H2302" s="38"/>
      <c r="I2302" s="93" t="str">
        <f t="shared" si="72"/>
        <v/>
      </c>
      <c r="Q2302" s="93" t="str">
        <f t="shared" si="71"/>
        <v>551140</v>
      </c>
    </row>
    <row r="2303" spans="1:17" ht="12.75" customHeight="1">
      <c r="A2303" s="57">
        <v>551142</v>
      </c>
      <c r="B2303" s="103" t="s">
        <v>5206</v>
      </c>
      <c r="C2303" s="57">
        <v>55000</v>
      </c>
      <c r="D2303" s="57">
        <v>510000</v>
      </c>
      <c r="E2303" s="57"/>
      <c r="F2303" s="57">
        <v>551142</v>
      </c>
      <c r="G2303" s="58"/>
      <c r="H2303" s="38"/>
      <c r="I2303" s="93" t="str">
        <f t="shared" si="72"/>
        <v/>
      </c>
      <c r="Q2303" s="93" t="str">
        <f t="shared" si="71"/>
        <v>551142</v>
      </c>
    </row>
    <row r="2304" spans="1:17" ht="12.75" customHeight="1">
      <c r="A2304" s="57">
        <v>551143</v>
      </c>
      <c r="B2304" s="58" t="s">
        <v>3407</v>
      </c>
      <c r="C2304" s="57">
        <v>55000</v>
      </c>
      <c r="D2304" s="57">
        <v>510000</v>
      </c>
      <c r="E2304" s="57"/>
      <c r="F2304" s="57">
        <v>551143</v>
      </c>
      <c r="G2304" s="58"/>
      <c r="H2304" s="38"/>
      <c r="I2304" s="93" t="str">
        <f t="shared" si="72"/>
        <v/>
      </c>
      <c r="Q2304" s="93" t="str">
        <f t="shared" si="71"/>
        <v>551143</v>
      </c>
    </row>
    <row r="2305" spans="1:17" ht="12.75" customHeight="1">
      <c r="A2305" s="57">
        <v>551144</v>
      </c>
      <c r="B2305" s="58" t="s">
        <v>3408</v>
      </c>
      <c r="C2305" s="57">
        <v>55000</v>
      </c>
      <c r="D2305" s="57">
        <v>510000</v>
      </c>
      <c r="E2305" s="57"/>
      <c r="F2305" s="57">
        <v>551144</v>
      </c>
      <c r="G2305" s="58"/>
      <c r="H2305" s="38"/>
      <c r="I2305" s="93" t="str">
        <f t="shared" si="72"/>
        <v/>
      </c>
      <c r="Q2305" s="93" t="str">
        <f t="shared" si="71"/>
        <v>551144</v>
      </c>
    </row>
    <row r="2306" spans="1:17" ht="12.75" customHeight="1">
      <c r="A2306" s="57">
        <v>551145</v>
      </c>
      <c r="B2306" s="58" t="s">
        <v>3409</v>
      </c>
      <c r="C2306" s="57">
        <v>55000</v>
      </c>
      <c r="D2306" s="57">
        <v>510000</v>
      </c>
      <c r="E2306" s="57"/>
      <c r="F2306" s="57">
        <v>551145</v>
      </c>
      <c r="G2306" s="58"/>
      <c r="H2306" s="38"/>
      <c r="I2306" s="93" t="str">
        <f t="shared" si="72"/>
        <v/>
      </c>
      <c r="Q2306" s="93" t="str">
        <f t="shared" si="71"/>
        <v>551145</v>
      </c>
    </row>
    <row r="2307" spans="1:17" ht="12.75" customHeight="1">
      <c r="A2307" s="57">
        <v>551148</v>
      </c>
      <c r="B2307" s="58" t="s">
        <v>3410</v>
      </c>
      <c r="C2307" s="57">
        <v>55000</v>
      </c>
      <c r="D2307" s="57">
        <v>510000</v>
      </c>
      <c r="E2307" s="57"/>
      <c r="F2307" s="57">
        <v>551148</v>
      </c>
      <c r="G2307" s="58"/>
      <c r="H2307" s="38"/>
      <c r="I2307" s="93" t="str">
        <f t="shared" si="72"/>
        <v/>
      </c>
      <c r="Q2307" s="93" t="str">
        <f t="shared" si="71"/>
        <v>551148</v>
      </c>
    </row>
    <row r="2308" spans="1:17" ht="12.75" customHeight="1">
      <c r="A2308" s="57">
        <v>551149</v>
      </c>
      <c r="B2308" s="58" t="s">
        <v>3411</v>
      </c>
      <c r="C2308" s="57">
        <v>55000</v>
      </c>
      <c r="D2308" s="57">
        <v>510000</v>
      </c>
      <c r="E2308" s="57"/>
      <c r="F2308" s="57">
        <v>551149</v>
      </c>
      <c r="G2308" s="58"/>
      <c r="H2308" s="38"/>
      <c r="I2308" s="93" t="str">
        <f t="shared" si="72"/>
        <v/>
      </c>
      <c r="Q2308" s="93" t="str">
        <f t="shared" si="71"/>
        <v>551149</v>
      </c>
    </row>
    <row r="2309" spans="1:17" ht="12.75" customHeight="1">
      <c r="A2309" s="57">
        <v>551150</v>
      </c>
      <c r="B2309" s="58" t="s">
        <v>2121</v>
      </c>
      <c r="C2309" s="57">
        <v>55000</v>
      </c>
      <c r="D2309" s="57">
        <v>510000</v>
      </c>
      <c r="E2309" s="57"/>
      <c r="F2309" s="57">
        <v>551150</v>
      </c>
      <c r="G2309" s="58"/>
      <c r="H2309" s="38"/>
      <c r="I2309" s="93" t="str">
        <f t="shared" si="72"/>
        <v/>
      </c>
      <c r="Q2309" s="93" t="str">
        <f t="shared" si="71"/>
        <v>551150</v>
      </c>
    </row>
    <row r="2310" spans="1:17" ht="12.75" customHeight="1">
      <c r="A2310" s="57">
        <v>551152</v>
      </c>
      <c r="B2310" s="103" t="s">
        <v>7046</v>
      </c>
      <c r="C2310" s="57">
        <v>55000</v>
      </c>
      <c r="D2310" s="57">
        <v>510000</v>
      </c>
      <c r="E2310" s="57"/>
      <c r="F2310" s="57">
        <v>551152</v>
      </c>
      <c r="G2310" s="58"/>
      <c r="H2310" s="38"/>
      <c r="I2310" s="93" t="str">
        <f t="shared" si="72"/>
        <v/>
      </c>
      <c r="Q2310" s="93" t="str">
        <f t="shared" si="71"/>
        <v>551152</v>
      </c>
    </row>
    <row r="2311" spans="1:17" ht="12.75" customHeight="1">
      <c r="A2311" s="57">
        <v>551153</v>
      </c>
      <c r="B2311" s="58" t="s">
        <v>3412</v>
      </c>
      <c r="C2311" s="57">
        <v>55000</v>
      </c>
      <c r="D2311" s="57">
        <v>510000</v>
      </c>
      <c r="E2311" s="57"/>
      <c r="F2311" s="57">
        <v>551153</v>
      </c>
      <c r="G2311" s="58"/>
      <c r="H2311" s="38"/>
      <c r="I2311" s="93" t="str">
        <f t="shared" si="72"/>
        <v/>
      </c>
      <c r="Q2311" s="93" t="str">
        <f t="shared" si="71"/>
        <v>551153</v>
      </c>
    </row>
    <row r="2312" spans="1:17" ht="12.75" customHeight="1">
      <c r="A2312" s="57">
        <v>551154</v>
      </c>
      <c r="B2312" s="58" t="s">
        <v>2895</v>
      </c>
      <c r="C2312" s="57">
        <v>55000</v>
      </c>
      <c r="D2312" s="57">
        <v>510000</v>
      </c>
      <c r="E2312" s="57"/>
      <c r="F2312" s="57">
        <v>551154</v>
      </c>
      <c r="G2312" s="58"/>
      <c r="H2312" s="38"/>
      <c r="I2312" s="93" t="str">
        <f t="shared" si="72"/>
        <v/>
      </c>
      <c r="Q2312" s="93" t="str">
        <f t="shared" si="71"/>
        <v>551154</v>
      </c>
    </row>
    <row r="2313" spans="1:17" ht="12.75" customHeight="1">
      <c r="A2313" s="105">
        <v>551156</v>
      </c>
      <c r="B2313" s="38" t="s">
        <v>7019</v>
      </c>
      <c r="C2313" s="1055">
        <v>55000</v>
      </c>
      <c r="D2313" s="1055">
        <v>510000</v>
      </c>
      <c r="E2313" s="1055"/>
      <c r="F2313" s="1055">
        <v>551156</v>
      </c>
      <c r="G2313" s="38"/>
      <c r="H2313" s="38"/>
      <c r="I2313" s="93" t="str">
        <f t="shared" si="72"/>
        <v/>
      </c>
      <c r="Q2313" s="93" t="str">
        <f t="shared" si="71"/>
        <v>551156</v>
      </c>
    </row>
    <row r="2314" spans="1:17" ht="12.75" customHeight="1">
      <c r="A2314" s="101">
        <v>551157</v>
      </c>
      <c r="B2314" s="52" t="s">
        <v>1609</v>
      </c>
      <c r="C2314" s="129">
        <v>55000</v>
      </c>
      <c r="D2314" s="129">
        <v>510000</v>
      </c>
      <c r="E2314" s="129"/>
      <c r="F2314" s="129">
        <v>551157</v>
      </c>
      <c r="G2314" s="52"/>
      <c r="H2314" s="38"/>
      <c r="I2314" s="93" t="str">
        <f t="shared" si="72"/>
        <v/>
      </c>
      <c r="Q2314" s="93" t="str">
        <f t="shared" si="71"/>
        <v>551157</v>
      </c>
    </row>
    <row r="2315" spans="1:17" ht="12.75" customHeight="1">
      <c r="A2315" s="57">
        <v>551158</v>
      </c>
      <c r="B2315" s="58" t="s">
        <v>2896</v>
      </c>
      <c r="C2315" s="57">
        <v>55000</v>
      </c>
      <c r="D2315" s="57">
        <v>510000</v>
      </c>
      <c r="E2315" s="57"/>
      <c r="F2315" s="57">
        <v>551158</v>
      </c>
      <c r="G2315" s="58"/>
      <c r="H2315" s="38"/>
      <c r="I2315" s="93" t="str">
        <f t="shared" si="72"/>
        <v/>
      </c>
      <c r="Q2315" s="93" t="str">
        <f t="shared" si="71"/>
        <v>551158</v>
      </c>
    </row>
    <row r="2316" spans="1:17" ht="12.75" customHeight="1">
      <c r="A2316" s="57">
        <v>551159</v>
      </c>
      <c r="B2316" s="58" t="s">
        <v>2897</v>
      </c>
      <c r="C2316" s="57">
        <v>55000</v>
      </c>
      <c r="D2316" s="57">
        <v>510000</v>
      </c>
      <c r="E2316" s="57"/>
      <c r="F2316" s="57">
        <v>551159</v>
      </c>
      <c r="G2316" s="58"/>
      <c r="H2316" s="38"/>
      <c r="I2316" s="93" t="str">
        <f t="shared" si="72"/>
        <v/>
      </c>
      <c r="Q2316" s="93" t="str">
        <f t="shared" si="71"/>
        <v>551159</v>
      </c>
    </row>
    <row r="2317" spans="1:17" ht="12.75" customHeight="1">
      <c r="A2317" s="101">
        <v>551160</v>
      </c>
      <c r="B2317" s="103" t="s">
        <v>4841</v>
      </c>
      <c r="C2317" s="57">
        <v>55000</v>
      </c>
      <c r="D2317" s="57">
        <v>510000</v>
      </c>
      <c r="E2317" s="57"/>
      <c r="F2317" s="57">
        <v>551160</v>
      </c>
      <c r="G2317" s="58"/>
      <c r="H2317" s="38"/>
      <c r="I2317" s="93" t="str">
        <f t="shared" si="72"/>
        <v/>
      </c>
      <c r="Q2317" s="93" t="str">
        <f t="shared" si="71"/>
        <v>551160</v>
      </c>
    </row>
    <row r="2318" spans="1:17" ht="12.75" customHeight="1">
      <c r="A2318" s="101">
        <v>551161</v>
      </c>
      <c r="B2318" s="103" t="s">
        <v>6152</v>
      </c>
      <c r="C2318" s="57">
        <v>55000</v>
      </c>
      <c r="D2318" s="57">
        <v>510000</v>
      </c>
      <c r="E2318" s="57"/>
      <c r="F2318" s="57">
        <v>551161</v>
      </c>
      <c r="G2318" s="58"/>
      <c r="H2318" s="38"/>
      <c r="I2318" s="93" t="str">
        <f t="shared" si="72"/>
        <v/>
      </c>
      <c r="Q2318" s="93" t="str">
        <f t="shared" ref="Q2318:Q2381" si="73">TEXT($A2318,0)</f>
        <v>551161</v>
      </c>
    </row>
    <row r="2319" spans="1:17" ht="12.75" customHeight="1">
      <c r="A2319" s="105">
        <v>551164</v>
      </c>
      <c r="B2319" s="38" t="s">
        <v>4882</v>
      </c>
      <c r="C2319" s="1055">
        <v>55000</v>
      </c>
      <c r="D2319" s="1055">
        <v>510000</v>
      </c>
      <c r="E2319" s="1055"/>
      <c r="F2319" s="1055">
        <v>551164</v>
      </c>
      <c r="G2319" s="38"/>
      <c r="H2319" s="38"/>
      <c r="I2319" s="93" t="str">
        <f t="shared" si="72"/>
        <v/>
      </c>
      <c r="N2319" s="58"/>
      <c r="O2319" s="58"/>
      <c r="Q2319" s="93" t="str">
        <f t="shared" si="73"/>
        <v>551164</v>
      </c>
    </row>
    <row r="2320" spans="1:17" ht="12.75" customHeight="1">
      <c r="A2320" s="57">
        <v>551167</v>
      </c>
      <c r="B2320" s="58" t="s">
        <v>2898</v>
      </c>
      <c r="C2320" s="57">
        <v>55000</v>
      </c>
      <c r="D2320" s="57">
        <v>510000</v>
      </c>
      <c r="E2320" s="57"/>
      <c r="F2320" s="57">
        <v>551167</v>
      </c>
      <c r="G2320" s="58"/>
      <c r="H2320" s="38"/>
      <c r="I2320" s="93" t="str">
        <f t="shared" si="72"/>
        <v/>
      </c>
      <c r="Q2320" s="93" t="str">
        <f t="shared" si="73"/>
        <v>551167</v>
      </c>
    </row>
    <row r="2321" spans="1:16382" ht="12.75" customHeight="1">
      <c r="A2321" s="105">
        <v>551168</v>
      </c>
      <c r="B2321" s="38" t="s">
        <v>4883</v>
      </c>
      <c r="C2321" s="410">
        <v>55000</v>
      </c>
      <c r="D2321" s="410">
        <v>510000</v>
      </c>
      <c r="E2321" s="410"/>
      <c r="F2321" s="410">
        <v>551168</v>
      </c>
      <c r="G2321" s="38"/>
      <c r="H2321" s="38"/>
      <c r="I2321" s="93" t="str">
        <f t="shared" si="72"/>
        <v/>
      </c>
      <c r="M2321" s="58"/>
      <c r="Q2321" s="93" t="str">
        <f t="shared" si="73"/>
        <v>551168</v>
      </c>
    </row>
    <row r="2322" spans="1:16382" ht="12.75" customHeight="1">
      <c r="A2322" s="105">
        <v>551169</v>
      </c>
      <c r="B2322" s="103" t="s">
        <v>3944</v>
      </c>
      <c r="C2322" s="1055">
        <v>55000</v>
      </c>
      <c r="D2322" s="1055">
        <v>510000</v>
      </c>
      <c r="E2322" s="1055"/>
      <c r="F2322" s="1055">
        <v>551169</v>
      </c>
      <c r="G2322" s="38"/>
      <c r="H2322" s="38"/>
      <c r="I2322" s="93" t="str">
        <f t="shared" si="72"/>
        <v/>
      </c>
      <c r="P2322" s="58"/>
      <c r="Q2322" s="93" t="str">
        <f t="shared" si="73"/>
        <v>551169</v>
      </c>
    </row>
    <row r="2323" spans="1:16382" ht="12.75" customHeight="1">
      <c r="A2323" s="57">
        <v>551170</v>
      </c>
      <c r="B2323" s="103" t="s">
        <v>5569</v>
      </c>
      <c r="C2323" s="464">
        <v>55000</v>
      </c>
      <c r="D2323" s="464">
        <v>510000</v>
      </c>
      <c r="E2323" s="464"/>
      <c r="F2323" s="57">
        <v>551168</v>
      </c>
      <c r="G2323" s="58"/>
      <c r="H2323" s="38"/>
      <c r="I2323" s="93" t="str">
        <f t="shared" si="72"/>
        <v/>
      </c>
      <c r="Q2323" s="93" t="str">
        <f t="shared" si="73"/>
        <v>551170</v>
      </c>
    </row>
    <row r="2324" spans="1:16382" ht="12.75" customHeight="1">
      <c r="A2324" s="57">
        <v>551172</v>
      </c>
      <c r="B2324" s="58" t="s">
        <v>2899</v>
      </c>
      <c r="C2324" s="57">
        <v>55000</v>
      </c>
      <c r="D2324" s="57">
        <v>510000</v>
      </c>
      <c r="E2324" s="57"/>
      <c r="F2324" s="57">
        <v>551172</v>
      </c>
      <c r="G2324" s="58"/>
      <c r="H2324" s="38"/>
      <c r="I2324" s="93" t="str">
        <f t="shared" si="72"/>
        <v/>
      </c>
      <c r="Q2324" s="93" t="str">
        <f t="shared" si="73"/>
        <v>551172</v>
      </c>
      <c r="R2324" s="58"/>
      <c r="S2324" s="58"/>
      <c r="T2324" s="58"/>
      <c r="U2324" s="58"/>
      <c r="V2324" s="58"/>
      <c r="W2324" s="58"/>
      <c r="X2324" s="58"/>
      <c r="Y2324" s="58"/>
      <c r="Z2324" s="58"/>
      <c r="AA2324" s="58"/>
      <c r="AB2324" s="58"/>
      <c r="AC2324" s="58"/>
      <c r="AD2324" s="58"/>
      <c r="AE2324" s="58"/>
      <c r="AF2324" s="58"/>
      <c r="AG2324" s="58"/>
      <c r="AH2324" s="58"/>
      <c r="AI2324" s="58"/>
      <c r="AJ2324" s="58"/>
      <c r="AK2324" s="58"/>
      <c r="AL2324" s="58"/>
      <c r="AM2324" s="58"/>
      <c r="AN2324" s="58"/>
      <c r="AO2324" s="58"/>
      <c r="AP2324" s="58"/>
      <c r="AQ2324" s="58"/>
      <c r="AR2324" s="58"/>
      <c r="AS2324" s="58"/>
      <c r="AT2324" s="58"/>
      <c r="AU2324" s="58"/>
      <c r="AV2324" s="58"/>
      <c r="AW2324" s="58"/>
      <c r="AX2324" s="58"/>
      <c r="AY2324" s="58"/>
      <c r="AZ2324" s="58"/>
      <c r="BA2324" s="58"/>
      <c r="BB2324" s="58"/>
      <c r="BC2324" s="58"/>
      <c r="BD2324" s="58"/>
      <c r="BE2324" s="58"/>
      <c r="BF2324" s="58"/>
      <c r="BG2324" s="58"/>
      <c r="BH2324" s="58"/>
      <c r="BI2324" s="58"/>
      <c r="BJ2324" s="58"/>
      <c r="BK2324" s="58"/>
      <c r="BL2324" s="58"/>
      <c r="BM2324" s="58"/>
      <c r="BN2324" s="58"/>
      <c r="BO2324" s="58"/>
      <c r="BP2324" s="58"/>
      <c r="BQ2324" s="58"/>
      <c r="BR2324" s="58"/>
      <c r="BS2324" s="58"/>
      <c r="BT2324" s="58"/>
      <c r="BU2324" s="58"/>
      <c r="BV2324" s="58"/>
      <c r="BW2324" s="58"/>
      <c r="BX2324" s="58"/>
      <c r="BY2324" s="58"/>
      <c r="BZ2324" s="58"/>
      <c r="CA2324" s="58"/>
      <c r="CB2324" s="58"/>
      <c r="CC2324" s="58"/>
      <c r="CD2324" s="58"/>
      <c r="CE2324" s="58"/>
      <c r="CF2324" s="58"/>
      <c r="CG2324" s="58"/>
      <c r="CH2324" s="58"/>
      <c r="CI2324" s="58"/>
      <c r="CJ2324" s="58"/>
      <c r="CK2324" s="58"/>
      <c r="CL2324" s="58"/>
      <c r="CM2324" s="58"/>
      <c r="CN2324" s="58"/>
      <c r="CO2324" s="58"/>
      <c r="CP2324" s="58"/>
      <c r="CQ2324" s="58"/>
      <c r="CR2324" s="58"/>
      <c r="CS2324" s="58"/>
      <c r="CT2324" s="58"/>
      <c r="CU2324" s="58"/>
      <c r="CV2324" s="58"/>
      <c r="CW2324" s="58"/>
      <c r="CX2324" s="58"/>
      <c r="CY2324" s="58"/>
      <c r="CZ2324" s="58"/>
      <c r="DA2324" s="58"/>
      <c r="DB2324" s="58"/>
      <c r="DC2324" s="58"/>
      <c r="DD2324" s="58"/>
      <c r="DE2324" s="58"/>
      <c r="DF2324" s="58"/>
      <c r="DG2324" s="58"/>
      <c r="DH2324" s="58"/>
      <c r="DI2324" s="58"/>
      <c r="DJ2324" s="58"/>
      <c r="DK2324" s="58"/>
      <c r="DL2324" s="58"/>
      <c r="DM2324" s="58"/>
      <c r="DN2324" s="58"/>
      <c r="DO2324" s="58"/>
      <c r="DP2324" s="58"/>
      <c r="DQ2324" s="58"/>
      <c r="DR2324" s="58"/>
      <c r="DS2324" s="58"/>
      <c r="DT2324" s="58"/>
      <c r="DU2324" s="58"/>
      <c r="DV2324" s="58"/>
      <c r="DW2324" s="58"/>
      <c r="DX2324" s="58"/>
      <c r="DY2324" s="58"/>
      <c r="DZ2324" s="58"/>
      <c r="EA2324" s="58"/>
      <c r="EB2324" s="58"/>
      <c r="EC2324" s="58"/>
      <c r="ED2324" s="58"/>
      <c r="EE2324" s="58"/>
      <c r="EF2324" s="58"/>
      <c r="EG2324" s="58"/>
      <c r="EH2324" s="58"/>
      <c r="EI2324" s="58"/>
      <c r="EJ2324" s="58"/>
      <c r="EK2324" s="58"/>
      <c r="EL2324" s="58"/>
      <c r="EM2324" s="58"/>
      <c r="EN2324" s="58"/>
      <c r="EO2324" s="58"/>
      <c r="EP2324" s="58"/>
      <c r="EQ2324" s="58"/>
      <c r="ER2324" s="58"/>
      <c r="ES2324" s="58"/>
      <c r="ET2324" s="58"/>
      <c r="EU2324" s="58"/>
      <c r="EV2324" s="58"/>
      <c r="EW2324" s="58"/>
      <c r="EX2324" s="58"/>
      <c r="EY2324" s="58"/>
      <c r="EZ2324" s="58"/>
      <c r="FA2324" s="58"/>
      <c r="FB2324" s="58"/>
      <c r="FC2324" s="58"/>
      <c r="FD2324" s="58"/>
      <c r="FE2324" s="58"/>
      <c r="FF2324" s="58"/>
      <c r="FG2324" s="58"/>
      <c r="FH2324" s="58"/>
      <c r="FI2324" s="58"/>
      <c r="FJ2324" s="58"/>
      <c r="FK2324" s="58"/>
      <c r="FL2324" s="58"/>
      <c r="FM2324" s="58"/>
      <c r="FN2324" s="58"/>
      <c r="FO2324" s="58"/>
      <c r="FP2324" s="58"/>
      <c r="FQ2324" s="58"/>
      <c r="FR2324" s="58"/>
      <c r="FS2324" s="58"/>
      <c r="FT2324" s="58"/>
      <c r="FU2324" s="58"/>
      <c r="FV2324" s="58"/>
      <c r="FW2324" s="58"/>
      <c r="FX2324" s="58"/>
      <c r="FY2324" s="58"/>
      <c r="FZ2324" s="58"/>
      <c r="GA2324" s="58"/>
      <c r="GB2324" s="58"/>
      <c r="GC2324" s="58"/>
      <c r="GD2324" s="58"/>
      <c r="GE2324" s="58"/>
      <c r="GF2324" s="58"/>
      <c r="GG2324" s="58"/>
      <c r="GH2324" s="58"/>
      <c r="GI2324" s="58"/>
      <c r="GJ2324" s="58"/>
      <c r="GK2324" s="58"/>
      <c r="GL2324" s="58"/>
      <c r="GM2324" s="58"/>
      <c r="GN2324" s="58"/>
      <c r="GO2324" s="58"/>
      <c r="GP2324" s="58"/>
      <c r="GQ2324" s="58"/>
      <c r="GR2324" s="58"/>
      <c r="GS2324" s="58"/>
      <c r="GT2324" s="58"/>
      <c r="GU2324" s="58"/>
      <c r="GV2324" s="58"/>
      <c r="GW2324" s="58"/>
      <c r="GX2324" s="58"/>
      <c r="GY2324" s="58"/>
      <c r="GZ2324" s="58"/>
      <c r="HA2324" s="58"/>
      <c r="HB2324" s="58"/>
      <c r="HC2324" s="58"/>
      <c r="HD2324" s="58"/>
      <c r="HE2324" s="58"/>
      <c r="HF2324" s="58"/>
      <c r="HG2324" s="58"/>
      <c r="HH2324" s="58"/>
      <c r="HI2324" s="58"/>
      <c r="HJ2324" s="58"/>
      <c r="HK2324" s="58"/>
      <c r="HL2324" s="58"/>
      <c r="HM2324" s="58"/>
      <c r="HN2324" s="58"/>
      <c r="HO2324" s="58"/>
      <c r="HP2324" s="58"/>
      <c r="HQ2324" s="58"/>
      <c r="HR2324" s="58"/>
      <c r="HS2324" s="58"/>
      <c r="HT2324" s="58"/>
      <c r="HU2324" s="58"/>
      <c r="HV2324" s="58"/>
      <c r="HW2324" s="58"/>
      <c r="HX2324" s="58"/>
      <c r="HY2324" s="58"/>
      <c r="HZ2324" s="58"/>
      <c r="IA2324" s="58"/>
      <c r="IB2324" s="58"/>
      <c r="IC2324" s="58"/>
      <c r="ID2324" s="58"/>
      <c r="IE2324" s="58"/>
      <c r="IF2324" s="58"/>
      <c r="IG2324" s="58"/>
      <c r="IH2324" s="58"/>
      <c r="II2324" s="58"/>
      <c r="IJ2324" s="58"/>
      <c r="IK2324" s="58"/>
      <c r="IL2324" s="58"/>
      <c r="IM2324" s="58"/>
      <c r="IN2324" s="58"/>
      <c r="IO2324" s="58"/>
      <c r="IP2324" s="58"/>
      <c r="IQ2324" s="58"/>
      <c r="IR2324" s="58"/>
      <c r="IS2324" s="58"/>
      <c r="IT2324" s="58"/>
      <c r="IU2324" s="58"/>
      <c r="IV2324" s="58"/>
      <c r="IW2324" s="58"/>
      <c r="IX2324" s="58"/>
      <c r="IY2324" s="58"/>
      <c r="IZ2324" s="58"/>
      <c r="JA2324" s="58"/>
      <c r="JB2324" s="58"/>
      <c r="JC2324" s="58"/>
      <c r="JD2324" s="58"/>
      <c r="JE2324" s="58"/>
      <c r="JF2324" s="58"/>
      <c r="JG2324" s="58"/>
      <c r="JH2324" s="58"/>
      <c r="JI2324" s="58"/>
      <c r="JJ2324" s="58"/>
      <c r="JK2324" s="58"/>
      <c r="JL2324" s="58"/>
      <c r="JM2324" s="58"/>
      <c r="JN2324" s="58"/>
      <c r="JO2324" s="58"/>
      <c r="JP2324" s="58"/>
      <c r="JQ2324" s="58"/>
      <c r="JR2324" s="58"/>
      <c r="JS2324" s="58"/>
      <c r="JT2324" s="58"/>
      <c r="JU2324" s="58"/>
      <c r="JV2324" s="58"/>
      <c r="JW2324" s="58"/>
      <c r="JX2324" s="58"/>
      <c r="JY2324" s="58"/>
      <c r="JZ2324" s="58"/>
      <c r="KA2324" s="58"/>
      <c r="KB2324" s="58"/>
      <c r="KC2324" s="58"/>
      <c r="KD2324" s="58"/>
      <c r="KE2324" s="58"/>
      <c r="KF2324" s="58"/>
      <c r="KG2324" s="58"/>
      <c r="KH2324" s="58"/>
      <c r="KI2324" s="58"/>
      <c r="KJ2324" s="58"/>
      <c r="KK2324" s="58"/>
      <c r="KL2324" s="58"/>
      <c r="KM2324" s="58"/>
      <c r="KN2324" s="58"/>
      <c r="KO2324" s="58"/>
      <c r="KP2324" s="58"/>
      <c r="KQ2324" s="58"/>
      <c r="KR2324" s="58"/>
      <c r="KS2324" s="58"/>
      <c r="KT2324" s="58"/>
      <c r="KU2324" s="58"/>
      <c r="KV2324" s="58"/>
      <c r="KW2324" s="58"/>
      <c r="KX2324" s="58"/>
      <c r="KY2324" s="58"/>
      <c r="KZ2324" s="58"/>
      <c r="LA2324" s="58"/>
      <c r="LB2324" s="58"/>
      <c r="LC2324" s="58"/>
      <c r="LD2324" s="58"/>
      <c r="LE2324" s="58"/>
      <c r="LF2324" s="58"/>
      <c r="LG2324" s="58"/>
      <c r="LH2324" s="58"/>
      <c r="LI2324" s="58"/>
      <c r="LJ2324" s="58"/>
      <c r="LK2324" s="58"/>
      <c r="LL2324" s="58"/>
      <c r="LM2324" s="58"/>
      <c r="LN2324" s="58"/>
      <c r="LO2324" s="58"/>
      <c r="LP2324" s="58"/>
      <c r="LQ2324" s="58"/>
      <c r="LR2324" s="58"/>
      <c r="LS2324" s="58"/>
      <c r="LT2324" s="58"/>
      <c r="LU2324" s="58"/>
      <c r="LV2324" s="58"/>
      <c r="LW2324" s="58"/>
      <c r="LX2324" s="58"/>
      <c r="LY2324" s="58"/>
      <c r="LZ2324" s="58"/>
      <c r="MA2324" s="58"/>
      <c r="MB2324" s="58"/>
      <c r="MC2324" s="58"/>
      <c r="MD2324" s="58"/>
      <c r="ME2324" s="58"/>
      <c r="MF2324" s="58"/>
      <c r="MG2324" s="58"/>
      <c r="MH2324" s="58"/>
      <c r="MI2324" s="58"/>
      <c r="MJ2324" s="58"/>
      <c r="MK2324" s="58"/>
      <c r="ML2324" s="58"/>
      <c r="MM2324" s="58"/>
      <c r="MN2324" s="58"/>
      <c r="MO2324" s="58"/>
      <c r="MP2324" s="58"/>
      <c r="MQ2324" s="58"/>
      <c r="MR2324" s="58"/>
      <c r="MS2324" s="58"/>
      <c r="MT2324" s="58"/>
      <c r="MU2324" s="58"/>
      <c r="MV2324" s="58"/>
      <c r="MW2324" s="58"/>
      <c r="MX2324" s="58"/>
      <c r="MY2324" s="58"/>
      <c r="MZ2324" s="58"/>
      <c r="NA2324" s="58"/>
      <c r="NB2324" s="58"/>
      <c r="NC2324" s="58"/>
      <c r="ND2324" s="58"/>
      <c r="NE2324" s="58"/>
      <c r="NF2324" s="58"/>
      <c r="NG2324" s="58"/>
      <c r="NH2324" s="58"/>
      <c r="NI2324" s="58"/>
      <c r="NJ2324" s="58"/>
      <c r="NK2324" s="58"/>
      <c r="NL2324" s="58"/>
      <c r="NM2324" s="58"/>
      <c r="NN2324" s="58"/>
      <c r="NO2324" s="58"/>
      <c r="NP2324" s="58"/>
      <c r="NQ2324" s="58"/>
      <c r="NR2324" s="58"/>
      <c r="NS2324" s="58"/>
      <c r="NT2324" s="58"/>
      <c r="NU2324" s="58"/>
      <c r="NV2324" s="58"/>
      <c r="NW2324" s="58"/>
      <c r="NX2324" s="58"/>
      <c r="NY2324" s="58"/>
      <c r="NZ2324" s="58"/>
      <c r="OA2324" s="58"/>
      <c r="OB2324" s="58"/>
      <c r="OC2324" s="58"/>
      <c r="OD2324" s="58"/>
      <c r="OE2324" s="58"/>
      <c r="OF2324" s="58"/>
      <c r="OG2324" s="58"/>
      <c r="OH2324" s="58"/>
      <c r="OI2324" s="58"/>
      <c r="OJ2324" s="58"/>
      <c r="OK2324" s="58"/>
      <c r="OL2324" s="58"/>
      <c r="OM2324" s="58"/>
      <c r="ON2324" s="58"/>
      <c r="OO2324" s="58"/>
      <c r="OP2324" s="58"/>
      <c r="OQ2324" s="58"/>
      <c r="OR2324" s="58"/>
      <c r="OS2324" s="58"/>
      <c r="OT2324" s="58"/>
      <c r="OU2324" s="58"/>
      <c r="OV2324" s="58"/>
      <c r="OW2324" s="58"/>
      <c r="OX2324" s="58"/>
      <c r="OY2324" s="58"/>
      <c r="OZ2324" s="58"/>
      <c r="PA2324" s="58"/>
      <c r="PB2324" s="58"/>
      <c r="PC2324" s="58"/>
      <c r="PD2324" s="58"/>
      <c r="PE2324" s="58"/>
      <c r="PF2324" s="58"/>
      <c r="PG2324" s="58"/>
      <c r="PH2324" s="58"/>
      <c r="PI2324" s="58"/>
      <c r="PJ2324" s="58"/>
      <c r="PK2324" s="58"/>
      <c r="PL2324" s="58"/>
      <c r="PM2324" s="58"/>
      <c r="PN2324" s="58"/>
      <c r="PO2324" s="58"/>
      <c r="PP2324" s="58"/>
      <c r="PQ2324" s="58"/>
      <c r="PR2324" s="58"/>
      <c r="PS2324" s="58"/>
      <c r="PT2324" s="58"/>
      <c r="PU2324" s="58"/>
      <c r="PV2324" s="58"/>
      <c r="PW2324" s="58"/>
      <c r="PX2324" s="58"/>
      <c r="PY2324" s="58"/>
      <c r="PZ2324" s="58"/>
      <c r="QA2324" s="58"/>
      <c r="QB2324" s="58"/>
      <c r="QC2324" s="58"/>
      <c r="QD2324" s="58"/>
      <c r="QE2324" s="58"/>
      <c r="QF2324" s="58"/>
      <c r="QG2324" s="58"/>
      <c r="QH2324" s="58"/>
      <c r="QI2324" s="58"/>
      <c r="QJ2324" s="58"/>
      <c r="QK2324" s="58"/>
      <c r="QL2324" s="58"/>
      <c r="QM2324" s="58"/>
      <c r="QN2324" s="58"/>
      <c r="QO2324" s="58"/>
      <c r="QP2324" s="58"/>
      <c r="QQ2324" s="58"/>
      <c r="QR2324" s="58"/>
      <c r="QS2324" s="58"/>
      <c r="QT2324" s="58"/>
      <c r="QU2324" s="58"/>
      <c r="QV2324" s="58"/>
      <c r="QW2324" s="58"/>
      <c r="QX2324" s="58"/>
      <c r="QY2324" s="58"/>
      <c r="QZ2324" s="58"/>
      <c r="RA2324" s="58"/>
      <c r="RB2324" s="58"/>
      <c r="RC2324" s="58"/>
      <c r="RD2324" s="58"/>
      <c r="RE2324" s="58"/>
      <c r="RF2324" s="58"/>
      <c r="RG2324" s="58"/>
      <c r="RH2324" s="58"/>
      <c r="RI2324" s="58"/>
      <c r="RJ2324" s="58"/>
      <c r="RK2324" s="58"/>
      <c r="RL2324" s="58"/>
      <c r="RM2324" s="58"/>
      <c r="RN2324" s="58"/>
      <c r="RO2324" s="58"/>
      <c r="RP2324" s="58"/>
      <c r="RQ2324" s="58"/>
      <c r="RR2324" s="58"/>
      <c r="RS2324" s="58"/>
      <c r="RT2324" s="58"/>
      <c r="RU2324" s="58"/>
      <c r="RV2324" s="58"/>
      <c r="RW2324" s="58"/>
      <c r="RX2324" s="58"/>
      <c r="RY2324" s="58"/>
      <c r="RZ2324" s="58"/>
      <c r="SA2324" s="58"/>
      <c r="SB2324" s="58"/>
      <c r="SC2324" s="58"/>
      <c r="SD2324" s="58"/>
      <c r="SE2324" s="58"/>
      <c r="SF2324" s="58"/>
      <c r="SG2324" s="58"/>
      <c r="SH2324" s="58"/>
      <c r="SI2324" s="58"/>
      <c r="SJ2324" s="58"/>
      <c r="SK2324" s="58"/>
      <c r="SL2324" s="58"/>
      <c r="SM2324" s="58"/>
      <c r="SN2324" s="58"/>
      <c r="SO2324" s="58"/>
      <c r="SP2324" s="58"/>
      <c r="SQ2324" s="58"/>
      <c r="SR2324" s="58"/>
      <c r="SS2324" s="58"/>
      <c r="ST2324" s="58"/>
      <c r="SU2324" s="58"/>
      <c r="SV2324" s="58"/>
      <c r="SW2324" s="58"/>
      <c r="SX2324" s="58"/>
      <c r="SY2324" s="58"/>
      <c r="SZ2324" s="58"/>
      <c r="TA2324" s="58"/>
      <c r="TB2324" s="58"/>
      <c r="TC2324" s="58"/>
      <c r="TD2324" s="58"/>
      <c r="TE2324" s="58"/>
      <c r="TF2324" s="58"/>
      <c r="TG2324" s="58"/>
      <c r="TH2324" s="58"/>
      <c r="TI2324" s="58"/>
      <c r="TJ2324" s="58"/>
      <c r="TK2324" s="58"/>
      <c r="TL2324" s="58"/>
      <c r="TM2324" s="58"/>
      <c r="TN2324" s="58"/>
      <c r="TO2324" s="58"/>
      <c r="TP2324" s="58"/>
      <c r="TQ2324" s="58"/>
      <c r="TR2324" s="58"/>
      <c r="TS2324" s="58"/>
      <c r="TT2324" s="58"/>
      <c r="TU2324" s="58"/>
      <c r="TV2324" s="58"/>
      <c r="TW2324" s="58"/>
      <c r="TX2324" s="58"/>
      <c r="TY2324" s="58"/>
      <c r="TZ2324" s="58"/>
      <c r="UA2324" s="58"/>
      <c r="UB2324" s="58"/>
      <c r="UC2324" s="58"/>
      <c r="UD2324" s="58"/>
      <c r="UE2324" s="58"/>
      <c r="UF2324" s="58"/>
      <c r="UG2324" s="58"/>
      <c r="UH2324" s="58"/>
      <c r="UI2324" s="58"/>
      <c r="UJ2324" s="58"/>
      <c r="UK2324" s="58"/>
      <c r="UL2324" s="58"/>
      <c r="UM2324" s="58"/>
      <c r="UN2324" s="58"/>
      <c r="UO2324" s="58"/>
      <c r="UP2324" s="58"/>
      <c r="UQ2324" s="58"/>
      <c r="UR2324" s="58"/>
      <c r="US2324" s="58"/>
      <c r="UT2324" s="58"/>
      <c r="UU2324" s="58"/>
      <c r="UV2324" s="58"/>
      <c r="UW2324" s="58"/>
      <c r="UX2324" s="58"/>
      <c r="UY2324" s="58"/>
      <c r="UZ2324" s="58"/>
      <c r="VA2324" s="58"/>
      <c r="VB2324" s="58"/>
      <c r="VC2324" s="58"/>
      <c r="VD2324" s="58"/>
      <c r="VE2324" s="58"/>
      <c r="VF2324" s="58"/>
      <c r="VG2324" s="58"/>
      <c r="VH2324" s="58"/>
      <c r="VI2324" s="58"/>
      <c r="VJ2324" s="58"/>
      <c r="VK2324" s="58"/>
      <c r="VL2324" s="58"/>
      <c r="VM2324" s="58"/>
      <c r="VN2324" s="58"/>
      <c r="VO2324" s="58"/>
      <c r="VP2324" s="58"/>
      <c r="VQ2324" s="58"/>
      <c r="VR2324" s="58"/>
      <c r="VS2324" s="58"/>
      <c r="VT2324" s="58"/>
      <c r="VU2324" s="58"/>
      <c r="VV2324" s="58"/>
      <c r="VW2324" s="58"/>
      <c r="VX2324" s="58"/>
      <c r="VY2324" s="58"/>
      <c r="VZ2324" s="58"/>
      <c r="WA2324" s="58"/>
      <c r="WB2324" s="58"/>
      <c r="WC2324" s="58"/>
      <c r="WD2324" s="58"/>
      <c r="WE2324" s="58"/>
      <c r="WF2324" s="58"/>
      <c r="WG2324" s="58"/>
      <c r="WH2324" s="58"/>
      <c r="WI2324" s="58"/>
      <c r="WJ2324" s="58"/>
      <c r="WK2324" s="58"/>
      <c r="WL2324" s="58"/>
      <c r="WM2324" s="58"/>
      <c r="WN2324" s="58"/>
      <c r="WO2324" s="58"/>
      <c r="WP2324" s="58"/>
      <c r="WQ2324" s="58"/>
      <c r="WR2324" s="58"/>
      <c r="WS2324" s="58"/>
      <c r="WT2324" s="58"/>
      <c r="WU2324" s="58"/>
      <c r="WV2324" s="58"/>
      <c r="WW2324" s="58"/>
      <c r="WX2324" s="58"/>
      <c r="WY2324" s="58"/>
      <c r="WZ2324" s="58"/>
      <c r="XA2324" s="58"/>
      <c r="XB2324" s="58"/>
      <c r="XC2324" s="58"/>
      <c r="XD2324" s="58"/>
      <c r="XE2324" s="58"/>
      <c r="XF2324" s="58"/>
      <c r="XG2324" s="58"/>
      <c r="XH2324" s="58"/>
      <c r="XI2324" s="58"/>
      <c r="XJ2324" s="58"/>
      <c r="XK2324" s="58"/>
      <c r="XL2324" s="58"/>
      <c r="XM2324" s="58"/>
      <c r="XN2324" s="58"/>
      <c r="XO2324" s="58"/>
      <c r="XP2324" s="58"/>
      <c r="XQ2324" s="58"/>
      <c r="XR2324" s="58"/>
      <c r="XS2324" s="58"/>
      <c r="XT2324" s="58"/>
      <c r="XU2324" s="58"/>
      <c r="XV2324" s="58"/>
      <c r="XW2324" s="58"/>
      <c r="XX2324" s="58"/>
      <c r="XY2324" s="58"/>
      <c r="XZ2324" s="58"/>
      <c r="YA2324" s="58"/>
      <c r="YB2324" s="58"/>
      <c r="YC2324" s="58"/>
      <c r="YD2324" s="58"/>
      <c r="YE2324" s="58"/>
      <c r="YF2324" s="58"/>
      <c r="YG2324" s="58"/>
      <c r="YH2324" s="58"/>
      <c r="YI2324" s="58"/>
      <c r="YJ2324" s="58"/>
      <c r="YK2324" s="58"/>
      <c r="YL2324" s="58"/>
      <c r="YM2324" s="58"/>
      <c r="YN2324" s="58"/>
      <c r="YO2324" s="58"/>
      <c r="YP2324" s="58"/>
      <c r="YQ2324" s="58"/>
      <c r="YR2324" s="58"/>
      <c r="YS2324" s="58"/>
      <c r="YT2324" s="58"/>
      <c r="YU2324" s="58"/>
      <c r="YV2324" s="58"/>
      <c r="YW2324" s="58"/>
      <c r="YX2324" s="58"/>
      <c r="YY2324" s="58"/>
      <c r="YZ2324" s="58"/>
      <c r="ZA2324" s="58"/>
      <c r="ZB2324" s="58"/>
      <c r="ZC2324" s="58"/>
      <c r="ZD2324" s="58"/>
      <c r="ZE2324" s="58"/>
      <c r="ZF2324" s="58"/>
      <c r="ZG2324" s="58"/>
      <c r="ZH2324" s="58"/>
      <c r="ZI2324" s="58"/>
      <c r="ZJ2324" s="58"/>
      <c r="ZK2324" s="58"/>
      <c r="ZL2324" s="58"/>
      <c r="ZM2324" s="58"/>
      <c r="ZN2324" s="58"/>
      <c r="ZO2324" s="58"/>
      <c r="ZP2324" s="58"/>
      <c r="ZQ2324" s="58"/>
      <c r="ZR2324" s="58"/>
      <c r="ZS2324" s="58"/>
      <c r="ZT2324" s="58"/>
      <c r="ZU2324" s="58"/>
      <c r="ZV2324" s="58"/>
      <c r="ZW2324" s="58"/>
      <c r="ZX2324" s="58"/>
      <c r="ZY2324" s="58"/>
      <c r="ZZ2324" s="58"/>
      <c r="AAA2324" s="58"/>
      <c r="AAB2324" s="58"/>
      <c r="AAC2324" s="58"/>
      <c r="AAD2324" s="58"/>
      <c r="AAE2324" s="58"/>
      <c r="AAF2324" s="58"/>
      <c r="AAG2324" s="58"/>
      <c r="AAH2324" s="58"/>
      <c r="AAI2324" s="58"/>
      <c r="AAJ2324" s="58"/>
      <c r="AAK2324" s="58"/>
      <c r="AAL2324" s="58"/>
      <c r="AAM2324" s="58"/>
      <c r="AAN2324" s="58"/>
      <c r="AAO2324" s="58"/>
      <c r="AAP2324" s="58"/>
      <c r="AAQ2324" s="58"/>
      <c r="AAR2324" s="58"/>
      <c r="AAS2324" s="58"/>
      <c r="AAT2324" s="58"/>
      <c r="AAU2324" s="58"/>
      <c r="AAV2324" s="58"/>
      <c r="AAW2324" s="58"/>
      <c r="AAX2324" s="58"/>
      <c r="AAY2324" s="58"/>
      <c r="AAZ2324" s="58"/>
      <c r="ABA2324" s="58"/>
      <c r="ABB2324" s="58"/>
      <c r="ABC2324" s="58"/>
      <c r="ABD2324" s="58"/>
      <c r="ABE2324" s="58"/>
      <c r="ABF2324" s="58"/>
      <c r="ABG2324" s="58"/>
      <c r="ABH2324" s="58"/>
      <c r="ABI2324" s="58"/>
      <c r="ABJ2324" s="58"/>
      <c r="ABK2324" s="58"/>
      <c r="ABL2324" s="58"/>
      <c r="ABM2324" s="58"/>
      <c r="ABN2324" s="58"/>
      <c r="ABO2324" s="58"/>
      <c r="ABP2324" s="58"/>
      <c r="ABQ2324" s="58"/>
      <c r="ABR2324" s="58"/>
      <c r="ABS2324" s="58"/>
      <c r="ABT2324" s="58"/>
      <c r="ABU2324" s="58"/>
      <c r="ABV2324" s="58"/>
      <c r="ABW2324" s="58"/>
      <c r="ABX2324" s="58"/>
      <c r="ABY2324" s="58"/>
      <c r="ABZ2324" s="58"/>
      <c r="ACA2324" s="58"/>
      <c r="ACB2324" s="58"/>
      <c r="ACC2324" s="58"/>
      <c r="ACD2324" s="58"/>
      <c r="ACE2324" s="58"/>
      <c r="ACF2324" s="58"/>
      <c r="ACG2324" s="58"/>
      <c r="ACH2324" s="58"/>
      <c r="ACI2324" s="58"/>
      <c r="ACJ2324" s="58"/>
      <c r="ACK2324" s="58"/>
      <c r="ACL2324" s="58"/>
      <c r="ACM2324" s="58"/>
      <c r="ACN2324" s="58"/>
      <c r="ACO2324" s="58"/>
      <c r="ACP2324" s="58"/>
      <c r="ACQ2324" s="58"/>
      <c r="ACR2324" s="58"/>
      <c r="ACS2324" s="58"/>
      <c r="ACT2324" s="58"/>
      <c r="ACU2324" s="58"/>
      <c r="ACV2324" s="58"/>
      <c r="ACW2324" s="58"/>
      <c r="ACX2324" s="58"/>
      <c r="ACY2324" s="58"/>
      <c r="ACZ2324" s="58"/>
      <c r="ADA2324" s="58"/>
      <c r="ADB2324" s="58"/>
      <c r="ADC2324" s="58"/>
      <c r="ADD2324" s="58"/>
      <c r="ADE2324" s="58"/>
      <c r="ADF2324" s="58"/>
      <c r="ADG2324" s="58"/>
      <c r="ADH2324" s="58"/>
      <c r="ADI2324" s="58"/>
      <c r="ADJ2324" s="58"/>
      <c r="ADK2324" s="58"/>
      <c r="ADL2324" s="58"/>
      <c r="ADM2324" s="58"/>
      <c r="ADN2324" s="58"/>
      <c r="ADO2324" s="58"/>
      <c r="ADP2324" s="58"/>
      <c r="ADQ2324" s="58"/>
      <c r="ADR2324" s="58"/>
      <c r="ADS2324" s="58"/>
      <c r="ADT2324" s="58"/>
      <c r="ADU2324" s="58"/>
      <c r="ADV2324" s="58"/>
      <c r="ADW2324" s="58"/>
      <c r="ADX2324" s="58"/>
      <c r="ADY2324" s="58"/>
      <c r="ADZ2324" s="58"/>
      <c r="AEA2324" s="58"/>
      <c r="AEB2324" s="58"/>
      <c r="AEC2324" s="58"/>
      <c r="AED2324" s="58"/>
      <c r="AEE2324" s="58"/>
      <c r="AEF2324" s="58"/>
      <c r="AEG2324" s="58"/>
      <c r="AEH2324" s="58"/>
      <c r="AEI2324" s="58"/>
      <c r="AEJ2324" s="58"/>
      <c r="AEK2324" s="58"/>
      <c r="AEL2324" s="58"/>
      <c r="AEM2324" s="58"/>
      <c r="AEN2324" s="58"/>
      <c r="AEO2324" s="58"/>
      <c r="AEP2324" s="58"/>
      <c r="AEQ2324" s="58"/>
      <c r="AER2324" s="58"/>
      <c r="AES2324" s="58"/>
      <c r="AET2324" s="58"/>
      <c r="AEU2324" s="58"/>
      <c r="AEV2324" s="58"/>
      <c r="AEW2324" s="58"/>
      <c r="AEX2324" s="58"/>
      <c r="AEY2324" s="58"/>
      <c r="AEZ2324" s="58"/>
      <c r="AFA2324" s="58"/>
      <c r="AFB2324" s="58"/>
      <c r="AFC2324" s="58"/>
      <c r="AFD2324" s="58"/>
      <c r="AFE2324" s="58"/>
      <c r="AFF2324" s="58"/>
      <c r="AFG2324" s="58"/>
      <c r="AFH2324" s="58"/>
      <c r="AFI2324" s="58"/>
      <c r="AFJ2324" s="58"/>
      <c r="AFK2324" s="58"/>
      <c r="AFL2324" s="58"/>
      <c r="AFM2324" s="58"/>
      <c r="AFN2324" s="58"/>
      <c r="AFO2324" s="58"/>
      <c r="AFP2324" s="58"/>
      <c r="AFQ2324" s="58"/>
      <c r="AFR2324" s="58"/>
      <c r="AFS2324" s="58"/>
      <c r="AFT2324" s="58"/>
      <c r="AFU2324" s="58"/>
      <c r="AFV2324" s="58"/>
      <c r="AFW2324" s="58"/>
      <c r="AFX2324" s="58"/>
      <c r="AFY2324" s="58"/>
      <c r="AFZ2324" s="58"/>
      <c r="AGA2324" s="58"/>
      <c r="AGB2324" s="58"/>
      <c r="AGC2324" s="58"/>
      <c r="AGD2324" s="58"/>
      <c r="AGE2324" s="58"/>
      <c r="AGF2324" s="58"/>
      <c r="AGG2324" s="58"/>
      <c r="AGH2324" s="58"/>
      <c r="AGI2324" s="58"/>
      <c r="AGJ2324" s="58"/>
      <c r="AGK2324" s="58"/>
      <c r="AGL2324" s="58"/>
      <c r="AGM2324" s="58"/>
      <c r="AGN2324" s="58"/>
      <c r="AGO2324" s="58"/>
      <c r="AGP2324" s="58"/>
      <c r="AGQ2324" s="58"/>
      <c r="AGR2324" s="58"/>
      <c r="AGS2324" s="58"/>
      <c r="AGT2324" s="58"/>
      <c r="AGU2324" s="58"/>
      <c r="AGV2324" s="58"/>
      <c r="AGW2324" s="58"/>
      <c r="AGX2324" s="58"/>
      <c r="AGY2324" s="58"/>
      <c r="AGZ2324" s="58"/>
      <c r="AHA2324" s="58"/>
      <c r="AHB2324" s="58"/>
      <c r="AHC2324" s="58"/>
      <c r="AHD2324" s="58"/>
      <c r="AHE2324" s="58"/>
      <c r="AHF2324" s="58"/>
      <c r="AHG2324" s="58"/>
      <c r="AHH2324" s="58"/>
      <c r="AHI2324" s="58"/>
      <c r="AHJ2324" s="58"/>
      <c r="AHK2324" s="58"/>
      <c r="AHL2324" s="58"/>
      <c r="AHM2324" s="58"/>
      <c r="AHN2324" s="58"/>
      <c r="AHO2324" s="58"/>
      <c r="AHP2324" s="58"/>
      <c r="AHQ2324" s="58"/>
      <c r="AHR2324" s="58"/>
      <c r="AHS2324" s="58"/>
      <c r="AHT2324" s="58"/>
      <c r="AHU2324" s="58"/>
      <c r="AHV2324" s="58"/>
      <c r="AHW2324" s="58"/>
      <c r="AHX2324" s="58"/>
      <c r="AHY2324" s="58"/>
      <c r="AHZ2324" s="58"/>
      <c r="AIA2324" s="58"/>
      <c r="AIB2324" s="58"/>
      <c r="AIC2324" s="58"/>
      <c r="AID2324" s="58"/>
      <c r="AIE2324" s="58"/>
      <c r="AIF2324" s="58"/>
      <c r="AIG2324" s="58"/>
      <c r="AIH2324" s="58"/>
      <c r="AII2324" s="58"/>
      <c r="AIJ2324" s="58"/>
      <c r="AIK2324" s="58"/>
      <c r="AIL2324" s="58"/>
      <c r="AIM2324" s="58"/>
      <c r="AIN2324" s="58"/>
      <c r="AIO2324" s="58"/>
      <c r="AIP2324" s="58"/>
      <c r="AIQ2324" s="58"/>
      <c r="AIR2324" s="58"/>
      <c r="AIS2324" s="58"/>
      <c r="AIT2324" s="58"/>
      <c r="AIU2324" s="58"/>
      <c r="AIV2324" s="58"/>
      <c r="AIW2324" s="58"/>
      <c r="AIX2324" s="58"/>
      <c r="AIY2324" s="58"/>
      <c r="AIZ2324" s="58"/>
      <c r="AJA2324" s="58"/>
      <c r="AJB2324" s="58"/>
      <c r="AJC2324" s="58"/>
      <c r="AJD2324" s="58"/>
      <c r="AJE2324" s="58"/>
      <c r="AJF2324" s="58"/>
      <c r="AJG2324" s="58"/>
      <c r="AJH2324" s="58"/>
      <c r="AJI2324" s="58"/>
      <c r="AJJ2324" s="58"/>
      <c r="AJK2324" s="58"/>
      <c r="AJL2324" s="58"/>
      <c r="AJM2324" s="58"/>
      <c r="AJN2324" s="58"/>
      <c r="AJO2324" s="58"/>
      <c r="AJP2324" s="58"/>
      <c r="AJQ2324" s="58"/>
      <c r="AJR2324" s="58"/>
      <c r="AJS2324" s="58"/>
      <c r="AJT2324" s="58"/>
      <c r="AJU2324" s="58"/>
      <c r="AJV2324" s="58"/>
      <c r="AJW2324" s="58"/>
      <c r="AJX2324" s="58"/>
      <c r="AJY2324" s="58"/>
      <c r="AJZ2324" s="58"/>
      <c r="AKA2324" s="58"/>
      <c r="AKB2324" s="58"/>
      <c r="AKC2324" s="58"/>
      <c r="AKD2324" s="58"/>
      <c r="AKE2324" s="58"/>
      <c r="AKF2324" s="58"/>
      <c r="AKG2324" s="58"/>
      <c r="AKH2324" s="58"/>
      <c r="AKI2324" s="58"/>
      <c r="AKJ2324" s="58"/>
      <c r="AKK2324" s="58"/>
      <c r="AKL2324" s="58"/>
      <c r="AKM2324" s="58"/>
      <c r="AKN2324" s="58"/>
      <c r="AKO2324" s="58"/>
      <c r="AKP2324" s="58"/>
      <c r="AKQ2324" s="58"/>
      <c r="AKR2324" s="58"/>
      <c r="AKS2324" s="58"/>
      <c r="AKT2324" s="58"/>
      <c r="AKU2324" s="58"/>
      <c r="AKV2324" s="58"/>
      <c r="AKW2324" s="58"/>
      <c r="AKX2324" s="58"/>
      <c r="AKY2324" s="58"/>
      <c r="AKZ2324" s="58"/>
      <c r="ALA2324" s="58"/>
      <c r="ALB2324" s="58"/>
      <c r="ALC2324" s="58"/>
      <c r="ALD2324" s="58"/>
      <c r="ALE2324" s="58"/>
      <c r="ALF2324" s="58"/>
      <c r="ALG2324" s="58"/>
      <c r="ALH2324" s="58"/>
      <c r="ALI2324" s="58"/>
      <c r="ALJ2324" s="58"/>
      <c r="ALK2324" s="58"/>
      <c r="ALL2324" s="58"/>
      <c r="ALM2324" s="58"/>
      <c r="ALN2324" s="58"/>
      <c r="ALO2324" s="58"/>
      <c r="ALP2324" s="58"/>
      <c r="ALQ2324" s="58"/>
      <c r="ALR2324" s="58"/>
      <c r="ALS2324" s="58"/>
      <c r="ALT2324" s="58"/>
      <c r="ALU2324" s="58"/>
      <c r="ALV2324" s="58"/>
      <c r="ALW2324" s="58"/>
      <c r="ALX2324" s="58"/>
      <c r="ALY2324" s="58"/>
      <c r="ALZ2324" s="58"/>
      <c r="AMA2324" s="58"/>
      <c r="AMB2324" s="58"/>
      <c r="AMC2324" s="58"/>
      <c r="AMD2324" s="58"/>
      <c r="AME2324" s="58"/>
      <c r="AMF2324" s="58"/>
      <c r="AMG2324" s="58"/>
      <c r="AMH2324" s="58"/>
      <c r="AMI2324" s="58"/>
      <c r="AMJ2324" s="58"/>
      <c r="AMK2324" s="58"/>
      <c r="AML2324" s="58"/>
      <c r="AMM2324" s="58"/>
      <c r="AMN2324" s="58"/>
      <c r="AMO2324" s="58"/>
      <c r="AMP2324" s="58"/>
      <c r="AMQ2324" s="58"/>
      <c r="AMR2324" s="58"/>
      <c r="AMS2324" s="58"/>
      <c r="AMT2324" s="58"/>
      <c r="AMU2324" s="58"/>
      <c r="AMV2324" s="58"/>
      <c r="AMW2324" s="58"/>
      <c r="AMX2324" s="58"/>
      <c r="AMY2324" s="58"/>
      <c r="AMZ2324" s="58"/>
      <c r="ANA2324" s="58"/>
      <c r="ANB2324" s="58"/>
      <c r="ANC2324" s="58"/>
      <c r="AND2324" s="58"/>
      <c r="ANE2324" s="58"/>
      <c r="ANF2324" s="58"/>
      <c r="ANG2324" s="58"/>
      <c r="ANH2324" s="58"/>
      <c r="ANI2324" s="58"/>
      <c r="ANJ2324" s="58"/>
      <c r="ANK2324" s="58"/>
      <c r="ANL2324" s="58"/>
      <c r="ANM2324" s="58"/>
      <c r="ANN2324" s="58"/>
      <c r="ANO2324" s="58"/>
      <c r="ANP2324" s="58"/>
      <c r="ANQ2324" s="58"/>
      <c r="ANR2324" s="58"/>
      <c r="ANS2324" s="58"/>
      <c r="ANT2324" s="58"/>
      <c r="ANU2324" s="58"/>
      <c r="ANV2324" s="58"/>
      <c r="ANW2324" s="58"/>
      <c r="ANX2324" s="58"/>
      <c r="ANY2324" s="58"/>
      <c r="ANZ2324" s="58"/>
      <c r="AOA2324" s="58"/>
      <c r="AOB2324" s="58"/>
      <c r="AOC2324" s="58"/>
      <c r="AOD2324" s="58"/>
      <c r="AOE2324" s="58"/>
      <c r="AOF2324" s="58"/>
      <c r="AOG2324" s="58"/>
      <c r="AOH2324" s="58"/>
      <c r="AOI2324" s="58"/>
      <c r="AOJ2324" s="58"/>
      <c r="AOK2324" s="58"/>
      <c r="AOL2324" s="58"/>
      <c r="AOM2324" s="58"/>
      <c r="AON2324" s="58"/>
      <c r="AOO2324" s="58"/>
      <c r="AOP2324" s="58"/>
      <c r="AOQ2324" s="58"/>
      <c r="AOR2324" s="58"/>
      <c r="AOS2324" s="58"/>
      <c r="AOT2324" s="58"/>
      <c r="AOU2324" s="58"/>
      <c r="AOV2324" s="58"/>
      <c r="AOW2324" s="58"/>
      <c r="AOX2324" s="58"/>
      <c r="AOY2324" s="58"/>
      <c r="AOZ2324" s="58"/>
      <c r="APA2324" s="58"/>
      <c r="APB2324" s="58"/>
      <c r="APC2324" s="58"/>
      <c r="APD2324" s="58"/>
      <c r="APE2324" s="58"/>
      <c r="APF2324" s="58"/>
      <c r="APG2324" s="58"/>
      <c r="APH2324" s="58"/>
      <c r="API2324" s="58"/>
      <c r="APJ2324" s="58"/>
      <c r="APK2324" s="58"/>
      <c r="APL2324" s="58"/>
      <c r="APM2324" s="58"/>
      <c r="APN2324" s="58"/>
      <c r="APO2324" s="58"/>
      <c r="APP2324" s="58"/>
      <c r="APQ2324" s="58"/>
      <c r="APR2324" s="58"/>
      <c r="APS2324" s="58"/>
      <c r="APT2324" s="58"/>
      <c r="APU2324" s="58"/>
      <c r="APV2324" s="58"/>
      <c r="APW2324" s="58"/>
      <c r="APX2324" s="58"/>
      <c r="APY2324" s="58"/>
      <c r="APZ2324" s="58"/>
      <c r="AQA2324" s="58"/>
      <c r="AQB2324" s="58"/>
      <c r="AQC2324" s="58"/>
      <c r="AQD2324" s="58"/>
      <c r="AQE2324" s="58"/>
      <c r="AQF2324" s="58"/>
      <c r="AQG2324" s="58"/>
      <c r="AQH2324" s="58"/>
      <c r="AQI2324" s="58"/>
      <c r="AQJ2324" s="58"/>
      <c r="AQK2324" s="58"/>
      <c r="AQL2324" s="58"/>
      <c r="AQM2324" s="58"/>
      <c r="AQN2324" s="58"/>
      <c r="AQO2324" s="58"/>
      <c r="AQP2324" s="58"/>
      <c r="AQQ2324" s="58"/>
      <c r="AQR2324" s="58"/>
      <c r="AQS2324" s="58"/>
      <c r="AQT2324" s="58"/>
      <c r="AQU2324" s="58"/>
      <c r="AQV2324" s="58"/>
      <c r="AQW2324" s="58"/>
      <c r="AQX2324" s="58"/>
      <c r="AQY2324" s="58"/>
      <c r="AQZ2324" s="58"/>
      <c r="ARA2324" s="58"/>
      <c r="ARB2324" s="58"/>
      <c r="ARC2324" s="58"/>
      <c r="ARD2324" s="58"/>
      <c r="ARE2324" s="58"/>
      <c r="ARF2324" s="58"/>
      <c r="ARG2324" s="58"/>
      <c r="ARH2324" s="58"/>
      <c r="ARI2324" s="58"/>
      <c r="ARJ2324" s="58"/>
      <c r="ARK2324" s="58"/>
      <c r="ARL2324" s="58"/>
      <c r="ARM2324" s="58"/>
      <c r="ARN2324" s="58"/>
      <c r="ARO2324" s="58"/>
      <c r="ARP2324" s="58"/>
      <c r="ARQ2324" s="58"/>
      <c r="ARR2324" s="58"/>
      <c r="ARS2324" s="58"/>
      <c r="ART2324" s="58"/>
      <c r="ARU2324" s="58"/>
      <c r="ARV2324" s="58"/>
      <c r="ARW2324" s="58"/>
      <c r="ARX2324" s="58"/>
      <c r="ARY2324" s="58"/>
      <c r="ARZ2324" s="58"/>
      <c r="ASA2324" s="58"/>
      <c r="ASB2324" s="58"/>
      <c r="ASC2324" s="58"/>
      <c r="ASD2324" s="58"/>
      <c r="ASE2324" s="58"/>
      <c r="ASF2324" s="58"/>
      <c r="ASG2324" s="58"/>
      <c r="ASH2324" s="58"/>
      <c r="ASI2324" s="58"/>
      <c r="ASJ2324" s="58"/>
      <c r="ASK2324" s="58"/>
      <c r="ASL2324" s="58"/>
      <c r="ASM2324" s="58"/>
      <c r="ASN2324" s="58"/>
      <c r="ASO2324" s="58"/>
      <c r="ASP2324" s="58"/>
      <c r="ASQ2324" s="58"/>
      <c r="ASR2324" s="58"/>
      <c r="ASS2324" s="58"/>
      <c r="AST2324" s="58"/>
      <c r="ASU2324" s="58"/>
      <c r="ASV2324" s="58"/>
      <c r="ASW2324" s="58"/>
      <c r="ASX2324" s="58"/>
      <c r="ASY2324" s="58"/>
      <c r="ASZ2324" s="58"/>
      <c r="ATA2324" s="58"/>
      <c r="ATB2324" s="58"/>
      <c r="ATC2324" s="58"/>
      <c r="ATD2324" s="58"/>
      <c r="ATE2324" s="58"/>
      <c r="ATF2324" s="58"/>
      <c r="ATG2324" s="58"/>
      <c r="ATH2324" s="58"/>
      <c r="ATI2324" s="58"/>
      <c r="ATJ2324" s="58"/>
      <c r="ATK2324" s="58"/>
      <c r="ATL2324" s="58"/>
      <c r="ATM2324" s="58"/>
      <c r="ATN2324" s="58"/>
      <c r="ATO2324" s="58"/>
      <c r="ATP2324" s="58"/>
      <c r="ATQ2324" s="58"/>
      <c r="ATR2324" s="58"/>
      <c r="ATS2324" s="58"/>
      <c r="ATT2324" s="58"/>
      <c r="ATU2324" s="58"/>
      <c r="ATV2324" s="58"/>
      <c r="ATW2324" s="58"/>
      <c r="ATX2324" s="58"/>
      <c r="ATY2324" s="58"/>
      <c r="ATZ2324" s="58"/>
      <c r="AUA2324" s="58"/>
      <c r="AUB2324" s="58"/>
      <c r="AUC2324" s="58"/>
      <c r="AUD2324" s="58"/>
      <c r="AUE2324" s="58"/>
      <c r="AUF2324" s="58"/>
      <c r="AUG2324" s="58"/>
      <c r="AUH2324" s="58"/>
      <c r="AUI2324" s="58"/>
      <c r="AUJ2324" s="58"/>
      <c r="AUK2324" s="58"/>
      <c r="AUL2324" s="58"/>
      <c r="AUM2324" s="58"/>
      <c r="AUN2324" s="58"/>
      <c r="AUO2324" s="58"/>
      <c r="AUP2324" s="58"/>
      <c r="AUQ2324" s="58"/>
      <c r="AUR2324" s="58"/>
      <c r="AUS2324" s="58"/>
      <c r="AUT2324" s="58"/>
      <c r="AUU2324" s="58"/>
      <c r="AUV2324" s="58"/>
      <c r="AUW2324" s="58"/>
      <c r="AUX2324" s="58"/>
      <c r="AUY2324" s="58"/>
      <c r="AUZ2324" s="58"/>
      <c r="AVA2324" s="58"/>
      <c r="AVB2324" s="58"/>
      <c r="AVC2324" s="58"/>
      <c r="AVD2324" s="58"/>
      <c r="AVE2324" s="58"/>
      <c r="AVF2324" s="58"/>
      <c r="AVG2324" s="58"/>
      <c r="AVH2324" s="58"/>
      <c r="AVI2324" s="58"/>
      <c r="AVJ2324" s="58"/>
      <c r="AVK2324" s="58"/>
      <c r="AVL2324" s="58"/>
      <c r="AVM2324" s="58"/>
      <c r="AVN2324" s="58"/>
      <c r="AVO2324" s="58"/>
      <c r="AVP2324" s="58"/>
      <c r="AVQ2324" s="58"/>
      <c r="AVR2324" s="58"/>
      <c r="AVS2324" s="58"/>
      <c r="AVT2324" s="58"/>
      <c r="AVU2324" s="58"/>
      <c r="AVV2324" s="58"/>
      <c r="AVW2324" s="58"/>
      <c r="AVX2324" s="58"/>
      <c r="AVY2324" s="58"/>
      <c r="AVZ2324" s="58"/>
      <c r="AWA2324" s="58"/>
      <c r="AWB2324" s="58"/>
      <c r="AWC2324" s="58"/>
      <c r="AWD2324" s="58"/>
      <c r="AWE2324" s="58"/>
      <c r="AWF2324" s="58"/>
      <c r="AWG2324" s="58"/>
      <c r="AWH2324" s="58"/>
      <c r="AWI2324" s="58"/>
      <c r="AWJ2324" s="58"/>
      <c r="AWK2324" s="58"/>
      <c r="AWL2324" s="58"/>
      <c r="AWM2324" s="58"/>
      <c r="AWN2324" s="58"/>
      <c r="AWO2324" s="58"/>
      <c r="AWP2324" s="58"/>
      <c r="AWQ2324" s="58"/>
      <c r="AWR2324" s="58"/>
      <c r="AWS2324" s="58"/>
      <c r="AWT2324" s="58"/>
      <c r="AWU2324" s="58"/>
      <c r="AWV2324" s="58"/>
      <c r="AWW2324" s="58"/>
      <c r="AWX2324" s="58"/>
      <c r="AWY2324" s="58"/>
      <c r="AWZ2324" s="58"/>
      <c r="AXA2324" s="58"/>
      <c r="AXB2324" s="58"/>
      <c r="AXC2324" s="58"/>
      <c r="AXD2324" s="58"/>
      <c r="AXE2324" s="58"/>
      <c r="AXF2324" s="58"/>
      <c r="AXG2324" s="58"/>
      <c r="AXH2324" s="58"/>
      <c r="AXI2324" s="58"/>
      <c r="AXJ2324" s="58"/>
      <c r="AXK2324" s="58"/>
      <c r="AXL2324" s="58"/>
      <c r="AXM2324" s="58"/>
      <c r="AXN2324" s="58"/>
      <c r="AXO2324" s="58"/>
      <c r="AXP2324" s="58"/>
      <c r="AXQ2324" s="58"/>
      <c r="AXR2324" s="58"/>
      <c r="AXS2324" s="58"/>
      <c r="AXT2324" s="58"/>
      <c r="AXU2324" s="58"/>
      <c r="AXV2324" s="58"/>
      <c r="AXW2324" s="58"/>
      <c r="AXX2324" s="58"/>
      <c r="AXY2324" s="58"/>
      <c r="AXZ2324" s="58"/>
      <c r="AYA2324" s="58"/>
      <c r="AYB2324" s="58"/>
      <c r="AYC2324" s="58"/>
      <c r="AYD2324" s="58"/>
      <c r="AYE2324" s="58"/>
      <c r="AYF2324" s="58"/>
      <c r="AYG2324" s="58"/>
      <c r="AYH2324" s="58"/>
      <c r="AYI2324" s="58"/>
      <c r="AYJ2324" s="58"/>
      <c r="AYK2324" s="58"/>
      <c r="AYL2324" s="58"/>
      <c r="AYM2324" s="58"/>
      <c r="AYN2324" s="58"/>
      <c r="AYO2324" s="58"/>
      <c r="AYP2324" s="58"/>
      <c r="AYQ2324" s="58"/>
      <c r="AYR2324" s="58"/>
      <c r="AYS2324" s="58"/>
      <c r="AYT2324" s="58"/>
      <c r="AYU2324" s="58"/>
      <c r="AYV2324" s="58"/>
      <c r="AYW2324" s="58"/>
      <c r="AYX2324" s="58"/>
      <c r="AYY2324" s="58"/>
      <c r="AYZ2324" s="58"/>
      <c r="AZA2324" s="58"/>
      <c r="AZB2324" s="58"/>
      <c r="AZC2324" s="58"/>
      <c r="AZD2324" s="58"/>
      <c r="AZE2324" s="58"/>
      <c r="AZF2324" s="58"/>
      <c r="AZG2324" s="58"/>
      <c r="AZH2324" s="58"/>
      <c r="AZI2324" s="58"/>
      <c r="AZJ2324" s="58"/>
      <c r="AZK2324" s="58"/>
      <c r="AZL2324" s="58"/>
      <c r="AZM2324" s="58"/>
      <c r="AZN2324" s="58"/>
      <c r="AZO2324" s="58"/>
      <c r="AZP2324" s="58"/>
      <c r="AZQ2324" s="58"/>
      <c r="AZR2324" s="58"/>
      <c r="AZS2324" s="58"/>
      <c r="AZT2324" s="58"/>
      <c r="AZU2324" s="58"/>
      <c r="AZV2324" s="58"/>
      <c r="AZW2324" s="58"/>
      <c r="AZX2324" s="58"/>
      <c r="AZY2324" s="58"/>
      <c r="AZZ2324" s="58"/>
      <c r="BAA2324" s="58"/>
      <c r="BAB2324" s="58"/>
      <c r="BAC2324" s="58"/>
      <c r="BAD2324" s="58"/>
      <c r="BAE2324" s="58"/>
      <c r="BAF2324" s="58"/>
      <c r="BAG2324" s="58"/>
      <c r="BAH2324" s="58"/>
      <c r="BAI2324" s="58"/>
      <c r="BAJ2324" s="58"/>
      <c r="BAK2324" s="58"/>
      <c r="BAL2324" s="58"/>
      <c r="BAM2324" s="58"/>
      <c r="BAN2324" s="58"/>
      <c r="BAO2324" s="58"/>
      <c r="BAP2324" s="58"/>
      <c r="BAQ2324" s="58"/>
      <c r="BAR2324" s="58"/>
      <c r="BAS2324" s="58"/>
      <c r="BAT2324" s="58"/>
      <c r="BAU2324" s="58"/>
      <c r="BAV2324" s="58"/>
      <c r="BAW2324" s="58"/>
      <c r="BAX2324" s="58"/>
      <c r="BAY2324" s="58"/>
      <c r="BAZ2324" s="58"/>
      <c r="BBA2324" s="58"/>
      <c r="BBB2324" s="58"/>
      <c r="BBC2324" s="58"/>
      <c r="BBD2324" s="58"/>
      <c r="BBE2324" s="58"/>
      <c r="BBF2324" s="58"/>
      <c r="BBG2324" s="58"/>
      <c r="BBH2324" s="58"/>
      <c r="BBI2324" s="58"/>
      <c r="BBJ2324" s="58"/>
      <c r="BBK2324" s="58"/>
      <c r="BBL2324" s="58"/>
      <c r="BBM2324" s="58"/>
      <c r="BBN2324" s="58"/>
      <c r="BBO2324" s="58"/>
      <c r="BBP2324" s="58"/>
      <c r="BBQ2324" s="58"/>
      <c r="BBR2324" s="58"/>
      <c r="BBS2324" s="58"/>
      <c r="BBT2324" s="58"/>
      <c r="BBU2324" s="58"/>
      <c r="BBV2324" s="58"/>
      <c r="BBW2324" s="58"/>
      <c r="BBX2324" s="58"/>
      <c r="BBY2324" s="58"/>
      <c r="BBZ2324" s="58"/>
      <c r="BCA2324" s="58"/>
      <c r="BCB2324" s="58"/>
      <c r="BCC2324" s="58"/>
      <c r="BCD2324" s="58"/>
      <c r="BCE2324" s="58"/>
      <c r="BCF2324" s="58"/>
      <c r="BCG2324" s="58"/>
      <c r="BCH2324" s="58"/>
      <c r="BCI2324" s="58"/>
      <c r="BCJ2324" s="58"/>
      <c r="BCK2324" s="58"/>
      <c r="BCL2324" s="58"/>
      <c r="BCM2324" s="58"/>
      <c r="BCN2324" s="58"/>
      <c r="BCO2324" s="58"/>
      <c r="BCP2324" s="58"/>
      <c r="BCQ2324" s="58"/>
      <c r="BCR2324" s="58"/>
      <c r="BCS2324" s="58"/>
      <c r="BCT2324" s="58"/>
      <c r="BCU2324" s="58"/>
      <c r="BCV2324" s="58"/>
      <c r="BCW2324" s="58"/>
      <c r="BCX2324" s="58"/>
      <c r="BCY2324" s="58"/>
      <c r="BCZ2324" s="58"/>
      <c r="BDA2324" s="58"/>
      <c r="BDB2324" s="58"/>
      <c r="BDC2324" s="58"/>
      <c r="BDD2324" s="58"/>
      <c r="BDE2324" s="58"/>
      <c r="BDF2324" s="58"/>
      <c r="BDG2324" s="58"/>
      <c r="BDH2324" s="58"/>
      <c r="BDI2324" s="58"/>
      <c r="BDJ2324" s="58"/>
      <c r="BDK2324" s="58"/>
      <c r="BDL2324" s="58"/>
      <c r="BDM2324" s="58"/>
      <c r="BDN2324" s="58"/>
      <c r="BDO2324" s="58"/>
      <c r="BDP2324" s="58"/>
      <c r="BDQ2324" s="58"/>
      <c r="BDR2324" s="58"/>
      <c r="BDS2324" s="58"/>
      <c r="BDT2324" s="58"/>
      <c r="BDU2324" s="58"/>
      <c r="BDV2324" s="58"/>
      <c r="BDW2324" s="58"/>
      <c r="BDX2324" s="58"/>
      <c r="BDY2324" s="58"/>
      <c r="BDZ2324" s="58"/>
      <c r="BEA2324" s="58"/>
      <c r="BEB2324" s="58"/>
      <c r="BEC2324" s="58"/>
      <c r="BED2324" s="58"/>
      <c r="BEE2324" s="58"/>
      <c r="BEF2324" s="58"/>
      <c r="BEG2324" s="58"/>
      <c r="BEH2324" s="58"/>
      <c r="BEI2324" s="58"/>
      <c r="BEJ2324" s="58"/>
      <c r="BEK2324" s="58"/>
      <c r="BEL2324" s="58"/>
      <c r="BEM2324" s="58"/>
      <c r="BEN2324" s="58"/>
      <c r="BEO2324" s="58"/>
      <c r="BEP2324" s="58"/>
      <c r="BEQ2324" s="58"/>
      <c r="BER2324" s="58"/>
      <c r="BES2324" s="58"/>
      <c r="BET2324" s="58"/>
      <c r="BEU2324" s="58"/>
      <c r="BEV2324" s="58"/>
      <c r="BEW2324" s="58"/>
      <c r="BEX2324" s="58"/>
      <c r="BEY2324" s="58"/>
      <c r="BEZ2324" s="58"/>
      <c r="BFA2324" s="58"/>
      <c r="BFB2324" s="58"/>
      <c r="BFC2324" s="58"/>
      <c r="BFD2324" s="58"/>
      <c r="BFE2324" s="58"/>
      <c r="BFF2324" s="58"/>
      <c r="BFG2324" s="58"/>
      <c r="BFH2324" s="58"/>
      <c r="BFI2324" s="58"/>
      <c r="BFJ2324" s="58"/>
      <c r="BFK2324" s="58"/>
      <c r="BFL2324" s="58"/>
      <c r="BFM2324" s="58"/>
      <c r="BFN2324" s="58"/>
      <c r="BFO2324" s="58"/>
      <c r="BFP2324" s="58"/>
      <c r="BFQ2324" s="58"/>
      <c r="BFR2324" s="58"/>
      <c r="BFS2324" s="58"/>
      <c r="BFT2324" s="58"/>
      <c r="BFU2324" s="58"/>
      <c r="BFV2324" s="58"/>
      <c r="BFW2324" s="58"/>
      <c r="BFX2324" s="58"/>
      <c r="BFY2324" s="58"/>
      <c r="BFZ2324" s="58"/>
      <c r="BGA2324" s="58"/>
      <c r="BGB2324" s="58"/>
      <c r="BGC2324" s="58"/>
      <c r="BGD2324" s="58"/>
      <c r="BGE2324" s="58"/>
      <c r="BGF2324" s="58"/>
      <c r="BGG2324" s="58"/>
      <c r="BGH2324" s="58"/>
      <c r="BGI2324" s="58"/>
      <c r="BGJ2324" s="58"/>
      <c r="BGK2324" s="58"/>
      <c r="BGL2324" s="58"/>
      <c r="BGM2324" s="58"/>
      <c r="BGN2324" s="58"/>
      <c r="BGO2324" s="58"/>
      <c r="BGP2324" s="58"/>
      <c r="BGQ2324" s="58"/>
      <c r="BGR2324" s="58"/>
      <c r="BGS2324" s="58"/>
      <c r="BGT2324" s="58"/>
      <c r="BGU2324" s="58"/>
      <c r="BGV2324" s="58"/>
      <c r="BGW2324" s="58"/>
      <c r="BGX2324" s="58"/>
      <c r="BGY2324" s="58"/>
      <c r="BGZ2324" s="58"/>
      <c r="BHA2324" s="58"/>
      <c r="BHB2324" s="58"/>
      <c r="BHC2324" s="58"/>
      <c r="BHD2324" s="58"/>
      <c r="BHE2324" s="58"/>
      <c r="BHF2324" s="58"/>
      <c r="BHG2324" s="58"/>
      <c r="BHH2324" s="58"/>
      <c r="BHI2324" s="58"/>
      <c r="BHJ2324" s="58"/>
      <c r="BHK2324" s="58"/>
      <c r="BHL2324" s="58"/>
      <c r="BHM2324" s="58"/>
      <c r="BHN2324" s="58"/>
      <c r="BHO2324" s="58"/>
      <c r="BHP2324" s="58"/>
      <c r="BHQ2324" s="58"/>
      <c r="BHR2324" s="58"/>
      <c r="BHS2324" s="58"/>
      <c r="BHT2324" s="58"/>
      <c r="BHU2324" s="58"/>
      <c r="BHV2324" s="58"/>
      <c r="BHW2324" s="58"/>
      <c r="BHX2324" s="58"/>
      <c r="BHY2324" s="58"/>
      <c r="BHZ2324" s="58"/>
      <c r="BIA2324" s="58"/>
      <c r="BIB2324" s="58"/>
      <c r="BIC2324" s="58"/>
      <c r="BID2324" s="58"/>
      <c r="BIE2324" s="58"/>
      <c r="BIF2324" s="58"/>
      <c r="BIG2324" s="58"/>
      <c r="BIH2324" s="58"/>
      <c r="BII2324" s="58"/>
      <c r="BIJ2324" s="58"/>
      <c r="BIK2324" s="58"/>
      <c r="BIL2324" s="58"/>
      <c r="BIM2324" s="58"/>
      <c r="BIN2324" s="58"/>
      <c r="BIO2324" s="58"/>
      <c r="BIP2324" s="58"/>
      <c r="BIQ2324" s="58"/>
      <c r="BIR2324" s="58"/>
      <c r="BIS2324" s="58"/>
      <c r="BIT2324" s="58"/>
      <c r="BIU2324" s="58"/>
      <c r="BIV2324" s="58"/>
      <c r="BIW2324" s="58"/>
      <c r="BIX2324" s="58"/>
      <c r="BIY2324" s="58"/>
      <c r="BIZ2324" s="58"/>
      <c r="BJA2324" s="58"/>
      <c r="BJB2324" s="58"/>
      <c r="BJC2324" s="58"/>
      <c r="BJD2324" s="58"/>
      <c r="BJE2324" s="58"/>
      <c r="BJF2324" s="58"/>
      <c r="BJG2324" s="58"/>
      <c r="BJH2324" s="58"/>
      <c r="BJI2324" s="58"/>
      <c r="BJJ2324" s="58"/>
      <c r="BJK2324" s="58"/>
      <c r="BJL2324" s="58"/>
      <c r="BJM2324" s="58"/>
      <c r="BJN2324" s="58"/>
      <c r="BJO2324" s="58"/>
      <c r="BJP2324" s="58"/>
      <c r="BJQ2324" s="58"/>
      <c r="BJR2324" s="58"/>
      <c r="BJS2324" s="58"/>
      <c r="BJT2324" s="58"/>
      <c r="BJU2324" s="58"/>
      <c r="BJV2324" s="58"/>
      <c r="BJW2324" s="58"/>
      <c r="BJX2324" s="58"/>
      <c r="BJY2324" s="58"/>
      <c r="BJZ2324" s="58"/>
      <c r="BKA2324" s="58"/>
      <c r="BKB2324" s="58"/>
      <c r="BKC2324" s="58"/>
      <c r="BKD2324" s="58"/>
      <c r="BKE2324" s="58"/>
      <c r="BKF2324" s="58"/>
      <c r="BKG2324" s="58"/>
      <c r="BKH2324" s="58"/>
      <c r="BKI2324" s="58"/>
      <c r="BKJ2324" s="58"/>
      <c r="BKK2324" s="58"/>
      <c r="BKL2324" s="58"/>
      <c r="BKM2324" s="58"/>
      <c r="BKN2324" s="58"/>
      <c r="BKO2324" s="58"/>
      <c r="BKP2324" s="58"/>
      <c r="BKQ2324" s="58"/>
      <c r="BKR2324" s="58"/>
      <c r="BKS2324" s="58"/>
      <c r="BKT2324" s="58"/>
      <c r="BKU2324" s="58"/>
      <c r="BKV2324" s="58"/>
      <c r="BKW2324" s="58"/>
      <c r="BKX2324" s="58"/>
      <c r="BKY2324" s="58"/>
      <c r="BKZ2324" s="58"/>
      <c r="BLA2324" s="58"/>
      <c r="BLB2324" s="58"/>
      <c r="BLC2324" s="58"/>
      <c r="BLD2324" s="58"/>
      <c r="BLE2324" s="58"/>
      <c r="BLF2324" s="58"/>
      <c r="BLG2324" s="58"/>
      <c r="BLH2324" s="58"/>
      <c r="BLI2324" s="58"/>
      <c r="BLJ2324" s="58"/>
      <c r="BLK2324" s="58"/>
      <c r="BLL2324" s="58"/>
      <c r="BLM2324" s="58"/>
      <c r="BLN2324" s="58"/>
      <c r="BLO2324" s="58"/>
      <c r="BLP2324" s="58"/>
      <c r="BLQ2324" s="58"/>
      <c r="BLR2324" s="58"/>
      <c r="BLS2324" s="58"/>
      <c r="BLT2324" s="58"/>
      <c r="BLU2324" s="58"/>
      <c r="BLV2324" s="58"/>
      <c r="BLW2324" s="58"/>
      <c r="BLX2324" s="58"/>
      <c r="BLY2324" s="58"/>
      <c r="BLZ2324" s="58"/>
      <c r="BMA2324" s="58"/>
      <c r="BMB2324" s="58"/>
      <c r="BMC2324" s="58"/>
      <c r="BMD2324" s="58"/>
      <c r="BME2324" s="58"/>
      <c r="BMF2324" s="58"/>
      <c r="BMG2324" s="58"/>
      <c r="BMH2324" s="58"/>
      <c r="BMI2324" s="58"/>
      <c r="BMJ2324" s="58"/>
      <c r="BMK2324" s="58"/>
      <c r="BML2324" s="58"/>
      <c r="BMM2324" s="58"/>
      <c r="BMN2324" s="58"/>
      <c r="BMO2324" s="58"/>
      <c r="BMP2324" s="58"/>
      <c r="BMQ2324" s="58"/>
      <c r="BMR2324" s="58"/>
      <c r="BMS2324" s="58"/>
      <c r="BMT2324" s="58"/>
      <c r="BMU2324" s="58"/>
      <c r="BMV2324" s="58"/>
      <c r="BMW2324" s="58"/>
      <c r="BMX2324" s="58"/>
      <c r="BMY2324" s="58"/>
      <c r="BMZ2324" s="58"/>
      <c r="BNA2324" s="58"/>
      <c r="BNB2324" s="58"/>
      <c r="BNC2324" s="58"/>
      <c r="BND2324" s="58"/>
      <c r="BNE2324" s="58"/>
      <c r="BNF2324" s="58"/>
      <c r="BNG2324" s="58"/>
      <c r="BNH2324" s="58"/>
      <c r="BNI2324" s="58"/>
      <c r="BNJ2324" s="58"/>
      <c r="BNK2324" s="58"/>
      <c r="BNL2324" s="58"/>
      <c r="BNM2324" s="58"/>
      <c r="BNN2324" s="58"/>
      <c r="BNO2324" s="58"/>
      <c r="BNP2324" s="58"/>
      <c r="BNQ2324" s="58"/>
      <c r="BNR2324" s="58"/>
      <c r="BNS2324" s="58"/>
      <c r="BNT2324" s="58"/>
      <c r="BNU2324" s="58"/>
      <c r="BNV2324" s="58"/>
      <c r="BNW2324" s="58"/>
      <c r="BNX2324" s="58"/>
      <c r="BNY2324" s="58"/>
      <c r="BNZ2324" s="58"/>
      <c r="BOA2324" s="58"/>
      <c r="BOB2324" s="58"/>
      <c r="BOC2324" s="58"/>
      <c r="BOD2324" s="58"/>
      <c r="BOE2324" s="58"/>
      <c r="BOF2324" s="58"/>
      <c r="BOG2324" s="58"/>
      <c r="BOH2324" s="58"/>
      <c r="BOI2324" s="58"/>
      <c r="BOJ2324" s="58"/>
      <c r="BOK2324" s="58"/>
      <c r="BOL2324" s="58"/>
      <c r="BOM2324" s="58"/>
      <c r="BON2324" s="58"/>
      <c r="BOO2324" s="58"/>
      <c r="BOP2324" s="58"/>
      <c r="BOQ2324" s="58"/>
      <c r="BOR2324" s="58"/>
      <c r="BOS2324" s="58"/>
      <c r="BOT2324" s="58"/>
      <c r="BOU2324" s="58"/>
      <c r="BOV2324" s="58"/>
      <c r="BOW2324" s="58"/>
      <c r="BOX2324" s="58"/>
      <c r="BOY2324" s="58"/>
      <c r="BOZ2324" s="58"/>
      <c r="BPA2324" s="58"/>
      <c r="BPB2324" s="58"/>
      <c r="BPC2324" s="58"/>
      <c r="BPD2324" s="58"/>
      <c r="BPE2324" s="58"/>
      <c r="BPF2324" s="58"/>
      <c r="BPG2324" s="58"/>
      <c r="BPH2324" s="58"/>
      <c r="BPI2324" s="58"/>
      <c r="BPJ2324" s="58"/>
      <c r="BPK2324" s="58"/>
      <c r="BPL2324" s="58"/>
      <c r="BPM2324" s="58"/>
      <c r="BPN2324" s="58"/>
      <c r="BPO2324" s="58"/>
      <c r="BPP2324" s="58"/>
      <c r="BPQ2324" s="58"/>
      <c r="BPR2324" s="58"/>
      <c r="BPS2324" s="58"/>
      <c r="BPT2324" s="58"/>
      <c r="BPU2324" s="58"/>
      <c r="BPV2324" s="58"/>
      <c r="BPW2324" s="58"/>
      <c r="BPX2324" s="58"/>
      <c r="BPY2324" s="58"/>
      <c r="BPZ2324" s="58"/>
      <c r="BQA2324" s="58"/>
      <c r="BQB2324" s="58"/>
      <c r="BQC2324" s="58"/>
      <c r="BQD2324" s="58"/>
      <c r="BQE2324" s="58"/>
      <c r="BQF2324" s="58"/>
      <c r="BQG2324" s="58"/>
      <c r="BQH2324" s="58"/>
      <c r="BQI2324" s="58"/>
      <c r="BQJ2324" s="58"/>
      <c r="BQK2324" s="58"/>
      <c r="BQL2324" s="58"/>
      <c r="BQM2324" s="58"/>
      <c r="BQN2324" s="58"/>
      <c r="BQO2324" s="58"/>
      <c r="BQP2324" s="58"/>
      <c r="BQQ2324" s="58"/>
      <c r="BQR2324" s="58"/>
      <c r="BQS2324" s="58"/>
      <c r="BQT2324" s="58"/>
      <c r="BQU2324" s="58"/>
      <c r="BQV2324" s="58"/>
      <c r="BQW2324" s="58"/>
      <c r="BQX2324" s="58"/>
      <c r="BQY2324" s="58"/>
      <c r="BQZ2324" s="58"/>
      <c r="BRA2324" s="58"/>
      <c r="BRB2324" s="58"/>
      <c r="BRC2324" s="58"/>
      <c r="BRD2324" s="58"/>
      <c r="BRE2324" s="58"/>
      <c r="BRF2324" s="58"/>
      <c r="BRG2324" s="58"/>
      <c r="BRH2324" s="58"/>
      <c r="BRI2324" s="58"/>
      <c r="BRJ2324" s="58"/>
      <c r="BRK2324" s="58"/>
      <c r="BRL2324" s="58"/>
      <c r="BRM2324" s="58"/>
      <c r="BRN2324" s="58"/>
      <c r="BRO2324" s="58"/>
      <c r="BRP2324" s="58"/>
      <c r="BRQ2324" s="58"/>
      <c r="BRR2324" s="58"/>
      <c r="BRS2324" s="58"/>
      <c r="BRT2324" s="58"/>
      <c r="BRU2324" s="58"/>
      <c r="BRV2324" s="58"/>
      <c r="BRW2324" s="58"/>
      <c r="BRX2324" s="58"/>
      <c r="BRY2324" s="58"/>
      <c r="BRZ2324" s="58"/>
      <c r="BSA2324" s="58"/>
      <c r="BSB2324" s="58"/>
      <c r="BSC2324" s="58"/>
      <c r="BSD2324" s="58"/>
      <c r="BSE2324" s="58"/>
      <c r="BSF2324" s="58"/>
      <c r="BSG2324" s="58"/>
      <c r="BSH2324" s="58"/>
      <c r="BSI2324" s="58"/>
      <c r="BSJ2324" s="58"/>
      <c r="BSK2324" s="58"/>
      <c r="BSL2324" s="58"/>
      <c r="BSM2324" s="58"/>
      <c r="BSN2324" s="58"/>
      <c r="BSO2324" s="58"/>
      <c r="BSP2324" s="58"/>
      <c r="BSQ2324" s="58"/>
      <c r="BSR2324" s="58"/>
      <c r="BSS2324" s="58"/>
      <c r="BST2324" s="58"/>
      <c r="BSU2324" s="58"/>
      <c r="BSV2324" s="58"/>
      <c r="BSW2324" s="58"/>
      <c r="BSX2324" s="58"/>
      <c r="BSY2324" s="58"/>
      <c r="BSZ2324" s="58"/>
      <c r="BTA2324" s="58"/>
      <c r="BTB2324" s="58"/>
      <c r="BTC2324" s="58"/>
      <c r="BTD2324" s="58"/>
      <c r="BTE2324" s="58"/>
      <c r="BTF2324" s="58"/>
      <c r="BTG2324" s="58"/>
      <c r="BTH2324" s="58"/>
      <c r="BTI2324" s="58"/>
      <c r="BTJ2324" s="58"/>
      <c r="BTK2324" s="58"/>
      <c r="BTL2324" s="58"/>
      <c r="BTM2324" s="58"/>
      <c r="BTN2324" s="58"/>
      <c r="BTO2324" s="58"/>
      <c r="BTP2324" s="58"/>
      <c r="BTQ2324" s="58"/>
      <c r="BTR2324" s="58"/>
      <c r="BTS2324" s="58"/>
      <c r="BTT2324" s="58"/>
      <c r="BTU2324" s="58"/>
      <c r="BTV2324" s="58"/>
      <c r="BTW2324" s="58"/>
      <c r="BTX2324" s="58"/>
      <c r="BTY2324" s="58"/>
      <c r="BTZ2324" s="58"/>
      <c r="BUA2324" s="58"/>
      <c r="BUB2324" s="58"/>
      <c r="BUC2324" s="58"/>
      <c r="BUD2324" s="58"/>
      <c r="BUE2324" s="58"/>
      <c r="BUF2324" s="58"/>
      <c r="BUG2324" s="58"/>
      <c r="BUH2324" s="58"/>
      <c r="BUI2324" s="58"/>
      <c r="BUJ2324" s="58"/>
      <c r="BUK2324" s="58"/>
      <c r="BUL2324" s="58"/>
      <c r="BUM2324" s="58"/>
      <c r="BUN2324" s="58"/>
      <c r="BUO2324" s="58"/>
      <c r="BUP2324" s="58"/>
      <c r="BUQ2324" s="58"/>
      <c r="BUR2324" s="58"/>
      <c r="BUS2324" s="58"/>
      <c r="BUT2324" s="58"/>
      <c r="BUU2324" s="58"/>
      <c r="BUV2324" s="58"/>
      <c r="BUW2324" s="58"/>
      <c r="BUX2324" s="58"/>
      <c r="BUY2324" s="58"/>
      <c r="BUZ2324" s="58"/>
      <c r="BVA2324" s="58"/>
      <c r="BVB2324" s="58"/>
      <c r="BVC2324" s="58"/>
      <c r="BVD2324" s="58"/>
      <c r="BVE2324" s="58"/>
      <c r="BVF2324" s="58"/>
      <c r="BVG2324" s="58"/>
      <c r="BVH2324" s="58"/>
      <c r="BVI2324" s="58"/>
      <c r="BVJ2324" s="58"/>
      <c r="BVK2324" s="58"/>
      <c r="BVL2324" s="58"/>
      <c r="BVM2324" s="58"/>
      <c r="BVN2324" s="58"/>
      <c r="BVO2324" s="58"/>
      <c r="BVP2324" s="58"/>
      <c r="BVQ2324" s="58"/>
      <c r="BVR2324" s="58"/>
      <c r="BVS2324" s="58"/>
      <c r="BVT2324" s="58"/>
      <c r="BVU2324" s="58"/>
      <c r="BVV2324" s="58"/>
      <c r="BVW2324" s="58"/>
      <c r="BVX2324" s="58"/>
      <c r="BVY2324" s="58"/>
      <c r="BVZ2324" s="58"/>
      <c r="BWA2324" s="58"/>
      <c r="BWB2324" s="58"/>
      <c r="BWC2324" s="58"/>
      <c r="BWD2324" s="58"/>
      <c r="BWE2324" s="58"/>
      <c r="BWF2324" s="58"/>
      <c r="BWG2324" s="58"/>
      <c r="BWH2324" s="58"/>
      <c r="BWI2324" s="58"/>
      <c r="BWJ2324" s="58"/>
      <c r="BWK2324" s="58"/>
      <c r="BWL2324" s="58"/>
      <c r="BWM2324" s="58"/>
      <c r="BWN2324" s="58"/>
      <c r="BWO2324" s="58"/>
      <c r="BWP2324" s="58"/>
      <c r="BWQ2324" s="58"/>
      <c r="BWR2324" s="58"/>
      <c r="BWS2324" s="58"/>
      <c r="BWT2324" s="58"/>
      <c r="BWU2324" s="58"/>
      <c r="BWV2324" s="58"/>
      <c r="BWW2324" s="58"/>
      <c r="BWX2324" s="58"/>
      <c r="BWY2324" s="58"/>
      <c r="BWZ2324" s="58"/>
      <c r="BXA2324" s="58"/>
      <c r="BXB2324" s="58"/>
      <c r="BXC2324" s="58"/>
      <c r="BXD2324" s="58"/>
      <c r="BXE2324" s="58"/>
      <c r="BXF2324" s="58"/>
      <c r="BXG2324" s="58"/>
      <c r="BXH2324" s="58"/>
      <c r="BXI2324" s="58"/>
      <c r="BXJ2324" s="58"/>
      <c r="BXK2324" s="58"/>
      <c r="BXL2324" s="58"/>
      <c r="BXM2324" s="58"/>
      <c r="BXN2324" s="58"/>
      <c r="BXO2324" s="58"/>
      <c r="BXP2324" s="58"/>
      <c r="BXQ2324" s="58"/>
      <c r="BXR2324" s="58"/>
      <c r="BXS2324" s="58"/>
      <c r="BXT2324" s="58"/>
      <c r="BXU2324" s="58"/>
      <c r="BXV2324" s="58"/>
      <c r="BXW2324" s="58"/>
      <c r="BXX2324" s="58"/>
      <c r="BXY2324" s="58"/>
      <c r="BXZ2324" s="58"/>
      <c r="BYA2324" s="58"/>
      <c r="BYB2324" s="58"/>
      <c r="BYC2324" s="58"/>
      <c r="BYD2324" s="58"/>
      <c r="BYE2324" s="58"/>
      <c r="BYF2324" s="58"/>
      <c r="BYG2324" s="58"/>
      <c r="BYH2324" s="58"/>
      <c r="BYI2324" s="58"/>
      <c r="BYJ2324" s="58"/>
      <c r="BYK2324" s="58"/>
      <c r="BYL2324" s="58"/>
      <c r="BYM2324" s="58"/>
      <c r="BYN2324" s="58"/>
      <c r="BYO2324" s="58"/>
      <c r="BYP2324" s="58"/>
      <c r="BYQ2324" s="58"/>
      <c r="BYR2324" s="58"/>
      <c r="BYS2324" s="58"/>
      <c r="BYT2324" s="58"/>
      <c r="BYU2324" s="58"/>
      <c r="BYV2324" s="58"/>
      <c r="BYW2324" s="58"/>
      <c r="BYX2324" s="58"/>
      <c r="BYY2324" s="58"/>
      <c r="BYZ2324" s="58"/>
      <c r="BZA2324" s="58"/>
      <c r="BZB2324" s="58"/>
      <c r="BZC2324" s="58"/>
      <c r="BZD2324" s="58"/>
      <c r="BZE2324" s="58"/>
      <c r="BZF2324" s="58"/>
      <c r="BZG2324" s="58"/>
      <c r="BZH2324" s="58"/>
      <c r="BZI2324" s="58"/>
      <c r="BZJ2324" s="58"/>
      <c r="BZK2324" s="58"/>
      <c r="BZL2324" s="58"/>
      <c r="BZM2324" s="58"/>
      <c r="BZN2324" s="58"/>
      <c r="BZO2324" s="58"/>
      <c r="BZP2324" s="58"/>
      <c r="BZQ2324" s="58"/>
      <c r="BZR2324" s="58"/>
      <c r="BZS2324" s="58"/>
      <c r="BZT2324" s="58"/>
      <c r="BZU2324" s="58"/>
      <c r="BZV2324" s="58"/>
      <c r="BZW2324" s="58"/>
      <c r="BZX2324" s="58"/>
      <c r="BZY2324" s="58"/>
      <c r="BZZ2324" s="58"/>
      <c r="CAA2324" s="58"/>
      <c r="CAB2324" s="58"/>
      <c r="CAC2324" s="58"/>
      <c r="CAD2324" s="58"/>
      <c r="CAE2324" s="58"/>
      <c r="CAF2324" s="58"/>
      <c r="CAG2324" s="58"/>
      <c r="CAH2324" s="58"/>
      <c r="CAI2324" s="58"/>
      <c r="CAJ2324" s="58"/>
      <c r="CAK2324" s="58"/>
      <c r="CAL2324" s="58"/>
      <c r="CAM2324" s="58"/>
      <c r="CAN2324" s="58"/>
      <c r="CAO2324" s="58"/>
      <c r="CAP2324" s="58"/>
      <c r="CAQ2324" s="58"/>
      <c r="CAR2324" s="58"/>
      <c r="CAS2324" s="58"/>
      <c r="CAT2324" s="58"/>
      <c r="CAU2324" s="58"/>
      <c r="CAV2324" s="58"/>
      <c r="CAW2324" s="58"/>
      <c r="CAX2324" s="58"/>
      <c r="CAY2324" s="58"/>
      <c r="CAZ2324" s="58"/>
      <c r="CBA2324" s="58"/>
      <c r="CBB2324" s="58"/>
      <c r="CBC2324" s="58"/>
      <c r="CBD2324" s="58"/>
      <c r="CBE2324" s="58"/>
      <c r="CBF2324" s="58"/>
      <c r="CBG2324" s="58"/>
      <c r="CBH2324" s="58"/>
      <c r="CBI2324" s="58"/>
      <c r="CBJ2324" s="58"/>
      <c r="CBK2324" s="58"/>
      <c r="CBL2324" s="58"/>
      <c r="CBM2324" s="58"/>
      <c r="CBN2324" s="58"/>
      <c r="CBO2324" s="58"/>
      <c r="CBP2324" s="58"/>
      <c r="CBQ2324" s="58"/>
      <c r="CBR2324" s="58"/>
      <c r="CBS2324" s="58"/>
      <c r="CBT2324" s="58"/>
      <c r="CBU2324" s="58"/>
      <c r="CBV2324" s="58"/>
      <c r="CBW2324" s="58"/>
      <c r="CBX2324" s="58"/>
      <c r="CBY2324" s="58"/>
      <c r="CBZ2324" s="58"/>
      <c r="CCA2324" s="58"/>
      <c r="CCB2324" s="58"/>
      <c r="CCC2324" s="58"/>
      <c r="CCD2324" s="58"/>
      <c r="CCE2324" s="58"/>
      <c r="CCF2324" s="58"/>
      <c r="CCG2324" s="58"/>
      <c r="CCH2324" s="58"/>
      <c r="CCI2324" s="58"/>
      <c r="CCJ2324" s="58"/>
      <c r="CCK2324" s="58"/>
      <c r="CCL2324" s="58"/>
      <c r="CCM2324" s="58"/>
      <c r="CCN2324" s="58"/>
      <c r="CCO2324" s="58"/>
      <c r="CCP2324" s="58"/>
      <c r="CCQ2324" s="58"/>
      <c r="CCR2324" s="58"/>
      <c r="CCS2324" s="58"/>
      <c r="CCT2324" s="58"/>
      <c r="CCU2324" s="58"/>
      <c r="CCV2324" s="58"/>
      <c r="CCW2324" s="58"/>
      <c r="CCX2324" s="58"/>
      <c r="CCY2324" s="58"/>
      <c r="CCZ2324" s="58"/>
      <c r="CDA2324" s="58"/>
      <c r="CDB2324" s="58"/>
      <c r="CDC2324" s="58"/>
      <c r="CDD2324" s="58"/>
      <c r="CDE2324" s="58"/>
      <c r="CDF2324" s="58"/>
      <c r="CDG2324" s="58"/>
      <c r="CDH2324" s="58"/>
      <c r="CDI2324" s="58"/>
      <c r="CDJ2324" s="58"/>
      <c r="CDK2324" s="58"/>
      <c r="CDL2324" s="58"/>
      <c r="CDM2324" s="58"/>
      <c r="CDN2324" s="58"/>
      <c r="CDO2324" s="58"/>
      <c r="CDP2324" s="58"/>
      <c r="CDQ2324" s="58"/>
      <c r="CDR2324" s="58"/>
      <c r="CDS2324" s="58"/>
      <c r="CDT2324" s="58"/>
      <c r="CDU2324" s="58"/>
      <c r="CDV2324" s="58"/>
      <c r="CDW2324" s="58"/>
      <c r="CDX2324" s="58"/>
      <c r="CDY2324" s="58"/>
      <c r="CDZ2324" s="58"/>
      <c r="CEA2324" s="58"/>
      <c r="CEB2324" s="58"/>
      <c r="CEC2324" s="58"/>
      <c r="CED2324" s="58"/>
      <c r="CEE2324" s="58"/>
      <c r="CEF2324" s="58"/>
      <c r="CEG2324" s="58"/>
      <c r="CEH2324" s="58"/>
      <c r="CEI2324" s="58"/>
      <c r="CEJ2324" s="58"/>
      <c r="CEK2324" s="58"/>
      <c r="CEL2324" s="58"/>
      <c r="CEM2324" s="58"/>
      <c r="CEN2324" s="58"/>
      <c r="CEO2324" s="58"/>
      <c r="CEP2324" s="58"/>
      <c r="CEQ2324" s="58"/>
      <c r="CER2324" s="58"/>
      <c r="CES2324" s="58"/>
      <c r="CET2324" s="58"/>
      <c r="CEU2324" s="58"/>
      <c r="CEV2324" s="58"/>
      <c r="CEW2324" s="58"/>
      <c r="CEX2324" s="58"/>
      <c r="CEY2324" s="58"/>
      <c r="CEZ2324" s="58"/>
      <c r="CFA2324" s="58"/>
      <c r="CFB2324" s="58"/>
      <c r="CFC2324" s="58"/>
      <c r="CFD2324" s="58"/>
      <c r="CFE2324" s="58"/>
      <c r="CFF2324" s="58"/>
      <c r="CFG2324" s="58"/>
      <c r="CFH2324" s="58"/>
      <c r="CFI2324" s="58"/>
      <c r="CFJ2324" s="58"/>
      <c r="CFK2324" s="58"/>
      <c r="CFL2324" s="58"/>
      <c r="CFM2324" s="58"/>
      <c r="CFN2324" s="58"/>
      <c r="CFO2324" s="58"/>
      <c r="CFP2324" s="58"/>
      <c r="CFQ2324" s="58"/>
      <c r="CFR2324" s="58"/>
      <c r="CFS2324" s="58"/>
      <c r="CFT2324" s="58"/>
      <c r="CFU2324" s="58"/>
      <c r="CFV2324" s="58"/>
      <c r="CFW2324" s="58"/>
      <c r="CFX2324" s="58"/>
      <c r="CFY2324" s="58"/>
      <c r="CFZ2324" s="58"/>
      <c r="CGA2324" s="58"/>
      <c r="CGB2324" s="58"/>
      <c r="CGC2324" s="58"/>
      <c r="CGD2324" s="58"/>
      <c r="CGE2324" s="58"/>
      <c r="CGF2324" s="58"/>
      <c r="CGG2324" s="58"/>
      <c r="CGH2324" s="58"/>
      <c r="CGI2324" s="58"/>
      <c r="CGJ2324" s="58"/>
      <c r="CGK2324" s="58"/>
      <c r="CGL2324" s="58"/>
      <c r="CGM2324" s="58"/>
      <c r="CGN2324" s="58"/>
      <c r="CGO2324" s="58"/>
      <c r="CGP2324" s="58"/>
      <c r="CGQ2324" s="58"/>
      <c r="CGR2324" s="58"/>
      <c r="CGS2324" s="58"/>
      <c r="CGT2324" s="58"/>
      <c r="CGU2324" s="58"/>
      <c r="CGV2324" s="58"/>
      <c r="CGW2324" s="58"/>
      <c r="CGX2324" s="58"/>
      <c r="CGY2324" s="58"/>
      <c r="CGZ2324" s="58"/>
      <c r="CHA2324" s="58"/>
      <c r="CHB2324" s="58"/>
      <c r="CHC2324" s="58"/>
      <c r="CHD2324" s="58"/>
      <c r="CHE2324" s="58"/>
      <c r="CHF2324" s="58"/>
      <c r="CHG2324" s="58"/>
      <c r="CHH2324" s="58"/>
      <c r="CHI2324" s="58"/>
      <c r="CHJ2324" s="58"/>
      <c r="CHK2324" s="58"/>
      <c r="CHL2324" s="58"/>
      <c r="CHM2324" s="58"/>
      <c r="CHN2324" s="58"/>
      <c r="CHO2324" s="58"/>
      <c r="CHP2324" s="58"/>
      <c r="CHQ2324" s="58"/>
      <c r="CHR2324" s="58"/>
      <c r="CHS2324" s="58"/>
      <c r="CHT2324" s="58"/>
      <c r="CHU2324" s="58"/>
      <c r="CHV2324" s="58"/>
      <c r="CHW2324" s="58"/>
      <c r="CHX2324" s="58"/>
      <c r="CHY2324" s="58"/>
      <c r="CHZ2324" s="58"/>
      <c r="CIA2324" s="58"/>
      <c r="CIB2324" s="58"/>
      <c r="CIC2324" s="58"/>
      <c r="CID2324" s="58"/>
      <c r="CIE2324" s="58"/>
      <c r="CIF2324" s="58"/>
      <c r="CIG2324" s="58"/>
      <c r="CIH2324" s="58"/>
      <c r="CII2324" s="58"/>
      <c r="CIJ2324" s="58"/>
      <c r="CIK2324" s="58"/>
      <c r="CIL2324" s="58"/>
      <c r="CIM2324" s="58"/>
      <c r="CIN2324" s="58"/>
      <c r="CIO2324" s="58"/>
      <c r="CIP2324" s="58"/>
      <c r="CIQ2324" s="58"/>
      <c r="CIR2324" s="58"/>
      <c r="CIS2324" s="58"/>
      <c r="CIT2324" s="58"/>
      <c r="CIU2324" s="58"/>
      <c r="CIV2324" s="58"/>
      <c r="CIW2324" s="58"/>
      <c r="CIX2324" s="58"/>
      <c r="CIY2324" s="58"/>
      <c r="CIZ2324" s="58"/>
      <c r="CJA2324" s="58"/>
      <c r="CJB2324" s="58"/>
      <c r="CJC2324" s="58"/>
      <c r="CJD2324" s="58"/>
      <c r="CJE2324" s="58"/>
      <c r="CJF2324" s="58"/>
      <c r="CJG2324" s="58"/>
      <c r="CJH2324" s="58"/>
      <c r="CJI2324" s="58"/>
      <c r="CJJ2324" s="58"/>
      <c r="CJK2324" s="58"/>
      <c r="CJL2324" s="58"/>
      <c r="CJM2324" s="58"/>
      <c r="CJN2324" s="58"/>
      <c r="CJO2324" s="58"/>
      <c r="CJP2324" s="58"/>
      <c r="CJQ2324" s="58"/>
      <c r="CJR2324" s="58"/>
      <c r="CJS2324" s="58"/>
      <c r="CJT2324" s="58"/>
      <c r="CJU2324" s="58"/>
      <c r="CJV2324" s="58"/>
      <c r="CJW2324" s="58"/>
      <c r="CJX2324" s="58"/>
      <c r="CJY2324" s="58"/>
      <c r="CJZ2324" s="58"/>
      <c r="CKA2324" s="58"/>
      <c r="CKB2324" s="58"/>
      <c r="CKC2324" s="58"/>
      <c r="CKD2324" s="58"/>
      <c r="CKE2324" s="58"/>
      <c r="CKF2324" s="58"/>
      <c r="CKG2324" s="58"/>
      <c r="CKH2324" s="58"/>
      <c r="CKI2324" s="58"/>
      <c r="CKJ2324" s="58"/>
      <c r="CKK2324" s="58"/>
      <c r="CKL2324" s="58"/>
      <c r="CKM2324" s="58"/>
      <c r="CKN2324" s="58"/>
      <c r="CKO2324" s="58"/>
      <c r="CKP2324" s="58"/>
      <c r="CKQ2324" s="58"/>
      <c r="CKR2324" s="58"/>
      <c r="CKS2324" s="58"/>
      <c r="CKT2324" s="58"/>
      <c r="CKU2324" s="58"/>
      <c r="CKV2324" s="58"/>
      <c r="CKW2324" s="58"/>
      <c r="CKX2324" s="58"/>
      <c r="CKY2324" s="58"/>
      <c r="CKZ2324" s="58"/>
      <c r="CLA2324" s="58"/>
      <c r="CLB2324" s="58"/>
      <c r="CLC2324" s="58"/>
      <c r="CLD2324" s="58"/>
      <c r="CLE2324" s="58"/>
      <c r="CLF2324" s="58"/>
      <c r="CLG2324" s="58"/>
      <c r="CLH2324" s="58"/>
      <c r="CLI2324" s="58"/>
      <c r="CLJ2324" s="58"/>
      <c r="CLK2324" s="58"/>
      <c r="CLL2324" s="58"/>
      <c r="CLM2324" s="58"/>
      <c r="CLN2324" s="58"/>
      <c r="CLO2324" s="58"/>
      <c r="CLP2324" s="58"/>
      <c r="CLQ2324" s="58"/>
      <c r="CLR2324" s="58"/>
      <c r="CLS2324" s="58"/>
      <c r="CLT2324" s="58"/>
      <c r="CLU2324" s="58"/>
      <c r="CLV2324" s="58"/>
      <c r="CLW2324" s="58"/>
      <c r="CLX2324" s="58"/>
      <c r="CLY2324" s="58"/>
      <c r="CLZ2324" s="58"/>
      <c r="CMA2324" s="58"/>
      <c r="CMB2324" s="58"/>
      <c r="CMC2324" s="58"/>
      <c r="CMD2324" s="58"/>
      <c r="CME2324" s="58"/>
      <c r="CMF2324" s="58"/>
      <c r="CMG2324" s="58"/>
      <c r="CMH2324" s="58"/>
      <c r="CMI2324" s="58"/>
      <c r="CMJ2324" s="58"/>
      <c r="CMK2324" s="58"/>
      <c r="CML2324" s="58"/>
      <c r="CMM2324" s="58"/>
      <c r="CMN2324" s="58"/>
      <c r="CMO2324" s="58"/>
      <c r="CMP2324" s="58"/>
      <c r="CMQ2324" s="58"/>
      <c r="CMR2324" s="58"/>
      <c r="CMS2324" s="58"/>
      <c r="CMT2324" s="58"/>
      <c r="CMU2324" s="58"/>
      <c r="CMV2324" s="58"/>
      <c r="CMW2324" s="58"/>
      <c r="CMX2324" s="58"/>
      <c r="CMY2324" s="58"/>
      <c r="CMZ2324" s="58"/>
      <c r="CNA2324" s="58"/>
      <c r="CNB2324" s="58"/>
      <c r="CNC2324" s="58"/>
      <c r="CND2324" s="58"/>
      <c r="CNE2324" s="58"/>
      <c r="CNF2324" s="58"/>
      <c r="CNG2324" s="58"/>
      <c r="CNH2324" s="58"/>
      <c r="CNI2324" s="58"/>
      <c r="CNJ2324" s="58"/>
      <c r="CNK2324" s="58"/>
      <c r="CNL2324" s="58"/>
      <c r="CNM2324" s="58"/>
      <c r="CNN2324" s="58"/>
      <c r="CNO2324" s="58"/>
      <c r="CNP2324" s="58"/>
      <c r="CNQ2324" s="58"/>
      <c r="CNR2324" s="58"/>
      <c r="CNS2324" s="58"/>
      <c r="CNT2324" s="58"/>
      <c r="CNU2324" s="58"/>
      <c r="CNV2324" s="58"/>
      <c r="CNW2324" s="58"/>
      <c r="CNX2324" s="58"/>
      <c r="CNY2324" s="58"/>
      <c r="CNZ2324" s="58"/>
      <c r="COA2324" s="58"/>
      <c r="COB2324" s="58"/>
      <c r="COC2324" s="58"/>
      <c r="COD2324" s="58"/>
      <c r="COE2324" s="58"/>
      <c r="COF2324" s="58"/>
      <c r="COG2324" s="58"/>
      <c r="COH2324" s="58"/>
      <c r="COI2324" s="58"/>
      <c r="COJ2324" s="58"/>
      <c r="COK2324" s="58"/>
      <c r="COL2324" s="58"/>
      <c r="COM2324" s="58"/>
      <c r="CON2324" s="58"/>
      <c r="COO2324" s="58"/>
      <c r="COP2324" s="58"/>
      <c r="COQ2324" s="58"/>
      <c r="COR2324" s="58"/>
      <c r="COS2324" s="58"/>
      <c r="COT2324" s="58"/>
      <c r="COU2324" s="58"/>
      <c r="COV2324" s="58"/>
      <c r="COW2324" s="58"/>
      <c r="COX2324" s="58"/>
      <c r="COY2324" s="58"/>
      <c r="COZ2324" s="58"/>
      <c r="CPA2324" s="58"/>
      <c r="CPB2324" s="58"/>
      <c r="CPC2324" s="58"/>
      <c r="CPD2324" s="58"/>
      <c r="CPE2324" s="58"/>
      <c r="CPF2324" s="58"/>
      <c r="CPG2324" s="58"/>
      <c r="CPH2324" s="58"/>
      <c r="CPI2324" s="58"/>
      <c r="CPJ2324" s="58"/>
      <c r="CPK2324" s="58"/>
      <c r="CPL2324" s="58"/>
      <c r="CPM2324" s="58"/>
      <c r="CPN2324" s="58"/>
      <c r="CPO2324" s="58"/>
      <c r="CPP2324" s="58"/>
      <c r="CPQ2324" s="58"/>
      <c r="CPR2324" s="58"/>
      <c r="CPS2324" s="58"/>
      <c r="CPT2324" s="58"/>
      <c r="CPU2324" s="58"/>
      <c r="CPV2324" s="58"/>
      <c r="CPW2324" s="58"/>
      <c r="CPX2324" s="58"/>
      <c r="CPY2324" s="58"/>
      <c r="CPZ2324" s="58"/>
      <c r="CQA2324" s="58"/>
      <c r="CQB2324" s="58"/>
      <c r="CQC2324" s="58"/>
      <c r="CQD2324" s="58"/>
      <c r="CQE2324" s="58"/>
      <c r="CQF2324" s="58"/>
      <c r="CQG2324" s="58"/>
      <c r="CQH2324" s="58"/>
      <c r="CQI2324" s="58"/>
      <c r="CQJ2324" s="58"/>
      <c r="CQK2324" s="58"/>
      <c r="CQL2324" s="58"/>
      <c r="CQM2324" s="58"/>
      <c r="CQN2324" s="58"/>
      <c r="CQO2324" s="58"/>
      <c r="CQP2324" s="58"/>
      <c r="CQQ2324" s="58"/>
      <c r="CQR2324" s="58"/>
      <c r="CQS2324" s="58"/>
      <c r="CQT2324" s="58"/>
      <c r="CQU2324" s="58"/>
      <c r="CQV2324" s="58"/>
      <c r="CQW2324" s="58"/>
      <c r="CQX2324" s="58"/>
      <c r="CQY2324" s="58"/>
      <c r="CQZ2324" s="58"/>
      <c r="CRA2324" s="58"/>
      <c r="CRB2324" s="58"/>
      <c r="CRC2324" s="58"/>
      <c r="CRD2324" s="58"/>
      <c r="CRE2324" s="58"/>
      <c r="CRF2324" s="58"/>
      <c r="CRG2324" s="58"/>
      <c r="CRH2324" s="58"/>
      <c r="CRI2324" s="58"/>
      <c r="CRJ2324" s="58"/>
      <c r="CRK2324" s="58"/>
      <c r="CRL2324" s="58"/>
      <c r="CRM2324" s="58"/>
      <c r="CRN2324" s="58"/>
      <c r="CRO2324" s="58"/>
      <c r="CRP2324" s="58"/>
      <c r="CRQ2324" s="58"/>
      <c r="CRR2324" s="58"/>
      <c r="CRS2324" s="58"/>
      <c r="CRT2324" s="58"/>
      <c r="CRU2324" s="58"/>
      <c r="CRV2324" s="58"/>
      <c r="CRW2324" s="58"/>
      <c r="CRX2324" s="58"/>
      <c r="CRY2324" s="58"/>
      <c r="CRZ2324" s="58"/>
      <c r="CSA2324" s="58"/>
      <c r="CSB2324" s="58"/>
      <c r="CSC2324" s="58"/>
      <c r="CSD2324" s="58"/>
      <c r="CSE2324" s="58"/>
      <c r="CSF2324" s="58"/>
      <c r="CSG2324" s="58"/>
      <c r="CSH2324" s="58"/>
      <c r="CSI2324" s="58"/>
      <c r="CSJ2324" s="58"/>
      <c r="CSK2324" s="58"/>
      <c r="CSL2324" s="58"/>
      <c r="CSM2324" s="58"/>
      <c r="CSN2324" s="58"/>
      <c r="CSO2324" s="58"/>
      <c r="CSP2324" s="58"/>
      <c r="CSQ2324" s="58"/>
      <c r="CSR2324" s="58"/>
      <c r="CSS2324" s="58"/>
      <c r="CST2324" s="58"/>
      <c r="CSU2324" s="58"/>
      <c r="CSV2324" s="58"/>
      <c r="CSW2324" s="58"/>
      <c r="CSX2324" s="58"/>
      <c r="CSY2324" s="58"/>
      <c r="CSZ2324" s="58"/>
      <c r="CTA2324" s="58"/>
      <c r="CTB2324" s="58"/>
      <c r="CTC2324" s="58"/>
      <c r="CTD2324" s="58"/>
      <c r="CTE2324" s="58"/>
      <c r="CTF2324" s="58"/>
      <c r="CTG2324" s="58"/>
      <c r="CTH2324" s="58"/>
      <c r="CTI2324" s="58"/>
      <c r="CTJ2324" s="58"/>
      <c r="CTK2324" s="58"/>
      <c r="CTL2324" s="58"/>
      <c r="CTM2324" s="58"/>
      <c r="CTN2324" s="58"/>
      <c r="CTO2324" s="58"/>
      <c r="CTP2324" s="58"/>
      <c r="CTQ2324" s="58"/>
      <c r="CTR2324" s="58"/>
      <c r="CTS2324" s="58"/>
      <c r="CTT2324" s="58"/>
      <c r="CTU2324" s="58"/>
      <c r="CTV2324" s="58"/>
      <c r="CTW2324" s="58"/>
      <c r="CTX2324" s="58"/>
      <c r="CTY2324" s="58"/>
      <c r="CTZ2324" s="58"/>
      <c r="CUA2324" s="58"/>
      <c r="CUB2324" s="58"/>
      <c r="CUC2324" s="58"/>
      <c r="CUD2324" s="58"/>
      <c r="CUE2324" s="58"/>
      <c r="CUF2324" s="58"/>
      <c r="CUG2324" s="58"/>
      <c r="CUH2324" s="58"/>
      <c r="CUI2324" s="58"/>
      <c r="CUJ2324" s="58"/>
      <c r="CUK2324" s="58"/>
      <c r="CUL2324" s="58"/>
      <c r="CUM2324" s="58"/>
      <c r="CUN2324" s="58"/>
      <c r="CUO2324" s="58"/>
      <c r="CUP2324" s="58"/>
      <c r="CUQ2324" s="58"/>
      <c r="CUR2324" s="58"/>
      <c r="CUS2324" s="58"/>
      <c r="CUT2324" s="58"/>
      <c r="CUU2324" s="58"/>
      <c r="CUV2324" s="58"/>
      <c r="CUW2324" s="58"/>
      <c r="CUX2324" s="58"/>
      <c r="CUY2324" s="58"/>
      <c r="CUZ2324" s="58"/>
      <c r="CVA2324" s="58"/>
      <c r="CVB2324" s="58"/>
      <c r="CVC2324" s="58"/>
      <c r="CVD2324" s="58"/>
      <c r="CVE2324" s="58"/>
      <c r="CVF2324" s="58"/>
      <c r="CVG2324" s="58"/>
      <c r="CVH2324" s="58"/>
      <c r="CVI2324" s="58"/>
      <c r="CVJ2324" s="58"/>
      <c r="CVK2324" s="58"/>
      <c r="CVL2324" s="58"/>
      <c r="CVM2324" s="58"/>
      <c r="CVN2324" s="58"/>
      <c r="CVO2324" s="58"/>
      <c r="CVP2324" s="58"/>
      <c r="CVQ2324" s="58"/>
      <c r="CVR2324" s="58"/>
      <c r="CVS2324" s="58"/>
      <c r="CVT2324" s="58"/>
      <c r="CVU2324" s="58"/>
      <c r="CVV2324" s="58"/>
      <c r="CVW2324" s="58"/>
      <c r="CVX2324" s="58"/>
      <c r="CVY2324" s="58"/>
      <c r="CVZ2324" s="58"/>
      <c r="CWA2324" s="58"/>
      <c r="CWB2324" s="58"/>
      <c r="CWC2324" s="58"/>
      <c r="CWD2324" s="58"/>
      <c r="CWE2324" s="58"/>
      <c r="CWF2324" s="58"/>
      <c r="CWG2324" s="58"/>
      <c r="CWH2324" s="58"/>
      <c r="CWI2324" s="58"/>
      <c r="CWJ2324" s="58"/>
      <c r="CWK2324" s="58"/>
      <c r="CWL2324" s="58"/>
      <c r="CWM2324" s="58"/>
      <c r="CWN2324" s="58"/>
      <c r="CWO2324" s="58"/>
      <c r="CWP2324" s="58"/>
      <c r="CWQ2324" s="58"/>
      <c r="CWR2324" s="58"/>
      <c r="CWS2324" s="58"/>
      <c r="CWT2324" s="58"/>
      <c r="CWU2324" s="58"/>
      <c r="CWV2324" s="58"/>
      <c r="CWW2324" s="58"/>
      <c r="CWX2324" s="58"/>
      <c r="CWY2324" s="58"/>
      <c r="CWZ2324" s="58"/>
      <c r="CXA2324" s="58"/>
      <c r="CXB2324" s="58"/>
      <c r="CXC2324" s="58"/>
      <c r="CXD2324" s="58"/>
      <c r="CXE2324" s="58"/>
      <c r="CXF2324" s="58"/>
      <c r="CXG2324" s="58"/>
      <c r="CXH2324" s="58"/>
      <c r="CXI2324" s="58"/>
      <c r="CXJ2324" s="58"/>
      <c r="CXK2324" s="58"/>
      <c r="CXL2324" s="58"/>
      <c r="CXM2324" s="58"/>
      <c r="CXN2324" s="58"/>
      <c r="CXO2324" s="58"/>
      <c r="CXP2324" s="58"/>
      <c r="CXQ2324" s="58"/>
      <c r="CXR2324" s="58"/>
      <c r="CXS2324" s="58"/>
      <c r="CXT2324" s="58"/>
      <c r="CXU2324" s="58"/>
      <c r="CXV2324" s="58"/>
      <c r="CXW2324" s="58"/>
      <c r="CXX2324" s="58"/>
      <c r="CXY2324" s="58"/>
      <c r="CXZ2324" s="58"/>
      <c r="CYA2324" s="58"/>
      <c r="CYB2324" s="58"/>
      <c r="CYC2324" s="58"/>
      <c r="CYD2324" s="58"/>
      <c r="CYE2324" s="58"/>
      <c r="CYF2324" s="58"/>
      <c r="CYG2324" s="58"/>
      <c r="CYH2324" s="58"/>
      <c r="CYI2324" s="58"/>
      <c r="CYJ2324" s="58"/>
      <c r="CYK2324" s="58"/>
      <c r="CYL2324" s="58"/>
      <c r="CYM2324" s="58"/>
      <c r="CYN2324" s="58"/>
      <c r="CYO2324" s="58"/>
      <c r="CYP2324" s="58"/>
      <c r="CYQ2324" s="58"/>
      <c r="CYR2324" s="58"/>
      <c r="CYS2324" s="58"/>
      <c r="CYT2324" s="58"/>
      <c r="CYU2324" s="58"/>
      <c r="CYV2324" s="58"/>
      <c r="CYW2324" s="58"/>
      <c r="CYX2324" s="58"/>
      <c r="CYY2324" s="58"/>
      <c r="CYZ2324" s="58"/>
      <c r="CZA2324" s="58"/>
      <c r="CZB2324" s="58"/>
      <c r="CZC2324" s="58"/>
      <c r="CZD2324" s="58"/>
      <c r="CZE2324" s="58"/>
      <c r="CZF2324" s="58"/>
      <c r="CZG2324" s="58"/>
      <c r="CZH2324" s="58"/>
      <c r="CZI2324" s="58"/>
      <c r="CZJ2324" s="58"/>
      <c r="CZK2324" s="58"/>
      <c r="CZL2324" s="58"/>
      <c r="CZM2324" s="58"/>
      <c r="CZN2324" s="58"/>
      <c r="CZO2324" s="58"/>
      <c r="CZP2324" s="58"/>
      <c r="CZQ2324" s="58"/>
      <c r="CZR2324" s="58"/>
      <c r="CZS2324" s="58"/>
      <c r="CZT2324" s="58"/>
      <c r="CZU2324" s="58"/>
      <c r="CZV2324" s="58"/>
      <c r="CZW2324" s="58"/>
      <c r="CZX2324" s="58"/>
      <c r="CZY2324" s="58"/>
      <c r="CZZ2324" s="58"/>
      <c r="DAA2324" s="58"/>
      <c r="DAB2324" s="58"/>
      <c r="DAC2324" s="58"/>
      <c r="DAD2324" s="58"/>
      <c r="DAE2324" s="58"/>
      <c r="DAF2324" s="58"/>
      <c r="DAG2324" s="58"/>
      <c r="DAH2324" s="58"/>
      <c r="DAI2324" s="58"/>
      <c r="DAJ2324" s="58"/>
      <c r="DAK2324" s="58"/>
      <c r="DAL2324" s="58"/>
      <c r="DAM2324" s="58"/>
      <c r="DAN2324" s="58"/>
      <c r="DAO2324" s="58"/>
      <c r="DAP2324" s="58"/>
      <c r="DAQ2324" s="58"/>
      <c r="DAR2324" s="58"/>
      <c r="DAS2324" s="58"/>
      <c r="DAT2324" s="58"/>
      <c r="DAU2324" s="58"/>
      <c r="DAV2324" s="58"/>
      <c r="DAW2324" s="58"/>
      <c r="DAX2324" s="58"/>
      <c r="DAY2324" s="58"/>
      <c r="DAZ2324" s="58"/>
      <c r="DBA2324" s="58"/>
      <c r="DBB2324" s="58"/>
      <c r="DBC2324" s="58"/>
      <c r="DBD2324" s="58"/>
      <c r="DBE2324" s="58"/>
      <c r="DBF2324" s="58"/>
      <c r="DBG2324" s="58"/>
      <c r="DBH2324" s="58"/>
      <c r="DBI2324" s="58"/>
      <c r="DBJ2324" s="58"/>
      <c r="DBK2324" s="58"/>
      <c r="DBL2324" s="58"/>
      <c r="DBM2324" s="58"/>
      <c r="DBN2324" s="58"/>
      <c r="DBO2324" s="58"/>
      <c r="DBP2324" s="58"/>
      <c r="DBQ2324" s="58"/>
      <c r="DBR2324" s="58"/>
      <c r="DBS2324" s="58"/>
      <c r="DBT2324" s="58"/>
      <c r="DBU2324" s="58"/>
      <c r="DBV2324" s="58"/>
      <c r="DBW2324" s="58"/>
      <c r="DBX2324" s="58"/>
      <c r="DBY2324" s="58"/>
      <c r="DBZ2324" s="58"/>
      <c r="DCA2324" s="58"/>
      <c r="DCB2324" s="58"/>
      <c r="DCC2324" s="58"/>
      <c r="DCD2324" s="58"/>
      <c r="DCE2324" s="58"/>
      <c r="DCF2324" s="58"/>
      <c r="DCG2324" s="58"/>
      <c r="DCH2324" s="58"/>
      <c r="DCI2324" s="58"/>
      <c r="DCJ2324" s="58"/>
      <c r="DCK2324" s="58"/>
      <c r="DCL2324" s="58"/>
      <c r="DCM2324" s="58"/>
      <c r="DCN2324" s="58"/>
      <c r="DCO2324" s="58"/>
      <c r="DCP2324" s="58"/>
      <c r="DCQ2324" s="58"/>
      <c r="DCR2324" s="58"/>
      <c r="DCS2324" s="58"/>
      <c r="DCT2324" s="58"/>
      <c r="DCU2324" s="58"/>
      <c r="DCV2324" s="58"/>
      <c r="DCW2324" s="58"/>
      <c r="DCX2324" s="58"/>
      <c r="DCY2324" s="58"/>
      <c r="DCZ2324" s="58"/>
      <c r="DDA2324" s="58"/>
      <c r="DDB2324" s="58"/>
      <c r="DDC2324" s="58"/>
      <c r="DDD2324" s="58"/>
      <c r="DDE2324" s="58"/>
      <c r="DDF2324" s="58"/>
      <c r="DDG2324" s="58"/>
      <c r="DDH2324" s="58"/>
      <c r="DDI2324" s="58"/>
      <c r="DDJ2324" s="58"/>
      <c r="DDK2324" s="58"/>
      <c r="DDL2324" s="58"/>
      <c r="DDM2324" s="58"/>
      <c r="DDN2324" s="58"/>
      <c r="DDO2324" s="58"/>
      <c r="DDP2324" s="58"/>
      <c r="DDQ2324" s="58"/>
      <c r="DDR2324" s="58"/>
      <c r="DDS2324" s="58"/>
      <c r="DDT2324" s="58"/>
      <c r="DDU2324" s="58"/>
      <c r="DDV2324" s="58"/>
      <c r="DDW2324" s="58"/>
      <c r="DDX2324" s="58"/>
      <c r="DDY2324" s="58"/>
      <c r="DDZ2324" s="58"/>
      <c r="DEA2324" s="58"/>
      <c r="DEB2324" s="58"/>
      <c r="DEC2324" s="58"/>
      <c r="DED2324" s="58"/>
      <c r="DEE2324" s="58"/>
      <c r="DEF2324" s="58"/>
      <c r="DEG2324" s="58"/>
      <c r="DEH2324" s="58"/>
      <c r="DEI2324" s="58"/>
      <c r="DEJ2324" s="58"/>
      <c r="DEK2324" s="58"/>
      <c r="DEL2324" s="58"/>
      <c r="DEM2324" s="58"/>
      <c r="DEN2324" s="58"/>
      <c r="DEO2324" s="58"/>
      <c r="DEP2324" s="58"/>
      <c r="DEQ2324" s="58"/>
      <c r="DER2324" s="58"/>
      <c r="DES2324" s="58"/>
      <c r="DET2324" s="58"/>
      <c r="DEU2324" s="58"/>
      <c r="DEV2324" s="58"/>
      <c r="DEW2324" s="58"/>
      <c r="DEX2324" s="58"/>
      <c r="DEY2324" s="58"/>
      <c r="DEZ2324" s="58"/>
      <c r="DFA2324" s="58"/>
      <c r="DFB2324" s="58"/>
      <c r="DFC2324" s="58"/>
      <c r="DFD2324" s="58"/>
      <c r="DFE2324" s="58"/>
      <c r="DFF2324" s="58"/>
      <c r="DFG2324" s="58"/>
      <c r="DFH2324" s="58"/>
      <c r="DFI2324" s="58"/>
      <c r="DFJ2324" s="58"/>
      <c r="DFK2324" s="58"/>
      <c r="DFL2324" s="58"/>
      <c r="DFM2324" s="58"/>
      <c r="DFN2324" s="58"/>
      <c r="DFO2324" s="58"/>
      <c r="DFP2324" s="58"/>
      <c r="DFQ2324" s="58"/>
      <c r="DFR2324" s="58"/>
      <c r="DFS2324" s="58"/>
      <c r="DFT2324" s="58"/>
      <c r="DFU2324" s="58"/>
      <c r="DFV2324" s="58"/>
      <c r="DFW2324" s="58"/>
      <c r="DFX2324" s="58"/>
      <c r="DFY2324" s="58"/>
      <c r="DFZ2324" s="58"/>
      <c r="DGA2324" s="58"/>
      <c r="DGB2324" s="58"/>
      <c r="DGC2324" s="58"/>
      <c r="DGD2324" s="58"/>
      <c r="DGE2324" s="58"/>
      <c r="DGF2324" s="58"/>
      <c r="DGG2324" s="58"/>
      <c r="DGH2324" s="58"/>
      <c r="DGI2324" s="58"/>
      <c r="DGJ2324" s="58"/>
      <c r="DGK2324" s="58"/>
      <c r="DGL2324" s="58"/>
      <c r="DGM2324" s="58"/>
      <c r="DGN2324" s="58"/>
      <c r="DGO2324" s="58"/>
      <c r="DGP2324" s="58"/>
      <c r="DGQ2324" s="58"/>
      <c r="DGR2324" s="58"/>
      <c r="DGS2324" s="58"/>
      <c r="DGT2324" s="58"/>
      <c r="DGU2324" s="58"/>
      <c r="DGV2324" s="58"/>
      <c r="DGW2324" s="58"/>
      <c r="DGX2324" s="58"/>
      <c r="DGY2324" s="58"/>
      <c r="DGZ2324" s="58"/>
      <c r="DHA2324" s="58"/>
      <c r="DHB2324" s="58"/>
      <c r="DHC2324" s="58"/>
      <c r="DHD2324" s="58"/>
      <c r="DHE2324" s="58"/>
      <c r="DHF2324" s="58"/>
      <c r="DHG2324" s="58"/>
      <c r="DHH2324" s="58"/>
      <c r="DHI2324" s="58"/>
      <c r="DHJ2324" s="58"/>
      <c r="DHK2324" s="58"/>
      <c r="DHL2324" s="58"/>
      <c r="DHM2324" s="58"/>
      <c r="DHN2324" s="58"/>
      <c r="DHO2324" s="58"/>
      <c r="DHP2324" s="58"/>
      <c r="DHQ2324" s="58"/>
      <c r="DHR2324" s="58"/>
      <c r="DHS2324" s="58"/>
      <c r="DHT2324" s="58"/>
      <c r="DHU2324" s="58"/>
      <c r="DHV2324" s="58"/>
      <c r="DHW2324" s="58"/>
      <c r="DHX2324" s="58"/>
      <c r="DHY2324" s="58"/>
      <c r="DHZ2324" s="58"/>
      <c r="DIA2324" s="58"/>
      <c r="DIB2324" s="58"/>
      <c r="DIC2324" s="58"/>
      <c r="DID2324" s="58"/>
      <c r="DIE2324" s="58"/>
      <c r="DIF2324" s="58"/>
      <c r="DIG2324" s="58"/>
      <c r="DIH2324" s="58"/>
      <c r="DII2324" s="58"/>
      <c r="DIJ2324" s="58"/>
      <c r="DIK2324" s="58"/>
      <c r="DIL2324" s="58"/>
      <c r="DIM2324" s="58"/>
      <c r="DIN2324" s="58"/>
      <c r="DIO2324" s="58"/>
      <c r="DIP2324" s="58"/>
      <c r="DIQ2324" s="58"/>
      <c r="DIR2324" s="58"/>
      <c r="DIS2324" s="58"/>
      <c r="DIT2324" s="58"/>
      <c r="DIU2324" s="58"/>
      <c r="DIV2324" s="58"/>
      <c r="DIW2324" s="58"/>
      <c r="DIX2324" s="58"/>
      <c r="DIY2324" s="58"/>
      <c r="DIZ2324" s="58"/>
      <c r="DJA2324" s="58"/>
      <c r="DJB2324" s="58"/>
      <c r="DJC2324" s="58"/>
      <c r="DJD2324" s="58"/>
      <c r="DJE2324" s="58"/>
      <c r="DJF2324" s="58"/>
      <c r="DJG2324" s="58"/>
      <c r="DJH2324" s="58"/>
      <c r="DJI2324" s="58"/>
      <c r="DJJ2324" s="58"/>
      <c r="DJK2324" s="58"/>
      <c r="DJL2324" s="58"/>
      <c r="DJM2324" s="58"/>
      <c r="DJN2324" s="58"/>
      <c r="DJO2324" s="58"/>
      <c r="DJP2324" s="58"/>
      <c r="DJQ2324" s="58"/>
      <c r="DJR2324" s="58"/>
      <c r="DJS2324" s="58"/>
      <c r="DJT2324" s="58"/>
      <c r="DJU2324" s="58"/>
      <c r="DJV2324" s="58"/>
      <c r="DJW2324" s="58"/>
      <c r="DJX2324" s="58"/>
      <c r="DJY2324" s="58"/>
      <c r="DJZ2324" s="58"/>
      <c r="DKA2324" s="58"/>
      <c r="DKB2324" s="58"/>
      <c r="DKC2324" s="58"/>
      <c r="DKD2324" s="58"/>
      <c r="DKE2324" s="58"/>
      <c r="DKF2324" s="58"/>
      <c r="DKG2324" s="58"/>
      <c r="DKH2324" s="58"/>
      <c r="DKI2324" s="58"/>
      <c r="DKJ2324" s="58"/>
      <c r="DKK2324" s="58"/>
      <c r="DKL2324" s="58"/>
      <c r="DKM2324" s="58"/>
      <c r="DKN2324" s="58"/>
      <c r="DKO2324" s="58"/>
      <c r="DKP2324" s="58"/>
      <c r="DKQ2324" s="58"/>
      <c r="DKR2324" s="58"/>
      <c r="DKS2324" s="58"/>
      <c r="DKT2324" s="58"/>
      <c r="DKU2324" s="58"/>
      <c r="DKV2324" s="58"/>
      <c r="DKW2324" s="58"/>
      <c r="DKX2324" s="58"/>
      <c r="DKY2324" s="58"/>
      <c r="DKZ2324" s="58"/>
      <c r="DLA2324" s="58"/>
      <c r="DLB2324" s="58"/>
      <c r="DLC2324" s="58"/>
      <c r="DLD2324" s="58"/>
      <c r="DLE2324" s="58"/>
      <c r="DLF2324" s="58"/>
      <c r="DLG2324" s="58"/>
      <c r="DLH2324" s="58"/>
      <c r="DLI2324" s="58"/>
      <c r="DLJ2324" s="58"/>
      <c r="DLK2324" s="58"/>
      <c r="DLL2324" s="58"/>
      <c r="DLM2324" s="58"/>
      <c r="DLN2324" s="58"/>
      <c r="DLO2324" s="58"/>
      <c r="DLP2324" s="58"/>
      <c r="DLQ2324" s="58"/>
      <c r="DLR2324" s="58"/>
      <c r="DLS2324" s="58"/>
      <c r="DLT2324" s="58"/>
      <c r="DLU2324" s="58"/>
      <c r="DLV2324" s="58"/>
      <c r="DLW2324" s="58"/>
      <c r="DLX2324" s="58"/>
      <c r="DLY2324" s="58"/>
      <c r="DLZ2324" s="58"/>
      <c r="DMA2324" s="58"/>
      <c r="DMB2324" s="58"/>
      <c r="DMC2324" s="58"/>
      <c r="DMD2324" s="58"/>
      <c r="DME2324" s="58"/>
      <c r="DMF2324" s="58"/>
      <c r="DMG2324" s="58"/>
      <c r="DMH2324" s="58"/>
      <c r="DMI2324" s="58"/>
      <c r="DMJ2324" s="58"/>
      <c r="DMK2324" s="58"/>
      <c r="DML2324" s="58"/>
      <c r="DMM2324" s="58"/>
      <c r="DMN2324" s="58"/>
      <c r="DMO2324" s="58"/>
      <c r="DMP2324" s="58"/>
      <c r="DMQ2324" s="58"/>
      <c r="DMR2324" s="58"/>
      <c r="DMS2324" s="58"/>
      <c r="DMT2324" s="58"/>
      <c r="DMU2324" s="58"/>
      <c r="DMV2324" s="58"/>
      <c r="DMW2324" s="58"/>
      <c r="DMX2324" s="58"/>
      <c r="DMY2324" s="58"/>
      <c r="DMZ2324" s="58"/>
      <c r="DNA2324" s="58"/>
      <c r="DNB2324" s="58"/>
      <c r="DNC2324" s="58"/>
      <c r="DND2324" s="58"/>
      <c r="DNE2324" s="58"/>
      <c r="DNF2324" s="58"/>
      <c r="DNG2324" s="58"/>
      <c r="DNH2324" s="58"/>
      <c r="DNI2324" s="58"/>
      <c r="DNJ2324" s="58"/>
      <c r="DNK2324" s="58"/>
      <c r="DNL2324" s="58"/>
      <c r="DNM2324" s="58"/>
      <c r="DNN2324" s="58"/>
      <c r="DNO2324" s="58"/>
      <c r="DNP2324" s="58"/>
      <c r="DNQ2324" s="58"/>
      <c r="DNR2324" s="58"/>
      <c r="DNS2324" s="58"/>
      <c r="DNT2324" s="58"/>
      <c r="DNU2324" s="58"/>
      <c r="DNV2324" s="58"/>
      <c r="DNW2324" s="58"/>
      <c r="DNX2324" s="58"/>
      <c r="DNY2324" s="58"/>
      <c r="DNZ2324" s="58"/>
      <c r="DOA2324" s="58"/>
      <c r="DOB2324" s="58"/>
      <c r="DOC2324" s="58"/>
      <c r="DOD2324" s="58"/>
      <c r="DOE2324" s="58"/>
      <c r="DOF2324" s="58"/>
      <c r="DOG2324" s="58"/>
      <c r="DOH2324" s="58"/>
      <c r="DOI2324" s="58"/>
      <c r="DOJ2324" s="58"/>
      <c r="DOK2324" s="58"/>
      <c r="DOL2324" s="58"/>
      <c r="DOM2324" s="58"/>
      <c r="DON2324" s="58"/>
      <c r="DOO2324" s="58"/>
      <c r="DOP2324" s="58"/>
      <c r="DOQ2324" s="58"/>
      <c r="DOR2324" s="58"/>
      <c r="DOS2324" s="58"/>
      <c r="DOT2324" s="58"/>
      <c r="DOU2324" s="58"/>
      <c r="DOV2324" s="58"/>
      <c r="DOW2324" s="58"/>
      <c r="DOX2324" s="58"/>
      <c r="DOY2324" s="58"/>
      <c r="DOZ2324" s="58"/>
      <c r="DPA2324" s="58"/>
      <c r="DPB2324" s="58"/>
      <c r="DPC2324" s="58"/>
      <c r="DPD2324" s="58"/>
      <c r="DPE2324" s="58"/>
      <c r="DPF2324" s="58"/>
      <c r="DPG2324" s="58"/>
      <c r="DPH2324" s="58"/>
      <c r="DPI2324" s="58"/>
      <c r="DPJ2324" s="58"/>
      <c r="DPK2324" s="58"/>
      <c r="DPL2324" s="58"/>
      <c r="DPM2324" s="58"/>
      <c r="DPN2324" s="58"/>
      <c r="DPO2324" s="58"/>
      <c r="DPP2324" s="58"/>
      <c r="DPQ2324" s="58"/>
      <c r="DPR2324" s="58"/>
      <c r="DPS2324" s="58"/>
      <c r="DPT2324" s="58"/>
      <c r="DPU2324" s="58"/>
      <c r="DPV2324" s="58"/>
      <c r="DPW2324" s="58"/>
      <c r="DPX2324" s="58"/>
      <c r="DPY2324" s="58"/>
      <c r="DPZ2324" s="58"/>
      <c r="DQA2324" s="58"/>
      <c r="DQB2324" s="58"/>
      <c r="DQC2324" s="58"/>
      <c r="DQD2324" s="58"/>
      <c r="DQE2324" s="58"/>
      <c r="DQF2324" s="58"/>
      <c r="DQG2324" s="58"/>
      <c r="DQH2324" s="58"/>
      <c r="DQI2324" s="58"/>
      <c r="DQJ2324" s="58"/>
      <c r="DQK2324" s="58"/>
      <c r="DQL2324" s="58"/>
      <c r="DQM2324" s="58"/>
      <c r="DQN2324" s="58"/>
      <c r="DQO2324" s="58"/>
      <c r="DQP2324" s="58"/>
      <c r="DQQ2324" s="58"/>
      <c r="DQR2324" s="58"/>
      <c r="DQS2324" s="58"/>
      <c r="DQT2324" s="58"/>
      <c r="DQU2324" s="58"/>
      <c r="DQV2324" s="58"/>
      <c r="DQW2324" s="58"/>
      <c r="DQX2324" s="58"/>
      <c r="DQY2324" s="58"/>
      <c r="DQZ2324" s="58"/>
      <c r="DRA2324" s="58"/>
      <c r="DRB2324" s="58"/>
      <c r="DRC2324" s="58"/>
      <c r="DRD2324" s="58"/>
      <c r="DRE2324" s="58"/>
      <c r="DRF2324" s="58"/>
      <c r="DRG2324" s="58"/>
      <c r="DRH2324" s="58"/>
      <c r="DRI2324" s="58"/>
      <c r="DRJ2324" s="58"/>
      <c r="DRK2324" s="58"/>
      <c r="DRL2324" s="58"/>
      <c r="DRM2324" s="58"/>
      <c r="DRN2324" s="58"/>
      <c r="DRO2324" s="58"/>
      <c r="DRP2324" s="58"/>
      <c r="DRQ2324" s="58"/>
      <c r="DRR2324" s="58"/>
      <c r="DRS2324" s="58"/>
      <c r="DRT2324" s="58"/>
      <c r="DRU2324" s="58"/>
      <c r="DRV2324" s="58"/>
      <c r="DRW2324" s="58"/>
      <c r="DRX2324" s="58"/>
      <c r="DRY2324" s="58"/>
      <c r="DRZ2324" s="58"/>
      <c r="DSA2324" s="58"/>
      <c r="DSB2324" s="58"/>
      <c r="DSC2324" s="58"/>
      <c r="DSD2324" s="58"/>
      <c r="DSE2324" s="58"/>
      <c r="DSF2324" s="58"/>
      <c r="DSG2324" s="58"/>
      <c r="DSH2324" s="58"/>
      <c r="DSI2324" s="58"/>
      <c r="DSJ2324" s="58"/>
      <c r="DSK2324" s="58"/>
      <c r="DSL2324" s="58"/>
      <c r="DSM2324" s="58"/>
      <c r="DSN2324" s="58"/>
      <c r="DSO2324" s="58"/>
      <c r="DSP2324" s="58"/>
      <c r="DSQ2324" s="58"/>
      <c r="DSR2324" s="58"/>
      <c r="DSS2324" s="58"/>
      <c r="DST2324" s="58"/>
      <c r="DSU2324" s="58"/>
      <c r="DSV2324" s="58"/>
      <c r="DSW2324" s="58"/>
      <c r="DSX2324" s="58"/>
      <c r="DSY2324" s="58"/>
      <c r="DSZ2324" s="58"/>
      <c r="DTA2324" s="58"/>
      <c r="DTB2324" s="58"/>
      <c r="DTC2324" s="58"/>
      <c r="DTD2324" s="58"/>
      <c r="DTE2324" s="58"/>
      <c r="DTF2324" s="58"/>
      <c r="DTG2324" s="58"/>
      <c r="DTH2324" s="58"/>
      <c r="DTI2324" s="58"/>
      <c r="DTJ2324" s="58"/>
      <c r="DTK2324" s="58"/>
      <c r="DTL2324" s="58"/>
      <c r="DTM2324" s="58"/>
      <c r="DTN2324" s="58"/>
      <c r="DTO2324" s="58"/>
      <c r="DTP2324" s="58"/>
      <c r="DTQ2324" s="58"/>
      <c r="DTR2324" s="58"/>
      <c r="DTS2324" s="58"/>
      <c r="DTT2324" s="58"/>
      <c r="DTU2324" s="58"/>
      <c r="DTV2324" s="58"/>
      <c r="DTW2324" s="58"/>
      <c r="DTX2324" s="58"/>
      <c r="DTY2324" s="58"/>
      <c r="DTZ2324" s="58"/>
      <c r="DUA2324" s="58"/>
      <c r="DUB2324" s="58"/>
      <c r="DUC2324" s="58"/>
      <c r="DUD2324" s="58"/>
      <c r="DUE2324" s="58"/>
      <c r="DUF2324" s="58"/>
      <c r="DUG2324" s="58"/>
      <c r="DUH2324" s="58"/>
      <c r="DUI2324" s="58"/>
      <c r="DUJ2324" s="58"/>
      <c r="DUK2324" s="58"/>
      <c r="DUL2324" s="58"/>
      <c r="DUM2324" s="58"/>
      <c r="DUN2324" s="58"/>
      <c r="DUO2324" s="58"/>
      <c r="DUP2324" s="58"/>
      <c r="DUQ2324" s="58"/>
      <c r="DUR2324" s="58"/>
      <c r="DUS2324" s="58"/>
      <c r="DUT2324" s="58"/>
      <c r="DUU2324" s="58"/>
      <c r="DUV2324" s="58"/>
      <c r="DUW2324" s="58"/>
      <c r="DUX2324" s="58"/>
      <c r="DUY2324" s="58"/>
      <c r="DUZ2324" s="58"/>
      <c r="DVA2324" s="58"/>
      <c r="DVB2324" s="58"/>
      <c r="DVC2324" s="58"/>
      <c r="DVD2324" s="58"/>
      <c r="DVE2324" s="58"/>
      <c r="DVF2324" s="58"/>
      <c r="DVG2324" s="58"/>
      <c r="DVH2324" s="58"/>
      <c r="DVI2324" s="58"/>
      <c r="DVJ2324" s="58"/>
      <c r="DVK2324" s="58"/>
      <c r="DVL2324" s="58"/>
      <c r="DVM2324" s="58"/>
      <c r="DVN2324" s="58"/>
      <c r="DVO2324" s="58"/>
      <c r="DVP2324" s="58"/>
      <c r="DVQ2324" s="58"/>
      <c r="DVR2324" s="58"/>
      <c r="DVS2324" s="58"/>
      <c r="DVT2324" s="58"/>
      <c r="DVU2324" s="58"/>
      <c r="DVV2324" s="58"/>
      <c r="DVW2324" s="58"/>
      <c r="DVX2324" s="58"/>
      <c r="DVY2324" s="58"/>
      <c r="DVZ2324" s="58"/>
      <c r="DWA2324" s="58"/>
      <c r="DWB2324" s="58"/>
      <c r="DWC2324" s="58"/>
      <c r="DWD2324" s="58"/>
      <c r="DWE2324" s="58"/>
      <c r="DWF2324" s="58"/>
      <c r="DWG2324" s="58"/>
      <c r="DWH2324" s="58"/>
      <c r="DWI2324" s="58"/>
      <c r="DWJ2324" s="58"/>
      <c r="DWK2324" s="58"/>
      <c r="DWL2324" s="58"/>
      <c r="DWM2324" s="58"/>
      <c r="DWN2324" s="58"/>
      <c r="DWO2324" s="58"/>
      <c r="DWP2324" s="58"/>
      <c r="DWQ2324" s="58"/>
      <c r="DWR2324" s="58"/>
      <c r="DWS2324" s="58"/>
      <c r="DWT2324" s="58"/>
      <c r="DWU2324" s="58"/>
      <c r="DWV2324" s="58"/>
      <c r="DWW2324" s="58"/>
      <c r="DWX2324" s="58"/>
      <c r="DWY2324" s="58"/>
      <c r="DWZ2324" s="58"/>
      <c r="DXA2324" s="58"/>
      <c r="DXB2324" s="58"/>
      <c r="DXC2324" s="58"/>
      <c r="DXD2324" s="58"/>
      <c r="DXE2324" s="58"/>
      <c r="DXF2324" s="58"/>
      <c r="DXG2324" s="58"/>
      <c r="DXH2324" s="58"/>
      <c r="DXI2324" s="58"/>
      <c r="DXJ2324" s="58"/>
      <c r="DXK2324" s="58"/>
      <c r="DXL2324" s="58"/>
      <c r="DXM2324" s="58"/>
      <c r="DXN2324" s="58"/>
      <c r="DXO2324" s="58"/>
      <c r="DXP2324" s="58"/>
      <c r="DXQ2324" s="58"/>
      <c r="DXR2324" s="58"/>
      <c r="DXS2324" s="58"/>
      <c r="DXT2324" s="58"/>
      <c r="DXU2324" s="58"/>
      <c r="DXV2324" s="58"/>
      <c r="DXW2324" s="58"/>
      <c r="DXX2324" s="58"/>
      <c r="DXY2324" s="58"/>
      <c r="DXZ2324" s="58"/>
      <c r="DYA2324" s="58"/>
      <c r="DYB2324" s="58"/>
      <c r="DYC2324" s="58"/>
      <c r="DYD2324" s="58"/>
      <c r="DYE2324" s="58"/>
      <c r="DYF2324" s="58"/>
      <c r="DYG2324" s="58"/>
      <c r="DYH2324" s="58"/>
      <c r="DYI2324" s="58"/>
      <c r="DYJ2324" s="58"/>
      <c r="DYK2324" s="58"/>
      <c r="DYL2324" s="58"/>
      <c r="DYM2324" s="58"/>
      <c r="DYN2324" s="58"/>
      <c r="DYO2324" s="58"/>
      <c r="DYP2324" s="58"/>
      <c r="DYQ2324" s="58"/>
      <c r="DYR2324" s="58"/>
      <c r="DYS2324" s="58"/>
      <c r="DYT2324" s="58"/>
      <c r="DYU2324" s="58"/>
      <c r="DYV2324" s="58"/>
      <c r="DYW2324" s="58"/>
      <c r="DYX2324" s="58"/>
      <c r="DYY2324" s="58"/>
      <c r="DYZ2324" s="58"/>
      <c r="DZA2324" s="58"/>
      <c r="DZB2324" s="58"/>
      <c r="DZC2324" s="58"/>
      <c r="DZD2324" s="58"/>
      <c r="DZE2324" s="58"/>
      <c r="DZF2324" s="58"/>
      <c r="DZG2324" s="58"/>
      <c r="DZH2324" s="58"/>
      <c r="DZI2324" s="58"/>
      <c r="DZJ2324" s="58"/>
      <c r="DZK2324" s="58"/>
      <c r="DZL2324" s="58"/>
      <c r="DZM2324" s="58"/>
      <c r="DZN2324" s="58"/>
      <c r="DZO2324" s="58"/>
      <c r="DZP2324" s="58"/>
      <c r="DZQ2324" s="58"/>
      <c r="DZR2324" s="58"/>
      <c r="DZS2324" s="58"/>
      <c r="DZT2324" s="58"/>
      <c r="DZU2324" s="58"/>
      <c r="DZV2324" s="58"/>
      <c r="DZW2324" s="58"/>
      <c r="DZX2324" s="58"/>
      <c r="DZY2324" s="58"/>
      <c r="DZZ2324" s="58"/>
      <c r="EAA2324" s="58"/>
      <c r="EAB2324" s="58"/>
      <c r="EAC2324" s="58"/>
      <c r="EAD2324" s="58"/>
      <c r="EAE2324" s="58"/>
      <c r="EAF2324" s="58"/>
      <c r="EAG2324" s="58"/>
      <c r="EAH2324" s="58"/>
      <c r="EAI2324" s="58"/>
      <c r="EAJ2324" s="58"/>
      <c r="EAK2324" s="58"/>
      <c r="EAL2324" s="58"/>
      <c r="EAM2324" s="58"/>
      <c r="EAN2324" s="58"/>
      <c r="EAO2324" s="58"/>
      <c r="EAP2324" s="58"/>
      <c r="EAQ2324" s="58"/>
      <c r="EAR2324" s="58"/>
      <c r="EAS2324" s="58"/>
      <c r="EAT2324" s="58"/>
      <c r="EAU2324" s="58"/>
      <c r="EAV2324" s="58"/>
      <c r="EAW2324" s="58"/>
      <c r="EAX2324" s="58"/>
      <c r="EAY2324" s="58"/>
      <c r="EAZ2324" s="58"/>
      <c r="EBA2324" s="58"/>
      <c r="EBB2324" s="58"/>
      <c r="EBC2324" s="58"/>
      <c r="EBD2324" s="58"/>
      <c r="EBE2324" s="58"/>
      <c r="EBF2324" s="58"/>
      <c r="EBG2324" s="58"/>
      <c r="EBH2324" s="58"/>
      <c r="EBI2324" s="58"/>
      <c r="EBJ2324" s="58"/>
      <c r="EBK2324" s="58"/>
      <c r="EBL2324" s="58"/>
      <c r="EBM2324" s="58"/>
      <c r="EBN2324" s="58"/>
      <c r="EBO2324" s="58"/>
      <c r="EBP2324" s="58"/>
      <c r="EBQ2324" s="58"/>
      <c r="EBR2324" s="58"/>
      <c r="EBS2324" s="58"/>
      <c r="EBT2324" s="58"/>
      <c r="EBU2324" s="58"/>
      <c r="EBV2324" s="58"/>
      <c r="EBW2324" s="58"/>
      <c r="EBX2324" s="58"/>
      <c r="EBY2324" s="58"/>
      <c r="EBZ2324" s="58"/>
      <c r="ECA2324" s="58"/>
      <c r="ECB2324" s="58"/>
      <c r="ECC2324" s="58"/>
      <c r="ECD2324" s="58"/>
      <c r="ECE2324" s="58"/>
      <c r="ECF2324" s="58"/>
      <c r="ECG2324" s="58"/>
      <c r="ECH2324" s="58"/>
      <c r="ECI2324" s="58"/>
      <c r="ECJ2324" s="58"/>
      <c r="ECK2324" s="58"/>
      <c r="ECL2324" s="58"/>
      <c r="ECM2324" s="58"/>
      <c r="ECN2324" s="58"/>
      <c r="ECO2324" s="58"/>
      <c r="ECP2324" s="58"/>
      <c r="ECQ2324" s="58"/>
      <c r="ECR2324" s="58"/>
      <c r="ECS2324" s="58"/>
      <c r="ECT2324" s="58"/>
      <c r="ECU2324" s="58"/>
      <c r="ECV2324" s="58"/>
      <c r="ECW2324" s="58"/>
      <c r="ECX2324" s="58"/>
      <c r="ECY2324" s="58"/>
      <c r="ECZ2324" s="58"/>
      <c r="EDA2324" s="58"/>
      <c r="EDB2324" s="58"/>
      <c r="EDC2324" s="58"/>
      <c r="EDD2324" s="58"/>
      <c r="EDE2324" s="58"/>
      <c r="EDF2324" s="58"/>
      <c r="EDG2324" s="58"/>
      <c r="EDH2324" s="58"/>
      <c r="EDI2324" s="58"/>
      <c r="EDJ2324" s="58"/>
      <c r="EDK2324" s="58"/>
      <c r="EDL2324" s="58"/>
      <c r="EDM2324" s="58"/>
      <c r="EDN2324" s="58"/>
      <c r="EDO2324" s="58"/>
      <c r="EDP2324" s="58"/>
      <c r="EDQ2324" s="58"/>
      <c r="EDR2324" s="58"/>
      <c r="EDS2324" s="58"/>
      <c r="EDT2324" s="58"/>
      <c r="EDU2324" s="58"/>
      <c r="EDV2324" s="58"/>
      <c r="EDW2324" s="58"/>
      <c r="EDX2324" s="58"/>
      <c r="EDY2324" s="58"/>
      <c r="EDZ2324" s="58"/>
      <c r="EEA2324" s="58"/>
      <c r="EEB2324" s="58"/>
      <c r="EEC2324" s="58"/>
      <c r="EED2324" s="58"/>
      <c r="EEE2324" s="58"/>
      <c r="EEF2324" s="58"/>
      <c r="EEG2324" s="58"/>
      <c r="EEH2324" s="58"/>
      <c r="EEI2324" s="58"/>
      <c r="EEJ2324" s="58"/>
      <c r="EEK2324" s="58"/>
      <c r="EEL2324" s="58"/>
      <c r="EEM2324" s="58"/>
      <c r="EEN2324" s="58"/>
      <c r="EEO2324" s="58"/>
      <c r="EEP2324" s="58"/>
      <c r="EEQ2324" s="58"/>
      <c r="EER2324" s="58"/>
      <c r="EES2324" s="58"/>
      <c r="EET2324" s="58"/>
      <c r="EEU2324" s="58"/>
      <c r="EEV2324" s="58"/>
      <c r="EEW2324" s="58"/>
      <c r="EEX2324" s="58"/>
      <c r="EEY2324" s="58"/>
      <c r="EEZ2324" s="58"/>
      <c r="EFA2324" s="58"/>
      <c r="EFB2324" s="58"/>
      <c r="EFC2324" s="58"/>
      <c r="EFD2324" s="58"/>
      <c r="EFE2324" s="58"/>
      <c r="EFF2324" s="58"/>
      <c r="EFG2324" s="58"/>
      <c r="EFH2324" s="58"/>
      <c r="EFI2324" s="58"/>
      <c r="EFJ2324" s="58"/>
      <c r="EFK2324" s="58"/>
      <c r="EFL2324" s="58"/>
      <c r="EFM2324" s="58"/>
      <c r="EFN2324" s="58"/>
      <c r="EFO2324" s="58"/>
      <c r="EFP2324" s="58"/>
      <c r="EFQ2324" s="58"/>
      <c r="EFR2324" s="58"/>
      <c r="EFS2324" s="58"/>
      <c r="EFT2324" s="58"/>
      <c r="EFU2324" s="58"/>
      <c r="EFV2324" s="58"/>
      <c r="EFW2324" s="58"/>
      <c r="EFX2324" s="58"/>
      <c r="EFY2324" s="58"/>
      <c r="EFZ2324" s="58"/>
      <c r="EGA2324" s="58"/>
      <c r="EGB2324" s="58"/>
      <c r="EGC2324" s="58"/>
      <c r="EGD2324" s="58"/>
      <c r="EGE2324" s="58"/>
      <c r="EGF2324" s="58"/>
      <c r="EGG2324" s="58"/>
      <c r="EGH2324" s="58"/>
      <c r="EGI2324" s="58"/>
      <c r="EGJ2324" s="58"/>
      <c r="EGK2324" s="58"/>
      <c r="EGL2324" s="58"/>
      <c r="EGM2324" s="58"/>
      <c r="EGN2324" s="58"/>
      <c r="EGO2324" s="58"/>
      <c r="EGP2324" s="58"/>
      <c r="EGQ2324" s="58"/>
      <c r="EGR2324" s="58"/>
      <c r="EGS2324" s="58"/>
      <c r="EGT2324" s="58"/>
      <c r="EGU2324" s="58"/>
      <c r="EGV2324" s="58"/>
      <c r="EGW2324" s="58"/>
      <c r="EGX2324" s="58"/>
      <c r="EGY2324" s="58"/>
      <c r="EGZ2324" s="58"/>
      <c r="EHA2324" s="58"/>
      <c r="EHB2324" s="58"/>
      <c r="EHC2324" s="58"/>
      <c r="EHD2324" s="58"/>
      <c r="EHE2324" s="58"/>
      <c r="EHF2324" s="58"/>
      <c r="EHG2324" s="58"/>
      <c r="EHH2324" s="58"/>
      <c r="EHI2324" s="58"/>
      <c r="EHJ2324" s="58"/>
      <c r="EHK2324" s="58"/>
      <c r="EHL2324" s="58"/>
      <c r="EHM2324" s="58"/>
      <c r="EHN2324" s="58"/>
      <c r="EHO2324" s="58"/>
      <c r="EHP2324" s="58"/>
      <c r="EHQ2324" s="58"/>
      <c r="EHR2324" s="58"/>
      <c r="EHS2324" s="58"/>
      <c r="EHT2324" s="58"/>
      <c r="EHU2324" s="58"/>
      <c r="EHV2324" s="58"/>
      <c r="EHW2324" s="58"/>
      <c r="EHX2324" s="58"/>
      <c r="EHY2324" s="58"/>
      <c r="EHZ2324" s="58"/>
      <c r="EIA2324" s="58"/>
      <c r="EIB2324" s="58"/>
      <c r="EIC2324" s="58"/>
      <c r="EID2324" s="58"/>
      <c r="EIE2324" s="58"/>
      <c r="EIF2324" s="58"/>
      <c r="EIG2324" s="58"/>
      <c r="EIH2324" s="58"/>
      <c r="EII2324" s="58"/>
      <c r="EIJ2324" s="58"/>
      <c r="EIK2324" s="58"/>
      <c r="EIL2324" s="58"/>
      <c r="EIM2324" s="58"/>
      <c r="EIN2324" s="58"/>
      <c r="EIO2324" s="58"/>
      <c r="EIP2324" s="58"/>
      <c r="EIQ2324" s="58"/>
      <c r="EIR2324" s="58"/>
      <c r="EIS2324" s="58"/>
      <c r="EIT2324" s="58"/>
      <c r="EIU2324" s="58"/>
      <c r="EIV2324" s="58"/>
      <c r="EIW2324" s="58"/>
      <c r="EIX2324" s="58"/>
      <c r="EIY2324" s="58"/>
      <c r="EIZ2324" s="58"/>
      <c r="EJA2324" s="58"/>
      <c r="EJB2324" s="58"/>
      <c r="EJC2324" s="58"/>
      <c r="EJD2324" s="58"/>
      <c r="EJE2324" s="58"/>
      <c r="EJF2324" s="58"/>
      <c r="EJG2324" s="58"/>
      <c r="EJH2324" s="58"/>
      <c r="EJI2324" s="58"/>
      <c r="EJJ2324" s="58"/>
      <c r="EJK2324" s="58"/>
      <c r="EJL2324" s="58"/>
      <c r="EJM2324" s="58"/>
      <c r="EJN2324" s="58"/>
      <c r="EJO2324" s="58"/>
      <c r="EJP2324" s="58"/>
      <c r="EJQ2324" s="58"/>
      <c r="EJR2324" s="58"/>
      <c r="EJS2324" s="58"/>
      <c r="EJT2324" s="58"/>
      <c r="EJU2324" s="58"/>
      <c r="EJV2324" s="58"/>
      <c r="EJW2324" s="58"/>
      <c r="EJX2324" s="58"/>
      <c r="EJY2324" s="58"/>
      <c r="EJZ2324" s="58"/>
      <c r="EKA2324" s="58"/>
      <c r="EKB2324" s="58"/>
      <c r="EKC2324" s="58"/>
      <c r="EKD2324" s="58"/>
      <c r="EKE2324" s="58"/>
      <c r="EKF2324" s="58"/>
      <c r="EKG2324" s="58"/>
      <c r="EKH2324" s="58"/>
      <c r="EKI2324" s="58"/>
      <c r="EKJ2324" s="58"/>
      <c r="EKK2324" s="58"/>
      <c r="EKL2324" s="58"/>
      <c r="EKM2324" s="58"/>
      <c r="EKN2324" s="58"/>
      <c r="EKO2324" s="58"/>
      <c r="EKP2324" s="58"/>
      <c r="EKQ2324" s="58"/>
      <c r="EKR2324" s="58"/>
      <c r="EKS2324" s="58"/>
      <c r="EKT2324" s="58"/>
      <c r="EKU2324" s="58"/>
      <c r="EKV2324" s="58"/>
      <c r="EKW2324" s="58"/>
      <c r="EKX2324" s="58"/>
      <c r="EKY2324" s="58"/>
      <c r="EKZ2324" s="58"/>
      <c r="ELA2324" s="58"/>
      <c r="ELB2324" s="58"/>
      <c r="ELC2324" s="58"/>
      <c r="ELD2324" s="58"/>
      <c r="ELE2324" s="58"/>
      <c r="ELF2324" s="58"/>
      <c r="ELG2324" s="58"/>
      <c r="ELH2324" s="58"/>
      <c r="ELI2324" s="58"/>
      <c r="ELJ2324" s="58"/>
      <c r="ELK2324" s="58"/>
      <c r="ELL2324" s="58"/>
      <c r="ELM2324" s="58"/>
      <c r="ELN2324" s="58"/>
      <c r="ELO2324" s="58"/>
      <c r="ELP2324" s="58"/>
      <c r="ELQ2324" s="58"/>
      <c r="ELR2324" s="58"/>
      <c r="ELS2324" s="58"/>
      <c r="ELT2324" s="58"/>
      <c r="ELU2324" s="58"/>
      <c r="ELV2324" s="58"/>
      <c r="ELW2324" s="58"/>
      <c r="ELX2324" s="58"/>
      <c r="ELY2324" s="58"/>
      <c r="ELZ2324" s="58"/>
      <c r="EMA2324" s="58"/>
      <c r="EMB2324" s="58"/>
      <c r="EMC2324" s="58"/>
      <c r="EMD2324" s="58"/>
      <c r="EME2324" s="58"/>
      <c r="EMF2324" s="58"/>
      <c r="EMG2324" s="58"/>
      <c r="EMH2324" s="58"/>
      <c r="EMI2324" s="58"/>
      <c r="EMJ2324" s="58"/>
      <c r="EMK2324" s="58"/>
      <c r="EML2324" s="58"/>
      <c r="EMM2324" s="58"/>
      <c r="EMN2324" s="58"/>
      <c r="EMO2324" s="58"/>
      <c r="EMP2324" s="58"/>
      <c r="EMQ2324" s="58"/>
      <c r="EMR2324" s="58"/>
      <c r="EMS2324" s="58"/>
      <c r="EMT2324" s="58"/>
      <c r="EMU2324" s="58"/>
      <c r="EMV2324" s="58"/>
      <c r="EMW2324" s="58"/>
      <c r="EMX2324" s="58"/>
      <c r="EMY2324" s="58"/>
      <c r="EMZ2324" s="58"/>
      <c r="ENA2324" s="58"/>
      <c r="ENB2324" s="58"/>
      <c r="ENC2324" s="58"/>
      <c r="END2324" s="58"/>
      <c r="ENE2324" s="58"/>
      <c r="ENF2324" s="58"/>
      <c r="ENG2324" s="58"/>
      <c r="ENH2324" s="58"/>
      <c r="ENI2324" s="58"/>
      <c r="ENJ2324" s="58"/>
      <c r="ENK2324" s="58"/>
      <c r="ENL2324" s="58"/>
      <c r="ENM2324" s="58"/>
      <c r="ENN2324" s="58"/>
      <c r="ENO2324" s="58"/>
      <c r="ENP2324" s="58"/>
      <c r="ENQ2324" s="58"/>
      <c r="ENR2324" s="58"/>
      <c r="ENS2324" s="58"/>
      <c r="ENT2324" s="58"/>
      <c r="ENU2324" s="58"/>
      <c r="ENV2324" s="58"/>
      <c r="ENW2324" s="58"/>
      <c r="ENX2324" s="58"/>
      <c r="ENY2324" s="58"/>
      <c r="ENZ2324" s="58"/>
      <c r="EOA2324" s="58"/>
      <c r="EOB2324" s="58"/>
      <c r="EOC2324" s="58"/>
      <c r="EOD2324" s="58"/>
      <c r="EOE2324" s="58"/>
      <c r="EOF2324" s="58"/>
      <c r="EOG2324" s="58"/>
      <c r="EOH2324" s="58"/>
      <c r="EOI2324" s="58"/>
      <c r="EOJ2324" s="58"/>
      <c r="EOK2324" s="58"/>
      <c r="EOL2324" s="58"/>
      <c r="EOM2324" s="58"/>
      <c r="EON2324" s="58"/>
      <c r="EOO2324" s="58"/>
      <c r="EOP2324" s="58"/>
      <c r="EOQ2324" s="58"/>
      <c r="EOR2324" s="58"/>
      <c r="EOS2324" s="58"/>
      <c r="EOT2324" s="58"/>
      <c r="EOU2324" s="58"/>
      <c r="EOV2324" s="58"/>
      <c r="EOW2324" s="58"/>
      <c r="EOX2324" s="58"/>
      <c r="EOY2324" s="58"/>
      <c r="EOZ2324" s="58"/>
      <c r="EPA2324" s="58"/>
      <c r="EPB2324" s="58"/>
      <c r="EPC2324" s="58"/>
      <c r="EPD2324" s="58"/>
      <c r="EPE2324" s="58"/>
      <c r="EPF2324" s="58"/>
      <c r="EPG2324" s="58"/>
      <c r="EPH2324" s="58"/>
      <c r="EPI2324" s="58"/>
      <c r="EPJ2324" s="58"/>
      <c r="EPK2324" s="58"/>
      <c r="EPL2324" s="58"/>
      <c r="EPM2324" s="58"/>
      <c r="EPN2324" s="58"/>
      <c r="EPO2324" s="58"/>
      <c r="EPP2324" s="58"/>
      <c r="EPQ2324" s="58"/>
      <c r="EPR2324" s="58"/>
      <c r="EPS2324" s="58"/>
      <c r="EPT2324" s="58"/>
      <c r="EPU2324" s="58"/>
      <c r="EPV2324" s="58"/>
      <c r="EPW2324" s="58"/>
      <c r="EPX2324" s="58"/>
      <c r="EPY2324" s="58"/>
      <c r="EPZ2324" s="58"/>
      <c r="EQA2324" s="58"/>
      <c r="EQB2324" s="58"/>
      <c r="EQC2324" s="58"/>
      <c r="EQD2324" s="58"/>
      <c r="EQE2324" s="58"/>
      <c r="EQF2324" s="58"/>
      <c r="EQG2324" s="58"/>
      <c r="EQH2324" s="58"/>
      <c r="EQI2324" s="58"/>
      <c r="EQJ2324" s="58"/>
      <c r="EQK2324" s="58"/>
      <c r="EQL2324" s="58"/>
      <c r="EQM2324" s="58"/>
      <c r="EQN2324" s="58"/>
      <c r="EQO2324" s="58"/>
      <c r="EQP2324" s="58"/>
      <c r="EQQ2324" s="58"/>
      <c r="EQR2324" s="58"/>
      <c r="EQS2324" s="58"/>
      <c r="EQT2324" s="58"/>
      <c r="EQU2324" s="58"/>
      <c r="EQV2324" s="58"/>
      <c r="EQW2324" s="58"/>
      <c r="EQX2324" s="58"/>
      <c r="EQY2324" s="58"/>
      <c r="EQZ2324" s="58"/>
      <c r="ERA2324" s="58"/>
      <c r="ERB2324" s="58"/>
      <c r="ERC2324" s="58"/>
      <c r="ERD2324" s="58"/>
      <c r="ERE2324" s="58"/>
      <c r="ERF2324" s="58"/>
      <c r="ERG2324" s="58"/>
      <c r="ERH2324" s="58"/>
      <c r="ERI2324" s="58"/>
      <c r="ERJ2324" s="58"/>
      <c r="ERK2324" s="58"/>
      <c r="ERL2324" s="58"/>
      <c r="ERM2324" s="58"/>
      <c r="ERN2324" s="58"/>
      <c r="ERO2324" s="58"/>
      <c r="ERP2324" s="58"/>
      <c r="ERQ2324" s="58"/>
      <c r="ERR2324" s="58"/>
      <c r="ERS2324" s="58"/>
      <c r="ERT2324" s="58"/>
      <c r="ERU2324" s="58"/>
      <c r="ERV2324" s="58"/>
      <c r="ERW2324" s="58"/>
      <c r="ERX2324" s="58"/>
      <c r="ERY2324" s="58"/>
      <c r="ERZ2324" s="58"/>
      <c r="ESA2324" s="58"/>
      <c r="ESB2324" s="58"/>
      <c r="ESC2324" s="58"/>
      <c r="ESD2324" s="58"/>
      <c r="ESE2324" s="58"/>
      <c r="ESF2324" s="58"/>
      <c r="ESG2324" s="58"/>
      <c r="ESH2324" s="58"/>
      <c r="ESI2324" s="58"/>
      <c r="ESJ2324" s="58"/>
      <c r="ESK2324" s="58"/>
      <c r="ESL2324" s="58"/>
      <c r="ESM2324" s="58"/>
      <c r="ESN2324" s="58"/>
      <c r="ESO2324" s="58"/>
      <c r="ESP2324" s="58"/>
      <c r="ESQ2324" s="58"/>
      <c r="ESR2324" s="58"/>
      <c r="ESS2324" s="58"/>
      <c r="EST2324" s="58"/>
      <c r="ESU2324" s="58"/>
      <c r="ESV2324" s="58"/>
      <c r="ESW2324" s="58"/>
      <c r="ESX2324" s="58"/>
      <c r="ESY2324" s="58"/>
      <c r="ESZ2324" s="58"/>
      <c r="ETA2324" s="58"/>
      <c r="ETB2324" s="58"/>
      <c r="ETC2324" s="58"/>
      <c r="ETD2324" s="58"/>
      <c r="ETE2324" s="58"/>
      <c r="ETF2324" s="58"/>
      <c r="ETG2324" s="58"/>
      <c r="ETH2324" s="58"/>
      <c r="ETI2324" s="58"/>
      <c r="ETJ2324" s="58"/>
      <c r="ETK2324" s="58"/>
      <c r="ETL2324" s="58"/>
      <c r="ETM2324" s="58"/>
      <c r="ETN2324" s="58"/>
      <c r="ETO2324" s="58"/>
      <c r="ETP2324" s="58"/>
      <c r="ETQ2324" s="58"/>
      <c r="ETR2324" s="58"/>
      <c r="ETS2324" s="58"/>
      <c r="ETT2324" s="58"/>
      <c r="ETU2324" s="58"/>
      <c r="ETV2324" s="58"/>
      <c r="ETW2324" s="58"/>
      <c r="ETX2324" s="58"/>
      <c r="ETY2324" s="58"/>
      <c r="ETZ2324" s="58"/>
      <c r="EUA2324" s="58"/>
      <c r="EUB2324" s="58"/>
      <c r="EUC2324" s="58"/>
      <c r="EUD2324" s="58"/>
      <c r="EUE2324" s="58"/>
      <c r="EUF2324" s="58"/>
      <c r="EUG2324" s="58"/>
      <c r="EUH2324" s="58"/>
      <c r="EUI2324" s="58"/>
      <c r="EUJ2324" s="58"/>
      <c r="EUK2324" s="58"/>
      <c r="EUL2324" s="58"/>
      <c r="EUM2324" s="58"/>
      <c r="EUN2324" s="58"/>
      <c r="EUO2324" s="58"/>
      <c r="EUP2324" s="58"/>
      <c r="EUQ2324" s="58"/>
      <c r="EUR2324" s="58"/>
      <c r="EUS2324" s="58"/>
      <c r="EUT2324" s="58"/>
      <c r="EUU2324" s="58"/>
      <c r="EUV2324" s="58"/>
      <c r="EUW2324" s="58"/>
      <c r="EUX2324" s="58"/>
      <c r="EUY2324" s="58"/>
      <c r="EUZ2324" s="58"/>
      <c r="EVA2324" s="58"/>
      <c r="EVB2324" s="58"/>
      <c r="EVC2324" s="58"/>
      <c r="EVD2324" s="58"/>
      <c r="EVE2324" s="58"/>
      <c r="EVF2324" s="58"/>
      <c r="EVG2324" s="58"/>
      <c r="EVH2324" s="58"/>
      <c r="EVI2324" s="58"/>
      <c r="EVJ2324" s="58"/>
      <c r="EVK2324" s="58"/>
      <c r="EVL2324" s="58"/>
      <c r="EVM2324" s="58"/>
      <c r="EVN2324" s="58"/>
      <c r="EVO2324" s="58"/>
      <c r="EVP2324" s="58"/>
      <c r="EVQ2324" s="58"/>
      <c r="EVR2324" s="58"/>
      <c r="EVS2324" s="58"/>
      <c r="EVT2324" s="58"/>
      <c r="EVU2324" s="58"/>
      <c r="EVV2324" s="58"/>
      <c r="EVW2324" s="58"/>
      <c r="EVX2324" s="58"/>
      <c r="EVY2324" s="58"/>
      <c r="EVZ2324" s="58"/>
      <c r="EWA2324" s="58"/>
      <c r="EWB2324" s="58"/>
      <c r="EWC2324" s="58"/>
      <c r="EWD2324" s="58"/>
      <c r="EWE2324" s="58"/>
      <c r="EWF2324" s="58"/>
      <c r="EWG2324" s="58"/>
      <c r="EWH2324" s="58"/>
      <c r="EWI2324" s="58"/>
      <c r="EWJ2324" s="58"/>
      <c r="EWK2324" s="58"/>
      <c r="EWL2324" s="58"/>
      <c r="EWM2324" s="58"/>
      <c r="EWN2324" s="58"/>
      <c r="EWO2324" s="58"/>
      <c r="EWP2324" s="58"/>
      <c r="EWQ2324" s="58"/>
      <c r="EWR2324" s="58"/>
      <c r="EWS2324" s="58"/>
      <c r="EWT2324" s="58"/>
      <c r="EWU2324" s="58"/>
      <c r="EWV2324" s="58"/>
      <c r="EWW2324" s="58"/>
      <c r="EWX2324" s="58"/>
      <c r="EWY2324" s="58"/>
      <c r="EWZ2324" s="58"/>
      <c r="EXA2324" s="58"/>
      <c r="EXB2324" s="58"/>
      <c r="EXC2324" s="58"/>
      <c r="EXD2324" s="58"/>
      <c r="EXE2324" s="58"/>
      <c r="EXF2324" s="58"/>
      <c r="EXG2324" s="58"/>
      <c r="EXH2324" s="58"/>
      <c r="EXI2324" s="58"/>
      <c r="EXJ2324" s="58"/>
      <c r="EXK2324" s="58"/>
      <c r="EXL2324" s="58"/>
      <c r="EXM2324" s="58"/>
      <c r="EXN2324" s="58"/>
      <c r="EXO2324" s="58"/>
      <c r="EXP2324" s="58"/>
      <c r="EXQ2324" s="58"/>
      <c r="EXR2324" s="58"/>
      <c r="EXS2324" s="58"/>
      <c r="EXT2324" s="58"/>
      <c r="EXU2324" s="58"/>
      <c r="EXV2324" s="58"/>
      <c r="EXW2324" s="58"/>
      <c r="EXX2324" s="58"/>
      <c r="EXY2324" s="58"/>
      <c r="EXZ2324" s="58"/>
      <c r="EYA2324" s="58"/>
      <c r="EYB2324" s="58"/>
      <c r="EYC2324" s="58"/>
      <c r="EYD2324" s="58"/>
      <c r="EYE2324" s="58"/>
      <c r="EYF2324" s="58"/>
      <c r="EYG2324" s="58"/>
      <c r="EYH2324" s="58"/>
      <c r="EYI2324" s="58"/>
      <c r="EYJ2324" s="58"/>
      <c r="EYK2324" s="58"/>
      <c r="EYL2324" s="58"/>
      <c r="EYM2324" s="58"/>
      <c r="EYN2324" s="58"/>
      <c r="EYO2324" s="58"/>
      <c r="EYP2324" s="58"/>
      <c r="EYQ2324" s="58"/>
      <c r="EYR2324" s="58"/>
      <c r="EYS2324" s="58"/>
      <c r="EYT2324" s="58"/>
      <c r="EYU2324" s="58"/>
      <c r="EYV2324" s="58"/>
      <c r="EYW2324" s="58"/>
      <c r="EYX2324" s="58"/>
      <c r="EYY2324" s="58"/>
      <c r="EYZ2324" s="58"/>
      <c r="EZA2324" s="58"/>
      <c r="EZB2324" s="58"/>
      <c r="EZC2324" s="58"/>
      <c r="EZD2324" s="58"/>
      <c r="EZE2324" s="58"/>
      <c r="EZF2324" s="58"/>
      <c r="EZG2324" s="58"/>
      <c r="EZH2324" s="58"/>
      <c r="EZI2324" s="58"/>
      <c r="EZJ2324" s="58"/>
      <c r="EZK2324" s="58"/>
      <c r="EZL2324" s="58"/>
      <c r="EZM2324" s="58"/>
      <c r="EZN2324" s="58"/>
      <c r="EZO2324" s="58"/>
      <c r="EZP2324" s="58"/>
      <c r="EZQ2324" s="58"/>
      <c r="EZR2324" s="58"/>
      <c r="EZS2324" s="58"/>
      <c r="EZT2324" s="58"/>
      <c r="EZU2324" s="58"/>
      <c r="EZV2324" s="58"/>
      <c r="EZW2324" s="58"/>
      <c r="EZX2324" s="58"/>
      <c r="EZY2324" s="58"/>
      <c r="EZZ2324" s="58"/>
      <c r="FAA2324" s="58"/>
      <c r="FAB2324" s="58"/>
      <c r="FAC2324" s="58"/>
      <c r="FAD2324" s="58"/>
      <c r="FAE2324" s="58"/>
      <c r="FAF2324" s="58"/>
      <c r="FAG2324" s="58"/>
      <c r="FAH2324" s="58"/>
      <c r="FAI2324" s="58"/>
      <c r="FAJ2324" s="58"/>
      <c r="FAK2324" s="58"/>
      <c r="FAL2324" s="58"/>
      <c r="FAM2324" s="58"/>
      <c r="FAN2324" s="58"/>
      <c r="FAO2324" s="58"/>
      <c r="FAP2324" s="58"/>
      <c r="FAQ2324" s="58"/>
      <c r="FAR2324" s="58"/>
      <c r="FAS2324" s="58"/>
      <c r="FAT2324" s="58"/>
      <c r="FAU2324" s="58"/>
      <c r="FAV2324" s="58"/>
      <c r="FAW2324" s="58"/>
      <c r="FAX2324" s="58"/>
      <c r="FAY2324" s="58"/>
      <c r="FAZ2324" s="58"/>
      <c r="FBA2324" s="58"/>
      <c r="FBB2324" s="58"/>
      <c r="FBC2324" s="58"/>
      <c r="FBD2324" s="58"/>
      <c r="FBE2324" s="58"/>
      <c r="FBF2324" s="58"/>
      <c r="FBG2324" s="58"/>
      <c r="FBH2324" s="58"/>
      <c r="FBI2324" s="58"/>
      <c r="FBJ2324" s="58"/>
      <c r="FBK2324" s="58"/>
      <c r="FBL2324" s="58"/>
      <c r="FBM2324" s="58"/>
      <c r="FBN2324" s="58"/>
      <c r="FBO2324" s="58"/>
      <c r="FBP2324" s="58"/>
      <c r="FBQ2324" s="58"/>
      <c r="FBR2324" s="58"/>
      <c r="FBS2324" s="58"/>
      <c r="FBT2324" s="58"/>
      <c r="FBU2324" s="58"/>
      <c r="FBV2324" s="58"/>
      <c r="FBW2324" s="58"/>
      <c r="FBX2324" s="58"/>
      <c r="FBY2324" s="58"/>
      <c r="FBZ2324" s="58"/>
      <c r="FCA2324" s="58"/>
      <c r="FCB2324" s="58"/>
      <c r="FCC2324" s="58"/>
      <c r="FCD2324" s="58"/>
      <c r="FCE2324" s="58"/>
      <c r="FCF2324" s="58"/>
      <c r="FCG2324" s="58"/>
      <c r="FCH2324" s="58"/>
      <c r="FCI2324" s="58"/>
      <c r="FCJ2324" s="58"/>
      <c r="FCK2324" s="58"/>
      <c r="FCL2324" s="58"/>
      <c r="FCM2324" s="58"/>
      <c r="FCN2324" s="58"/>
      <c r="FCO2324" s="58"/>
      <c r="FCP2324" s="58"/>
      <c r="FCQ2324" s="58"/>
      <c r="FCR2324" s="58"/>
      <c r="FCS2324" s="58"/>
      <c r="FCT2324" s="58"/>
      <c r="FCU2324" s="58"/>
      <c r="FCV2324" s="58"/>
      <c r="FCW2324" s="58"/>
      <c r="FCX2324" s="58"/>
      <c r="FCY2324" s="58"/>
      <c r="FCZ2324" s="58"/>
      <c r="FDA2324" s="58"/>
      <c r="FDB2324" s="58"/>
      <c r="FDC2324" s="58"/>
      <c r="FDD2324" s="58"/>
      <c r="FDE2324" s="58"/>
      <c r="FDF2324" s="58"/>
      <c r="FDG2324" s="58"/>
      <c r="FDH2324" s="58"/>
      <c r="FDI2324" s="58"/>
      <c r="FDJ2324" s="58"/>
      <c r="FDK2324" s="58"/>
      <c r="FDL2324" s="58"/>
      <c r="FDM2324" s="58"/>
      <c r="FDN2324" s="58"/>
      <c r="FDO2324" s="58"/>
      <c r="FDP2324" s="58"/>
      <c r="FDQ2324" s="58"/>
      <c r="FDR2324" s="58"/>
      <c r="FDS2324" s="58"/>
      <c r="FDT2324" s="58"/>
      <c r="FDU2324" s="58"/>
      <c r="FDV2324" s="58"/>
      <c r="FDW2324" s="58"/>
      <c r="FDX2324" s="58"/>
      <c r="FDY2324" s="58"/>
      <c r="FDZ2324" s="58"/>
      <c r="FEA2324" s="58"/>
      <c r="FEB2324" s="58"/>
      <c r="FEC2324" s="58"/>
      <c r="FED2324" s="58"/>
      <c r="FEE2324" s="58"/>
      <c r="FEF2324" s="58"/>
      <c r="FEG2324" s="58"/>
      <c r="FEH2324" s="58"/>
      <c r="FEI2324" s="58"/>
      <c r="FEJ2324" s="58"/>
      <c r="FEK2324" s="58"/>
      <c r="FEL2324" s="58"/>
      <c r="FEM2324" s="58"/>
      <c r="FEN2324" s="58"/>
      <c r="FEO2324" s="58"/>
      <c r="FEP2324" s="58"/>
      <c r="FEQ2324" s="58"/>
      <c r="FER2324" s="58"/>
      <c r="FES2324" s="58"/>
      <c r="FET2324" s="58"/>
      <c r="FEU2324" s="58"/>
      <c r="FEV2324" s="58"/>
      <c r="FEW2324" s="58"/>
      <c r="FEX2324" s="58"/>
      <c r="FEY2324" s="58"/>
      <c r="FEZ2324" s="58"/>
      <c r="FFA2324" s="58"/>
      <c r="FFB2324" s="58"/>
      <c r="FFC2324" s="58"/>
      <c r="FFD2324" s="58"/>
      <c r="FFE2324" s="58"/>
      <c r="FFF2324" s="58"/>
      <c r="FFG2324" s="58"/>
      <c r="FFH2324" s="58"/>
      <c r="FFI2324" s="58"/>
      <c r="FFJ2324" s="58"/>
      <c r="FFK2324" s="58"/>
      <c r="FFL2324" s="58"/>
      <c r="FFM2324" s="58"/>
      <c r="FFN2324" s="58"/>
      <c r="FFO2324" s="58"/>
      <c r="FFP2324" s="58"/>
      <c r="FFQ2324" s="58"/>
      <c r="FFR2324" s="58"/>
      <c r="FFS2324" s="58"/>
      <c r="FFT2324" s="58"/>
      <c r="FFU2324" s="58"/>
      <c r="FFV2324" s="58"/>
      <c r="FFW2324" s="58"/>
      <c r="FFX2324" s="58"/>
      <c r="FFY2324" s="58"/>
      <c r="FFZ2324" s="58"/>
      <c r="FGA2324" s="58"/>
      <c r="FGB2324" s="58"/>
      <c r="FGC2324" s="58"/>
      <c r="FGD2324" s="58"/>
      <c r="FGE2324" s="58"/>
      <c r="FGF2324" s="58"/>
      <c r="FGG2324" s="58"/>
      <c r="FGH2324" s="58"/>
      <c r="FGI2324" s="58"/>
      <c r="FGJ2324" s="58"/>
      <c r="FGK2324" s="58"/>
      <c r="FGL2324" s="58"/>
      <c r="FGM2324" s="58"/>
      <c r="FGN2324" s="58"/>
      <c r="FGO2324" s="58"/>
      <c r="FGP2324" s="58"/>
      <c r="FGQ2324" s="58"/>
      <c r="FGR2324" s="58"/>
      <c r="FGS2324" s="58"/>
      <c r="FGT2324" s="58"/>
      <c r="FGU2324" s="58"/>
      <c r="FGV2324" s="58"/>
      <c r="FGW2324" s="58"/>
      <c r="FGX2324" s="58"/>
      <c r="FGY2324" s="58"/>
      <c r="FGZ2324" s="58"/>
      <c r="FHA2324" s="58"/>
      <c r="FHB2324" s="58"/>
      <c r="FHC2324" s="58"/>
      <c r="FHD2324" s="58"/>
      <c r="FHE2324" s="58"/>
      <c r="FHF2324" s="58"/>
      <c r="FHG2324" s="58"/>
      <c r="FHH2324" s="58"/>
      <c r="FHI2324" s="58"/>
      <c r="FHJ2324" s="58"/>
      <c r="FHK2324" s="58"/>
      <c r="FHL2324" s="58"/>
      <c r="FHM2324" s="58"/>
      <c r="FHN2324" s="58"/>
      <c r="FHO2324" s="58"/>
      <c r="FHP2324" s="58"/>
      <c r="FHQ2324" s="58"/>
      <c r="FHR2324" s="58"/>
      <c r="FHS2324" s="58"/>
      <c r="FHT2324" s="58"/>
      <c r="FHU2324" s="58"/>
      <c r="FHV2324" s="58"/>
      <c r="FHW2324" s="58"/>
      <c r="FHX2324" s="58"/>
      <c r="FHY2324" s="58"/>
      <c r="FHZ2324" s="58"/>
      <c r="FIA2324" s="58"/>
      <c r="FIB2324" s="58"/>
      <c r="FIC2324" s="58"/>
      <c r="FID2324" s="58"/>
      <c r="FIE2324" s="58"/>
      <c r="FIF2324" s="58"/>
      <c r="FIG2324" s="58"/>
      <c r="FIH2324" s="58"/>
      <c r="FII2324" s="58"/>
      <c r="FIJ2324" s="58"/>
      <c r="FIK2324" s="58"/>
      <c r="FIL2324" s="58"/>
      <c r="FIM2324" s="58"/>
      <c r="FIN2324" s="58"/>
      <c r="FIO2324" s="58"/>
      <c r="FIP2324" s="58"/>
      <c r="FIQ2324" s="58"/>
      <c r="FIR2324" s="58"/>
      <c r="FIS2324" s="58"/>
      <c r="FIT2324" s="58"/>
      <c r="FIU2324" s="58"/>
      <c r="FIV2324" s="58"/>
      <c r="FIW2324" s="58"/>
      <c r="FIX2324" s="58"/>
      <c r="FIY2324" s="58"/>
      <c r="FIZ2324" s="58"/>
      <c r="FJA2324" s="58"/>
      <c r="FJB2324" s="58"/>
      <c r="FJC2324" s="58"/>
      <c r="FJD2324" s="58"/>
      <c r="FJE2324" s="58"/>
      <c r="FJF2324" s="58"/>
      <c r="FJG2324" s="58"/>
      <c r="FJH2324" s="58"/>
      <c r="FJI2324" s="58"/>
      <c r="FJJ2324" s="58"/>
      <c r="FJK2324" s="58"/>
      <c r="FJL2324" s="58"/>
      <c r="FJM2324" s="58"/>
      <c r="FJN2324" s="58"/>
      <c r="FJO2324" s="58"/>
      <c r="FJP2324" s="58"/>
      <c r="FJQ2324" s="58"/>
      <c r="FJR2324" s="58"/>
      <c r="FJS2324" s="58"/>
      <c r="FJT2324" s="58"/>
      <c r="FJU2324" s="58"/>
      <c r="FJV2324" s="58"/>
      <c r="FJW2324" s="58"/>
      <c r="FJX2324" s="58"/>
      <c r="FJY2324" s="58"/>
      <c r="FJZ2324" s="58"/>
      <c r="FKA2324" s="58"/>
      <c r="FKB2324" s="58"/>
      <c r="FKC2324" s="58"/>
      <c r="FKD2324" s="58"/>
      <c r="FKE2324" s="58"/>
      <c r="FKF2324" s="58"/>
      <c r="FKG2324" s="58"/>
      <c r="FKH2324" s="58"/>
      <c r="FKI2324" s="58"/>
      <c r="FKJ2324" s="58"/>
      <c r="FKK2324" s="58"/>
      <c r="FKL2324" s="58"/>
      <c r="FKM2324" s="58"/>
      <c r="FKN2324" s="58"/>
      <c r="FKO2324" s="58"/>
      <c r="FKP2324" s="58"/>
      <c r="FKQ2324" s="58"/>
      <c r="FKR2324" s="58"/>
      <c r="FKS2324" s="58"/>
      <c r="FKT2324" s="58"/>
      <c r="FKU2324" s="58"/>
      <c r="FKV2324" s="58"/>
      <c r="FKW2324" s="58"/>
      <c r="FKX2324" s="58"/>
      <c r="FKY2324" s="58"/>
      <c r="FKZ2324" s="58"/>
      <c r="FLA2324" s="58"/>
      <c r="FLB2324" s="58"/>
      <c r="FLC2324" s="58"/>
      <c r="FLD2324" s="58"/>
      <c r="FLE2324" s="58"/>
      <c r="FLF2324" s="58"/>
      <c r="FLG2324" s="58"/>
      <c r="FLH2324" s="58"/>
      <c r="FLI2324" s="58"/>
      <c r="FLJ2324" s="58"/>
      <c r="FLK2324" s="58"/>
      <c r="FLL2324" s="58"/>
      <c r="FLM2324" s="58"/>
      <c r="FLN2324" s="58"/>
      <c r="FLO2324" s="58"/>
      <c r="FLP2324" s="58"/>
      <c r="FLQ2324" s="58"/>
      <c r="FLR2324" s="58"/>
      <c r="FLS2324" s="58"/>
      <c r="FLT2324" s="58"/>
      <c r="FLU2324" s="58"/>
      <c r="FLV2324" s="58"/>
      <c r="FLW2324" s="58"/>
      <c r="FLX2324" s="58"/>
      <c r="FLY2324" s="58"/>
      <c r="FLZ2324" s="58"/>
      <c r="FMA2324" s="58"/>
      <c r="FMB2324" s="58"/>
      <c r="FMC2324" s="58"/>
      <c r="FMD2324" s="58"/>
      <c r="FME2324" s="58"/>
      <c r="FMF2324" s="58"/>
      <c r="FMG2324" s="58"/>
      <c r="FMH2324" s="58"/>
      <c r="FMI2324" s="58"/>
      <c r="FMJ2324" s="58"/>
      <c r="FMK2324" s="58"/>
      <c r="FML2324" s="58"/>
      <c r="FMM2324" s="58"/>
      <c r="FMN2324" s="58"/>
      <c r="FMO2324" s="58"/>
      <c r="FMP2324" s="58"/>
      <c r="FMQ2324" s="58"/>
      <c r="FMR2324" s="58"/>
      <c r="FMS2324" s="58"/>
      <c r="FMT2324" s="58"/>
      <c r="FMU2324" s="58"/>
      <c r="FMV2324" s="58"/>
      <c r="FMW2324" s="58"/>
      <c r="FMX2324" s="58"/>
      <c r="FMY2324" s="58"/>
      <c r="FMZ2324" s="58"/>
      <c r="FNA2324" s="58"/>
      <c r="FNB2324" s="58"/>
      <c r="FNC2324" s="58"/>
      <c r="FND2324" s="58"/>
      <c r="FNE2324" s="58"/>
      <c r="FNF2324" s="58"/>
      <c r="FNG2324" s="58"/>
      <c r="FNH2324" s="58"/>
      <c r="FNI2324" s="58"/>
      <c r="FNJ2324" s="58"/>
      <c r="FNK2324" s="58"/>
      <c r="FNL2324" s="58"/>
      <c r="FNM2324" s="58"/>
      <c r="FNN2324" s="58"/>
      <c r="FNO2324" s="58"/>
      <c r="FNP2324" s="58"/>
      <c r="FNQ2324" s="58"/>
      <c r="FNR2324" s="58"/>
      <c r="FNS2324" s="58"/>
      <c r="FNT2324" s="58"/>
      <c r="FNU2324" s="58"/>
      <c r="FNV2324" s="58"/>
      <c r="FNW2324" s="58"/>
      <c r="FNX2324" s="58"/>
      <c r="FNY2324" s="58"/>
      <c r="FNZ2324" s="58"/>
      <c r="FOA2324" s="58"/>
      <c r="FOB2324" s="58"/>
      <c r="FOC2324" s="58"/>
      <c r="FOD2324" s="58"/>
      <c r="FOE2324" s="58"/>
      <c r="FOF2324" s="58"/>
      <c r="FOG2324" s="58"/>
      <c r="FOH2324" s="58"/>
      <c r="FOI2324" s="58"/>
      <c r="FOJ2324" s="58"/>
      <c r="FOK2324" s="58"/>
      <c r="FOL2324" s="58"/>
      <c r="FOM2324" s="58"/>
      <c r="FON2324" s="58"/>
      <c r="FOO2324" s="58"/>
      <c r="FOP2324" s="58"/>
      <c r="FOQ2324" s="58"/>
      <c r="FOR2324" s="58"/>
      <c r="FOS2324" s="58"/>
      <c r="FOT2324" s="58"/>
      <c r="FOU2324" s="58"/>
      <c r="FOV2324" s="58"/>
      <c r="FOW2324" s="58"/>
      <c r="FOX2324" s="58"/>
      <c r="FOY2324" s="58"/>
      <c r="FOZ2324" s="58"/>
      <c r="FPA2324" s="58"/>
      <c r="FPB2324" s="58"/>
      <c r="FPC2324" s="58"/>
      <c r="FPD2324" s="58"/>
      <c r="FPE2324" s="58"/>
      <c r="FPF2324" s="58"/>
      <c r="FPG2324" s="58"/>
      <c r="FPH2324" s="58"/>
      <c r="FPI2324" s="58"/>
      <c r="FPJ2324" s="58"/>
      <c r="FPK2324" s="58"/>
      <c r="FPL2324" s="58"/>
      <c r="FPM2324" s="58"/>
      <c r="FPN2324" s="58"/>
      <c r="FPO2324" s="58"/>
      <c r="FPP2324" s="58"/>
      <c r="FPQ2324" s="58"/>
      <c r="FPR2324" s="58"/>
      <c r="FPS2324" s="58"/>
      <c r="FPT2324" s="58"/>
      <c r="FPU2324" s="58"/>
      <c r="FPV2324" s="58"/>
      <c r="FPW2324" s="58"/>
      <c r="FPX2324" s="58"/>
      <c r="FPY2324" s="58"/>
      <c r="FPZ2324" s="58"/>
      <c r="FQA2324" s="58"/>
      <c r="FQB2324" s="58"/>
      <c r="FQC2324" s="58"/>
      <c r="FQD2324" s="58"/>
      <c r="FQE2324" s="58"/>
      <c r="FQF2324" s="58"/>
      <c r="FQG2324" s="58"/>
      <c r="FQH2324" s="58"/>
      <c r="FQI2324" s="58"/>
      <c r="FQJ2324" s="58"/>
      <c r="FQK2324" s="58"/>
      <c r="FQL2324" s="58"/>
      <c r="FQM2324" s="58"/>
      <c r="FQN2324" s="58"/>
      <c r="FQO2324" s="58"/>
      <c r="FQP2324" s="58"/>
      <c r="FQQ2324" s="58"/>
      <c r="FQR2324" s="58"/>
      <c r="FQS2324" s="58"/>
      <c r="FQT2324" s="58"/>
      <c r="FQU2324" s="58"/>
      <c r="FQV2324" s="58"/>
      <c r="FQW2324" s="58"/>
      <c r="FQX2324" s="58"/>
      <c r="FQY2324" s="58"/>
      <c r="FQZ2324" s="58"/>
      <c r="FRA2324" s="58"/>
      <c r="FRB2324" s="58"/>
      <c r="FRC2324" s="58"/>
      <c r="FRD2324" s="58"/>
      <c r="FRE2324" s="58"/>
      <c r="FRF2324" s="58"/>
      <c r="FRG2324" s="58"/>
      <c r="FRH2324" s="58"/>
      <c r="FRI2324" s="58"/>
      <c r="FRJ2324" s="58"/>
      <c r="FRK2324" s="58"/>
      <c r="FRL2324" s="58"/>
      <c r="FRM2324" s="58"/>
      <c r="FRN2324" s="58"/>
      <c r="FRO2324" s="58"/>
      <c r="FRP2324" s="58"/>
      <c r="FRQ2324" s="58"/>
      <c r="FRR2324" s="58"/>
      <c r="FRS2324" s="58"/>
      <c r="FRT2324" s="58"/>
      <c r="FRU2324" s="58"/>
      <c r="FRV2324" s="58"/>
      <c r="FRW2324" s="58"/>
      <c r="FRX2324" s="58"/>
      <c r="FRY2324" s="58"/>
      <c r="FRZ2324" s="58"/>
      <c r="FSA2324" s="58"/>
      <c r="FSB2324" s="58"/>
      <c r="FSC2324" s="58"/>
      <c r="FSD2324" s="58"/>
      <c r="FSE2324" s="58"/>
      <c r="FSF2324" s="58"/>
      <c r="FSG2324" s="58"/>
      <c r="FSH2324" s="58"/>
      <c r="FSI2324" s="58"/>
      <c r="FSJ2324" s="58"/>
      <c r="FSK2324" s="58"/>
      <c r="FSL2324" s="58"/>
      <c r="FSM2324" s="58"/>
      <c r="FSN2324" s="58"/>
      <c r="FSO2324" s="58"/>
      <c r="FSP2324" s="58"/>
      <c r="FSQ2324" s="58"/>
      <c r="FSR2324" s="58"/>
      <c r="FSS2324" s="58"/>
      <c r="FST2324" s="58"/>
      <c r="FSU2324" s="58"/>
      <c r="FSV2324" s="58"/>
      <c r="FSW2324" s="58"/>
      <c r="FSX2324" s="58"/>
      <c r="FSY2324" s="58"/>
      <c r="FSZ2324" s="58"/>
      <c r="FTA2324" s="58"/>
      <c r="FTB2324" s="58"/>
      <c r="FTC2324" s="58"/>
      <c r="FTD2324" s="58"/>
      <c r="FTE2324" s="58"/>
      <c r="FTF2324" s="58"/>
      <c r="FTG2324" s="58"/>
      <c r="FTH2324" s="58"/>
      <c r="FTI2324" s="58"/>
      <c r="FTJ2324" s="58"/>
      <c r="FTK2324" s="58"/>
      <c r="FTL2324" s="58"/>
      <c r="FTM2324" s="58"/>
      <c r="FTN2324" s="58"/>
      <c r="FTO2324" s="58"/>
      <c r="FTP2324" s="58"/>
      <c r="FTQ2324" s="58"/>
      <c r="FTR2324" s="58"/>
      <c r="FTS2324" s="58"/>
      <c r="FTT2324" s="58"/>
      <c r="FTU2324" s="58"/>
      <c r="FTV2324" s="58"/>
      <c r="FTW2324" s="58"/>
      <c r="FTX2324" s="58"/>
      <c r="FTY2324" s="58"/>
      <c r="FTZ2324" s="58"/>
      <c r="FUA2324" s="58"/>
      <c r="FUB2324" s="58"/>
      <c r="FUC2324" s="58"/>
      <c r="FUD2324" s="58"/>
      <c r="FUE2324" s="58"/>
      <c r="FUF2324" s="58"/>
      <c r="FUG2324" s="58"/>
      <c r="FUH2324" s="58"/>
      <c r="FUI2324" s="58"/>
      <c r="FUJ2324" s="58"/>
      <c r="FUK2324" s="58"/>
      <c r="FUL2324" s="58"/>
      <c r="FUM2324" s="58"/>
      <c r="FUN2324" s="58"/>
      <c r="FUO2324" s="58"/>
      <c r="FUP2324" s="58"/>
      <c r="FUQ2324" s="58"/>
      <c r="FUR2324" s="58"/>
      <c r="FUS2324" s="58"/>
      <c r="FUT2324" s="58"/>
      <c r="FUU2324" s="58"/>
      <c r="FUV2324" s="58"/>
      <c r="FUW2324" s="58"/>
      <c r="FUX2324" s="58"/>
      <c r="FUY2324" s="58"/>
      <c r="FUZ2324" s="58"/>
      <c r="FVA2324" s="58"/>
      <c r="FVB2324" s="58"/>
      <c r="FVC2324" s="58"/>
      <c r="FVD2324" s="58"/>
      <c r="FVE2324" s="58"/>
      <c r="FVF2324" s="58"/>
      <c r="FVG2324" s="58"/>
      <c r="FVH2324" s="58"/>
      <c r="FVI2324" s="58"/>
      <c r="FVJ2324" s="58"/>
      <c r="FVK2324" s="58"/>
      <c r="FVL2324" s="58"/>
      <c r="FVM2324" s="58"/>
      <c r="FVN2324" s="58"/>
      <c r="FVO2324" s="58"/>
      <c r="FVP2324" s="58"/>
      <c r="FVQ2324" s="58"/>
      <c r="FVR2324" s="58"/>
      <c r="FVS2324" s="58"/>
      <c r="FVT2324" s="58"/>
      <c r="FVU2324" s="58"/>
      <c r="FVV2324" s="58"/>
      <c r="FVW2324" s="58"/>
      <c r="FVX2324" s="58"/>
      <c r="FVY2324" s="58"/>
      <c r="FVZ2324" s="58"/>
      <c r="FWA2324" s="58"/>
      <c r="FWB2324" s="58"/>
      <c r="FWC2324" s="58"/>
      <c r="FWD2324" s="58"/>
      <c r="FWE2324" s="58"/>
      <c r="FWF2324" s="58"/>
      <c r="FWG2324" s="58"/>
      <c r="FWH2324" s="58"/>
      <c r="FWI2324" s="58"/>
      <c r="FWJ2324" s="58"/>
      <c r="FWK2324" s="58"/>
      <c r="FWL2324" s="58"/>
      <c r="FWM2324" s="58"/>
      <c r="FWN2324" s="58"/>
      <c r="FWO2324" s="58"/>
      <c r="FWP2324" s="58"/>
      <c r="FWQ2324" s="58"/>
      <c r="FWR2324" s="58"/>
      <c r="FWS2324" s="58"/>
      <c r="FWT2324" s="58"/>
      <c r="FWU2324" s="58"/>
      <c r="FWV2324" s="58"/>
      <c r="FWW2324" s="58"/>
      <c r="FWX2324" s="58"/>
      <c r="FWY2324" s="58"/>
      <c r="FWZ2324" s="58"/>
      <c r="FXA2324" s="58"/>
      <c r="FXB2324" s="58"/>
      <c r="FXC2324" s="58"/>
      <c r="FXD2324" s="58"/>
      <c r="FXE2324" s="58"/>
      <c r="FXF2324" s="58"/>
      <c r="FXG2324" s="58"/>
      <c r="FXH2324" s="58"/>
      <c r="FXI2324" s="58"/>
      <c r="FXJ2324" s="58"/>
      <c r="FXK2324" s="58"/>
      <c r="FXL2324" s="58"/>
      <c r="FXM2324" s="58"/>
      <c r="FXN2324" s="58"/>
      <c r="FXO2324" s="58"/>
      <c r="FXP2324" s="58"/>
      <c r="FXQ2324" s="58"/>
      <c r="FXR2324" s="58"/>
      <c r="FXS2324" s="58"/>
      <c r="FXT2324" s="58"/>
      <c r="FXU2324" s="58"/>
      <c r="FXV2324" s="58"/>
      <c r="FXW2324" s="58"/>
      <c r="FXX2324" s="58"/>
      <c r="FXY2324" s="58"/>
      <c r="FXZ2324" s="58"/>
      <c r="FYA2324" s="58"/>
      <c r="FYB2324" s="58"/>
      <c r="FYC2324" s="58"/>
      <c r="FYD2324" s="58"/>
      <c r="FYE2324" s="58"/>
      <c r="FYF2324" s="58"/>
      <c r="FYG2324" s="58"/>
      <c r="FYH2324" s="58"/>
      <c r="FYI2324" s="58"/>
      <c r="FYJ2324" s="58"/>
      <c r="FYK2324" s="58"/>
      <c r="FYL2324" s="58"/>
      <c r="FYM2324" s="58"/>
      <c r="FYN2324" s="58"/>
      <c r="FYO2324" s="58"/>
      <c r="FYP2324" s="58"/>
      <c r="FYQ2324" s="58"/>
      <c r="FYR2324" s="58"/>
      <c r="FYS2324" s="58"/>
      <c r="FYT2324" s="58"/>
      <c r="FYU2324" s="58"/>
      <c r="FYV2324" s="58"/>
      <c r="FYW2324" s="58"/>
      <c r="FYX2324" s="58"/>
      <c r="FYY2324" s="58"/>
      <c r="FYZ2324" s="58"/>
      <c r="FZA2324" s="58"/>
      <c r="FZB2324" s="58"/>
      <c r="FZC2324" s="58"/>
      <c r="FZD2324" s="58"/>
      <c r="FZE2324" s="58"/>
      <c r="FZF2324" s="58"/>
      <c r="FZG2324" s="58"/>
      <c r="FZH2324" s="58"/>
      <c r="FZI2324" s="58"/>
      <c r="FZJ2324" s="58"/>
      <c r="FZK2324" s="58"/>
      <c r="FZL2324" s="58"/>
      <c r="FZM2324" s="58"/>
      <c r="FZN2324" s="58"/>
      <c r="FZO2324" s="58"/>
      <c r="FZP2324" s="58"/>
      <c r="FZQ2324" s="58"/>
      <c r="FZR2324" s="58"/>
      <c r="FZS2324" s="58"/>
      <c r="FZT2324" s="58"/>
      <c r="FZU2324" s="58"/>
      <c r="FZV2324" s="58"/>
      <c r="FZW2324" s="58"/>
      <c r="FZX2324" s="58"/>
      <c r="FZY2324" s="58"/>
      <c r="FZZ2324" s="58"/>
      <c r="GAA2324" s="58"/>
      <c r="GAB2324" s="58"/>
      <c r="GAC2324" s="58"/>
      <c r="GAD2324" s="58"/>
      <c r="GAE2324" s="58"/>
      <c r="GAF2324" s="58"/>
      <c r="GAG2324" s="58"/>
      <c r="GAH2324" s="58"/>
      <c r="GAI2324" s="58"/>
      <c r="GAJ2324" s="58"/>
      <c r="GAK2324" s="58"/>
      <c r="GAL2324" s="58"/>
      <c r="GAM2324" s="58"/>
      <c r="GAN2324" s="58"/>
      <c r="GAO2324" s="58"/>
      <c r="GAP2324" s="58"/>
      <c r="GAQ2324" s="58"/>
      <c r="GAR2324" s="58"/>
      <c r="GAS2324" s="58"/>
      <c r="GAT2324" s="58"/>
      <c r="GAU2324" s="58"/>
      <c r="GAV2324" s="58"/>
      <c r="GAW2324" s="58"/>
      <c r="GAX2324" s="58"/>
      <c r="GAY2324" s="58"/>
      <c r="GAZ2324" s="58"/>
      <c r="GBA2324" s="58"/>
      <c r="GBB2324" s="58"/>
      <c r="GBC2324" s="58"/>
      <c r="GBD2324" s="58"/>
      <c r="GBE2324" s="58"/>
      <c r="GBF2324" s="58"/>
      <c r="GBG2324" s="58"/>
      <c r="GBH2324" s="58"/>
      <c r="GBI2324" s="58"/>
      <c r="GBJ2324" s="58"/>
      <c r="GBK2324" s="58"/>
      <c r="GBL2324" s="58"/>
      <c r="GBM2324" s="58"/>
      <c r="GBN2324" s="58"/>
      <c r="GBO2324" s="58"/>
      <c r="GBP2324" s="58"/>
      <c r="GBQ2324" s="58"/>
      <c r="GBR2324" s="58"/>
      <c r="GBS2324" s="58"/>
      <c r="GBT2324" s="58"/>
      <c r="GBU2324" s="58"/>
      <c r="GBV2324" s="58"/>
      <c r="GBW2324" s="58"/>
      <c r="GBX2324" s="58"/>
      <c r="GBY2324" s="58"/>
      <c r="GBZ2324" s="58"/>
      <c r="GCA2324" s="58"/>
      <c r="GCB2324" s="58"/>
      <c r="GCC2324" s="58"/>
      <c r="GCD2324" s="58"/>
      <c r="GCE2324" s="58"/>
      <c r="GCF2324" s="58"/>
      <c r="GCG2324" s="58"/>
      <c r="GCH2324" s="58"/>
      <c r="GCI2324" s="58"/>
      <c r="GCJ2324" s="58"/>
      <c r="GCK2324" s="58"/>
      <c r="GCL2324" s="58"/>
      <c r="GCM2324" s="58"/>
      <c r="GCN2324" s="58"/>
      <c r="GCO2324" s="58"/>
      <c r="GCP2324" s="58"/>
      <c r="GCQ2324" s="58"/>
      <c r="GCR2324" s="58"/>
      <c r="GCS2324" s="58"/>
      <c r="GCT2324" s="58"/>
      <c r="GCU2324" s="58"/>
      <c r="GCV2324" s="58"/>
      <c r="GCW2324" s="58"/>
      <c r="GCX2324" s="58"/>
      <c r="GCY2324" s="58"/>
      <c r="GCZ2324" s="58"/>
      <c r="GDA2324" s="58"/>
      <c r="GDB2324" s="58"/>
      <c r="GDC2324" s="58"/>
      <c r="GDD2324" s="58"/>
      <c r="GDE2324" s="58"/>
      <c r="GDF2324" s="58"/>
      <c r="GDG2324" s="58"/>
      <c r="GDH2324" s="58"/>
      <c r="GDI2324" s="58"/>
      <c r="GDJ2324" s="58"/>
      <c r="GDK2324" s="58"/>
      <c r="GDL2324" s="58"/>
      <c r="GDM2324" s="58"/>
      <c r="GDN2324" s="58"/>
      <c r="GDO2324" s="58"/>
      <c r="GDP2324" s="58"/>
      <c r="GDQ2324" s="58"/>
      <c r="GDR2324" s="58"/>
      <c r="GDS2324" s="58"/>
      <c r="GDT2324" s="58"/>
      <c r="GDU2324" s="58"/>
      <c r="GDV2324" s="58"/>
      <c r="GDW2324" s="58"/>
      <c r="GDX2324" s="58"/>
      <c r="GDY2324" s="58"/>
      <c r="GDZ2324" s="58"/>
      <c r="GEA2324" s="58"/>
      <c r="GEB2324" s="58"/>
      <c r="GEC2324" s="58"/>
      <c r="GED2324" s="58"/>
      <c r="GEE2324" s="58"/>
      <c r="GEF2324" s="58"/>
      <c r="GEG2324" s="58"/>
      <c r="GEH2324" s="58"/>
      <c r="GEI2324" s="58"/>
      <c r="GEJ2324" s="58"/>
      <c r="GEK2324" s="58"/>
      <c r="GEL2324" s="58"/>
      <c r="GEM2324" s="58"/>
      <c r="GEN2324" s="58"/>
      <c r="GEO2324" s="58"/>
      <c r="GEP2324" s="58"/>
      <c r="GEQ2324" s="58"/>
      <c r="GER2324" s="58"/>
      <c r="GES2324" s="58"/>
      <c r="GET2324" s="58"/>
      <c r="GEU2324" s="58"/>
      <c r="GEV2324" s="58"/>
      <c r="GEW2324" s="58"/>
      <c r="GEX2324" s="58"/>
      <c r="GEY2324" s="58"/>
      <c r="GEZ2324" s="58"/>
      <c r="GFA2324" s="58"/>
      <c r="GFB2324" s="58"/>
      <c r="GFC2324" s="58"/>
      <c r="GFD2324" s="58"/>
      <c r="GFE2324" s="58"/>
      <c r="GFF2324" s="58"/>
      <c r="GFG2324" s="58"/>
      <c r="GFH2324" s="58"/>
      <c r="GFI2324" s="58"/>
      <c r="GFJ2324" s="58"/>
      <c r="GFK2324" s="58"/>
      <c r="GFL2324" s="58"/>
      <c r="GFM2324" s="58"/>
      <c r="GFN2324" s="58"/>
      <c r="GFO2324" s="58"/>
      <c r="GFP2324" s="58"/>
      <c r="GFQ2324" s="58"/>
      <c r="GFR2324" s="58"/>
      <c r="GFS2324" s="58"/>
      <c r="GFT2324" s="58"/>
      <c r="GFU2324" s="58"/>
      <c r="GFV2324" s="58"/>
      <c r="GFW2324" s="58"/>
      <c r="GFX2324" s="58"/>
      <c r="GFY2324" s="58"/>
      <c r="GFZ2324" s="58"/>
      <c r="GGA2324" s="58"/>
      <c r="GGB2324" s="58"/>
      <c r="GGC2324" s="58"/>
      <c r="GGD2324" s="58"/>
      <c r="GGE2324" s="58"/>
      <c r="GGF2324" s="58"/>
      <c r="GGG2324" s="58"/>
      <c r="GGH2324" s="58"/>
      <c r="GGI2324" s="58"/>
      <c r="GGJ2324" s="58"/>
      <c r="GGK2324" s="58"/>
      <c r="GGL2324" s="58"/>
      <c r="GGM2324" s="58"/>
      <c r="GGN2324" s="58"/>
      <c r="GGO2324" s="58"/>
      <c r="GGP2324" s="58"/>
      <c r="GGQ2324" s="58"/>
      <c r="GGR2324" s="58"/>
      <c r="GGS2324" s="58"/>
      <c r="GGT2324" s="58"/>
      <c r="GGU2324" s="58"/>
      <c r="GGV2324" s="58"/>
      <c r="GGW2324" s="58"/>
      <c r="GGX2324" s="58"/>
      <c r="GGY2324" s="58"/>
      <c r="GGZ2324" s="58"/>
      <c r="GHA2324" s="58"/>
      <c r="GHB2324" s="58"/>
      <c r="GHC2324" s="58"/>
      <c r="GHD2324" s="58"/>
      <c r="GHE2324" s="58"/>
      <c r="GHF2324" s="58"/>
      <c r="GHG2324" s="58"/>
      <c r="GHH2324" s="58"/>
      <c r="GHI2324" s="58"/>
      <c r="GHJ2324" s="58"/>
      <c r="GHK2324" s="58"/>
      <c r="GHL2324" s="58"/>
      <c r="GHM2324" s="58"/>
      <c r="GHN2324" s="58"/>
      <c r="GHO2324" s="58"/>
      <c r="GHP2324" s="58"/>
      <c r="GHQ2324" s="58"/>
      <c r="GHR2324" s="58"/>
      <c r="GHS2324" s="58"/>
      <c r="GHT2324" s="58"/>
      <c r="GHU2324" s="58"/>
      <c r="GHV2324" s="58"/>
      <c r="GHW2324" s="58"/>
      <c r="GHX2324" s="58"/>
      <c r="GHY2324" s="58"/>
      <c r="GHZ2324" s="58"/>
      <c r="GIA2324" s="58"/>
      <c r="GIB2324" s="58"/>
      <c r="GIC2324" s="58"/>
      <c r="GID2324" s="58"/>
      <c r="GIE2324" s="58"/>
      <c r="GIF2324" s="58"/>
      <c r="GIG2324" s="58"/>
      <c r="GIH2324" s="58"/>
      <c r="GII2324" s="58"/>
      <c r="GIJ2324" s="58"/>
      <c r="GIK2324" s="58"/>
      <c r="GIL2324" s="58"/>
      <c r="GIM2324" s="58"/>
      <c r="GIN2324" s="58"/>
      <c r="GIO2324" s="58"/>
      <c r="GIP2324" s="58"/>
      <c r="GIQ2324" s="58"/>
      <c r="GIR2324" s="58"/>
      <c r="GIS2324" s="58"/>
      <c r="GIT2324" s="58"/>
      <c r="GIU2324" s="58"/>
      <c r="GIV2324" s="58"/>
      <c r="GIW2324" s="58"/>
      <c r="GIX2324" s="58"/>
      <c r="GIY2324" s="58"/>
      <c r="GIZ2324" s="58"/>
      <c r="GJA2324" s="58"/>
      <c r="GJB2324" s="58"/>
      <c r="GJC2324" s="58"/>
      <c r="GJD2324" s="58"/>
      <c r="GJE2324" s="58"/>
      <c r="GJF2324" s="58"/>
      <c r="GJG2324" s="58"/>
      <c r="GJH2324" s="58"/>
      <c r="GJI2324" s="58"/>
      <c r="GJJ2324" s="58"/>
      <c r="GJK2324" s="58"/>
      <c r="GJL2324" s="58"/>
      <c r="GJM2324" s="58"/>
      <c r="GJN2324" s="58"/>
      <c r="GJO2324" s="58"/>
      <c r="GJP2324" s="58"/>
      <c r="GJQ2324" s="58"/>
      <c r="GJR2324" s="58"/>
      <c r="GJS2324" s="58"/>
      <c r="GJT2324" s="58"/>
      <c r="GJU2324" s="58"/>
      <c r="GJV2324" s="58"/>
      <c r="GJW2324" s="58"/>
      <c r="GJX2324" s="58"/>
      <c r="GJY2324" s="58"/>
      <c r="GJZ2324" s="58"/>
      <c r="GKA2324" s="58"/>
      <c r="GKB2324" s="58"/>
      <c r="GKC2324" s="58"/>
      <c r="GKD2324" s="58"/>
      <c r="GKE2324" s="58"/>
      <c r="GKF2324" s="58"/>
      <c r="GKG2324" s="58"/>
      <c r="GKH2324" s="58"/>
      <c r="GKI2324" s="58"/>
      <c r="GKJ2324" s="58"/>
      <c r="GKK2324" s="58"/>
      <c r="GKL2324" s="58"/>
      <c r="GKM2324" s="58"/>
      <c r="GKN2324" s="58"/>
      <c r="GKO2324" s="58"/>
      <c r="GKP2324" s="58"/>
      <c r="GKQ2324" s="58"/>
      <c r="GKR2324" s="58"/>
      <c r="GKS2324" s="58"/>
      <c r="GKT2324" s="58"/>
      <c r="GKU2324" s="58"/>
      <c r="GKV2324" s="58"/>
      <c r="GKW2324" s="58"/>
      <c r="GKX2324" s="58"/>
      <c r="GKY2324" s="58"/>
      <c r="GKZ2324" s="58"/>
      <c r="GLA2324" s="58"/>
      <c r="GLB2324" s="58"/>
      <c r="GLC2324" s="58"/>
      <c r="GLD2324" s="58"/>
      <c r="GLE2324" s="58"/>
      <c r="GLF2324" s="58"/>
      <c r="GLG2324" s="58"/>
      <c r="GLH2324" s="58"/>
      <c r="GLI2324" s="58"/>
      <c r="GLJ2324" s="58"/>
      <c r="GLK2324" s="58"/>
      <c r="GLL2324" s="58"/>
      <c r="GLM2324" s="58"/>
      <c r="GLN2324" s="58"/>
      <c r="GLO2324" s="58"/>
      <c r="GLP2324" s="58"/>
      <c r="GLQ2324" s="58"/>
      <c r="GLR2324" s="58"/>
      <c r="GLS2324" s="58"/>
      <c r="GLT2324" s="58"/>
      <c r="GLU2324" s="58"/>
      <c r="GLV2324" s="58"/>
      <c r="GLW2324" s="58"/>
      <c r="GLX2324" s="58"/>
      <c r="GLY2324" s="58"/>
      <c r="GLZ2324" s="58"/>
      <c r="GMA2324" s="58"/>
      <c r="GMB2324" s="58"/>
      <c r="GMC2324" s="58"/>
      <c r="GMD2324" s="58"/>
      <c r="GME2324" s="58"/>
      <c r="GMF2324" s="58"/>
      <c r="GMG2324" s="58"/>
      <c r="GMH2324" s="58"/>
      <c r="GMI2324" s="58"/>
      <c r="GMJ2324" s="58"/>
      <c r="GMK2324" s="58"/>
      <c r="GML2324" s="58"/>
      <c r="GMM2324" s="58"/>
      <c r="GMN2324" s="58"/>
      <c r="GMO2324" s="58"/>
      <c r="GMP2324" s="58"/>
      <c r="GMQ2324" s="58"/>
      <c r="GMR2324" s="58"/>
      <c r="GMS2324" s="58"/>
      <c r="GMT2324" s="58"/>
      <c r="GMU2324" s="58"/>
      <c r="GMV2324" s="58"/>
      <c r="GMW2324" s="58"/>
      <c r="GMX2324" s="58"/>
      <c r="GMY2324" s="58"/>
      <c r="GMZ2324" s="58"/>
      <c r="GNA2324" s="58"/>
      <c r="GNB2324" s="58"/>
      <c r="GNC2324" s="58"/>
      <c r="GND2324" s="58"/>
      <c r="GNE2324" s="58"/>
      <c r="GNF2324" s="58"/>
      <c r="GNG2324" s="58"/>
      <c r="GNH2324" s="58"/>
      <c r="GNI2324" s="58"/>
      <c r="GNJ2324" s="58"/>
      <c r="GNK2324" s="58"/>
      <c r="GNL2324" s="58"/>
      <c r="GNM2324" s="58"/>
      <c r="GNN2324" s="58"/>
      <c r="GNO2324" s="58"/>
      <c r="GNP2324" s="58"/>
      <c r="GNQ2324" s="58"/>
      <c r="GNR2324" s="58"/>
      <c r="GNS2324" s="58"/>
      <c r="GNT2324" s="58"/>
      <c r="GNU2324" s="58"/>
      <c r="GNV2324" s="58"/>
      <c r="GNW2324" s="58"/>
      <c r="GNX2324" s="58"/>
      <c r="GNY2324" s="58"/>
      <c r="GNZ2324" s="58"/>
      <c r="GOA2324" s="58"/>
      <c r="GOB2324" s="58"/>
      <c r="GOC2324" s="58"/>
      <c r="GOD2324" s="58"/>
      <c r="GOE2324" s="58"/>
      <c r="GOF2324" s="58"/>
      <c r="GOG2324" s="58"/>
      <c r="GOH2324" s="58"/>
      <c r="GOI2324" s="58"/>
      <c r="GOJ2324" s="58"/>
      <c r="GOK2324" s="58"/>
      <c r="GOL2324" s="58"/>
      <c r="GOM2324" s="58"/>
      <c r="GON2324" s="58"/>
      <c r="GOO2324" s="58"/>
      <c r="GOP2324" s="58"/>
      <c r="GOQ2324" s="58"/>
      <c r="GOR2324" s="58"/>
      <c r="GOS2324" s="58"/>
      <c r="GOT2324" s="58"/>
      <c r="GOU2324" s="58"/>
      <c r="GOV2324" s="58"/>
      <c r="GOW2324" s="58"/>
      <c r="GOX2324" s="58"/>
      <c r="GOY2324" s="58"/>
      <c r="GOZ2324" s="58"/>
      <c r="GPA2324" s="58"/>
      <c r="GPB2324" s="58"/>
      <c r="GPC2324" s="58"/>
      <c r="GPD2324" s="58"/>
      <c r="GPE2324" s="58"/>
      <c r="GPF2324" s="58"/>
      <c r="GPG2324" s="58"/>
      <c r="GPH2324" s="58"/>
      <c r="GPI2324" s="58"/>
      <c r="GPJ2324" s="58"/>
      <c r="GPK2324" s="58"/>
      <c r="GPL2324" s="58"/>
      <c r="GPM2324" s="58"/>
      <c r="GPN2324" s="58"/>
      <c r="GPO2324" s="58"/>
      <c r="GPP2324" s="58"/>
      <c r="GPQ2324" s="58"/>
      <c r="GPR2324" s="58"/>
      <c r="GPS2324" s="58"/>
      <c r="GPT2324" s="58"/>
      <c r="GPU2324" s="58"/>
      <c r="GPV2324" s="58"/>
      <c r="GPW2324" s="58"/>
      <c r="GPX2324" s="58"/>
      <c r="GPY2324" s="58"/>
      <c r="GPZ2324" s="58"/>
      <c r="GQA2324" s="58"/>
      <c r="GQB2324" s="58"/>
      <c r="GQC2324" s="58"/>
      <c r="GQD2324" s="58"/>
      <c r="GQE2324" s="58"/>
      <c r="GQF2324" s="58"/>
      <c r="GQG2324" s="58"/>
      <c r="GQH2324" s="58"/>
      <c r="GQI2324" s="58"/>
      <c r="GQJ2324" s="58"/>
      <c r="GQK2324" s="58"/>
      <c r="GQL2324" s="58"/>
      <c r="GQM2324" s="58"/>
      <c r="GQN2324" s="58"/>
      <c r="GQO2324" s="58"/>
      <c r="GQP2324" s="58"/>
      <c r="GQQ2324" s="58"/>
      <c r="GQR2324" s="58"/>
      <c r="GQS2324" s="58"/>
      <c r="GQT2324" s="58"/>
      <c r="GQU2324" s="58"/>
      <c r="GQV2324" s="58"/>
      <c r="GQW2324" s="58"/>
      <c r="GQX2324" s="58"/>
      <c r="GQY2324" s="58"/>
      <c r="GQZ2324" s="58"/>
      <c r="GRA2324" s="58"/>
      <c r="GRB2324" s="58"/>
      <c r="GRC2324" s="58"/>
      <c r="GRD2324" s="58"/>
      <c r="GRE2324" s="58"/>
      <c r="GRF2324" s="58"/>
      <c r="GRG2324" s="58"/>
      <c r="GRH2324" s="58"/>
      <c r="GRI2324" s="58"/>
      <c r="GRJ2324" s="58"/>
      <c r="GRK2324" s="58"/>
      <c r="GRL2324" s="58"/>
      <c r="GRM2324" s="58"/>
      <c r="GRN2324" s="58"/>
      <c r="GRO2324" s="58"/>
      <c r="GRP2324" s="58"/>
      <c r="GRQ2324" s="58"/>
      <c r="GRR2324" s="58"/>
      <c r="GRS2324" s="58"/>
      <c r="GRT2324" s="58"/>
      <c r="GRU2324" s="58"/>
      <c r="GRV2324" s="58"/>
      <c r="GRW2324" s="58"/>
      <c r="GRX2324" s="58"/>
      <c r="GRY2324" s="58"/>
      <c r="GRZ2324" s="58"/>
      <c r="GSA2324" s="58"/>
      <c r="GSB2324" s="58"/>
      <c r="GSC2324" s="58"/>
      <c r="GSD2324" s="58"/>
      <c r="GSE2324" s="58"/>
      <c r="GSF2324" s="58"/>
      <c r="GSG2324" s="58"/>
      <c r="GSH2324" s="58"/>
      <c r="GSI2324" s="58"/>
      <c r="GSJ2324" s="58"/>
      <c r="GSK2324" s="58"/>
      <c r="GSL2324" s="58"/>
      <c r="GSM2324" s="58"/>
      <c r="GSN2324" s="58"/>
      <c r="GSO2324" s="58"/>
      <c r="GSP2324" s="58"/>
      <c r="GSQ2324" s="58"/>
      <c r="GSR2324" s="58"/>
      <c r="GSS2324" s="58"/>
      <c r="GST2324" s="58"/>
      <c r="GSU2324" s="58"/>
      <c r="GSV2324" s="58"/>
      <c r="GSW2324" s="58"/>
      <c r="GSX2324" s="58"/>
      <c r="GSY2324" s="58"/>
      <c r="GSZ2324" s="58"/>
      <c r="GTA2324" s="58"/>
      <c r="GTB2324" s="58"/>
      <c r="GTC2324" s="58"/>
      <c r="GTD2324" s="58"/>
      <c r="GTE2324" s="58"/>
      <c r="GTF2324" s="58"/>
      <c r="GTG2324" s="58"/>
      <c r="GTH2324" s="58"/>
      <c r="GTI2324" s="58"/>
      <c r="GTJ2324" s="58"/>
      <c r="GTK2324" s="58"/>
      <c r="GTL2324" s="58"/>
      <c r="GTM2324" s="58"/>
      <c r="GTN2324" s="58"/>
      <c r="GTO2324" s="58"/>
      <c r="GTP2324" s="58"/>
      <c r="GTQ2324" s="58"/>
      <c r="GTR2324" s="58"/>
      <c r="GTS2324" s="58"/>
      <c r="GTT2324" s="58"/>
      <c r="GTU2324" s="58"/>
      <c r="GTV2324" s="58"/>
      <c r="GTW2324" s="58"/>
      <c r="GTX2324" s="58"/>
      <c r="GTY2324" s="58"/>
      <c r="GTZ2324" s="58"/>
      <c r="GUA2324" s="58"/>
      <c r="GUB2324" s="58"/>
      <c r="GUC2324" s="58"/>
      <c r="GUD2324" s="58"/>
      <c r="GUE2324" s="58"/>
      <c r="GUF2324" s="58"/>
      <c r="GUG2324" s="58"/>
      <c r="GUH2324" s="58"/>
      <c r="GUI2324" s="58"/>
      <c r="GUJ2324" s="58"/>
      <c r="GUK2324" s="58"/>
      <c r="GUL2324" s="58"/>
      <c r="GUM2324" s="58"/>
      <c r="GUN2324" s="58"/>
      <c r="GUO2324" s="58"/>
      <c r="GUP2324" s="58"/>
      <c r="GUQ2324" s="58"/>
      <c r="GUR2324" s="58"/>
      <c r="GUS2324" s="58"/>
      <c r="GUT2324" s="58"/>
      <c r="GUU2324" s="58"/>
      <c r="GUV2324" s="58"/>
      <c r="GUW2324" s="58"/>
      <c r="GUX2324" s="58"/>
      <c r="GUY2324" s="58"/>
      <c r="GUZ2324" s="58"/>
      <c r="GVA2324" s="58"/>
      <c r="GVB2324" s="58"/>
      <c r="GVC2324" s="58"/>
      <c r="GVD2324" s="58"/>
      <c r="GVE2324" s="58"/>
      <c r="GVF2324" s="58"/>
      <c r="GVG2324" s="58"/>
      <c r="GVH2324" s="58"/>
      <c r="GVI2324" s="58"/>
      <c r="GVJ2324" s="58"/>
      <c r="GVK2324" s="58"/>
      <c r="GVL2324" s="58"/>
      <c r="GVM2324" s="58"/>
      <c r="GVN2324" s="58"/>
      <c r="GVO2324" s="58"/>
      <c r="GVP2324" s="58"/>
      <c r="GVQ2324" s="58"/>
      <c r="GVR2324" s="58"/>
      <c r="GVS2324" s="58"/>
      <c r="GVT2324" s="58"/>
      <c r="GVU2324" s="58"/>
      <c r="GVV2324" s="58"/>
      <c r="GVW2324" s="58"/>
      <c r="GVX2324" s="58"/>
      <c r="GVY2324" s="58"/>
      <c r="GVZ2324" s="58"/>
      <c r="GWA2324" s="58"/>
      <c r="GWB2324" s="58"/>
      <c r="GWC2324" s="58"/>
      <c r="GWD2324" s="58"/>
      <c r="GWE2324" s="58"/>
      <c r="GWF2324" s="58"/>
      <c r="GWG2324" s="58"/>
      <c r="GWH2324" s="58"/>
      <c r="GWI2324" s="58"/>
      <c r="GWJ2324" s="58"/>
      <c r="GWK2324" s="58"/>
      <c r="GWL2324" s="58"/>
      <c r="GWM2324" s="58"/>
      <c r="GWN2324" s="58"/>
      <c r="GWO2324" s="58"/>
      <c r="GWP2324" s="58"/>
      <c r="GWQ2324" s="58"/>
      <c r="GWR2324" s="58"/>
      <c r="GWS2324" s="58"/>
      <c r="GWT2324" s="58"/>
      <c r="GWU2324" s="58"/>
      <c r="GWV2324" s="58"/>
      <c r="GWW2324" s="58"/>
      <c r="GWX2324" s="58"/>
      <c r="GWY2324" s="58"/>
      <c r="GWZ2324" s="58"/>
      <c r="GXA2324" s="58"/>
      <c r="GXB2324" s="58"/>
      <c r="GXC2324" s="58"/>
      <c r="GXD2324" s="58"/>
      <c r="GXE2324" s="58"/>
      <c r="GXF2324" s="58"/>
      <c r="GXG2324" s="58"/>
      <c r="GXH2324" s="58"/>
      <c r="GXI2324" s="58"/>
      <c r="GXJ2324" s="58"/>
      <c r="GXK2324" s="58"/>
      <c r="GXL2324" s="58"/>
      <c r="GXM2324" s="58"/>
      <c r="GXN2324" s="58"/>
      <c r="GXO2324" s="58"/>
      <c r="GXP2324" s="58"/>
      <c r="GXQ2324" s="58"/>
      <c r="GXR2324" s="58"/>
      <c r="GXS2324" s="58"/>
      <c r="GXT2324" s="58"/>
      <c r="GXU2324" s="58"/>
      <c r="GXV2324" s="58"/>
      <c r="GXW2324" s="58"/>
      <c r="GXX2324" s="58"/>
      <c r="GXY2324" s="58"/>
      <c r="GXZ2324" s="58"/>
      <c r="GYA2324" s="58"/>
      <c r="GYB2324" s="58"/>
      <c r="GYC2324" s="58"/>
      <c r="GYD2324" s="58"/>
      <c r="GYE2324" s="58"/>
      <c r="GYF2324" s="58"/>
      <c r="GYG2324" s="58"/>
      <c r="GYH2324" s="58"/>
      <c r="GYI2324" s="58"/>
      <c r="GYJ2324" s="58"/>
      <c r="GYK2324" s="58"/>
      <c r="GYL2324" s="58"/>
      <c r="GYM2324" s="58"/>
      <c r="GYN2324" s="58"/>
      <c r="GYO2324" s="58"/>
      <c r="GYP2324" s="58"/>
      <c r="GYQ2324" s="58"/>
      <c r="GYR2324" s="58"/>
      <c r="GYS2324" s="58"/>
      <c r="GYT2324" s="58"/>
      <c r="GYU2324" s="58"/>
      <c r="GYV2324" s="58"/>
      <c r="GYW2324" s="58"/>
      <c r="GYX2324" s="58"/>
      <c r="GYY2324" s="58"/>
      <c r="GYZ2324" s="58"/>
      <c r="GZA2324" s="58"/>
      <c r="GZB2324" s="58"/>
      <c r="GZC2324" s="58"/>
      <c r="GZD2324" s="58"/>
      <c r="GZE2324" s="58"/>
      <c r="GZF2324" s="58"/>
      <c r="GZG2324" s="58"/>
      <c r="GZH2324" s="58"/>
      <c r="GZI2324" s="58"/>
      <c r="GZJ2324" s="58"/>
      <c r="GZK2324" s="58"/>
      <c r="GZL2324" s="58"/>
      <c r="GZM2324" s="58"/>
      <c r="GZN2324" s="58"/>
      <c r="GZO2324" s="58"/>
      <c r="GZP2324" s="58"/>
      <c r="GZQ2324" s="58"/>
      <c r="GZR2324" s="58"/>
      <c r="GZS2324" s="58"/>
      <c r="GZT2324" s="58"/>
      <c r="GZU2324" s="58"/>
      <c r="GZV2324" s="58"/>
      <c r="GZW2324" s="58"/>
      <c r="GZX2324" s="58"/>
      <c r="GZY2324" s="58"/>
      <c r="GZZ2324" s="58"/>
      <c r="HAA2324" s="58"/>
      <c r="HAB2324" s="58"/>
      <c r="HAC2324" s="58"/>
      <c r="HAD2324" s="58"/>
      <c r="HAE2324" s="58"/>
      <c r="HAF2324" s="58"/>
      <c r="HAG2324" s="58"/>
      <c r="HAH2324" s="58"/>
      <c r="HAI2324" s="58"/>
      <c r="HAJ2324" s="58"/>
      <c r="HAK2324" s="58"/>
      <c r="HAL2324" s="58"/>
      <c r="HAM2324" s="58"/>
      <c r="HAN2324" s="58"/>
      <c r="HAO2324" s="58"/>
      <c r="HAP2324" s="58"/>
      <c r="HAQ2324" s="58"/>
      <c r="HAR2324" s="58"/>
      <c r="HAS2324" s="58"/>
      <c r="HAT2324" s="58"/>
      <c r="HAU2324" s="58"/>
      <c r="HAV2324" s="58"/>
      <c r="HAW2324" s="58"/>
      <c r="HAX2324" s="58"/>
      <c r="HAY2324" s="58"/>
      <c r="HAZ2324" s="58"/>
      <c r="HBA2324" s="58"/>
      <c r="HBB2324" s="58"/>
      <c r="HBC2324" s="58"/>
      <c r="HBD2324" s="58"/>
      <c r="HBE2324" s="58"/>
      <c r="HBF2324" s="58"/>
      <c r="HBG2324" s="58"/>
      <c r="HBH2324" s="58"/>
      <c r="HBI2324" s="58"/>
      <c r="HBJ2324" s="58"/>
      <c r="HBK2324" s="58"/>
      <c r="HBL2324" s="58"/>
      <c r="HBM2324" s="58"/>
      <c r="HBN2324" s="58"/>
      <c r="HBO2324" s="58"/>
      <c r="HBP2324" s="58"/>
      <c r="HBQ2324" s="58"/>
      <c r="HBR2324" s="58"/>
      <c r="HBS2324" s="58"/>
      <c r="HBT2324" s="58"/>
      <c r="HBU2324" s="58"/>
      <c r="HBV2324" s="58"/>
      <c r="HBW2324" s="58"/>
      <c r="HBX2324" s="58"/>
      <c r="HBY2324" s="58"/>
      <c r="HBZ2324" s="58"/>
      <c r="HCA2324" s="58"/>
      <c r="HCB2324" s="58"/>
      <c r="HCC2324" s="58"/>
      <c r="HCD2324" s="58"/>
      <c r="HCE2324" s="58"/>
      <c r="HCF2324" s="58"/>
      <c r="HCG2324" s="58"/>
      <c r="HCH2324" s="58"/>
      <c r="HCI2324" s="58"/>
      <c r="HCJ2324" s="58"/>
      <c r="HCK2324" s="58"/>
      <c r="HCL2324" s="58"/>
      <c r="HCM2324" s="58"/>
      <c r="HCN2324" s="58"/>
      <c r="HCO2324" s="58"/>
      <c r="HCP2324" s="58"/>
      <c r="HCQ2324" s="58"/>
      <c r="HCR2324" s="58"/>
      <c r="HCS2324" s="58"/>
      <c r="HCT2324" s="58"/>
      <c r="HCU2324" s="58"/>
      <c r="HCV2324" s="58"/>
      <c r="HCW2324" s="58"/>
      <c r="HCX2324" s="58"/>
      <c r="HCY2324" s="58"/>
      <c r="HCZ2324" s="58"/>
      <c r="HDA2324" s="58"/>
      <c r="HDB2324" s="58"/>
      <c r="HDC2324" s="58"/>
      <c r="HDD2324" s="58"/>
      <c r="HDE2324" s="58"/>
      <c r="HDF2324" s="58"/>
      <c r="HDG2324" s="58"/>
      <c r="HDH2324" s="58"/>
      <c r="HDI2324" s="58"/>
      <c r="HDJ2324" s="58"/>
      <c r="HDK2324" s="58"/>
      <c r="HDL2324" s="58"/>
      <c r="HDM2324" s="58"/>
      <c r="HDN2324" s="58"/>
      <c r="HDO2324" s="58"/>
      <c r="HDP2324" s="58"/>
      <c r="HDQ2324" s="58"/>
      <c r="HDR2324" s="58"/>
      <c r="HDS2324" s="58"/>
      <c r="HDT2324" s="58"/>
      <c r="HDU2324" s="58"/>
      <c r="HDV2324" s="58"/>
      <c r="HDW2324" s="58"/>
      <c r="HDX2324" s="58"/>
      <c r="HDY2324" s="58"/>
      <c r="HDZ2324" s="58"/>
      <c r="HEA2324" s="58"/>
      <c r="HEB2324" s="58"/>
      <c r="HEC2324" s="58"/>
      <c r="HED2324" s="58"/>
      <c r="HEE2324" s="58"/>
      <c r="HEF2324" s="58"/>
      <c r="HEG2324" s="58"/>
      <c r="HEH2324" s="58"/>
      <c r="HEI2324" s="58"/>
      <c r="HEJ2324" s="58"/>
      <c r="HEK2324" s="58"/>
      <c r="HEL2324" s="58"/>
      <c r="HEM2324" s="58"/>
      <c r="HEN2324" s="58"/>
      <c r="HEO2324" s="58"/>
      <c r="HEP2324" s="58"/>
      <c r="HEQ2324" s="58"/>
      <c r="HER2324" s="58"/>
      <c r="HES2324" s="58"/>
      <c r="HET2324" s="58"/>
      <c r="HEU2324" s="58"/>
      <c r="HEV2324" s="58"/>
      <c r="HEW2324" s="58"/>
      <c r="HEX2324" s="58"/>
      <c r="HEY2324" s="58"/>
      <c r="HEZ2324" s="58"/>
      <c r="HFA2324" s="58"/>
      <c r="HFB2324" s="58"/>
      <c r="HFC2324" s="58"/>
      <c r="HFD2324" s="58"/>
      <c r="HFE2324" s="58"/>
      <c r="HFF2324" s="58"/>
      <c r="HFG2324" s="58"/>
      <c r="HFH2324" s="58"/>
      <c r="HFI2324" s="58"/>
      <c r="HFJ2324" s="58"/>
      <c r="HFK2324" s="58"/>
      <c r="HFL2324" s="58"/>
      <c r="HFM2324" s="58"/>
      <c r="HFN2324" s="58"/>
      <c r="HFO2324" s="58"/>
      <c r="HFP2324" s="58"/>
      <c r="HFQ2324" s="58"/>
      <c r="HFR2324" s="58"/>
      <c r="HFS2324" s="58"/>
      <c r="HFT2324" s="58"/>
      <c r="HFU2324" s="58"/>
      <c r="HFV2324" s="58"/>
      <c r="HFW2324" s="58"/>
      <c r="HFX2324" s="58"/>
      <c r="HFY2324" s="58"/>
      <c r="HFZ2324" s="58"/>
      <c r="HGA2324" s="58"/>
      <c r="HGB2324" s="58"/>
      <c r="HGC2324" s="58"/>
      <c r="HGD2324" s="58"/>
      <c r="HGE2324" s="58"/>
      <c r="HGF2324" s="58"/>
      <c r="HGG2324" s="58"/>
      <c r="HGH2324" s="58"/>
      <c r="HGI2324" s="58"/>
      <c r="HGJ2324" s="58"/>
      <c r="HGK2324" s="58"/>
      <c r="HGL2324" s="58"/>
      <c r="HGM2324" s="58"/>
      <c r="HGN2324" s="58"/>
      <c r="HGO2324" s="58"/>
      <c r="HGP2324" s="58"/>
      <c r="HGQ2324" s="58"/>
      <c r="HGR2324" s="58"/>
      <c r="HGS2324" s="58"/>
      <c r="HGT2324" s="58"/>
      <c r="HGU2324" s="58"/>
      <c r="HGV2324" s="58"/>
      <c r="HGW2324" s="58"/>
      <c r="HGX2324" s="58"/>
      <c r="HGY2324" s="58"/>
      <c r="HGZ2324" s="58"/>
      <c r="HHA2324" s="58"/>
      <c r="HHB2324" s="58"/>
      <c r="HHC2324" s="58"/>
      <c r="HHD2324" s="58"/>
      <c r="HHE2324" s="58"/>
      <c r="HHF2324" s="58"/>
      <c r="HHG2324" s="58"/>
      <c r="HHH2324" s="58"/>
      <c r="HHI2324" s="58"/>
      <c r="HHJ2324" s="58"/>
      <c r="HHK2324" s="58"/>
      <c r="HHL2324" s="58"/>
      <c r="HHM2324" s="58"/>
      <c r="HHN2324" s="58"/>
      <c r="HHO2324" s="58"/>
      <c r="HHP2324" s="58"/>
      <c r="HHQ2324" s="58"/>
      <c r="HHR2324" s="58"/>
      <c r="HHS2324" s="58"/>
      <c r="HHT2324" s="58"/>
      <c r="HHU2324" s="58"/>
      <c r="HHV2324" s="58"/>
      <c r="HHW2324" s="58"/>
      <c r="HHX2324" s="58"/>
      <c r="HHY2324" s="58"/>
      <c r="HHZ2324" s="58"/>
      <c r="HIA2324" s="58"/>
      <c r="HIB2324" s="58"/>
      <c r="HIC2324" s="58"/>
      <c r="HID2324" s="58"/>
      <c r="HIE2324" s="58"/>
      <c r="HIF2324" s="58"/>
      <c r="HIG2324" s="58"/>
      <c r="HIH2324" s="58"/>
      <c r="HII2324" s="58"/>
      <c r="HIJ2324" s="58"/>
      <c r="HIK2324" s="58"/>
      <c r="HIL2324" s="58"/>
      <c r="HIM2324" s="58"/>
      <c r="HIN2324" s="58"/>
      <c r="HIO2324" s="58"/>
      <c r="HIP2324" s="58"/>
      <c r="HIQ2324" s="58"/>
      <c r="HIR2324" s="58"/>
      <c r="HIS2324" s="58"/>
      <c r="HIT2324" s="58"/>
      <c r="HIU2324" s="58"/>
      <c r="HIV2324" s="58"/>
      <c r="HIW2324" s="58"/>
      <c r="HIX2324" s="58"/>
      <c r="HIY2324" s="58"/>
      <c r="HIZ2324" s="58"/>
      <c r="HJA2324" s="58"/>
      <c r="HJB2324" s="58"/>
      <c r="HJC2324" s="58"/>
      <c r="HJD2324" s="58"/>
      <c r="HJE2324" s="58"/>
      <c r="HJF2324" s="58"/>
      <c r="HJG2324" s="58"/>
      <c r="HJH2324" s="58"/>
      <c r="HJI2324" s="58"/>
      <c r="HJJ2324" s="58"/>
      <c r="HJK2324" s="58"/>
      <c r="HJL2324" s="58"/>
      <c r="HJM2324" s="58"/>
      <c r="HJN2324" s="58"/>
      <c r="HJO2324" s="58"/>
      <c r="HJP2324" s="58"/>
      <c r="HJQ2324" s="58"/>
      <c r="HJR2324" s="58"/>
      <c r="HJS2324" s="58"/>
      <c r="HJT2324" s="58"/>
      <c r="HJU2324" s="58"/>
      <c r="HJV2324" s="58"/>
      <c r="HJW2324" s="58"/>
      <c r="HJX2324" s="58"/>
      <c r="HJY2324" s="58"/>
      <c r="HJZ2324" s="58"/>
      <c r="HKA2324" s="58"/>
      <c r="HKB2324" s="58"/>
      <c r="HKC2324" s="58"/>
      <c r="HKD2324" s="58"/>
      <c r="HKE2324" s="58"/>
      <c r="HKF2324" s="58"/>
      <c r="HKG2324" s="58"/>
      <c r="HKH2324" s="58"/>
      <c r="HKI2324" s="58"/>
      <c r="HKJ2324" s="58"/>
      <c r="HKK2324" s="58"/>
      <c r="HKL2324" s="58"/>
      <c r="HKM2324" s="58"/>
      <c r="HKN2324" s="58"/>
      <c r="HKO2324" s="58"/>
      <c r="HKP2324" s="58"/>
      <c r="HKQ2324" s="58"/>
      <c r="HKR2324" s="58"/>
      <c r="HKS2324" s="58"/>
      <c r="HKT2324" s="58"/>
      <c r="HKU2324" s="58"/>
      <c r="HKV2324" s="58"/>
      <c r="HKW2324" s="58"/>
      <c r="HKX2324" s="58"/>
      <c r="HKY2324" s="58"/>
      <c r="HKZ2324" s="58"/>
      <c r="HLA2324" s="58"/>
      <c r="HLB2324" s="58"/>
      <c r="HLC2324" s="58"/>
      <c r="HLD2324" s="58"/>
      <c r="HLE2324" s="58"/>
      <c r="HLF2324" s="58"/>
      <c r="HLG2324" s="58"/>
      <c r="HLH2324" s="58"/>
      <c r="HLI2324" s="58"/>
      <c r="HLJ2324" s="58"/>
      <c r="HLK2324" s="58"/>
      <c r="HLL2324" s="58"/>
      <c r="HLM2324" s="58"/>
      <c r="HLN2324" s="58"/>
      <c r="HLO2324" s="58"/>
      <c r="HLP2324" s="58"/>
      <c r="HLQ2324" s="58"/>
      <c r="HLR2324" s="58"/>
      <c r="HLS2324" s="58"/>
      <c r="HLT2324" s="58"/>
      <c r="HLU2324" s="58"/>
      <c r="HLV2324" s="58"/>
      <c r="HLW2324" s="58"/>
      <c r="HLX2324" s="58"/>
      <c r="HLY2324" s="58"/>
      <c r="HLZ2324" s="58"/>
      <c r="HMA2324" s="58"/>
      <c r="HMB2324" s="58"/>
      <c r="HMC2324" s="58"/>
      <c r="HMD2324" s="58"/>
      <c r="HME2324" s="58"/>
      <c r="HMF2324" s="58"/>
      <c r="HMG2324" s="58"/>
      <c r="HMH2324" s="58"/>
      <c r="HMI2324" s="58"/>
      <c r="HMJ2324" s="58"/>
      <c r="HMK2324" s="58"/>
      <c r="HML2324" s="58"/>
      <c r="HMM2324" s="58"/>
      <c r="HMN2324" s="58"/>
      <c r="HMO2324" s="58"/>
      <c r="HMP2324" s="58"/>
      <c r="HMQ2324" s="58"/>
      <c r="HMR2324" s="58"/>
      <c r="HMS2324" s="58"/>
      <c r="HMT2324" s="58"/>
      <c r="HMU2324" s="58"/>
      <c r="HMV2324" s="58"/>
      <c r="HMW2324" s="58"/>
      <c r="HMX2324" s="58"/>
      <c r="HMY2324" s="58"/>
      <c r="HMZ2324" s="58"/>
      <c r="HNA2324" s="58"/>
      <c r="HNB2324" s="58"/>
      <c r="HNC2324" s="58"/>
      <c r="HND2324" s="58"/>
      <c r="HNE2324" s="58"/>
      <c r="HNF2324" s="58"/>
      <c r="HNG2324" s="58"/>
      <c r="HNH2324" s="58"/>
      <c r="HNI2324" s="58"/>
      <c r="HNJ2324" s="58"/>
      <c r="HNK2324" s="58"/>
      <c r="HNL2324" s="58"/>
      <c r="HNM2324" s="58"/>
      <c r="HNN2324" s="58"/>
      <c r="HNO2324" s="58"/>
      <c r="HNP2324" s="58"/>
      <c r="HNQ2324" s="58"/>
      <c r="HNR2324" s="58"/>
      <c r="HNS2324" s="58"/>
      <c r="HNT2324" s="58"/>
      <c r="HNU2324" s="58"/>
      <c r="HNV2324" s="58"/>
      <c r="HNW2324" s="58"/>
      <c r="HNX2324" s="58"/>
      <c r="HNY2324" s="58"/>
      <c r="HNZ2324" s="58"/>
      <c r="HOA2324" s="58"/>
      <c r="HOB2324" s="58"/>
      <c r="HOC2324" s="58"/>
      <c r="HOD2324" s="58"/>
      <c r="HOE2324" s="58"/>
      <c r="HOF2324" s="58"/>
      <c r="HOG2324" s="58"/>
      <c r="HOH2324" s="58"/>
      <c r="HOI2324" s="58"/>
      <c r="HOJ2324" s="58"/>
      <c r="HOK2324" s="58"/>
      <c r="HOL2324" s="58"/>
      <c r="HOM2324" s="58"/>
      <c r="HON2324" s="58"/>
      <c r="HOO2324" s="58"/>
      <c r="HOP2324" s="58"/>
      <c r="HOQ2324" s="58"/>
      <c r="HOR2324" s="58"/>
      <c r="HOS2324" s="58"/>
      <c r="HOT2324" s="58"/>
      <c r="HOU2324" s="58"/>
      <c r="HOV2324" s="58"/>
      <c r="HOW2324" s="58"/>
      <c r="HOX2324" s="58"/>
      <c r="HOY2324" s="58"/>
      <c r="HOZ2324" s="58"/>
      <c r="HPA2324" s="58"/>
      <c r="HPB2324" s="58"/>
      <c r="HPC2324" s="58"/>
      <c r="HPD2324" s="58"/>
      <c r="HPE2324" s="58"/>
      <c r="HPF2324" s="58"/>
      <c r="HPG2324" s="58"/>
      <c r="HPH2324" s="58"/>
      <c r="HPI2324" s="58"/>
      <c r="HPJ2324" s="58"/>
      <c r="HPK2324" s="58"/>
      <c r="HPL2324" s="58"/>
      <c r="HPM2324" s="58"/>
      <c r="HPN2324" s="58"/>
      <c r="HPO2324" s="58"/>
      <c r="HPP2324" s="58"/>
      <c r="HPQ2324" s="58"/>
      <c r="HPR2324" s="58"/>
      <c r="HPS2324" s="58"/>
      <c r="HPT2324" s="58"/>
      <c r="HPU2324" s="58"/>
      <c r="HPV2324" s="58"/>
      <c r="HPW2324" s="58"/>
      <c r="HPX2324" s="58"/>
      <c r="HPY2324" s="58"/>
      <c r="HPZ2324" s="58"/>
      <c r="HQA2324" s="58"/>
      <c r="HQB2324" s="58"/>
      <c r="HQC2324" s="58"/>
      <c r="HQD2324" s="58"/>
      <c r="HQE2324" s="58"/>
      <c r="HQF2324" s="58"/>
      <c r="HQG2324" s="58"/>
      <c r="HQH2324" s="58"/>
      <c r="HQI2324" s="58"/>
      <c r="HQJ2324" s="58"/>
      <c r="HQK2324" s="58"/>
      <c r="HQL2324" s="58"/>
      <c r="HQM2324" s="58"/>
      <c r="HQN2324" s="58"/>
      <c r="HQO2324" s="58"/>
      <c r="HQP2324" s="58"/>
      <c r="HQQ2324" s="58"/>
      <c r="HQR2324" s="58"/>
      <c r="HQS2324" s="58"/>
      <c r="HQT2324" s="58"/>
      <c r="HQU2324" s="58"/>
      <c r="HQV2324" s="58"/>
      <c r="HQW2324" s="58"/>
      <c r="HQX2324" s="58"/>
      <c r="HQY2324" s="58"/>
      <c r="HQZ2324" s="58"/>
      <c r="HRA2324" s="58"/>
      <c r="HRB2324" s="58"/>
      <c r="HRC2324" s="58"/>
      <c r="HRD2324" s="58"/>
      <c r="HRE2324" s="58"/>
      <c r="HRF2324" s="58"/>
      <c r="HRG2324" s="58"/>
      <c r="HRH2324" s="58"/>
      <c r="HRI2324" s="58"/>
      <c r="HRJ2324" s="58"/>
      <c r="HRK2324" s="58"/>
      <c r="HRL2324" s="58"/>
      <c r="HRM2324" s="58"/>
      <c r="HRN2324" s="58"/>
      <c r="HRO2324" s="58"/>
      <c r="HRP2324" s="58"/>
      <c r="HRQ2324" s="58"/>
      <c r="HRR2324" s="58"/>
      <c r="HRS2324" s="58"/>
      <c r="HRT2324" s="58"/>
      <c r="HRU2324" s="58"/>
      <c r="HRV2324" s="58"/>
      <c r="HRW2324" s="58"/>
      <c r="HRX2324" s="58"/>
      <c r="HRY2324" s="58"/>
      <c r="HRZ2324" s="58"/>
      <c r="HSA2324" s="58"/>
      <c r="HSB2324" s="58"/>
      <c r="HSC2324" s="58"/>
      <c r="HSD2324" s="58"/>
      <c r="HSE2324" s="58"/>
      <c r="HSF2324" s="58"/>
      <c r="HSG2324" s="58"/>
      <c r="HSH2324" s="58"/>
      <c r="HSI2324" s="58"/>
      <c r="HSJ2324" s="58"/>
      <c r="HSK2324" s="58"/>
      <c r="HSL2324" s="58"/>
      <c r="HSM2324" s="58"/>
      <c r="HSN2324" s="58"/>
      <c r="HSO2324" s="58"/>
      <c r="HSP2324" s="58"/>
      <c r="HSQ2324" s="58"/>
      <c r="HSR2324" s="58"/>
      <c r="HSS2324" s="58"/>
      <c r="HST2324" s="58"/>
      <c r="HSU2324" s="58"/>
      <c r="HSV2324" s="58"/>
      <c r="HSW2324" s="58"/>
      <c r="HSX2324" s="58"/>
      <c r="HSY2324" s="58"/>
      <c r="HSZ2324" s="58"/>
      <c r="HTA2324" s="58"/>
      <c r="HTB2324" s="58"/>
      <c r="HTC2324" s="58"/>
      <c r="HTD2324" s="58"/>
      <c r="HTE2324" s="58"/>
      <c r="HTF2324" s="58"/>
      <c r="HTG2324" s="58"/>
      <c r="HTH2324" s="58"/>
      <c r="HTI2324" s="58"/>
      <c r="HTJ2324" s="58"/>
      <c r="HTK2324" s="58"/>
      <c r="HTL2324" s="58"/>
      <c r="HTM2324" s="58"/>
      <c r="HTN2324" s="58"/>
      <c r="HTO2324" s="58"/>
      <c r="HTP2324" s="58"/>
      <c r="HTQ2324" s="58"/>
      <c r="HTR2324" s="58"/>
      <c r="HTS2324" s="58"/>
      <c r="HTT2324" s="58"/>
      <c r="HTU2324" s="58"/>
      <c r="HTV2324" s="58"/>
      <c r="HTW2324" s="58"/>
      <c r="HTX2324" s="58"/>
      <c r="HTY2324" s="58"/>
      <c r="HTZ2324" s="58"/>
      <c r="HUA2324" s="58"/>
      <c r="HUB2324" s="58"/>
      <c r="HUC2324" s="58"/>
      <c r="HUD2324" s="58"/>
      <c r="HUE2324" s="58"/>
      <c r="HUF2324" s="58"/>
      <c r="HUG2324" s="58"/>
      <c r="HUH2324" s="58"/>
      <c r="HUI2324" s="58"/>
      <c r="HUJ2324" s="58"/>
      <c r="HUK2324" s="58"/>
      <c r="HUL2324" s="58"/>
      <c r="HUM2324" s="58"/>
      <c r="HUN2324" s="58"/>
      <c r="HUO2324" s="58"/>
      <c r="HUP2324" s="58"/>
      <c r="HUQ2324" s="58"/>
      <c r="HUR2324" s="58"/>
      <c r="HUS2324" s="58"/>
      <c r="HUT2324" s="58"/>
      <c r="HUU2324" s="58"/>
      <c r="HUV2324" s="58"/>
      <c r="HUW2324" s="58"/>
      <c r="HUX2324" s="58"/>
      <c r="HUY2324" s="58"/>
      <c r="HUZ2324" s="58"/>
      <c r="HVA2324" s="58"/>
      <c r="HVB2324" s="58"/>
      <c r="HVC2324" s="58"/>
      <c r="HVD2324" s="58"/>
      <c r="HVE2324" s="58"/>
      <c r="HVF2324" s="58"/>
      <c r="HVG2324" s="58"/>
      <c r="HVH2324" s="58"/>
      <c r="HVI2324" s="58"/>
      <c r="HVJ2324" s="58"/>
      <c r="HVK2324" s="58"/>
      <c r="HVL2324" s="58"/>
      <c r="HVM2324" s="58"/>
      <c r="HVN2324" s="58"/>
      <c r="HVO2324" s="58"/>
      <c r="HVP2324" s="58"/>
      <c r="HVQ2324" s="58"/>
      <c r="HVR2324" s="58"/>
      <c r="HVS2324" s="58"/>
      <c r="HVT2324" s="58"/>
      <c r="HVU2324" s="58"/>
      <c r="HVV2324" s="58"/>
      <c r="HVW2324" s="58"/>
      <c r="HVX2324" s="58"/>
      <c r="HVY2324" s="58"/>
      <c r="HVZ2324" s="58"/>
      <c r="HWA2324" s="58"/>
      <c r="HWB2324" s="58"/>
      <c r="HWC2324" s="58"/>
      <c r="HWD2324" s="58"/>
      <c r="HWE2324" s="58"/>
      <c r="HWF2324" s="58"/>
      <c r="HWG2324" s="58"/>
      <c r="HWH2324" s="58"/>
      <c r="HWI2324" s="58"/>
      <c r="HWJ2324" s="58"/>
      <c r="HWK2324" s="58"/>
      <c r="HWL2324" s="58"/>
      <c r="HWM2324" s="58"/>
      <c r="HWN2324" s="58"/>
      <c r="HWO2324" s="58"/>
      <c r="HWP2324" s="58"/>
      <c r="HWQ2324" s="58"/>
      <c r="HWR2324" s="58"/>
      <c r="HWS2324" s="58"/>
      <c r="HWT2324" s="58"/>
      <c r="HWU2324" s="58"/>
      <c r="HWV2324" s="58"/>
      <c r="HWW2324" s="58"/>
      <c r="HWX2324" s="58"/>
      <c r="HWY2324" s="58"/>
      <c r="HWZ2324" s="58"/>
      <c r="HXA2324" s="58"/>
      <c r="HXB2324" s="58"/>
      <c r="HXC2324" s="58"/>
      <c r="HXD2324" s="58"/>
      <c r="HXE2324" s="58"/>
      <c r="HXF2324" s="58"/>
      <c r="HXG2324" s="58"/>
      <c r="HXH2324" s="58"/>
      <c r="HXI2324" s="58"/>
      <c r="HXJ2324" s="58"/>
      <c r="HXK2324" s="58"/>
      <c r="HXL2324" s="58"/>
      <c r="HXM2324" s="58"/>
      <c r="HXN2324" s="58"/>
      <c r="HXO2324" s="58"/>
      <c r="HXP2324" s="58"/>
      <c r="HXQ2324" s="58"/>
      <c r="HXR2324" s="58"/>
      <c r="HXS2324" s="58"/>
      <c r="HXT2324" s="58"/>
      <c r="HXU2324" s="58"/>
      <c r="HXV2324" s="58"/>
      <c r="HXW2324" s="58"/>
      <c r="HXX2324" s="58"/>
      <c r="HXY2324" s="58"/>
      <c r="HXZ2324" s="58"/>
      <c r="HYA2324" s="58"/>
      <c r="HYB2324" s="58"/>
      <c r="HYC2324" s="58"/>
      <c r="HYD2324" s="58"/>
      <c r="HYE2324" s="58"/>
      <c r="HYF2324" s="58"/>
      <c r="HYG2324" s="58"/>
      <c r="HYH2324" s="58"/>
      <c r="HYI2324" s="58"/>
      <c r="HYJ2324" s="58"/>
      <c r="HYK2324" s="58"/>
      <c r="HYL2324" s="58"/>
      <c r="HYM2324" s="58"/>
      <c r="HYN2324" s="58"/>
      <c r="HYO2324" s="58"/>
      <c r="HYP2324" s="58"/>
      <c r="HYQ2324" s="58"/>
      <c r="HYR2324" s="58"/>
      <c r="HYS2324" s="58"/>
      <c r="HYT2324" s="58"/>
      <c r="HYU2324" s="58"/>
      <c r="HYV2324" s="58"/>
      <c r="HYW2324" s="58"/>
      <c r="HYX2324" s="58"/>
      <c r="HYY2324" s="58"/>
      <c r="HYZ2324" s="58"/>
      <c r="HZA2324" s="58"/>
      <c r="HZB2324" s="58"/>
      <c r="HZC2324" s="58"/>
      <c r="HZD2324" s="58"/>
      <c r="HZE2324" s="58"/>
      <c r="HZF2324" s="58"/>
      <c r="HZG2324" s="58"/>
      <c r="HZH2324" s="58"/>
      <c r="HZI2324" s="58"/>
      <c r="HZJ2324" s="58"/>
      <c r="HZK2324" s="58"/>
      <c r="HZL2324" s="58"/>
      <c r="HZM2324" s="58"/>
      <c r="HZN2324" s="58"/>
      <c r="HZO2324" s="58"/>
      <c r="HZP2324" s="58"/>
      <c r="HZQ2324" s="58"/>
      <c r="HZR2324" s="58"/>
      <c r="HZS2324" s="58"/>
      <c r="HZT2324" s="58"/>
      <c r="HZU2324" s="58"/>
      <c r="HZV2324" s="58"/>
      <c r="HZW2324" s="58"/>
      <c r="HZX2324" s="58"/>
      <c r="HZY2324" s="58"/>
      <c r="HZZ2324" s="58"/>
      <c r="IAA2324" s="58"/>
      <c r="IAB2324" s="58"/>
      <c r="IAC2324" s="58"/>
      <c r="IAD2324" s="58"/>
      <c r="IAE2324" s="58"/>
      <c r="IAF2324" s="58"/>
      <c r="IAG2324" s="58"/>
      <c r="IAH2324" s="58"/>
      <c r="IAI2324" s="58"/>
      <c r="IAJ2324" s="58"/>
      <c r="IAK2324" s="58"/>
      <c r="IAL2324" s="58"/>
      <c r="IAM2324" s="58"/>
      <c r="IAN2324" s="58"/>
      <c r="IAO2324" s="58"/>
      <c r="IAP2324" s="58"/>
      <c r="IAQ2324" s="58"/>
      <c r="IAR2324" s="58"/>
      <c r="IAS2324" s="58"/>
      <c r="IAT2324" s="58"/>
      <c r="IAU2324" s="58"/>
      <c r="IAV2324" s="58"/>
      <c r="IAW2324" s="58"/>
      <c r="IAX2324" s="58"/>
      <c r="IAY2324" s="58"/>
      <c r="IAZ2324" s="58"/>
      <c r="IBA2324" s="58"/>
      <c r="IBB2324" s="58"/>
      <c r="IBC2324" s="58"/>
      <c r="IBD2324" s="58"/>
      <c r="IBE2324" s="58"/>
      <c r="IBF2324" s="58"/>
      <c r="IBG2324" s="58"/>
      <c r="IBH2324" s="58"/>
      <c r="IBI2324" s="58"/>
      <c r="IBJ2324" s="58"/>
      <c r="IBK2324" s="58"/>
      <c r="IBL2324" s="58"/>
      <c r="IBM2324" s="58"/>
      <c r="IBN2324" s="58"/>
      <c r="IBO2324" s="58"/>
      <c r="IBP2324" s="58"/>
      <c r="IBQ2324" s="58"/>
      <c r="IBR2324" s="58"/>
      <c r="IBS2324" s="58"/>
      <c r="IBT2324" s="58"/>
      <c r="IBU2324" s="58"/>
      <c r="IBV2324" s="58"/>
      <c r="IBW2324" s="58"/>
      <c r="IBX2324" s="58"/>
      <c r="IBY2324" s="58"/>
      <c r="IBZ2324" s="58"/>
      <c r="ICA2324" s="58"/>
      <c r="ICB2324" s="58"/>
      <c r="ICC2324" s="58"/>
      <c r="ICD2324" s="58"/>
      <c r="ICE2324" s="58"/>
      <c r="ICF2324" s="58"/>
      <c r="ICG2324" s="58"/>
      <c r="ICH2324" s="58"/>
      <c r="ICI2324" s="58"/>
      <c r="ICJ2324" s="58"/>
      <c r="ICK2324" s="58"/>
      <c r="ICL2324" s="58"/>
      <c r="ICM2324" s="58"/>
      <c r="ICN2324" s="58"/>
      <c r="ICO2324" s="58"/>
      <c r="ICP2324" s="58"/>
      <c r="ICQ2324" s="58"/>
      <c r="ICR2324" s="58"/>
      <c r="ICS2324" s="58"/>
      <c r="ICT2324" s="58"/>
      <c r="ICU2324" s="58"/>
      <c r="ICV2324" s="58"/>
      <c r="ICW2324" s="58"/>
      <c r="ICX2324" s="58"/>
      <c r="ICY2324" s="58"/>
      <c r="ICZ2324" s="58"/>
      <c r="IDA2324" s="58"/>
      <c r="IDB2324" s="58"/>
      <c r="IDC2324" s="58"/>
      <c r="IDD2324" s="58"/>
      <c r="IDE2324" s="58"/>
      <c r="IDF2324" s="58"/>
      <c r="IDG2324" s="58"/>
      <c r="IDH2324" s="58"/>
      <c r="IDI2324" s="58"/>
      <c r="IDJ2324" s="58"/>
      <c r="IDK2324" s="58"/>
      <c r="IDL2324" s="58"/>
      <c r="IDM2324" s="58"/>
      <c r="IDN2324" s="58"/>
      <c r="IDO2324" s="58"/>
      <c r="IDP2324" s="58"/>
      <c r="IDQ2324" s="58"/>
      <c r="IDR2324" s="58"/>
      <c r="IDS2324" s="58"/>
      <c r="IDT2324" s="58"/>
      <c r="IDU2324" s="58"/>
      <c r="IDV2324" s="58"/>
      <c r="IDW2324" s="58"/>
      <c r="IDX2324" s="58"/>
      <c r="IDY2324" s="58"/>
      <c r="IDZ2324" s="58"/>
      <c r="IEA2324" s="58"/>
      <c r="IEB2324" s="58"/>
      <c r="IEC2324" s="58"/>
      <c r="IED2324" s="58"/>
      <c r="IEE2324" s="58"/>
      <c r="IEF2324" s="58"/>
      <c r="IEG2324" s="58"/>
      <c r="IEH2324" s="58"/>
      <c r="IEI2324" s="58"/>
      <c r="IEJ2324" s="58"/>
      <c r="IEK2324" s="58"/>
      <c r="IEL2324" s="58"/>
      <c r="IEM2324" s="58"/>
      <c r="IEN2324" s="58"/>
      <c r="IEO2324" s="58"/>
      <c r="IEP2324" s="58"/>
      <c r="IEQ2324" s="58"/>
      <c r="IER2324" s="58"/>
      <c r="IES2324" s="58"/>
      <c r="IET2324" s="58"/>
      <c r="IEU2324" s="58"/>
      <c r="IEV2324" s="58"/>
      <c r="IEW2324" s="58"/>
      <c r="IEX2324" s="58"/>
      <c r="IEY2324" s="58"/>
      <c r="IEZ2324" s="58"/>
      <c r="IFA2324" s="58"/>
      <c r="IFB2324" s="58"/>
      <c r="IFC2324" s="58"/>
      <c r="IFD2324" s="58"/>
      <c r="IFE2324" s="58"/>
      <c r="IFF2324" s="58"/>
      <c r="IFG2324" s="58"/>
      <c r="IFH2324" s="58"/>
      <c r="IFI2324" s="58"/>
      <c r="IFJ2324" s="58"/>
      <c r="IFK2324" s="58"/>
      <c r="IFL2324" s="58"/>
      <c r="IFM2324" s="58"/>
      <c r="IFN2324" s="58"/>
      <c r="IFO2324" s="58"/>
      <c r="IFP2324" s="58"/>
      <c r="IFQ2324" s="58"/>
      <c r="IFR2324" s="58"/>
      <c r="IFS2324" s="58"/>
      <c r="IFT2324" s="58"/>
      <c r="IFU2324" s="58"/>
      <c r="IFV2324" s="58"/>
      <c r="IFW2324" s="58"/>
      <c r="IFX2324" s="58"/>
      <c r="IFY2324" s="58"/>
      <c r="IFZ2324" s="58"/>
      <c r="IGA2324" s="58"/>
      <c r="IGB2324" s="58"/>
      <c r="IGC2324" s="58"/>
      <c r="IGD2324" s="58"/>
      <c r="IGE2324" s="58"/>
      <c r="IGF2324" s="58"/>
      <c r="IGG2324" s="58"/>
      <c r="IGH2324" s="58"/>
      <c r="IGI2324" s="58"/>
      <c r="IGJ2324" s="58"/>
      <c r="IGK2324" s="58"/>
      <c r="IGL2324" s="58"/>
      <c r="IGM2324" s="58"/>
      <c r="IGN2324" s="58"/>
      <c r="IGO2324" s="58"/>
      <c r="IGP2324" s="58"/>
      <c r="IGQ2324" s="58"/>
      <c r="IGR2324" s="58"/>
      <c r="IGS2324" s="58"/>
      <c r="IGT2324" s="58"/>
      <c r="IGU2324" s="58"/>
      <c r="IGV2324" s="58"/>
      <c r="IGW2324" s="58"/>
      <c r="IGX2324" s="58"/>
      <c r="IGY2324" s="58"/>
      <c r="IGZ2324" s="58"/>
      <c r="IHA2324" s="58"/>
      <c r="IHB2324" s="58"/>
      <c r="IHC2324" s="58"/>
      <c r="IHD2324" s="58"/>
      <c r="IHE2324" s="58"/>
      <c r="IHF2324" s="58"/>
      <c r="IHG2324" s="58"/>
      <c r="IHH2324" s="58"/>
      <c r="IHI2324" s="58"/>
      <c r="IHJ2324" s="58"/>
      <c r="IHK2324" s="58"/>
      <c r="IHL2324" s="58"/>
      <c r="IHM2324" s="58"/>
      <c r="IHN2324" s="58"/>
      <c r="IHO2324" s="58"/>
      <c r="IHP2324" s="58"/>
      <c r="IHQ2324" s="58"/>
      <c r="IHR2324" s="58"/>
      <c r="IHS2324" s="58"/>
      <c r="IHT2324" s="58"/>
      <c r="IHU2324" s="58"/>
      <c r="IHV2324" s="58"/>
      <c r="IHW2324" s="58"/>
      <c r="IHX2324" s="58"/>
      <c r="IHY2324" s="58"/>
      <c r="IHZ2324" s="58"/>
      <c r="IIA2324" s="58"/>
      <c r="IIB2324" s="58"/>
      <c r="IIC2324" s="58"/>
      <c r="IID2324" s="58"/>
      <c r="IIE2324" s="58"/>
      <c r="IIF2324" s="58"/>
      <c r="IIG2324" s="58"/>
      <c r="IIH2324" s="58"/>
      <c r="III2324" s="58"/>
      <c r="IIJ2324" s="58"/>
      <c r="IIK2324" s="58"/>
      <c r="IIL2324" s="58"/>
      <c r="IIM2324" s="58"/>
      <c r="IIN2324" s="58"/>
      <c r="IIO2324" s="58"/>
      <c r="IIP2324" s="58"/>
      <c r="IIQ2324" s="58"/>
      <c r="IIR2324" s="58"/>
      <c r="IIS2324" s="58"/>
      <c r="IIT2324" s="58"/>
      <c r="IIU2324" s="58"/>
      <c r="IIV2324" s="58"/>
      <c r="IIW2324" s="58"/>
      <c r="IIX2324" s="58"/>
      <c r="IIY2324" s="58"/>
      <c r="IIZ2324" s="58"/>
      <c r="IJA2324" s="58"/>
      <c r="IJB2324" s="58"/>
      <c r="IJC2324" s="58"/>
      <c r="IJD2324" s="58"/>
      <c r="IJE2324" s="58"/>
      <c r="IJF2324" s="58"/>
      <c r="IJG2324" s="58"/>
      <c r="IJH2324" s="58"/>
      <c r="IJI2324" s="58"/>
      <c r="IJJ2324" s="58"/>
      <c r="IJK2324" s="58"/>
      <c r="IJL2324" s="58"/>
      <c r="IJM2324" s="58"/>
      <c r="IJN2324" s="58"/>
      <c r="IJO2324" s="58"/>
      <c r="IJP2324" s="58"/>
      <c r="IJQ2324" s="58"/>
      <c r="IJR2324" s="58"/>
      <c r="IJS2324" s="58"/>
      <c r="IJT2324" s="58"/>
      <c r="IJU2324" s="58"/>
      <c r="IJV2324" s="58"/>
      <c r="IJW2324" s="58"/>
      <c r="IJX2324" s="58"/>
      <c r="IJY2324" s="58"/>
      <c r="IJZ2324" s="58"/>
      <c r="IKA2324" s="58"/>
      <c r="IKB2324" s="58"/>
      <c r="IKC2324" s="58"/>
      <c r="IKD2324" s="58"/>
      <c r="IKE2324" s="58"/>
      <c r="IKF2324" s="58"/>
      <c r="IKG2324" s="58"/>
      <c r="IKH2324" s="58"/>
      <c r="IKI2324" s="58"/>
      <c r="IKJ2324" s="58"/>
      <c r="IKK2324" s="58"/>
      <c r="IKL2324" s="58"/>
      <c r="IKM2324" s="58"/>
      <c r="IKN2324" s="58"/>
      <c r="IKO2324" s="58"/>
      <c r="IKP2324" s="58"/>
      <c r="IKQ2324" s="58"/>
      <c r="IKR2324" s="58"/>
      <c r="IKS2324" s="58"/>
      <c r="IKT2324" s="58"/>
      <c r="IKU2324" s="58"/>
      <c r="IKV2324" s="58"/>
      <c r="IKW2324" s="58"/>
      <c r="IKX2324" s="58"/>
      <c r="IKY2324" s="58"/>
      <c r="IKZ2324" s="58"/>
      <c r="ILA2324" s="58"/>
      <c r="ILB2324" s="58"/>
      <c r="ILC2324" s="58"/>
      <c r="ILD2324" s="58"/>
      <c r="ILE2324" s="58"/>
      <c r="ILF2324" s="58"/>
      <c r="ILG2324" s="58"/>
      <c r="ILH2324" s="58"/>
      <c r="ILI2324" s="58"/>
      <c r="ILJ2324" s="58"/>
      <c r="ILK2324" s="58"/>
      <c r="ILL2324" s="58"/>
      <c r="ILM2324" s="58"/>
      <c r="ILN2324" s="58"/>
      <c r="ILO2324" s="58"/>
      <c r="ILP2324" s="58"/>
      <c r="ILQ2324" s="58"/>
      <c r="ILR2324" s="58"/>
      <c r="ILS2324" s="58"/>
      <c r="ILT2324" s="58"/>
      <c r="ILU2324" s="58"/>
      <c r="ILV2324" s="58"/>
      <c r="ILW2324" s="58"/>
      <c r="ILX2324" s="58"/>
      <c r="ILY2324" s="58"/>
      <c r="ILZ2324" s="58"/>
      <c r="IMA2324" s="58"/>
      <c r="IMB2324" s="58"/>
      <c r="IMC2324" s="58"/>
      <c r="IMD2324" s="58"/>
      <c r="IME2324" s="58"/>
      <c r="IMF2324" s="58"/>
      <c r="IMG2324" s="58"/>
      <c r="IMH2324" s="58"/>
      <c r="IMI2324" s="58"/>
      <c r="IMJ2324" s="58"/>
      <c r="IMK2324" s="58"/>
      <c r="IML2324" s="58"/>
      <c r="IMM2324" s="58"/>
      <c r="IMN2324" s="58"/>
      <c r="IMO2324" s="58"/>
      <c r="IMP2324" s="58"/>
      <c r="IMQ2324" s="58"/>
      <c r="IMR2324" s="58"/>
      <c r="IMS2324" s="58"/>
      <c r="IMT2324" s="58"/>
      <c r="IMU2324" s="58"/>
      <c r="IMV2324" s="58"/>
      <c r="IMW2324" s="58"/>
      <c r="IMX2324" s="58"/>
      <c r="IMY2324" s="58"/>
      <c r="IMZ2324" s="58"/>
      <c r="INA2324" s="58"/>
      <c r="INB2324" s="58"/>
      <c r="INC2324" s="58"/>
      <c r="IND2324" s="58"/>
      <c r="INE2324" s="58"/>
      <c r="INF2324" s="58"/>
      <c r="ING2324" s="58"/>
      <c r="INH2324" s="58"/>
      <c r="INI2324" s="58"/>
      <c r="INJ2324" s="58"/>
      <c r="INK2324" s="58"/>
      <c r="INL2324" s="58"/>
      <c r="INM2324" s="58"/>
      <c r="INN2324" s="58"/>
      <c r="INO2324" s="58"/>
      <c r="INP2324" s="58"/>
      <c r="INQ2324" s="58"/>
      <c r="INR2324" s="58"/>
      <c r="INS2324" s="58"/>
      <c r="INT2324" s="58"/>
      <c r="INU2324" s="58"/>
      <c r="INV2324" s="58"/>
      <c r="INW2324" s="58"/>
      <c r="INX2324" s="58"/>
      <c r="INY2324" s="58"/>
      <c r="INZ2324" s="58"/>
      <c r="IOA2324" s="58"/>
      <c r="IOB2324" s="58"/>
      <c r="IOC2324" s="58"/>
      <c r="IOD2324" s="58"/>
      <c r="IOE2324" s="58"/>
      <c r="IOF2324" s="58"/>
      <c r="IOG2324" s="58"/>
      <c r="IOH2324" s="58"/>
      <c r="IOI2324" s="58"/>
      <c r="IOJ2324" s="58"/>
      <c r="IOK2324" s="58"/>
      <c r="IOL2324" s="58"/>
      <c r="IOM2324" s="58"/>
      <c r="ION2324" s="58"/>
      <c r="IOO2324" s="58"/>
      <c r="IOP2324" s="58"/>
      <c r="IOQ2324" s="58"/>
      <c r="IOR2324" s="58"/>
      <c r="IOS2324" s="58"/>
      <c r="IOT2324" s="58"/>
      <c r="IOU2324" s="58"/>
      <c r="IOV2324" s="58"/>
      <c r="IOW2324" s="58"/>
      <c r="IOX2324" s="58"/>
      <c r="IOY2324" s="58"/>
      <c r="IOZ2324" s="58"/>
      <c r="IPA2324" s="58"/>
      <c r="IPB2324" s="58"/>
      <c r="IPC2324" s="58"/>
      <c r="IPD2324" s="58"/>
      <c r="IPE2324" s="58"/>
      <c r="IPF2324" s="58"/>
      <c r="IPG2324" s="58"/>
      <c r="IPH2324" s="58"/>
      <c r="IPI2324" s="58"/>
      <c r="IPJ2324" s="58"/>
      <c r="IPK2324" s="58"/>
      <c r="IPL2324" s="58"/>
      <c r="IPM2324" s="58"/>
      <c r="IPN2324" s="58"/>
      <c r="IPO2324" s="58"/>
      <c r="IPP2324" s="58"/>
      <c r="IPQ2324" s="58"/>
      <c r="IPR2324" s="58"/>
      <c r="IPS2324" s="58"/>
      <c r="IPT2324" s="58"/>
      <c r="IPU2324" s="58"/>
      <c r="IPV2324" s="58"/>
      <c r="IPW2324" s="58"/>
      <c r="IPX2324" s="58"/>
      <c r="IPY2324" s="58"/>
      <c r="IPZ2324" s="58"/>
      <c r="IQA2324" s="58"/>
      <c r="IQB2324" s="58"/>
      <c r="IQC2324" s="58"/>
      <c r="IQD2324" s="58"/>
      <c r="IQE2324" s="58"/>
      <c r="IQF2324" s="58"/>
      <c r="IQG2324" s="58"/>
      <c r="IQH2324" s="58"/>
      <c r="IQI2324" s="58"/>
      <c r="IQJ2324" s="58"/>
      <c r="IQK2324" s="58"/>
      <c r="IQL2324" s="58"/>
      <c r="IQM2324" s="58"/>
      <c r="IQN2324" s="58"/>
      <c r="IQO2324" s="58"/>
      <c r="IQP2324" s="58"/>
      <c r="IQQ2324" s="58"/>
      <c r="IQR2324" s="58"/>
      <c r="IQS2324" s="58"/>
      <c r="IQT2324" s="58"/>
      <c r="IQU2324" s="58"/>
      <c r="IQV2324" s="58"/>
      <c r="IQW2324" s="58"/>
      <c r="IQX2324" s="58"/>
      <c r="IQY2324" s="58"/>
      <c r="IQZ2324" s="58"/>
      <c r="IRA2324" s="58"/>
      <c r="IRB2324" s="58"/>
      <c r="IRC2324" s="58"/>
      <c r="IRD2324" s="58"/>
      <c r="IRE2324" s="58"/>
      <c r="IRF2324" s="58"/>
      <c r="IRG2324" s="58"/>
      <c r="IRH2324" s="58"/>
      <c r="IRI2324" s="58"/>
      <c r="IRJ2324" s="58"/>
      <c r="IRK2324" s="58"/>
      <c r="IRL2324" s="58"/>
      <c r="IRM2324" s="58"/>
      <c r="IRN2324" s="58"/>
      <c r="IRO2324" s="58"/>
      <c r="IRP2324" s="58"/>
      <c r="IRQ2324" s="58"/>
      <c r="IRR2324" s="58"/>
      <c r="IRS2324" s="58"/>
      <c r="IRT2324" s="58"/>
      <c r="IRU2324" s="58"/>
      <c r="IRV2324" s="58"/>
      <c r="IRW2324" s="58"/>
      <c r="IRX2324" s="58"/>
      <c r="IRY2324" s="58"/>
      <c r="IRZ2324" s="58"/>
      <c r="ISA2324" s="58"/>
      <c r="ISB2324" s="58"/>
      <c r="ISC2324" s="58"/>
      <c r="ISD2324" s="58"/>
      <c r="ISE2324" s="58"/>
      <c r="ISF2324" s="58"/>
      <c r="ISG2324" s="58"/>
      <c r="ISH2324" s="58"/>
      <c r="ISI2324" s="58"/>
      <c r="ISJ2324" s="58"/>
      <c r="ISK2324" s="58"/>
      <c r="ISL2324" s="58"/>
      <c r="ISM2324" s="58"/>
      <c r="ISN2324" s="58"/>
      <c r="ISO2324" s="58"/>
      <c r="ISP2324" s="58"/>
      <c r="ISQ2324" s="58"/>
      <c r="ISR2324" s="58"/>
      <c r="ISS2324" s="58"/>
      <c r="IST2324" s="58"/>
      <c r="ISU2324" s="58"/>
      <c r="ISV2324" s="58"/>
      <c r="ISW2324" s="58"/>
      <c r="ISX2324" s="58"/>
      <c r="ISY2324" s="58"/>
      <c r="ISZ2324" s="58"/>
      <c r="ITA2324" s="58"/>
      <c r="ITB2324" s="58"/>
      <c r="ITC2324" s="58"/>
      <c r="ITD2324" s="58"/>
      <c r="ITE2324" s="58"/>
      <c r="ITF2324" s="58"/>
      <c r="ITG2324" s="58"/>
      <c r="ITH2324" s="58"/>
      <c r="ITI2324" s="58"/>
      <c r="ITJ2324" s="58"/>
      <c r="ITK2324" s="58"/>
      <c r="ITL2324" s="58"/>
      <c r="ITM2324" s="58"/>
      <c r="ITN2324" s="58"/>
      <c r="ITO2324" s="58"/>
      <c r="ITP2324" s="58"/>
      <c r="ITQ2324" s="58"/>
      <c r="ITR2324" s="58"/>
      <c r="ITS2324" s="58"/>
      <c r="ITT2324" s="58"/>
      <c r="ITU2324" s="58"/>
      <c r="ITV2324" s="58"/>
      <c r="ITW2324" s="58"/>
      <c r="ITX2324" s="58"/>
      <c r="ITY2324" s="58"/>
      <c r="ITZ2324" s="58"/>
      <c r="IUA2324" s="58"/>
      <c r="IUB2324" s="58"/>
      <c r="IUC2324" s="58"/>
      <c r="IUD2324" s="58"/>
      <c r="IUE2324" s="58"/>
      <c r="IUF2324" s="58"/>
      <c r="IUG2324" s="58"/>
      <c r="IUH2324" s="58"/>
      <c r="IUI2324" s="58"/>
      <c r="IUJ2324" s="58"/>
      <c r="IUK2324" s="58"/>
      <c r="IUL2324" s="58"/>
      <c r="IUM2324" s="58"/>
      <c r="IUN2324" s="58"/>
      <c r="IUO2324" s="58"/>
      <c r="IUP2324" s="58"/>
      <c r="IUQ2324" s="58"/>
      <c r="IUR2324" s="58"/>
      <c r="IUS2324" s="58"/>
      <c r="IUT2324" s="58"/>
      <c r="IUU2324" s="58"/>
      <c r="IUV2324" s="58"/>
      <c r="IUW2324" s="58"/>
      <c r="IUX2324" s="58"/>
      <c r="IUY2324" s="58"/>
      <c r="IUZ2324" s="58"/>
      <c r="IVA2324" s="58"/>
      <c r="IVB2324" s="58"/>
      <c r="IVC2324" s="58"/>
      <c r="IVD2324" s="58"/>
      <c r="IVE2324" s="58"/>
      <c r="IVF2324" s="58"/>
      <c r="IVG2324" s="58"/>
      <c r="IVH2324" s="58"/>
      <c r="IVI2324" s="58"/>
      <c r="IVJ2324" s="58"/>
      <c r="IVK2324" s="58"/>
      <c r="IVL2324" s="58"/>
      <c r="IVM2324" s="58"/>
      <c r="IVN2324" s="58"/>
      <c r="IVO2324" s="58"/>
      <c r="IVP2324" s="58"/>
      <c r="IVQ2324" s="58"/>
      <c r="IVR2324" s="58"/>
      <c r="IVS2324" s="58"/>
      <c r="IVT2324" s="58"/>
      <c r="IVU2324" s="58"/>
      <c r="IVV2324" s="58"/>
      <c r="IVW2324" s="58"/>
      <c r="IVX2324" s="58"/>
      <c r="IVY2324" s="58"/>
      <c r="IVZ2324" s="58"/>
      <c r="IWA2324" s="58"/>
      <c r="IWB2324" s="58"/>
      <c r="IWC2324" s="58"/>
      <c r="IWD2324" s="58"/>
      <c r="IWE2324" s="58"/>
      <c r="IWF2324" s="58"/>
      <c r="IWG2324" s="58"/>
      <c r="IWH2324" s="58"/>
      <c r="IWI2324" s="58"/>
      <c r="IWJ2324" s="58"/>
      <c r="IWK2324" s="58"/>
      <c r="IWL2324" s="58"/>
      <c r="IWM2324" s="58"/>
      <c r="IWN2324" s="58"/>
      <c r="IWO2324" s="58"/>
      <c r="IWP2324" s="58"/>
      <c r="IWQ2324" s="58"/>
      <c r="IWR2324" s="58"/>
      <c r="IWS2324" s="58"/>
      <c r="IWT2324" s="58"/>
      <c r="IWU2324" s="58"/>
      <c r="IWV2324" s="58"/>
      <c r="IWW2324" s="58"/>
      <c r="IWX2324" s="58"/>
      <c r="IWY2324" s="58"/>
      <c r="IWZ2324" s="58"/>
      <c r="IXA2324" s="58"/>
      <c r="IXB2324" s="58"/>
      <c r="IXC2324" s="58"/>
      <c r="IXD2324" s="58"/>
      <c r="IXE2324" s="58"/>
      <c r="IXF2324" s="58"/>
      <c r="IXG2324" s="58"/>
      <c r="IXH2324" s="58"/>
      <c r="IXI2324" s="58"/>
      <c r="IXJ2324" s="58"/>
      <c r="IXK2324" s="58"/>
      <c r="IXL2324" s="58"/>
      <c r="IXM2324" s="58"/>
      <c r="IXN2324" s="58"/>
      <c r="IXO2324" s="58"/>
      <c r="IXP2324" s="58"/>
      <c r="IXQ2324" s="58"/>
      <c r="IXR2324" s="58"/>
      <c r="IXS2324" s="58"/>
      <c r="IXT2324" s="58"/>
      <c r="IXU2324" s="58"/>
      <c r="IXV2324" s="58"/>
      <c r="IXW2324" s="58"/>
      <c r="IXX2324" s="58"/>
      <c r="IXY2324" s="58"/>
      <c r="IXZ2324" s="58"/>
      <c r="IYA2324" s="58"/>
      <c r="IYB2324" s="58"/>
      <c r="IYC2324" s="58"/>
      <c r="IYD2324" s="58"/>
      <c r="IYE2324" s="58"/>
      <c r="IYF2324" s="58"/>
      <c r="IYG2324" s="58"/>
      <c r="IYH2324" s="58"/>
      <c r="IYI2324" s="58"/>
      <c r="IYJ2324" s="58"/>
      <c r="IYK2324" s="58"/>
      <c r="IYL2324" s="58"/>
      <c r="IYM2324" s="58"/>
      <c r="IYN2324" s="58"/>
      <c r="IYO2324" s="58"/>
      <c r="IYP2324" s="58"/>
      <c r="IYQ2324" s="58"/>
      <c r="IYR2324" s="58"/>
      <c r="IYS2324" s="58"/>
      <c r="IYT2324" s="58"/>
      <c r="IYU2324" s="58"/>
      <c r="IYV2324" s="58"/>
      <c r="IYW2324" s="58"/>
      <c r="IYX2324" s="58"/>
      <c r="IYY2324" s="58"/>
      <c r="IYZ2324" s="58"/>
      <c r="IZA2324" s="58"/>
      <c r="IZB2324" s="58"/>
      <c r="IZC2324" s="58"/>
      <c r="IZD2324" s="58"/>
      <c r="IZE2324" s="58"/>
      <c r="IZF2324" s="58"/>
      <c r="IZG2324" s="58"/>
      <c r="IZH2324" s="58"/>
      <c r="IZI2324" s="58"/>
      <c r="IZJ2324" s="58"/>
      <c r="IZK2324" s="58"/>
      <c r="IZL2324" s="58"/>
      <c r="IZM2324" s="58"/>
      <c r="IZN2324" s="58"/>
      <c r="IZO2324" s="58"/>
      <c r="IZP2324" s="58"/>
      <c r="IZQ2324" s="58"/>
      <c r="IZR2324" s="58"/>
      <c r="IZS2324" s="58"/>
      <c r="IZT2324" s="58"/>
      <c r="IZU2324" s="58"/>
      <c r="IZV2324" s="58"/>
      <c r="IZW2324" s="58"/>
      <c r="IZX2324" s="58"/>
      <c r="IZY2324" s="58"/>
      <c r="IZZ2324" s="58"/>
      <c r="JAA2324" s="58"/>
      <c r="JAB2324" s="58"/>
      <c r="JAC2324" s="58"/>
      <c r="JAD2324" s="58"/>
      <c r="JAE2324" s="58"/>
      <c r="JAF2324" s="58"/>
      <c r="JAG2324" s="58"/>
      <c r="JAH2324" s="58"/>
      <c r="JAI2324" s="58"/>
      <c r="JAJ2324" s="58"/>
      <c r="JAK2324" s="58"/>
      <c r="JAL2324" s="58"/>
      <c r="JAM2324" s="58"/>
      <c r="JAN2324" s="58"/>
      <c r="JAO2324" s="58"/>
      <c r="JAP2324" s="58"/>
      <c r="JAQ2324" s="58"/>
      <c r="JAR2324" s="58"/>
      <c r="JAS2324" s="58"/>
      <c r="JAT2324" s="58"/>
      <c r="JAU2324" s="58"/>
      <c r="JAV2324" s="58"/>
      <c r="JAW2324" s="58"/>
      <c r="JAX2324" s="58"/>
      <c r="JAY2324" s="58"/>
      <c r="JAZ2324" s="58"/>
      <c r="JBA2324" s="58"/>
      <c r="JBB2324" s="58"/>
      <c r="JBC2324" s="58"/>
      <c r="JBD2324" s="58"/>
      <c r="JBE2324" s="58"/>
      <c r="JBF2324" s="58"/>
      <c r="JBG2324" s="58"/>
      <c r="JBH2324" s="58"/>
      <c r="JBI2324" s="58"/>
      <c r="JBJ2324" s="58"/>
      <c r="JBK2324" s="58"/>
      <c r="JBL2324" s="58"/>
      <c r="JBM2324" s="58"/>
      <c r="JBN2324" s="58"/>
      <c r="JBO2324" s="58"/>
      <c r="JBP2324" s="58"/>
      <c r="JBQ2324" s="58"/>
      <c r="JBR2324" s="58"/>
      <c r="JBS2324" s="58"/>
      <c r="JBT2324" s="58"/>
      <c r="JBU2324" s="58"/>
      <c r="JBV2324" s="58"/>
      <c r="JBW2324" s="58"/>
      <c r="JBX2324" s="58"/>
      <c r="JBY2324" s="58"/>
      <c r="JBZ2324" s="58"/>
      <c r="JCA2324" s="58"/>
      <c r="JCB2324" s="58"/>
      <c r="JCC2324" s="58"/>
      <c r="JCD2324" s="58"/>
      <c r="JCE2324" s="58"/>
      <c r="JCF2324" s="58"/>
      <c r="JCG2324" s="58"/>
      <c r="JCH2324" s="58"/>
      <c r="JCI2324" s="58"/>
      <c r="JCJ2324" s="58"/>
      <c r="JCK2324" s="58"/>
      <c r="JCL2324" s="58"/>
      <c r="JCM2324" s="58"/>
      <c r="JCN2324" s="58"/>
      <c r="JCO2324" s="58"/>
      <c r="JCP2324" s="58"/>
      <c r="JCQ2324" s="58"/>
      <c r="JCR2324" s="58"/>
      <c r="JCS2324" s="58"/>
      <c r="JCT2324" s="58"/>
      <c r="JCU2324" s="58"/>
      <c r="JCV2324" s="58"/>
      <c r="JCW2324" s="58"/>
      <c r="JCX2324" s="58"/>
      <c r="JCY2324" s="58"/>
      <c r="JCZ2324" s="58"/>
      <c r="JDA2324" s="58"/>
      <c r="JDB2324" s="58"/>
      <c r="JDC2324" s="58"/>
      <c r="JDD2324" s="58"/>
      <c r="JDE2324" s="58"/>
      <c r="JDF2324" s="58"/>
      <c r="JDG2324" s="58"/>
      <c r="JDH2324" s="58"/>
      <c r="JDI2324" s="58"/>
      <c r="JDJ2324" s="58"/>
      <c r="JDK2324" s="58"/>
      <c r="JDL2324" s="58"/>
      <c r="JDM2324" s="58"/>
      <c r="JDN2324" s="58"/>
      <c r="JDO2324" s="58"/>
      <c r="JDP2324" s="58"/>
      <c r="JDQ2324" s="58"/>
      <c r="JDR2324" s="58"/>
      <c r="JDS2324" s="58"/>
      <c r="JDT2324" s="58"/>
      <c r="JDU2324" s="58"/>
      <c r="JDV2324" s="58"/>
      <c r="JDW2324" s="58"/>
      <c r="JDX2324" s="58"/>
      <c r="JDY2324" s="58"/>
      <c r="JDZ2324" s="58"/>
      <c r="JEA2324" s="58"/>
      <c r="JEB2324" s="58"/>
      <c r="JEC2324" s="58"/>
      <c r="JED2324" s="58"/>
      <c r="JEE2324" s="58"/>
      <c r="JEF2324" s="58"/>
      <c r="JEG2324" s="58"/>
      <c r="JEH2324" s="58"/>
      <c r="JEI2324" s="58"/>
      <c r="JEJ2324" s="58"/>
      <c r="JEK2324" s="58"/>
      <c r="JEL2324" s="58"/>
      <c r="JEM2324" s="58"/>
      <c r="JEN2324" s="58"/>
      <c r="JEO2324" s="58"/>
      <c r="JEP2324" s="58"/>
      <c r="JEQ2324" s="58"/>
      <c r="JER2324" s="58"/>
      <c r="JES2324" s="58"/>
      <c r="JET2324" s="58"/>
      <c r="JEU2324" s="58"/>
      <c r="JEV2324" s="58"/>
      <c r="JEW2324" s="58"/>
      <c r="JEX2324" s="58"/>
      <c r="JEY2324" s="58"/>
      <c r="JEZ2324" s="58"/>
      <c r="JFA2324" s="58"/>
      <c r="JFB2324" s="58"/>
      <c r="JFC2324" s="58"/>
      <c r="JFD2324" s="58"/>
      <c r="JFE2324" s="58"/>
      <c r="JFF2324" s="58"/>
      <c r="JFG2324" s="58"/>
      <c r="JFH2324" s="58"/>
      <c r="JFI2324" s="58"/>
      <c r="JFJ2324" s="58"/>
      <c r="JFK2324" s="58"/>
      <c r="JFL2324" s="58"/>
      <c r="JFM2324" s="58"/>
      <c r="JFN2324" s="58"/>
      <c r="JFO2324" s="58"/>
      <c r="JFP2324" s="58"/>
      <c r="JFQ2324" s="58"/>
      <c r="JFR2324" s="58"/>
      <c r="JFS2324" s="58"/>
      <c r="JFT2324" s="58"/>
      <c r="JFU2324" s="58"/>
      <c r="JFV2324" s="58"/>
      <c r="JFW2324" s="58"/>
      <c r="JFX2324" s="58"/>
      <c r="JFY2324" s="58"/>
      <c r="JFZ2324" s="58"/>
      <c r="JGA2324" s="58"/>
      <c r="JGB2324" s="58"/>
      <c r="JGC2324" s="58"/>
      <c r="JGD2324" s="58"/>
      <c r="JGE2324" s="58"/>
      <c r="JGF2324" s="58"/>
      <c r="JGG2324" s="58"/>
      <c r="JGH2324" s="58"/>
      <c r="JGI2324" s="58"/>
      <c r="JGJ2324" s="58"/>
      <c r="JGK2324" s="58"/>
      <c r="JGL2324" s="58"/>
      <c r="JGM2324" s="58"/>
      <c r="JGN2324" s="58"/>
      <c r="JGO2324" s="58"/>
      <c r="JGP2324" s="58"/>
      <c r="JGQ2324" s="58"/>
      <c r="JGR2324" s="58"/>
      <c r="JGS2324" s="58"/>
      <c r="JGT2324" s="58"/>
      <c r="JGU2324" s="58"/>
      <c r="JGV2324" s="58"/>
      <c r="JGW2324" s="58"/>
      <c r="JGX2324" s="58"/>
      <c r="JGY2324" s="58"/>
      <c r="JGZ2324" s="58"/>
      <c r="JHA2324" s="58"/>
      <c r="JHB2324" s="58"/>
      <c r="JHC2324" s="58"/>
      <c r="JHD2324" s="58"/>
      <c r="JHE2324" s="58"/>
      <c r="JHF2324" s="58"/>
      <c r="JHG2324" s="58"/>
      <c r="JHH2324" s="58"/>
      <c r="JHI2324" s="58"/>
      <c r="JHJ2324" s="58"/>
      <c r="JHK2324" s="58"/>
      <c r="JHL2324" s="58"/>
      <c r="JHM2324" s="58"/>
      <c r="JHN2324" s="58"/>
      <c r="JHO2324" s="58"/>
      <c r="JHP2324" s="58"/>
      <c r="JHQ2324" s="58"/>
      <c r="JHR2324" s="58"/>
      <c r="JHS2324" s="58"/>
      <c r="JHT2324" s="58"/>
      <c r="JHU2324" s="58"/>
      <c r="JHV2324" s="58"/>
      <c r="JHW2324" s="58"/>
      <c r="JHX2324" s="58"/>
      <c r="JHY2324" s="58"/>
      <c r="JHZ2324" s="58"/>
      <c r="JIA2324" s="58"/>
      <c r="JIB2324" s="58"/>
      <c r="JIC2324" s="58"/>
      <c r="JID2324" s="58"/>
      <c r="JIE2324" s="58"/>
      <c r="JIF2324" s="58"/>
      <c r="JIG2324" s="58"/>
      <c r="JIH2324" s="58"/>
      <c r="JII2324" s="58"/>
      <c r="JIJ2324" s="58"/>
      <c r="JIK2324" s="58"/>
      <c r="JIL2324" s="58"/>
      <c r="JIM2324" s="58"/>
      <c r="JIN2324" s="58"/>
      <c r="JIO2324" s="58"/>
      <c r="JIP2324" s="58"/>
      <c r="JIQ2324" s="58"/>
      <c r="JIR2324" s="58"/>
      <c r="JIS2324" s="58"/>
      <c r="JIT2324" s="58"/>
      <c r="JIU2324" s="58"/>
      <c r="JIV2324" s="58"/>
      <c r="JIW2324" s="58"/>
      <c r="JIX2324" s="58"/>
      <c r="JIY2324" s="58"/>
      <c r="JIZ2324" s="58"/>
      <c r="JJA2324" s="58"/>
      <c r="JJB2324" s="58"/>
      <c r="JJC2324" s="58"/>
      <c r="JJD2324" s="58"/>
      <c r="JJE2324" s="58"/>
      <c r="JJF2324" s="58"/>
      <c r="JJG2324" s="58"/>
      <c r="JJH2324" s="58"/>
      <c r="JJI2324" s="58"/>
      <c r="JJJ2324" s="58"/>
      <c r="JJK2324" s="58"/>
      <c r="JJL2324" s="58"/>
      <c r="JJM2324" s="58"/>
      <c r="JJN2324" s="58"/>
      <c r="JJO2324" s="58"/>
      <c r="JJP2324" s="58"/>
      <c r="JJQ2324" s="58"/>
      <c r="JJR2324" s="58"/>
      <c r="JJS2324" s="58"/>
      <c r="JJT2324" s="58"/>
      <c r="JJU2324" s="58"/>
      <c r="JJV2324" s="58"/>
      <c r="JJW2324" s="58"/>
      <c r="JJX2324" s="58"/>
      <c r="JJY2324" s="58"/>
      <c r="JJZ2324" s="58"/>
      <c r="JKA2324" s="58"/>
      <c r="JKB2324" s="58"/>
      <c r="JKC2324" s="58"/>
      <c r="JKD2324" s="58"/>
      <c r="JKE2324" s="58"/>
      <c r="JKF2324" s="58"/>
      <c r="JKG2324" s="58"/>
      <c r="JKH2324" s="58"/>
      <c r="JKI2324" s="58"/>
      <c r="JKJ2324" s="58"/>
      <c r="JKK2324" s="58"/>
      <c r="JKL2324" s="58"/>
      <c r="JKM2324" s="58"/>
      <c r="JKN2324" s="58"/>
      <c r="JKO2324" s="58"/>
      <c r="JKP2324" s="58"/>
      <c r="JKQ2324" s="58"/>
      <c r="JKR2324" s="58"/>
      <c r="JKS2324" s="58"/>
      <c r="JKT2324" s="58"/>
      <c r="JKU2324" s="58"/>
      <c r="JKV2324" s="58"/>
      <c r="JKW2324" s="58"/>
      <c r="JKX2324" s="58"/>
      <c r="JKY2324" s="58"/>
      <c r="JKZ2324" s="58"/>
      <c r="JLA2324" s="58"/>
      <c r="JLB2324" s="58"/>
      <c r="JLC2324" s="58"/>
      <c r="JLD2324" s="58"/>
      <c r="JLE2324" s="58"/>
      <c r="JLF2324" s="58"/>
      <c r="JLG2324" s="58"/>
      <c r="JLH2324" s="58"/>
      <c r="JLI2324" s="58"/>
      <c r="JLJ2324" s="58"/>
      <c r="JLK2324" s="58"/>
      <c r="JLL2324" s="58"/>
      <c r="JLM2324" s="58"/>
      <c r="JLN2324" s="58"/>
      <c r="JLO2324" s="58"/>
      <c r="JLP2324" s="58"/>
      <c r="JLQ2324" s="58"/>
      <c r="JLR2324" s="58"/>
      <c r="JLS2324" s="58"/>
      <c r="JLT2324" s="58"/>
      <c r="JLU2324" s="58"/>
      <c r="JLV2324" s="58"/>
      <c r="JLW2324" s="58"/>
      <c r="JLX2324" s="58"/>
      <c r="JLY2324" s="58"/>
      <c r="JLZ2324" s="58"/>
      <c r="JMA2324" s="58"/>
      <c r="JMB2324" s="58"/>
      <c r="JMC2324" s="58"/>
      <c r="JMD2324" s="58"/>
      <c r="JME2324" s="58"/>
      <c r="JMF2324" s="58"/>
      <c r="JMG2324" s="58"/>
      <c r="JMH2324" s="58"/>
      <c r="JMI2324" s="58"/>
      <c r="JMJ2324" s="58"/>
      <c r="JMK2324" s="58"/>
      <c r="JML2324" s="58"/>
      <c r="JMM2324" s="58"/>
      <c r="JMN2324" s="58"/>
      <c r="JMO2324" s="58"/>
      <c r="JMP2324" s="58"/>
      <c r="JMQ2324" s="58"/>
      <c r="JMR2324" s="58"/>
      <c r="JMS2324" s="58"/>
      <c r="JMT2324" s="58"/>
      <c r="JMU2324" s="58"/>
      <c r="JMV2324" s="58"/>
      <c r="JMW2324" s="58"/>
      <c r="JMX2324" s="58"/>
      <c r="JMY2324" s="58"/>
      <c r="JMZ2324" s="58"/>
      <c r="JNA2324" s="58"/>
      <c r="JNB2324" s="58"/>
      <c r="JNC2324" s="58"/>
      <c r="JND2324" s="58"/>
      <c r="JNE2324" s="58"/>
      <c r="JNF2324" s="58"/>
      <c r="JNG2324" s="58"/>
      <c r="JNH2324" s="58"/>
      <c r="JNI2324" s="58"/>
      <c r="JNJ2324" s="58"/>
      <c r="JNK2324" s="58"/>
      <c r="JNL2324" s="58"/>
      <c r="JNM2324" s="58"/>
      <c r="JNN2324" s="58"/>
      <c r="JNO2324" s="58"/>
      <c r="JNP2324" s="58"/>
      <c r="JNQ2324" s="58"/>
      <c r="JNR2324" s="58"/>
      <c r="JNS2324" s="58"/>
      <c r="JNT2324" s="58"/>
      <c r="JNU2324" s="58"/>
      <c r="JNV2324" s="58"/>
      <c r="JNW2324" s="58"/>
      <c r="JNX2324" s="58"/>
      <c r="JNY2324" s="58"/>
      <c r="JNZ2324" s="58"/>
      <c r="JOA2324" s="58"/>
      <c r="JOB2324" s="58"/>
      <c r="JOC2324" s="58"/>
      <c r="JOD2324" s="58"/>
      <c r="JOE2324" s="58"/>
      <c r="JOF2324" s="58"/>
      <c r="JOG2324" s="58"/>
      <c r="JOH2324" s="58"/>
      <c r="JOI2324" s="58"/>
      <c r="JOJ2324" s="58"/>
      <c r="JOK2324" s="58"/>
      <c r="JOL2324" s="58"/>
      <c r="JOM2324" s="58"/>
      <c r="JON2324" s="58"/>
      <c r="JOO2324" s="58"/>
      <c r="JOP2324" s="58"/>
      <c r="JOQ2324" s="58"/>
      <c r="JOR2324" s="58"/>
      <c r="JOS2324" s="58"/>
      <c r="JOT2324" s="58"/>
      <c r="JOU2324" s="58"/>
      <c r="JOV2324" s="58"/>
      <c r="JOW2324" s="58"/>
      <c r="JOX2324" s="58"/>
      <c r="JOY2324" s="58"/>
      <c r="JOZ2324" s="58"/>
      <c r="JPA2324" s="58"/>
      <c r="JPB2324" s="58"/>
      <c r="JPC2324" s="58"/>
      <c r="JPD2324" s="58"/>
      <c r="JPE2324" s="58"/>
      <c r="JPF2324" s="58"/>
      <c r="JPG2324" s="58"/>
      <c r="JPH2324" s="58"/>
      <c r="JPI2324" s="58"/>
      <c r="JPJ2324" s="58"/>
      <c r="JPK2324" s="58"/>
      <c r="JPL2324" s="58"/>
      <c r="JPM2324" s="58"/>
      <c r="JPN2324" s="58"/>
      <c r="JPO2324" s="58"/>
      <c r="JPP2324" s="58"/>
      <c r="JPQ2324" s="58"/>
      <c r="JPR2324" s="58"/>
      <c r="JPS2324" s="58"/>
      <c r="JPT2324" s="58"/>
      <c r="JPU2324" s="58"/>
      <c r="JPV2324" s="58"/>
      <c r="JPW2324" s="58"/>
      <c r="JPX2324" s="58"/>
      <c r="JPY2324" s="58"/>
      <c r="JPZ2324" s="58"/>
      <c r="JQA2324" s="58"/>
      <c r="JQB2324" s="58"/>
      <c r="JQC2324" s="58"/>
      <c r="JQD2324" s="58"/>
      <c r="JQE2324" s="58"/>
      <c r="JQF2324" s="58"/>
      <c r="JQG2324" s="58"/>
      <c r="JQH2324" s="58"/>
      <c r="JQI2324" s="58"/>
      <c r="JQJ2324" s="58"/>
      <c r="JQK2324" s="58"/>
      <c r="JQL2324" s="58"/>
      <c r="JQM2324" s="58"/>
      <c r="JQN2324" s="58"/>
      <c r="JQO2324" s="58"/>
      <c r="JQP2324" s="58"/>
      <c r="JQQ2324" s="58"/>
      <c r="JQR2324" s="58"/>
      <c r="JQS2324" s="58"/>
      <c r="JQT2324" s="58"/>
      <c r="JQU2324" s="58"/>
      <c r="JQV2324" s="58"/>
      <c r="JQW2324" s="58"/>
      <c r="JQX2324" s="58"/>
      <c r="JQY2324" s="58"/>
      <c r="JQZ2324" s="58"/>
      <c r="JRA2324" s="58"/>
      <c r="JRB2324" s="58"/>
      <c r="JRC2324" s="58"/>
      <c r="JRD2324" s="58"/>
      <c r="JRE2324" s="58"/>
      <c r="JRF2324" s="58"/>
      <c r="JRG2324" s="58"/>
      <c r="JRH2324" s="58"/>
      <c r="JRI2324" s="58"/>
      <c r="JRJ2324" s="58"/>
      <c r="JRK2324" s="58"/>
      <c r="JRL2324" s="58"/>
      <c r="JRM2324" s="58"/>
      <c r="JRN2324" s="58"/>
      <c r="JRO2324" s="58"/>
      <c r="JRP2324" s="58"/>
      <c r="JRQ2324" s="58"/>
      <c r="JRR2324" s="58"/>
      <c r="JRS2324" s="58"/>
      <c r="JRT2324" s="58"/>
      <c r="JRU2324" s="58"/>
      <c r="JRV2324" s="58"/>
      <c r="JRW2324" s="58"/>
      <c r="JRX2324" s="58"/>
      <c r="JRY2324" s="58"/>
      <c r="JRZ2324" s="58"/>
      <c r="JSA2324" s="58"/>
      <c r="JSB2324" s="58"/>
      <c r="JSC2324" s="58"/>
      <c r="JSD2324" s="58"/>
      <c r="JSE2324" s="58"/>
      <c r="JSF2324" s="58"/>
      <c r="JSG2324" s="58"/>
      <c r="JSH2324" s="58"/>
      <c r="JSI2324" s="58"/>
      <c r="JSJ2324" s="58"/>
      <c r="JSK2324" s="58"/>
      <c r="JSL2324" s="58"/>
      <c r="JSM2324" s="58"/>
      <c r="JSN2324" s="58"/>
      <c r="JSO2324" s="58"/>
      <c r="JSP2324" s="58"/>
      <c r="JSQ2324" s="58"/>
      <c r="JSR2324" s="58"/>
      <c r="JSS2324" s="58"/>
      <c r="JST2324" s="58"/>
      <c r="JSU2324" s="58"/>
      <c r="JSV2324" s="58"/>
      <c r="JSW2324" s="58"/>
      <c r="JSX2324" s="58"/>
      <c r="JSY2324" s="58"/>
      <c r="JSZ2324" s="58"/>
      <c r="JTA2324" s="58"/>
      <c r="JTB2324" s="58"/>
      <c r="JTC2324" s="58"/>
      <c r="JTD2324" s="58"/>
      <c r="JTE2324" s="58"/>
      <c r="JTF2324" s="58"/>
      <c r="JTG2324" s="58"/>
      <c r="JTH2324" s="58"/>
      <c r="JTI2324" s="58"/>
      <c r="JTJ2324" s="58"/>
      <c r="JTK2324" s="58"/>
      <c r="JTL2324" s="58"/>
      <c r="JTM2324" s="58"/>
      <c r="JTN2324" s="58"/>
      <c r="JTO2324" s="58"/>
      <c r="JTP2324" s="58"/>
      <c r="JTQ2324" s="58"/>
      <c r="JTR2324" s="58"/>
      <c r="JTS2324" s="58"/>
      <c r="JTT2324" s="58"/>
      <c r="JTU2324" s="58"/>
      <c r="JTV2324" s="58"/>
      <c r="JTW2324" s="58"/>
      <c r="JTX2324" s="58"/>
      <c r="JTY2324" s="58"/>
      <c r="JTZ2324" s="58"/>
      <c r="JUA2324" s="58"/>
      <c r="JUB2324" s="58"/>
      <c r="JUC2324" s="58"/>
      <c r="JUD2324" s="58"/>
      <c r="JUE2324" s="58"/>
      <c r="JUF2324" s="58"/>
      <c r="JUG2324" s="58"/>
      <c r="JUH2324" s="58"/>
      <c r="JUI2324" s="58"/>
      <c r="JUJ2324" s="58"/>
      <c r="JUK2324" s="58"/>
      <c r="JUL2324" s="58"/>
      <c r="JUM2324" s="58"/>
      <c r="JUN2324" s="58"/>
      <c r="JUO2324" s="58"/>
      <c r="JUP2324" s="58"/>
      <c r="JUQ2324" s="58"/>
      <c r="JUR2324" s="58"/>
      <c r="JUS2324" s="58"/>
      <c r="JUT2324" s="58"/>
      <c r="JUU2324" s="58"/>
      <c r="JUV2324" s="58"/>
      <c r="JUW2324" s="58"/>
      <c r="JUX2324" s="58"/>
      <c r="JUY2324" s="58"/>
      <c r="JUZ2324" s="58"/>
      <c r="JVA2324" s="58"/>
      <c r="JVB2324" s="58"/>
      <c r="JVC2324" s="58"/>
      <c r="JVD2324" s="58"/>
      <c r="JVE2324" s="58"/>
      <c r="JVF2324" s="58"/>
      <c r="JVG2324" s="58"/>
      <c r="JVH2324" s="58"/>
      <c r="JVI2324" s="58"/>
      <c r="JVJ2324" s="58"/>
      <c r="JVK2324" s="58"/>
      <c r="JVL2324" s="58"/>
      <c r="JVM2324" s="58"/>
      <c r="JVN2324" s="58"/>
      <c r="JVO2324" s="58"/>
      <c r="JVP2324" s="58"/>
      <c r="JVQ2324" s="58"/>
      <c r="JVR2324" s="58"/>
      <c r="JVS2324" s="58"/>
      <c r="JVT2324" s="58"/>
      <c r="JVU2324" s="58"/>
      <c r="JVV2324" s="58"/>
      <c r="JVW2324" s="58"/>
      <c r="JVX2324" s="58"/>
      <c r="JVY2324" s="58"/>
      <c r="JVZ2324" s="58"/>
      <c r="JWA2324" s="58"/>
      <c r="JWB2324" s="58"/>
      <c r="JWC2324" s="58"/>
      <c r="JWD2324" s="58"/>
      <c r="JWE2324" s="58"/>
      <c r="JWF2324" s="58"/>
      <c r="JWG2324" s="58"/>
      <c r="JWH2324" s="58"/>
      <c r="JWI2324" s="58"/>
      <c r="JWJ2324" s="58"/>
      <c r="JWK2324" s="58"/>
      <c r="JWL2324" s="58"/>
      <c r="JWM2324" s="58"/>
      <c r="JWN2324" s="58"/>
      <c r="JWO2324" s="58"/>
      <c r="JWP2324" s="58"/>
      <c r="JWQ2324" s="58"/>
      <c r="JWR2324" s="58"/>
      <c r="JWS2324" s="58"/>
      <c r="JWT2324" s="58"/>
      <c r="JWU2324" s="58"/>
      <c r="JWV2324" s="58"/>
      <c r="JWW2324" s="58"/>
      <c r="JWX2324" s="58"/>
      <c r="JWY2324" s="58"/>
      <c r="JWZ2324" s="58"/>
      <c r="JXA2324" s="58"/>
      <c r="JXB2324" s="58"/>
      <c r="JXC2324" s="58"/>
      <c r="JXD2324" s="58"/>
      <c r="JXE2324" s="58"/>
      <c r="JXF2324" s="58"/>
      <c r="JXG2324" s="58"/>
      <c r="JXH2324" s="58"/>
      <c r="JXI2324" s="58"/>
      <c r="JXJ2324" s="58"/>
      <c r="JXK2324" s="58"/>
      <c r="JXL2324" s="58"/>
      <c r="JXM2324" s="58"/>
      <c r="JXN2324" s="58"/>
      <c r="JXO2324" s="58"/>
      <c r="JXP2324" s="58"/>
      <c r="JXQ2324" s="58"/>
      <c r="JXR2324" s="58"/>
      <c r="JXS2324" s="58"/>
      <c r="JXT2324" s="58"/>
      <c r="JXU2324" s="58"/>
      <c r="JXV2324" s="58"/>
      <c r="JXW2324" s="58"/>
      <c r="JXX2324" s="58"/>
      <c r="JXY2324" s="58"/>
      <c r="JXZ2324" s="58"/>
      <c r="JYA2324" s="58"/>
      <c r="JYB2324" s="58"/>
      <c r="JYC2324" s="58"/>
      <c r="JYD2324" s="58"/>
      <c r="JYE2324" s="58"/>
      <c r="JYF2324" s="58"/>
      <c r="JYG2324" s="58"/>
      <c r="JYH2324" s="58"/>
      <c r="JYI2324" s="58"/>
      <c r="JYJ2324" s="58"/>
      <c r="JYK2324" s="58"/>
      <c r="JYL2324" s="58"/>
      <c r="JYM2324" s="58"/>
      <c r="JYN2324" s="58"/>
      <c r="JYO2324" s="58"/>
      <c r="JYP2324" s="58"/>
      <c r="JYQ2324" s="58"/>
      <c r="JYR2324" s="58"/>
      <c r="JYS2324" s="58"/>
      <c r="JYT2324" s="58"/>
      <c r="JYU2324" s="58"/>
      <c r="JYV2324" s="58"/>
      <c r="JYW2324" s="58"/>
      <c r="JYX2324" s="58"/>
      <c r="JYY2324" s="58"/>
      <c r="JYZ2324" s="58"/>
      <c r="JZA2324" s="58"/>
      <c r="JZB2324" s="58"/>
      <c r="JZC2324" s="58"/>
      <c r="JZD2324" s="58"/>
      <c r="JZE2324" s="58"/>
      <c r="JZF2324" s="58"/>
      <c r="JZG2324" s="58"/>
      <c r="JZH2324" s="58"/>
      <c r="JZI2324" s="58"/>
      <c r="JZJ2324" s="58"/>
      <c r="JZK2324" s="58"/>
      <c r="JZL2324" s="58"/>
      <c r="JZM2324" s="58"/>
      <c r="JZN2324" s="58"/>
      <c r="JZO2324" s="58"/>
      <c r="JZP2324" s="58"/>
      <c r="JZQ2324" s="58"/>
      <c r="JZR2324" s="58"/>
      <c r="JZS2324" s="58"/>
      <c r="JZT2324" s="58"/>
      <c r="JZU2324" s="58"/>
      <c r="JZV2324" s="58"/>
      <c r="JZW2324" s="58"/>
      <c r="JZX2324" s="58"/>
      <c r="JZY2324" s="58"/>
      <c r="JZZ2324" s="58"/>
      <c r="KAA2324" s="58"/>
      <c r="KAB2324" s="58"/>
      <c r="KAC2324" s="58"/>
      <c r="KAD2324" s="58"/>
      <c r="KAE2324" s="58"/>
      <c r="KAF2324" s="58"/>
      <c r="KAG2324" s="58"/>
      <c r="KAH2324" s="58"/>
      <c r="KAI2324" s="58"/>
      <c r="KAJ2324" s="58"/>
      <c r="KAK2324" s="58"/>
      <c r="KAL2324" s="58"/>
      <c r="KAM2324" s="58"/>
      <c r="KAN2324" s="58"/>
      <c r="KAO2324" s="58"/>
      <c r="KAP2324" s="58"/>
      <c r="KAQ2324" s="58"/>
      <c r="KAR2324" s="58"/>
      <c r="KAS2324" s="58"/>
      <c r="KAT2324" s="58"/>
      <c r="KAU2324" s="58"/>
      <c r="KAV2324" s="58"/>
      <c r="KAW2324" s="58"/>
      <c r="KAX2324" s="58"/>
      <c r="KAY2324" s="58"/>
      <c r="KAZ2324" s="58"/>
      <c r="KBA2324" s="58"/>
      <c r="KBB2324" s="58"/>
      <c r="KBC2324" s="58"/>
      <c r="KBD2324" s="58"/>
      <c r="KBE2324" s="58"/>
      <c r="KBF2324" s="58"/>
      <c r="KBG2324" s="58"/>
      <c r="KBH2324" s="58"/>
      <c r="KBI2324" s="58"/>
      <c r="KBJ2324" s="58"/>
      <c r="KBK2324" s="58"/>
      <c r="KBL2324" s="58"/>
      <c r="KBM2324" s="58"/>
      <c r="KBN2324" s="58"/>
      <c r="KBO2324" s="58"/>
      <c r="KBP2324" s="58"/>
      <c r="KBQ2324" s="58"/>
      <c r="KBR2324" s="58"/>
      <c r="KBS2324" s="58"/>
      <c r="KBT2324" s="58"/>
      <c r="KBU2324" s="58"/>
      <c r="KBV2324" s="58"/>
      <c r="KBW2324" s="58"/>
      <c r="KBX2324" s="58"/>
      <c r="KBY2324" s="58"/>
      <c r="KBZ2324" s="58"/>
      <c r="KCA2324" s="58"/>
      <c r="KCB2324" s="58"/>
      <c r="KCC2324" s="58"/>
      <c r="KCD2324" s="58"/>
      <c r="KCE2324" s="58"/>
      <c r="KCF2324" s="58"/>
      <c r="KCG2324" s="58"/>
      <c r="KCH2324" s="58"/>
      <c r="KCI2324" s="58"/>
      <c r="KCJ2324" s="58"/>
      <c r="KCK2324" s="58"/>
      <c r="KCL2324" s="58"/>
      <c r="KCM2324" s="58"/>
      <c r="KCN2324" s="58"/>
      <c r="KCO2324" s="58"/>
      <c r="KCP2324" s="58"/>
      <c r="KCQ2324" s="58"/>
      <c r="KCR2324" s="58"/>
      <c r="KCS2324" s="58"/>
      <c r="KCT2324" s="58"/>
      <c r="KCU2324" s="58"/>
      <c r="KCV2324" s="58"/>
      <c r="KCW2324" s="58"/>
      <c r="KCX2324" s="58"/>
      <c r="KCY2324" s="58"/>
      <c r="KCZ2324" s="58"/>
      <c r="KDA2324" s="58"/>
      <c r="KDB2324" s="58"/>
      <c r="KDC2324" s="58"/>
      <c r="KDD2324" s="58"/>
      <c r="KDE2324" s="58"/>
      <c r="KDF2324" s="58"/>
      <c r="KDG2324" s="58"/>
      <c r="KDH2324" s="58"/>
      <c r="KDI2324" s="58"/>
      <c r="KDJ2324" s="58"/>
      <c r="KDK2324" s="58"/>
      <c r="KDL2324" s="58"/>
      <c r="KDM2324" s="58"/>
      <c r="KDN2324" s="58"/>
      <c r="KDO2324" s="58"/>
      <c r="KDP2324" s="58"/>
      <c r="KDQ2324" s="58"/>
      <c r="KDR2324" s="58"/>
      <c r="KDS2324" s="58"/>
      <c r="KDT2324" s="58"/>
      <c r="KDU2324" s="58"/>
      <c r="KDV2324" s="58"/>
      <c r="KDW2324" s="58"/>
      <c r="KDX2324" s="58"/>
      <c r="KDY2324" s="58"/>
      <c r="KDZ2324" s="58"/>
      <c r="KEA2324" s="58"/>
      <c r="KEB2324" s="58"/>
      <c r="KEC2324" s="58"/>
      <c r="KED2324" s="58"/>
      <c r="KEE2324" s="58"/>
      <c r="KEF2324" s="58"/>
      <c r="KEG2324" s="58"/>
      <c r="KEH2324" s="58"/>
      <c r="KEI2324" s="58"/>
      <c r="KEJ2324" s="58"/>
      <c r="KEK2324" s="58"/>
      <c r="KEL2324" s="58"/>
      <c r="KEM2324" s="58"/>
      <c r="KEN2324" s="58"/>
      <c r="KEO2324" s="58"/>
      <c r="KEP2324" s="58"/>
      <c r="KEQ2324" s="58"/>
      <c r="KER2324" s="58"/>
      <c r="KES2324" s="58"/>
      <c r="KET2324" s="58"/>
      <c r="KEU2324" s="58"/>
      <c r="KEV2324" s="58"/>
      <c r="KEW2324" s="58"/>
      <c r="KEX2324" s="58"/>
      <c r="KEY2324" s="58"/>
      <c r="KEZ2324" s="58"/>
      <c r="KFA2324" s="58"/>
      <c r="KFB2324" s="58"/>
      <c r="KFC2324" s="58"/>
      <c r="KFD2324" s="58"/>
      <c r="KFE2324" s="58"/>
      <c r="KFF2324" s="58"/>
      <c r="KFG2324" s="58"/>
      <c r="KFH2324" s="58"/>
      <c r="KFI2324" s="58"/>
      <c r="KFJ2324" s="58"/>
      <c r="KFK2324" s="58"/>
      <c r="KFL2324" s="58"/>
      <c r="KFM2324" s="58"/>
      <c r="KFN2324" s="58"/>
      <c r="KFO2324" s="58"/>
      <c r="KFP2324" s="58"/>
      <c r="KFQ2324" s="58"/>
      <c r="KFR2324" s="58"/>
      <c r="KFS2324" s="58"/>
      <c r="KFT2324" s="58"/>
      <c r="KFU2324" s="58"/>
      <c r="KFV2324" s="58"/>
      <c r="KFW2324" s="58"/>
      <c r="KFX2324" s="58"/>
      <c r="KFY2324" s="58"/>
      <c r="KFZ2324" s="58"/>
      <c r="KGA2324" s="58"/>
      <c r="KGB2324" s="58"/>
      <c r="KGC2324" s="58"/>
      <c r="KGD2324" s="58"/>
      <c r="KGE2324" s="58"/>
      <c r="KGF2324" s="58"/>
      <c r="KGG2324" s="58"/>
      <c r="KGH2324" s="58"/>
      <c r="KGI2324" s="58"/>
      <c r="KGJ2324" s="58"/>
      <c r="KGK2324" s="58"/>
      <c r="KGL2324" s="58"/>
      <c r="KGM2324" s="58"/>
      <c r="KGN2324" s="58"/>
      <c r="KGO2324" s="58"/>
      <c r="KGP2324" s="58"/>
      <c r="KGQ2324" s="58"/>
      <c r="KGR2324" s="58"/>
      <c r="KGS2324" s="58"/>
      <c r="KGT2324" s="58"/>
      <c r="KGU2324" s="58"/>
      <c r="KGV2324" s="58"/>
      <c r="KGW2324" s="58"/>
      <c r="KGX2324" s="58"/>
      <c r="KGY2324" s="58"/>
      <c r="KGZ2324" s="58"/>
      <c r="KHA2324" s="58"/>
      <c r="KHB2324" s="58"/>
      <c r="KHC2324" s="58"/>
      <c r="KHD2324" s="58"/>
      <c r="KHE2324" s="58"/>
      <c r="KHF2324" s="58"/>
      <c r="KHG2324" s="58"/>
      <c r="KHH2324" s="58"/>
      <c r="KHI2324" s="58"/>
      <c r="KHJ2324" s="58"/>
      <c r="KHK2324" s="58"/>
      <c r="KHL2324" s="58"/>
      <c r="KHM2324" s="58"/>
      <c r="KHN2324" s="58"/>
      <c r="KHO2324" s="58"/>
      <c r="KHP2324" s="58"/>
      <c r="KHQ2324" s="58"/>
      <c r="KHR2324" s="58"/>
      <c r="KHS2324" s="58"/>
      <c r="KHT2324" s="58"/>
      <c r="KHU2324" s="58"/>
      <c r="KHV2324" s="58"/>
      <c r="KHW2324" s="58"/>
      <c r="KHX2324" s="58"/>
      <c r="KHY2324" s="58"/>
      <c r="KHZ2324" s="58"/>
      <c r="KIA2324" s="58"/>
      <c r="KIB2324" s="58"/>
      <c r="KIC2324" s="58"/>
      <c r="KID2324" s="58"/>
      <c r="KIE2324" s="58"/>
      <c r="KIF2324" s="58"/>
      <c r="KIG2324" s="58"/>
      <c r="KIH2324" s="58"/>
      <c r="KII2324" s="58"/>
      <c r="KIJ2324" s="58"/>
      <c r="KIK2324" s="58"/>
      <c r="KIL2324" s="58"/>
      <c r="KIM2324" s="58"/>
      <c r="KIN2324" s="58"/>
      <c r="KIO2324" s="58"/>
      <c r="KIP2324" s="58"/>
      <c r="KIQ2324" s="58"/>
      <c r="KIR2324" s="58"/>
      <c r="KIS2324" s="58"/>
      <c r="KIT2324" s="58"/>
      <c r="KIU2324" s="58"/>
      <c r="KIV2324" s="58"/>
      <c r="KIW2324" s="58"/>
      <c r="KIX2324" s="58"/>
      <c r="KIY2324" s="58"/>
      <c r="KIZ2324" s="58"/>
      <c r="KJA2324" s="58"/>
      <c r="KJB2324" s="58"/>
      <c r="KJC2324" s="58"/>
      <c r="KJD2324" s="58"/>
      <c r="KJE2324" s="58"/>
      <c r="KJF2324" s="58"/>
      <c r="KJG2324" s="58"/>
      <c r="KJH2324" s="58"/>
      <c r="KJI2324" s="58"/>
      <c r="KJJ2324" s="58"/>
      <c r="KJK2324" s="58"/>
      <c r="KJL2324" s="58"/>
      <c r="KJM2324" s="58"/>
      <c r="KJN2324" s="58"/>
      <c r="KJO2324" s="58"/>
      <c r="KJP2324" s="58"/>
      <c r="KJQ2324" s="58"/>
      <c r="KJR2324" s="58"/>
      <c r="KJS2324" s="58"/>
      <c r="KJT2324" s="58"/>
      <c r="KJU2324" s="58"/>
      <c r="KJV2324" s="58"/>
      <c r="KJW2324" s="58"/>
      <c r="KJX2324" s="58"/>
      <c r="KJY2324" s="58"/>
      <c r="KJZ2324" s="58"/>
      <c r="KKA2324" s="58"/>
      <c r="KKB2324" s="58"/>
      <c r="KKC2324" s="58"/>
      <c r="KKD2324" s="58"/>
      <c r="KKE2324" s="58"/>
      <c r="KKF2324" s="58"/>
      <c r="KKG2324" s="58"/>
      <c r="KKH2324" s="58"/>
      <c r="KKI2324" s="58"/>
      <c r="KKJ2324" s="58"/>
      <c r="KKK2324" s="58"/>
      <c r="KKL2324" s="58"/>
      <c r="KKM2324" s="58"/>
      <c r="KKN2324" s="58"/>
      <c r="KKO2324" s="58"/>
      <c r="KKP2324" s="58"/>
      <c r="KKQ2324" s="58"/>
      <c r="KKR2324" s="58"/>
      <c r="KKS2324" s="58"/>
      <c r="KKT2324" s="58"/>
      <c r="KKU2324" s="58"/>
      <c r="KKV2324" s="58"/>
      <c r="KKW2324" s="58"/>
      <c r="KKX2324" s="58"/>
      <c r="KKY2324" s="58"/>
      <c r="KKZ2324" s="58"/>
      <c r="KLA2324" s="58"/>
      <c r="KLB2324" s="58"/>
      <c r="KLC2324" s="58"/>
      <c r="KLD2324" s="58"/>
      <c r="KLE2324" s="58"/>
      <c r="KLF2324" s="58"/>
      <c r="KLG2324" s="58"/>
      <c r="KLH2324" s="58"/>
      <c r="KLI2324" s="58"/>
      <c r="KLJ2324" s="58"/>
      <c r="KLK2324" s="58"/>
      <c r="KLL2324" s="58"/>
      <c r="KLM2324" s="58"/>
      <c r="KLN2324" s="58"/>
      <c r="KLO2324" s="58"/>
      <c r="KLP2324" s="58"/>
      <c r="KLQ2324" s="58"/>
      <c r="KLR2324" s="58"/>
      <c r="KLS2324" s="58"/>
      <c r="KLT2324" s="58"/>
      <c r="KLU2324" s="58"/>
      <c r="KLV2324" s="58"/>
      <c r="KLW2324" s="58"/>
      <c r="KLX2324" s="58"/>
      <c r="KLY2324" s="58"/>
      <c r="KLZ2324" s="58"/>
      <c r="KMA2324" s="58"/>
      <c r="KMB2324" s="58"/>
      <c r="KMC2324" s="58"/>
      <c r="KMD2324" s="58"/>
      <c r="KME2324" s="58"/>
      <c r="KMF2324" s="58"/>
      <c r="KMG2324" s="58"/>
      <c r="KMH2324" s="58"/>
      <c r="KMI2324" s="58"/>
      <c r="KMJ2324" s="58"/>
      <c r="KMK2324" s="58"/>
      <c r="KML2324" s="58"/>
      <c r="KMM2324" s="58"/>
      <c r="KMN2324" s="58"/>
      <c r="KMO2324" s="58"/>
      <c r="KMP2324" s="58"/>
      <c r="KMQ2324" s="58"/>
      <c r="KMR2324" s="58"/>
      <c r="KMS2324" s="58"/>
      <c r="KMT2324" s="58"/>
      <c r="KMU2324" s="58"/>
      <c r="KMV2324" s="58"/>
      <c r="KMW2324" s="58"/>
      <c r="KMX2324" s="58"/>
      <c r="KMY2324" s="58"/>
      <c r="KMZ2324" s="58"/>
      <c r="KNA2324" s="58"/>
      <c r="KNB2324" s="58"/>
      <c r="KNC2324" s="58"/>
      <c r="KND2324" s="58"/>
      <c r="KNE2324" s="58"/>
      <c r="KNF2324" s="58"/>
      <c r="KNG2324" s="58"/>
      <c r="KNH2324" s="58"/>
      <c r="KNI2324" s="58"/>
      <c r="KNJ2324" s="58"/>
      <c r="KNK2324" s="58"/>
      <c r="KNL2324" s="58"/>
      <c r="KNM2324" s="58"/>
      <c r="KNN2324" s="58"/>
      <c r="KNO2324" s="58"/>
      <c r="KNP2324" s="58"/>
      <c r="KNQ2324" s="58"/>
      <c r="KNR2324" s="58"/>
      <c r="KNS2324" s="58"/>
      <c r="KNT2324" s="58"/>
      <c r="KNU2324" s="58"/>
      <c r="KNV2324" s="58"/>
      <c r="KNW2324" s="58"/>
      <c r="KNX2324" s="58"/>
      <c r="KNY2324" s="58"/>
      <c r="KNZ2324" s="58"/>
      <c r="KOA2324" s="58"/>
      <c r="KOB2324" s="58"/>
      <c r="KOC2324" s="58"/>
      <c r="KOD2324" s="58"/>
      <c r="KOE2324" s="58"/>
      <c r="KOF2324" s="58"/>
      <c r="KOG2324" s="58"/>
      <c r="KOH2324" s="58"/>
      <c r="KOI2324" s="58"/>
      <c r="KOJ2324" s="58"/>
      <c r="KOK2324" s="58"/>
      <c r="KOL2324" s="58"/>
      <c r="KOM2324" s="58"/>
      <c r="KON2324" s="58"/>
      <c r="KOO2324" s="58"/>
      <c r="KOP2324" s="58"/>
      <c r="KOQ2324" s="58"/>
      <c r="KOR2324" s="58"/>
      <c r="KOS2324" s="58"/>
      <c r="KOT2324" s="58"/>
      <c r="KOU2324" s="58"/>
      <c r="KOV2324" s="58"/>
      <c r="KOW2324" s="58"/>
      <c r="KOX2324" s="58"/>
      <c r="KOY2324" s="58"/>
      <c r="KOZ2324" s="58"/>
      <c r="KPA2324" s="58"/>
      <c r="KPB2324" s="58"/>
      <c r="KPC2324" s="58"/>
      <c r="KPD2324" s="58"/>
      <c r="KPE2324" s="58"/>
      <c r="KPF2324" s="58"/>
      <c r="KPG2324" s="58"/>
      <c r="KPH2324" s="58"/>
      <c r="KPI2324" s="58"/>
      <c r="KPJ2324" s="58"/>
      <c r="KPK2324" s="58"/>
      <c r="KPL2324" s="58"/>
      <c r="KPM2324" s="58"/>
      <c r="KPN2324" s="58"/>
      <c r="KPO2324" s="58"/>
      <c r="KPP2324" s="58"/>
      <c r="KPQ2324" s="58"/>
      <c r="KPR2324" s="58"/>
      <c r="KPS2324" s="58"/>
      <c r="KPT2324" s="58"/>
      <c r="KPU2324" s="58"/>
      <c r="KPV2324" s="58"/>
      <c r="KPW2324" s="58"/>
      <c r="KPX2324" s="58"/>
      <c r="KPY2324" s="58"/>
      <c r="KPZ2324" s="58"/>
      <c r="KQA2324" s="58"/>
      <c r="KQB2324" s="58"/>
      <c r="KQC2324" s="58"/>
      <c r="KQD2324" s="58"/>
      <c r="KQE2324" s="58"/>
      <c r="KQF2324" s="58"/>
      <c r="KQG2324" s="58"/>
      <c r="KQH2324" s="58"/>
      <c r="KQI2324" s="58"/>
      <c r="KQJ2324" s="58"/>
      <c r="KQK2324" s="58"/>
      <c r="KQL2324" s="58"/>
      <c r="KQM2324" s="58"/>
      <c r="KQN2324" s="58"/>
      <c r="KQO2324" s="58"/>
      <c r="KQP2324" s="58"/>
      <c r="KQQ2324" s="58"/>
      <c r="KQR2324" s="58"/>
      <c r="KQS2324" s="58"/>
      <c r="KQT2324" s="58"/>
      <c r="KQU2324" s="58"/>
      <c r="KQV2324" s="58"/>
      <c r="KQW2324" s="58"/>
      <c r="KQX2324" s="58"/>
      <c r="KQY2324" s="58"/>
      <c r="KQZ2324" s="58"/>
      <c r="KRA2324" s="58"/>
      <c r="KRB2324" s="58"/>
      <c r="KRC2324" s="58"/>
      <c r="KRD2324" s="58"/>
      <c r="KRE2324" s="58"/>
      <c r="KRF2324" s="58"/>
      <c r="KRG2324" s="58"/>
      <c r="KRH2324" s="58"/>
      <c r="KRI2324" s="58"/>
      <c r="KRJ2324" s="58"/>
      <c r="KRK2324" s="58"/>
      <c r="KRL2324" s="58"/>
      <c r="KRM2324" s="58"/>
      <c r="KRN2324" s="58"/>
      <c r="KRO2324" s="58"/>
      <c r="KRP2324" s="58"/>
      <c r="KRQ2324" s="58"/>
      <c r="KRR2324" s="58"/>
      <c r="KRS2324" s="58"/>
      <c r="KRT2324" s="58"/>
      <c r="KRU2324" s="58"/>
      <c r="KRV2324" s="58"/>
      <c r="KRW2324" s="58"/>
      <c r="KRX2324" s="58"/>
      <c r="KRY2324" s="58"/>
      <c r="KRZ2324" s="58"/>
      <c r="KSA2324" s="58"/>
      <c r="KSB2324" s="58"/>
      <c r="KSC2324" s="58"/>
      <c r="KSD2324" s="58"/>
      <c r="KSE2324" s="58"/>
      <c r="KSF2324" s="58"/>
      <c r="KSG2324" s="58"/>
      <c r="KSH2324" s="58"/>
      <c r="KSI2324" s="58"/>
      <c r="KSJ2324" s="58"/>
      <c r="KSK2324" s="58"/>
      <c r="KSL2324" s="58"/>
      <c r="KSM2324" s="58"/>
      <c r="KSN2324" s="58"/>
      <c r="KSO2324" s="58"/>
      <c r="KSP2324" s="58"/>
      <c r="KSQ2324" s="58"/>
      <c r="KSR2324" s="58"/>
      <c r="KSS2324" s="58"/>
      <c r="KST2324" s="58"/>
      <c r="KSU2324" s="58"/>
      <c r="KSV2324" s="58"/>
      <c r="KSW2324" s="58"/>
      <c r="KSX2324" s="58"/>
      <c r="KSY2324" s="58"/>
      <c r="KSZ2324" s="58"/>
      <c r="KTA2324" s="58"/>
      <c r="KTB2324" s="58"/>
      <c r="KTC2324" s="58"/>
      <c r="KTD2324" s="58"/>
      <c r="KTE2324" s="58"/>
      <c r="KTF2324" s="58"/>
      <c r="KTG2324" s="58"/>
      <c r="KTH2324" s="58"/>
      <c r="KTI2324" s="58"/>
      <c r="KTJ2324" s="58"/>
      <c r="KTK2324" s="58"/>
      <c r="KTL2324" s="58"/>
      <c r="KTM2324" s="58"/>
      <c r="KTN2324" s="58"/>
      <c r="KTO2324" s="58"/>
      <c r="KTP2324" s="58"/>
      <c r="KTQ2324" s="58"/>
      <c r="KTR2324" s="58"/>
      <c r="KTS2324" s="58"/>
      <c r="KTT2324" s="58"/>
      <c r="KTU2324" s="58"/>
      <c r="KTV2324" s="58"/>
      <c r="KTW2324" s="58"/>
      <c r="KTX2324" s="58"/>
      <c r="KTY2324" s="58"/>
      <c r="KTZ2324" s="58"/>
      <c r="KUA2324" s="58"/>
      <c r="KUB2324" s="58"/>
      <c r="KUC2324" s="58"/>
      <c r="KUD2324" s="58"/>
      <c r="KUE2324" s="58"/>
      <c r="KUF2324" s="58"/>
      <c r="KUG2324" s="58"/>
      <c r="KUH2324" s="58"/>
      <c r="KUI2324" s="58"/>
      <c r="KUJ2324" s="58"/>
      <c r="KUK2324" s="58"/>
      <c r="KUL2324" s="58"/>
      <c r="KUM2324" s="58"/>
      <c r="KUN2324" s="58"/>
      <c r="KUO2324" s="58"/>
      <c r="KUP2324" s="58"/>
      <c r="KUQ2324" s="58"/>
      <c r="KUR2324" s="58"/>
      <c r="KUS2324" s="58"/>
      <c r="KUT2324" s="58"/>
      <c r="KUU2324" s="58"/>
      <c r="KUV2324" s="58"/>
      <c r="KUW2324" s="58"/>
      <c r="KUX2324" s="58"/>
      <c r="KUY2324" s="58"/>
      <c r="KUZ2324" s="58"/>
      <c r="KVA2324" s="58"/>
      <c r="KVB2324" s="58"/>
      <c r="KVC2324" s="58"/>
      <c r="KVD2324" s="58"/>
      <c r="KVE2324" s="58"/>
      <c r="KVF2324" s="58"/>
      <c r="KVG2324" s="58"/>
      <c r="KVH2324" s="58"/>
      <c r="KVI2324" s="58"/>
      <c r="KVJ2324" s="58"/>
      <c r="KVK2324" s="58"/>
      <c r="KVL2324" s="58"/>
      <c r="KVM2324" s="58"/>
      <c r="KVN2324" s="58"/>
      <c r="KVO2324" s="58"/>
      <c r="KVP2324" s="58"/>
      <c r="KVQ2324" s="58"/>
      <c r="KVR2324" s="58"/>
      <c r="KVS2324" s="58"/>
      <c r="KVT2324" s="58"/>
      <c r="KVU2324" s="58"/>
      <c r="KVV2324" s="58"/>
      <c r="KVW2324" s="58"/>
      <c r="KVX2324" s="58"/>
      <c r="KVY2324" s="58"/>
      <c r="KVZ2324" s="58"/>
      <c r="KWA2324" s="58"/>
      <c r="KWB2324" s="58"/>
      <c r="KWC2324" s="58"/>
      <c r="KWD2324" s="58"/>
      <c r="KWE2324" s="58"/>
      <c r="KWF2324" s="58"/>
      <c r="KWG2324" s="58"/>
      <c r="KWH2324" s="58"/>
      <c r="KWI2324" s="58"/>
      <c r="KWJ2324" s="58"/>
      <c r="KWK2324" s="58"/>
      <c r="KWL2324" s="58"/>
      <c r="KWM2324" s="58"/>
      <c r="KWN2324" s="58"/>
      <c r="KWO2324" s="58"/>
      <c r="KWP2324" s="58"/>
      <c r="KWQ2324" s="58"/>
      <c r="KWR2324" s="58"/>
      <c r="KWS2324" s="58"/>
      <c r="KWT2324" s="58"/>
      <c r="KWU2324" s="58"/>
      <c r="KWV2324" s="58"/>
      <c r="KWW2324" s="58"/>
      <c r="KWX2324" s="58"/>
      <c r="KWY2324" s="58"/>
      <c r="KWZ2324" s="58"/>
      <c r="KXA2324" s="58"/>
      <c r="KXB2324" s="58"/>
      <c r="KXC2324" s="58"/>
      <c r="KXD2324" s="58"/>
      <c r="KXE2324" s="58"/>
      <c r="KXF2324" s="58"/>
      <c r="KXG2324" s="58"/>
      <c r="KXH2324" s="58"/>
      <c r="KXI2324" s="58"/>
      <c r="KXJ2324" s="58"/>
      <c r="KXK2324" s="58"/>
      <c r="KXL2324" s="58"/>
      <c r="KXM2324" s="58"/>
      <c r="KXN2324" s="58"/>
      <c r="KXO2324" s="58"/>
      <c r="KXP2324" s="58"/>
      <c r="KXQ2324" s="58"/>
      <c r="KXR2324" s="58"/>
      <c r="KXS2324" s="58"/>
      <c r="KXT2324" s="58"/>
      <c r="KXU2324" s="58"/>
      <c r="KXV2324" s="58"/>
      <c r="KXW2324" s="58"/>
      <c r="KXX2324" s="58"/>
      <c r="KXY2324" s="58"/>
      <c r="KXZ2324" s="58"/>
      <c r="KYA2324" s="58"/>
      <c r="KYB2324" s="58"/>
      <c r="KYC2324" s="58"/>
      <c r="KYD2324" s="58"/>
      <c r="KYE2324" s="58"/>
      <c r="KYF2324" s="58"/>
      <c r="KYG2324" s="58"/>
      <c r="KYH2324" s="58"/>
      <c r="KYI2324" s="58"/>
      <c r="KYJ2324" s="58"/>
      <c r="KYK2324" s="58"/>
      <c r="KYL2324" s="58"/>
      <c r="KYM2324" s="58"/>
      <c r="KYN2324" s="58"/>
      <c r="KYO2324" s="58"/>
      <c r="KYP2324" s="58"/>
      <c r="KYQ2324" s="58"/>
      <c r="KYR2324" s="58"/>
      <c r="KYS2324" s="58"/>
      <c r="KYT2324" s="58"/>
      <c r="KYU2324" s="58"/>
      <c r="KYV2324" s="58"/>
      <c r="KYW2324" s="58"/>
      <c r="KYX2324" s="58"/>
      <c r="KYY2324" s="58"/>
      <c r="KYZ2324" s="58"/>
      <c r="KZA2324" s="58"/>
      <c r="KZB2324" s="58"/>
      <c r="KZC2324" s="58"/>
      <c r="KZD2324" s="58"/>
      <c r="KZE2324" s="58"/>
      <c r="KZF2324" s="58"/>
      <c r="KZG2324" s="58"/>
      <c r="KZH2324" s="58"/>
      <c r="KZI2324" s="58"/>
      <c r="KZJ2324" s="58"/>
      <c r="KZK2324" s="58"/>
      <c r="KZL2324" s="58"/>
      <c r="KZM2324" s="58"/>
      <c r="KZN2324" s="58"/>
      <c r="KZO2324" s="58"/>
      <c r="KZP2324" s="58"/>
      <c r="KZQ2324" s="58"/>
      <c r="KZR2324" s="58"/>
      <c r="KZS2324" s="58"/>
      <c r="KZT2324" s="58"/>
      <c r="KZU2324" s="58"/>
      <c r="KZV2324" s="58"/>
      <c r="KZW2324" s="58"/>
      <c r="KZX2324" s="58"/>
      <c r="KZY2324" s="58"/>
      <c r="KZZ2324" s="58"/>
      <c r="LAA2324" s="58"/>
      <c r="LAB2324" s="58"/>
      <c r="LAC2324" s="58"/>
      <c r="LAD2324" s="58"/>
      <c r="LAE2324" s="58"/>
      <c r="LAF2324" s="58"/>
      <c r="LAG2324" s="58"/>
      <c r="LAH2324" s="58"/>
      <c r="LAI2324" s="58"/>
      <c r="LAJ2324" s="58"/>
      <c r="LAK2324" s="58"/>
      <c r="LAL2324" s="58"/>
      <c r="LAM2324" s="58"/>
      <c r="LAN2324" s="58"/>
      <c r="LAO2324" s="58"/>
      <c r="LAP2324" s="58"/>
      <c r="LAQ2324" s="58"/>
      <c r="LAR2324" s="58"/>
      <c r="LAS2324" s="58"/>
      <c r="LAT2324" s="58"/>
      <c r="LAU2324" s="58"/>
      <c r="LAV2324" s="58"/>
      <c r="LAW2324" s="58"/>
      <c r="LAX2324" s="58"/>
      <c r="LAY2324" s="58"/>
      <c r="LAZ2324" s="58"/>
      <c r="LBA2324" s="58"/>
      <c r="LBB2324" s="58"/>
      <c r="LBC2324" s="58"/>
      <c r="LBD2324" s="58"/>
      <c r="LBE2324" s="58"/>
      <c r="LBF2324" s="58"/>
      <c r="LBG2324" s="58"/>
      <c r="LBH2324" s="58"/>
      <c r="LBI2324" s="58"/>
      <c r="LBJ2324" s="58"/>
      <c r="LBK2324" s="58"/>
      <c r="LBL2324" s="58"/>
      <c r="LBM2324" s="58"/>
      <c r="LBN2324" s="58"/>
      <c r="LBO2324" s="58"/>
      <c r="LBP2324" s="58"/>
      <c r="LBQ2324" s="58"/>
      <c r="LBR2324" s="58"/>
      <c r="LBS2324" s="58"/>
      <c r="LBT2324" s="58"/>
      <c r="LBU2324" s="58"/>
      <c r="LBV2324" s="58"/>
      <c r="LBW2324" s="58"/>
      <c r="LBX2324" s="58"/>
      <c r="LBY2324" s="58"/>
      <c r="LBZ2324" s="58"/>
      <c r="LCA2324" s="58"/>
      <c r="LCB2324" s="58"/>
      <c r="LCC2324" s="58"/>
      <c r="LCD2324" s="58"/>
      <c r="LCE2324" s="58"/>
      <c r="LCF2324" s="58"/>
      <c r="LCG2324" s="58"/>
      <c r="LCH2324" s="58"/>
      <c r="LCI2324" s="58"/>
      <c r="LCJ2324" s="58"/>
      <c r="LCK2324" s="58"/>
      <c r="LCL2324" s="58"/>
      <c r="LCM2324" s="58"/>
      <c r="LCN2324" s="58"/>
      <c r="LCO2324" s="58"/>
      <c r="LCP2324" s="58"/>
      <c r="LCQ2324" s="58"/>
      <c r="LCR2324" s="58"/>
      <c r="LCS2324" s="58"/>
      <c r="LCT2324" s="58"/>
      <c r="LCU2324" s="58"/>
      <c r="LCV2324" s="58"/>
      <c r="LCW2324" s="58"/>
      <c r="LCX2324" s="58"/>
      <c r="LCY2324" s="58"/>
      <c r="LCZ2324" s="58"/>
      <c r="LDA2324" s="58"/>
      <c r="LDB2324" s="58"/>
      <c r="LDC2324" s="58"/>
      <c r="LDD2324" s="58"/>
      <c r="LDE2324" s="58"/>
      <c r="LDF2324" s="58"/>
      <c r="LDG2324" s="58"/>
      <c r="LDH2324" s="58"/>
      <c r="LDI2324" s="58"/>
      <c r="LDJ2324" s="58"/>
      <c r="LDK2324" s="58"/>
      <c r="LDL2324" s="58"/>
      <c r="LDM2324" s="58"/>
      <c r="LDN2324" s="58"/>
      <c r="LDO2324" s="58"/>
      <c r="LDP2324" s="58"/>
      <c r="LDQ2324" s="58"/>
      <c r="LDR2324" s="58"/>
      <c r="LDS2324" s="58"/>
      <c r="LDT2324" s="58"/>
      <c r="LDU2324" s="58"/>
      <c r="LDV2324" s="58"/>
      <c r="LDW2324" s="58"/>
      <c r="LDX2324" s="58"/>
      <c r="LDY2324" s="58"/>
      <c r="LDZ2324" s="58"/>
      <c r="LEA2324" s="58"/>
      <c r="LEB2324" s="58"/>
      <c r="LEC2324" s="58"/>
      <c r="LED2324" s="58"/>
      <c r="LEE2324" s="58"/>
      <c r="LEF2324" s="58"/>
      <c r="LEG2324" s="58"/>
      <c r="LEH2324" s="58"/>
      <c r="LEI2324" s="58"/>
      <c r="LEJ2324" s="58"/>
      <c r="LEK2324" s="58"/>
      <c r="LEL2324" s="58"/>
      <c r="LEM2324" s="58"/>
      <c r="LEN2324" s="58"/>
      <c r="LEO2324" s="58"/>
      <c r="LEP2324" s="58"/>
      <c r="LEQ2324" s="58"/>
      <c r="LER2324" s="58"/>
      <c r="LES2324" s="58"/>
      <c r="LET2324" s="58"/>
      <c r="LEU2324" s="58"/>
      <c r="LEV2324" s="58"/>
      <c r="LEW2324" s="58"/>
      <c r="LEX2324" s="58"/>
      <c r="LEY2324" s="58"/>
      <c r="LEZ2324" s="58"/>
      <c r="LFA2324" s="58"/>
      <c r="LFB2324" s="58"/>
      <c r="LFC2324" s="58"/>
      <c r="LFD2324" s="58"/>
      <c r="LFE2324" s="58"/>
      <c r="LFF2324" s="58"/>
      <c r="LFG2324" s="58"/>
      <c r="LFH2324" s="58"/>
      <c r="LFI2324" s="58"/>
      <c r="LFJ2324" s="58"/>
      <c r="LFK2324" s="58"/>
      <c r="LFL2324" s="58"/>
      <c r="LFM2324" s="58"/>
      <c r="LFN2324" s="58"/>
      <c r="LFO2324" s="58"/>
      <c r="LFP2324" s="58"/>
      <c r="LFQ2324" s="58"/>
      <c r="LFR2324" s="58"/>
      <c r="LFS2324" s="58"/>
      <c r="LFT2324" s="58"/>
      <c r="LFU2324" s="58"/>
      <c r="LFV2324" s="58"/>
      <c r="LFW2324" s="58"/>
      <c r="LFX2324" s="58"/>
      <c r="LFY2324" s="58"/>
      <c r="LFZ2324" s="58"/>
      <c r="LGA2324" s="58"/>
      <c r="LGB2324" s="58"/>
      <c r="LGC2324" s="58"/>
      <c r="LGD2324" s="58"/>
      <c r="LGE2324" s="58"/>
      <c r="LGF2324" s="58"/>
      <c r="LGG2324" s="58"/>
      <c r="LGH2324" s="58"/>
      <c r="LGI2324" s="58"/>
      <c r="LGJ2324" s="58"/>
      <c r="LGK2324" s="58"/>
      <c r="LGL2324" s="58"/>
      <c r="LGM2324" s="58"/>
      <c r="LGN2324" s="58"/>
      <c r="LGO2324" s="58"/>
      <c r="LGP2324" s="58"/>
      <c r="LGQ2324" s="58"/>
      <c r="LGR2324" s="58"/>
      <c r="LGS2324" s="58"/>
      <c r="LGT2324" s="58"/>
      <c r="LGU2324" s="58"/>
      <c r="LGV2324" s="58"/>
      <c r="LGW2324" s="58"/>
      <c r="LGX2324" s="58"/>
      <c r="LGY2324" s="58"/>
      <c r="LGZ2324" s="58"/>
      <c r="LHA2324" s="58"/>
      <c r="LHB2324" s="58"/>
      <c r="LHC2324" s="58"/>
      <c r="LHD2324" s="58"/>
      <c r="LHE2324" s="58"/>
      <c r="LHF2324" s="58"/>
      <c r="LHG2324" s="58"/>
      <c r="LHH2324" s="58"/>
      <c r="LHI2324" s="58"/>
      <c r="LHJ2324" s="58"/>
      <c r="LHK2324" s="58"/>
      <c r="LHL2324" s="58"/>
      <c r="LHM2324" s="58"/>
      <c r="LHN2324" s="58"/>
      <c r="LHO2324" s="58"/>
      <c r="LHP2324" s="58"/>
      <c r="LHQ2324" s="58"/>
      <c r="LHR2324" s="58"/>
      <c r="LHS2324" s="58"/>
      <c r="LHT2324" s="58"/>
      <c r="LHU2324" s="58"/>
      <c r="LHV2324" s="58"/>
      <c r="LHW2324" s="58"/>
      <c r="LHX2324" s="58"/>
      <c r="LHY2324" s="58"/>
      <c r="LHZ2324" s="58"/>
      <c r="LIA2324" s="58"/>
      <c r="LIB2324" s="58"/>
      <c r="LIC2324" s="58"/>
      <c r="LID2324" s="58"/>
      <c r="LIE2324" s="58"/>
      <c r="LIF2324" s="58"/>
      <c r="LIG2324" s="58"/>
      <c r="LIH2324" s="58"/>
      <c r="LII2324" s="58"/>
      <c r="LIJ2324" s="58"/>
      <c r="LIK2324" s="58"/>
      <c r="LIL2324" s="58"/>
      <c r="LIM2324" s="58"/>
      <c r="LIN2324" s="58"/>
      <c r="LIO2324" s="58"/>
      <c r="LIP2324" s="58"/>
      <c r="LIQ2324" s="58"/>
      <c r="LIR2324" s="58"/>
      <c r="LIS2324" s="58"/>
      <c r="LIT2324" s="58"/>
      <c r="LIU2324" s="58"/>
      <c r="LIV2324" s="58"/>
      <c r="LIW2324" s="58"/>
      <c r="LIX2324" s="58"/>
      <c r="LIY2324" s="58"/>
      <c r="LIZ2324" s="58"/>
      <c r="LJA2324" s="58"/>
      <c r="LJB2324" s="58"/>
      <c r="LJC2324" s="58"/>
      <c r="LJD2324" s="58"/>
      <c r="LJE2324" s="58"/>
      <c r="LJF2324" s="58"/>
      <c r="LJG2324" s="58"/>
      <c r="LJH2324" s="58"/>
      <c r="LJI2324" s="58"/>
      <c r="LJJ2324" s="58"/>
      <c r="LJK2324" s="58"/>
      <c r="LJL2324" s="58"/>
      <c r="LJM2324" s="58"/>
      <c r="LJN2324" s="58"/>
      <c r="LJO2324" s="58"/>
      <c r="LJP2324" s="58"/>
      <c r="LJQ2324" s="58"/>
      <c r="LJR2324" s="58"/>
      <c r="LJS2324" s="58"/>
      <c r="LJT2324" s="58"/>
      <c r="LJU2324" s="58"/>
      <c r="LJV2324" s="58"/>
      <c r="LJW2324" s="58"/>
      <c r="LJX2324" s="58"/>
      <c r="LJY2324" s="58"/>
      <c r="LJZ2324" s="58"/>
      <c r="LKA2324" s="58"/>
      <c r="LKB2324" s="58"/>
      <c r="LKC2324" s="58"/>
      <c r="LKD2324" s="58"/>
      <c r="LKE2324" s="58"/>
      <c r="LKF2324" s="58"/>
      <c r="LKG2324" s="58"/>
      <c r="LKH2324" s="58"/>
      <c r="LKI2324" s="58"/>
      <c r="LKJ2324" s="58"/>
      <c r="LKK2324" s="58"/>
      <c r="LKL2324" s="58"/>
      <c r="LKM2324" s="58"/>
      <c r="LKN2324" s="58"/>
      <c r="LKO2324" s="58"/>
      <c r="LKP2324" s="58"/>
      <c r="LKQ2324" s="58"/>
      <c r="LKR2324" s="58"/>
      <c r="LKS2324" s="58"/>
      <c r="LKT2324" s="58"/>
      <c r="LKU2324" s="58"/>
      <c r="LKV2324" s="58"/>
      <c r="LKW2324" s="58"/>
      <c r="LKX2324" s="58"/>
      <c r="LKY2324" s="58"/>
      <c r="LKZ2324" s="58"/>
      <c r="LLA2324" s="58"/>
      <c r="LLB2324" s="58"/>
      <c r="LLC2324" s="58"/>
      <c r="LLD2324" s="58"/>
      <c r="LLE2324" s="58"/>
      <c r="LLF2324" s="58"/>
      <c r="LLG2324" s="58"/>
      <c r="LLH2324" s="58"/>
      <c r="LLI2324" s="58"/>
      <c r="LLJ2324" s="58"/>
      <c r="LLK2324" s="58"/>
      <c r="LLL2324" s="58"/>
      <c r="LLM2324" s="58"/>
      <c r="LLN2324" s="58"/>
      <c r="LLO2324" s="58"/>
      <c r="LLP2324" s="58"/>
      <c r="LLQ2324" s="58"/>
      <c r="LLR2324" s="58"/>
      <c r="LLS2324" s="58"/>
      <c r="LLT2324" s="58"/>
      <c r="LLU2324" s="58"/>
      <c r="LLV2324" s="58"/>
      <c r="LLW2324" s="58"/>
      <c r="LLX2324" s="58"/>
      <c r="LLY2324" s="58"/>
      <c r="LLZ2324" s="58"/>
      <c r="LMA2324" s="58"/>
      <c r="LMB2324" s="58"/>
      <c r="LMC2324" s="58"/>
      <c r="LMD2324" s="58"/>
      <c r="LME2324" s="58"/>
      <c r="LMF2324" s="58"/>
      <c r="LMG2324" s="58"/>
      <c r="LMH2324" s="58"/>
      <c r="LMI2324" s="58"/>
      <c r="LMJ2324" s="58"/>
      <c r="LMK2324" s="58"/>
      <c r="LML2324" s="58"/>
      <c r="LMM2324" s="58"/>
      <c r="LMN2324" s="58"/>
      <c r="LMO2324" s="58"/>
      <c r="LMP2324" s="58"/>
      <c r="LMQ2324" s="58"/>
      <c r="LMR2324" s="58"/>
      <c r="LMS2324" s="58"/>
      <c r="LMT2324" s="58"/>
      <c r="LMU2324" s="58"/>
      <c r="LMV2324" s="58"/>
      <c r="LMW2324" s="58"/>
      <c r="LMX2324" s="58"/>
      <c r="LMY2324" s="58"/>
      <c r="LMZ2324" s="58"/>
      <c r="LNA2324" s="58"/>
      <c r="LNB2324" s="58"/>
      <c r="LNC2324" s="58"/>
      <c r="LND2324" s="58"/>
      <c r="LNE2324" s="58"/>
      <c r="LNF2324" s="58"/>
      <c r="LNG2324" s="58"/>
      <c r="LNH2324" s="58"/>
      <c r="LNI2324" s="58"/>
      <c r="LNJ2324" s="58"/>
      <c r="LNK2324" s="58"/>
      <c r="LNL2324" s="58"/>
      <c r="LNM2324" s="58"/>
      <c r="LNN2324" s="58"/>
      <c r="LNO2324" s="58"/>
      <c r="LNP2324" s="58"/>
      <c r="LNQ2324" s="58"/>
      <c r="LNR2324" s="58"/>
      <c r="LNS2324" s="58"/>
      <c r="LNT2324" s="58"/>
      <c r="LNU2324" s="58"/>
      <c r="LNV2324" s="58"/>
      <c r="LNW2324" s="58"/>
      <c r="LNX2324" s="58"/>
      <c r="LNY2324" s="58"/>
      <c r="LNZ2324" s="58"/>
      <c r="LOA2324" s="58"/>
      <c r="LOB2324" s="58"/>
      <c r="LOC2324" s="58"/>
      <c r="LOD2324" s="58"/>
      <c r="LOE2324" s="58"/>
      <c r="LOF2324" s="58"/>
      <c r="LOG2324" s="58"/>
      <c r="LOH2324" s="58"/>
      <c r="LOI2324" s="58"/>
      <c r="LOJ2324" s="58"/>
      <c r="LOK2324" s="58"/>
      <c r="LOL2324" s="58"/>
      <c r="LOM2324" s="58"/>
      <c r="LON2324" s="58"/>
      <c r="LOO2324" s="58"/>
      <c r="LOP2324" s="58"/>
      <c r="LOQ2324" s="58"/>
      <c r="LOR2324" s="58"/>
      <c r="LOS2324" s="58"/>
      <c r="LOT2324" s="58"/>
      <c r="LOU2324" s="58"/>
      <c r="LOV2324" s="58"/>
      <c r="LOW2324" s="58"/>
      <c r="LOX2324" s="58"/>
      <c r="LOY2324" s="58"/>
      <c r="LOZ2324" s="58"/>
      <c r="LPA2324" s="58"/>
      <c r="LPB2324" s="58"/>
      <c r="LPC2324" s="58"/>
      <c r="LPD2324" s="58"/>
      <c r="LPE2324" s="58"/>
      <c r="LPF2324" s="58"/>
      <c r="LPG2324" s="58"/>
      <c r="LPH2324" s="58"/>
      <c r="LPI2324" s="58"/>
      <c r="LPJ2324" s="58"/>
      <c r="LPK2324" s="58"/>
      <c r="LPL2324" s="58"/>
      <c r="LPM2324" s="58"/>
      <c r="LPN2324" s="58"/>
      <c r="LPO2324" s="58"/>
      <c r="LPP2324" s="58"/>
      <c r="LPQ2324" s="58"/>
      <c r="LPR2324" s="58"/>
      <c r="LPS2324" s="58"/>
      <c r="LPT2324" s="58"/>
      <c r="LPU2324" s="58"/>
      <c r="LPV2324" s="58"/>
      <c r="LPW2324" s="58"/>
      <c r="LPX2324" s="58"/>
      <c r="LPY2324" s="58"/>
      <c r="LPZ2324" s="58"/>
      <c r="LQA2324" s="58"/>
      <c r="LQB2324" s="58"/>
      <c r="LQC2324" s="58"/>
      <c r="LQD2324" s="58"/>
      <c r="LQE2324" s="58"/>
      <c r="LQF2324" s="58"/>
      <c r="LQG2324" s="58"/>
      <c r="LQH2324" s="58"/>
      <c r="LQI2324" s="58"/>
      <c r="LQJ2324" s="58"/>
      <c r="LQK2324" s="58"/>
      <c r="LQL2324" s="58"/>
      <c r="LQM2324" s="58"/>
      <c r="LQN2324" s="58"/>
      <c r="LQO2324" s="58"/>
      <c r="LQP2324" s="58"/>
      <c r="LQQ2324" s="58"/>
      <c r="LQR2324" s="58"/>
      <c r="LQS2324" s="58"/>
      <c r="LQT2324" s="58"/>
      <c r="LQU2324" s="58"/>
      <c r="LQV2324" s="58"/>
      <c r="LQW2324" s="58"/>
      <c r="LQX2324" s="58"/>
      <c r="LQY2324" s="58"/>
      <c r="LQZ2324" s="58"/>
      <c r="LRA2324" s="58"/>
      <c r="LRB2324" s="58"/>
      <c r="LRC2324" s="58"/>
      <c r="LRD2324" s="58"/>
      <c r="LRE2324" s="58"/>
      <c r="LRF2324" s="58"/>
      <c r="LRG2324" s="58"/>
      <c r="LRH2324" s="58"/>
      <c r="LRI2324" s="58"/>
      <c r="LRJ2324" s="58"/>
      <c r="LRK2324" s="58"/>
      <c r="LRL2324" s="58"/>
      <c r="LRM2324" s="58"/>
      <c r="LRN2324" s="58"/>
      <c r="LRO2324" s="58"/>
      <c r="LRP2324" s="58"/>
      <c r="LRQ2324" s="58"/>
      <c r="LRR2324" s="58"/>
      <c r="LRS2324" s="58"/>
      <c r="LRT2324" s="58"/>
      <c r="LRU2324" s="58"/>
      <c r="LRV2324" s="58"/>
      <c r="LRW2324" s="58"/>
      <c r="LRX2324" s="58"/>
      <c r="LRY2324" s="58"/>
      <c r="LRZ2324" s="58"/>
      <c r="LSA2324" s="58"/>
      <c r="LSB2324" s="58"/>
      <c r="LSC2324" s="58"/>
      <c r="LSD2324" s="58"/>
      <c r="LSE2324" s="58"/>
      <c r="LSF2324" s="58"/>
      <c r="LSG2324" s="58"/>
      <c r="LSH2324" s="58"/>
      <c r="LSI2324" s="58"/>
      <c r="LSJ2324" s="58"/>
      <c r="LSK2324" s="58"/>
      <c r="LSL2324" s="58"/>
      <c r="LSM2324" s="58"/>
      <c r="LSN2324" s="58"/>
      <c r="LSO2324" s="58"/>
      <c r="LSP2324" s="58"/>
      <c r="LSQ2324" s="58"/>
      <c r="LSR2324" s="58"/>
      <c r="LSS2324" s="58"/>
      <c r="LST2324" s="58"/>
      <c r="LSU2324" s="58"/>
      <c r="LSV2324" s="58"/>
      <c r="LSW2324" s="58"/>
      <c r="LSX2324" s="58"/>
      <c r="LSY2324" s="58"/>
      <c r="LSZ2324" s="58"/>
      <c r="LTA2324" s="58"/>
      <c r="LTB2324" s="58"/>
      <c r="LTC2324" s="58"/>
      <c r="LTD2324" s="58"/>
      <c r="LTE2324" s="58"/>
      <c r="LTF2324" s="58"/>
      <c r="LTG2324" s="58"/>
      <c r="LTH2324" s="58"/>
      <c r="LTI2324" s="58"/>
      <c r="LTJ2324" s="58"/>
      <c r="LTK2324" s="58"/>
      <c r="LTL2324" s="58"/>
      <c r="LTM2324" s="58"/>
      <c r="LTN2324" s="58"/>
      <c r="LTO2324" s="58"/>
      <c r="LTP2324" s="58"/>
      <c r="LTQ2324" s="58"/>
      <c r="LTR2324" s="58"/>
      <c r="LTS2324" s="58"/>
      <c r="LTT2324" s="58"/>
      <c r="LTU2324" s="58"/>
      <c r="LTV2324" s="58"/>
      <c r="LTW2324" s="58"/>
      <c r="LTX2324" s="58"/>
      <c r="LTY2324" s="58"/>
      <c r="LTZ2324" s="58"/>
      <c r="LUA2324" s="58"/>
      <c r="LUB2324" s="58"/>
      <c r="LUC2324" s="58"/>
      <c r="LUD2324" s="58"/>
      <c r="LUE2324" s="58"/>
      <c r="LUF2324" s="58"/>
      <c r="LUG2324" s="58"/>
      <c r="LUH2324" s="58"/>
      <c r="LUI2324" s="58"/>
      <c r="LUJ2324" s="58"/>
      <c r="LUK2324" s="58"/>
      <c r="LUL2324" s="58"/>
      <c r="LUM2324" s="58"/>
      <c r="LUN2324" s="58"/>
      <c r="LUO2324" s="58"/>
      <c r="LUP2324" s="58"/>
      <c r="LUQ2324" s="58"/>
      <c r="LUR2324" s="58"/>
      <c r="LUS2324" s="58"/>
      <c r="LUT2324" s="58"/>
      <c r="LUU2324" s="58"/>
      <c r="LUV2324" s="58"/>
      <c r="LUW2324" s="58"/>
      <c r="LUX2324" s="58"/>
      <c r="LUY2324" s="58"/>
      <c r="LUZ2324" s="58"/>
      <c r="LVA2324" s="58"/>
      <c r="LVB2324" s="58"/>
      <c r="LVC2324" s="58"/>
      <c r="LVD2324" s="58"/>
      <c r="LVE2324" s="58"/>
      <c r="LVF2324" s="58"/>
      <c r="LVG2324" s="58"/>
      <c r="LVH2324" s="58"/>
      <c r="LVI2324" s="58"/>
      <c r="LVJ2324" s="58"/>
      <c r="LVK2324" s="58"/>
      <c r="LVL2324" s="58"/>
      <c r="LVM2324" s="58"/>
      <c r="LVN2324" s="58"/>
      <c r="LVO2324" s="58"/>
      <c r="LVP2324" s="58"/>
      <c r="LVQ2324" s="58"/>
      <c r="LVR2324" s="58"/>
      <c r="LVS2324" s="58"/>
      <c r="LVT2324" s="58"/>
      <c r="LVU2324" s="58"/>
      <c r="LVV2324" s="58"/>
      <c r="LVW2324" s="58"/>
      <c r="LVX2324" s="58"/>
      <c r="LVY2324" s="58"/>
      <c r="LVZ2324" s="58"/>
      <c r="LWA2324" s="58"/>
      <c r="LWB2324" s="58"/>
      <c r="LWC2324" s="58"/>
      <c r="LWD2324" s="58"/>
      <c r="LWE2324" s="58"/>
      <c r="LWF2324" s="58"/>
      <c r="LWG2324" s="58"/>
      <c r="LWH2324" s="58"/>
      <c r="LWI2324" s="58"/>
      <c r="LWJ2324" s="58"/>
      <c r="LWK2324" s="58"/>
      <c r="LWL2324" s="58"/>
      <c r="LWM2324" s="58"/>
      <c r="LWN2324" s="58"/>
      <c r="LWO2324" s="58"/>
      <c r="LWP2324" s="58"/>
      <c r="LWQ2324" s="58"/>
      <c r="LWR2324" s="58"/>
      <c r="LWS2324" s="58"/>
      <c r="LWT2324" s="58"/>
      <c r="LWU2324" s="58"/>
      <c r="LWV2324" s="58"/>
      <c r="LWW2324" s="58"/>
      <c r="LWX2324" s="58"/>
      <c r="LWY2324" s="58"/>
      <c r="LWZ2324" s="58"/>
      <c r="LXA2324" s="58"/>
      <c r="LXB2324" s="58"/>
      <c r="LXC2324" s="58"/>
      <c r="LXD2324" s="58"/>
      <c r="LXE2324" s="58"/>
      <c r="LXF2324" s="58"/>
      <c r="LXG2324" s="58"/>
      <c r="LXH2324" s="58"/>
      <c r="LXI2324" s="58"/>
      <c r="LXJ2324" s="58"/>
      <c r="LXK2324" s="58"/>
      <c r="LXL2324" s="58"/>
      <c r="LXM2324" s="58"/>
      <c r="LXN2324" s="58"/>
      <c r="LXO2324" s="58"/>
      <c r="LXP2324" s="58"/>
      <c r="LXQ2324" s="58"/>
      <c r="LXR2324" s="58"/>
      <c r="LXS2324" s="58"/>
      <c r="LXT2324" s="58"/>
      <c r="LXU2324" s="58"/>
      <c r="LXV2324" s="58"/>
      <c r="LXW2324" s="58"/>
      <c r="LXX2324" s="58"/>
      <c r="LXY2324" s="58"/>
      <c r="LXZ2324" s="58"/>
      <c r="LYA2324" s="58"/>
      <c r="LYB2324" s="58"/>
      <c r="LYC2324" s="58"/>
      <c r="LYD2324" s="58"/>
      <c r="LYE2324" s="58"/>
      <c r="LYF2324" s="58"/>
      <c r="LYG2324" s="58"/>
      <c r="LYH2324" s="58"/>
      <c r="LYI2324" s="58"/>
      <c r="LYJ2324" s="58"/>
      <c r="LYK2324" s="58"/>
      <c r="LYL2324" s="58"/>
      <c r="LYM2324" s="58"/>
      <c r="LYN2324" s="58"/>
      <c r="LYO2324" s="58"/>
      <c r="LYP2324" s="58"/>
      <c r="LYQ2324" s="58"/>
      <c r="LYR2324" s="58"/>
      <c r="LYS2324" s="58"/>
      <c r="LYT2324" s="58"/>
      <c r="LYU2324" s="58"/>
      <c r="LYV2324" s="58"/>
      <c r="LYW2324" s="58"/>
      <c r="LYX2324" s="58"/>
      <c r="LYY2324" s="58"/>
      <c r="LYZ2324" s="58"/>
      <c r="LZA2324" s="58"/>
      <c r="LZB2324" s="58"/>
      <c r="LZC2324" s="58"/>
      <c r="LZD2324" s="58"/>
      <c r="LZE2324" s="58"/>
      <c r="LZF2324" s="58"/>
      <c r="LZG2324" s="58"/>
      <c r="LZH2324" s="58"/>
      <c r="LZI2324" s="58"/>
      <c r="LZJ2324" s="58"/>
      <c r="LZK2324" s="58"/>
      <c r="LZL2324" s="58"/>
      <c r="LZM2324" s="58"/>
      <c r="LZN2324" s="58"/>
      <c r="LZO2324" s="58"/>
      <c r="LZP2324" s="58"/>
      <c r="LZQ2324" s="58"/>
      <c r="LZR2324" s="58"/>
      <c r="LZS2324" s="58"/>
      <c r="LZT2324" s="58"/>
      <c r="LZU2324" s="58"/>
      <c r="LZV2324" s="58"/>
      <c r="LZW2324" s="58"/>
      <c r="LZX2324" s="58"/>
      <c r="LZY2324" s="58"/>
      <c r="LZZ2324" s="58"/>
      <c r="MAA2324" s="58"/>
      <c r="MAB2324" s="58"/>
      <c r="MAC2324" s="58"/>
      <c r="MAD2324" s="58"/>
      <c r="MAE2324" s="58"/>
      <c r="MAF2324" s="58"/>
      <c r="MAG2324" s="58"/>
      <c r="MAH2324" s="58"/>
      <c r="MAI2324" s="58"/>
      <c r="MAJ2324" s="58"/>
      <c r="MAK2324" s="58"/>
      <c r="MAL2324" s="58"/>
      <c r="MAM2324" s="58"/>
      <c r="MAN2324" s="58"/>
      <c r="MAO2324" s="58"/>
      <c r="MAP2324" s="58"/>
      <c r="MAQ2324" s="58"/>
      <c r="MAR2324" s="58"/>
      <c r="MAS2324" s="58"/>
      <c r="MAT2324" s="58"/>
      <c r="MAU2324" s="58"/>
      <c r="MAV2324" s="58"/>
      <c r="MAW2324" s="58"/>
      <c r="MAX2324" s="58"/>
      <c r="MAY2324" s="58"/>
      <c r="MAZ2324" s="58"/>
      <c r="MBA2324" s="58"/>
      <c r="MBB2324" s="58"/>
      <c r="MBC2324" s="58"/>
      <c r="MBD2324" s="58"/>
      <c r="MBE2324" s="58"/>
      <c r="MBF2324" s="58"/>
      <c r="MBG2324" s="58"/>
      <c r="MBH2324" s="58"/>
      <c r="MBI2324" s="58"/>
      <c r="MBJ2324" s="58"/>
      <c r="MBK2324" s="58"/>
      <c r="MBL2324" s="58"/>
      <c r="MBM2324" s="58"/>
      <c r="MBN2324" s="58"/>
      <c r="MBO2324" s="58"/>
      <c r="MBP2324" s="58"/>
      <c r="MBQ2324" s="58"/>
      <c r="MBR2324" s="58"/>
      <c r="MBS2324" s="58"/>
      <c r="MBT2324" s="58"/>
      <c r="MBU2324" s="58"/>
      <c r="MBV2324" s="58"/>
      <c r="MBW2324" s="58"/>
      <c r="MBX2324" s="58"/>
      <c r="MBY2324" s="58"/>
      <c r="MBZ2324" s="58"/>
      <c r="MCA2324" s="58"/>
      <c r="MCB2324" s="58"/>
      <c r="MCC2324" s="58"/>
      <c r="MCD2324" s="58"/>
      <c r="MCE2324" s="58"/>
      <c r="MCF2324" s="58"/>
      <c r="MCG2324" s="58"/>
      <c r="MCH2324" s="58"/>
      <c r="MCI2324" s="58"/>
      <c r="MCJ2324" s="58"/>
      <c r="MCK2324" s="58"/>
      <c r="MCL2324" s="58"/>
      <c r="MCM2324" s="58"/>
      <c r="MCN2324" s="58"/>
      <c r="MCO2324" s="58"/>
      <c r="MCP2324" s="58"/>
      <c r="MCQ2324" s="58"/>
      <c r="MCR2324" s="58"/>
      <c r="MCS2324" s="58"/>
      <c r="MCT2324" s="58"/>
      <c r="MCU2324" s="58"/>
      <c r="MCV2324" s="58"/>
      <c r="MCW2324" s="58"/>
      <c r="MCX2324" s="58"/>
      <c r="MCY2324" s="58"/>
      <c r="MCZ2324" s="58"/>
      <c r="MDA2324" s="58"/>
      <c r="MDB2324" s="58"/>
      <c r="MDC2324" s="58"/>
      <c r="MDD2324" s="58"/>
      <c r="MDE2324" s="58"/>
      <c r="MDF2324" s="58"/>
      <c r="MDG2324" s="58"/>
      <c r="MDH2324" s="58"/>
      <c r="MDI2324" s="58"/>
      <c r="MDJ2324" s="58"/>
      <c r="MDK2324" s="58"/>
      <c r="MDL2324" s="58"/>
      <c r="MDM2324" s="58"/>
      <c r="MDN2324" s="58"/>
      <c r="MDO2324" s="58"/>
      <c r="MDP2324" s="58"/>
      <c r="MDQ2324" s="58"/>
      <c r="MDR2324" s="58"/>
      <c r="MDS2324" s="58"/>
      <c r="MDT2324" s="58"/>
      <c r="MDU2324" s="58"/>
      <c r="MDV2324" s="58"/>
      <c r="MDW2324" s="58"/>
      <c r="MDX2324" s="58"/>
      <c r="MDY2324" s="58"/>
      <c r="MDZ2324" s="58"/>
      <c r="MEA2324" s="58"/>
      <c r="MEB2324" s="58"/>
      <c r="MEC2324" s="58"/>
      <c r="MED2324" s="58"/>
      <c r="MEE2324" s="58"/>
      <c r="MEF2324" s="58"/>
      <c r="MEG2324" s="58"/>
      <c r="MEH2324" s="58"/>
      <c r="MEI2324" s="58"/>
      <c r="MEJ2324" s="58"/>
      <c r="MEK2324" s="58"/>
      <c r="MEL2324" s="58"/>
      <c r="MEM2324" s="58"/>
      <c r="MEN2324" s="58"/>
      <c r="MEO2324" s="58"/>
      <c r="MEP2324" s="58"/>
      <c r="MEQ2324" s="58"/>
      <c r="MER2324" s="58"/>
      <c r="MES2324" s="58"/>
      <c r="MET2324" s="58"/>
      <c r="MEU2324" s="58"/>
      <c r="MEV2324" s="58"/>
      <c r="MEW2324" s="58"/>
      <c r="MEX2324" s="58"/>
      <c r="MEY2324" s="58"/>
      <c r="MEZ2324" s="58"/>
      <c r="MFA2324" s="58"/>
      <c r="MFB2324" s="58"/>
      <c r="MFC2324" s="58"/>
      <c r="MFD2324" s="58"/>
      <c r="MFE2324" s="58"/>
      <c r="MFF2324" s="58"/>
      <c r="MFG2324" s="58"/>
      <c r="MFH2324" s="58"/>
      <c r="MFI2324" s="58"/>
      <c r="MFJ2324" s="58"/>
      <c r="MFK2324" s="58"/>
      <c r="MFL2324" s="58"/>
      <c r="MFM2324" s="58"/>
      <c r="MFN2324" s="58"/>
      <c r="MFO2324" s="58"/>
      <c r="MFP2324" s="58"/>
      <c r="MFQ2324" s="58"/>
      <c r="MFR2324" s="58"/>
      <c r="MFS2324" s="58"/>
      <c r="MFT2324" s="58"/>
      <c r="MFU2324" s="58"/>
      <c r="MFV2324" s="58"/>
      <c r="MFW2324" s="58"/>
      <c r="MFX2324" s="58"/>
      <c r="MFY2324" s="58"/>
      <c r="MFZ2324" s="58"/>
      <c r="MGA2324" s="58"/>
      <c r="MGB2324" s="58"/>
      <c r="MGC2324" s="58"/>
      <c r="MGD2324" s="58"/>
      <c r="MGE2324" s="58"/>
      <c r="MGF2324" s="58"/>
      <c r="MGG2324" s="58"/>
      <c r="MGH2324" s="58"/>
      <c r="MGI2324" s="58"/>
      <c r="MGJ2324" s="58"/>
      <c r="MGK2324" s="58"/>
      <c r="MGL2324" s="58"/>
      <c r="MGM2324" s="58"/>
      <c r="MGN2324" s="58"/>
      <c r="MGO2324" s="58"/>
      <c r="MGP2324" s="58"/>
      <c r="MGQ2324" s="58"/>
      <c r="MGR2324" s="58"/>
      <c r="MGS2324" s="58"/>
      <c r="MGT2324" s="58"/>
      <c r="MGU2324" s="58"/>
      <c r="MGV2324" s="58"/>
      <c r="MGW2324" s="58"/>
      <c r="MGX2324" s="58"/>
      <c r="MGY2324" s="58"/>
      <c r="MGZ2324" s="58"/>
      <c r="MHA2324" s="58"/>
      <c r="MHB2324" s="58"/>
      <c r="MHC2324" s="58"/>
      <c r="MHD2324" s="58"/>
      <c r="MHE2324" s="58"/>
      <c r="MHF2324" s="58"/>
      <c r="MHG2324" s="58"/>
      <c r="MHH2324" s="58"/>
      <c r="MHI2324" s="58"/>
      <c r="MHJ2324" s="58"/>
      <c r="MHK2324" s="58"/>
      <c r="MHL2324" s="58"/>
      <c r="MHM2324" s="58"/>
      <c r="MHN2324" s="58"/>
      <c r="MHO2324" s="58"/>
      <c r="MHP2324" s="58"/>
      <c r="MHQ2324" s="58"/>
      <c r="MHR2324" s="58"/>
      <c r="MHS2324" s="58"/>
      <c r="MHT2324" s="58"/>
      <c r="MHU2324" s="58"/>
      <c r="MHV2324" s="58"/>
      <c r="MHW2324" s="58"/>
      <c r="MHX2324" s="58"/>
      <c r="MHY2324" s="58"/>
      <c r="MHZ2324" s="58"/>
      <c r="MIA2324" s="58"/>
      <c r="MIB2324" s="58"/>
      <c r="MIC2324" s="58"/>
      <c r="MID2324" s="58"/>
      <c r="MIE2324" s="58"/>
      <c r="MIF2324" s="58"/>
      <c r="MIG2324" s="58"/>
      <c r="MIH2324" s="58"/>
      <c r="MII2324" s="58"/>
      <c r="MIJ2324" s="58"/>
      <c r="MIK2324" s="58"/>
      <c r="MIL2324" s="58"/>
      <c r="MIM2324" s="58"/>
      <c r="MIN2324" s="58"/>
      <c r="MIO2324" s="58"/>
      <c r="MIP2324" s="58"/>
      <c r="MIQ2324" s="58"/>
      <c r="MIR2324" s="58"/>
      <c r="MIS2324" s="58"/>
      <c r="MIT2324" s="58"/>
      <c r="MIU2324" s="58"/>
      <c r="MIV2324" s="58"/>
      <c r="MIW2324" s="58"/>
      <c r="MIX2324" s="58"/>
      <c r="MIY2324" s="58"/>
      <c r="MIZ2324" s="58"/>
      <c r="MJA2324" s="58"/>
      <c r="MJB2324" s="58"/>
      <c r="MJC2324" s="58"/>
      <c r="MJD2324" s="58"/>
      <c r="MJE2324" s="58"/>
      <c r="MJF2324" s="58"/>
      <c r="MJG2324" s="58"/>
      <c r="MJH2324" s="58"/>
      <c r="MJI2324" s="58"/>
      <c r="MJJ2324" s="58"/>
      <c r="MJK2324" s="58"/>
      <c r="MJL2324" s="58"/>
      <c r="MJM2324" s="58"/>
      <c r="MJN2324" s="58"/>
      <c r="MJO2324" s="58"/>
      <c r="MJP2324" s="58"/>
      <c r="MJQ2324" s="58"/>
      <c r="MJR2324" s="58"/>
      <c r="MJS2324" s="58"/>
      <c r="MJT2324" s="58"/>
      <c r="MJU2324" s="58"/>
      <c r="MJV2324" s="58"/>
      <c r="MJW2324" s="58"/>
      <c r="MJX2324" s="58"/>
      <c r="MJY2324" s="58"/>
      <c r="MJZ2324" s="58"/>
      <c r="MKA2324" s="58"/>
      <c r="MKB2324" s="58"/>
      <c r="MKC2324" s="58"/>
      <c r="MKD2324" s="58"/>
      <c r="MKE2324" s="58"/>
      <c r="MKF2324" s="58"/>
      <c r="MKG2324" s="58"/>
      <c r="MKH2324" s="58"/>
      <c r="MKI2324" s="58"/>
      <c r="MKJ2324" s="58"/>
      <c r="MKK2324" s="58"/>
      <c r="MKL2324" s="58"/>
      <c r="MKM2324" s="58"/>
      <c r="MKN2324" s="58"/>
      <c r="MKO2324" s="58"/>
      <c r="MKP2324" s="58"/>
      <c r="MKQ2324" s="58"/>
      <c r="MKR2324" s="58"/>
      <c r="MKS2324" s="58"/>
      <c r="MKT2324" s="58"/>
      <c r="MKU2324" s="58"/>
      <c r="MKV2324" s="58"/>
      <c r="MKW2324" s="58"/>
      <c r="MKX2324" s="58"/>
      <c r="MKY2324" s="58"/>
      <c r="MKZ2324" s="58"/>
      <c r="MLA2324" s="58"/>
      <c r="MLB2324" s="58"/>
      <c r="MLC2324" s="58"/>
      <c r="MLD2324" s="58"/>
      <c r="MLE2324" s="58"/>
      <c r="MLF2324" s="58"/>
      <c r="MLG2324" s="58"/>
      <c r="MLH2324" s="58"/>
      <c r="MLI2324" s="58"/>
      <c r="MLJ2324" s="58"/>
      <c r="MLK2324" s="58"/>
      <c r="MLL2324" s="58"/>
      <c r="MLM2324" s="58"/>
      <c r="MLN2324" s="58"/>
      <c r="MLO2324" s="58"/>
      <c r="MLP2324" s="58"/>
      <c r="MLQ2324" s="58"/>
      <c r="MLR2324" s="58"/>
      <c r="MLS2324" s="58"/>
      <c r="MLT2324" s="58"/>
      <c r="MLU2324" s="58"/>
      <c r="MLV2324" s="58"/>
      <c r="MLW2324" s="58"/>
      <c r="MLX2324" s="58"/>
      <c r="MLY2324" s="58"/>
      <c r="MLZ2324" s="58"/>
      <c r="MMA2324" s="58"/>
      <c r="MMB2324" s="58"/>
      <c r="MMC2324" s="58"/>
      <c r="MMD2324" s="58"/>
      <c r="MME2324" s="58"/>
      <c r="MMF2324" s="58"/>
      <c r="MMG2324" s="58"/>
      <c r="MMH2324" s="58"/>
      <c r="MMI2324" s="58"/>
      <c r="MMJ2324" s="58"/>
      <c r="MMK2324" s="58"/>
      <c r="MML2324" s="58"/>
      <c r="MMM2324" s="58"/>
      <c r="MMN2324" s="58"/>
      <c r="MMO2324" s="58"/>
      <c r="MMP2324" s="58"/>
      <c r="MMQ2324" s="58"/>
      <c r="MMR2324" s="58"/>
      <c r="MMS2324" s="58"/>
      <c r="MMT2324" s="58"/>
      <c r="MMU2324" s="58"/>
      <c r="MMV2324" s="58"/>
      <c r="MMW2324" s="58"/>
      <c r="MMX2324" s="58"/>
      <c r="MMY2324" s="58"/>
      <c r="MMZ2324" s="58"/>
      <c r="MNA2324" s="58"/>
      <c r="MNB2324" s="58"/>
      <c r="MNC2324" s="58"/>
      <c r="MND2324" s="58"/>
      <c r="MNE2324" s="58"/>
      <c r="MNF2324" s="58"/>
      <c r="MNG2324" s="58"/>
      <c r="MNH2324" s="58"/>
      <c r="MNI2324" s="58"/>
      <c r="MNJ2324" s="58"/>
      <c r="MNK2324" s="58"/>
      <c r="MNL2324" s="58"/>
      <c r="MNM2324" s="58"/>
      <c r="MNN2324" s="58"/>
      <c r="MNO2324" s="58"/>
      <c r="MNP2324" s="58"/>
      <c r="MNQ2324" s="58"/>
      <c r="MNR2324" s="58"/>
      <c r="MNS2324" s="58"/>
      <c r="MNT2324" s="58"/>
      <c r="MNU2324" s="58"/>
      <c r="MNV2324" s="58"/>
      <c r="MNW2324" s="58"/>
      <c r="MNX2324" s="58"/>
      <c r="MNY2324" s="58"/>
      <c r="MNZ2324" s="58"/>
      <c r="MOA2324" s="58"/>
      <c r="MOB2324" s="58"/>
      <c r="MOC2324" s="58"/>
      <c r="MOD2324" s="58"/>
      <c r="MOE2324" s="58"/>
      <c r="MOF2324" s="58"/>
      <c r="MOG2324" s="58"/>
      <c r="MOH2324" s="58"/>
      <c r="MOI2324" s="58"/>
      <c r="MOJ2324" s="58"/>
      <c r="MOK2324" s="58"/>
      <c r="MOL2324" s="58"/>
      <c r="MOM2324" s="58"/>
      <c r="MON2324" s="58"/>
      <c r="MOO2324" s="58"/>
      <c r="MOP2324" s="58"/>
      <c r="MOQ2324" s="58"/>
      <c r="MOR2324" s="58"/>
      <c r="MOS2324" s="58"/>
      <c r="MOT2324" s="58"/>
      <c r="MOU2324" s="58"/>
      <c r="MOV2324" s="58"/>
      <c r="MOW2324" s="58"/>
      <c r="MOX2324" s="58"/>
      <c r="MOY2324" s="58"/>
      <c r="MOZ2324" s="58"/>
      <c r="MPA2324" s="58"/>
      <c r="MPB2324" s="58"/>
      <c r="MPC2324" s="58"/>
      <c r="MPD2324" s="58"/>
      <c r="MPE2324" s="58"/>
      <c r="MPF2324" s="58"/>
      <c r="MPG2324" s="58"/>
      <c r="MPH2324" s="58"/>
      <c r="MPI2324" s="58"/>
      <c r="MPJ2324" s="58"/>
      <c r="MPK2324" s="58"/>
      <c r="MPL2324" s="58"/>
      <c r="MPM2324" s="58"/>
      <c r="MPN2324" s="58"/>
      <c r="MPO2324" s="58"/>
      <c r="MPP2324" s="58"/>
      <c r="MPQ2324" s="58"/>
      <c r="MPR2324" s="58"/>
      <c r="MPS2324" s="58"/>
      <c r="MPT2324" s="58"/>
      <c r="MPU2324" s="58"/>
      <c r="MPV2324" s="58"/>
      <c r="MPW2324" s="58"/>
      <c r="MPX2324" s="58"/>
      <c r="MPY2324" s="58"/>
      <c r="MPZ2324" s="58"/>
      <c r="MQA2324" s="58"/>
      <c r="MQB2324" s="58"/>
      <c r="MQC2324" s="58"/>
      <c r="MQD2324" s="58"/>
      <c r="MQE2324" s="58"/>
      <c r="MQF2324" s="58"/>
      <c r="MQG2324" s="58"/>
      <c r="MQH2324" s="58"/>
      <c r="MQI2324" s="58"/>
      <c r="MQJ2324" s="58"/>
      <c r="MQK2324" s="58"/>
      <c r="MQL2324" s="58"/>
      <c r="MQM2324" s="58"/>
      <c r="MQN2324" s="58"/>
      <c r="MQO2324" s="58"/>
      <c r="MQP2324" s="58"/>
      <c r="MQQ2324" s="58"/>
      <c r="MQR2324" s="58"/>
      <c r="MQS2324" s="58"/>
      <c r="MQT2324" s="58"/>
      <c r="MQU2324" s="58"/>
      <c r="MQV2324" s="58"/>
      <c r="MQW2324" s="58"/>
      <c r="MQX2324" s="58"/>
      <c r="MQY2324" s="58"/>
      <c r="MQZ2324" s="58"/>
      <c r="MRA2324" s="58"/>
      <c r="MRB2324" s="58"/>
      <c r="MRC2324" s="58"/>
      <c r="MRD2324" s="58"/>
      <c r="MRE2324" s="58"/>
      <c r="MRF2324" s="58"/>
      <c r="MRG2324" s="58"/>
      <c r="MRH2324" s="58"/>
      <c r="MRI2324" s="58"/>
      <c r="MRJ2324" s="58"/>
      <c r="MRK2324" s="58"/>
      <c r="MRL2324" s="58"/>
      <c r="MRM2324" s="58"/>
      <c r="MRN2324" s="58"/>
      <c r="MRO2324" s="58"/>
      <c r="MRP2324" s="58"/>
      <c r="MRQ2324" s="58"/>
      <c r="MRR2324" s="58"/>
      <c r="MRS2324" s="58"/>
      <c r="MRT2324" s="58"/>
      <c r="MRU2324" s="58"/>
      <c r="MRV2324" s="58"/>
      <c r="MRW2324" s="58"/>
      <c r="MRX2324" s="58"/>
      <c r="MRY2324" s="58"/>
      <c r="MRZ2324" s="58"/>
      <c r="MSA2324" s="58"/>
      <c r="MSB2324" s="58"/>
      <c r="MSC2324" s="58"/>
      <c r="MSD2324" s="58"/>
      <c r="MSE2324" s="58"/>
      <c r="MSF2324" s="58"/>
      <c r="MSG2324" s="58"/>
      <c r="MSH2324" s="58"/>
      <c r="MSI2324" s="58"/>
      <c r="MSJ2324" s="58"/>
      <c r="MSK2324" s="58"/>
      <c r="MSL2324" s="58"/>
      <c r="MSM2324" s="58"/>
      <c r="MSN2324" s="58"/>
      <c r="MSO2324" s="58"/>
      <c r="MSP2324" s="58"/>
      <c r="MSQ2324" s="58"/>
      <c r="MSR2324" s="58"/>
      <c r="MSS2324" s="58"/>
      <c r="MST2324" s="58"/>
      <c r="MSU2324" s="58"/>
      <c r="MSV2324" s="58"/>
      <c r="MSW2324" s="58"/>
      <c r="MSX2324" s="58"/>
      <c r="MSY2324" s="58"/>
      <c r="MSZ2324" s="58"/>
      <c r="MTA2324" s="58"/>
      <c r="MTB2324" s="58"/>
      <c r="MTC2324" s="58"/>
      <c r="MTD2324" s="58"/>
      <c r="MTE2324" s="58"/>
      <c r="MTF2324" s="58"/>
      <c r="MTG2324" s="58"/>
      <c r="MTH2324" s="58"/>
      <c r="MTI2324" s="58"/>
      <c r="MTJ2324" s="58"/>
      <c r="MTK2324" s="58"/>
      <c r="MTL2324" s="58"/>
      <c r="MTM2324" s="58"/>
      <c r="MTN2324" s="58"/>
      <c r="MTO2324" s="58"/>
      <c r="MTP2324" s="58"/>
      <c r="MTQ2324" s="58"/>
      <c r="MTR2324" s="58"/>
      <c r="MTS2324" s="58"/>
      <c r="MTT2324" s="58"/>
      <c r="MTU2324" s="58"/>
      <c r="MTV2324" s="58"/>
      <c r="MTW2324" s="58"/>
      <c r="MTX2324" s="58"/>
      <c r="MTY2324" s="58"/>
      <c r="MTZ2324" s="58"/>
      <c r="MUA2324" s="58"/>
      <c r="MUB2324" s="58"/>
      <c r="MUC2324" s="58"/>
      <c r="MUD2324" s="58"/>
      <c r="MUE2324" s="58"/>
      <c r="MUF2324" s="58"/>
      <c r="MUG2324" s="58"/>
      <c r="MUH2324" s="58"/>
      <c r="MUI2324" s="58"/>
      <c r="MUJ2324" s="58"/>
      <c r="MUK2324" s="58"/>
      <c r="MUL2324" s="58"/>
      <c r="MUM2324" s="58"/>
      <c r="MUN2324" s="58"/>
      <c r="MUO2324" s="58"/>
      <c r="MUP2324" s="58"/>
      <c r="MUQ2324" s="58"/>
      <c r="MUR2324" s="58"/>
      <c r="MUS2324" s="58"/>
      <c r="MUT2324" s="58"/>
      <c r="MUU2324" s="58"/>
      <c r="MUV2324" s="58"/>
      <c r="MUW2324" s="58"/>
      <c r="MUX2324" s="58"/>
      <c r="MUY2324" s="58"/>
      <c r="MUZ2324" s="58"/>
      <c r="MVA2324" s="58"/>
      <c r="MVB2324" s="58"/>
      <c r="MVC2324" s="58"/>
      <c r="MVD2324" s="58"/>
      <c r="MVE2324" s="58"/>
      <c r="MVF2324" s="58"/>
      <c r="MVG2324" s="58"/>
      <c r="MVH2324" s="58"/>
      <c r="MVI2324" s="58"/>
      <c r="MVJ2324" s="58"/>
      <c r="MVK2324" s="58"/>
      <c r="MVL2324" s="58"/>
      <c r="MVM2324" s="58"/>
      <c r="MVN2324" s="58"/>
      <c r="MVO2324" s="58"/>
      <c r="MVP2324" s="58"/>
      <c r="MVQ2324" s="58"/>
      <c r="MVR2324" s="58"/>
      <c r="MVS2324" s="58"/>
      <c r="MVT2324" s="58"/>
      <c r="MVU2324" s="58"/>
      <c r="MVV2324" s="58"/>
      <c r="MVW2324" s="58"/>
      <c r="MVX2324" s="58"/>
      <c r="MVY2324" s="58"/>
      <c r="MVZ2324" s="58"/>
      <c r="MWA2324" s="58"/>
      <c r="MWB2324" s="58"/>
      <c r="MWC2324" s="58"/>
      <c r="MWD2324" s="58"/>
      <c r="MWE2324" s="58"/>
      <c r="MWF2324" s="58"/>
      <c r="MWG2324" s="58"/>
      <c r="MWH2324" s="58"/>
      <c r="MWI2324" s="58"/>
      <c r="MWJ2324" s="58"/>
      <c r="MWK2324" s="58"/>
      <c r="MWL2324" s="58"/>
      <c r="MWM2324" s="58"/>
      <c r="MWN2324" s="58"/>
      <c r="MWO2324" s="58"/>
      <c r="MWP2324" s="58"/>
      <c r="MWQ2324" s="58"/>
      <c r="MWR2324" s="58"/>
      <c r="MWS2324" s="58"/>
      <c r="MWT2324" s="58"/>
      <c r="MWU2324" s="58"/>
      <c r="MWV2324" s="58"/>
      <c r="MWW2324" s="58"/>
      <c r="MWX2324" s="58"/>
      <c r="MWY2324" s="58"/>
      <c r="MWZ2324" s="58"/>
      <c r="MXA2324" s="58"/>
      <c r="MXB2324" s="58"/>
      <c r="MXC2324" s="58"/>
      <c r="MXD2324" s="58"/>
      <c r="MXE2324" s="58"/>
      <c r="MXF2324" s="58"/>
      <c r="MXG2324" s="58"/>
      <c r="MXH2324" s="58"/>
      <c r="MXI2324" s="58"/>
      <c r="MXJ2324" s="58"/>
      <c r="MXK2324" s="58"/>
      <c r="MXL2324" s="58"/>
      <c r="MXM2324" s="58"/>
      <c r="MXN2324" s="58"/>
      <c r="MXO2324" s="58"/>
      <c r="MXP2324" s="58"/>
      <c r="MXQ2324" s="58"/>
      <c r="MXR2324" s="58"/>
      <c r="MXS2324" s="58"/>
      <c r="MXT2324" s="58"/>
      <c r="MXU2324" s="58"/>
      <c r="MXV2324" s="58"/>
      <c r="MXW2324" s="58"/>
      <c r="MXX2324" s="58"/>
      <c r="MXY2324" s="58"/>
      <c r="MXZ2324" s="58"/>
      <c r="MYA2324" s="58"/>
      <c r="MYB2324" s="58"/>
      <c r="MYC2324" s="58"/>
      <c r="MYD2324" s="58"/>
      <c r="MYE2324" s="58"/>
      <c r="MYF2324" s="58"/>
      <c r="MYG2324" s="58"/>
      <c r="MYH2324" s="58"/>
      <c r="MYI2324" s="58"/>
      <c r="MYJ2324" s="58"/>
      <c r="MYK2324" s="58"/>
      <c r="MYL2324" s="58"/>
      <c r="MYM2324" s="58"/>
      <c r="MYN2324" s="58"/>
      <c r="MYO2324" s="58"/>
      <c r="MYP2324" s="58"/>
      <c r="MYQ2324" s="58"/>
      <c r="MYR2324" s="58"/>
      <c r="MYS2324" s="58"/>
      <c r="MYT2324" s="58"/>
      <c r="MYU2324" s="58"/>
      <c r="MYV2324" s="58"/>
      <c r="MYW2324" s="58"/>
      <c r="MYX2324" s="58"/>
      <c r="MYY2324" s="58"/>
      <c r="MYZ2324" s="58"/>
      <c r="MZA2324" s="58"/>
      <c r="MZB2324" s="58"/>
      <c r="MZC2324" s="58"/>
      <c r="MZD2324" s="58"/>
      <c r="MZE2324" s="58"/>
      <c r="MZF2324" s="58"/>
      <c r="MZG2324" s="58"/>
      <c r="MZH2324" s="58"/>
      <c r="MZI2324" s="58"/>
      <c r="MZJ2324" s="58"/>
      <c r="MZK2324" s="58"/>
      <c r="MZL2324" s="58"/>
      <c r="MZM2324" s="58"/>
      <c r="MZN2324" s="58"/>
      <c r="MZO2324" s="58"/>
      <c r="MZP2324" s="58"/>
      <c r="MZQ2324" s="58"/>
      <c r="MZR2324" s="58"/>
      <c r="MZS2324" s="58"/>
      <c r="MZT2324" s="58"/>
      <c r="MZU2324" s="58"/>
      <c r="MZV2324" s="58"/>
      <c r="MZW2324" s="58"/>
      <c r="MZX2324" s="58"/>
      <c r="MZY2324" s="58"/>
      <c r="MZZ2324" s="58"/>
      <c r="NAA2324" s="58"/>
      <c r="NAB2324" s="58"/>
      <c r="NAC2324" s="58"/>
      <c r="NAD2324" s="58"/>
      <c r="NAE2324" s="58"/>
      <c r="NAF2324" s="58"/>
      <c r="NAG2324" s="58"/>
      <c r="NAH2324" s="58"/>
      <c r="NAI2324" s="58"/>
      <c r="NAJ2324" s="58"/>
      <c r="NAK2324" s="58"/>
      <c r="NAL2324" s="58"/>
      <c r="NAM2324" s="58"/>
      <c r="NAN2324" s="58"/>
      <c r="NAO2324" s="58"/>
      <c r="NAP2324" s="58"/>
      <c r="NAQ2324" s="58"/>
      <c r="NAR2324" s="58"/>
      <c r="NAS2324" s="58"/>
      <c r="NAT2324" s="58"/>
      <c r="NAU2324" s="58"/>
      <c r="NAV2324" s="58"/>
      <c r="NAW2324" s="58"/>
      <c r="NAX2324" s="58"/>
      <c r="NAY2324" s="58"/>
      <c r="NAZ2324" s="58"/>
      <c r="NBA2324" s="58"/>
      <c r="NBB2324" s="58"/>
      <c r="NBC2324" s="58"/>
      <c r="NBD2324" s="58"/>
      <c r="NBE2324" s="58"/>
      <c r="NBF2324" s="58"/>
      <c r="NBG2324" s="58"/>
      <c r="NBH2324" s="58"/>
      <c r="NBI2324" s="58"/>
      <c r="NBJ2324" s="58"/>
      <c r="NBK2324" s="58"/>
      <c r="NBL2324" s="58"/>
      <c r="NBM2324" s="58"/>
      <c r="NBN2324" s="58"/>
      <c r="NBO2324" s="58"/>
      <c r="NBP2324" s="58"/>
      <c r="NBQ2324" s="58"/>
      <c r="NBR2324" s="58"/>
      <c r="NBS2324" s="58"/>
      <c r="NBT2324" s="58"/>
      <c r="NBU2324" s="58"/>
      <c r="NBV2324" s="58"/>
      <c r="NBW2324" s="58"/>
      <c r="NBX2324" s="58"/>
      <c r="NBY2324" s="58"/>
      <c r="NBZ2324" s="58"/>
      <c r="NCA2324" s="58"/>
      <c r="NCB2324" s="58"/>
      <c r="NCC2324" s="58"/>
      <c r="NCD2324" s="58"/>
      <c r="NCE2324" s="58"/>
      <c r="NCF2324" s="58"/>
      <c r="NCG2324" s="58"/>
      <c r="NCH2324" s="58"/>
      <c r="NCI2324" s="58"/>
      <c r="NCJ2324" s="58"/>
      <c r="NCK2324" s="58"/>
      <c r="NCL2324" s="58"/>
      <c r="NCM2324" s="58"/>
      <c r="NCN2324" s="58"/>
      <c r="NCO2324" s="58"/>
      <c r="NCP2324" s="58"/>
      <c r="NCQ2324" s="58"/>
      <c r="NCR2324" s="58"/>
      <c r="NCS2324" s="58"/>
      <c r="NCT2324" s="58"/>
      <c r="NCU2324" s="58"/>
      <c r="NCV2324" s="58"/>
      <c r="NCW2324" s="58"/>
      <c r="NCX2324" s="58"/>
      <c r="NCY2324" s="58"/>
      <c r="NCZ2324" s="58"/>
      <c r="NDA2324" s="58"/>
      <c r="NDB2324" s="58"/>
      <c r="NDC2324" s="58"/>
      <c r="NDD2324" s="58"/>
      <c r="NDE2324" s="58"/>
      <c r="NDF2324" s="58"/>
      <c r="NDG2324" s="58"/>
      <c r="NDH2324" s="58"/>
      <c r="NDI2324" s="58"/>
      <c r="NDJ2324" s="58"/>
      <c r="NDK2324" s="58"/>
      <c r="NDL2324" s="58"/>
      <c r="NDM2324" s="58"/>
      <c r="NDN2324" s="58"/>
      <c r="NDO2324" s="58"/>
      <c r="NDP2324" s="58"/>
      <c r="NDQ2324" s="58"/>
      <c r="NDR2324" s="58"/>
      <c r="NDS2324" s="58"/>
      <c r="NDT2324" s="58"/>
      <c r="NDU2324" s="58"/>
      <c r="NDV2324" s="58"/>
      <c r="NDW2324" s="58"/>
      <c r="NDX2324" s="58"/>
      <c r="NDY2324" s="58"/>
      <c r="NDZ2324" s="58"/>
      <c r="NEA2324" s="58"/>
      <c r="NEB2324" s="58"/>
      <c r="NEC2324" s="58"/>
      <c r="NED2324" s="58"/>
      <c r="NEE2324" s="58"/>
      <c r="NEF2324" s="58"/>
      <c r="NEG2324" s="58"/>
      <c r="NEH2324" s="58"/>
      <c r="NEI2324" s="58"/>
      <c r="NEJ2324" s="58"/>
      <c r="NEK2324" s="58"/>
      <c r="NEL2324" s="58"/>
      <c r="NEM2324" s="58"/>
      <c r="NEN2324" s="58"/>
      <c r="NEO2324" s="58"/>
      <c r="NEP2324" s="58"/>
      <c r="NEQ2324" s="58"/>
      <c r="NER2324" s="58"/>
      <c r="NES2324" s="58"/>
      <c r="NET2324" s="58"/>
      <c r="NEU2324" s="58"/>
      <c r="NEV2324" s="58"/>
      <c r="NEW2324" s="58"/>
      <c r="NEX2324" s="58"/>
      <c r="NEY2324" s="58"/>
      <c r="NEZ2324" s="58"/>
      <c r="NFA2324" s="58"/>
      <c r="NFB2324" s="58"/>
      <c r="NFC2324" s="58"/>
      <c r="NFD2324" s="58"/>
      <c r="NFE2324" s="58"/>
      <c r="NFF2324" s="58"/>
      <c r="NFG2324" s="58"/>
      <c r="NFH2324" s="58"/>
      <c r="NFI2324" s="58"/>
      <c r="NFJ2324" s="58"/>
      <c r="NFK2324" s="58"/>
      <c r="NFL2324" s="58"/>
      <c r="NFM2324" s="58"/>
      <c r="NFN2324" s="58"/>
      <c r="NFO2324" s="58"/>
      <c r="NFP2324" s="58"/>
      <c r="NFQ2324" s="58"/>
      <c r="NFR2324" s="58"/>
      <c r="NFS2324" s="58"/>
      <c r="NFT2324" s="58"/>
      <c r="NFU2324" s="58"/>
      <c r="NFV2324" s="58"/>
      <c r="NFW2324" s="58"/>
      <c r="NFX2324" s="58"/>
      <c r="NFY2324" s="58"/>
      <c r="NFZ2324" s="58"/>
      <c r="NGA2324" s="58"/>
      <c r="NGB2324" s="58"/>
      <c r="NGC2324" s="58"/>
      <c r="NGD2324" s="58"/>
      <c r="NGE2324" s="58"/>
      <c r="NGF2324" s="58"/>
      <c r="NGG2324" s="58"/>
      <c r="NGH2324" s="58"/>
      <c r="NGI2324" s="58"/>
      <c r="NGJ2324" s="58"/>
      <c r="NGK2324" s="58"/>
      <c r="NGL2324" s="58"/>
      <c r="NGM2324" s="58"/>
      <c r="NGN2324" s="58"/>
      <c r="NGO2324" s="58"/>
      <c r="NGP2324" s="58"/>
      <c r="NGQ2324" s="58"/>
      <c r="NGR2324" s="58"/>
      <c r="NGS2324" s="58"/>
      <c r="NGT2324" s="58"/>
      <c r="NGU2324" s="58"/>
      <c r="NGV2324" s="58"/>
      <c r="NGW2324" s="58"/>
      <c r="NGX2324" s="58"/>
      <c r="NGY2324" s="58"/>
      <c r="NGZ2324" s="58"/>
      <c r="NHA2324" s="58"/>
      <c r="NHB2324" s="58"/>
      <c r="NHC2324" s="58"/>
      <c r="NHD2324" s="58"/>
      <c r="NHE2324" s="58"/>
      <c r="NHF2324" s="58"/>
      <c r="NHG2324" s="58"/>
      <c r="NHH2324" s="58"/>
      <c r="NHI2324" s="58"/>
      <c r="NHJ2324" s="58"/>
      <c r="NHK2324" s="58"/>
      <c r="NHL2324" s="58"/>
      <c r="NHM2324" s="58"/>
      <c r="NHN2324" s="58"/>
      <c r="NHO2324" s="58"/>
      <c r="NHP2324" s="58"/>
      <c r="NHQ2324" s="58"/>
      <c r="NHR2324" s="58"/>
      <c r="NHS2324" s="58"/>
      <c r="NHT2324" s="58"/>
      <c r="NHU2324" s="58"/>
      <c r="NHV2324" s="58"/>
      <c r="NHW2324" s="58"/>
      <c r="NHX2324" s="58"/>
      <c r="NHY2324" s="58"/>
      <c r="NHZ2324" s="58"/>
      <c r="NIA2324" s="58"/>
      <c r="NIB2324" s="58"/>
      <c r="NIC2324" s="58"/>
      <c r="NID2324" s="58"/>
      <c r="NIE2324" s="58"/>
      <c r="NIF2324" s="58"/>
      <c r="NIG2324" s="58"/>
      <c r="NIH2324" s="58"/>
      <c r="NII2324" s="58"/>
      <c r="NIJ2324" s="58"/>
      <c r="NIK2324" s="58"/>
      <c r="NIL2324" s="58"/>
      <c r="NIM2324" s="58"/>
      <c r="NIN2324" s="58"/>
      <c r="NIO2324" s="58"/>
      <c r="NIP2324" s="58"/>
      <c r="NIQ2324" s="58"/>
      <c r="NIR2324" s="58"/>
      <c r="NIS2324" s="58"/>
      <c r="NIT2324" s="58"/>
      <c r="NIU2324" s="58"/>
      <c r="NIV2324" s="58"/>
      <c r="NIW2324" s="58"/>
      <c r="NIX2324" s="58"/>
      <c r="NIY2324" s="58"/>
      <c r="NIZ2324" s="58"/>
      <c r="NJA2324" s="58"/>
      <c r="NJB2324" s="58"/>
      <c r="NJC2324" s="58"/>
      <c r="NJD2324" s="58"/>
      <c r="NJE2324" s="58"/>
      <c r="NJF2324" s="58"/>
      <c r="NJG2324" s="58"/>
      <c r="NJH2324" s="58"/>
      <c r="NJI2324" s="58"/>
      <c r="NJJ2324" s="58"/>
      <c r="NJK2324" s="58"/>
      <c r="NJL2324" s="58"/>
      <c r="NJM2324" s="58"/>
      <c r="NJN2324" s="58"/>
      <c r="NJO2324" s="58"/>
      <c r="NJP2324" s="58"/>
      <c r="NJQ2324" s="58"/>
      <c r="NJR2324" s="58"/>
      <c r="NJS2324" s="58"/>
      <c r="NJT2324" s="58"/>
      <c r="NJU2324" s="58"/>
      <c r="NJV2324" s="58"/>
      <c r="NJW2324" s="58"/>
      <c r="NJX2324" s="58"/>
      <c r="NJY2324" s="58"/>
      <c r="NJZ2324" s="58"/>
      <c r="NKA2324" s="58"/>
      <c r="NKB2324" s="58"/>
      <c r="NKC2324" s="58"/>
      <c r="NKD2324" s="58"/>
      <c r="NKE2324" s="58"/>
      <c r="NKF2324" s="58"/>
      <c r="NKG2324" s="58"/>
      <c r="NKH2324" s="58"/>
      <c r="NKI2324" s="58"/>
      <c r="NKJ2324" s="58"/>
      <c r="NKK2324" s="58"/>
      <c r="NKL2324" s="58"/>
      <c r="NKM2324" s="58"/>
      <c r="NKN2324" s="58"/>
      <c r="NKO2324" s="58"/>
      <c r="NKP2324" s="58"/>
      <c r="NKQ2324" s="58"/>
      <c r="NKR2324" s="58"/>
      <c r="NKS2324" s="58"/>
      <c r="NKT2324" s="58"/>
      <c r="NKU2324" s="58"/>
      <c r="NKV2324" s="58"/>
      <c r="NKW2324" s="58"/>
      <c r="NKX2324" s="58"/>
      <c r="NKY2324" s="58"/>
      <c r="NKZ2324" s="58"/>
      <c r="NLA2324" s="58"/>
      <c r="NLB2324" s="58"/>
      <c r="NLC2324" s="58"/>
      <c r="NLD2324" s="58"/>
      <c r="NLE2324" s="58"/>
      <c r="NLF2324" s="58"/>
      <c r="NLG2324" s="58"/>
      <c r="NLH2324" s="58"/>
      <c r="NLI2324" s="58"/>
      <c r="NLJ2324" s="58"/>
      <c r="NLK2324" s="58"/>
      <c r="NLL2324" s="58"/>
      <c r="NLM2324" s="58"/>
      <c r="NLN2324" s="58"/>
      <c r="NLO2324" s="58"/>
      <c r="NLP2324" s="58"/>
      <c r="NLQ2324" s="58"/>
      <c r="NLR2324" s="58"/>
      <c r="NLS2324" s="58"/>
      <c r="NLT2324" s="58"/>
      <c r="NLU2324" s="58"/>
      <c r="NLV2324" s="58"/>
      <c r="NLW2324" s="58"/>
      <c r="NLX2324" s="58"/>
      <c r="NLY2324" s="58"/>
      <c r="NLZ2324" s="58"/>
      <c r="NMA2324" s="58"/>
      <c r="NMB2324" s="58"/>
      <c r="NMC2324" s="58"/>
      <c r="NMD2324" s="58"/>
      <c r="NME2324" s="58"/>
      <c r="NMF2324" s="58"/>
      <c r="NMG2324" s="58"/>
      <c r="NMH2324" s="58"/>
      <c r="NMI2324" s="58"/>
      <c r="NMJ2324" s="58"/>
      <c r="NMK2324" s="58"/>
      <c r="NML2324" s="58"/>
      <c r="NMM2324" s="58"/>
      <c r="NMN2324" s="58"/>
      <c r="NMO2324" s="58"/>
      <c r="NMP2324" s="58"/>
      <c r="NMQ2324" s="58"/>
      <c r="NMR2324" s="58"/>
      <c r="NMS2324" s="58"/>
      <c r="NMT2324" s="58"/>
      <c r="NMU2324" s="58"/>
      <c r="NMV2324" s="58"/>
      <c r="NMW2324" s="58"/>
      <c r="NMX2324" s="58"/>
      <c r="NMY2324" s="58"/>
      <c r="NMZ2324" s="58"/>
      <c r="NNA2324" s="58"/>
      <c r="NNB2324" s="58"/>
      <c r="NNC2324" s="58"/>
      <c r="NND2324" s="58"/>
      <c r="NNE2324" s="58"/>
      <c r="NNF2324" s="58"/>
      <c r="NNG2324" s="58"/>
      <c r="NNH2324" s="58"/>
      <c r="NNI2324" s="58"/>
      <c r="NNJ2324" s="58"/>
      <c r="NNK2324" s="58"/>
      <c r="NNL2324" s="58"/>
      <c r="NNM2324" s="58"/>
      <c r="NNN2324" s="58"/>
      <c r="NNO2324" s="58"/>
      <c r="NNP2324" s="58"/>
      <c r="NNQ2324" s="58"/>
      <c r="NNR2324" s="58"/>
      <c r="NNS2324" s="58"/>
      <c r="NNT2324" s="58"/>
      <c r="NNU2324" s="58"/>
      <c r="NNV2324" s="58"/>
      <c r="NNW2324" s="58"/>
      <c r="NNX2324" s="58"/>
      <c r="NNY2324" s="58"/>
      <c r="NNZ2324" s="58"/>
      <c r="NOA2324" s="58"/>
      <c r="NOB2324" s="58"/>
      <c r="NOC2324" s="58"/>
      <c r="NOD2324" s="58"/>
      <c r="NOE2324" s="58"/>
      <c r="NOF2324" s="58"/>
      <c r="NOG2324" s="58"/>
      <c r="NOH2324" s="58"/>
      <c r="NOI2324" s="58"/>
      <c r="NOJ2324" s="58"/>
      <c r="NOK2324" s="58"/>
      <c r="NOL2324" s="58"/>
      <c r="NOM2324" s="58"/>
      <c r="NON2324" s="58"/>
      <c r="NOO2324" s="58"/>
      <c r="NOP2324" s="58"/>
      <c r="NOQ2324" s="58"/>
      <c r="NOR2324" s="58"/>
      <c r="NOS2324" s="58"/>
      <c r="NOT2324" s="58"/>
      <c r="NOU2324" s="58"/>
      <c r="NOV2324" s="58"/>
      <c r="NOW2324" s="58"/>
      <c r="NOX2324" s="58"/>
      <c r="NOY2324" s="58"/>
      <c r="NOZ2324" s="58"/>
      <c r="NPA2324" s="58"/>
      <c r="NPB2324" s="58"/>
      <c r="NPC2324" s="58"/>
      <c r="NPD2324" s="58"/>
      <c r="NPE2324" s="58"/>
      <c r="NPF2324" s="58"/>
      <c r="NPG2324" s="58"/>
      <c r="NPH2324" s="58"/>
      <c r="NPI2324" s="58"/>
      <c r="NPJ2324" s="58"/>
      <c r="NPK2324" s="58"/>
      <c r="NPL2324" s="58"/>
      <c r="NPM2324" s="58"/>
      <c r="NPN2324" s="58"/>
      <c r="NPO2324" s="58"/>
      <c r="NPP2324" s="58"/>
      <c r="NPQ2324" s="58"/>
      <c r="NPR2324" s="58"/>
      <c r="NPS2324" s="58"/>
      <c r="NPT2324" s="58"/>
      <c r="NPU2324" s="58"/>
      <c r="NPV2324" s="58"/>
      <c r="NPW2324" s="58"/>
      <c r="NPX2324" s="58"/>
      <c r="NPY2324" s="58"/>
      <c r="NPZ2324" s="58"/>
      <c r="NQA2324" s="58"/>
      <c r="NQB2324" s="58"/>
      <c r="NQC2324" s="58"/>
      <c r="NQD2324" s="58"/>
      <c r="NQE2324" s="58"/>
      <c r="NQF2324" s="58"/>
      <c r="NQG2324" s="58"/>
      <c r="NQH2324" s="58"/>
      <c r="NQI2324" s="58"/>
      <c r="NQJ2324" s="58"/>
      <c r="NQK2324" s="58"/>
      <c r="NQL2324" s="58"/>
      <c r="NQM2324" s="58"/>
      <c r="NQN2324" s="58"/>
      <c r="NQO2324" s="58"/>
      <c r="NQP2324" s="58"/>
      <c r="NQQ2324" s="58"/>
      <c r="NQR2324" s="58"/>
      <c r="NQS2324" s="58"/>
      <c r="NQT2324" s="58"/>
      <c r="NQU2324" s="58"/>
      <c r="NQV2324" s="58"/>
      <c r="NQW2324" s="58"/>
      <c r="NQX2324" s="58"/>
      <c r="NQY2324" s="58"/>
      <c r="NQZ2324" s="58"/>
      <c r="NRA2324" s="58"/>
      <c r="NRB2324" s="58"/>
      <c r="NRC2324" s="58"/>
      <c r="NRD2324" s="58"/>
      <c r="NRE2324" s="58"/>
      <c r="NRF2324" s="58"/>
      <c r="NRG2324" s="58"/>
      <c r="NRH2324" s="58"/>
      <c r="NRI2324" s="58"/>
      <c r="NRJ2324" s="58"/>
      <c r="NRK2324" s="58"/>
      <c r="NRL2324" s="58"/>
      <c r="NRM2324" s="58"/>
      <c r="NRN2324" s="58"/>
      <c r="NRO2324" s="58"/>
      <c r="NRP2324" s="58"/>
      <c r="NRQ2324" s="58"/>
      <c r="NRR2324" s="58"/>
      <c r="NRS2324" s="58"/>
      <c r="NRT2324" s="58"/>
      <c r="NRU2324" s="58"/>
      <c r="NRV2324" s="58"/>
      <c r="NRW2324" s="58"/>
      <c r="NRX2324" s="58"/>
      <c r="NRY2324" s="58"/>
      <c r="NRZ2324" s="58"/>
      <c r="NSA2324" s="58"/>
      <c r="NSB2324" s="58"/>
      <c r="NSC2324" s="58"/>
      <c r="NSD2324" s="58"/>
      <c r="NSE2324" s="58"/>
      <c r="NSF2324" s="58"/>
      <c r="NSG2324" s="58"/>
      <c r="NSH2324" s="58"/>
      <c r="NSI2324" s="58"/>
      <c r="NSJ2324" s="58"/>
      <c r="NSK2324" s="58"/>
      <c r="NSL2324" s="58"/>
      <c r="NSM2324" s="58"/>
      <c r="NSN2324" s="58"/>
      <c r="NSO2324" s="58"/>
      <c r="NSP2324" s="58"/>
      <c r="NSQ2324" s="58"/>
      <c r="NSR2324" s="58"/>
      <c r="NSS2324" s="58"/>
      <c r="NST2324" s="58"/>
      <c r="NSU2324" s="58"/>
      <c r="NSV2324" s="58"/>
      <c r="NSW2324" s="58"/>
      <c r="NSX2324" s="58"/>
      <c r="NSY2324" s="58"/>
      <c r="NSZ2324" s="58"/>
      <c r="NTA2324" s="58"/>
      <c r="NTB2324" s="58"/>
      <c r="NTC2324" s="58"/>
      <c r="NTD2324" s="58"/>
      <c r="NTE2324" s="58"/>
      <c r="NTF2324" s="58"/>
      <c r="NTG2324" s="58"/>
      <c r="NTH2324" s="58"/>
      <c r="NTI2324" s="58"/>
      <c r="NTJ2324" s="58"/>
      <c r="NTK2324" s="58"/>
      <c r="NTL2324" s="58"/>
      <c r="NTM2324" s="58"/>
      <c r="NTN2324" s="58"/>
      <c r="NTO2324" s="58"/>
      <c r="NTP2324" s="58"/>
      <c r="NTQ2324" s="58"/>
      <c r="NTR2324" s="58"/>
      <c r="NTS2324" s="58"/>
      <c r="NTT2324" s="58"/>
      <c r="NTU2324" s="58"/>
      <c r="NTV2324" s="58"/>
      <c r="NTW2324" s="58"/>
      <c r="NTX2324" s="58"/>
      <c r="NTY2324" s="58"/>
      <c r="NTZ2324" s="58"/>
      <c r="NUA2324" s="58"/>
      <c r="NUB2324" s="58"/>
      <c r="NUC2324" s="58"/>
      <c r="NUD2324" s="58"/>
      <c r="NUE2324" s="58"/>
      <c r="NUF2324" s="58"/>
      <c r="NUG2324" s="58"/>
      <c r="NUH2324" s="58"/>
      <c r="NUI2324" s="58"/>
      <c r="NUJ2324" s="58"/>
      <c r="NUK2324" s="58"/>
      <c r="NUL2324" s="58"/>
      <c r="NUM2324" s="58"/>
      <c r="NUN2324" s="58"/>
      <c r="NUO2324" s="58"/>
      <c r="NUP2324" s="58"/>
      <c r="NUQ2324" s="58"/>
      <c r="NUR2324" s="58"/>
      <c r="NUS2324" s="58"/>
      <c r="NUT2324" s="58"/>
      <c r="NUU2324" s="58"/>
      <c r="NUV2324" s="58"/>
      <c r="NUW2324" s="58"/>
      <c r="NUX2324" s="58"/>
      <c r="NUY2324" s="58"/>
      <c r="NUZ2324" s="58"/>
      <c r="NVA2324" s="58"/>
      <c r="NVB2324" s="58"/>
      <c r="NVC2324" s="58"/>
      <c r="NVD2324" s="58"/>
      <c r="NVE2324" s="58"/>
      <c r="NVF2324" s="58"/>
      <c r="NVG2324" s="58"/>
      <c r="NVH2324" s="58"/>
      <c r="NVI2324" s="58"/>
      <c r="NVJ2324" s="58"/>
      <c r="NVK2324" s="58"/>
      <c r="NVL2324" s="58"/>
      <c r="NVM2324" s="58"/>
      <c r="NVN2324" s="58"/>
      <c r="NVO2324" s="58"/>
      <c r="NVP2324" s="58"/>
      <c r="NVQ2324" s="58"/>
      <c r="NVR2324" s="58"/>
      <c r="NVS2324" s="58"/>
      <c r="NVT2324" s="58"/>
      <c r="NVU2324" s="58"/>
      <c r="NVV2324" s="58"/>
      <c r="NVW2324" s="58"/>
      <c r="NVX2324" s="58"/>
      <c r="NVY2324" s="58"/>
      <c r="NVZ2324" s="58"/>
      <c r="NWA2324" s="58"/>
      <c r="NWB2324" s="58"/>
      <c r="NWC2324" s="58"/>
      <c r="NWD2324" s="58"/>
      <c r="NWE2324" s="58"/>
      <c r="NWF2324" s="58"/>
      <c r="NWG2324" s="58"/>
      <c r="NWH2324" s="58"/>
      <c r="NWI2324" s="58"/>
      <c r="NWJ2324" s="58"/>
      <c r="NWK2324" s="58"/>
      <c r="NWL2324" s="58"/>
      <c r="NWM2324" s="58"/>
      <c r="NWN2324" s="58"/>
      <c r="NWO2324" s="58"/>
      <c r="NWP2324" s="58"/>
      <c r="NWQ2324" s="58"/>
      <c r="NWR2324" s="58"/>
      <c r="NWS2324" s="58"/>
      <c r="NWT2324" s="58"/>
      <c r="NWU2324" s="58"/>
      <c r="NWV2324" s="58"/>
      <c r="NWW2324" s="58"/>
      <c r="NWX2324" s="58"/>
      <c r="NWY2324" s="58"/>
      <c r="NWZ2324" s="58"/>
      <c r="NXA2324" s="58"/>
      <c r="NXB2324" s="58"/>
      <c r="NXC2324" s="58"/>
      <c r="NXD2324" s="58"/>
      <c r="NXE2324" s="58"/>
      <c r="NXF2324" s="58"/>
      <c r="NXG2324" s="58"/>
      <c r="NXH2324" s="58"/>
      <c r="NXI2324" s="58"/>
      <c r="NXJ2324" s="58"/>
      <c r="NXK2324" s="58"/>
      <c r="NXL2324" s="58"/>
      <c r="NXM2324" s="58"/>
      <c r="NXN2324" s="58"/>
      <c r="NXO2324" s="58"/>
      <c r="NXP2324" s="58"/>
      <c r="NXQ2324" s="58"/>
      <c r="NXR2324" s="58"/>
      <c r="NXS2324" s="58"/>
      <c r="NXT2324" s="58"/>
      <c r="NXU2324" s="58"/>
      <c r="NXV2324" s="58"/>
      <c r="NXW2324" s="58"/>
      <c r="NXX2324" s="58"/>
      <c r="NXY2324" s="58"/>
      <c r="NXZ2324" s="58"/>
      <c r="NYA2324" s="58"/>
      <c r="NYB2324" s="58"/>
      <c r="NYC2324" s="58"/>
      <c r="NYD2324" s="58"/>
      <c r="NYE2324" s="58"/>
      <c r="NYF2324" s="58"/>
      <c r="NYG2324" s="58"/>
      <c r="NYH2324" s="58"/>
      <c r="NYI2324" s="58"/>
      <c r="NYJ2324" s="58"/>
      <c r="NYK2324" s="58"/>
      <c r="NYL2324" s="58"/>
      <c r="NYM2324" s="58"/>
      <c r="NYN2324" s="58"/>
      <c r="NYO2324" s="58"/>
      <c r="NYP2324" s="58"/>
      <c r="NYQ2324" s="58"/>
      <c r="NYR2324" s="58"/>
      <c r="NYS2324" s="58"/>
      <c r="NYT2324" s="58"/>
      <c r="NYU2324" s="58"/>
      <c r="NYV2324" s="58"/>
      <c r="NYW2324" s="58"/>
      <c r="NYX2324" s="58"/>
      <c r="NYY2324" s="58"/>
      <c r="NYZ2324" s="58"/>
      <c r="NZA2324" s="58"/>
      <c r="NZB2324" s="58"/>
      <c r="NZC2324" s="58"/>
      <c r="NZD2324" s="58"/>
      <c r="NZE2324" s="58"/>
      <c r="NZF2324" s="58"/>
      <c r="NZG2324" s="58"/>
      <c r="NZH2324" s="58"/>
      <c r="NZI2324" s="58"/>
      <c r="NZJ2324" s="58"/>
      <c r="NZK2324" s="58"/>
      <c r="NZL2324" s="58"/>
      <c r="NZM2324" s="58"/>
      <c r="NZN2324" s="58"/>
      <c r="NZO2324" s="58"/>
      <c r="NZP2324" s="58"/>
      <c r="NZQ2324" s="58"/>
      <c r="NZR2324" s="58"/>
      <c r="NZS2324" s="58"/>
      <c r="NZT2324" s="58"/>
      <c r="NZU2324" s="58"/>
      <c r="NZV2324" s="58"/>
      <c r="NZW2324" s="58"/>
      <c r="NZX2324" s="58"/>
      <c r="NZY2324" s="58"/>
      <c r="NZZ2324" s="58"/>
      <c r="OAA2324" s="58"/>
      <c r="OAB2324" s="58"/>
      <c r="OAC2324" s="58"/>
      <c r="OAD2324" s="58"/>
      <c r="OAE2324" s="58"/>
      <c r="OAF2324" s="58"/>
      <c r="OAG2324" s="58"/>
      <c r="OAH2324" s="58"/>
      <c r="OAI2324" s="58"/>
      <c r="OAJ2324" s="58"/>
      <c r="OAK2324" s="58"/>
      <c r="OAL2324" s="58"/>
      <c r="OAM2324" s="58"/>
      <c r="OAN2324" s="58"/>
      <c r="OAO2324" s="58"/>
      <c r="OAP2324" s="58"/>
      <c r="OAQ2324" s="58"/>
      <c r="OAR2324" s="58"/>
      <c r="OAS2324" s="58"/>
      <c r="OAT2324" s="58"/>
      <c r="OAU2324" s="58"/>
      <c r="OAV2324" s="58"/>
      <c r="OAW2324" s="58"/>
      <c r="OAX2324" s="58"/>
      <c r="OAY2324" s="58"/>
      <c r="OAZ2324" s="58"/>
      <c r="OBA2324" s="58"/>
      <c r="OBB2324" s="58"/>
      <c r="OBC2324" s="58"/>
      <c r="OBD2324" s="58"/>
      <c r="OBE2324" s="58"/>
      <c r="OBF2324" s="58"/>
      <c r="OBG2324" s="58"/>
      <c r="OBH2324" s="58"/>
      <c r="OBI2324" s="58"/>
      <c r="OBJ2324" s="58"/>
      <c r="OBK2324" s="58"/>
      <c r="OBL2324" s="58"/>
      <c r="OBM2324" s="58"/>
      <c r="OBN2324" s="58"/>
      <c r="OBO2324" s="58"/>
      <c r="OBP2324" s="58"/>
      <c r="OBQ2324" s="58"/>
      <c r="OBR2324" s="58"/>
      <c r="OBS2324" s="58"/>
      <c r="OBT2324" s="58"/>
      <c r="OBU2324" s="58"/>
      <c r="OBV2324" s="58"/>
      <c r="OBW2324" s="58"/>
      <c r="OBX2324" s="58"/>
      <c r="OBY2324" s="58"/>
      <c r="OBZ2324" s="58"/>
      <c r="OCA2324" s="58"/>
      <c r="OCB2324" s="58"/>
      <c r="OCC2324" s="58"/>
      <c r="OCD2324" s="58"/>
      <c r="OCE2324" s="58"/>
      <c r="OCF2324" s="58"/>
      <c r="OCG2324" s="58"/>
      <c r="OCH2324" s="58"/>
      <c r="OCI2324" s="58"/>
      <c r="OCJ2324" s="58"/>
      <c r="OCK2324" s="58"/>
      <c r="OCL2324" s="58"/>
      <c r="OCM2324" s="58"/>
      <c r="OCN2324" s="58"/>
      <c r="OCO2324" s="58"/>
      <c r="OCP2324" s="58"/>
      <c r="OCQ2324" s="58"/>
      <c r="OCR2324" s="58"/>
      <c r="OCS2324" s="58"/>
      <c r="OCT2324" s="58"/>
      <c r="OCU2324" s="58"/>
      <c r="OCV2324" s="58"/>
      <c r="OCW2324" s="58"/>
      <c r="OCX2324" s="58"/>
      <c r="OCY2324" s="58"/>
      <c r="OCZ2324" s="58"/>
      <c r="ODA2324" s="58"/>
      <c r="ODB2324" s="58"/>
      <c r="ODC2324" s="58"/>
      <c r="ODD2324" s="58"/>
      <c r="ODE2324" s="58"/>
      <c r="ODF2324" s="58"/>
      <c r="ODG2324" s="58"/>
      <c r="ODH2324" s="58"/>
      <c r="ODI2324" s="58"/>
      <c r="ODJ2324" s="58"/>
      <c r="ODK2324" s="58"/>
      <c r="ODL2324" s="58"/>
      <c r="ODM2324" s="58"/>
      <c r="ODN2324" s="58"/>
      <c r="ODO2324" s="58"/>
      <c r="ODP2324" s="58"/>
      <c r="ODQ2324" s="58"/>
      <c r="ODR2324" s="58"/>
      <c r="ODS2324" s="58"/>
      <c r="ODT2324" s="58"/>
      <c r="ODU2324" s="58"/>
      <c r="ODV2324" s="58"/>
      <c r="ODW2324" s="58"/>
      <c r="ODX2324" s="58"/>
      <c r="ODY2324" s="58"/>
      <c r="ODZ2324" s="58"/>
      <c r="OEA2324" s="58"/>
      <c r="OEB2324" s="58"/>
      <c r="OEC2324" s="58"/>
      <c r="OED2324" s="58"/>
      <c r="OEE2324" s="58"/>
      <c r="OEF2324" s="58"/>
      <c r="OEG2324" s="58"/>
      <c r="OEH2324" s="58"/>
      <c r="OEI2324" s="58"/>
      <c r="OEJ2324" s="58"/>
      <c r="OEK2324" s="58"/>
      <c r="OEL2324" s="58"/>
      <c r="OEM2324" s="58"/>
      <c r="OEN2324" s="58"/>
      <c r="OEO2324" s="58"/>
      <c r="OEP2324" s="58"/>
      <c r="OEQ2324" s="58"/>
      <c r="OER2324" s="58"/>
      <c r="OES2324" s="58"/>
      <c r="OET2324" s="58"/>
      <c r="OEU2324" s="58"/>
      <c r="OEV2324" s="58"/>
      <c r="OEW2324" s="58"/>
      <c r="OEX2324" s="58"/>
      <c r="OEY2324" s="58"/>
      <c r="OEZ2324" s="58"/>
      <c r="OFA2324" s="58"/>
      <c r="OFB2324" s="58"/>
      <c r="OFC2324" s="58"/>
      <c r="OFD2324" s="58"/>
      <c r="OFE2324" s="58"/>
      <c r="OFF2324" s="58"/>
      <c r="OFG2324" s="58"/>
      <c r="OFH2324" s="58"/>
      <c r="OFI2324" s="58"/>
      <c r="OFJ2324" s="58"/>
      <c r="OFK2324" s="58"/>
      <c r="OFL2324" s="58"/>
      <c r="OFM2324" s="58"/>
      <c r="OFN2324" s="58"/>
      <c r="OFO2324" s="58"/>
      <c r="OFP2324" s="58"/>
      <c r="OFQ2324" s="58"/>
      <c r="OFR2324" s="58"/>
      <c r="OFS2324" s="58"/>
      <c r="OFT2324" s="58"/>
      <c r="OFU2324" s="58"/>
      <c r="OFV2324" s="58"/>
      <c r="OFW2324" s="58"/>
      <c r="OFX2324" s="58"/>
      <c r="OFY2324" s="58"/>
      <c r="OFZ2324" s="58"/>
      <c r="OGA2324" s="58"/>
      <c r="OGB2324" s="58"/>
      <c r="OGC2324" s="58"/>
      <c r="OGD2324" s="58"/>
      <c r="OGE2324" s="58"/>
      <c r="OGF2324" s="58"/>
      <c r="OGG2324" s="58"/>
      <c r="OGH2324" s="58"/>
      <c r="OGI2324" s="58"/>
      <c r="OGJ2324" s="58"/>
      <c r="OGK2324" s="58"/>
      <c r="OGL2324" s="58"/>
      <c r="OGM2324" s="58"/>
      <c r="OGN2324" s="58"/>
      <c r="OGO2324" s="58"/>
      <c r="OGP2324" s="58"/>
      <c r="OGQ2324" s="58"/>
      <c r="OGR2324" s="58"/>
      <c r="OGS2324" s="58"/>
      <c r="OGT2324" s="58"/>
      <c r="OGU2324" s="58"/>
      <c r="OGV2324" s="58"/>
      <c r="OGW2324" s="58"/>
      <c r="OGX2324" s="58"/>
      <c r="OGY2324" s="58"/>
      <c r="OGZ2324" s="58"/>
      <c r="OHA2324" s="58"/>
      <c r="OHB2324" s="58"/>
      <c r="OHC2324" s="58"/>
      <c r="OHD2324" s="58"/>
      <c r="OHE2324" s="58"/>
      <c r="OHF2324" s="58"/>
      <c r="OHG2324" s="58"/>
      <c r="OHH2324" s="58"/>
      <c r="OHI2324" s="58"/>
      <c r="OHJ2324" s="58"/>
      <c r="OHK2324" s="58"/>
      <c r="OHL2324" s="58"/>
      <c r="OHM2324" s="58"/>
      <c r="OHN2324" s="58"/>
      <c r="OHO2324" s="58"/>
      <c r="OHP2324" s="58"/>
      <c r="OHQ2324" s="58"/>
      <c r="OHR2324" s="58"/>
      <c r="OHS2324" s="58"/>
      <c r="OHT2324" s="58"/>
      <c r="OHU2324" s="58"/>
      <c r="OHV2324" s="58"/>
      <c r="OHW2324" s="58"/>
      <c r="OHX2324" s="58"/>
      <c r="OHY2324" s="58"/>
      <c r="OHZ2324" s="58"/>
      <c r="OIA2324" s="58"/>
      <c r="OIB2324" s="58"/>
      <c r="OIC2324" s="58"/>
      <c r="OID2324" s="58"/>
      <c r="OIE2324" s="58"/>
      <c r="OIF2324" s="58"/>
      <c r="OIG2324" s="58"/>
      <c r="OIH2324" s="58"/>
      <c r="OII2324" s="58"/>
      <c r="OIJ2324" s="58"/>
      <c r="OIK2324" s="58"/>
      <c r="OIL2324" s="58"/>
      <c r="OIM2324" s="58"/>
      <c r="OIN2324" s="58"/>
      <c r="OIO2324" s="58"/>
      <c r="OIP2324" s="58"/>
      <c r="OIQ2324" s="58"/>
      <c r="OIR2324" s="58"/>
      <c r="OIS2324" s="58"/>
      <c r="OIT2324" s="58"/>
      <c r="OIU2324" s="58"/>
      <c r="OIV2324" s="58"/>
      <c r="OIW2324" s="58"/>
      <c r="OIX2324" s="58"/>
      <c r="OIY2324" s="58"/>
      <c r="OIZ2324" s="58"/>
      <c r="OJA2324" s="58"/>
      <c r="OJB2324" s="58"/>
      <c r="OJC2324" s="58"/>
      <c r="OJD2324" s="58"/>
      <c r="OJE2324" s="58"/>
      <c r="OJF2324" s="58"/>
      <c r="OJG2324" s="58"/>
      <c r="OJH2324" s="58"/>
      <c r="OJI2324" s="58"/>
      <c r="OJJ2324" s="58"/>
      <c r="OJK2324" s="58"/>
      <c r="OJL2324" s="58"/>
      <c r="OJM2324" s="58"/>
      <c r="OJN2324" s="58"/>
      <c r="OJO2324" s="58"/>
      <c r="OJP2324" s="58"/>
      <c r="OJQ2324" s="58"/>
      <c r="OJR2324" s="58"/>
      <c r="OJS2324" s="58"/>
      <c r="OJT2324" s="58"/>
      <c r="OJU2324" s="58"/>
      <c r="OJV2324" s="58"/>
      <c r="OJW2324" s="58"/>
      <c r="OJX2324" s="58"/>
      <c r="OJY2324" s="58"/>
      <c r="OJZ2324" s="58"/>
      <c r="OKA2324" s="58"/>
      <c r="OKB2324" s="58"/>
      <c r="OKC2324" s="58"/>
      <c r="OKD2324" s="58"/>
      <c r="OKE2324" s="58"/>
      <c r="OKF2324" s="58"/>
      <c r="OKG2324" s="58"/>
      <c r="OKH2324" s="58"/>
      <c r="OKI2324" s="58"/>
      <c r="OKJ2324" s="58"/>
      <c r="OKK2324" s="58"/>
      <c r="OKL2324" s="58"/>
      <c r="OKM2324" s="58"/>
      <c r="OKN2324" s="58"/>
      <c r="OKO2324" s="58"/>
      <c r="OKP2324" s="58"/>
      <c r="OKQ2324" s="58"/>
      <c r="OKR2324" s="58"/>
      <c r="OKS2324" s="58"/>
      <c r="OKT2324" s="58"/>
      <c r="OKU2324" s="58"/>
      <c r="OKV2324" s="58"/>
      <c r="OKW2324" s="58"/>
      <c r="OKX2324" s="58"/>
      <c r="OKY2324" s="58"/>
      <c r="OKZ2324" s="58"/>
      <c r="OLA2324" s="58"/>
      <c r="OLB2324" s="58"/>
      <c r="OLC2324" s="58"/>
      <c r="OLD2324" s="58"/>
      <c r="OLE2324" s="58"/>
      <c r="OLF2324" s="58"/>
      <c r="OLG2324" s="58"/>
      <c r="OLH2324" s="58"/>
      <c r="OLI2324" s="58"/>
      <c r="OLJ2324" s="58"/>
      <c r="OLK2324" s="58"/>
      <c r="OLL2324" s="58"/>
      <c r="OLM2324" s="58"/>
      <c r="OLN2324" s="58"/>
      <c r="OLO2324" s="58"/>
      <c r="OLP2324" s="58"/>
      <c r="OLQ2324" s="58"/>
      <c r="OLR2324" s="58"/>
      <c r="OLS2324" s="58"/>
      <c r="OLT2324" s="58"/>
      <c r="OLU2324" s="58"/>
      <c r="OLV2324" s="58"/>
      <c r="OLW2324" s="58"/>
      <c r="OLX2324" s="58"/>
      <c r="OLY2324" s="58"/>
      <c r="OLZ2324" s="58"/>
      <c r="OMA2324" s="58"/>
      <c r="OMB2324" s="58"/>
      <c r="OMC2324" s="58"/>
      <c r="OMD2324" s="58"/>
      <c r="OME2324" s="58"/>
      <c r="OMF2324" s="58"/>
      <c r="OMG2324" s="58"/>
      <c r="OMH2324" s="58"/>
      <c r="OMI2324" s="58"/>
      <c r="OMJ2324" s="58"/>
      <c r="OMK2324" s="58"/>
      <c r="OML2324" s="58"/>
      <c r="OMM2324" s="58"/>
      <c r="OMN2324" s="58"/>
      <c r="OMO2324" s="58"/>
      <c r="OMP2324" s="58"/>
      <c r="OMQ2324" s="58"/>
      <c r="OMR2324" s="58"/>
      <c r="OMS2324" s="58"/>
      <c r="OMT2324" s="58"/>
      <c r="OMU2324" s="58"/>
      <c r="OMV2324" s="58"/>
      <c r="OMW2324" s="58"/>
      <c r="OMX2324" s="58"/>
      <c r="OMY2324" s="58"/>
      <c r="OMZ2324" s="58"/>
      <c r="ONA2324" s="58"/>
      <c r="ONB2324" s="58"/>
      <c r="ONC2324" s="58"/>
      <c r="OND2324" s="58"/>
      <c r="ONE2324" s="58"/>
      <c r="ONF2324" s="58"/>
      <c r="ONG2324" s="58"/>
      <c r="ONH2324" s="58"/>
      <c r="ONI2324" s="58"/>
      <c r="ONJ2324" s="58"/>
      <c r="ONK2324" s="58"/>
      <c r="ONL2324" s="58"/>
      <c r="ONM2324" s="58"/>
      <c r="ONN2324" s="58"/>
      <c r="ONO2324" s="58"/>
      <c r="ONP2324" s="58"/>
      <c r="ONQ2324" s="58"/>
      <c r="ONR2324" s="58"/>
      <c r="ONS2324" s="58"/>
      <c r="ONT2324" s="58"/>
      <c r="ONU2324" s="58"/>
      <c r="ONV2324" s="58"/>
      <c r="ONW2324" s="58"/>
      <c r="ONX2324" s="58"/>
      <c r="ONY2324" s="58"/>
      <c r="ONZ2324" s="58"/>
      <c r="OOA2324" s="58"/>
      <c r="OOB2324" s="58"/>
      <c r="OOC2324" s="58"/>
      <c r="OOD2324" s="58"/>
      <c r="OOE2324" s="58"/>
      <c r="OOF2324" s="58"/>
      <c r="OOG2324" s="58"/>
      <c r="OOH2324" s="58"/>
      <c r="OOI2324" s="58"/>
      <c r="OOJ2324" s="58"/>
      <c r="OOK2324" s="58"/>
      <c r="OOL2324" s="58"/>
      <c r="OOM2324" s="58"/>
      <c r="OON2324" s="58"/>
      <c r="OOO2324" s="58"/>
      <c r="OOP2324" s="58"/>
      <c r="OOQ2324" s="58"/>
      <c r="OOR2324" s="58"/>
      <c r="OOS2324" s="58"/>
      <c r="OOT2324" s="58"/>
      <c r="OOU2324" s="58"/>
      <c r="OOV2324" s="58"/>
      <c r="OOW2324" s="58"/>
      <c r="OOX2324" s="58"/>
      <c r="OOY2324" s="58"/>
      <c r="OOZ2324" s="58"/>
      <c r="OPA2324" s="58"/>
      <c r="OPB2324" s="58"/>
      <c r="OPC2324" s="58"/>
      <c r="OPD2324" s="58"/>
      <c r="OPE2324" s="58"/>
      <c r="OPF2324" s="58"/>
      <c r="OPG2324" s="58"/>
      <c r="OPH2324" s="58"/>
      <c r="OPI2324" s="58"/>
      <c r="OPJ2324" s="58"/>
      <c r="OPK2324" s="58"/>
      <c r="OPL2324" s="58"/>
      <c r="OPM2324" s="58"/>
      <c r="OPN2324" s="58"/>
      <c r="OPO2324" s="58"/>
      <c r="OPP2324" s="58"/>
      <c r="OPQ2324" s="58"/>
      <c r="OPR2324" s="58"/>
      <c r="OPS2324" s="58"/>
      <c r="OPT2324" s="58"/>
      <c r="OPU2324" s="58"/>
      <c r="OPV2324" s="58"/>
      <c r="OPW2324" s="58"/>
      <c r="OPX2324" s="58"/>
      <c r="OPY2324" s="58"/>
      <c r="OPZ2324" s="58"/>
      <c r="OQA2324" s="58"/>
      <c r="OQB2324" s="58"/>
      <c r="OQC2324" s="58"/>
      <c r="OQD2324" s="58"/>
      <c r="OQE2324" s="58"/>
      <c r="OQF2324" s="58"/>
      <c r="OQG2324" s="58"/>
      <c r="OQH2324" s="58"/>
      <c r="OQI2324" s="58"/>
      <c r="OQJ2324" s="58"/>
      <c r="OQK2324" s="58"/>
      <c r="OQL2324" s="58"/>
      <c r="OQM2324" s="58"/>
      <c r="OQN2324" s="58"/>
      <c r="OQO2324" s="58"/>
      <c r="OQP2324" s="58"/>
      <c r="OQQ2324" s="58"/>
      <c r="OQR2324" s="58"/>
      <c r="OQS2324" s="58"/>
      <c r="OQT2324" s="58"/>
      <c r="OQU2324" s="58"/>
      <c r="OQV2324" s="58"/>
      <c r="OQW2324" s="58"/>
      <c r="OQX2324" s="58"/>
      <c r="OQY2324" s="58"/>
      <c r="OQZ2324" s="58"/>
      <c r="ORA2324" s="58"/>
      <c r="ORB2324" s="58"/>
      <c r="ORC2324" s="58"/>
      <c r="ORD2324" s="58"/>
      <c r="ORE2324" s="58"/>
      <c r="ORF2324" s="58"/>
      <c r="ORG2324" s="58"/>
      <c r="ORH2324" s="58"/>
      <c r="ORI2324" s="58"/>
      <c r="ORJ2324" s="58"/>
      <c r="ORK2324" s="58"/>
      <c r="ORL2324" s="58"/>
      <c r="ORM2324" s="58"/>
      <c r="ORN2324" s="58"/>
      <c r="ORO2324" s="58"/>
      <c r="ORP2324" s="58"/>
      <c r="ORQ2324" s="58"/>
      <c r="ORR2324" s="58"/>
      <c r="ORS2324" s="58"/>
      <c r="ORT2324" s="58"/>
      <c r="ORU2324" s="58"/>
      <c r="ORV2324" s="58"/>
      <c r="ORW2324" s="58"/>
      <c r="ORX2324" s="58"/>
      <c r="ORY2324" s="58"/>
      <c r="ORZ2324" s="58"/>
      <c r="OSA2324" s="58"/>
      <c r="OSB2324" s="58"/>
      <c r="OSC2324" s="58"/>
      <c r="OSD2324" s="58"/>
      <c r="OSE2324" s="58"/>
      <c r="OSF2324" s="58"/>
      <c r="OSG2324" s="58"/>
      <c r="OSH2324" s="58"/>
      <c r="OSI2324" s="58"/>
      <c r="OSJ2324" s="58"/>
      <c r="OSK2324" s="58"/>
      <c r="OSL2324" s="58"/>
      <c r="OSM2324" s="58"/>
      <c r="OSN2324" s="58"/>
      <c r="OSO2324" s="58"/>
      <c r="OSP2324" s="58"/>
      <c r="OSQ2324" s="58"/>
      <c r="OSR2324" s="58"/>
      <c r="OSS2324" s="58"/>
      <c r="OST2324" s="58"/>
      <c r="OSU2324" s="58"/>
      <c r="OSV2324" s="58"/>
      <c r="OSW2324" s="58"/>
      <c r="OSX2324" s="58"/>
      <c r="OSY2324" s="58"/>
      <c r="OSZ2324" s="58"/>
      <c r="OTA2324" s="58"/>
      <c r="OTB2324" s="58"/>
      <c r="OTC2324" s="58"/>
      <c r="OTD2324" s="58"/>
      <c r="OTE2324" s="58"/>
      <c r="OTF2324" s="58"/>
      <c r="OTG2324" s="58"/>
      <c r="OTH2324" s="58"/>
      <c r="OTI2324" s="58"/>
      <c r="OTJ2324" s="58"/>
      <c r="OTK2324" s="58"/>
      <c r="OTL2324" s="58"/>
      <c r="OTM2324" s="58"/>
      <c r="OTN2324" s="58"/>
      <c r="OTO2324" s="58"/>
      <c r="OTP2324" s="58"/>
      <c r="OTQ2324" s="58"/>
      <c r="OTR2324" s="58"/>
      <c r="OTS2324" s="58"/>
      <c r="OTT2324" s="58"/>
      <c r="OTU2324" s="58"/>
      <c r="OTV2324" s="58"/>
      <c r="OTW2324" s="58"/>
      <c r="OTX2324" s="58"/>
      <c r="OTY2324" s="58"/>
      <c r="OTZ2324" s="58"/>
      <c r="OUA2324" s="58"/>
      <c r="OUB2324" s="58"/>
      <c r="OUC2324" s="58"/>
      <c r="OUD2324" s="58"/>
      <c r="OUE2324" s="58"/>
      <c r="OUF2324" s="58"/>
      <c r="OUG2324" s="58"/>
      <c r="OUH2324" s="58"/>
      <c r="OUI2324" s="58"/>
      <c r="OUJ2324" s="58"/>
      <c r="OUK2324" s="58"/>
      <c r="OUL2324" s="58"/>
      <c r="OUM2324" s="58"/>
      <c r="OUN2324" s="58"/>
      <c r="OUO2324" s="58"/>
      <c r="OUP2324" s="58"/>
      <c r="OUQ2324" s="58"/>
      <c r="OUR2324" s="58"/>
      <c r="OUS2324" s="58"/>
      <c r="OUT2324" s="58"/>
      <c r="OUU2324" s="58"/>
      <c r="OUV2324" s="58"/>
      <c r="OUW2324" s="58"/>
      <c r="OUX2324" s="58"/>
      <c r="OUY2324" s="58"/>
      <c r="OUZ2324" s="58"/>
      <c r="OVA2324" s="58"/>
      <c r="OVB2324" s="58"/>
      <c r="OVC2324" s="58"/>
      <c r="OVD2324" s="58"/>
      <c r="OVE2324" s="58"/>
      <c r="OVF2324" s="58"/>
      <c r="OVG2324" s="58"/>
      <c r="OVH2324" s="58"/>
      <c r="OVI2324" s="58"/>
      <c r="OVJ2324" s="58"/>
      <c r="OVK2324" s="58"/>
      <c r="OVL2324" s="58"/>
      <c r="OVM2324" s="58"/>
      <c r="OVN2324" s="58"/>
      <c r="OVO2324" s="58"/>
      <c r="OVP2324" s="58"/>
      <c r="OVQ2324" s="58"/>
      <c r="OVR2324" s="58"/>
      <c r="OVS2324" s="58"/>
      <c r="OVT2324" s="58"/>
      <c r="OVU2324" s="58"/>
      <c r="OVV2324" s="58"/>
      <c r="OVW2324" s="58"/>
      <c r="OVX2324" s="58"/>
      <c r="OVY2324" s="58"/>
      <c r="OVZ2324" s="58"/>
      <c r="OWA2324" s="58"/>
      <c r="OWB2324" s="58"/>
      <c r="OWC2324" s="58"/>
      <c r="OWD2324" s="58"/>
      <c r="OWE2324" s="58"/>
      <c r="OWF2324" s="58"/>
      <c r="OWG2324" s="58"/>
      <c r="OWH2324" s="58"/>
      <c r="OWI2324" s="58"/>
      <c r="OWJ2324" s="58"/>
      <c r="OWK2324" s="58"/>
      <c r="OWL2324" s="58"/>
      <c r="OWM2324" s="58"/>
      <c r="OWN2324" s="58"/>
      <c r="OWO2324" s="58"/>
      <c r="OWP2324" s="58"/>
      <c r="OWQ2324" s="58"/>
      <c r="OWR2324" s="58"/>
      <c r="OWS2324" s="58"/>
      <c r="OWT2324" s="58"/>
      <c r="OWU2324" s="58"/>
      <c r="OWV2324" s="58"/>
      <c r="OWW2324" s="58"/>
      <c r="OWX2324" s="58"/>
      <c r="OWY2324" s="58"/>
      <c r="OWZ2324" s="58"/>
      <c r="OXA2324" s="58"/>
      <c r="OXB2324" s="58"/>
      <c r="OXC2324" s="58"/>
      <c r="OXD2324" s="58"/>
      <c r="OXE2324" s="58"/>
      <c r="OXF2324" s="58"/>
      <c r="OXG2324" s="58"/>
      <c r="OXH2324" s="58"/>
      <c r="OXI2324" s="58"/>
      <c r="OXJ2324" s="58"/>
      <c r="OXK2324" s="58"/>
      <c r="OXL2324" s="58"/>
      <c r="OXM2324" s="58"/>
      <c r="OXN2324" s="58"/>
      <c r="OXO2324" s="58"/>
      <c r="OXP2324" s="58"/>
      <c r="OXQ2324" s="58"/>
      <c r="OXR2324" s="58"/>
      <c r="OXS2324" s="58"/>
      <c r="OXT2324" s="58"/>
      <c r="OXU2324" s="58"/>
      <c r="OXV2324" s="58"/>
      <c r="OXW2324" s="58"/>
      <c r="OXX2324" s="58"/>
      <c r="OXY2324" s="58"/>
      <c r="OXZ2324" s="58"/>
      <c r="OYA2324" s="58"/>
      <c r="OYB2324" s="58"/>
      <c r="OYC2324" s="58"/>
      <c r="OYD2324" s="58"/>
      <c r="OYE2324" s="58"/>
      <c r="OYF2324" s="58"/>
      <c r="OYG2324" s="58"/>
      <c r="OYH2324" s="58"/>
      <c r="OYI2324" s="58"/>
      <c r="OYJ2324" s="58"/>
      <c r="OYK2324" s="58"/>
      <c r="OYL2324" s="58"/>
      <c r="OYM2324" s="58"/>
      <c r="OYN2324" s="58"/>
      <c r="OYO2324" s="58"/>
      <c r="OYP2324" s="58"/>
      <c r="OYQ2324" s="58"/>
      <c r="OYR2324" s="58"/>
      <c r="OYS2324" s="58"/>
      <c r="OYT2324" s="58"/>
      <c r="OYU2324" s="58"/>
      <c r="OYV2324" s="58"/>
      <c r="OYW2324" s="58"/>
      <c r="OYX2324" s="58"/>
      <c r="OYY2324" s="58"/>
      <c r="OYZ2324" s="58"/>
      <c r="OZA2324" s="58"/>
      <c r="OZB2324" s="58"/>
      <c r="OZC2324" s="58"/>
      <c r="OZD2324" s="58"/>
      <c r="OZE2324" s="58"/>
      <c r="OZF2324" s="58"/>
      <c r="OZG2324" s="58"/>
      <c r="OZH2324" s="58"/>
      <c r="OZI2324" s="58"/>
      <c r="OZJ2324" s="58"/>
      <c r="OZK2324" s="58"/>
      <c r="OZL2324" s="58"/>
      <c r="OZM2324" s="58"/>
      <c r="OZN2324" s="58"/>
      <c r="OZO2324" s="58"/>
      <c r="OZP2324" s="58"/>
      <c r="OZQ2324" s="58"/>
      <c r="OZR2324" s="58"/>
      <c r="OZS2324" s="58"/>
      <c r="OZT2324" s="58"/>
      <c r="OZU2324" s="58"/>
      <c r="OZV2324" s="58"/>
      <c r="OZW2324" s="58"/>
      <c r="OZX2324" s="58"/>
      <c r="OZY2324" s="58"/>
      <c r="OZZ2324" s="58"/>
      <c r="PAA2324" s="58"/>
      <c r="PAB2324" s="58"/>
      <c r="PAC2324" s="58"/>
      <c r="PAD2324" s="58"/>
      <c r="PAE2324" s="58"/>
      <c r="PAF2324" s="58"/>
      <c r="PAG2324" s="58"/>
      <c r="PAH2324" s="58"/>
      <c r="PAI2324" s="58"/>
      <c r="PAJ2324" s="58"/>
      <c r="PAK2324" s="58"/>
      <c r="PAL2324" s="58"/>
      <c r="PAM2324" s="58"/>
      <c r="PAN2324" s="58"/>
      <c r="PAO2324" s="58"/>
      <c r="PAP2324" s="58"/>
      <c r="PAQ2324" s="58"/>
      <c r="PAR2324" s="58"/>
      <c r="PAS2324" s="58"/>
      <c r="PAT2324" s="58"/>
      <c r="PAU2324" s="58"/>
      <c r="PAV2324" s="58"/>
      <c r="PAW2324" s="58"/>
      <c r="PAX2324" s="58"/>
      <c r="PAY2324" s="58"/>
      <c r="PAZ2324" s="58"/>
      <c r="PBA2324" s="58"/>
      <c r="PBB2324" s="58"/>
      <c r="PBC2324" s="58"/>
      <c r="PBD2324" s="58"/>
      <c r="PBE2324" s="58"/>
      <c r="PBF2324" s="58"/>
      <c r="PBG2324" s="58"/>
      <c r="PBH2324" s="58"/>
      <c r="PBI2324" s="58"/>
      <c r="PBJ2324" s="58"/>
      <c r="PBK2324" s="58"/>
      <c r="PBL2324" s="58"/>
      <c r="PBM2324" s="58"/>
      <c r="PBN2324" s="58"/>
      <c r="PBO2324" s="58"/>
      <c r="PBP2324" s="58"/>
      <c r="PBQ2324" s="58"/>
      <c r="PBR2324" s="58"/>
      <c r="PBS2324" s="58"/>
      <c r="PBT2324" s="58"/>
      <c r="PBU2324" s="58"/>
      <c r="PBV2324" s="58"/>
      <c r="PBW2324" s="58"/>
      <c r="PBX2324" s="58"/>
      <c r="PBY2324" s="58"/>
      <c r="PBZ2324" s="58"/>
      <c r="PCA2324" s="58"/>
      <c r="PCB2324" s="58"/>
      <c r="PCC2324" s="58"/>
      <c r="PCD2324" s="58"/>
      <c r="PCE2324" s="58"/>
      <c r="PCF2324" s="58"/>
      <c r="PCG2324" s="58"/>
      <c r="PCH2324" s="58"/>
      <c r="PCI2324" s="58"/>
      <c r="PCJ2324" s="58"/>
      <c r="PCK2324" s="58"/>
      <c r="PCL2324" s="58"/>
      <c r="PCM2324" s="58"/>
      <c r="PCN2324" s="58"/>
      <c r="PCO2324" s="58"/>
      <c r="PCP2324" s="58"/>
      <c r="PCQ2324" s="58"/>
      <c r="PCR2324" s="58"/>
      <c r="PCS2324" s="58"/>
      <c r="PCT2324" s="58"/>
      <c r="PCU2324" s="58"/>
      <c r="PCV2324" s="58"/>
      <c r="PCW2324" s="58"/>
      <c r="PCX2324" s="58"/>
      <c r="PCY2324" s="58"/>
      <c r="PCZ2324" s="58"/>
      <c r="PDA2324" s="58"/>
      <c r="PDB2324" s="58"/>
      <c r="PDC2324" s="58"/>
      <c r="PDD2324" s="58"/>
      <c r="PDE2324" s="58"/>
      <c r="PDF2324" s="58"/>
      <c r="PDG2324" s="58"/>
      <c r="PDH2324" s="58"/>
      <c r="PDI2324" s="58"/>
      <c r="PDJ2324" s="58"/>
      <c r="PDK2324" s="58"/>
      <c r="PDL2324" s="58"/>
      <c r="PDM2324" s="58"/>
      <c r="PDN2324" s="58"/>
      <c r="PDO2324" s="58"/>
      <c r="PDP2324" s="58"/>
      <c r="PDQ2324" s="58"/>
      <c r="PDR2324" s="58"/>
      <c r="PDS2324" s="58"/>
      <c r="PDT2324" s="58"/>
      <c r="PDU2324" s="58"/>
      <c r="PDV2324" s="58"/>
      <c r="PDW2324" s="58"/>
      <c r="PDX2324" s="58"/>
      <c r="PDY2324" s="58"/>
      <c r="PDZ2324" s="58"/>
      <c r="PEA2324" s="58"/>
      <c r="PEB2324" s="58"/>
      <c r="PEC2324" s="58"/>
      <c r="PED2324" s="58"/>
      <c r="PEE2324" s="58"/>
      <c r="PEF2324" s="58"/>
      <c r="PEG2324" s="58"/>
      <c r="PEH2324" s="58"/>
      <c r="PEI2324" s="58"/>
      <c r="PEJ2324" s="58"/>
      <c r="PEK2324" s="58"/>
      <c r="PEL2324" s="58"/>
      <c r="PEM2324" s="58"/>
      <c r="PEN2324" s="58"/>
      <c r="PEO2324" s="58"/>
      <c r="PEP2324" s="58"/>
      <c r="PEQ2324" s="58"/>
      <c r="PER2324" s="58"/>
      <c r="PES2324" s="58"/>
      <c r="PET2324" s="58"/>
      <c r="PEU2324" s="58"/>
      <c r="PEV2324" s="58"/>
      <c r="PEW2324" s="58"/>
      <c r="PEX2324" s="58"/>
      <c r="PEY2324" s="58"/>
      <c r="PEZ2324" s="58"/>
      <c r="PFA2324" s="58"/>
      <c r="PFB2324" s="58"/>
      <c r="PFC2324" s="58"/>
      <c r="PFD2324" s="58"/>
      <c r="PFE2324" s="58"/>
      <c r="PFF2324" s="58"/>
      <c r="PFG2324" s="58"/>
      <c r="PFH2324" s="58"/>
      <c r="PFI2324" s="58"/>
      <c r="PFJ2324" s="58"/>
      <c r="PFK2324" s="58"/>
      <c r="PFL2324" s="58"/>
      <c r="PFM2324" s="58"/>
      <c r="PFN2324" s="58"/>
      <c r="PFO2324" s="58"/>
      <c r="PFP2324" s="58"/>
      <c r="PFQ2324" s="58"/>
      <c r="PFR2324" s="58"/>
      <c r="PFS2324" s="58"/>
      <c r="PFT2324" s="58"/>
      <c r="PFU2324" s="58"/>
      <c r="PFV2324" s="58"/>
      <c r="PFW2324" s="58"/>
      <c r="PFX2324" s="58"/>
      <c r="PFY2324" s="58"/>
      <c r="PFZ2324" s="58"/>
      <c r="PGA2324" s="58"/>
      <c r="PGB2324" s="58"/>
      <c r="PGC2324" s="58"/>
      <c r="PGD2324" s="58"/>
      <c r="PGE2324" s="58"/>
      <c r="PGF2324" s="58"/>
      <c r="PGG2324" s="58"/>
      <c r="PGH2324" s="58"/>
      <c r="PGI2324" s="58"/>
      <c r="PGJ2324" s="58"/>
      <c r="PGK2324" s="58"/>
      <c r="PGL2324" s="58"/>
      <c r="PGM2324" s="58"/>
      <c r="PGN2324" s="58"/>
      <c r="PGO2324" s="58"/>
      <c r="PGP2324" s="58"/>
      <c r="PGQ2324" s="58"/>
      <c r="PGR2324" s="58"/>
      <c r="PGS2324" s="58"/>
      <c r="PGT2324" s="58"/>
      <c r="PGU2324" s="58"/>
      <c r="PGV2324" s="58"/>
      <c r="PGW2324" s="58"/>
      <c r="PGX2324" s="58"/>
      <c r="PGY2324" s="58"/>
      <c r="PGZ2324" s="58"/>
      <c r="PHA2324" s="58"/>
      <c r="PHB2324" s="58"/>
      <c r="PHC2324" s="58"/>
      <c r="PHD2324" s="58"/>
      <c r="PHE2324" s="58"/>
      <c r="PHF2324" s="58"/>
      <c r="PHG2324" s="58"/>
      <c r="PHH2324" s="58"/>
      <c r="PHI2324" s="58"/>
      <c r="PHJ2324" s="58"/>
      <c r="PHK2324" s="58"/>
      <c r="PHL2324" s="58"/>
      <c r="PHM2324" s="58"/>
      <c r="PHN2324" s="58"/>
      <c r="PHO2324" s="58"/>
      <c r="PHP2324" s="58"/>
      <c r="PHQ2324" s="58"/>
      <c r="PHR2324" s="58"/>
      <c r="PHS2324" s="58"/>
      <c r="PHT2324" s="58"/>
      <c r="PHU2324" s="58"/>
      <c r="PHV2324" s="58"/>
      <c r="PHW2324" s="58"/>
      <c r="PHX2324" s="58"/>
      <c r="PHY2324" s="58"/>
      <c r="PHZ2324" s="58"/>
      <c r="PIA2324" s="58"/>
      <c r="PIB2324" s="58"/>
      <c r="PIC2324" s="58"/>
      <c r="PID2324" s="58"/>
      <c r="PIE2324" s="58"/>
      <c r="PIF2324" s="58"/>
      <c r="PIG2324" s="58"/>
      <c r="PIH2324" s="58"/>
      <c r="PII2324" s="58"/>
      <c r="PIJ2324" s="58"/>
      <c r="PIK2324" s="58"/>
      <c r="PIL2324" s="58"/>
      <c r="PIM2324" s="58"/>
      <c r="PIN2324" s="58"/>
      <c r="PIO2324" s="58"/>
      <c r="PIP2324" s="58"/>
      <c r="PIQ2324" s="58"/>
      <c r="PIR2324" s="58"/>
      <c r="PIS2324" s="58"/>
      <c r="PIT2324" s="58"/>
      <c r="PIU2324" s="58"/>
      <c r="PIV2324" s="58"/>
      <c r="PIW2324" s="58"/>
      <c r="PIX2324" s="58"/>
      <c r="PIY2324" s="58"/>
      <c r="PIZ2324" s="58"/>
      <c r="PJA2324" s="58"/>
      <c r="PJB2324" s="58"/>
      <c r="PJC2324" s="58"/>
      <c r="PJD2324" s="58"/>
      <c r="PJE2324" s="58"/>
      <c r="PJF2324" s="58"/>
      <c r="PJG2324" s="58"/>
      <c r="PJH2324" s="58"/>
      <c r="PJI2324" s="58"/>
      <c r="PJJ2324" s="58"/>
      <c r="PJK2324" s="58"/>
      <c r="PJL2324" s="58"/>
      <c r="PJM2324" s="58"/>
      <c r="PJN2324" s="58"/>
      <c r="PJO2324" s="58"/>
      <c r="PJP2324" s="58"/>
      <c r="PJQ2324" s="58"/>
      <c r="PJR2324" s="58"/>
      <c r="PJS2324" s="58"/>
      <c r="PJT2324" s="58"/>
      <c r="PJU2324" s="58"/>
      <c r="PJV2324" s="58"/>
      <c r="PJW2324" s="58"/>
      <c r="PJX2324" s="58"/>
      <c r="PJY2324" s="58"/>
      <c r="PJZ2324" s="58"/>
      <c r="PKA2324" s="58"/>
      <c r="PKB2324" s="58"/>
      <c r="PKC2324" s="58"/>
      <c r="PKD2324" s="58"/>
      <c r="PKE2324" s="58"/>
      <c r="PKF2324" s="58"/>
      <c r="PKG2324" s="58"/>
      <c r="PKH2324" s="58"/>
      <c r="PKI2324" s="58"/>
      <c r="PKJ2324" s="58"/>
      <c r="PKK2324" s="58"/>
      <c r="PKL2324" s="58"/>
      <c r="PKM2324" s="58"/>
      <c r="PKN2324" s="58"/>
      <c r="PKO2324" s="58"/>
      <c r="PKP2324" s="58"/>
      <c r="PKQ2324" s="58"/>
      <c r="PKR2324" s="58"/>
      <c r="PKS2324" s="58"/>
      <c r="PKT2324" s="58"/>
      <c r="PKU2324" s="58"/>
      <c r="PKV2324" s="58"/>
      <c r="PKW2324" s="58"/>
      <c r="PKX2324" s="58"/>
      <c r="PKY2324" s="58"/>
      <c r="PKZ2324" s="58"/>
      <c r="PLA2324" s="58"/>
      <c r="PLB2324" s="58"/>
      <c r="PLC2324" s="58"/>
      <c r="PLD2324" s="58"/>
      <c r="PLE2324" s="58"/>
      <c r="PLF2324" s="58"/>
      <c r="PLG2324" s="58"/>
      <c r="PLH2324" s="58"/>
      <c r="PLI2324" s="58"/>
      <c r="PLJ2324" s="58"/>
      <c r="PLK2324" s="58"/>
      <c r="PLL2324" s="58"/>
      <c r="PLM2324" s="58"/>
      <c r="PLN2324" s="58"/>
      <c r="PLO2324" s="58"/>
      <c r="PLP2324" s="58"/>
      <c r="PLQ2324" s="58"/>
      <c r="PLR2324" s="58"/>
      <c r="PLS2324" s="58"/>
      <c r="PLT2324" s="58"/>
      <c r="PLU2324" s="58"/>
      <c r="PLV2324" s="58"/>
      <c r="PLW2324" s="58"/>
      <c r="PLX2324" s="58"/>
      <c r="PLY2324" s="58"/>
      <c r="PLZ2324" s="58"/>
      <c r="PMA2324" s="58"/>
      <c r="PMB2324" s="58"/>
      <c r="PMC2324" s="58"/>
      <c r="PMD2324" s="58"/>
      <c r="PME2324" s="58"/>
      <c r="PMF2324" s="58"/>
      <c r="PMG2324" s="58"/>
      <c r="PMH2324" s="58"/>
      <c r="PMI2324" s="58"/>
      <c r="PMJ2324" s="58"/>
      <c r="PMK2324" s="58"/>
      <c r="PML2324" s="58"/>
      <c r="PMM2324" s="58"/>
      <c r="PMN2324" s="58"/>
      <c r="PMO2324" s="58"/>
      <c r="PMP2324" s="58"/>
      <c r="PMQ2324" s="58"/>
      <c r="PMR2324" s="58"/>
      <c r="PMS2324" s="58"/>
      <c r="PMT2324" s="58"/>
      <c r="PMU2324" s="58"/>
      <c r="PMV2324" s="58"/>
      <c r="PMW2324" s="58"/>
      <c r="PMX2324" s="58"/>
      <c r="PMY2324" s="58"/>
      <c r="PMZ2324" s="58"/>
      <c r="PNA2324" s="58"/>
      <c r="PNB2324" s="58"/>
      <c r="PNC2324" s="58"/>
      <c r="PND2324" s="58"/>
      <c r="PNE2324" s="58"/>
      <c r="PNF2324" s="58"/>
      <c r="PNG2324" s="58"/>
      <c r="PNH2324" s="58"/>
      <c r="PNI2324" s="58"/>
      <c r="PNJ2324" s="58"/>
      <c r="PNK2324" s="58"/>
      <c r="PNL2324" s="58"/>
      <c r="PNM2324" s="58"/>
      <c r="PNN2324" s="58"/>
      <c r="PNO2324" s="58"/>
      <c r="PNP2324" s="58"/>
      <c r="PNQ2324" s="58"/>
      <c r="PNR2324" s="58"/>
      <c r="PNS2324" s="58"/>
      <c r="PNT2324" s="58"/>
      <c r="PNU2324" s="58"/>
      <c r="PNV2324" s="58"/>
      <c r="PNW2324" s="58"/>
      <c r="PNX2324" s="58"/>
      <c r="PNY2324" s="58"/>
      <c r="PNZ2324" s="58"/>
      <c r="POA2324" s="58"/>
      <c r="POB2324" s="58"/>
      <c r="POC2324" s="58"/>
      <c r="POD2324" s="58"/>
      <c r="POE2324" s="58"/>
      <c r="POF2324" s="58"/>
      <c r="POG2324" s="58"/>
      <c r="POH2324" s="58"/>
      <c r="POI2324" s="58"/>
      <c r="POJ2324" s="58"/>
      <c r="POK2324" s="58"/>
      <c r="POL2324" s="58"/>
      <c r="POM2324" s="58"/>
      <c r="PON2324" s="58"/>
      <c r="POO2324" s="58"/>
      <c r="POP2324" s="58"/>
      <c r="POQ2324" s="58"/>
      <c r="POR2324" s="58"/>
      <c r="POS2324" s="58"/>
      <c r="POT2324" s="58"/>
      <c r="POU2324" s="58"/>
      <c r="POV2324" s="58"/>
      <c r="POW2324" s="58"/>
      <c r="POX2324" s="58"/>
      <c r="POY2324" s="58"/>
      <c r="POZ2324" s="58"/>
      <c r="PPA2324" s="58"/>
      <c r="PPB2324" s="58"/>
      <c r="PPC2324" s="58"/>
      <c r="PPD2324" s="58"/>
      <c r="PPE2324" s="58"/>
      <c r="PPF2324" s="58"/>
      <c r="PPG2324" s="58"/>
      <c r="PPH2324" s="58"/>
      <c r="PPI2324" s="58"/>
      <c r="PPJ2324" s="58"/>
      <c r="PPK2324" s="58"/>
      <c r="PPL2324" s="58"/>
      <c r="PPM2324" s="58"/>
      <c r="PPN2324" s="58"/>
      <c r="PPO2324" s="58"/>
      <c r="PPP2324" s="58"/>
      <c r="PPQ2324" s="58"/>
      <c r="PPR2324" s="58"/>
      <c r="PPS2324" s="58"/>
      <c r="PPT2324" s="58"/>
      <c r="PPU2324" s="58"/>
      <c r="PPV2324" s="58"/>
      <c r="PPW2324" s="58"/>
      <c r="PPX2324" s="58"/>
      <c r="PPY2324" s="58"/>
      <c r="PPZ2324" s="58"/>
      <c r="PQA2324" s="58"/>
      <c r="PQB2324" s="58"/>
      <c r="PQC2324" s="58"/>
      <c r="PQD2324" s="58"/>
      <c r="PQE2324" s="58"/>
      <c r="PQF2324" s="58"/>
      <c r="PQG2324" s="58"/>
      <c r="PQH2324" s="58"/>
      <c r="PQI2324" s="58"/>
      <c r="PQJ2324" s="58"/>
      <c r="PQK2324" s="58"/>
      <c r="PQL2324" s="58"/>
      <c r="PQM2324" s="58"/>
      <c r="PQN2324" s="58"/>
      <c r="PQO2324" s="58"/>
      <c r="PQP2324" s="58"/>
      <c r="PQQ2324" s="58"/>
      <c r="PQR2324" s="58"/>
      <c r="PQS2324" s="58"/>
      <c r="PQT2324" s="58"/>
      <c r="PQU2324" s="58"/>
      <c r="PQV2324" s="58"/>
      <c r="PQW2324" s="58"/>
      <c r="PQX2324" s="58"/>
      <c r="PQY2324" s="58"/>
      <c r="PQZ2324" s="58"/>
      <c r="PRA2324" s="58"/>
      <c r="PRB2324" s="58"/>
      <c r="PRC2324" s="58"/>
      <c r="PRD2324" s="58"/>
      <c r="PRE2324" s="58"/>
      <c r="PRF2324" s="58"/>
      <c r="PRG2324" s="58"/>
      <c r="PRH2324" s="58"/>
      <c r="PRI2324" s="58"/>
      <c r="PRJ2324" s="58"/>
      <c r="PRK2324" s="58"/>
      <c r="PRL2324" s="58"/>
      <c r="PRM2324" s="58"/>
      <c r="PRN2324" s="58"/>
      <c r="PRO2324" s="58"/>
      <c r="PRP2324" s="58"/>
      <c r="PRQ2324" s="58"/>
      <c r="PRR2324" s="58"/>
      <c r="PRS2324" s="58"/>
      <c r="PRT2324" s="58"/>
      <c r="PRU2324" s="58"/>
      <c r="PRV2324" s="58"/>
      <c r="PRW2324" s="58"/>
      <c r="PRX2324" s="58"/>
      <c r="PRY2324" s="58"/>
      <c r="PRZ2324" s="58"/>
      <c r="PSA2324" s="58"/>
      <c r="PSB2324" s="58"/>
      <c r="PSC2324" s="58"/>
      <c r="PSD2324" s="58"/>
      <c r="PSE2324" s="58"/>
      <c r="PSF2324" s="58"/>
      <c r="PSG2324" s="58"/>
      <c r="PSH2324" s="58"/>
      <c r="PSI2324" s="58"/>
      <c r="PSJ2324" s="58"/>
      <c r="PSK2324" s="58"/>
      <c r="PSL2324" s="58"/>
      <c r="PSM2324" s="58"/>
      <c r="PSN2324" s="58"/>
      <c r="PSO2324" s="58"/>
      <c r="PSP2324" s="58"/>
      <c r="PSQ2324" s="58"/>
      <c r="PSR2324" s="58"/>
      <c r="PSS2324" s="58"/>
      <c r="PST2324" s="58"/>
      <c r="PSU2324" s="58"/>
      <c r="PSV2324" s="58"/>
      <c r="PSW2324" s="58"/>
      <c r="PSX2324" s="58"/>
      <c r="PSY2324" s="58"/>
      <c r="PSZ2324" s="58"/>
      <c r="PTA2324" s="58"/>
      <c r="PTB2324" s="58"/>
      <c r="PTC2324" s="58"/>
      <c r="PTD2324" s="58"/>
      <c r="PTE2324" s="58"/>
      <c r="PTF2324" s="58"/>
      <c r="PTG2324" s="58"/>
      <c r="PTH2324" s="58"/>
      <c r="PTI2324" s="58"/>
      <c r="PTJ2324" s="58"/>
      <c r="PTK2324" s="58"/>
      <c r="PTL2324" s="58"/>
      <c r="PTM2324" s="58"/>
      <c r="PTN2324" s="58"/>
      <c r="PTO2324" s="58"/>
      <c r="PTP2324" s="58"/>
      <c r="PTQ2324" s="58"/>
      <c r="PTR2324" s="58"/>
      <c r="PTS2324" s="58"/>
      <c r="PTT2324" s="58"/>
      <c r="PTU2324" s="58"/>
      <c r="PTV2324" s="58"/>
      <c r="PTW2324" s="58"/>
      <c r="PTX2324" s="58"/>
      <c r="PTY2324" s="58"/>
      <c r="PTZ2324" s="58"/>
      <c r="PUA2324" s="58"/>
      <c r="PUB2324" s="58"/>
      <c r="PUC2324" s="58"/>
      <c r="PUD2324" s="58"/>
      <c r="PUE2324" s="58"/>
      <c r="PUF2324" s="58"/>
      <c r="PUG2324" s="58"/>
      <c r="PUH2324" s="58"/>
      <c r="PUI2324" s="58"/>
      <c r="PUJ2324" s="58"/>
      <c r="PUK2324" s="58"/>
      <c r="PUL2324" s="58"/>
      <c r="PUM2324" s="58"/>
      <c r="PUN2324" s="58"/>
      <c r="PUO2324" s="58"/>
      <c r="PUP2324" s="58"/>
      <c r="PUQ2324" s="58"/>
      <c r="PUR2324" s="58"/>
      <c r="PUS2324" s="58"/>
      <c r="PUT2324" s="58"/>
      <c r="PUU2324" s="58"/>
      <c r="PUV2324" s="58"/>
      <c r="PUW2324" s="58"/>
      <c r="PUX2324" s="58"/>
      <c r="PUY2324" s="58"/>
      <c r="PUZ2324" s="58"/>
      <c r="PVA2324" s="58"/>
      <c r="PVB2324" s="58"/>
      <c r="PVC2324" s="58"/>
      <c r="PVD2324" s="58"/>
      <c r="PVE2324" s="58"/>
      <c r="PVF2324" s="58"/>
      <c r="PVG2324" s="58"/>
      <c r="PVH2324" s="58"/>
      <c r="PVI2324" s="58"/>
      <c r="PVJ2324" s="58"/>
      <c r="PVK2324" s="58"/>
      <c r="PVL2324" s="58"/>
      <c r="PVM2324" s="58"/>
      <c r="PVN2324" s="58"/>
      <c r="PVO2324" s="58"/>
      <c r="PVP2324" s="58"/>
      <c r="PVQ2324" s="58"/>
      <c r="PVR2324" s="58"/>
      <c r="PVS2324" s="58"/>
      <c r="PVT2324" s="58"/>
      <c r="PVU2324" s="58"/>
      <c r="PVV2324" s="58"/>
      <c r="PVW2324" s="58"/>
      <c r="PVX2324" s="58"/>
      <c r="PVY2324" s="58"/>
      <c r="PVZ2324" s="58"/>
      <c r="PWA2324" s="58"/>
      <c r="PWB2324" s="58"/>
      <c r="PWC2324" s="58"/>
      <c r="PWD2324" s="58"/>
      <c r="PWE2324" s="58"/>
      <c r="PWF2324" s="58"/>
      <c r="PWG2324" s="58"/>
      <c r="PWH2324" s="58"/>
      <c r="PWI2324" s="58"/>
      <c r="PWJ2324" s="58"/>
      <c r="PWK2324" s="58"/>
      <c r="PWL2324" s="58"/>
      <c r="PWM2324" s="58"/>
      <c r="PWN2324" s="58"/>
      <c r="PWO2324" s="58"/>
      <c r="PWP2324" s="58"/>
      <c r="PWQ2324" s="58"/>
      <c r="PWR2324" s="58"/>
      <c r="PWS2324" s="58"/>
      <c r="PWT2324" s="58"/>
      <c r="PWU2324" s="58"/>
      <c r="PWV2324" s="58"/>
      <c r="PWW2324" s="58"/>
      <c r="PWX2324" s="58"/>
      <c r="PWY2324" s="58"/>
      <c r="PWZ2324" s="58"/>
      <c r="PXA2324" s="58"/>
      <c r="PXB2324" s="58"/>
      <c r="PXC2324" s="58"/>
      <c r="PXD2324" s="58"/>
      <c r="PXE2324" s="58"/>
      <c r="PXF2324" s="58"/>
      <c r="PXG2324" s="58"/>
      <c r="PXH2324" s="58"/>
      <c r="PXI2324" s="58"/>
      <c r="PXJ2324" s="58"/>
      <c r="PXK2324" s="58"/>
      <c r="PXL2324" s="58"/>
      <c r="PXM2324" s="58"/>
      <c r="PXN2324" s="58"/>
      <c r="PXO2324" s="58"/>
      <c r="PXP2324" s="58"/>
      <c r="PXQ2324" s="58"/>
      <c r="PXR2324" s="58"/>
      <c r="PXS2324" s="58"/>
      <c r="PXT2324" s="58"/>
      <c r="PXU2324" s="58"/>
      <c r="PXV2324" s="58"/>
      <c r="PXW2324" s="58"/>
      <c r="PXX2324" s="58"/>
      <c r="PXY2324" s="58"/>
      <c r="PXZ2324" s="58"/>
      <c r="PYA2324" s="58"/>
      <c r="PYB2324" s="58"/>
      <c r="PYC2324" s="58"/>
      <c r="PYD2324" s="58"/>
      <c r="PYE2324" s="58"/>
      <c r="PYF2324" s="58"/>
      <c r="PYG2324" s="58"/>
      <c r="PYH2324" s="58"/>
      <c r="PYI2324" s="58"/>
      <c r="PYJ2324" s="58"/>
      <c r="PYK2324" s="58"/>
      <c r="PYL2324" s="58"/>
      <c r="PYM2324" s="58"/>
      <c r="PYN2324" s="58"/>
      <c r="PYO2324" s="58"/>
      <c r="PYP2324" s="58"/>
      <c r="PYQ2324" s="58"/>
      <c r="PYR2324" s="58"/>
      <c r="PYS2324" s="58"/>
      <c r="PYT2324" s="58"/>
      <c r="PYU2324" s="58"/>
      <c r="PYV2324" s="58"/>
      <c r="PYW2324" s="58"/>
      <c r="PYX2324" s="58"/>
      <c r="PYY2324" s="58"/>
      <c r="PYZ2324" s="58"/>
      <c r="PZA2324" s="58"/>
      <c r="PZB2324" s="58"/>
      <c r="PZC2324" s="58"/>
      <c r="PZD2324" s="58"/>
      <c r="PZE2324" s="58"/>
      <c r="PZF2324" s="58"/>
      <c r="PZG2324" s="58"/>
      <c r="PZH2324" s="58"/>
      <c r="PZI2324" s="58"/>
      <c r="PZJ2324" s="58"/>
      <c r="PZK2324" s="58"/>
      <c r="PZL2324" s="58"/>
      <c r="PZM2324" s="58"/>
      <c r="PZN2324" s="58"/>
      <c r="PZO2324" s="58"/>
      <c r="PZP2324" s="58"/>
      <c r="PZQ2324" s="58"/>
      <c r="PZR2324" s="58"/>
      <c r="PZS2324" s="58"/>
      <c r="PZT2324" s="58"/>
      <c r="PZU2324" s="58"/>
      <c r="PZV2324" s="58"/>
      <c r="PZW2324" s="58"/>
      <c r="PZX2324" s="58"/>
      <c r="PZY2324" s="58"/>
      <c r="PZZ2324" s="58"/>
      <c r="QAA2324" s="58"/>
      <c r="QAB2324" s="58"/>
      <c r="QAC2324" s="58"/>
      <c r="QAD2324" s="58"/>
      <c r="QAE2324" s="58"/>
      <c r="QAF2324" s="58"/>
      <c r="QAG2324" s="58"/>
      <c r="QAH2324" s="58"/>
      <c r="QAI2324" s="58"/>
      <c r="QAJ2324" s="58"/>
      <c r="QAK2324" s="58"/>
      <c r="QAL2324" s="58"/>
      <c r="QAM2324" s="58"/>
      <c r="QAN2324" s="58"/>
      <c r="QAO2324" s="58"/>
      <c r="QAP2324" s="58"/>
      <c r="QAQ2324" s="58"/>
      <c r="QAR2324" s="58"/>
      <c r="QAS2324" s="58"/>
      <c r="QAT2324" s="58"/>
      <c r="QAU2324" s="58"/>
      <c r="QAV2324" s="58"/>
      <c r="QAW2324" s="58"/>
      <c r="QAX2324" s="58"/>
      <c r="QAY2324" s="58"/>
      <c r="QAZ2324" s="58"/>
      <c r="QBA2324" s="58"/>
      <c r="QBB2324" s="58"/>
      <c r="QBC2324" s="58"/>
      <c r="QBD2324" s="58"/>
      <c r="QBE2324" s="58"/>
      <c r="QBF2324" s="58"/>
      <c r="QBG2324" s="58"/>
      <c r="QBH2324" s="58"/>
      <c r="QBI2324" s="58"/>
      <c r="QBJ2324" s="58"/>
      <c r="QBK2324" s="58"/>
      <c r="QBL2324" s="58"/>
      <c r="QBM2324" s="58"/>
      <c r="QBN2324" s="58"/>
      <c r="QBO2324" s="58"/>
      <c r="QBP2324" s="58"/>
      <c r="QBQ2324" s="58"/>
      <c r="QBR2324" s="58"/>
      <c r="QBS2324" s="58"/>
      <c r="QBT2324" s="58"/>
      <c r="QBU2324" s="58"/>
      <c r="QBV2324" s="58"/>
      <c r="QBW2324" s="58"/>
      <c r="QBX2324" s="58"/>
      <c r="QBY2324" s="58"/>
      <c r="QBZ2324" s="58"/>
      <c r="QCA2324" s="58"/>
      <c r="QCB2324" s="58"/>
      <c r="QCC2324" s="58"/>
      <c r="QCD2324" s="58"/>
      <c r="QCE2324" s="58"/>
      <c r="QCF2324" s="58"/>
      <c r="QCG2324" s="58"/>
      <c r="QCH2324" s="58"/>
      <c r="QCI2324" s="58"/>
      <c r="QCJ2324" s="58"/>
      <c r="QCK2324" s="58"/>
      <c r="QCL2324" s="58"/>
      <c r="QCM2324" s="58"/>
      <c r="QCN2324" s="58"/>
      <c r="QCO2324" s="58"/>
      <c r="QCP2324" s="58"/>
      <c r="QCQ2324" s="58"/>
      <c r="QCR2324" s="58"/>
      <c r="QCS2324" s="58"/>
      <c r="QCT2324" s="58"/>
      <c r="QCU2324" s="58"/>
      <c r="QCV2324" s="58"/>
      <c r="QCW2324" s="58"/>
      <c r="QCX2324" s="58"/>
      <c r="QCY2324" s="58"/>
      <c r="QCZ2324" s="58"/>
      <c r="QDA2324" s="58"/>
      <c r="QDB2324" s="58"/>
      <c r="QDC2324" s="58"/>
      <c r="QDD2324" s="58"/>
      <c r="QDE2324" s="58"/>
      <c r="QDF2324" s="58"/>
      <c r="QDG2324" s="58"/>
      <c r="QDH2324" s="58"/>
      <c r="QDI2324" s="58"/>
      <c r="QDJ2324" s="58"/>
      <c r="QDK2324" s="58"/>
      <c r="QDL2324" s="58"/>
      <c r="QDM2324" s="58"/>
      <c r="QDN2324" s="58"/>
      <c r="QDO2324" s="58"/>
      <c r="QDP2324" s="58"/>
      <c r="QDQ2324" s="58"/>
      <c r="QDR2324" s="58"/>
      <c r="QDS2324" s="58"/>
      <c r="QDT2324" s="58"/>
      <c r="QDU2324" s="58"/>
      <c r="QDV2324" s="58"/>
      <c r="QDW2324" s="58"/>
      <c r="QDX2324" s="58"/>
      <c r="QDY2324" s="58"/>
      <c r="QDZ2324" s="58"/>
      <c r="QEA2324" s="58"/>
      <c r="QEB2324" s="58"/>
      <c r="QEC2324" s="58"/>
      <c r="QED2324" s="58"/>
      <c r="QEE2324" s="58"/>
      <c r="QEF2324" s="58"/>
      <c r="QEG2324" s="58"/>
      <c r="QEH2324" s="58"/>
      <c r="QEI2324" s="58"/>
      <c r="QEJ2324" s="58"/>
      <c r="QEK2324" s="58"/>
      <c r="QEL2324" s="58"/>
      <c r="QEM2324" s="58"/>
      <c r="QEN2324" s="58"/>
      <c r="QEO2324" s="58"/>
      <c r="QEP2324" s="58"/>
      <c r="QEQ2324" s="58"/>
      <c r="QER2324" s="58"/>
      <c r="QES2324" s="58"/>
      <c r="QET2324" s="58"/>
      <c r="QEU2324" s="58"/>
      <c r="QEV2324" s="58"/>
      <c r="QEW2324" s="58"/>
      <c r="QEX2324" s="58"/>
      <c r="QEY2324" s="58"/>
      <c r="QEZ2324" s="58"/>
      <c r="QFA2324" s="58"/>
      <c r="QFB2324" s="58"/>
      <c r="QFC2324" s="58"/>
      <c r="QFD2324" s="58"/>
      <c r="QFE2324" s="58"/>
      <c r="QFF2324" s="58"/>
      <c r="QFG2324" s="58"/>
      <c r="QFH2324" s="58"/>
      <c r="QFI2324" s="58"/>
      <c r="QFJ2324" s="58"/>
      <c r="QFK2324" s="58"/>
      <c r="QFL2324" s="58"/>
      <c r="QFM2324" s="58"/>
      <c r="QFN2324" s="58"/>
      <c r="QFO2324" s="58"/>
      <c r="QFP2324" s="58"/>
      <c r="QFQ2324" s="58"/>
      <c r="QFR2324" s="58"/>
      <c r="QFS2324" s="58"/>
      <c r="QFT2324" s="58"/>
      <c r="QFU2324" s="58"/>
      <c r="QFV2324" s="58"/>
      <c r="QFW2324" s="58"/>
      <c r="QFX2324" s="58"/>
      <c r="QFY2324" s="58"/>
      <c r="QFZ2324" s="58"/>
      <c r="QGA2324" s="58"/>
      <c r="QGB2324" s="58"/>
      <c r="QGC2324" s="58"/>
      <c r="QGD2324" s="58"/>
      <c r="QGE2324" s="58"/>
      <c r="QGF2324" s="58"/>
      <c r="QGG2324" s="58"/>
      <c r="QGH2324" s="58"/>
      <c r="QGI2324" s="58"/>
      <c r="QGJ2324" s="58"/>
      <c r="QGK2324" s="58"/>
      <c r="QGL2324" s="58"/>
      <c r="QGM2324" s="58"/>
      <c r="QGN2324" s="58"/>
      <c r="QGO2324" s="58"/>
      <c r="QGP2324" s="58"/>
      <c r="QGQ2324" s="58"/>
      <c r="QGR2324" s="58"/>
      <c r="QGS2324" s="58"/>
      <c r="QGT2324" s="58"/>
      <c r="QGU2324" s="58"/>
      <c r="QGV2324" s="58"/>
      <c r="QGW2324" s="58"/>
      <c r="QGX2324" s="58"/>
      <c r="QGY2324" s="58"/>
      <c r="QGZ2324" s="58"/>
      <c r="QHA2324" s="58"/>
      <c r="QHB2324" s="58"/>
      <c r="QHC2324" s="58"/>
      <c r="QHD2324" s="58"/>
      <c r="QHE2324" s="58"/>
      <c r="QHF2324" s="58"/>
      <c r="QHG2324" s="58"/>
      <c r="QHH2324" s="58"/>
      <c r="QHI2324" s="58"/>
      <c r="QHJ2324" s="58"/>
      <c r="QHK2324" s="58"/>
      <c r="QHL2324" s="58"/>
      <c r="QHM2324" s="58"/>
      <c r="QHN2324" s="58"/>
      <c r="QHO2324" s="58"/>
      <c r="QHP2324" s="58"/>
      <c r="QHQ2324" s="58"/>
      <c r="QHR2324" s="58"/>
      <c r="QHS2324" s="58"/>
      <c r="QHT2324" s="58"/>
      <c r="QHU2324" s="58"/>
      <c r="QHV2324" s="58"/>
      <c r="QHW2324" s="58"/>
      <c r="QHX2324" s="58"/>
      <c r="QHY2324" s="58"/>
      <c r="QHZ2324" s="58"/>
      <c r="QIA2324" s="58"/>
      <c r="QIB2324" s="58"/>
      <c r="QIC2324" s="58"/>
      <c r="QID2324" s="58"/>
      <c r="QIE2324" s="58"/>
      <c r="QIF2324" s="58"/>
      <c r="QIG2324" s="58"/>
      <c r="QIH2324" s="58"/>
      <c r="QII2324" s="58"/>
      <c r="QIJ2324" s="58"/>
      <c r="QIK2324" s="58"/>
      <c r="QIL2324" s="58"/>
      <c r="QIM2324" s="58"/>
      <c r="QIN2324" s="58"/>
      <c r="QIO2324" s="58"/>
      <c r="QIP2324" s="58"/>
      <c r="QIQ2324" s="58"/>
      <c r="QIR2324" s="58"/>
      <c r="QIS2324" s="58"/>
      <c r="QIT2324" s="58"/>
      <c r="QIU2324" s="58"/>
      <c r="QIV2324" s="58"/>
      <c r="QIW2324" s="58"/>
      <c r="QIX2324" s="58"/>
      <c r="QIY2324" s="58"/>
      <c r="QIZ2324" s="58"/>
      <c r="QJA2324" s="58"/>
      <c r="QJB2324" s="58"/>
      <c r="QJC2324" s="58"/>
      <c r="QJD2324" s="58"/>
      <c r="QJE2324" s="58"/>
      <c r="QJF2324" s="58"/>
      <c r="QJG2324" s="58"/>
      <c r="QJH2324" s="58"/>
      <c r="QJI2324" s="58"/>
      <c r="QJJ2324" s="58"/>
      <c r="QJK2324" s="58"/>
      <c r="QJL2324" s="58"/>
      <c r="QJM2324" s="58"/>
      <c r="QJN2324" s="58"/>
      <c r="QJO2324" s="58"/>
      <c r="QJP2324" s="58"/>
      <c r="QJQ2324" s="58"/>
      <c r="QJR2324" s="58"/>
      <c r="QJS2324" s="58"/>
      <c r="QJT2324" s="58"/>
      <c r="QJU2324" s="58"/>
      <c r="QJV2324" s="58"/>
      <c r="QJW2324" s="58"/>
      <c r="QJX2324" s="58"/>
      <c r="QJY2324" s="58"/>
      <c r="QJZ2324" s="58"/>
      <c r="QKA2324" s="58"/>
      <c r="QKB2324" s="58"/>
      <c r="QKC2324" s="58"/>
      <c r="QKD2324" s="58"/>
      <c r="QKE2324" s="58"/>
      <c r="QKF2324" s="58"/>
      <c r="QKG2324" s="58"/>
      <c r="QKH2324" s="58"/>
      <c r="QKI2324" s="58"/>
      <c r="QKJ2324" s="58"/>
      <c r="QKK2324" s="58"/>
      <c r="QKL2324" s="58"/>
      <c r="QKM2324" s="58"/>
      <c r="QKN2324" s="58"/>
      <c r="QKO2324" s="58"/>
      <c r="QKP2324" s="58"/>
      <c r="QKQ2324" s="58"/>
      <c r="QKR2324" s="58"/>
      <c r="QKS2324" s="58"/>
      <c r="QKT2324" s="58"/>
      <c r="QKU2324" s="58"/>
      <c r="QKV2324" s="58"/>
      <c r="QKW2324" s="58"/>
      <c r="QKX2324" s="58"/>
      <c r="QKY2324" s="58"/>
      <c r="QKZ2324" s="58"/>
      <c r="QLA2324" s="58"/>
      <c r="QLB2324" s="58"/>
      <c r="QLC2324" s="58"/>
      <c r="QLD2324" s="58"/>
      <c r="QLE2324" s="58"/>
      <c r="QLF2324" s="58"/>
      <c r="QLG2324" s="58"/>
      <c r="QLH2324" s="58"/>
      <c r="QLI2324" s="58"/>
      <c r="QLJ2324" s="58"/>
      <c r="QLK2324" s="58"/>
      <c r="QLL2324" s="58"/>
      <c r="QLM2324" s="58"/>
      <c r="QLN2324" s="58"/>
      <c r="QLO2324" s="58"/>
      <c r="QLP2324" s="58"/>
      <c r="QLQ2324" s="58"/>
      <c r="QLR2324" s="58"/>
      <c r="QLS2324" s="58"/>
      <c r="QLT2324" s="58"/>
      <c r="QLU2324" s="58"/>
      <c r="QLV2324" s="58"/>
      <c r="QLW2324" s="58"/>
      <c r="QLX2324" s="58"/>
      <c r="QLY2324" s="58"/>
      <c r="QLZ2324" s="58"/>
      <c r="QMA2324" s="58"/>
      <c r="QMB2324" s="58"/>
      <c r="QMC2324" s="58"/>
      <c r="QMD2324" s="58"/>
      <c r="QME2324" s="58"/>
      <c r="QMF2324" s="58"/>
      <c r="QMG2324" s="58"/>
      <c r="QMH2324" s="58"/>
      <c r="QMI2324" s="58"/>
      <c r="QMJ2324" s="58"/>
      <c r="QMK2324" s="58"/>
      <c r="QML2324" s="58"/>
      <c r="QMM2324" s="58"/>
      <c r="QMN2324" s="58"/>
      <c r="QMO2324" s="58"/>
      <c r="QMP2324" s="58"/>
      <c r="QMQ2324" s="58"/>
      <c r="QMR2324" s="58"/>
      <c r="QMS2324" s="58"/>
      <c r="QMT2324" s="58"/>
      <c r="QMU2324" s="58"/>
      <c r="QMV2324" s="58"/>
      <c r="QMW2324" s="58"/>
      <c r="QMX2324" s="58"/>
      <c r="QMY2324" s="58"/>
      <c r="QMZ2324" s="58"/>
      <c r="QNA2324" s="58"/>
      <c r="QNB2324" s="58"/>
      <c r="QNC2324" s="58"/>
      <c r="QND2324" s="58"/>
      <c r="QNE2324" s="58"/>
      <c r="QNF2324" s="58"/>
      <c r="QNG2324" s="58"/>
      <c r="QNH2324" s="58"/>
      <c r="QNI2324" s="58"/>
      <c r="QNJ2324" s="58"/>
      <c r="QNK2324" s="58"/>
      <c r="QNL2324" s="58"/>
      <c r="QNM2324" s="58"/>
      <c r="QNN2324" s="58"/>
      <c r="QNO2324" s="58"/>
      <c r="QNP2324" s="58"/>
      <c r="QNQ2324" s="58"/>
      <c r="QNR2324" s="58"/>
      <c r="QNS2324" s="58"/>
      <c r="QNT2324" s="58"/>
      <c r="QNU2324" s="58"/>
      <c r="QNV2324" s="58"/>
      <c r="QNW2324" s="58"/>
      <c r="QNX2324" s="58"/>
      <c r="QNY2324" s="58"/>
      <c r="QNZ2324" s="58"/>
      <c r="QOA2324" s="58"/>
      <c r="QOB2324" s="58"/>
      <c r="QOC2324" s="58"/>
      <c r="QOD2324" s="58"/>
      <c r="QOE2324" s="58"/>
      <c r="QOF2324" s="58"/>
      <c r="QOG2324" s="58"/>
      <c r="QOH2324" s="58"/>
      <c r="QOI2324" s="58"/>
      <c r="QOJ2324" s="58"/>
      <c r="QOK2324" s="58"/>
      <c r="QOL2324" s="58"/>
      <c r="QOM2324" s="58"/>
      <c r="QON2324" s="58"/>
      <c r="QOO2324" s="58"/>
      <c r="QOP2324" s="58"/>
      <c r="QOQ2324" s="58"/>
      <c r="QOR2324" s="58"/>
      <c r="QOS2324" s="58"/>
      <c r="QOT2324" s="58"/>
      <c r="QOU2324" s="58"/>
      <c r="QOV2324" s="58"/>
      <c r="QOW2324" s="58"/>
      <c r="QOX2324" s="58"/>
      <c r="QOY2324" s="58"/>
      <c r="QOZ2324" s="58"/>
      <c r="QPA2324" s="58"/>
      <c r="QPB2324" s="58"/>
      <c r="QPC2324" s="58"/>
      <c r="QPD2324" s="58"/>
      <c r="QPE2324" s="58"/>
      <c r="QPF2324" s="58"/>
      <c r="QPG2324" s="58"/>
      <c r="QPH2324" s="58"/>
      <c r="QPI2324" s="58"/>
      <c r="QPJ2324" s="58"/>
      <c r="QPK2324" s="58"/>
      <c r="QPL2324" s="58"/>
      <c r="QPM2324" s="58"/>
      <c r="QPN2324" s="58"/>
      <c r="QPO2324" s="58"/>
      <c r="QPP2324" s="58"/>
      <c r="QPQ2324" s="58"/>
      <c r="QPR2324" s="58"/>
      <c r="QPS2324" s="58"/>
      <c r="QPT2324" s="58"/>
      <c r="QPU2324" s="58"/>
      <c r="QPV2324" s="58"/>
      <c r="QPW2324" s="58"/>
      <c r="QPX2324" s="58"/>
      <c r="QPY2324" s="58"/>
      <c r="QPZ2324" s="58"/>
      <c r="QQA2324" s="58"/>
      <c r="QQB2324" s="58"/>
      <c r="QQC2324" s="58"/>
      <c r="QQD2324" s="58"/>
      <c r="QQE2324" s="58"/>
      <c r="QQF2324" s="58"/>
      <c r="QQG2324" s="58"/>
      <c r="QQH2324" s="58"/>
      <c r="QQI2324" s="58"/>
      <c r="QQJ2324" s="58"/>
      <c r="QQK2324" s="58"/>
      <c r="QQL2324" s="58"/>
      <c r="QQM2324" s="58"/>
      <c r="QQN2324" s="58"/>
      <c r="QQO2324" s="58"/>
      <c r="QQP2324" s="58"/>
      <c r="QQQ2324" s="58"/>
      <c r="QQR2324" s="58"/>
      <c r="QQS2324" s="58"/>
      <c r="QQT2324" s="58"/>
      <c r="QQU2324" s="58"/>
      <c r="QQV2324" s="58"/>
      <c r="QQW2324" s="58"/>
      <c r="QQX2324" s="58"/>
      <c r="QQY2324" s="58"/>
      <c r="QQZ2324" s="58"/>
      <c r="QRA2324" s="58"/>
      <c r="QRB2324" s="58"/>
      <c r="QRC2324" s="58"/>
      <c r="QRD2324" s="58"/>
      <c r="QRE2324" s="58"/>
      <c r="QRF2324" s="58"/>
      <c r="QRG2324" s="58"/>
      <c r="QRH2324" s="58"/>
      <c r="QRI2324" s="58"/>
      <c r="QRJ2324" s="58"/>
      <c r="QRK2324" s="58"/>
      <c r="QRL2324" s="58"/>
      <c r="QRM2324" s="58"/>
      <c r="QRN2324" s="58"/>
      <c r="QRO2324" s="58"/>
      <c r="QRP2324" s="58"/>
      <c r="QRQ2324" s="58"/>
      <c r="QRR2324" s="58"/>
      <c r="QRS2324" s="58"/>
      <c r="QRT2324" s="58"/>
      <c r="QRU2324" s="58"/>
      <c r="QRV2324" s="58"/>
      <c r="QRW2324" s="58"/>
      <c r="QRX2324" s="58"/>
      <c r="QRY2324" s="58"/>
      <c r="QRZ2324" s="58"/>
      <c r="QSA2324" s="58"/>
      <c r="QSB2324" s="58"/>
      <c r="QSC2324" s="58"/>
      <c r="QSD2324" s="58"/>
      <c r="QSE2324" s="58"/>
      <c r="QSF2324" s="58"/>
      <c r="QSG2324" s="58"/>
      <c r="QSH2324" s="58"/>
      <c r="QSI2324" s="58"/>
      <c r="QSJ2324" s="58"/>
      <c r="QSK2324" s="58"/>
      <c r="QSL2324" s="58"/>
      <c r="QSM2324" s="58"/>
      <c r="QSN2324" s="58"/>
      <c r="QSO2324" s="58"/>
      <c r="QSP2324" s="58"/>
      <c r="QSQ2324" s="58"/>
      <c r="QSR2324" s="58"/>
      <c r="QSS2324" s="58"/>
      <c r="QST2324" s="58"/>
      <c r="QSU2324" s="58"/>
      <c r="QSV2324" s="58"/>
      <c r="QSW2324" s="58"/>
      <c r="QSX2324" s="58"/>
      <c r="QSY2324" s="58"/>
      <c r="QSZ2324" s="58"/>
      <c r="QTA2324" s="58"/>
      <c r="QTB2324" s="58"/>
      <c r="QTC2324" s="58"/>
      <c r="QTD2324" s="58"/>
      <c r="QTE2324" s="58"/>
      <c r="QTF2324" s="58"/>
      <c r="QTG2324" s="58"/>
      <c r="QTH2324" s="58"/>
      <c r="QTI2324" s="58"/>
      <c r="QTJ2324" s="58"/>
      <c r="QTK2324" s="58"/>
      <c r="QTL2324" s="58"/>
      <c r="QTM2324" s="58"/>
      <c r="QTN2324" s="58"/>
      <c r="QTO2324" s="58"/>
      <c r="QTP2324" s="58"/>
      <c r="QTQ2324" s="58"/>
      <c r="QTR2324" s="58"/>
      <c r="QTS2324" s="58"/>
      <c r="QTT2324" s="58"/>
      <c r="QTU2324" s="58"/>
      <c r="QTV2324" s="58"/>
      <c r="QTW2324" s="58"/>
      <c r="QTX2324" s="58"/>
      <c r="QTY2324" s="58"/>
      <c r="QTZ2324" s="58"/>
      <c r="QUA2324" s="58"/>
      <c r="QUB2324" s="58"/>
      <c r="QUC2324" s="58"/>
      <c r="QUD2324" s="58"/>
      <c r="QUE2324" s="58"/>
      <c r="QUF2324" s="58"/>
      <c r="QUG2324" s="58"/>
      <c r="QUH2324" s="58"/>
      <c r="QUI2324" s="58"/>
      <c r="QUJ2324" s="58"/>
      <c r="QUK2324" s="58"/>
      <c r="QUL2324" s="58"/>
      <c r="QUM2324" s="58"/>
      <c r="QUN2324" s="58"/>
      <c r="QUO2324" s="58"/>
      <c r="QUP2324" s="58"/>
      <c r="QUQ2324" s="58"/>
      <c r="QUR2324" s="58"/>
      <c r="QUS2324" s="58"/>
      <c r="QUT2324" s="58"/>
      <c r="QUU2324" s="58"/>
      <c r="QUV2324" s="58"/>
      <c r="QUW2324" s="58"/>
      <c r="QUX2324" s="58"/>
      <c r="QUY2324" s="58"/>
      <c r="QUZ2324" s="58"/>
      <c r="QVA2324" s="58"/>
      <c r="QVB2324" s="58"/>
      <c r="QVC2324" s="58"/>
      <c r="QVD2324" s="58"/>
      <c r="QVE2324" s="58"/>
      <c r="QVF2324" s="58"/>
      <c r="QVG2324" s="58"/>
      <c r="QVH2324" s="58"/>
      <c r="QVI2324" s="58"/>
      <c r="QVJ2324" s="58"/>
      <c r="QVK2324" s="58"/>
      <c r="QVL2324" s="58"/>
      <c r="QVM2324" s="58"/>
      <c r="QVN2324" s="58"/>
      <c r="QVO2324" s="58"/>
      <c r="QVP2324" s="58"/>
      <c r="QVQ2324" s="58"/>
      <c r="QVR2324" s="58"/>
      <c r="QVS2324" s="58"/>
      <c r="QVT2324" s="58"/>
      <c r="QVU2324" s="58"/>
      <c r="QVV2324" s="58"/>
      <c r="QVW2324" s="58"/>
      <c r="QVX2324" s="58"/>
      <c r="QVY2324" s="58"/>
      <c r="QVZ2324" s="58"/>
      <c r="QWA2324" s="58"/>
      <c r="QWB2324" s="58"/>
      <c r="QWC2324" s="58"/>
      <c r="QWD2324" s="58"/>
      <c r="QWE2324" s="58"/>
      <c r="QWF2324" s="58"/>
      <c r="QWG2324" s="58"/>
      <c r="QWH2324" s="58"/>
      <c r="QWI2324" s="58"/>
      <c r="QWJ2324" s="58"/>
      <c r="QWK2324" s="58"/>
      <c r="QWL2324" s="58"/>
      <c r="QWM2324" s="58"/>
      <c r="QWN2324" s="58"/>
      <c r="QWO2324" s="58"/>
      <c r="QWP2324" s="58"/>
      <c r="QWQ2324" s="58"/>
      <c r="QWR2324" s="58"/>
      <c r="QWS2324" s="58"/>
      <c r="QWT2324" s="58"/>
      <c r="QWU2324" s="58"/>
      <c r="QWV2324" s="58"/>
      <c r="QWW2324" s="58"/>
      <c r="QWX2324" s="58"/>
      <c r="QWY2324" s="58"/>
      <c r="QWZ2324" s="58"/>
      <c r="QXA2324" s="58"/>
      <c r="QXB2324" s="58"/>
      <c r="QXC2324" s="58"/>
      <c r="QXD2324" s="58"/>
      <c r="QXE2324" s="58"/>
      <c r="QXF2324" s="58"/>
      <c r="QXG2324" s="58"/>
      <c r="QXH2324" s="58"/>
      <c r="QXI2324" s="58"/>
      <c r="QXJ2324" s="58"/>
      <c r="QXK2324" s="58"/>
      <c r="QXL2324" s="58"/>
      <c r="QXM2324" s="58"/>
      <c r="QXN2324" s="58"/>
      <c r="QXO2324" s="58"/>
      <c r="QXP2324" s="58"/>
      <c r="QXQ2324" s="58"/>
      <c r="QXR2324" s="58"/>
      <c r="QXS2324" s="58"/>
      <c r="QXT2324" s="58"/>
      <c r="QXU2324" s="58"/>
      <c r="QXV2324" s="58"/>
      <c r="QXW2324" s="58"/>
      <c r="QXX2324" s="58"/>
      <c r="QXY2324" s="58"/>
      <c r="QXZ2324" s="58"/>
      <c r="QYA2324" s="58"/>
      <c r="QYB2324" s="58"/>
      <c r="QYC2324" s="58"/>
      <c r="QYD2324" s="58"/>
      <c r="QYE2324" s="58"/>
      <c r="QYF2324" s="58"/>
      <c r="QYG2324" s="58"/>
      <c r="QYH2324" s="58"/>
      <c r="QYI2324" s="58"/>
      <c r="QYJ2324" s="58"/>
      <c r="QYK2324" s="58"/>
      <c r="QYL2324" s="58"/>
      <c r="QYM2324" s="58"/>
      <c r="QYN2324" s="58"/>
      <c r="QYO2324" s="58"/>
      <c r="QYP2324" s="58"/>
      <c r="QYQ2324" s="58"/>
      <c r="QYR2324" s="58"/>
      <c r="QYS2324" s="58"/>
      <c r="QYT2324" s="58"/>
      <c r="QYU2324" s="58"/>
      <c r="QYV2324" s="58"/>
      <c r="QYW2324" s="58"/>
      <c r="QYX2324" s="58"/>
      <c r="QYY2324" s="58"/>
      <c r="QYZ2324" s="58"/>
      <c r="QZA2324" s="58"/>
      <c r="QZB2324" s="58"/>
      <c r="QZC2324" s="58"/>
      <c r="QZD2324" s="58"/>
      <c r="QZE2324" s="58"/>
      <c r="QZF2324" s="58"/>
      <c r="QZG2324" s="58"/>
      <c r="QZH2324" s="58"/>
      <c r="QZI2324" s="58"/>
      <c r="QZJ2324" s="58"/>
      <c r="QZK2324" s="58"/>
      <c r="QZL2324" s="58"/>
      <c r="QZM2324" s="58"/>
      <c r="QZN2324" s="58"/>
      <c r="QZO2324" s="58"/>
      <c r="QZP2324" s="58"/>
      <c r="QZQ2324" s="58"/>
      <c r="QZR2324" s="58"/>
      <c r="QZS2324" s="58"/>
      <c r="QZT2324" s="58"/>
      <c r="QZU2324" s="58"/>
      <c r="QZV2324" s="58"/>
      <c r="QZW2324" s="58"/>
      <c r="QZX2324" s="58"/>
      <c r="QZY2324" s="58"/>
      <c r="QZZ2324" s="58"/>
      <c r="RAA2324" s="58"/>
      <c r="RAB2324" s="58"/>
      <c r="RAC2324" s="58"/>
      <c r="RAD2324" s="58"/>
      <c r="RAE2324" s="58"/>
      <c r="RAF2324" s="58"/>
      <c r="RAG2324" s="58"/>
      <c r="RAH2324" s="58"/>
      <c r="RAI2324" s="58"/>
      <c r="RAJ2324" s="58"/>
      <c r="RAK2324" s="58"/>
      <c r="RAL2324" s="58"/>
      <c r="RAM2324" s="58"/>
      <c r="RAN2324" s="58"/>
      <c r="RAO2324" s="58"/>
      <c r="RAP2324" s="58"/>
      <c r="RAQ2324" s="58"/>
      <c r="RAR2324" s="58"/>
      <c r="RAS2324" s="58"/>
      <c r="RAT2324" s="58"/>
      <c r="RAU2324" s="58"/>
      <c r="RAV2324" s="58"/>
      <c r="RAW2324" s="58"/>
      <c r="RAX2324" s="58"/>
      <c r="RAY2324" s="58"/>
      <c r="RAZ2324" s="58"/>
      <c r="RBA2324" s="58"/>
      <c r="RBB2324" s="58"/>
      <c r="RBC2324" s="58"/>
      <c r="RBD2324" s="58"/>
      <c r="RBE2324" s="58"/>
      <c r="RBF2324" s="58"/>
      <c r="RBG2324" s="58"/>
      <c r="RBH2324" s="58"/>
      <c r="RBI2324" s="58"/>
      <c r="RBJ2324" s="58"/>
      <c r="RBK2324" s="58"/>
      <c r="RBL2324" s="58"/>
      <c r="RBM2324" s="58"/>
      <c r="RBN2324" s="58"/>
      <c r="RBO2324" s="58"/>
      <c r="RBP2324" s="58"/>
      <c r="RBQ2324" s="58"/>
      <c r="RBR2324" s="58"/>
      <c r="RBS2324" s="58"/>
      <c r="RBT2324" s="58"/>
      <c r="RBU2324" s="58"/>
      <c r="RBV2324" s="58"/>
      <c r="RBW2324" s="58"/>
      <c r="RBX2324" s="58"/>
      <c r="RBY2324" s="58"/>
      <c r="RBZ2324" s="58"/>
      <c r="RCA2324" s="58"/>
      <c r="RCB2324" s="58"/>
      <c r="RCC2324" s="58"/>
      <c r="RCD2324" s="58"/>
      <c r="RCE2324" s="58"/>
      <c r="RCF2324" s="58"/>
      <c r="RCG2324" s="58"/>
      <c r="RCH2324" s="58"/>
      <c r="RCI2324" s="58"/>
      <c r="RCJ2324" s="58"/>
      <c r="RCK2324" s="58"/>
      <c r="RCL2324" s="58"/>
      <c r="RCM2324" s="58"/>
      <c r="RCN2324" s="58"/>
      <c r="RCO2324" s="58"/>
      <c r="RCP2324" s="58"/>
      <c r="RCQ2324" s="58"/>
      <c r="RCR2324" s="58"/>
      <c r="RCS2324" s="58"/>
      <c r="RCT2324" s="58"/>
      <c r="RCU2324" s="58"/>
      <c r="RCV2324" s="58"/>
      <c r="RCW2324" s="58"/>
      <c r="RCX2324" s="58"/>
      <c r="RCY2324" s="58"/>
      <c r="RCZ2324" s="58"/>
      <c r="RDA2324" s="58"/>
      <c r="RDB2324" s="58"/>
      <c r="RDC2324" s="58"/>
      <c r="RDD2324" s="58"/>
      <c r="RDE2324" s="58"/>
      <c r="RDF2324" s="58"/>
      <c r="RDG2324" s="58"/>
      <c r="RDH2324" s="58"/>
      <c r="RDI2324" s="58"/>
      <c r="RDJ2324" s="58"/>
      <c r="RDK2324" s="58"/>
      <c r="RDL2324" s="58"/>
      <c r="RDM2324" s="58"/>
      <c r="RDN2324" s="58"/>
      <c r="RDO2324" s="58"/>
      <c r="RDP2324" s="58"/>
      <c r="RDQ2324" s="58"/>
      <c r="RDR2324" s="58"/>
      <c r="RDS2324" s="58"/>
      <c r="RDT2324" s="58"/>
      <c r="RDU2324" s="58"/>
      <c r="RDV2324" s="58"/>
      <c r="RDW2324" s="58"/>
      <c r="RDX2324" s="58"/>
      <c r="RDY2324" s="58"/>
      <c r="RDZ2324" s="58"/>
      <c r="REA2324" s="58"/>
      <c r="REB2324" s="58"/>
      <c r="REC2324" s="58"/>
      <c r="RED2324" s="58"/>
      <c r="REE2324" s="58"/>
      <c r="REF2324" s="58"/>
      <c r="REG2324" s="58"/>
      <c r="REH2324" s="58"/>
      <c r="REI2324" s="58"/>
      <c r="REJ2324" s="58"/>
      <c r="REK2324" s="58"/>
      <c r="REL2324" s="58"/>
      <c r="REM2324" s="58"/>
      <c r="REN2324" s="58"/>
      <c r="REO2324" s="58"/>
      <c r="REP2324" s="58"/>
      <c r="REQ2324" s="58"/>
      <c r="RER2324" s="58"/>
      <c r="RES2324" s="58"/>
      <c r="RET2324" s="58"/>
      <c r="REU2324" s="58"/>
      <c r="REV2324" s="58"/>
      <c r="REW2324" s="58"/>
      <c r="REX2324" s="58"/>
      <c r="REY2324" s="58"/>
      <c r="REZ2324" s="58"/>
      <c r="RFA2324" s="58"/>
      <c r="RFB2324" s="58"/>
      <c r="RFC2324" s="58"/>
      <c r="RFD2324" s="58"/>
      <c r="RFE2324" s="58"/>
      <c r="RFF2324" s="58"/>
      <c r="RFG2324" s="58"/>
      <c r="RFH2324" s="58"/>
      <c r="RFI2324" s="58"/>
      <c r="RFJ2324" s="58"/>
      <c r="RFK2324" s="58"/>
      <c r="RFL2324" s="58"/>
      <c r="RFM2324" s="58"/>
      <c r="RFN2324" s="58"/>
      <c r="RFO2324" s="58"/>
      <c r="RFP2324" s="58"/>
      <c r="RFQ2324" s="58"/>
      <c r="RFR2324" s="58"/>
      <c r="RFS2324" s="58"/>
      <c r="RFT2324" s="58"/>
      <c r="RFU2324" s="58"/>
      <c r="RFV2324" s="58"/>
      <c r="RFW2324" s="58"/>
      <c r="RFX2324" s="58"/>
      <c r="RFY2324" s="58"/>
      <c r="RFZ2324" s="58"/>
      <c r="RGA2324" s="58"/>
      <c r="RGB2324" s="58"/>
      <c r="RGC2324" s="58"/>
      <c r="RGD2324" s="58"/>
      <c r="RGE2324" s="58"/>
      <c r="RGF2324" s="58"/>
      <c r="RGG2324" s="58"/>
      <c r="RGH2324" s="58"/>
      <c r="RGI2324" s="58"/>
      <c r="RGJ2324" s="58"/>
      <c r="RGK2324" s="58"/>
      <c r="RGL2324" s="58"/>
      <c r="RGM2324" s="58"/>
      <c r="RGN2324" s="58"/>
      <c r="RGO2324" s="58"/>
      <c r="RGP2324" s="58"/>
      <c r="RGQ2324" s="58"/>
      <c r="RGR2324" s="58"/>
      <c r="RGS2324" s="58"/>
      <c r="RGT2324" s="58"/>
      <c r="RGU2324" s="58"/>
      <c r="RGV2324" s="58"/>
      <c r="RGW2324" s="58"/>
      <c r="RGX2324" s="58"/>
      <c r="RGY2324" s="58"/>
      <c r="RGZ2324" s="58"/>
      <c r="RHA2324" s="58"/>
      <c r="RHB2324" s="58"/>
      <c r="RHC2324" s="58"/>
      <c r="RHD2324" s="58"/>
      <c r="RHE2324" s="58"/>
      <c r="RHF2324" s="58"/>
      <c r="RHG2324" s="58"/>
      <c r="RHH2324" s="58"/>
      <c r="RHI2324" s="58"/>
      <c r="RHJ2324" s="58"/>
      <c r="RHK2324" s="58"/>
      <c r="RHL2324" s="58"/>
      <c r="RHM2324" s="58"/>
      <c r="RHN2324" s="58"/>
      <c r="RHO2324" s="58"/>
      <c r="RHP2324" s="58"/>
      <c r="RHQ2324" s="58"/>
      <c r="RHR2324" s="58"/>
      <c r="RHS2324" s="58"/>
      <c r="RHT2324" s="58"/>
      <c r="RHU2324" s="58"/>
      <c r="RHV2324" s="58"/>
      <c r="RHW2324" s="58"/>
      <c r="RHX2324" s="58"/>
      <c r="RHY2324" s="58"/>
      <c r="RHZ2324" s="58"/>
      <c r="RIA2324" s="58"/>
      <c r="RIB2324" s="58"/>
      <c r="RIC2324" s="58"/>
      <c r="RID2324" s="58"/>
      <c r="RIE2324" s="58"/>
      <c r="RIF2324" s="58"/>
      <c r="RIG2324" s="58"/>
      <c r="RIH2324" s="58"/>
      <c r="RII2324" s="58"/>
      <c r="RIJ2324" s="58"/>
      <c r="RIK2324" s="58"/>
      <c r="RIL2324" s="58"/>
      <c r="RIM2324" s="58"/>
      <c r="RIN2324" s="58"/>
      <c r="RIO2324" s="58"/>
      <c r="RIP2324" s="58"/>
      <c r="RIQ2324" s="58"/>
      <c r="RIR2324" s="58"/>
      <c r="RIS2324" s="58"/>
      <c r="RIT2324" s="58"/>
      <c r="RIU2324" s="58"/>
      <c r="RIV2324" s="58"/>
      <c r="RIW2324" s="58"/>
      <c r="RIX2324" s="58"/>
      <c r="RIY2324" s="58"/>
      <c r="RIZ2324" s="58"/>
      <c r="RJA2324" s="58"/>
      <c r="RJB2324" s="58"/>
      <c r="RJC2324" s="58"/>
      <c r="RJD2324" s="58"/>
      <c r="RJE2324" s="58"/>
      <c r="RJF2324" s="58"/>
      <c r="RJG2324" s="58"/>
      <c r="RJH2324" s="58"/>
      <c r="RJI2324" s="58"/>
      <c r="RJJ2324" s="58"/>
      <c r="RJK2324" s="58"/>
      <c r="RJL2324" s="58"/>
      <c r="RJM2324" s="58"/>
      <c r="RJN2324" s="58"/>
      <c r="RJO2324" s="58"/>
      <c r="RJP2324" s="58"/>
      <c r="RJQ2324" s="58"/>
      <c r="RJR2324" s="58"/>
      <c r="RJS2324" s="58"/>
      <c r="RJT2324" s="58"/>
      <c r="RJU2324" s="58"/>
      <c r="RJV2324" s="58"/>
      <c r="RJW2324" s="58"/>
      <c r="RJX2324" s="58"/>
      <c r="RJY2324" s="58"/>
      <c r="RJZ2324" s="58"/>
      <c r="RKA2324" s="58"/>
      <c r="RKB2324" s="58"/>
      <c r="RKC2324" s="58"/>
      <c r="RKD2324" s="58"/>
      <c r="RKE2324" s="58"/>
      <c r="RKF2324" s="58"/>
      <c r="RKG2324" s="58"/>
      <c r="RKH2324" s="58"/>
      <c r="RKI2324" s="58"/>
      <c r="RKJ2324" s="58"/>
      <c r="RKK2324" s="58"/>
      <c r="RKL2324" s="58"/>
      <c r="RKM2324" s="58"/>
      <c r="RKN2324" s="58"/>
      <c r="RKO2324" s="58"/>
      <c r="RKP2324" s="58"/>
      <c r="RKQ2324" s="58"/>
      <c r="RKR2324" s="58"/>
      <c r="RKS2324" s="58"/>
      <c r="RKT2324" s="58"/>
      <c r="RKU2324" s="58"/>
      <c r="RKV2324" s="58"/>
      <c r="RKW2324" s="58"/>
      <c r="RKX2324" s="58"/>
      <c r="RKY2324" s="58"/>
      <c r="RKZ2324" s="58"/>
      <c r="RLA2324" s="58"/>
      <c r="RLB2324" s="58"/>
      <c r="RLC2324" s="58"/>
      <c r="RLD2324" s="58"/>
      <c r="RLE2324" s="58"/>
      <c r="RLF2324" s="58"/>
      <c r="RLG2324" s="58"/>
      <c r="RLH2324" s="58"/>
      <c r="RLI2324" s="58"/>
      <c r="RLJ2324" s="58"/>
      <c r="RLK2324" s="58"/>
      <c r="RLL2324" s="58"/>
      <c r="RLM2324" s="58"/>
      <c r="RLN2324" s="58"/>
      <c r="RLO2324" s="58"/>
      <c r="RLP2324" s="58"/>
      <c r="RLQ2324" s="58"/>
      <c r="RLR2324" s="58"/>
      <c r="RLS2324" s="58"/>
      <c r="RLT2324" s="58"/>
      <c r="RLU2324" s="58"/>
      <c r="RLV2324" s="58"/>
      <c r="RLW2324" s="58"/>
      <c r="RLX2324" s="58"/>
      <c r="RLY2324" s="58"/>
      <c r="RLZ2324" s="58"/>
      <c r="RMA2324" s="58"/>
      <c r="RMB2324" s="58"/>
      <c r="RMC2324" s="58"/>
      <c r="RMD2324" s="58"/>
      <c r="RME2324" s="58"/>
      <c r="RMF2324" s="58"/>
      <c r="RMG2324" s="58"/>
      <c r="RMH2324" s="58"/>
      <c r="RMI2324" s="58"/>
      <c r="RMJ2324" s="58"/>
      <c r="RMK2324" s="58"/>
      <c r="RML2324" s="58"/>
      <c r="RMM2324" s="58"/>
      <c r="RMN2324" s="58"/>
      <c r="RMO2324" s="58"/>
      <c r="RMP2324" s="58"/>
      <c r="RMQ2324" s="58"/>
      <c r="RMR2324" s="58"/>
      <c r="RMS2324" s="58"/>
      <c r="RMT2324" s="58"/>
      <c r="RMU2324" s="58"/>
      <c r="RMV2324" s="58"/>
      <c r="RMW2324" s="58"/>
      <c r="RMX2324" s="58"/>
      <c r="RMY2324" s="58"/>
      <c r="RMZ2324" s="58"/>
      <c r="RNA2324" s="58"/>
      <c r="RNB2324" s="58"/>
      <c r="RNC2324" s="58"/>
      <c r="RND2324" s="58"/>
      <c r="RNE2324" s="58"/>
      <c r="RNF2324" s="58"/>
      <c r="RNG2324" s="58"/>
      <c r="RNH2324" s="58"/>
      <c r="RNI2324" s="58"/>
      <c r="RNJ2324" s="58"/>
      <c r="RNK2324" s="58"/>
      <c r="RNL2324" s="58"/>
      <c r="RNM2324" s="58"/>
      <c r="RNN2324" s="58"/>
      <c r="RNO2324" s="58"/>
      <c r="RNP2324" s="58"/>
      <c r="RNQ2324" s="58"/>
      <c r="RNR2324" s="58"/>
      <c r="RNS2324" s="58"/>
      <c r="RNT2324" s="58"/>
      <c r="RNU2324" s="58"/>
      <c r="RNV2324" s="58"/>
      <c r="RNW2324" s="58"/>
      <c r="RNX2324" s="58"/>
      <c r="RNY2324" s="58"/>
      <c r="RNZ2324" s="58"/>
      <c r="ROA2324" s="58"/>
      <c r="ROB2324" s="58"/>
      <c r="ROC2324" s="58"/>
      <c r="ROD2324" s="58"/>
      <c r="ROE2324" s="58"/>
      <c r="ROF2324" s="58"/>
      <c r="ROG2324" s="58"/>
      <c r="ROH2324" s="58"/>
      <c r="ROI2324" s="58"/>
      <c r="ROJ2324" s="58"/>
      <c r="ROK2324" s="58"/>
      <c r="ROL2324" s="58"/>
      <c r="ROM2324" s="58"/>
      <c r="RON2324" s="58"/>
      <c r="ROO2324" s="58"/>
      <c r="ROP2324" s="58"/>
      <c r="ROQ2324" s="58"/>
      <c r="ROR2324" s="58"/>
      <c r="ROS2324" s="58"/>
      <c r="ROT2324" s="58"/>
      <c r="ROU2324" s="58"/>
      <c r="ROV2324" s="58"/>
      <c r="ROW2324" s="58"/>
      <c r="ROX2324" s="58"/>
      <c r="ROY2324" s="58"/>
      <c r="ROZ2324" s="58"/>
      <c r="RPA2324" s="58"/>
      <c r="RPB2324" s="58"/>
      <c r="RPC2324" s="58"/>
      <c r="RPD2324" s="58"/>
      <c r="RPE2324" s="58"/>
      <c r="RPF2324" s="58"/>
      <c r="RPG2324" s="58"/>
      <c r="RPH2324" s="58"/>
      <c r="RPI2324" s="58"/>
      <c r="RPJ2324" s="58"/>
      <c r="RPK2324" s="58"/>
      <c r="RPL2324" s="58"/>
      <c r="RPM2324" s="58"/>
      <c r="RPN2324" s="58"/>
      <c r="RPO2324" s="58"/>
      <c r="RPP2324" s="58"/>
      <c r="RPQ2324" s="58"/>
      <c r="RPR2324" s="58"/>
      <c r="RPS2324" s="58"/>
      <c r="RPT2324" s="58"/>
      <c r="RPU2324" s="58"/>
      <c r="RPV2324" s="58"/>
      <c r="RPW2324" s="58"/>
      <c r="RPX2324" s="58"/>
      <c r="RPY2324" s="58"/>
      <c r="RPZ2324" s="58"/>
      <c r="RQA2324" s="58"/>
      <c r="RQB2324" s="58"/>
      <c r="RQC2324" s="58"/>
      <c r="RQD2324" s="58"/>
      <c r="RQE2324" s="58"/>
      <c r="RQF2324" s="58"/>
      <c r="RQG2324" s="58"/>
      <c r="RQH2324" s="58"/>
      <c r="RQI2324" s="58"/>
      <c r="RQJ2324" s="58"/>
      <c r="RQK2324" s="58"/>
      <c r="RQL2324" s="58"/>
      <c r="RQM2324" s="58"/>
      <c r="RQN2324" s="58"/>
      <c r="RQO2324" s="58"/>
      <c r="RQP2324" s="58"/>
      <c r="RQQ2324" s="58"/>
      <c r="RQR2324" s="58"/>
      <c r="RQS2324" s="58"/>
      <c r="RQT2324" s="58"/>
      <c r="RQU2324" s="58"/>
      <c r="RQV2324" s="58"/>
      <c r="RQW2324" s="58"/>
      <c r="RQX2324" s="58"/>
      <c r="RQY2324" s="58"/>
      <c r="RQZ2324" s="58"/>
      <c r="RRA2324" s="58"/>
      <c r="RRB2324" s="58"/>
      <c r="RRC2324" s="58"/>
      <c r="RRD2324" s="58"/>
      <c r="RRE2324" s="58"/>
      <c r="RRF2324" s="58"/>
      <c r="RRG2324" s="58"/>
      <c r="RRH2324" s="58"/>
      <c r="RRI2324" s="58"/>
      <c r="RRJ2324" s="58"/>
      <c r="RRK2324" s="58"/>
      <c r="RRL2324" s="58"/>
      <c r="RRM2324" s="58"/>
      <c r="RRN2324" s="58"/>
      <c r="RRO2324" s="58"/>
      <c r="RRP2324" s="58"/>
      <c r="RRQ2324" s="58"/>
      <c r="RRR2324" s="58"/>
      <c r="RRS2324" s="58"/>
      <c r="RRT2324" s="58"/>
      <c r="RRU2324" s="58"/>
      <c r="RRV2324" s="58"/>
      <c r="RRW2324" s="58"/>
      <c r="RRX2324" s="58"/>
      <c r="RRY2324" s="58"/>
      <c r="RRZ2324" s="58"/>
      <c r="RSA2324" s="58"/>
      <c r="RSB2324" s="58"/>
      <c r="RSC2324" s="58"/>
      <c r="RSD2324" s="58"/>
      <c r="RSE2324" s="58"/>
      <c r="RSF2324" s="58"/>
      <c r="RSG2324" s="58"/>
      <c r="RSH2324" s="58"/>
      <c r="RSI2324" s="58"/>
      <c r="RSJ2324" s="58"/>
      <c r="RSK2324" s="58"/>
      <c r="RSL2324" s="58"/>
      <c r="RSM2324" s="58"/>
      <c r="RSN2324" s="58"/>
      <c r="RSO2324" s="58"/>
      <c r="RSP2324" s="58"/>
      <c r="RSQ2324" s="58"/>
      <c r="RSR2324" s="58"/>
      <c r="RSS2324" s="58"/>
      <c r="RST2324" s="58"/>
      <c r="RSU2324" s="58"/>
      <c r="RSV2324" s="58"/>
      <c r="RSW2324" s="58"/>
      <c r="RSX2324" s="58"/>
      <c r="RSY2324" s="58"/>
      <c r="RSZ2324" s="58"/>
      <c r="RTA2324" s="58"/>
      <c r="RTB2324" s="58"/>
      <c r="RTC2324" s="58"/>
      <c r="RTD2324" s="58"/>
      <c r="RTE2324" s="58"/>
      <c r="RTF2324" s="58"/>
      <c r="RTG2324" s="58"/>
      <c r="RTH2324" s="58"/>
      <c r="RTI2324" s="58"/>
      <c r="RTJ2324" s="58"/>
      <c r="RTK2324" s="58"/>
      <c r="RTL2324" s="58"/>
      <c r="RTM2324" s="58"/>
      <c r="RTN2324" s="58"/>
      <c r="RTO2324" s="58"/>
      <c r="RTP2324" s="58"/>
      <c r="RTQ2324" s="58"/>
      <c r="RTR2324" s="58"/>
      <c r="RTS2324" s="58"/>
      <c r="RTT2324" s="58"/>
      <c r="RTU2324" s="58"/>
      <c r="RTV2324" s="58"/>
      <c r="RTW2324" s="58"/>
      <c r="RTX2324" s="58"/>
      <c r="RTY2324" s="58"/>
      <c r="RTZ2324" s="58"/>
      <c r="RUA2324" s="58"/>
      <c r="RUB2324" s="58"/>
      <c r="RUC2324" s="58"/>
      <c r="RUD2324" s="58"/>
      <c r="RUE2324" s="58"/>
      <c r="RUF2324" s="58"/>
      <c r="RUG2324" s="58"/>
      <c r="RUH2324" s="58"/>
      <c r="RUI2324" s="58"/>
      <c r="RUJ2324" s="58"/>
      <c r="RUK2324" s="58"/>
      <c r="RUL2324" s="58"/>
      <c r="RUM2324" s="58"/>
      <c r="RUN2324" s="58"/>
      <c r="RUO2324" s="58"/>
      <c r="RUP2324" s="58"/>
      <c r="RUQ2324" s="58"/>
      <c r="RUR2324" s="58"/>
      <c r="RUS2324" s="58"/>
      <c r="RUT2324" s="58"/>
      <c r="RUU2324" s="58"/>
      <c r="RUV2324" s="58"/>
      <c r="RUW2324" s="58"/>
      <c r="RUX2324" s="58"/>
      <c r="RUY2324" s="58"/>
      <c r="RUZ2324" s="58"/>
      <c r="RVA2324" s="58"/>
      <c r="RVB2324" s="58"/>
      <c r="RVC2324" s="58"/>
      <c r="RVD2324" s="58"/>
      <c r="RVE2324" s="58"/>
      <c r="RVF2324" s="58"/>
      <c r="RVG2324" s="58"/>
      <c r="RVH2324" s="58"/>
      <c r="RVI2324" s="58"/>
      <c r="RVJ2324" s="58"/>
      <c r="RVK2324" s="58"/>
      <c r="RVL2324" s="58"/>
      <c r="RVM2324" s="58"/>
      <c r="RVN2324" s="58"/>
      <c r="RVO2324" s="58"/>
      <c r="RVP2324" s="58"/>
      <c r="RVQ2324" s="58"/>
      <c r="RVR2324" s="58"/>
      <c r="RVS2324" s="58"/>
      <c r="RVT2324" s="58"/>
      <c r="RVU2324" s="58"/>
      <c r="RVV2324" s="58"/>
      <c r="RVW2324" s="58"/>
      <c r="RVX2324" s="58"/>
      <c r="RVY2324" s="58"/>
      <c r="RVZ2324" s="58"/>
      <c r="RWA2324" s="58"/>
      <c r="RWB2324" s="58"/>
      <c r="RWC2324" s="58"/>
      <c r="RWD2324" s="58"/>
      <c r="RWE2324" s="58"/>
      <c r="RWF2324" s="58"/>
      <c r="RWG2324" s="58"/>
      <c r="RWH2324" s="58"/>
      <c r="RWI2324" s="58"/>
      <c r="RWJ2324" s="58"/>
      <c r="RWK2324" s="58"/>
      <c r="RWL2324" s="58"/>
      <c r="RWM2324" s="58"/>
      <c r="RWN2324" s="58"/>
      <c r="RWO2324" s="58"/>
      <c r="RWP2324" s="58"/>
      <c r="RWQ2324" s="58"/>
      <c r="RWR2324" s="58"/>
      <c r="RWS2324" s="58"/>
      <c r="RWT2324" s="58"/>
      <c r="RWU2324" s="58"/>
      <c r="RWV2324" s="58"/>
      <c r="RWW2324" s="58"/>
      <c r="RWX2324" s="58"/>
      <c r="RWY2324" s="58"/>
      <c r="RWZ2324" s="58"/>
      <c r="RXA2324" s="58"/>
      <c r="RXB2324" s="58"/>
      <c r="RXC2324" s="58"/>
      <c r="RXD2324" s="58"/>
      <c r="RXE2324" s="58"/>
      <c r="RXF2324" s="58"/>
      <c r="RXG2324" s="58"/>
      <c r="RXH2324" s="58"/>
      <c r="RXI2324" s="58"/>
      <c r="RXJ2324" s="58"/>
      <c r="RXK2324" s="58"/>
      <c r="RXL2324" s="58"/>
      <c r="RXM2324" s="58"/>
      <c r="RXN2324" s="58"/>
      <c r="RXO2324" s="58"/>
      <c r="RXP2324" s="58"/>
      <c r="RXQ2324" s="58"/>
      <c r="RXR2324" s="58"/>
      <c r="RXS2324" s="58"/>
      <c r="RXT2324" s="58"/>
      <c r="RXU2324" s="58"/>
      <c r="RXV2324" s="58"/>
      <c r="RXW2324" s="58"/>
      <c r="RXX2324" s="58"/>
      <c r="RXY2324" s="58"/>
      <c r="RXZ2324" s="58"/>
      <c r="RYA2324" s="58"/>
      <c r="RYB2324" s="58"/>
      <c r="RYC2324" s="58"/>
      <c r="RYD2324" s="58"/>
      <c r="RYE2324" s="58"/>
      <c r="RYF2324" s="58"/>
      <c r="RYG2324" s="58"/>
      <c r="RYH2324" s="58"/>
      <c r="RYI2324" s="58"/>
      <c r="RYJ2324" s="58"/>
      <c r="RYK2324" s="58"/>
      <c r="RYL2324" s="58"/>
      <c r="RYM2324" s="58"/>
      <c r="RYN2324" s="58"/>
      <c r="RYO2324" s="58"/>
      <c r="RYP2324" s="58"/>
      <c r="RYQ2324" s="58"/>
      <c r="RYR2324" s="58"/>
      <c r="RYS2324" s="58"/>
      <c r="RYT2324" s="58"/>
      <c r="RYU2324" s="58"/>
      <c r="RYV2324" s="58"/>
      <c r="RYW2324" s="58"/>
      <c r="RYX2324" s="58"/>
      <c r="RYY2324" s="58"/>
      <c r="RYZ2324" s="58"/>
      <c r="RZA2324" s="58"/>
      <c r="RZB2324" s="58"/>
      <c r="RZC2324" s="58"/>
      <c r="RZD2324" s="58"/>
      <c r="RZE2324" s="58"/>
      <c r="RZF2324" s="58"/>
      <c r="RZG2324" s="58"/>
      <c r="RZH2324" s="58"/>
      <c r="RZI2324" s="58"/>
      <c r="RZJ2324" s="58"/>
      <c r="RZK2324" s="58"/>
      <c r="RZL2324" s="58"/>
      <c r="RZM2324" s="58"/>
      <c r="RZN2324" s="58"/>
      <c r="RZO2324" s="58"/>
      <c r="RZP2324" s="58"/>
      <c r="RZQ2324" s="58"/>
      <c r="RZR2324" s="58"/>
      <c r="RZS2324" s="58"/>
      <c r="RZT2324" s="58"/>
      <c r="RZU2324" s="58"/>
      <c r="RZV2324" s="58"/>
      <c r="RZW2324" s="58"/>
      <c r="RZX2324" s="58"/>
      <c r="RZY2324" s="58"/>
      <c r="RZZ2324" s="58"/>
      <c r="SAA2324" s="58"/>
      <c r="SAB2324" s="58"/>
      <c r="SAC2324" s="58"/>
      <c r="SAD2324" s="58"/>
      <c r="SAE2324" s="58"/>
      <c r="SAF2324" s="58"/>
      <c r="SAG2324" s="58"/>
      <c r="SAH2324" s="58"/>
      <c r="SAI2324" s="58"/>
      <c r="SAJ2324" s="58"/>
      <c r="SAK2324" s="58"/>
      <c r="SAL2324" s="58"/>
      <c r="SAM2324" s="58"/>
      <c r="SAN2324" s="58"/>
      <c r="SAO2324" s="58"/>
      <c r="SAP2324" s="58"/>
      <c r="SAQ2324" s="58"/>
      <c r="SAR2324" s="58"/>
      <c r="SAS2324" s="58"/>
      <c r="SAT2324" s="58"/>
      <c r="SAU2324" s="58"/>
      <c r="SAV2324" s="58"/>
      <c r="SAW2324" s="58"/>
      <c r="SAX2324" s="58"/>
      <c r="SAY2324" s="58"/>
      <c r="SAZ2324" s="58"/>
      <c r="SBA2324" s="58"/>
      <c r="SBB2324" s="58"/>
      <c r="SBC2324" s="58"/>
      <c r="SBD2324" s="58"/>
      <c r="SBE2324" s="58"/>
      <c r="SBF2324" s="58"/>
      <c r="SBG2324" s="58"/>
      <c r="SBH2324" s="58"/>
      <c r="SBI2324" s="58"/>
      <c r="SBJ2324" s="58"/>
      <c r="SBK2324" s="58"/>
      <c r="SBL2324" s="58"/>
      <c r="SBM2324" s="58"/>
      <c r="SBN2324" s="58"/>
      <c r="SBO2324" s="58"/>
      <c r="SBP2324" s="58"/>
      <c r="SBQ2324" s="58"/>
      <c r="SBR2324" s="58"/>
      <c r="SBS2324" s="58"/>
      <c r="SBT2324" s="58"/>
      <c r="SBU2324" s="58"/>
      <c r="SBV2324" s="58"/>
      <c r="SBW2324" s="58"/>
      <c r="SBX2324" s="58"/>
      <c r="SBY2324" s="58"/>
      <c r="SBZ2324" s="58"/>
      <c r="SCA2324" s="58"/>
      <c r="SCB2324" s="58"/>
      <c r="SCC2324" s="58"/>
      <c r="SCD2324" s="58"/>
      <c r="SCE2324" s="58"/>
      <c r="SCF2324" s="58"/>
      <c r="SCG2324" s="58"/>
      <c r="SCH2324" s="58"/>
      <c r="SCI2324" s="58"/>
      <c r="SCJ2324" s="58"/>
      <c r="SCK2324" s="58"/>
      <c r="SCL2324" s="58"/>
      <c r="SCM2324" s="58"/>
      <c r="SCN2324" s="58"/>
      <c r="SCO2324" s="58"/>
      <c r="SCP2324" s="58"/>
      <c r="SCQ2324" s="58"/>
      <c r="SCR2324" s="58"/>
      <c r="SCS2324" s="58"/>
      <c r="SCT2324" s="58"/>
      <c r="SCU2324" s="58"/>
      <c r="SCV2324" s="58"/>
      <c r="SCW2324" s="58"/>
      <c r="SCX2324" s="58"/>
      <c r="SCY2324" s="58"/>
      <c r="SCZ2324" s="58"/>
      <c r="SDA2324" s="58"/>
      <c r="SDB2324" s="58"/>
      <c r="SDC2324" s="58"/>
      <c r="SDD2324" s="58"/>
      <c r="SDE2324" s="58"/>
      <c r="SDF2324" s="58"/>
      <c r="SDG2324" s="58"/>
      <c r="SDH2324" s="58"/>
      <c r="SDI2324" s="58"/>
      <c r="SDJ2324" s="58"/>
      <c r="SDK2324" s="58"/>
      <c r="SDL2324" s="58"/>
      <c r="SDM2324" s="58"/>
      <c r="SDN2324" s="58"/>
      <c r="SDO2324" s="58"/>
      <c r="SDP2324" s="58"/>
      <c r="SDQ2324" s="58"/>
      <c r="SDR2324" s="58"/>
      <c r="SDS2324" s="58"/>
      <c r="SDT2324" s="58"/>
      <c r="SDU2324" s="58"/>
      <c r="SDV2324" s="58"/>
      <c r="SDW2324" s="58"/>
      <c r="SDX2324" s="58"/>
      <c r="SDY2324" s="58"/>
      <c r="SDZ2324" s="58"/>
      <c r="SEA2324" s="58"/>
      <c r="SEB2324" s="58"/>
      <c r="SEC2324" s="58"/>
      <c r="SED2324" s="58"/>
      <c r="SEE2324" s="58"/>
      <c r="SEF2324" s="58"/>
      <c r="SEG2324" s="58"/>
      <c r="SEH2324" s="58"/>
      <c r="SEI2324" s="58"/>
      <c r="SEJ2324" s="58"/>
      <c r="SEK2324" s="58"/>
      <c r="SEL2324" s="58"/>
      <c r="SEM2324" s="58"/>
      <c r="SEN2324" s="58"/>
      <c r="SEO2324" s="58"/>
      <c r="SEP2324" s="58"/>
      <c r="SEQ2324" s="58"/>
      <c r="SER2324" s="58"/>
      <c r="SES2324" s="58"/>
      <c r="SET2324" s="58"/>
      <c r="SEU2324" s="58"/>
      <c r="SEV2324" s="58"/>
      <c r="SEW2324" s="58"/>
      <c r="SEX2324" s="58"/>
      <c r="SEY2324" s="58"/>
      <c r="SEZ2324" s="58"/>
      <c r="SFA2324" s="58"/>
      <c r="SFB2324" s="58"/>
      <c r="SFC2324" s="58"/>
      <c r="SFD2324" s="58"/>
      <c r="SFE2324" s="58"/>
      <c r="SFF2324" s="58"/>
      <c r="SFG2324" s="58"/>
      <c r="SFH2324" s="58"/>
      <c r="SFI2324" s="58"/>
      <c r="SFJ2324" s="58"/>
      <c r="SFK2324" s="58"/>
      <c r="SFL2324" s="58"/>
      <c r="SFM2324" s="58"/>
      <c r="SFN2324" s="58"/>
      <c r="SFO2324" s="58"/>
      <c r="SFP2324" s="58"/>
      <c r="SFQ2324" s="58"/>
      <c r="SFR2324" s="58"/>
      <c r="SFS2324" s="58"/>
      <c r="SFT2324" s="58"/>
      <c r="SFU2324" s="58"/>
      <c r="SFV2324" s="58"/>
      <c r="SFW2324" s="58"/>
      <c r="SFX2324" s="58"/>
      <c r="SFY2324" s="58"/>
      <c r="SFZ2324" s="58"/>
      <c r="SGA2324" s="58"/>
      <c r="SGB2324" s="58"/>
      <c r="SGC2324" s="58"/>
      <c r="SGD2324" s="58"/>
      <c r="SGE2324" s="58"/>
      <c r="SGF2324" s="58"/>
      <c r="SGG2324" s="58"/>
      <c r="SGH2324" s="58"/>
      <c r="SGI2324" s="58"/>
      <c r="SGJ2324" s="58"/>
      <c r="SGK2324" s="58"/>
      <c r="SGL2324" s="58"/>
      <c r="SGM2324" s="58"/>
      <c r="SGN2324" s="58"/>
      <c r="SGO2324" s="58"/>
      <c r="SGP2324" s="58"/>
      <c r="SGQ2324" s="58"/>
      <c r="SGR2324" s="58"/>
      <c r="SGS2324" s="58"/>
      <c r="SGT2324" s="58"/>
      <c r="SGU2324" s="58"/>
      <c r="SGV2324" s="58"/>
      <c r="SGW2324" s="58"/>
      <c r="SGX2324" s="58"/>
      <c r="SGY2324" s="58"/>
      <c r="SGZ2324" s="58"/>
      <c r="SHA2324" s="58"/>
      <c r="SHB2324" s="58"/>
      <c r="SHC2324" s="58"/>
      <c r="SHD2324" s="58"/>
      <c r="SHE2324" s="58"/>
      <c r="SHF2324" s="58"/>
      <c r="SHG2324" s="58"/>
      <c r="SHH2324" s="58"/>
      <c r="SHI2324" s="58"/>
      <c r="SHJ2324" s="58"/>
      <c r="SHK2324" s="58"/>
      <c r="SHL2324" s="58"/>
      <c r="SHM2324" s="58"/>
      <c r="SHN2324" s="58"/>
      <c r="SHO2324" s="58"/>
      <c r="SHP2324" s="58"/>
      <c r="SHQ2324" s="58"/>
      <c r="SHR2324" s="58"/>
      <c r="SHS2324" s="58"/>
      <c r="SHT2324" s="58"/>
      <c r="SHU2324" s="58"/>
      <c r="SHV2324" s="58"/>
      <c r="SHW2324" s="58"/>
      <c r="SHX2324" s="58"/>
      <c r="SHY2324" s="58"/>
      <c r="SHZ2324" s="58"/>
      <c r="SIA2324" s="58"/>
      <c r="SIB2324" s="58"/>
      <c r="SIC2324" s="58"/>
      <c r="SID2324" s="58"/>
      <c r="SIE2324" s="58"/>
      <c r="SIF2324" s="58"/>
      <c r="SIG2324" s="58"/>
      <c r="SIH2324" s="58"/>
      <c r="SII2324" s="58"/>
      <c r="SIJ2324" s="58"/>
      <c r="SIK2324" s="58"/>
      <c r="SIL2324" s="58"/>
      <c r="SIM2324" s="58"/>
      <c r="SIN2324" s="58"/>
      <c r="SIO2324" s="58"/>
      <c r="SIP2324" s="58"/>
      <c r="SIQ2324" s="58"/>
      <c r="SIR2324" s="58"/>
      <c r="SIS2324" s="58"/>
      <c r="SIT2324" s="58"/>
      <c r="SIU2324" s="58"/>
      <c r="SIV2324" s="58"/>
      <c r="SIW2324" s="58"/>
      <c r="SIX2324" s="58"/>
      <c r="SIY2324" s="58"/>
      <c r="SIZ2324" s="58"/>
      <c r="SJA2324" s="58"/>
      <c r="SJB2324" s="58"/>
      <c r="SJC2324" s="58"/>
      <c r="SJD2324" s="58"/>
      <c r="SJE2324" s="58"/>
      <c r="SJF2324" s="58"/>
      <c r="SJG2324" s="58"/>
      <c r="SJH2324" s="58"/>
      <c r="SJI2324" s="58"/>
      <c r="SJJ2324" s="58"/>
      <c r="SJK2324" s="58"/>
      <c r="SJL2324" s="58"/>
      <c r="SJM2324" s="58"/>
      <c r="SJN2324" s="58"/>
      <c r="SJO2324" s="58"/>
      <c r="SJP2324" s="58"/>
      <c r="SJQ2324" s="58"/>
      <c r="SJR2324" s="58"/>
      <c r="SJS2324" s="58"/>
      <c r="SJT2324" s="58"/>
      <c r="SJU2324" s="58"/>
      <c r="SJV2324" s="58"/>
      <c r="SJW2324" s="58"/>
      <c r="SJX2324" s="58"/>
      <c r="SJY2324" s="58"/>
      <c r="SJZ2324" s="58"/>
      <c r="SKA2324" s="58"/>
      <c r="SKB2324" s="58"/>
      <c r="SKC2324" s="58"/>
      <c r="SKD2324" s="58"/>
      <c r="SKE2324" s="58"/>
      <c r="SKF2324" s="58"/>
      <c r="SKG2324" s="58"/>
      <c r="SKH2324" s="58"/>
      <c r="SKI2324" s="58"/>
      <c r="SKJ2324" s="58"/>
      <c r="SKK2324" s="58"/>
      <c r="SKL2324" s="58"/>
      <c r="SKM2324" s="58"/>
      <c r="SKN2324" s="58"/>
      <c r="SKO2324" s="58"/>
      <c r="SKP2324" s="58"/>
      <c r="SKQ2324" s="58"/>
      <c r="SKR2324" s="58"/>
      <c r="SKS2324" s="58"/>
      <c r="SKT2324" s="58"/>
      <c r="SKU2324" s="58"/>
      <c r="SKV2324" s="58"/>
      <c r="SKW2324" s="58"/>
      <c r="SKX2324" s="58"/>
      <c r="SKY2324" s="58"/>
      <c r="SKZ2324" s="58"/>
      <c r="SLA2324" s="58"/>
      <c r="SLB2324" s="58"/>
      <c r="SLC2324" s="58"/>
      <c r="SLD2324" s="58"/>
      <c r="SLE2324" s="58"/>
      <c r="SLF2324" s="58"/>
      <c r="SLG2324" s="58"/>
      <c r="SLH2324" s="58"/>
      <c r="SLI2324" s="58"/>
      <c r="SLJ2324" s="58"/>
      <c r="SLK2324" s="58"/>
      <c r="SLL2324" s="58"/>
      <c r="SLM2324" s="58"/>
      <c r="SLN2324" s="58"/>
      <c r="SLO2324" s="58"/>
      <c r="SLP2324" s="58"/>
      <c r="SLQ2324" s="58"/>
      <c r="SLR2324" s="58"/>
      <c r="SLS2324" s="58"/>
      <c r="SLT2324" s="58"/>
      <c r="SLU2324" s="58"/>
      <c r="SLV2324" s="58"/>
      <c r="SLW2324" s="58"/>
      <c r="SLX2324" s="58"/>
      <c r="SLY2324" s="58"/>
      <c r="SLZ2324" s="58"/>
      <c r="SMA2324" s="58"/>
      <c r="SMB2324" s="58"/>
      <c r="SMC2324" s="58"/>
      <c r="SMD2324" s="58"/>
      <c r="SME2324" s="58"/>
      <c r="SMF2324" s="58"/>
      <c r="SMG2324" s="58"/>
      <c r="SMH2324" s="58"/>
      <c r="SMI2324" s="58"/>
      <c r="SMJ2324" s="58"/>
      <c r="SMK2324" s="58"/>
      <c r="SML2324" s="58"/>
      <c r="SMM2324" s="58"/>
      <c r="SMN2324" s="58"/>
      <c r="SMO2324" s="58"/>
      <c r="SMP2324" s="58"/>
      <c r="SMQ2324" s="58"/>
      <c r="SMR2324" s="58"/>
      <c r="SMS2324" s="58"/>
      <c r="SMT2324" s="58"/>
      <c r="SMU2324" s="58"/>
      <c r="SMV2324" s="58"/>
      <c r="SMW2324" s="58"/>
      <c r="SMX2324" s="58"/>
      <c r="SMY2324" s="58"/>
      <c r="SMZ2324" s="58"/>
      <c r="SNA2324" s="58"/>
      <c r="SNB2324" s="58"/>
      <c r="SNC2324" s="58"/>
      <c r="SND2324" s="58"/>
      <c r="SNE2324" s="58"/>
      <c r="SNF2324" s="58"/>
      <c r="SNG2324" s="58"/>
      <c r="SNH2324" s="58"/>
      <c r="SNI2324" s="58"/>
      <c r="SNJ2324" s="58"/>
      <c r="SNK2324" s="58"/>
      <c r="SNL2324" s="58"/>
      <c r="SNM2324" s="58"/>
      <c r="SNN2324" s="58"/>
      <c r="SNO2324" s="58"/>
      <c r="SNP2324" s="58"/>
      <c r="SNQ2324" s="58"/>
      <c r="SNR2324" s="58"/>
      <c r="SNS2324" s="58"/>
      <c r="SNT2324" s="58"/>
      <c r="SNU2324" s="58"/>
      <c r="SNV2324" s="58"/>
      <c r="SNW2324" s="58"/>
      <c r="SNX2324" s="58"/>
      <c r="SNY2324" s="58"/>
      <c r="SNZ2324" s="58"/>
      <c r="SOA2324" s="58"/>
      <c r="SOB2324" s="58"/>
      <c r="SOC2324" s="58"/>
      <c r="SOD2324" s="58"/>
      <c r="SOE2324" s="58"/>
      <c r="SOF2324" s="58"/>
      <c r="SOG2324" s="58"/>
      <c r="SOH2324" s="58"/>
      <c r="SOI2324" s="58"/>
      <c r="SOJ2324" s="58"/>
      <c r="SOK2324" s="58"/>
      <c r="SOL2324" s="58"/>
      <c r="SOM2324" s="58"/>
      <c r="SON2324" s="58"/>
      <c r="SOO2324" s="58"/>
      <c r="SOP2324" s="58"/>
      <c r="SOQ2324" s="58"/>
      <c r="SOR2324" s="58"/>
      <c r="SOS2324" s="58"/>
      <c r="SOT2324" s="58"/>
      <c r="SOU2324" s="58"/>
      <c r="SOV2324" s="58"/>
      <c r="SOW2324" s="58"/>
      <c r="SOX2324" s="58"/>
      <c r="SOY2324" s="58"/>
      <c r="SOZ2324" s="58"/>
      <c r="SPA2324" s="58"/>
      <c r="SPB2324" s="58"/>
      <c r="SPC2324" s="58"/>
      <c r="SPD2324" s="58"/>
      <c r="SPE2324" s="58"/>
      <c r="SPF2324" s="58"/>
      <c r="SPG2324" s="58"/>
      <c r="SPH2324" s="58"/>
      <c r="SPI2324" s="58"/>
      <c r="SPJ2324" s="58"/>
      <c r="SPK2324" s="58"/>
      <c r="SPL2324" s="58"/>
      <c r="SPM2324" s="58"/>
      <c r="SPN2324" s="58"/>
      <c r="SPO2324" s="58"/>
      <c r="SPP2324" s="58"/>
      <c r="SPQ2324" s="58"/>
      <c r="SPR2324" s="58"/>
      <c r="SPS2324" s="58"/>
      <c r="SPT2324" s="58"/>
      <c r="SPU2324" s="58"/>
      <c r="SPV2324" s="58"/>
      <c r="SPW2324" s="58"/>
      <c r="SPX2324" s="58"/>
      <c r="SPY2324" s="58"/>
      <c r="SPZ2324" s="58"/>
      <c r="SQA2324" s="58"/>
      <c r="SQB2324" s="58"/>
      <c r="SQC2324" s="58"/>
      <c r="SQD2324" s="58"/>
      <c r="SQE2324" s="58"/>
      <c r="SQF2324" s="58"/>
      <c r="SQG2324" s="58"/>
      <c r="SQH2324" s="58"/>
      <c r="SQI2324" s="58"/>
      <c r="SQJ2324" s="58"/>
      <c r="SQK2324" s="58"/>
      <c r="SQL2324" s="58"/>
      <c r="SQM2324" s="58"/>
      <c r="SQN2324" s="58"/>
      <c r="SQO2324" s="58"/>
      <c r="SQP2324" s="58"/>
      <c r="SQQ2324" s="58"/>
      <c r="SQR2324" s="58"/>
      <c r="SQS2324" s="58"/>
      <c r="SQT2324" s="58"/>
      <c r="SQU2324" s="58"/>
      <c r="SQV2324" s="58"/>
      <c r="SQW2324" s="58"/>
      <c r="SQX2324" s="58"/>
      <c r="SQY2324" s="58"/>
      <c r="SQZ2324" s="58"/>
      <c r="SRA2324" s="58"/>
      <c r="SRB2324" s="58"/>
      <c r="SRC2324" s="58"/>
      <c r="SRD2324" s="58"/>
      <c r="SRE2324" s="58"/>
      <c r="SRF2324" s="58"/>
      <c r="SRG2324" s="58"/>
      <c r="SRH2324" s="58"/>
      <c r="SRI2324" s="58"/>
      <c r="SRJ2324" s="58"/>
      <c r="SRK2324" s="58"/>
      <c r="SRL2324" s="58"/>
      <c r="SRM2324" s="58"/>
      <c r="SRN2324" s="58"/>
      <c r="SRO2324" s="58"/>
      <c r="SRP2324" s="58"/>
      <c r="SRQ2324" s="58"/>
      <c r="SRR2324" s="58"/>
      <c r="SRS2324" s="58"/>
      <c r="SRT2324" s="58"/>
      <c r="SRU2324" s="58"/>
      <c r="SRV2324" s="58"/>
      <c r="SRW2324" s="58"/>
      <c r="SRX2324" s="58"/>
      <c r="SRY2324" s="58"/>
      <c r="SRZ2324" s="58"/>
      <c r="SSA2324" s="58"/>
      <c r="SSB2324" s="58"/>
      <c r="SSC2324" s="58"/>
      <c r="SSD2324" s="58"/>
      <c r="SSE2324" s="58"/>
      <c r="SSF2324" s="58"/>
      <c r="SSG2324" s="58"/>
      <c r="SSH2324" s="58"/>
      <c r="SSI2324" s="58"/>
      <c r="SSJ2324" s="58"/>
      <c r="SSK2324" s="58"/>
      <c r="SSL2324" s="58"/>
      <c r="SSM2324" s="58"/>
      <c r="SSN2324" s="58"/>
      <c r="SSO2324" s="58"/>
      <c r="SSP2324" s="58"/>
      <c r="SSQ2324" s="58"/>
      <c r="SSR2324" s="58"/>
      <c r="SSS2324" s="58"/>
      <c r="SST2324" s="58"/>
      <c r="SSU2324" s="58"/>
      <c r="SSV2324" s="58"/>
      <c r="SSW2324" s="58"/>
      <c r="SSX2324" s="58"/>
      <c r="SSY2324" s="58"/>
      <c r="SSZ2324" s="58"/>
      <c r="STA2324" s="58"/>
      <c r="STB2324" s="58"/>
      <c r="STC2324" s="58"/>
      <c r="STD2324" s="58"/>
      <c r="STE2324" s="58"/>
      <c r="STF2324" s="58"/>
      <c r="STG2324" s="58"/>
      <c r="STH2324" s="58"/>
      <c r="STI2324" s="58"/>
      <c r="STJ2324" s="58"/>
      <c r="STK2324" s="58"/>
      <c r="STL2324" s="58"/>
      <c r="STM2324" s="58"/>
      <c r="STN2324" s="58"/>
      <c r="STO2324" s="58"/>
      <c r="STP2324" s="58"/>
      <c r="STQ2324" s="58"/>
      <c r="STR2324" s="58"/>
      <c r="STS2324" s="58"/>
      <c r="STT2324" s="58"/>
      <c r="STU2324" s="58"/>
      <c r="STV2324" s="58"/>
      <c r="STW2324" s="58"/>
      <c r="STX2324" s="58"/>
      <c r="STY2324" s="58"/>
      <c r="STZ2324" s="58"/>
      <c r="SUA2324" s="58"/>
      <c r="SUB2324" s="58"/>
      <c r="SUC2324" s="58"/>
      <c r="SUD2324" s="58"/>
      <c r="SUE2324" s="58"/>
      <c r="SUF2324" s="58"/>
      <c r="SUG2324" s="58"/>
      <c r="SUH2324" s="58"/>
      <c r="SUI2324" s="58"/>
      <c r="SUJ2324" s="58"/>
      <c r="SUK2324" s="58"/>
      <c r="SUL2324" s="58"/>
      <c r="SUM2324" s="58"/>
      <c r="SUN2324" s="58"/>
      <c r="SUO2324" s="58"/>
      <c r="SUP2324" s="58"/>
      <c r="SUQ2324" s="58"/>
      <c r="SUR2324" s="58"/>
      <c r="SUS2324" s="58"/>
      <c r="SUT2324" s="58"/>
      <c r="SUU2324" s="58"/>
      <c r="SUV2324" s="58"/>
      <c r="SUW2324" s="58"/>
      <c r="SUX2324" s="58"/>
      <c r="SUY2324" s="58"/>
      <c r="SUZ2324" s="58"/>
      <c r="SVA2324" s="58"/>
      <c r="SVB2324" s="58"/>
      <c r="SVC2324" s="58"/>
      <c r="SVD2324" s="58"/>
      <c r="SVE2324" s="58"/>
      <c r="SVF2324" s="58"/>
      <c r="SVG2324" s="58"/>
      <c r="SVH2324" s="58"/>
      <c r="SVI2324" s="58"/>
      <c r="SVJ2324" s="58"/>
      <c r="SVK2324" s="58"/>
      <c r="SVL2324" s="58"/>
      <c r="SVM2324" s="58"/>
      <c r="SVN2324" s="58"/>
      <c r="SVO2324" s="58"/>
      <c r="SVP2324" s="58"/>
      <c r="SVQ2324" s="58"/>
      <c r="SVR2324" s="58"/>
      <c r="SVS2324" s="58"/>
      <c r="SVT2324" s="58"/>
      <c r="SVU2324" s="58"/>
      <c r="SVV2324" s="58"/>
      <c r="SVW2324" s="58"/>
      <c r="SVX2324" s="58"/>
      <c r="SVY2324" s="58"/>
      <c r="SVZ2324" s="58"/>
      <c r="SWA2324" s="58"/>
      <c r="SWB2324" s="58"/>
      <c r="SWC2324" s="58"/>
      <c r="SWD2324" s="58"/>
      <c r="SWE2324" s="58"/>
      <c r="SWF2324" s="58"/>
      <c r="SWG2324" s="58"/>
      <c r="SWH2324" s="58"/>
      <c r="SWI2324" s="58"/>
      <c r="SWJ2324" s="58"/>
      <c r="SWK2324" s="58"/>
      <c r="SWL2324" s="58"/>
      <c r="SWM2324" s="58"/>
      <c r="SWN2324" s="58"/>
      <c r="SWO2324" s="58"/>
      <c r="SWP2324" s="58"/>
      <c r="SWQ2324" s="58"/>
      <c r="SWR2324" s="58"/>
      <c r="SWS2324" s="58"/>
      <c r="SWT2324" s="58"/>
      <c r="SWU2324" s="58"/>
      <c r="SWV2324" s="58"/>
      <c r="SWW2324" s="58"/>
      <c r="SWX2324" s="58"/>
      <c r="SWY2324" s="58"/>
      <c r="SWZ2324" s="58"/>
      <c r="SXA2324" s="58"/>
      <c r="SXB2324" s="58"/>
      <c r="SXC2324" s="58"/>
      <c r="SXD2324" s="58"/>
      <c r="SXE2324" s="58"/>
      <c r="SXF2324" s="58"/>
      <c r="SXG2324" s="58"/>
      <c r="SXH2324" s="58"/>
      <c r="SXI2324" s="58"/>
      <c r="SXJ2324" s="58"/>
      <c r="SXK2324" s="58"/>
      <c r="SXL2324" s="58"/>
      <c r="SXM2324" s="58"/>
      <c r="SXN2324" s="58"/>
      <c r="SXO2324" s="58"/>
      <c r="SXP2324" s="58"/>
      <c r="SXQ2324" s="58"/>
      <c r="SXR2324" s="58"/>
      <c r="SXS2324" s="58"/>
      <c r="SXT2324" s="58"/>
      <c r="SXU2324" s="58"/>
      <c r="SXV2324" s="58"/>
      <c r="SXW2324" s="58"/>
      <c r="SXX2324" s="58"/>
      <c r="SXY2324" s="58"/>
      <c r="SXZ2324" s="58"/>
      <c r="SYA2324" s="58"/>
      <c r="SYB2324" s="58"/>
      <c r="SYC2324" s="58"/>
      <c r="SYD2324" s="58"/>
      <c r="SYE2324" s="58"/>
      <c r="SYF2324" s="58"/>
      <c r="SYG2324" s="58"/>
      <c r="SYH2324" s="58"/>
      <c r="SYI2324" s="58"/>
      <c r="SYJ2324" s="58"/>
      <c r="SYK2324" s="58"/>
      <c r="SYL2324" s="58"/>
      <c r="SYM2324" s="58"/>
      <c r="SYN2324" s="58"/>
      <c r="SYO2324" s="58"/>
      <c r="SYP2324" s="58"/>
      <c r="SYQ2324" s="58"/>
      <c r="SYR2324" s="58"/>
      <c r="SYS2324" s="58"/>
      <c r="SYT2324" s="58"/>
      <c r="SYU2324" s="58"/>
      <c r="SYV2324" s="58"/>
      <c r="SYW2324" s="58"/>
      <c r="SYX2324" s="58"/>
      <c r="SYY2324" s="58"/>
      <c r="SYZ2324" s="58"/>
      <c r="SZA2324" s="58"/>
      <c r="SZB2324" s="58"/>
      <c r="SZC2324" s="58"/>
      <c r="SZD2324" s="58"/>
      <c r="SZE2324" s="58"/>
      <c r="SZF2324" s="58"/>
      <c r="SZG2324" s="58"/>
      <c r="SZH2324" s="58"/>
      <c r="SZI2324" s="58"/>
      <c r="SZJ2324" s="58"/>
      <c r="SZK2324" s="58"/>
      <c r="SZL2324" s="58"/>
      <c r="SZM2324" s="58"/>
      <c r="SZN2324" s="58"/>
      <c r="SZO2324" s="58"/>
      <c r="SZP2324" s="58"/>
      <c r="SZQ2324" s="58"/>
      <c r="SZR2324" s="58"/>
      <c r="SZS2324" s="58"/>
      <c r="SZT2324" s="58"/>
      <c r="SZU2324" s="58"/>
      <c r="SZV2324" s="58"/>
      <c r="SZW2324" s="58"/>
      <c r="SZX2324" s="58"/>
      <c r="SZY2324" s="58"/>
      <c r="SZZ2324" s="58"/>
      <c r="TAA2324" s="58"/>
      <c r="TAB2324" s="58"/>
      <c r="TAC2324" s="58"/>
      <c r="TAD2324" s="58"/>
      <c r="TAE2324" s="58"/>
      <c r="TAF2324" s="58"/>
      <c r="TAG2324" s="58"/>
      <c r="TAH2324" s="58"/>
      <c r="TAI2324" s="58"/>
      <c r="TAJ2324" s="58"/>
      <c r="TAK2324" s="58"/>
      <c r="TAL2324" s="58"/>
      <c r="TAM2324" s="58"/>
      <c r="TAN2324" s="58"/>
      <c r="TAO2324" s="58"/>
      <c r="TAP2324" s="58"/>
      <c r="TAQ2324" s="58"/>
      <c r="TAR2324" s="58"/>
      <c r="TAS2324" s="58"/>
      <c r="TAT2324" s="58"/>
      <c r="TAU2324" s="58"/>
      <c r="TAV2324" s="58"/>
      <c r="TAW2324" s="58"/>
      <c r="TAX2324" s="58"/>
      <c r="TAY2324" s="58"/>
      <c r="TAZ2324" s="58"/>
      <c r="TBA2324" s="58"/>
      <c r="TBB2324" s="58"/>
      <c r="TBC2324" s="58"/>
      <c r="TBD2324" s="58"/>
      <c r="TBE2324" s="58"/>
      <c r="TBF2324" s="58"/>
      <c r="TBG2324" s="58"/>
      <c r="TBH2324" s="58"/>
      <c r="TBI2324" s="58"/>
      <c r="TBJ2324" s="58"/>
      <c r="TBK2324" s="58"/>
      <c r="TBL2324" s="58"/>
      <c r="TBM2324" s="58"/>
      <c r="TBN2324" s="58"/>
      <c r="TBO2324" s="58"/>
      <c r="TBP2324" s="58"/>
      <c r="TBQ2324" s="58"/>
      <c r="TBR2324" s="58"/>
      <c r="TBS2324" s="58"/>
      <c r="TBT2324" s="58"/>
      <c r="TBU2324" s="58"/>
      <c r="TBV2324" s="58"/>
      <c r="TBW2324" s="58"/>
      <c r="TBX2324" s="58"/>
      <c r="TBY2324" s="58"/>
      <c r="TBZ2324" s="58"/>
      <c r="TCA2324" s="58"/>
      <c r="TCB2324" s="58"/>
      <c r="TCC2324" s="58"/>
      <c r="TCD2324" s="58"/>
      <c r="TCE2324" s="58"/>
      <c r="TCF2324" s="58"/>
      <c r="TCG2324" s="58"/>
      <c r="TCH2324" s="58"/>
      <c r="TCI2324" s="58"/>
      <c r="TCJ2324" s="58"/>
      <c r="TCK2324" s="58"/>
      <c r="TCL2324" s="58"/>
      <c r="TCM2324" s="58"/>
      <c r="TCN2324" s="58"/>
      <c r="TCO2324" s="58"/>
      <c r="TCP2324" s="58"/>
      <c r="TCQ2324" s="58"/>
      <c r="TCR2324" s="58"/>
      <c r="TCS2324" s="58"/>
      <c r="TCT2324" s="58"/>
      <c r="TCU2324" s="58"/>
      <c r="TCV2324" s="58"/>
      <c r="TCW2324" s="58"/>
      <c r="TCX2324" s="58"/>
      <c r="TCY2324" s="58"/>
      <c r="TCZ2324" s="58"/>
      <c r="TDA2324" s="58"/>
      <c r="TDB2324" s="58"/>
      <c r="TDC2324" s="58"/>
      <c r="TDD2324" s="58"/>
      <c r="TDE2324" s="58"/>
      <c r="TDF2324" s="58"/>
      <c r="TDG2324" s="58"/>
      <c r="TDH2324" s="58"/>
      <c r="TDI2324" s="58"/>
      <c r="TDJ2324" s="58"/>
      <c r="TDK2324" s="58"/>
      <c r="TDL2324" s="58"/>
      <c r="TDM2324" s="58"/>
      <c r="TDN2324" s="58"/>
      <c r="TDO2324" s="58"/>
      <c r="TDP2324" s="58"/>
      <c r="TDQ2324" s="58"/>
      <c r="TDR2324" s="58"/>
      <c r="TDS2324" s="58"/>
      <c r="TDT2324" s="58"/>
      <c r="TDU2324" s="58"/>
      <c r="TDV2324" s="58"/>
      <c r="TDW2324" s="58"/>
      <c r="TDX2324" s="58"/>
      <c r="TDY2324" s="58"/>
      <c r="TDZ2324" s="58"/>
      <c r="TEA2324" s="58"/>
      <c r="TEB2324" s="58"/>
      <c r="TEC2324" s="58"/>
      <c r="TED2324" s="58"/>
      <c r="TEE2324" s="58"/>
      <c r="TEF2324" s="58"/>
      <c r="TEG2324" s="58"/>
      <c r="TEH2324" s="58"/>
      <c r="TEI2324" s="58"/>
      <c r="TEJ2324" s="58"/>
      <c r="TEK2324" s="58"/>
      <c r="TEL2324" s="58"/>
      <c r="TEM2324" s="58"/>
      <c r="TEN2324" s="58"/>
      <c r="TEO2324" s="58"/>
      <c r="TEP2324" s="58"/>
      <c r="TEQ2324" s="58"/>
      <c r="TER2324" s="58"/>
      <c r="TES2324" s="58"/>
      <c r="TET2324" s="58"/>
      <c r="TEU2324" s="58"/>
      <c r="TEV2324" s="58"/>
      <c r="TEW2324" s="58"/>
      <c r="TEX2324" s="58"/>
      <c r="TEY2324" s="58"/>
      <c r="TEZ2324" s="58"/>
      <c r="TFA2324" s="58"/>
      <c r="TFB2324" s="58"/>
      <c r="TFC2324" s="58"/>
      <c r="TFD2324" s="58"/>
      <c r="TFE2324" s="58"/>
      <c r="TFF2324" s="58"/>
      <c r="TFG2324" s="58"/>
      <c r="TFH2324" s="58"/>
      <c r="TFI2324" s="58"/>
      <c r="TFJ2324" s="58"/>
      <c r="TFK2324" s="58"/>
      <c r="TFL2324" s="58"/>
      <c r="TFM2324" s="58"/>
      <c r="TFN2324" s="58"/>
      <c r="TFO2324" s="58"/>
      <c r="TFP2324" s="58"/>
      <c r="TFQ2324" s="58"/>
      <c r="TFR2324" s="58"/>
      <c r="TFS2324" s="58"/>
      <c r="TFT2324" s="58"/>
      <c r="TFU2324" s="58"/>
      <c r="TFV2324" s="58"/>
      <c r="TFW2324" s="58"/>
      <c r="TFX2324" s="58"/>
      <c r="TFY2324" s="58"/>
      <c r="TFZ2324" s="58"/>
      <c r="TGA2324" s="58"/>
      <c r="TGB2324" s="58"/>
      <c r="TGC2324" s="58"/>
      <c r="TGD2324" s="58"/>
      <c r="TGE2324" s="58"/>
      <c r="TGF2324" s="58"/>
      <c r="TGG2324" s="58"/>
      <c r="TGH2324" s="58"/>
      <c r="TGI2324" s="58"/>
      <c r="TGJ2324" s="58"/>
      <c r="TGK2324" s="58"/>
      <c r="TGL2324" s="58"/>
      <c r="TGM2324" s="58"/>
      <c r="TGN2324" s="58"/>
      <c r="TGO2324" s="58"/>
      <c r="TGP2324" s="58"/>
      <c r="TGQ2324" s="58"/>
      <c r="TGR2324" s="58"/>
      <c r="TGS2324" s="58"/>
      <c r="TGT2324" s="58"/>
      <c r="TGU2324" s="58"/>
      <c r="TGV2324" s="58"/>
      <c r="TGW2324" s="58"/>
      <c r="TGX2324" s="58"/>
      <c r="TGY2324" s="58"/>
      <c r="TGZ2324" s="58"/>
      <c r="THA2324" s="58"/>
      <c r="THB2324" s="58"/>
      <c r="THC2324" s="58"/>
      <c r="THD2324" s="58"/>
      <c r="THE2324" s="58"/>
      <c r="THF2324" s="58"/>
      <c r="THG2324" s="58"/>
      <c r="THH2324" s="58"/>
      <c r="THI2324" s="58"/>
      <c r="THJ2324" s="58"/>
      <c r="THK2324" s="58"/>
      <c r="THL2324" s="58"/>
      <c r="THM2324" s="58"/>
      <c r="THN2324" s="58"/>
      <c r="THO2324" s="58"/>
      <c r="THP2324" s="58"/>
      <c r="THQ2324" s="58"/>
      <c r="THR2324" s="58"/>
      <c r="THS2324" s="58"/>
      <c r="THT2324" s="58"/>
      <c r="THU2324" s="58"/>
      <c r="THV2324" s="58"/>
      <c r="THW2324" s="58"/>
      <c r="THX2324" s="58"/>
      <c r="THY2324" s="58"/>
      <c r="THZ2324" s="58"/>
      <c r="TIA2324" s="58"/>
      <c r="TIB2324" s="58"/>
      <c r="TIC2324" s="58"/>
      <c r="TID2324" s="58"/>
      <c r="TIE2324" s="58"/>
      <c r="TIF2324" s="58"/>
      <c r="TIG2324" s="58"/>
      <c r="TIH2324" s="58"/>
      <c r="TII2324" s="58"/>
      <c r="TIJ2324" s="58"/>
      <c r="TIK2324" s="58"/>
      <c r="TIL2324" s="58"/>
      <c r="TIM2324" s="58"/>
      <c r="TIN2324" s="58"/>
      <c r="TIO2324" s="58"/>
      <c r="TIP2324" s="58"/>
      <c r="TIQ2324" s="58"/>
      <c r="TIR2324" s="58"/>
      <c r="TIS2324" s="58"/>
      <c r="TIT2324" s="58"/>
      <c r="TIU2324" s="58"/>
      <c r="TIV2324" s="58"/>
      <c r="TIW2324" s="58"/>
      <c r="TIX2324" s="58"/>
      <c r="TIY2324" s="58"/>
      <c r="TIZ2324" s="58"/>
      <c r="TJA2324" s="58"/>
      <c r="TJB2324" s="58"/>
      <c r="TJC2324" s="58"/>
      <c r="TJD2324" s="58"/>
      <c r="TJE2324" s="58"/>
      <c r="TJF2324" s="58"/>
      <c r="TJG2324" s="58"/>
      <c r="TJH2324" s="58"/>
      <c r="TJI2324" s="58"/>
      <c r="TJJ2324" s="58"/>
      <c r="TJK2324" s="58"/>
      <c r="TJL2324" s="58"/>
      <c r="TJM2324" s="58"/>
      <c r="TJN2324" s="58"/>
      <c r="TJO2324" s="58"/>
      <c r="TJP2324" s="58"/>
      <c r="TJQ2324" s="58"/>
      <c r="TJR2324" s="58"/>
      <c r="TJS2324" s="58"/>
      <c r="TJT2324" s="58"/>
      <c r="TJU2324" s="58"/>
      <c r="TJV2324" s="58"/>
      <c r="TJW2324" s="58"/>
      <c r="TJX2324" s="58"/>
      <c r="TJY2324" s="58"/>
      <c r="TJZ2324" s="58"/>
      <c r="TKA2324" s="58"/>
      <c r="TKB2324" s="58"/>
      <c r="TKC2324" s="58"/>
      <c r="TKD2324" s="58"/>
      <c r="TKE2324" s="58"/>
      <c r="TKF2324" s="58"/>
      <c r="TKG2324" s="58"/>
      <c r="TKH2324" s="58"/>
      <c r="TKI2324" s="58"/>
      <c r="TKJ2324" s="58"/>
      <c r="TKK2324" s="58"/>
      <c r="TKL2324" s="58"/>
      <c r="TKM2324" s="58"/>
      <c r="TKN2324" s="58"/>
      <c r="TKO2324" s="58"/>
      <c r="TKP2324" s="58"/>
      <c r="TKQ2324" s="58"/>
      <c r="TKR2324" s="58"/>
      <c r="TKS2324" s="58"/>
      <c r="TKT2324" s="58"/>
      <c r="TKU2324" s="58"/>
      <c r="TKV2324" s="58"/>
      <c r="TKW2324" s="58"/>
      <c r="TKX2324" s="58"/>
      <c r="TKY2324" s="58"/>
      <c r="TKZ2324" s="58"/>
      <c r="TLA2324" s="58"/>
      <c r="TLB2324" s="58"/>
      <c r="TLC2324" s="58"/>
      <c r="TLD2324" s="58"/>
      <c r="TLE2324" s="58"/>
      <c r="TLF2324" s="58"/>
      <c r="TLG2324" s="58"/>
      <c r="TLH2324" s="58"/>
      <c r="TLI2324" s="58"/>
      <c r="TLJ2324" s="58"/>
      <c r="TLK2324" s="58"/>
      <c r="TLL2324" s="58"/>
      <c r="TLM2324" s="58"/>
      <c r="TLN2324" s="58"/>
      <c r="TLO2324" s="58"/>
      <c r="TLP2324" s="58"/>
      <c r="TLQ2324" s="58"/>
      <c r="TLR2324" s="58"/>
      <c r="TLS2324" s="58"/>
      <c r="TLT2324" s="58"/>
      <c r="TLU2324" s="58"/>
      <c r="TLV2324" s="58"/>
      <c r="TLW2324" s="58"/>
      <c r="TLX2324" s="58"/>
      <c r="TLY2324" s="58"/>
      <c r="TLZ2324" s="58"/>
      <c r="TMA2324" s="58"/>
      <c r="TMB2324" s="58"/>
      <c r="TMC2324" s="58"/>
      <c r="TMD2324" s="58"/>
      <c r="TME2324" s="58"/>
      <c r="TMF2324" s="58"/>
      <c r="TMG2324" s="58"/>
      <c r="TMH2324" s="58"/>
      <c r="TMI2324" s="58"/>
      <c r="TMJ2324" s="58"/>
      <c r="TMK2324" s="58"/>
      <c r="TML2324" s="58"/>
      <c r="TMM2324" s="58"/>
      <c r="TMN2324" s="58"/>
      <c r="TMO2324" s="58"/>
      <c r="TMP2324" s="58"/>
      <c r="TMQ2324" s="58"/>
      <c r="TMR2324" s="58"/>
      <c r="TMS2324" s="58"/>
      <c r="TMT2324" s="58"/>
      <c r="TMU2324" s="58"/>
      <c r="TMV2324" s="58"/>
      <c r="TMW2324" s="58"/>
      <c r="TMX2324" s="58"/>
      <c r="TMY2324" s="58"/>
      <c r="TMZ2324" s="58"/>
      <c r="TNA2324" s="58"/>
      <c r="TNB2324" s="58"/>
      <c r="TNC2324" s="58"/>
      <c r="TND2324" s="58"/>
      <c r="TNE2324" s="58"/>
      <c r="TNF2324" s="58"/>
      <c r="TNG2324" s="58"/>
      <c r="TNH2324" s="58"/>
      <c r="TNI2324" s="58"/>
      <c r="TNJ2324" s="58"/>
      <c r="TNK2324" s="58"/>
      <c r="TNL2324" s="58"/>
      <c r="TNM2324" s="58"/>
      <c r="TNN2324" s="58"/>
      <c r="TNO2324" s="58"/>
      <c r="TNP2324" s="58"/>
      <c r="TNQ2324" s="58"/>
      <c r="TNR2324" s="58"/>
      <c r="TNS2324" s="58"/>
      <c r="TNT2324" s="58"/>
      <c r="TNU2324" s="58"/>
      <c r="TNV2324" s="58"/>
      <c r="TNW2324" s="58"/>
      <c r="TNX2324" s="58"/>
      <c r="TNY2324" s="58"/>
      <c r="TNZ2324" s="58"/>
      <c r="TOA2324" s="58"/>
      <c r="TOB2324" s="58"/>
      <c r="TOC2324" s="58"/>
      <c r="TOD2324" s="58"/>
      <c r="TOE2324" s="58"/>
      <c r="TOF2324" s="58"/>
      <c r="TOG2324" s="58"/>
      <c r="TOH2324" s="58"/>
      <c r="TOI2324" s="58"/>
      <c r="TOJ2324" s="58"/>
      <c r="TOK2324" s="58"/>
      <c r="TOL2324" s="58"/>
      <c r="TOM2324" s="58"/>
      <c r="TON2324" s="58"/>
      <c r="TOO2324" s="58"/>
      <c r="TOP2324" s="58"/>
      <c r="TOQ2324" s="58"/>
      <c r="TOR2324" s="58"/>
      <c r="TOS2324" s="58"/>
      <c r="TOT2324" s="58"/>
      <c r="TOU2324" s="58"/>
      <c r="TOV2324" s="58"/>
      <c r="TOW2324" s="58"/>
      <c r="TOX2324" s="58"/>
      <c r="TOY2324" s="58"/>
      <c r="TOZ2324" s="58"/>
      <c r="TPA2324" s="58"/>
      <c r="TPB2324" s="58"/>
      <c r="TPC2324" s="58"/>
      <c r="TPD2324" s="58"/>
      <c r="TPE2324" s="58"/>
      <c r="TPF2324" s="58"/>
      <c r="TPG2324" s="58"/>
      <c r="TPH2324" s="58"/>
      <c r="TPI2324" s="58"/>
      <c r="TPJ2324" s="58"/>
      <c r="TPK2324" s="58"/>
      <c r="TPL2324" s="58"/>
      <c r="TPM2324" s="58"/>
      <c r="TPN2324" s="58"/>
      <c r="TPO2324" s="58"/>
      <c r="TPP2324" s="58"/>
      <c r="TPQ2324" s="58"/>
      <c r="TPR2324" s="58"/>
      <c r="TPS2324" s="58"/>
      <c r="TPT2324" s="58"/>
      <c r="TPU2324" s="58"/>
      <c r="TPV2324" s="58"/>
      <c r="TPW2324" s="58"/>
      <c r="TPX2324" s="58"/>
      <c r="TPY2324" s="58"/>
      <c r="TPZ2324" s="58"/>
      <c r="TQA2324" s="58"/>
      <c r="TQB2324" s="58"/>
      <c r="TQC2324" s="58"/>
      <c r="TQD2324" s="58"/>
      <c r="TQE2324" s="58"/>
      <c r="TQF2324" s="58"/>
      <c r="TQG2324" s="58"/>
      <c r="TQH2324" s="58"/>
      <c r="TQI2324" s="58"/>
      <c r="TQJ2324" s="58"/>
      <c r="TQK2324" s="58"/>
      <c r="TQL2324" s="58"/>
      <c r="TQM2324" s="58"/>
      <c r="TQN2324" s="58"/>
      <c r="TQO2324" s="58"/>
      <c r="TQP2324" s="58"/>
      <c r="TQQ2324" s="58"/>
      <c r="TQR2324" s="58"/>
      <c r="TQS2324" s="58"/>
      <c r="TQT2324" s="58"/>
      <c r="TQU2324" s="58"/>
      <c r="TQV2324" s="58"/>
      <c r="TQW2324" s="58"/>
      <c r="TQX2324" s="58"/>
      <c r="TQY2324" s="58"/>
      <c r="TQZ2324" s="58"/>
      <c r="TRA2324" s="58"/>
      <c r="TRB2324" s="58"/>
      <c r="TRC2324" s="58"/>
      <c r="TRD2324" s="58"/>
      <c r="TRE2324" s="58"/>
      <c r="TRF2324" s="58"/>
      <c r="TRG2324" s="58"/>
      <c r="TRH2324" s="58"/>
      <c r="TRI2324" s="58"/>
      <c r="TRJ2324" s="58"/>
      <c r="TRK2324" s="58"/>
      <c r="TRL2324" s="58"/>
      <c r="TRM2324" s="58"/>
      <c r="TRN2324" s="58"/>
      <c r="TRO2324" s="58"/>
      <c r="TRP2324" s="58"/>
      <c r="TRQ2324" s="58"/>
      <c r="TRR2324" s="58"/>
      <c r="TRS2324" s="58"/>
      <c r="TRT2324" s="58"/>
      <c r="TRU2324" s="58"/>
      <c r="TRV2324" s="58"/>
      <c r="TRW2324" s="58"/>
      <c r="TRX2324" s="58"/>
      <c r="TRY2324" s="58"/>
      <c r="TRZ2324" s="58"/>
      <c r="TSA2324" s="58"/>
      <c r="TSB2324" s="58"/>
      <c r="TSC2324" s="58"/>
      <c r="TSD2324" s="58"/>
      <c r="TSE2324" s="58"/>
      <c r="TSF2324" s="58"/>
      <c r="TSG2324" s="58"/>
      <c r="TSH2324" s="58"/>
      <c r="TSI2324" s="58"/>
      <c r="TSJ2324" s="58"/>
      <c r="TSK2324" s="58"/>
      <c r="TSL2324" s="58"/>
      <c r="TSM2324" s="58"/>
      <c r="TSN2324" s="58"/>
      <c r="TSO2324" s="58"/>
      <c r="TSP2324" s="58"/>
      <c r="TSQ2324" s="58"/>
      <c r="TSR2324" s="58"/>
      <c r="TSS2324" s="58"/>
      <c r="TST2324" s="58"/>
      <c r="TSU2324" s="58"/>
      <c r="TSV2324" s="58"/>
      <c r="TSW2324" s="58"/>
      <c r="TSX2324" s="58"/>
      <c r="TSY2324" s="58"/>
      <c r="TSZ2324" s="58"/>
      <c r="TTA2324" s="58"/>
      <c r="TTB2324" s="58"/>
      <c r="TTC2324" s="58"/>
      <c r="TTD2324" s="58"/>
      <c r="TTE2324" s="58"/>
      <c r="TTF2324" s="58"/>
      <c r="TTG2324" s="58"/>
      <c r="TTH2324" s="58"/>
      <c r="TTI2324" s="58"/>
      <c r="TTJ2324" s="58"/>
      <c r="TTK2324" s="58"/>
      <c r="TTL2324" s="58"/>
      <c r="TTM2324" s="58"/>
      <c r="TTN2324" s="58"/>
      <c r="TTO2324" s="58"/>
      <c r="TTP2324" s="58"/>
      <c r="TTQ2324" s="58"/>
      <c r="TTR2324" s="58"/>
      <c r="TTS2324" s="58"/>
      <c r="TTT2324" s="58"/>
      <c r="TTU2324" s="58"/>
      <c r="TTV2324" s="58"/>
      <c r="TTW2324" s="58"/>
      <c r="TTX2324" s="58"/>
      <c r="TTY2324" s="58"/>
      <c r="TTZ2324" s="58"/>
      <c r="TUA2324" s="58"/>
      <c r="TUB2324" s="58"/>
      <c r="TUC2324" s="58"/>
      <c r="TUD2324" s="58"/>
      <c r="TUE2324" s="58"/>
      <c r="TUF2324" s="58"/>
      <c r="TUG2324" s="58"/>
      <c r="TUH2324" s="58"/>
      <c r="TUI2324" s="58"/>
      <c r="TUJ2324" s="58"/>
      <c r="TUK2324" s="58"/>
      <c r="TUL2324" s="58"/>
      <c r="TUM2324" s="58"/>
      <c r="TUN2324" s="58"/>
      <c r="TUO2324" s="58"/>
      <c r="TUP2324" s="58"/>
      <c r="TUQ2324" s="58"/>
      <c r="TUR2324" s="58"/>
      <c r="TUS2324" s="58"/>
      <c r="TUT2324" s="58"/>
      <c r="TUU2324" s="58"/>
      <c r="TUV2324" s="58"/>
      <c r="TUW2324" s="58"/>
      <c r="TUX2324" s="58"/>
      <c r="TUY2324" s="58"/>
      <c r="TUZ2324" s="58"/>
      <c r="TVA2324" s="58"/>
      <c r="TVB2324" s="58"/>
      <c r="TVC2324" s="58"/>
      <c r="TVD2324" s="58"/>
      <c r="TVE2324" s="58"/>
      <c r="TVF2324" s="58"/>
      <c r="TVG2324" s="58"/>
      <c r="TVH2324" s="58"/>
      <c r="TVI2324" s="58"/>
      <c r="TVJ2324" s="58"/>
      <c r="TVK2324" s="58"/>
      <c r="TVL2324" s="58"/>
      <c r="TVM2324" s="58"/>
      <c r="TVN2324" s="58"/>
      <c r="TVO2324" s="58"/>
      <c r="TVP2324" s="58"/>
      <c r="TVQ2324" s="58"/>
      <c r="TVR2324" s="58"/>
      <c r="TVS2324" s="58"/>
      <c r="TVT2324" s="58"/>
      <c r="TVU2324" s="58"/>
      <c r="TVV2324" s="58"/>
      <c r="TVW2324" s="58"/>
      <c r="TVX2324" s="58"/>
      <c r="TVY2324" s="58"/>
      <c r="TVZ2324" s="58"/>
      <c r="TWA2324" s="58"/>
      <c r="TWB2324" s="58"/>
      <c r="TWC2324" s="58"/>
      <c r="TWD2324" s="58"/>
      <c r="TWE2324" s="58"/>
      <c r="TWF2324" s="58"/>
      <c r="TWG2324" s="58"/>
      <c r="TWH2324" s="58"/>
      <c r="TWI2324" s="58"/>
      <c r="TWJ2324" s="58"/>
      <c r="TWK2324" s="58"/>
      <c r="TWL2324" s="58"/>
      <c r="TWM2324" s="58"/>
      <c r="TWN2324" s="58"/>
      <c r="TWO2324" s="58"/>
      <c r="TWP2324" s="58"/>
      <c r="TWQ2324" s="58"/>
      <c r="TWR2324" s="58"/>
      <c r="TWS2324" s="58"/>
      <c r="TWT2324" s="58"/>
      <c r="TWU2324" s="58"/>
      <c r="TWV2324" s="58"/>
      <c r="TWW2324" s="58"/>
      <c r="TWX2324" s="58"/>
      <c r="TWY2324" s="58"/>
      <c r="TWZ2324" s="58"/>
      <c r="TXA2324" s="58"/>
      <c r="TXB2324" s="58"/>
      <c r="TXC2324" s="58"/>
      <c r="TXD2324" s="58"/>
      <c r="TXE2324" s="58"/>
      <c r="TXF2324" s="58"/>
      <c r="TXG2324" s="58"/>
      <c r="TXH2324" s="58"/>
      <c r="TXI2324" s="58"/>
      <c r="TXJ2324" s="58"/>
      <c r="TXK2324" s="58"/>
      <c r="TXL2324" s="58"/>
      <c r="TXM2324" s="58"/>
      <c r="TXN2324" s="58"/>
      <c r="TXO2324" s="58"/>
      <c r="TXP2324" s="58"/>
      <c r="TXQ2324" s="58"/>
      <c r="TXR2324" s="58"/>
      <c r="TXS2324" s="58"/>
      <c r="TXT2324" s="58"/>
      <c r="TXU2324" s="58"/>
      <c r="TXV2324" s="58"/>
      <c r="TXW2324" s="58"/>
      <c r="TXX2324" s="58"/>
      <c r="TXY2324" s="58"/>
      <c r="TXZ2324" s="58"/>
      <c r="TYA2324" s="58"/>
      <c r="TYB2324" s="58"/>
      <c r="TYC2324" s="58"/>
      <c r="TYD2324" s="58"/>
      <c r="TYE2324" s="58"/>
      <c r="TYF2324" s="58"/>
      <c r="TYG2324" s="58"/>
      <c r="TYH2324" s="58"/>
      <c r="TYI2324" s="58"/>
      <c r="TYJ2324" s="58"/>
      <c r="TYK2324" s="58"/>
      <c r="TYL2324" s="58"/>
      <c r="TYM2324" s="58"/>
      <c r="TYN2324" s="58"/>
      <c r="TYO2324" s="58"/>
      <c r="TYP2324" s="58"/>
      <c r="TYQ2324" s="58"/>
      <c r="TYR2324" s="58"/>
      <c r="TYS2324" s="58"/>
      <c r="TYT2324" s="58"/>
      <c r="TYU2324" s="58"/>
      <c r="TYV2324" s="58"/>
      <c r="TYW2324" s="58"/>
      <c r="TYX2324" s="58"/>
      <c r="TYY2324" s="58"/>
      <c r="TYZ2324" s="58"/>
      <c r="TZA2324" s="58"/>
      <c r="TZB2324" s="58"/>
      <c r="TZC2324" s="58"/>
      <c r="TZD2324" s="58"/>
      <c r="TZE2324" s="58"/>
      <c r="TZF2324" s="58"/>
      <c r="TZG2324" s="58"/>
      <c r="TZH2324" s="58"/>
      <c r="TZI2324" s="58"/>
      <c r="TZJ2324" s="58"/>
      <c r="TZK2324" s="58"/>
      <c r="TZL2324" s="58"/>
      <c r="TZM2324" s="58"/>
      <c r="TZN2324" s="58"/>
      <c r="TZO2324" s="58"/>
      <c r="TZP2324" s="58"/>
      <c r="TZQ2324" s="58"/>
      <c r="TZR2324" s="58"/>
      <c r="TZS2324" s="58"/>
      <c r="TZT2324" s="58"/>
      <c r="TZU2324" s="58"/>
      <c r="TZV2324" s="58"/>
      <c r="TZW2324" s="58"/>
      <c r="TZX2324" s="58"/>
      <c r="TZY2324" s="58"/>
      <c r="TZZ2324" s="58"/>
      <c r="UAA2324" s="58"/>
      <c r="UAB2324" s="58"/>
      <c r="UAC2324" s="58"/>
      <c r="UAD2324" s="58"/>
      <c r="UAE2324" s="58"/>
      <c r="UAF2324" s="58"/>
      <c r="UAG2324" s="58"/>
      <c r="UAH2324" s="58"/>
      <c r="UAI2324" s="58"/>
      <c r="UAJ2324" s="58"/>
      <c r="UAK2324" s="58"/>
      <c r="UAL2324" s="58"/>
      <c r="UAM2324" s="58"/>
      <c r="UAN2324" s="58"/>
      <c r="UAO2324" s="58"/>
      <c r="UAP2324" s="58"/>
      <c r="UAQ2324" s="58"/>
      <c r="UAR2324" s="58"/>
      <c r="UAS2324" s="58"/>
      <c r="UAT2324" s="58"/>
      <c r="UAU2324" s="58"/>
      <c r="UAV2324" s="58"/>
      <c r="UAW2324" s="58"/>
      <c r="UAX2324" s="58"/>
      <c r="UAY2324" s="58"/>
      <c r="UAZ2324" s="58"/>
      <c r="UBA2324" s="58"/>
      <c r="UBB2324" s="58"/>
      <c r="UBC2324" s="58"/>
      <c r="UBD2324" s="58"/>
      <c r="UBE2324" s="58"/>
      <c r="UBF2324" s="58"/>
      <c r="UBG2324" s="58"/>
      <c r="UBH2324" s="58"/>
      <c r="UBI2324" s="58"/>
      <c r="UBJ2324" s="58"/>
      <c r="UBK2324" s="58"/>
      <c r="UBL2324" s="58"/>
      <c r="UBM2324" s="58"/>
      <c r="UBN2324" s="58"/>
      <c r="UBO2324" s="58"/>
      <c r="UBP2324" s="58"/>
      <c r="UBQ2324" s="58"/>
      <c r="UBR2324" s="58"/>
      <c r="UBS2324" s="58"/>
      <c r="UBT2324" s="58"/>
      <c r="UBU2324" s="58"/>
      <c r="UBV2324" s="58"/>
      <c r="UBW2324" s="58"/>
      <c r="UBX2324" s="58"/>
      <c r="UBY2324" s="58"/>
      <c r="UBZ2324" s="58"/>
      <c r="UCA2324" s="58"/>
      <c r="UCB2324" s="58"/>
      <c r="UCC2324" s="58"/>
      <c r="UCD2324" s="58"/>
      <c r="UCE2324" s="58"/>
      <c r="UCF2324" s="58"/>
      <c r="UCG2324" s="58"/>
      <c r="UCH2324" s="58"/>
      <c r="UCI2324" s="58"/>
      <c r="UCJ2324" s="58"/>
      <c r="UCK2324" s="58"/>
      <c r="UCL2324" s="58"/>
      <c r="UCM2324" s="58"/>
      <c r="UCN2324" s="58"/>
      <c r="UCO2324" s="58"/>
      <c r="UCP2324" s="58"/>
      <c r="UCQ2324" s="58"/>
      <c r="UCR2324" s="58"/>
      <c r="UCS2324" s="58"/>
      <c r="UCT2324" s="58"/>
      <c r="UCU2324" s="58"/>
      <c r="UCV2324" s="58"/>
      <c r="UCW2324" s="58"/>
      <c r="UCX2324" s="58"/>
      <c r="UCY2324" s="58"/>
      <c r="UCZ2324" s="58"/>
      <c r="UDA2324" s="58"/>
      <c r="UDB2324" s="58"/>
      <c r="UDC2324" s="58"/>
      <c r="UDD2324" s="58"/>
      <c r="UDE2324" s="58"/>
      <c r="UDF2324" s="58"/>
      <c r="UDG2324" s="58"/>
      <c r="UDH2324" s="58"/>
      <c r="UDI2324" s="58"/>
      <c r="UDJ2324" s="58"/>
      <c r="UDK2324" s="58"/>
      <c r="UDL2324" s="58"/>
      <c r="UDM2324" s="58"/>
      <c r="UDN2324" s="58"/>
      <c r="UDO2324" s="58"/>
      <c r="UDP2324" s="58"/>
      <c r="UDQ2324" s="58"/>
      <c r="UDR2324" s="58"/>
      <c r="UDS2324" s="58"/>
      <c r="UDT2324" s="58"/>
      <c r="UDU2324" s="58"/>
      <c r="UDV2324" s="58"/>
      <c r="UDW2324" s="58"/>
      <c r="UDX2324" s="58"/>
      <c r="UDY2324" s="58"/>
      <c r="UDZ2324" s="58"/>
      <c r="UEA2324" s="58"/>
      <c r="UEB2324" s="58"/>
      <c r="UEC2324" s="58"/>
      <c r="UED2324" s="58"/>
      <c r="UEE2324" s="58"/>
      <c r="UEF2324" s="58"/>
      <c r="UEG2324" s="58"/>
      <c r="UEH2324" s="58"/>
      <c r="UEI2324" s="58"/>
      <c r="UEJ2324" s="58"/>
      <c r="UEK2324" s="58"/>
      <c r="UEL2324" s="58"/>
      <c r="UEM2324" s="58"/>
      <c r="UEN2324" s="58"/>
      <c r="UEO2324" s="58"/>
      <c r="UEP2324" s="58"/>
      <c r="UEQ2324" s="58"/>
      <c r="UER2324" s="58"/>
      <c r="UES2324" s="58"/>
      <c r="UET2324" s="58"/>
      <c r="UEU2324" s="58"/>
      <c r="UEV2324" s="58"/>
      <c r="UEW2324" s="58"/>
      <c r="UEX2324" s="58"/>
      <c r="UEY2324" s="58"/>
      <c r="UEZ2324" s="58"/>
      <c r="UFA2324" s="58"/>
      <c r="UFB2324" s="58"/>
      <c r="UFC2324" s="58"/>
      <c r="UFD2324" s="58"/>
      <c r="UFE2324" s="58"/>
      <c r="UFF2324" s="58"/>
      <c r="UFG2324" s="58"/>
      <c r="UFH2324" s="58"/>
      <c r="UFI2324" s="58"/>
      <c r="UFJ2324" s="58"/>
      <c r="UFK2324" s="58"/>
      <c r="UFL2324" s="58"/>
      <c r="UFM2324" s="58"/>
      <c r="UFN2324" s="58"/>
      <c r="UFO2324" s="58"/>
      <c r="UFP2324" s="58"/>
      <c r="UFQ2324" s="58"/>
      <c r="UFR2324" s="58"/>
      <c r="UFS2324" s="58"/>
      <c r="UFT2324" s="58"/>
      <c r="UFU2324" s="58"/>
      <c r="UFV2324" s="58"/>
      <c r="UFW2324" s="58"/>
      <c r="UFX2324" s="58"/>
      <c r="UFY2324" s="58"/>
      <c r="UFZ2324" s="58"/>
      <c r="UGA2324" s="58"/>
      <c r="UGB2324" s="58"/>
      <c r="UGC2324" s="58"/>
      <c r="UGD2324" s="58"/>
      <c r="UGE2324" s="58"/>
      <c r="UGF2324" s="58"/>
      <c r="UGG2324" s="58"/>
      <c r="UGH2324" s="58"/>
      <c r="UGI2324" s="58"/>
      <c r="UGJ2324" s="58"/>
      <c r="UGK2324" s="58"/>
      <c r="UGL2324" s="58"/>
      <c r="UGM2324" s="58"/>
      <c r="UGN2324" s="58"/>
      <c r="UGO2324" s="58"/>
      <c r="UGP2324" s="58"/>
      <c r="UGQ2324" s="58"/>
      <c r="UGR2324" s="58"/>
      <c r="UGS2324" s="58"/>
      <c r="UGT2324" s="58"/>
      <c r="UGU2324" s="58"/>
      <c r="UGV2324" s="58"/>
      <c r="UGW2324" s="58"/>
      <c r="UGX2324" s="58"/>
      <c r="UGY2324" s="58"/>
      <c r="UGZ2324" s="58"/>
      <c r="UHA2324" s="58"/>
      <c r="UHB2324" s="58"/>
      <c r="UHC2324" s="58"/>
      <c r="UHD2324" s="58"/>
      <c r="UHE2324" s="58"/>
      <c r="UHF2324" s="58"/>
      <c r="UHG2324" s="58"/>
      <c r="UHH2324" s="58"/>
      <c r="UHI2324" s="58"/>
      <c r="UHJ2324" s="58"/>
      <c r="UHK2324" s="58"/>
      <c r="UHL2324" s="58"/>
      <c r="UHM2324" s="58"/>
      <c r="UHN2324" s="58"/>
      <c r="UHO2324" s="58"/>
      <c r="UHP2324" s="58"/>
      <c r="UHQ2324" s="58"/>
      <c r="UHR2324" s="58"/>
      <c r="UHS2324" s="58"/>
      <c r="UHT2324" s="58"/>
      <c r="UHU2324" s="58"/>
      <c r="UHV2324" s="58"/>
      <c r="UHW2324" s="58"/>
      <c r="UHX2324" s="58"/>
      <c r="UHY2324" s="58"/>
      <c r="UHZ2324" s="58"/>
      <c r="UIA2324" s="58"/>
      <c r="UIB2324" s="58"/>
      <c r="UIC2324" s="58"/>
      <c r="UID2324" s="58"/>
      <c r="UIE2324" s="58"/>
      <c r="UIF2324" s="58"/>
      <c r="UIG2324" s="58"/>
      <c r="UIH2324" s="58"/>
      <c r="UII2324" s="58"/>
      <c r="UIJ2324" s="58"/>
      <c r="UIK2324" s="58"/>
      <c r="UIL2324" s="58"/>
      <c r="UIM2324" s="58"/>
      <c r="UIN2324" s="58"/>
      <c r="UIO2324" s="58"/>
      <c r="UIP2324" s="58"/>
      <c r="UIQ2324" s="58"/>
      <c r="UIR2324" s="58"/>
      <c r="UIS2324" s="58"/>
      <c r="UIT2324" s="58"/>
      <c r="UIU2324" s="58"/>
      <c r="UIV2324" s="58"/>
      <c r="UIW2324" s="58"/>
      <c r="UIX2324" s="58"/>
      <c r="UIY2324" s="58"/>
      <c r="UIZ2324" s="58"/>
      <c r="UJA2324" s="58"/>
      <c r="UJB2324" s="58"/>
      <c r="UJC2324" s="58"/>
      <c r="UJD2324" s="58"/>
      <c r="UJE2324" s="58"/>
      <c r="UJF2324" s="58"/>
      <c r="UJG2324" s="58"/>
      <c r="UJH2324" s="58"/>
      <c r="UJI2324" s="58"/>
      <c r="UJJ2324" s="58"/>
      <c r="UJK2324" s="58"/>
      <c r="UJL2324" s="58"/>
      <c r="UJM2324" s="58"/>
      <c r="UJN2324" s="58"/>
      <c r="UJO2324" s="58"/>
      <c r="UJP2324" s="58"/>
      <c r="UJQ2324" s="58"/>
      <c r="UJR2324" s="58"/>
      <c r="UJS2324" s="58"/>
      <c r="UJT2324" s="58"/>
      <c r="UJU2324" s="58"/>
      <c r="UJV2324" s="58"/>
      <c r="UJW2324" s="58"/>
      <c r="UJX2324" s="58"/>
      <c r="UJY2324" s="58"/>
      <c r="UJZ2324" s="58"/>
      <c r="UKA2324" s="58"/>
      <c r="UKB2324" s="58"/>
      <c r="UKC2324" s="58"/>
      <c r="UKD2324" s="58"/>
      <c r="UKE2324" s="58"/>
      <c r="UKF2324" s="58"/>
      <c r="UKG2324" s="58"/>
      <c r="UKH2324" s="58"/>
      <c r="UKI2324" s="58"/>
      <c r="UKJ2324" s="58"/>
      <c r="UKK2324" s="58"/>
      <c r="UKL2324" s="58"/>
      <c r="UKM2324" s="58"/>
      <c r="UKN2324" s="58"/>
      <c r="UKO2324" s="58"/>
      <c r="UKP2324" s="58"/>
      <c r="UKQ2324" s="58"/>
      <c r="UKR2324" s="58"/>
      <c r="UKS2324" s="58"/>
      <c r="UKT2324" s="58"/>
      <c r="UKU2324" s="58"/>
      <c r="UKV2324" s="58"/>
      <c r="UKW2324" s="58"/>
      <c r="UKX2324" s="58"/>
      <c r="UKY2324" s="58"/>
      <c r="UKZ2324" s="58"/>
      <c r="ULA2324" s="58"/>
      <c r="ULB2324" s="58"/>
      <c r="ULC2324" s="58"/>
      <c r="ULD2324" s="58"/>
      <c r="ULE2324" s="58"/>
      <c r="ULF2324" s="58"/>
      <c r="ULG2324" s="58"/>
      <c r="ULH2324" s="58"/>
      <c r="ULI2324" s="58"/>
      <c r="ULJ2324" s="58"/>
      <c r="ULK2324" s="58"/>
      <c r="ULL2324" s="58"/>
      <c r="ULM2324" s="58"/>
      <c r="ULN2324" s="58"/>
      <c r="ULO2324" s="58"/>
      <c r="ULP2324" s="58"/>
      <c r="ULQ2324" s="58"/>
      <c r="ULR2324" s="58"/>
      <c r="ULS2324" s="58"/>
      <c r="ULT2324" s="58"/>
      <c r="ULU2324" s="58"/>
      <c r="ULV2324" s="58"/>
      <c r="ULW2324" s="58"/>
      <c r="ULX2324" s="58"/>
      <c r="ULY2324" s="58"/>
      <c r="ULZ2324" s="58"/>
      <c r="UMA2324" s="58"/>
      <c r="UMB2324" s="58"/>
      <c r="UMC2324" s="58"/>
      <c r="UMD2324" s="58"/>
      <c r="UME2324" s="58"/>
      <c r="UMF2324" s="58"/>
      <c r="UMG2324" s="58"/>
      <c r="UMH2324" s="58"/>
      <c r="UMI2324" s="58"/>
      <c r="UMJ2324" s="58"/>
      <c r="UMK2324" s="58"/>
      <c r="UML2324" s="58"/>
      <c r="UMM2324" s="58"/>
      <c r="UMN2324" s="58"/>
      <c r="UMO2324" s="58"/>
      <c r="UMP2324" s="58"/>
      <c r="UMQ2324" s="58"/>
      <c r="UMR2324" s="58"/>
      <c r="UMS2324" s="58"/>
      <c r="UMT2324" s="58"/>
      <c r="UMU2324" s="58"/>
      <c r="UMV2324" s="58"/>
      <c r="UMW2324" s="58"/>
      <c r="UMX2324" s="58"/>
      <c r="UMY2324" s="58"/>
      <c r="UMZ2324" s="58"/>
      <c r="UNA2324" s="58"/>
      <c r="UNB2324" s="58"/>
      <c r="UNC2324" s="58"/>
      <c r="UND2324" s="58"/>
      <c r="UNE2324" s="58"/>
      <c r="UNF2324" s="58"/>
      <c r="UNG2324" s="58"/>
      <c r="UNH2324" s="58"/>
      <c r="UNI2324" s="58"/>
      <c r="UNJ2324" s="58"/>
      <c r="UNK2324" s="58"/>
      <c r="UNL2324" s="58"/>
      <c r="UNM2324" s="58"/>
      <c r="UNN2324" s="58"/>
      <c r="UNO2324" s="58"/>
      <c r="UNP2324" s="58"/>
      <c r="UNQ2324" s="58"/>
      <c r="UNR2324" s="58"/>
      <c r="UNS2324" s="58"/>
      <c r="UNT2324" s="58"/>
      <c r="UNU2324" s="58"/>
      <c r="UNV2324" s="58"/>
      <c r="UNW2324" s="58"/>
      <c r="UNX2324" s="58"/>
      <c r="UNY2324" s="58"/>
      <c r="UNZ2324" s="58"/>
      <c r="UOA2324" s="58"/>
      <c r="UOB2324" s="58"/>
      <c r="UOC2324" s="58"/>
      <c r="UOD2324" s="58"/>
      <c r="UOE2324" s="58"/>
      <c r="UOF2324" s="58"/>
      <c r="UOG2324" s="58"/>
      <c r="UOH2324" s="58"/>
      <c r="UOI2324" s="58"/>
      <c r="UOJ2324" s="58"/>
      <c r="UOK2324" s="58"/>
      <c r="UOL2324" s="58"/>
      <c r="UOM2324" s="58"/>
      <c r="UON2324" s="58"/>
      <c r="UOO2324" s="58"/>
      <c r="UOP2324" s="58"/>
      <c r="UOQ2324" s="58"/>
      <c r="UOR2324" s="58"/>
      <c r="UOS2324" s="58"/>
      <c r="UOT2324" s="58"/>
      <c r="UOU2324" s="58"/>
      <c r="UOV2324" s="58"/>
      <c r="UOW2324" s="58"/>
      <c r="UOX2324" s="58"/>
      <c r="UOY2324" s="58"/>
      <c r="UOZ2324" s="58"/>
      <c r="UPA2324" s="58"/>
      <c r="UPB2324" s="58"/>
      <c r="UPC2324" s="58"/>
      <c r="UPD2324" s="58"/>
      <c r="UPE2324" s="58"/>
      <c r="UPF2324" s="58"/>
      <c r="UPG2324" s="58"/>
      <c r="UPH2324" s="58"/>
      <c r="UPI2324" s="58"/>
      <c r="UPJ2324" s="58"/>
      <c r="UPK2324" s="58"/>
      <c r="UPL2324" s="58"/>
      <c r="UPM2324" s="58"/>
      <c r="UPN2324" s="58"/>
      <c r="UPO2324" s="58"/>
      <c r="UPP2324" s="58"/>
      <c r="UPQ2324" s="58"/>
      <c r="UPR2324" s="58"/>
      <c r="UPS2324" s="58"/>
      <c r="UPT2324" s="58"/>
      <c r="UPU2324" s="58"/>
      <c r="UPV2324" s="58"/>
      <c r="UPW2324" s="58"/>
      <c r="UPX2324" s="58"/>
      <c r="UPY2324" s="58"/>
      <c r="UPZ2324" s="58"/>
      <c r="UQA2324" s="58"/>
      <c r="UQB2324" s="58"/>
      <c r="UQC2324" s="58"/>
      <c r="UQD2324" s="58"/>
      <c r="UQE2324" s="58"/>
      <c r="UQF2324" s="58"/>
      <c r="UQG2324" s="58"/>
      <c r="UQH2324" s="58"/>
      <c r="UQI2324" s="58"/>
      <c r="UQJ2324" s="58"/>
      <c r="UQK2324" s="58"/>
      <c r="UQL2324" s="58"/>
      <c r="UQM2324" s="58"/>
      <c r="UQN2324" s="58"/>
      <c r="UQO2324" s="58"/>
      <c r="UQP2324" s="58"/>
      <c r="UQQ2324" s="58"/>
      <c r="UQR2324" s="58"/>
      <c r="UQS2324" s="58"/>
      <c r="UQT2324" s="58"/>
      <c r="UQU2324" s="58"/>
      <c r="UQV2324" s="58"/>
      <c r="UQW2324" s="58"/>
      <c r="UQX2324" s="58"/>
      <c r="UQY2324" s="58"/>
      <c r="UQZ2324" s="58"/>
      <c r="URA2324" s="58"/>
      <c r="URB2324" s="58"/>
      <c r="URC2324" s="58"/>
      <c r="URD2324" s="58"/>
      <c r="URE2324" s="58"/>
      <c r="URF2324" s="58"/>
      <c r="URG2324" s="58"/>
      <c r="URH2324" s="58"/>
      <c r="URI2324" s="58"/>
      <c r="URJ2324" s="58"/>
      <c r="URK2324" s="58"/>
      <c r="URL2324" s="58"/>
      <c r="URM2324" s="58"/>
      <c r="URN2324" s="58"/>
      <c r="URO2324" s="58"/>
      <c r="URP2324" s="58"/>
      <c r="URQ2324" s="58"/>
      <c r="URR2324" s="58"/>
      <c r="URS2324" s="58"/>
      <c r="URT2324" s="58"/>
      <c r="URU2324" s="58"/>
      <c r="URV2324" s="58"/>
      <c r="URW2324" s="58"/>
      <c r="URX2324" s="58"/>
      <c r="URY2324" s="58"/>
      <c r="URZ2324" s="58"/>
      <c r="USA2324" s="58"/>
      <c r="USB2324" s="58"/>
      <c r="USC2324" s="58"/>
      <c r="USD2324" s="58"/>
      <c r="USE2324" s="58"/>
      <c r="USF2324" s="58"/>
      <c r="USG2324" s="58"/>
      <c r="USH2324" s="58"/>
      <c r="USI2324" s="58"/>
      <c r="USJ2324" s="58"/>
      <c r="USK2324" s="58"/>
      <c r="USL2324" s="58"/>
      <c r="USM2324" s="58"/>
      <c r="USN2324" s="58"/>
      <c r="USO2324" s="58"/>
      <c r="USP2324" s="58"/>
      <c r="USQ2324" s="58"/>
      <c r="USR2324" s="58"/>
      <c r="USS2324" s="58"/>
      <c r="UST2324" s="58"/>
      <c r="USU2324" s="58"/>
      <c r="USV2324" s="58"/>
      <c r="USW2324" s="58"/>
      <c r="USX2324" s="58"/>
      <c r="USY2324" s="58"/>
      <c r="USZ2324" s="58"/>
      <c r="UTA2324" s="58"/>
      <c r="UTB2324" s="58"/>
      <c r="UTC2324" s="58"/>
      <c r="UTD2324" s="58"/>
      <c r="UTE2324" s="58"/>
      <c r="UTF2324" s="58"/>
      <c r="UTG2324" s="58"/>
      <c r="UTH2324" s="58"/>
      <c r="UTI2324" s="58"/>
      <c r="UTJ2324" s="58"/>
      <c r="UTK2324" s="58"/>
      <c r="UTL2324" s="58"/>
      <c r="UTM2324" s="58"/>
      <c r="UTN2324" s="58"/>
      <c r="UTO2324" s="58"/>
      <c r="UTP2324" s="58"/>
      <c r="UTQ2324" s="58"/>
      <c r="UTR2324" s="58"/>
      <c r="UTS2324" s="58"/>
      <c r="UTT2324" s="58"/>
      <c r="UTU2324" s="58"/>
      <c r="UTV2324" s="58"/>
      <c r="UTW2324" s="58"/>
      <c r="UTX2324" s="58"/>
      <c r="UTY2324" s="58"/>
      <c r="UTZ2324" s="58"/>
      <c r="UUA2324" s="58"/>
      <c r="UUB2324" s="58"/>
      <c r="UUC2324" s="58"/>
      <c r="UUD2324" s="58"/>
      <c r="UUE2324" s="58"/>
      <c r="UUF2324" s="58"/>
      <c r="UUG2324" s="58"/>
      <c r="UUH2324" s="58"/>
      <c r="UUI2324" s="58"/>
      <c r="UUJ2324" s="58"/>
      <c r="UUK2324" s="58"/>
      <c r="UUL2324" s="58"/>
      <c r="UUM2324" s="58"/>
      <c r="UUN2324" s="58"/>
      <c r="UUO2324" s="58"/>
      <c r="UUP2324" s="58"/>
      <c r="UUQ2324" s="58"/>
      <c r="UUR2324" s="58"/>
      <c r="UUS2324" s="58"/>
      <c r="UUT2324" s="58"/>
      <c r="UUU2324" s="58"/>
      <c r="UUV2324" s="58"/>
      <c r="UUW2324" s="58"/>
      <c r="UUX2324" s="58"/>
      <c r="UUY2324" s="58"/>
      <c r="UUZ2324" s="58"/>
      <c r="UVA2324" s="58"/>
      <c r="UVB2324" s="58"/>
      <c r="UVC2324" s="58"/>
      <c r="UVD2324" s="58"/>
      <c r="UVE2324" s="58"/>
      <c r="UVF2324" s="58"/>
      <c r="UVG2324" s="58"/>
      <c r="UVH2324" s="58"/>
      <c r="UVI2324" s="58"/>
      <c r="UVJ2324" s="58"/>
      <c r="UVK2324" s="58"/>
      <c r="UVL2324" s="58"/>
      <c r="UVM2324" s="58"/>
      <c r="UVN2324" s="58"/>
      <c r="UVO2324" s="58"/>
      <c r="UVP2324" s="58"/>
      <c r="UVQ2324" s="58"/>
      <c r="UVR2324" s="58"/>
      <c r="UVS2324" s="58"/>
      <c r="UVT2324" s="58"/>
      <c r="UVU2324" s="58"/>
      <c r="UVV2324" s="58"/>
      <c r="UVW2324" s="58"/>
      <c r="UVX2324" s="58"/>
      <c r="UVY2324" s="58"/>
      <c r="UVZ2324" s="58"/>
      <c r="UWA2324" s="58"/>
      <c r="UWB2324" s="58"/>
      <c r="UWC2324" s="58"/>
      <c r="UWD2324" s="58"/>
      <c r="UWE2324" s="58"/>
      <c r="UWF2324" s="58"/>
      <c r="UWG2324" s="58"/>
      <c r="UWH2324" s="58"/>
      <c r="UWI2324" s="58"/>
      <c r="UWJ2324" s="58"/>
      <c r="UWK2324" s="58"/>
      <c r="UWL2324" s="58"/>
      <c r="UWM2324" s="58"/>
      <c r="UWN2324" s="58"/>
      <c r="UWO2324" s="58"/>
      <c r="UWP2324" s="58"/>
      <c r="UWQ2324" s="58"/>
      <c r="UWR2324" s="58"/>
      <c r="UWS2324" s="58"/>
      <c r="UWT2324" s="58"/>
      <c r="UWU2324" s="58"/>
      <c r="UWV2324" s="58"/>
      <c r="UWW2324" s="58"/>
      <c r="UWX2324" s="58"/>
      <c r="UWY2324" s="58"/>
      <c r="UWZ2324" s="58"/>
      <c r="UXA2324" s="58"/>
      <c r="UXB2324" s="58"/>
      <c r="UXC2324" s="58"/>
      <c r="UXD2324" s="58"/>
      <c r="UXE2324" s="58"/>
      <c r="UXF2324" s="58"/>
      <c r="UXG2324" s="58"/>
      <c r="UXH2324" s="58"/>
      <c r="UXI2324" s="58"/>
      <c r="UXJ2324" s="58"/>
      <c r="UXK2324" s="58"/>
      <c r="UXL2324" s="58"/>
      <c r="UXM2324" s="58"/>
      <c r="UXN2324" s="58"/>
      <c r="UXO2324" s="58"/>
      <c r="UXP2324" s="58"/>
      <c r="UXQ2324" s="58"/>
      <c r="UXR2324" s="58"/>
      <c r="UXS2324" s="58"/>
      <c r="UXT2324" s="58"/>
      <c r="UXU2324" s="58"/>
      <c r="UXV2324" s="58"/>
      <c r="UXW2324" s="58"/>
      <c r="UXX2324" s="58"/>
      <c r="UXY2324" s="58"/>
      <c r="UXZ2324" s="58"/>
      <c r="UYA2324" s="58"/>
      <c r="UYB2324" s="58"/>
      <c r="UYC2324" s="58"/>
      <c r="UYD2324" s="58"/>
      <c r="UYE2324" s="58"/>
      <c r="UYF2324" s="58"/>
      <c r="UYG2324" s="58"/>
      <c r="UYH2324" s="58"/>
      <c r="UYI2324" s="58"/>
      <c r="UYJ2324" s="58"/>
      <c r="UYK2324" s="58"/>
      <c r="UYL2324" s="58"/>
      <c r="UYM2324" s="58"/>
      <c r="UYN2324" s="58"/>
      <c r="UYO2324" s="58"/>
      <c r="UYP2324" s="58"/>
      <c r="UYQ2324" s="58"/>
      <c r="UYR2324" s="58"/>
      <c r="UYS2324" s="58"/>
      <c r="UYT2324" s="58"/>
      <c r="UYU2324" s="58"/>
      <c r="UYV2324" s="58"/>
      <c r="UYW2324" s="58"/>
      <c r="UYX2324" s="58"/>
      <c r="UYY2324" s="58"/>
      <c r="UYZ2324" s="58"/>
      <c r="UZA2324" s="58"/>
      <c r="UZB2324" s="58"/>
      <c r="UZC2324" s="58"/>
      <c r="UZD2324" s="58"/>
      <c r="UZE2324" s="58"/>
      <c r="UZF2324" s="58"/>
      <c r="UZG2324" s="58"/>
      <c r="UZH2324" s="58"/>
      <c r="UZI2324" s="58"/>
      <c r="UZJ2324" s="58"/>
      <c r="UZK2324" s="58"/>
      <c r="UZL2324" s="58"/>
      <c r="UZM2324" s="58"/>
      <c r="UZN2324" s="58"/>
      <c r="UZO2324" s="58"/>
      <c r="UZP2324" s="58"/>
      <c r="UZQ2324" s="58"/>
      <c r="UZR2324" s="58"/>
      <c r="UZS2324" s="58"/>
      <c r="UZT2324" s="58"/>
      <c r="UZU2324" s="58"/>
      <c r="UZV2324" s="58"/>
      <c r="UZW2324" s="58"/>
      <c r="UZX2324" s="58"/>
      <c r="UZY2324" s="58"/>
      <c r="UZZ2324" s="58"/>
      <c r="VAA2324" s="58"/>
      <c r="VAB2324" s="58"/>
      <c r="VAC2324" s="58"/>
      <c r="VAD2324" s="58"/>
      <c r="VAE2324" s="58"/>
      <c r="VAF2324" s="58"/>
      <c r="VAG2324" s="58"/>
      <c r="VAH2324" s="58"/>
      <c r="VAI2324" s="58"/>
      <c r="VAJ2324" s="58"/>
      <c r="VAK2324" s="58"/>
      <c r="VAL2324" s="58"/>
      <c r="VAM2324" s="58"/>
      <c r="VAN2324" s="58"/>
      <c r="VAO2324" s="58"/>
      <c r="VAP2324" s="58"/>
      <c r="VAQ2324" s="58"/>
      <c r="VAR2324" s="58"/>
      <c r="VAS2324" s="58"/>
      <c r="VAT2324" s="58"/>
      <c r="VAU2324" s="58"/>
      <c r="VAV2324" s="58"/>
      <c r="VAW2324" s="58"/>
      <c r="VAX2324" s="58"/>
      <c r="VAY2324" s="58"/>
      <c r="VAZ2324" s="58"/>
      <c r="VBA2324" s="58"/>
      <c r="VBB2324" s="58"/>
      <c r="VBC2324" s="58"/>
      <c r="VBD2324" s="58"/>
      <c r="VBE2324" s="58"/>
      <c r="VBF2324" s="58"/>
      <c r="VBG2324" s="58"/>
      <c r="VBH2324" s="58"/>
      <c r="VBI2324" s="58"/>
      <c r="VBJ2324" s="58"/>
      <c r="VBK2324" s="58"/>
      <c r="VBL2324" s="58"/>
      <c r="VBM2324" s="58"/>
      <c r="VBN2324" s="58"/>
      <c r="VBO2324" s="58"/>
      <c r="VBP2324" s="58"/>
      <c r="VBQ2324" s="58"/>
      <c r="VBR2324" s="58"/>
      <c r="VBS2324" s="58"/>
      <c r="VBT2324" s="58"/>
      <c r="VBU2324" s="58"/>
      <c r="VBV2324" s="58"/>
      <c r="VBW2324" s="58"/>
      <c r="VBX2324" s="58"/>
      <c r="VBY2324" s="58"/>
      <c r="VBZ2324" s="58"/>
      <c r="VCA2324" s="58"/>
      <c r="VCB2324" s="58"/>
      <c r="VCC2324" s="58"/>
      <c r="VCD2324" s="58"/>
      <c r="VCE2324" s="58"/>
      <c r="VCF2324" s="58"/>
      <c r="VCG2324" s="58"/>
      <c r="VCH2324" s="58"/>
      <c r="VCI2324" s="58"/>
      <c r="VCJ2324" s="58"/>
      <c r="VCK2324" s="58"/>
      <c r="VCL2324" s="58"/>
      <c r="VCM2324" s="58"/>
      <c r="VCN2324" s="58"/>
      <c r="VCO2324" s="58"/>
      <c r="VCP2324" s="58"/>
      <c r="VCQ2324" s="58"/>
      <c r="VCR2324" s="58"/>
      <c r="VCS2324" s="58"/>
      <c r="VCT2324" s="58"/>
      <c r="VCU2324" s="58"/>
      <c r="VCV2324" s="58"/>
      <c r="VCW2324" s="58"/>
      <c r="VCX2324" s="58"/>
      <c r="VCY2324" s="58"/>
      <c r="VCZ2324" s="58"/>
      <c r="VDA2324" s="58"/>
      <c r="VDB2324" s="58"/>
      <c r="VDC2324" s="58"/>
      <c r="VDD2324" s="58"/>
      <c r="VDE2324" s="58"/>
      <c r="VDF2324" s="58"/>
      <c r="VDG2324" s="58"/>
      <c r="VDH2324" s="58"/>
      <c r="VDI2324" s="58"/>
      <c r="VDJ2324" s="58"/>
      <c r="VDK2324" s="58"/>
      <c r="VDL2324" s="58"/>
      <c r="VDM2324" s="58"/>
      <c r="VDN2324" s="58"/>
      <c r="VDO2324" s="58"/>
      <c r="VDP2324" s="58"/>
      <c r="VDQ2324" s="58"/>
      <c r="VDR2324" s="58"/>
      <c r="VDS2324" s="58"/>
      <c r="VDT2324" s="58"/>
      <c r="VDU2324" s="58"/>
      <c r="VDV2324" s="58"/>
      <c r="VDW2324" s="58"/>
      <c r="VDX2324" s="58"/>
      <c r="VDY2324" s="58"/>
      <c r="VDZ2324" s="58"/>
      <c r="VEA2324" s="58"/>
      <c r="VEB2324" s="58"/>
      <c r="VEC2324" s="58"/>
      <c r="VED2324" s="58"/>
      <c r="VEE2324" s="58"/>
      <c r="VEF2324" s="58"/>
      <c r="VEG2324" s="58"/>
      <c r="VEH2324" s="58"/>
      <c r="VEI2324" s="58"/>
      <c r="VEJ2324" s="58"/>
      <c r="VEK2324" s="58"/>
      <c r="VEL2324" s="58"/>
      <c r="VEM2324" s="58"/>
      <c r="VEN2324" s="58"/>
      <c r="VEO2324" s="58"/>
      <c r="VEP2324" s="58"/>
      <c r="VEQ2324" s="58"/>
      <c r="VER2324" s="58"/>
      <c r="VES2324" s="58"/>
      <c r="VET2324" s="58"/>
      <c r="VEU2324" s="58"/>
      <c r="VEV2324" s="58"/>
      <c r="VEW2324" s="58"/>
      <c r="VEX2324" s="58"/>
      <c r="VEY2324" s="58"/>
      <c r="VEZ2324" s="58"/>
      <c r="VFA2324" s="58"/>
      <c r="VFB2324" s="58"/>
      <c r="VFC2324" s="58"/>
      <c r="VFD2324" s="58"/>
      <c r="VFE2324" s="58"/>
      <c r="VFF2324" s="58"/>
      <c r="VFG2324" s="58"/>
      <c r="VFH2324" s="58"/>
      <c r="VFI2324" s="58"/>
      <c r="VFJ2324" s="58"/>
      <c r="VFK2324" s="58"/>
      <c r="VFL2324" s="58"/>
      <c r="VFM2324" s="58"/>
      <c r="VFN2324" s="58"/>
      <c r="VFO2324" s="58"/>
      <c r="VFP2324" s="58"/>
      <c r="VFQ2324" s="58"/>
      <c r="VFR2324" s="58"/>
      <c r="VFS2324" s="58"/>
      <c r="VFT2324" s="58"/>
      <c r="VFU2324" s="58"/>
      <c r="VFV2324" s="58"/>
      <c r="VFW2324" s="58"/>
      <c r="VFX2324" s="58"/>
      <c r="VFY2324" s="58"/>
      <c r="VFZ2324" s="58"/>
      <c r="VGA2324" s="58"/>
      <c r="VGB2324" s="58"/>
      <c r="VGC2324" s="58"/>
      <c r="VGD2324" s="58"/>
      <c r="VGE2324" s="58"/>
      <c r="VGF2324" s="58"/>
      <c r="VGG2324" s="58"/>
      <c r="VGH2324" s="58"/>
      <c r="VGI2324" s="58"/>
      <c r="VGJ2324" s="58"/>
      <c r="VGK2324" s="58"/>
      <c r="VGL2324" s="58"/>
      <c r="VGM2324" s="58"/>
      <c r="VGN2324" s="58"/>
      <c r="VGO2324" s="58"/>
      <c r="VGP2324" s="58"/>
      <c r="VGQ2324" s="58"/>
      <c r="VGR2324" s="58"/>
      <c r="VGS2324" s="58"/>
      <c r="VGT2324" s="58"/>
      <c r="VGU2324" s="58"/>
      <c r="VGV2324" s="58"/>
      <c r="VGW2324" s="58"/>
      <c r="VGX2324" s="58"/>
      <c r="VGY2324" s="58"/>
      <c r="VGZ2324" s="58"/>
      <c r="VHA2324" s="58"/>
      <c r="VHB2324" s="58"/>
      <c r="VHC2324" s="58"/>
      <c r="VHD2324" s="58"/>
      <c r="VHE2324" s="58"/>
      <c r="VHF2324" s="58"/>
      <c r="VHG2324" s="58"/>
      <c r="VHH2324" s="58"/>
      <c r="VHI2324" s="58"/>
      <c r="VHJ2324" s="58"/>
      <c r="VHK2324" s="58"/>
      <c r="VHL2324" s="58"/>
      <c r="VHM2324" s="58"/>
      <c r="VHN2324" s="58"/>
      <c r="VHO2324" s="58"/>
      <c r="VHP2324" s="58"/>
      <c r="VHQ2324" s="58"/>
      <c r="VHR2324" s="58"/>
      <c r="VHS2324" s="58"/>
      <c r="VHT2324" s="58"/>
      <c r="VHU2324" s="58"/>
      <c r="VHV2324" s="58"/>
      <c r="VHW2324" s="58"/>
      <c r="VHX2324" s="58"/>
      <c r="VHY2324" s="58"/>
      <c r="VHZ2324" s="58"/>
      <c r="VIA2324" s="58"/>
      <c r="VIB2324" s="58"/>
      <c r="VIC2324" s="58"/>
      <c r="VID2324" s="58"/>
      <c r="VIE2324" s="58"/>
      <c r="VIF2324" s="58"/>
      <c r="VIG2324" s="58"/>
      <c r="VIH2324" s="58"/>
      <c r="VII2324" s="58"/>
      <c r="VIJ2324" s="58"/>
      <c r="VIK2324" s="58"/>
      <c r="VIL2324" s="58"/>
      <c r="VIM2324" s="58"/>
      <c r="VIN2324" s="58"/>
      <c r="VIO2324" s="58"/>
      <c r="VIP2324" s="58"/>
      <c r="VIQ2324" s="58"/>
      <c r="VIR2324" s="58"/>
      <c r="VIS2324" s="58"/>
      <c r="VIT2324" s="58"/>
      <c r="VIU2324" s="58"/>
      <c r="VIV2324" s="58"/>
      <c r="VIW2324" s="58"/>
      <c r="VIX2324" s="58"/>
      <c r="VIY2324" s="58"/>
      <c r="VIZ2324" s="58"/>
      <c r="VJA2324" s="58"/>
      <c r="VJB2324" s="58"/>
      <c r="VJC2324" s="58"/>
      <c r="VJD2324" s="58"/>
      <c r="VJE2324" s="58"/>
      <c r="VJF2324" s="58"/>
      <c r="VJG2324" s="58"/>
      <c r="VJH2324" s="58"/>
      <c r="VJI2324" s="58"/>
      <c r="VJJ2324" s="58"/>
      <c r="VJK2324" s="58"/>
      <c r="VJL2324" s="58"/>
      <c r="VJM2324" s="58"/>
      <c r="VJN2324" s="58"/>
      <c r="VJO2324" s="58"/>
      <c r="VJP2324" s="58"/>
      <c r="VJQ2324" s="58"/>
      <c r="VJR2324" s="58"/>
      <c r="VJS2324" s="58"/>
      <c r="VJT2324" s="58"/>
      <c r="VJU2324" s="58"/>
      <c r="VJV2324" s="58"/>
      <c r="VJW2324" s="58"/>
      <c r="VJX2324" s="58"/>
      <c r="VJY2324" s="58"/>
      <c r="VJZ2324" s="58"/>
      <c r="VKA2324" s="58"/>
      <c r="VKB2324" s="58"/>
      <c r="VKC2324" s="58"/>
      <c r="VKD2324" s="58"/>
      <c r="VKE2324" s="58"/>
      <c r="VKF2324" s="58"/>
      <c r="VKG2324" s="58"/>
      <c r="VKH2324" s="58"/>
      <c r="VKI2324" s="58"/>
      <c r="VKJ2324" s="58"/>
      <c r="VKK2324" s="58"/>
      <c r="VKL2324" s="58"/>
      <c r="VKM2324" s="58"/>
      <c r="VKN2324" s="58"/>
      <c r="VKO2324" s="58"/>
      <c r="VKP2324" s="58"/>
      <c r="VKQ2324" s="58"/>
      <c r="VKR2324" s="58"/>
      <c r="VKS2324" s="58"/>
      <c r="VKT2324" s="58"/>
      <c r="VKU2324" s="58"/>
      <c r="VKV2324" s="58"/>
      <c r="VKW2324" s="58"/>
      <c r="VKX2324" s="58"/>
      <c r="VKY2324" s="58"/>
      <c r="VKZ2324" s="58"/>
      <c r="VLA2324" s="58"/>
      <c r="VLB2324" s="58"/>
      <c r="VLC2324" s="58"/>
      <c r="VLD2324" s="58"/>
      <c r="VLE2324" s="58"/>
      <c r="VLF2324" s="58"/>
      <c r="VLG2324" s="58"/>
      <c r="VLH2324" s="58"/>
      <c r="VLI2324" s="58"/>
      <c r="VLJ2324" s="58"/>
      <c r="VLK2324" s="58"/>
      <c r="VLL2324" s="58"/>
      <c r="VLM2324" s="58"/>
      <c r="VLN2324" s="58"/>
      <c r="VLO2324" s="58"/>
      <c r="VLP2324" s="58"/>
      <c r="VLQ2324" s="58"/>
      <c r="VLR2324" s="58"/>
      <c r="VLS2324" s="58"/>
      <c r="VLT2324" s="58"/>
      <c r="VLU2324" s="58"/>
      <c r="VLV2324" s="58"/>
      <c r="VLW2324" s="58"/>
      <c r="VLX2324" s="58"/>
      <c r="VLY2324" s="58"/>
      <c r="VLZ2324" s="58"/>
      <c r="VMA2324" s="58"/>
      <c r="VMB2324" s="58"/>
      <c r="VMC2324" s="58"/>
      <c r="VMD2324" s="58"/>
      <c r="VME2324" s="58"/>
      <c r="VMF2324" s="58"/>
      <c r="VMG2324" s="58"/>
      <c r="VMH2324" s="58"/>
      <c r="VMI2324" s="58"/>
      <c r="VMJ2324" s="58"/>
      <c r="VMK2324" s="58"/>
      <c r="VML2324" s="58"/>
      <c r="VMM2324" s="58"/>
      <c r="VMN2324" s="58"/>
      <c r="VMO2324" s="58"/>
      <c r="VMP2324" s="58"/>
      <c r="VMQ2324" s="58"/>
      <c r="VMR2324" s="58"/>
      <c r="VMS2324" s="58"/>
      <c r="VMT2324" s="58"/>
      <c r="VMU2324" s="58"/>
      <c r="VMV2324" s="58"/>
      <c r="VMW2324" s="58"/>
      <c r="VMX2324" s="58"/>
      <c r="VMY2324" s="58"/>
      <c r="VMZ2324" s="58"/>
      <c r="VNA2324" s="58"/>
      <c r="VNB2324" s="58"/>
      <c r="VNC2324" s="58"/>
      <c r="VND2324" s="58"/>
      <c r="VNE2324" s="58"/>
      <c r="VNF2324" s="58"/>
      <c r="VNG2324" s="58"/>
      <c r="VNH2324" s="58"/>
      <c r="VNI2324" s="58"/>
      <c r="VNJ2324" s="58"/>
      <c r="VNK2324" s="58"/>
      <c r="VNL2324" s="58"/>
      <c r="VNM2324" s="58"/>
      <c r="VNN2324" s="58"/>
      <c r="VNO2324" s="58"/>
      <c r="VNP2324" s="58"/>
      <c r="VNQ2324" s="58"/>
      <c r="VNR2324" s="58"/>
      <c r="VNS2324" s="58"/>
      <c r="VNT2324" s="58"/>
      <c r="VNU2324" s="58"/>
      <c r="VNV2324" s="58"/>
      <c r="VNW2324" s="58"/>
      <c r="VNX2324" s="58"/>
      <c r="VNY2324" s="58"/>
      <c r="VNZ2324" s="58"/>
      <c r="VOA2324" s="58"/>
      <c r="VOB2324" s="58"/>
      <c r="VOC2324" s="58"/>
      <c r="VOD2324" s="58"/>
      <c r="VOE2324" s="58"/>
      <c r="VOF2324" s="58"/>
      <c r="VOG2324" s="58"/>
      <c r="VOH2324" s="58"/>
      <c r="VOI2324" s="58"/>
      <c r="VOJ2324" s="58"/>
      <c r="VOK2324" s="58"/>
      <c r="VOL2324" s="58"/>
      <c r="VOM2324" s="58"/>
      <c r="VON2324" s="58"/>
      <c r="VOO2324" s="58"/>
      <c r="VOP2324" s="58"/>
      <c r="VOQ2324" s="58"/>
      <c r="VOR2324" s="58"/>
      <c r="VOS2324" s="58"/>
      <c r="VOT2324" s="58"/>
      <c r="VOU2324" s="58"/>
      <c r="VOV2324" s="58"/>
      <c r="VOW2324" s="58"/>
      <c r="VOX2324" s="58"/>
      <c r="VOY2324" s="58"/>
      <c r="VOZ2324" s="58"/>
      <c r="VPA2324" s="58"/>
      <c r="VPB2324" s="58"/>
      <c r="VPC2324" s="58"/>
      <c r="VPD2324" s="58"/>
      <c r="VPE2324" s="58"/>
      <c r="VPF2324" s="58"/>
      <c r="VPG2324" s="58"/>
      <c r="VPH2324" s="58"/>
      <c r="VPI2324" s="58"/>
      <c r="VPJ2324" s="58"/>
      <c r="VPK2324" s="58"/>
      <c r="VPL2324" s="58"/>
      <c r="VPM2324" s="58"/>
      <c r="VPN2324" s="58"/>
      <c r="VPO2324" s="58"/>
      <c r="VPP2324" s="58"/>
      <c r="VPQ2324" s="58"/>
      <c r="VPR2324" s="58"/>
      <c r="VPS2324" s="58"/>
      <c r="VPT2324" s="58"/>
      <c r="VPU2324" s="58"/>
      <c r="VPV2324" s="58"/>
      <c r="VPW2324" s="58"/>
      <c r="VPX2324" s="58"/>
      <c r="VPY2324" s="58"/>
      <c r="VPZ2324" s="58"/>
      <c r="VQA2324" s="58"/>
      <c r="VQB2324" s="58"/>
      <c r="VQC2324" s="58"/>
      <c r="VQD2324" s="58"/>
      <c r="VQE2324" s="58"/>
      <c r="VQF2324" s="58"/>
      <c r="VQG2324" s="58"/>
      <c r="VQH2324" s="58"/>
      <c r="VQI2324" s="58"/>
      <c r="VQJ2324" s="58"/>
      <c r="VQK2324" s="58"/>
      <c r="VQL2324" s="58"/>
      <c r="VQM2324" s="58"/>
      <c r="VQN2324" s="58"/>
      <c r="VQO2324" s="58"/>
      <c r="VQP2324" s="58"/>
      <c r="VQQ2324" s="58"/>
      <c r="VQR2324" s="58"/>
      <c r="VQS2324" s="58"/>
      <c r="VQT2324" s="58"/>
      <c r="VQU2324" s="58"/>
      <c r="VQV2324" s="58"/>
      <c r="VQW2324" s="58"/>
      <c r="VQX2324" s="58"/>
      <c r="VQY2324" s="58"/>
      <c r="VQZ2324" s="58"/>
      <c r="VRA2324" s="58"/>
      <c r="VRB2324" s="58"/>
      <c r="VRC2324" s="58"/>
      <c r="VRD2324" s="58"/>
      <c r="VRE2324" s="58"/>
      <c r="VRF2324" s="58"/>
      <c r="VRG2324" s="58"/>
      <c r="VRH2324" s="58"/>
      <c r="VRI2324" s="58"/>
      <c r="VRJ2324" s="58"/>
      <c r="VRK2324" s="58"/>
      <c r="VRL2324" s="58"/>
      <c r="VRM2324" s="58"/>
      <c r="VRN2324" s="58"/>
      <c r="VRO2324" s="58"/>
      <c r="VRP2324" s="58"/>
      <c r="VRQ2324" s="58"/>
      <c r="VRR2324" s="58"/>
      <c r="VRS2324" s="58"/>
      <c r="VRT2324" s="58"/>
      <c r="VRU2324" s="58"/>
      <c r="VRV2324" s="58"/>
      <c r="VRW2324" s="58"/>
      <c r="VRX2324" s="58"/>
      <c r="VRY2324" s="58"/>
      <c r="VRZ2324" s="58"/>
      <c r="VSA2324" s="58"/>
      <c r="VSB2324" s="58"/>
      <c r="VSC2324" s="58"/>
      <c r="VSD2324" s="58"/>
      <c r="VSE2324" s="58"/>
      <c r="VSF2324" s="58"/>
      <c r="VSG2324" s="58"/>
      <c r="VSH2324" s="58"/>
      <c r="VSI2324" s="58"/>
      <c r="VSJ2324" s="58"/>
      <c r="VSK2324" s="58"/>
      <c r="VSL2324" s="58"/>
      <c r="VSM2324" s="58"/>
      <c r="VSN2324" s="58"/>
      <c r="VSO2324" s="58"/>
      <c r="VSP2324" s="58"/>
      <c r="VSQ2324" s="58"/>
      <c r="VSR2324" s="58"/>
      <c r="VSS2324" s="58"/>
      <c r="VST2324" s="58"/>
      <c r="VSU2324" s="58"/>
      <c r="VSV2324" s="58"/>
      <c r="VSW2324" s="58"/>
      <c r="VSX2324" s="58"/>
      <c r="VSY2324" s="58"/>
      <c r="VSZ2324" s="58"/>
      <c r="VTA2324" s="58"/>
      <c r="VTB2324" s="58"/>
      <c r="VTC2324" s="58"/>
      <c r="VTD2324" s="58"/>
      <c r="VTE2324" s="58"/>
      <c r="VTF2324" s="58"/>
      <c r="VTG2324" s="58"/>
      <c r="VTH2324" s="58"/>
      <c r="VTI2324" s="58"/>
      <c r="VTJ2324" s="58"/>
      <c r="VTK2324" s="58"/>
      <c r="VTL2324" s="58"/>
      <c r="VTM2324" s="58"/>
      <c r="VTN2324" s="58"/>
      <c r="VTO2324" s="58"/>
      <c r="VTP2324" s="58"/>
      <c r="VTQ2324" s="58"/>
      <c r="VTR2324" s="58"/>
      <c r="VTS2324" s="58"/>
      <c r="VTT2324" s="58"/>
      <c r="VTU2324" s="58"/>
      <c r="VTV2324" s="58"/>
      <c r="VTW2324" s="58"/>
      <c r="VTX2324" s="58"/>
      <c r="VTY2324" s="58"/>
      <c r="VTZ2324" s="58"/>
      <c r="VUA2324" s="58"/>
      <c r="VUB2324" s="58"/>
      <c r="VUC2324" s="58"/>
      <c r="VUD2324" s="58"/>
      <c r="VUE2324" s="58"/>
      <c r="VUF2324" s="58"/>
      <c r="VUG2324" s="58"/>
      <c r="VUH2324" s="58"/>
      <c r="VUI2324" s="58"/>
      <c r="VUJ2324" s="58"/>
      <c r="VUK2324" s="58"/>
      <c r="VUL2324" s="58"/>
      <c r="VUM2324" s="58"/>
      <c r="VUN2324" s="58"/>
      <c r="VUO2324" s="58"/>
      <c r="VUP2324" s="58"/>
      <c r="VUQ2324" s="58"/>
      <c r="VUR2324" s="58"/>
      <c r="VUS2324" s="58"/>
      <c r="VUT2324" s="58"/>
      <c r="VUU2324" s="58"/>
      <c r="VUV2324" s="58"/>
      <c r="VUW2324" s="58"/>
      <c r="VUX2324" s="58"/>
      <c r="VUY2324" s="58"/>
      <c r="VUZ2324" s="58"/>
      <c r="VVA2324" s="58"/>
      <c r="VVB2324" s="58"/>
      <c r="VVC2324" s="58"/>
      <c r="VVD2324" s="58"/>
      <c r="VVE2324" s="58"/>
      <c r="VVF2324" s="58"/>
      <c r="VVG2324" s="58"/>
      <c r="VVH2324" s="58"/>
      <c r="VVI2324" s="58"/>
      <c r="VVJ2324" s="58"/>
      <c r="VVK2324" s="58"/>
      <c r="VVL2324" s="58"/>
      <c r="VVM2324" s="58"/>
      <c r="VVN2324" s="58"/>
      <c r="VVO2324" s="58"/>
      <c r="VVP2324" s="58"/>
      <c r="VVQ2324" s="58"/>
      <c r="VVR2324" s="58"/>
      <c r="VVS2324" s="58"/>
      <c r="VVT2324" s="58"/>
      <c r="VVU2324" s="58"/>
      <c r="VVV2324" s="58"/>
      <c r="VVW2324" s="58"/>
      <c r="VVX2324" s="58"/>
      <c r="VVY2324" s="58"/>
      <c r="VVZ2324" s="58"/>
      <c r="VWA2324" s="58"/>
      <c r="VWB2324" s="58"/>
      <c r="VWC2324" s="58"/>
      <c r="VWD2324" s="58"/>
      <c r="VWE2324" s="58"/>
      <c r="VWF2324" s="58"/>
      <c r="VWG2324" s="58"/>
      <c r="VWH2324" s="58"/>
      <c r="VWI2324" s="58"/>
      <c r="VWJ2324" s="58"/>
      <c r="VWK2324" s="58"/>
      <c r="VWL2324" s="58"/>
      <c r="VWM2324" s="58"/>
      <c r="VWN2324" s="58"/>
      <c r="VWO2324" s="58"/>
      <c r="VWP2324" s="58"/>
      <c r="VWQ2324" s="58"/>
      <c r="VWR2324" s="58"/>
      <c r="VWS2324" s="58"/>
      <c r="VWT2324" s="58"/>
      <c r="VWU2324" s="58"/>
      <c r="VWV2324" s="58"/>
      <c r="VWW2324" s="58"/>
      <c r="VWX2324" s="58"/>
      <c r="VWY2324" s="58"/>
      <c r="VWZ2324" s="58"/>
      <c r="VXA2324" s="58"/>
      <c r="VXB2324" s="58"/>
      <c r="VXC2324" s="58"/>
      <c r="VXD2324" s="58"/>
      <c r="VXE2324" s="58"/>
      <c r="VXF2324" s="58"/>
      <c r="VXG2324" s="58"/>
      <c r="VXH2324" s="58"/>
      <c r="VXI2324" s="58"/>
      <c r="VXJ2324" s="58"/>
      <c r="VXK2324" s="58"/>
      <c r="VXL2324" s="58"/>
      <c r="VXM2324" s="58"/>
      <c r="VXN2324" s="58"/>
      <c r="VXO2324" s="58"/>
      <c r="VXP2324" s="58"/>
      <c r="VXQ2324" s="58"/>
      <c r="VXR2324" s="58"/>
      <c r="VXS2324" s="58"/>
      <c r="VXT2324" s="58"/>
      <c r="VXU2324" s="58"/>
      <c r="VXV2324" s="58"/>
      <c r="VXW2324" s="58"/>
      <c r="VXX2324" s="58"/>
      <c r="VXY2324" s="58"/>
      <c r="VXZ2324" s="58"/>
      <c r="VYA2324" s="58"/>
      <c r="VYB2324" s="58"/>
      <c r="VYC2324" s="58"/>
      <c r="VYD2324" s="58"/>
      <c r="VYE2324" s="58"/>
      <c r="VYF2324" s="58"/>
      <c r="VYG2324" s="58"/>
      <c r="VYH2324" s="58"/>
      <c r="VYI2324" s="58"/>
      <c r="VYJ2324" s="58"/>
      <c r="VYK2324" s="58"/>
      <c r="VYL2324" s="58"/>
      <c r="VYM2324" s="58"/>
      <c r="VYN2324" s="58"/>
      <c r="VYO2324" s="58"/>
      <c r="VYP2324" s="58"/>
      <c r="VYQ2324" s="58"/>
      <c r="VYR2324" s="58"/>
      <c r="VYS2324" s="58"/>
      <c r="VYT2324" s="58"/>
      <c r="VYU2324" s="58"/>
      <c r="VYV2324" s="58"/>
      <c r="VYW2324" s="58"/>
      <c r="VYX2324" s="58"/>
      <c r="VYY2324" s="58"/>
      <c r="VYZ2324" s="58"/>
      <c r="VZA2324" s="58"/>
      <c r="VZB2324" s="58"/>
      <c r="VZC2324" s="58"/>
      <c r="VZD2324" s="58"/>
      <c r="VZE2324" s="58"/>
      <c r="VZF2324" s="58"/>
      <c r="VZG2324" s="58"/>
      <c r="VZH2324" s="58"/>
      <c r="VZI2324" s="58"/>
      <c r="VZJ2324" s="58"/>
      <c r="VZK2324" s="58"/>
      <c r="VZL2324" s="58"/>
      <c r="VZM2324" s="58"/>
      <c r="VZN2324" s="58"/>
      <c r="VZO2324" s="58"/>
      <c r="VZP2324" s="58"/>
      <c r="VZQ2324" s="58"/>
      <c r="VZR2324" s="58"/>
      <c r="VZS2324" s="58"/>
      <c r="VZT2324" s="58"/>
      <c r="VZU2324" s="58"/>
      <c r="VZV2324" s="58"/>
      <c r="VZW2324" s="58"/>
      <c r="VZX2324" s="58"/>
      <c r="VZY2324" s="58"/>
      <c r="VZZ2324" s="58"/>
      <c r="WAA2324" s="58"/>
      <c r="WAB2324" s="58"/>
      <c r="WAC2324" s="58"/>
      <c r="WAD2324" s="58"/>
      <c r="WAE2324" s="58"/>
      <c r="WAF2324" s="58"/>
      <c r="WAG2324" s="58"/>
      <c r="WAH2324" s="58"/>
      <c r="WAI2324" s="58"/>
      <c r="WAJ2324" s="58"/>
      <c r="WAK2324" s="58"/>
      <c r="WAL2324" s="58"/>
      <c r="WAM2324" s="58"/>
      <c r="WAN2324" s="58"/>
      <c r="WAO2324" s="58"/>
      <c r="WAP2324" s="58"/>
      <c r="WAQ2324" s="58"/>
      <c r="WAR2324" s="58"/>
      <c r="WAS2324" s="58"/>
      <c r="WAT2324" s="58"/>
      <c r="WAU2324" s="58"/>
      <c r="WAV2324" s="58"/>
      <c r="WAW2324" s="58"/>
      <c r="WAX2324" s="58"/>
      <c r="WAY2324" s="58"/>
      <c r="WAZ2324" s="58"/>
      <c r="WBA2324" s="58"/>
      <c r="WBB2324" s="58"/>
      <c r="WBC2324" s="58"/>
      <c r="WBD2324" s="58"/>
      <c r="WBE2324" s="58"/>
      <c r="WBF2324" s="58"/>
      <c r="WBG2324" s="58"/>
      <c r="WBH2324" s="58"/>
      <c r="WBI2324" s="58"/>
      <c r="WBJ2324" s="58"/>
      <c r="WBK2324" s="58"/>
      <c r="WBL2324" s="58"/>
      <c r="WBM2324" s="58"/>
      <c r="WBN2324" s="58"/>
      <c r="WBO2324" s="58"/>
      <c r="WBP2324" s="58"/>
      <c r="WBQ2324" s="58"/>
      <c r="WBR2324" s="58"/>
      <c r="WBS2324" s="58"/>
      <c r="WBT2324" s="58"/>
      <c r="WBU2324" s="58"/>
      <c r="WBV2324" s="58"/>
      <c r="WBW2324" s="58"/>
      <c r="WBX2324" s="58"/>
      <c r="WBY2324" s="58"/>
      <c r="WBZ2324" s="58"/>
      <c r="WCA2324" s="58"/>
      <c r="WCB2324" s="58"/>
      <c r="WCC2324" s="58"/>
      <c r="WCD2324" s="58"/>
      <c r="WCE2324" s="58"/>
      <c r="WCF2324" s="58"/>
      <c r="WCG2324" s="58"/>
      <c r="WCH2324" s="58"/>
      <c r="WCI2324" s="58"/>
      <c r="WCJ2324" s="58"/>
      <c r="WCK2324" s="58"/>
      <c r="WCL2324" s="58"/>
      <c r="WCM2324" s="58"/>
      <c r="WCN2324" s="58"/>
      <c r="WCO2324" s="58"/>
      <c r="WCP2324" s="58"/>
      <c r="WCQ2324" s="58"/>
      <c r="WCR2324" s="58"/>
      <c r="WCS2324" s="58"/>
      <c r="WCT2324" s="58"/>
      <c r="WCU2324" s="58"/>
      <c r="WCV2324" s="58"/>
      <c r="WCW2324" s="58"/>
      <c r="WCX2324" s="58"/>
      <c r="WCY2324" s="58"/>
      <c r="WCZ2324" s="58"/>
      <c r="WDA2324" s="58"/>
      <c r="WDB2324" s="58"/>
      <c r="WDC2324" s="58"/>
      <c r="WDD2324" s="58"/>
      <c r="WDE2324" s="58"/>
      <c r="WDF2324" s="58"/>
      <c r="WDG2324" s="58"/>
      <c r="WDH2324" s="58"/>
      <c r="WDI2324" s="58"/>
      <c r="WDJ2324" s="58"/>
      <c r="WDK2324" s="58"/>
      <c r="WDL2324" s="58"/>
      <c r="WDM2324" s="58"/>
      <c r="WDN2324" s="58"/>
      <c r="WDO2324" s="58"/>
      <c r="WDP2324" s="58"/>
      <c r="WDQ2324" s="58"/>
      <c r="WDR2324" s="58"/>
      <c r="WDS2324" s="58"/>
      <c r="WDT2324" s="58"/>
      <c r="WDU2324" s="58"/>
      <c r="WDV2324" s="58"/>
      <c r="WDW2324" s="58"/>
      <c r="WDX2324" s="58"/>
      <c r="WDY2324" s="58"/>
      <c r="WDZ2324" s="58"/>
      <c r="WEA2324" s="58"/>
      <c r="WEB2324" s="58"/>
      <c r="WEC2324" s="58"/>
      <c r="WED2324" s="58"/>
      <c r="WEE2324" s="58"/>
      <c r="WEF2324" s="58"/>
      <c r="WEG2324" s="58"/>
      <c r="WEH2324" s="58"/>
      <c r="WEI2324" s="58"/>
      <c r="WEJ2324" s="58"/>
      <c r="WEK2324" s="58"/>
      <c r="WEL2324" s="58"/>
      <c r="WEM2324" s="58"/>
      <c r="WEN2324" s="58"/>
      <c r="WEO2324" s="58"/>
      <c r="WEP2324" s="58"/>
      <c r="WEQ2324" s="58"/>
      <c r="WER2324" s="58"/>
      <c r="WES2324" s="58"/>
      <c r="WET2324" s="58"/>
      <c r="WEU2324" s="58"/>
      <c r="WEV2324" s="58"/>
      <c r="WEW2324" s="58"/>
      <c r="WEX2324" s="58"/>
      <c r="WEY2324" s="58"/>
      <c r="WEZ2324" s="58"/>
      <c r="WFA2324" s="58"/>
      <c r="WFB2324" s="58"/>
      <c r="WFC2324" s="58"/>
      <c r="WFD2324" s="58"/>
      <c r="WFE2324" s="58"/>
      <c r="WFF2324" s="58"/>
      <c r="WFG2324" s="58"/>
      <c r="WFH2324" s="58"/>
      <c r="WFI2324" s="58"/>
      <c r="WFJ2324" s="58"/>
      <c r="WFK2324" s="58"/>
      <c r="WFL2324" s="58"/>
      <c r="WFM2324" s="58"/>
      <c r="WFN2324" s="58"/>
      <c r="WFO2324" s="58"/>
      <c r="WFP2324" s="58"/>
      <c r="WFQ2324" s="58"/>
      <c r="WFR2324" s="58"/>
      <c r="WFS2324" s="58"/>
      <c r="WFT2324" s="58"/>
      <c r="WFU2324" s="58"/>
      <c r="WFV2324" s="58"/>
      <c r="WFW2324" s="58"/>
      <c r="WFX2324" s="58"/>
      <c r="WFY2324" s="58"/>
      <c r="WFZ2324" s="58"/>
      <c r="WGA2324" s="58"/>
      <c r="WGB2324" s="58"/>
      <c r="WGC2324" s="58"/>
      <c r="WGD2324" s="58"/>
      <c r="WGE2324" s="58"/>
      <c r="WGF2324" s="58"/>
      <c r="WGG2324" s="58"/>
      <c r="WGH2324" s="58"/>
      <c r="WGI2324" s="58"/>
      <c r="WGJ2324" s="58"/>
      <c r="WGK2324" s="58"/>
      <c r="WGL2324" s="58"/>
      <c r="WGM2324" s="58"/>
      <c r="WGN2324" s="58"/>
      <c r="WGO2324" s="58"/>
      <c r="WGP2324" s="58"/>
      <c r="WGQ2324" s="58"/>
      <c r="WGR2324" s="58"/>
      <c r="WGS2324" s="58"/>
      <c r="WGT2324" s="58"/>
      <c r="WGU2324" s="58"/>
      <c r="WGV2324" s="58"/>
      <c r="WGW2324" s="58"/>
      <c r="WGX2324" s="58"/>
      <c r="WGY2324" s="58"/>
      <c r="WGZ2324" s="58"/>
      <c r="WHA2324" s="58"/>
      <c r="WHB2324" s="58"/>
      <c r="WHC2324" s="58"/>
      <c r="WHD2324" s="58"/>
      <c r="WHE2324" s="58"/>
      <c r="WHF2324" s="58"/>
      <c r="WHG2324" s="58"/>
      <c r="WHH2324" s="58"/>
      <c r="WHI2324" s="58"/>
      <c r="WHJ2324" s="58"/>
      <c r="WHK2324" s="58"/>
      <c r="WHL2324" s="58"/>
      <c r="WHM2324" s="58"/>
      <c r="WHN2324" s="58"/>
      <c r="WHO2324" s="58"/>
      <c r="WHP2324" s="58"/>
      <c r="WHQ2324" s="58"/>
      <c r="WHR2324" s="58"/>
      <c r="WHS2324" s="58"/>
      <c r="WHT2324" s="58"/>
      <c r="WHU2324" s="58"/>
      <c r="WHV2324" s="58"/>
      <c r="WHW2324" s="58"/>
      <c r="WHX2324" s="58"/>
      <c r="WHY2324" s="58"/>
      <c r="WHZ2324" s="58"/>
      <c r="WIA2324" s="58"/>
      <c r="WIB2324" s="58"/>
      <c r="WIC2324" s="58"/>
      <c r="WID2324" s="58"/>
      <c r="WIE2324" s="58"/>
      <c r="WIF2324" s="58"/>
      <c r="WIG2324" s="58"/>
      <c r="WIH2324" s="58"/>
      <c r="WII2324" s="58"/>
      <c r="WIJ2324" s="58"/>
      <c r="WIK2324" s="58"/>
      <c r="WIL2324" s="58"/>
      <c r="WIM2324" s="58"/>
      <c r="WIN2324" s="58"/>
      <c r="WIO2324" s="58"/>
      <c r="WIP2324" s="58"/>
      <c r="WIQ2324" s="58"/>
      <c r="WIR2324" s="58"/>
      <c r="WIS2324" s="58"/>
      <c r="WIT2324" s="58"/>
      <c r="WIU2324" s="58"/>
      <c r="WIV2324" s="58"/>
      <c r="WIW2324" s="58"/>
      <c r="WIX2324" s="58"/>
      <c r="WIY2324" s="58"/>
      <c r="WIZ2324" s="58"/>
      <c r="WJA2324" s="58"/>
      <c r="WJB2324" s="58"/>
      <c r="WJC2324" s="58"/>
      <c r="WJD2324" s="58"/>
      <c r="WJE2324" s="58"/>
      <c r="WJF2324" s="58"/>
      <c r="WJG2324" s="58"/>
      <c r="WJH2324" s="58"/>
      <c r="WJI2324" s="58"/>
      <c r="WJJ2324" s="58"/>
      <c r="WJK2324" s="58"/>
      <c r="WJL2324" s="58"/>
      <c r="WJM2324" s="58"/>
      <c r="WJN2324" s="58"/>
      <c r="WJO2324" s="58"/>
      <c r="WJP2324" s="58"/>
      <c r="WJQ2324" s="58"/>
      <c r="WJR2324" s="58"/>
      <c r="WJS2324" s="58"/>
      <c r="WJT2324" s="58"/>
      <c r="WJU2324" s="58"/>
      <c r="WJV2324" s="58"/>
      <c r="WJW2324" s="58"/>
      <c r="WJX2324" s="58"/>
      <c r="WJY2324" s="58"/>
      <c r="WJZ2324" s="58"/>
      <c r="WKA2324" s="58"/>
      <c r="WKB2324" s="58"/>
      <c r="WKC2324" s="58"/>
      <c r="WKD2324" s="58"/>
      <c r="WKE2324" s="58"/>
      <c r="WKF2324" s="58"/>
      <c r="WKG2324" s="58"/>
      <c r="WKH2324" s="58"/>
      <c r="WKI2324" s="58"/>
      <c r="WKJ2324" s="58"/>
      <c r="WKK2324" s="58"/>
      <c r="WKL2324" s="58"/>
      <c r="WKM2324" s="58"/>
      <c r="WKN2324" s="58"/>
      <c r="WKO2324" s="58"/>
      <c r="WKP2324" s="58"/>
      <c r="WKQ2324" s="58"/>
      <c r="WKR2324" s="58"/>
      <c r="WKS2324" s="58"/>
      <c r="WKT2324" s="58"/>
      <c r="WKU2324" s="58"/>
      <c r="WKV2324" s="58"/>
      <c r="WKW2324" s="58"/>
      <c r="WKX2324" s="58"/>
      <c r="WKY2324" s="58"/>
      <c r="WKZ2324" s="58"/>
      <c r="WLA2324" s="58"/>
      <c r="WLB2324" s="58"/>
      <c r="WLC2324" s="58"/>
      <c r="WLD2324" s="58"/>
      <c r="WLE2324" s="58"/>
      <c r="WLF2324" s="58"/>
      <c r="WLG2324" s="58"/>
      <c r="WLH2324" s="58"/>
      <c r="WLI2324" s="58"/>
      <c r="WLJ2324" s="58"/>
      <c r="WLK2324" s="58"/>
      <c r="WLL2324" s="58"/>
      <c r="WLM2324" s="58"/>
      <c r="WLN2324" s="58"/>
      <c r="WLO2324" s="58"/>
      <c r="WLP2324" s="58"/>
      <c r="WLQ2324" s="58"/>
      <c r="WLR2324" s="58"/>
      <c r="WLS2324" s="58"/>
      <c r="WLT2324" s="58"/>
      <c r="WLU2324" s="58"/>
      <c r="WLV2324" s="58"/>
      <c r="WLW2324" s="58"/>
      <c r="WLX2324" s="58"/>
      <c r="WLY2324" s="58"/>
      <c r="WLZ2324" s="58"/>
      <c r="WMA2324" s="58"/>
      <c r="WMB2324" s="58"/>
      <c r="WMC2324" s="58"/>
      <c r="WMD2324" s="58"/>
      <c r="WME2324" s="58"/>
      <c r="WMF2324" s="58"/>
      <c r="WMG2324" s="58"/>
      <c r="WMH2324" s="58"/>
      <c r="WMI2324" s="58"/>
      <c r="WMJ2324" s="58"/>
      <c r="WMK2324" s="58"/>
      <c r="WML2324" s="58"/>
      <c r="WMM2324" s="58"/>
      <c r="WMN2324" s="58"/>
      <c r="WMO2324" s="58"/>
      <c r="WMP2324" s="58"/>
      <c r="WMQ2324" s="58"/>
      <c r="WMR2324" s="58"/>
      <c r="WMS2324" s="58"/>
      <c r="WMT2324" s="58"/>
      <c r="WMU2324" s="58"/>
      <c r="WMV2324" s="58"/>
      <c r="WMW2324" s="58"/>
      <c r="WMX2324" s="58"/>
      <c r="WMY2324" s="58"/>
      <c r="WMZ2324" s="58"/>
      <c r="WNA2324" s="58"/>
      <c r="WNB2324" s="58"/>
      <c r="WNC2324" s="58"/>
      <c r="WND2324" s="58"/>
      <c r="WNE2324" s="58"/>
      <c r="WNF2324" s="58"/>
      <c r="WNG2324" s="58"/>
      <c r="WNH2324" s="58"/>
      <c r="WNI2324" s="58"/>
      <c r="WNJ2324" s="58"/>
      <c r="WNK2324" s="58"/>
      <c r="WNL2324" s="58"/>
      <c r="WNM2324" s="58"/>
      <c r="WNN2324" s="58"/>
      <c r="WNO2324" s="58"/>
      <c r="WNP2324" s="58"/>
      <c r="WNQ2324" s="58"/>
      <c r="WNR2324" s="58"/>
      <c r="WNS2324" s="58"/>
      <c r="WNT2324" s="58"/>
      <c r="WNU2324" s="58"/>
      <c r="WNV2324" s="58"/>
      <c r="WNW2324" s="58"/>
      <c r="WNX2324" s="58"/>
      <c r="WNY2324" s="58"/>
      <c r="WNZ2324" s="58"/>
      <c r="WOA2324" s="58"/>
      <c r="WOB2324" s="58"/>
      <c r="WOC2324" s="58"/>
      <c r="WOD2324" s="58"/>
      <c r="WOE2324" s="58"/>
      <c r="WOF2324" s="58"/>
      <c r="WOG2324" s="58"/>
      <c r="WOH2324" s="58"/>
      <c r="WOI2324" s="58"/>
      <c r="WOJ2324" s="58"/>
      <c r="WOK2324" s="58"/>
      <c r="WOL2324" s="58"/>
      <c r="WOM2324" s="58"/>
      <c r="WON2324" s="58"/>
      <c r="WOO2324" s="58"/>
      <c r="WOP2324" s="58"/>
      <c r="WOQ2324" s="58"/>
      <c r="WOR2324" s="58"/>
      <c r="WOS2324" s="58"/>
      <c r="WOT2324" s="58"/>
      <c r="WOU2324" s="58"/>
      <c r="WOV2324" s="58"/>
      <c r="WOW2324" s="58"/>
      <c r="WOX2324" s="58"/>
      <c r="WOY2324" s="58"/>
      <c r="WOZ2324" s="58"/>
      <c r="WPA2324" s="58"/>
      <c r="WPB2324" s="58"/>
      <c r="WPC2324" s="58"/>
      <c r="WPD2324" s="58"/>
      <c r="WPE2324" s="58"/>
      <c r="WPF2324" s="58"/>
      <c r="WPG2324" s="58"/>
      <c r="WPH2324" s="58"/>
      <c r="WPI2324" s="58"/>
      <c r="WPJ2324" s="58"/>
      <c r="WPK2324" s="58"/>
      <c r="WPL2324" s="58"/>
      <c r="WPM2324" s="58"/>
      <c r="WPN2324" s="58"/>
      <c r="WPO2324" s="58"/>
      <c r="WPP2324" s="58"/>
      <c r="WPQ2324" s="58"/>
      <c r="WPR2324" s="58"/>
      <c r="WPS2324" s="58"/>
      <c r="WPT2324" s="58"/>
      <c r="WPU2324" s="58"/>
      <c r="WPV2324" s="58"/>
      <c r="WPW2324" s="58"/>
      <c r="WPX2324" s="58"/>
      <c r="WPY2324" s="58"/>
      <c r="WPZ2324" s="58"/>
      <c r="WQA2324" s="58"/>
      <c r="WQB2324" s="58"/>
      <c r="WQC2324" s="58"/>
      <c r="WQD2324" s="58"/>
      <c r="WQE2324" s="58"/>
      <c r="WQF2324" s="58"/>
      <c r="WQG2324" s="58"/>
      <c r="WQH2324" s="58"/>
      <c r="WQI2324" s="58"/>
      <c r="WQJ2324" s="58"/>
      <c r="WQK2324" s="58"/>
      <c r="WQL2324" s="58"/>
      <c r="WQM2324" s="58"/>
      <c r="WQN2324" s="58"/>
      <c r="WQO2324" s="58"/>
      <c r="WQP2324" s="58"/>
      <c r="WQQ2324" s="58"/>
      <c r="WQR2324" s="58"/>
      <c r="WQS2324" s="58"/>
      <c r="WQT2324" s="58"/>
      <c r="WQU2324" s="58"/>
      <c r="WQV2324" s="58"/>
      <c r="WQW2324" s="58"/>
      <c r="WQX2324" s="58"/>
      <c r="WQY2324" s="58"/>
      <c r="WQZ2324" s="58"/>
      <c r="WRA2324" s="58"/>
      <c r="WRB2324" s="58"/>
      <c r="WRC2324" s="58"/>
      <c r="WRD2324" s="58"/>
      <c r="WRE2324" s="58"/>
      <c r="WRF2324" s="58"/>
      <c r="WRG2324" s="58"/>
      <c r="WRH2324" s="58"/>
      <c r="WRI2324" s="58"/>
      <c r="WRJ2324" s="58"/>
      <c r="WRK2324" s="58"/>
      <c r="WRL2324" s="58"/>
      <c r="WRM2324" s="58"/>
      <c r="WRN2324" s="58"/>
      <c r="WRO2324" s="58"/>
      <c r="WRP2324" s="58"/>
      <c r="WRQ2324" s="58"/>
      <c r="WRR2324" s="58"/>
      <c r="WRS2324" s="58"/>
      <c r="WRT2324" s="58"/>
      <c r="WRU2324" s="58"/>
      <c r="WRV2324" s="58"/>
      <c r="WRW2324" s="58"/>
      <c r="WRX2324" s="58"/>
      <c r="WRY2324" s="58"/>
      <c r="WRZ2324" s="58"/>
      <c r="WSA2324" s="58"/>
      <c r="WSB2324" s="58"/>
      <c r="WSC2324" s="58"/>
      <c r="WSD2324" s="58"/>
      <c r="WSE2324" s="58"/>
      <c r="WSF2324" s="58"/>
      <c r="WSG2324" s="58"/>
      <c r="WSH2324" s="58"/>
      <c r="WSI2324" s="58"/>
      <c r="WSJ2324" s="58"/>
      <c r="WSK2324" s="58"/>
      <c r="WSL2324" s="58"/>
      <c r="WSM2324" s="58"/>
      <c r="WSN2324" s="58"/>
      <c r="WSO2324" s="58"/>
      <c r="WSP2324" s="58"/>
      <c r="WSQ2324" s="58"/>
      <c r="WSR2324" s="58"/>
      <c r="WSS2324" s="58"/>
      <c r="WST2324" s="58"/>
      <c r="WSU2324" s="58"/>
      <c r="WSV2324" s="58"/>
      <c r="WSW2324" s="58"/>
      <c r="WSX2324" s="58"/>
      <c r="WSY2324" s="58"/>
      <c r="WSZ2324" s="58"/>
      <c r="WTA2324" s="58"/>
      <c r="WTB2324" s="58"/>
      <c r="WTC2324" s="58"/>
      <c r="WTD2324" s="58"/>
      <c r="WTE2324" s="58"/>
      <c r="WTF2324" s="58"/>
      <c r="WTG2324" s="58"/>
      <c r="WTH2324" s="58"/>
      <c r="WTI2324" s="58"/>
      <c r="WTJ2324" s="58"/>
      <c r="WTK2324" s="58"/>
      <c r="WTL2324" s="58"/>
      <c r="WTM2324" s="58"/>
      <c r="WTN2324" s="58"/>
      <c r="WTO2324" s="58"/>
      <c r="WTP2324" s="58"/>
      <c r="WTQ2324" s="58"/>
      <c r="WTR2324" s="58"/>
      <c r="WTS2324" s="58"/>
      <c r="WTT2324" s="58"/>
      <c r="WTU2324" s="58"/>
      <c r="WTV2324" s="58"/>
      <c r="WTW2324" s="58"/>
      <c r="WTX2324" s="58"/>
      <c r="WTY2324" s="58"/>
      <c r="WTZ2324" s="58"/>
      <c r="WUA2324" s="58"/>
      <c r="WUB2324" s="58"/>
      <c r="WUC2324" s="58"/>
      <c r="WUD2324" s="58"/>
      <c r="WUE2324" s="58"/>
      <c r="WUF2324" s="58"/>
      <c r="WUG2324" s="58"/>
      <c r="WUH2324" s="58"/>
      <c r="WUI2324" s="58"/>
      <c r="WUJ2324" s="58"/>
      <c r="WUK2324" s="58"/>
      <c r="WUL2324" s="58"/>
      <c r="WUM2324" s="58"/>
      <c r="WUN2324" s="58"/>
      <c r="WUO2324" s="58"/>
      <c r="WUP2324" s="58"/>
      <c r="WUQ2324" s="58"/>
      <c r="WUR2324" s="58"/>
      <c r="WUS2324" s="58"/>
      <c r="WUT2324" s="58"/>
      <c r="WUU2324" s="58"/>
      <c r="WUV2324" s="58"/>
      <c r="WUW2324" s="58"/>
      <c r="WUX2324" s="58"/>
      <c r="WUY2324" s="58"/>
      <c r="WUZ2324" s="58"/>
      <c r="WVA2324" s="58"/>
      <c r="WVB2324" s="58"/>
      <c r="WVC2324" s="58"/>
      <c r="WVD2324" s="58"/>
      <c r="WVE2324" s="58"/>
      <c r="WVF2324" s="58"/>
      <c r="WVG2324" s="58"/>
      <c r="WVH2324" s="58"/>
      <c r="WVI2324" s="58"/>
      <c r="WVJ2324" s="58"/>
      <c r="WVK2324" s="58"/>
      <c r="WVL2324" s="58"/>
      <c r="WVM2324" s="58"/>
      <c r="WVN2324" s="58"/>
      <c r="WVO2324" s="58"/>
      <c r="WVP2324" s="58"/>
      <c r="WVQ2324" s="58"/>
      <c r="WVR2324" s="58"/>
      <c r="WVS2324" s="58"/>
      <c r="WVT2324" s="58"/>
      <c r="WVU2324" s="58"/>
      <c r="WVV2324" s="58"/>
      <c r="WVW2324" s="58"/>
      <c r="WVX2324" s="58"/>
      <c r="WVY2324" s="58"/>
      <c r="WVZ2324" s="58"/>
      <c r="WWA2324" s="58"/>
      <c r="WWB2324" s="58"/>
      <c r="WWC2324" s="58"/>
      <c r="WWD2324" s="58"/>
      <c r="WWE2324" s="58"/>
      <c r="WWF2324" s="58"/>
      <c r="WWG2324" s="58"/>
      <c r="WWH2324" s="58"/>
      <c r="WWI2324" s="58"/>
      <c r="WWJ2324" s="58"/>
      <c r="WWK2324" s="58"/>
      <c r="WWL2324" s="58"/>
      <c r="WWM2324" s="58"/>
      <c r="WWN2324" s="58"/>
      <c r="WWO2324" s="58"/>
      <c r="WWP2324" s="58"/>
      <c r="WWQ2324" s="58"/>
      <c r="WWR2324" s="58"/>
      <c r="WWS2324" s="58"/>
      <c r="WWT2324" s="58"/>
      <c r="WWU2324" s="58"/>
      <c r="WWV2324" s="58"/>
      <c r="WWW2324" s="58"/>
      <c r="WWX2324" s="58"/>
      <c r="WWY2324" s="58"/>
      <c r="WWZ2324" s="58"/>
      <c r="WXA2324" s="58"/>
      <c r="WXB2324" s="58"/>
      <c r="WXC2324" s="58"/>
      <c r="WXD2324" s="58"/>
      <c r="WXE2324" s="58"/>
      <c r="WXF2324" s="58"/>
      <c r="WXG2324" s="58"/>
      <c r="WXH2324" s="58"/>
      <c r="WXI2324" s="58"/>
      <c r="WXJ2324" s="58"/>
      <c r="WXK2324" s="58"/>
      <c r="WXL2324" s="58"/>
      <c r="WXM2324" s="58"/>
      <c r="WXN2324" s="58"/>
      <c r="WXO2324" s="58"/>
      <c r="WXP2324" s="58"/>
      <c r="WXQ2324" s="58"/>
      <c r="WXR2324" s="58"/>
      <c r="WXS2324" s="58"/>
      <c r="WXT2324" s="58"/>
      <c r="WXU2324" s="58"/>
      <c r="WXV2324" s="58"/>
      <c r="WXW2324" s="58"/>
      <c r="WXX2324" s="58"/>
      <c r="WXY2324" s="58"/>
      <c r="WXZ2324" s="58"/>
      <c r="WYA2324" s="58"/>
      <c r="WYB2324" s="58"/>
      <c r="WYC2324" s="58"/>
      <c r="WYD2324" s="58"/>
      <c r="WYE2324" s="58"/>
      <c r="WYF2324" s="58"/>
      <c r="WYG2324" s="58"/>
      <c r="WYH2324" s="58"/>
      <c r="WYI2324" s="58"/>
      <c r="WYJ2324" s="58"/>
      <c r="WYK2324" s="58"/>
      <c r="WYL2324" s="58"/>
      <c r="WYM2324" s="58"/>
      <c r="WYN2324" s="58"/>
      <c r="WYO2324" s="58"/>
      <c r="WYP2324" s="58"/>
      <c r="WYQ2324" s="58"/>
      <c r="WYR2324" s="58"/>
      <c r="WYS2324" s="58"/>
      <c r="WYT2324" s="58"/>
      <c r="WYU2324" s="58"/>
      <c r="WYV2324" s="58"/>
      <c r="WYW2324" s="58"/>
      <c r="WYX2324" s="58"/>
      <c r="WYY2324" s="58"/>
      <c r="WYZ2324" s="58"/>
      <c r="WZA2324" s="58"/>
      <c r="WZB2324" s="58"/>
      <c r="WZC2324" s="58"/>
      <c r="WZD2324" s="58"/>
      <c r="WZE2324" s="58"/>
      <c r="WZF2324" s="58"/>
      <c r="WZG2324" s="58"/>
      <c r="WZH2324" s="58"/>
      <c r="WZI2324" s="58"/>
      <c r="WZJ2324" s="58"/>
      <c r="WZK2324" s="58"/>
      <c r="WZL2324" s="58"/>
      <c r="WZM2324" s="58"/>
      <c r="WZN2324" s="58"/>
      <c r="WZO2324" s="58"/>
      <c r="WZP2324" s="58"/>
      <c r="WZQ2324" s="58"/>
      <c r="WZR2324" s="58"/>
      <c r="WZS2324" s="58"/>
      <c r="WZT2324" s="58"/>
      <c r="WZU2324" s="58"/>
      <c r="WZV2324" s="58"/>
      <c r="WZW2324" s="58"/>
      <c r="WZX2324" s="58"/>
      <c r="WZY2324" s="58"/>
      <c r="WZZ2324" s="58"/>
      <c r="XAA2324" s="58"/>
      <c r="XAB2324" s="58"/>
      <c r="XAC2324" s="58"/>
      <c r="XAD2324" s="58"/>
      <c r="XAE2324" s="58"/>
      <c r="XAF2324" s="58"/>
      <c r="XAG2324" s="58"/>
      <c r="XAH2324" s="58"/>
      <c r="XAI2324" s="58"/>
      <c r="XAJ2324" s="58"/>
      <c r="XAK2324" s="58"/>
      <c r="XAL2324" s="58"/>
      <c r="XAM2324" s="58"/>
      <c r="XAN2324" s="58"/>
      <c r="XAO2324" s="58"/>
      <c r="XAP2324" s="58"/>
      <c r="XAQ2324" s="58"/>
      <c r="XAR2324" s="58"/>
      <c r="XAS2324" s="58"/>
      <c r="XAT2324" s="58"/>
      <c r="XAU2324" s="58"/>
      <c r="XAV2324" s="58"/>
      <c r="XAW2324" s="58"/>
      <c r="XAX2324" s="58"/>
      <c r="XAY2324" s="58"/>
      <c r="XAZ2324" s="58"/>
      <c r="XBA2324" s="58"/>
      <c r="XBB2324" s="58"/>
      <c r="XBC2324" s="58"/>
      <c r="XBD2324" s="58"/>
      <c r="XBE2324" s="58"/>
      <c r="XBF2324" s="58"/>
      <c r="XBG2324" s="58"/>
      <c r="XBH2324" s="58"/>
      <c r="XBI2324" s="58"/>
      <c r="XBJ2324" s="58"/>
      <c r="XBK2324" s="58"/>
      <c r="XBL2324" s="58"/>
      <c r="XBM2324" s="58"/>
      <c r="XBN2324" s="58"/>
      <c r="XBO2324" s="58"/>
      <c r="XBP2324" s="58"/>
      <c r="XBQ2324" s="58"/>
      <c r="XBR2324" s="58"/>
      <c r="XBS2324" s="58"/>
      <c r="XBT2324" s="58"/>
      <c r="XBU2324" s="58"/>
      <c r="XBV2324" s="58"/>
      <c r="XBW2324" s="58"/>
      <c r="XBX2324" s="58"/>
      <c r="XBY2324" s="58"/>
      <c r="XBZ2324" s="58"/>
      <c r="XCA2324" s="58"/>
      <c r="XCB2324" s="58"/>
      <c r="XCC2324" s="58"/>
      <c r="XCD2324" s="58"/>
      <c r="XCE2324" s="58"/>
      <c r="XCF2324" s="58"/>
      <c r="XCG2324" s="58"/>
      <c r="XCH2324" s="58"/>
      <c r="XCI2324" s="58"/>
      <c r="XCJ2324" s="58"/>
      <c r="XCK2324" s="58"/>
      <c r="XCL2324" s="58"/>
      <c r="XCM2324" s="58"/>
      <c r="XCN2324" s="58"/>
      <c r="XCO2324" s="58"/>
      <c r="XCP2324" s="58"/>
      <c r="XCQ2324" s="58"/>
      <c r="XCR2324" s="58"/>
      <c r="XCS2324" s="58"/>
      <c r="XCT2324" s="58"/>
      <c r="XCU2324" s="58"/>
      <c r="XCV2324" s="58"/>
      <c r="XCW2324" s="58"/>
      <c r="XCX2324" s="58"/>
      <c r="XCY2324" s="58"/>
      <c r="XCZ2324" s="58"/>
      <c r="XDA2324" s="58"/>
      <c r="XDB2324" s="58"/>
      <c r="XDC2324" s="58"/>
      <c r="XDD2324" s="58"/>
      <c r="XDE2324" s="58"/>
      <c r="XDF2324" s="58"/>
      <c r="XDG2324" s="58"/>
      <c r="XDH2324" s="58"/>
      <c r="XDI2324" s="58"/>
      <c r="XDJ2324" s="58"/>
      <c r="XDK2324" s="58"/>
      <c r="XDL2324" s="58"/>
      <c r="XDM2324" s="58"/>
      <c r="XDN2324" s="58"/>
      <c r="XDO2324" s="58"/>
      <c r="XDP2324" s="58"/>
      <c r="XDQ2324" s="58"/>
      <c r="XDR2324" s="58"/>
      <c r="XDS2324" s="58"/>
      <c r="XDT2324" s="58"/>
      <c r="XDU2324" s="58"/>
      <c r="XDV2324" s="58"/>
      <c r="XDW2324" s="58"/>
      <c r="XDX2324" s="58"/>
      <c r="XDY2324" s="58"/>
      <c r="XDZ2324" s="58"/>
      <c r="XEA2324" s="58"/>
      <c r="XEB2324" s="58"/>
      <c r="XEC2324" s="58"/>
      <c r="XED2324" s="58"/>
      <c r="XEE2324" s="58"/>
      <c r="XEF2324" s="58"/>
      <c r="XEG2324" s="58"/>
      <c r="XEH2324" s="58"/>
      <c r="XEI2324" s="58"/>
      <c r="XEJ2324" s="58"/>
      <c r="XEK2324" s="58"/>
      <c r="XEL2324" s="58"/>
      <c r="XEM2324" s="58"/>
      <c r="XEN2324" s="58"/>
      <c r="XEO2324" s="58"/>
      <c r="XEP2324" s="58"/>
      <c r="XEQ2324" s="58"/>
      <c r="XER2324" s="58"/>
      <c r="XES2324" s="58"/>
      <c r="XET2324" s="58"/>
      <c r="XEU2324" s="58"/>
      <c r="XEV2324" s="58"/>
      <c r="XEW2324" s="58"/>
      <c r="XEX2324" s="58"/>
      <c r="XEY2324" s="58"/>
      <c r="XEZ2324" s="58"/>
      <c r="XFA2324" s="58"/>
      <c r="XFB2324" s="58"/>
    </row>
    <row r="2325" spans="1:16382" ht="12.75" customHeight="1">
      <c r="A2325" s="57">
        <v>551173</v>
      </c>
      <c r="B2325" s="58" t="s">
        <v>4994</v>
      </c>
      <c r="C2325" s="57">
        <v>55000</v>
      </c>
      <c r="D2325" s="57">
        <v>510000</v>
      </c>
      <c r="E2325" s="57"/>
      <c r="F2325" s="57">
        <v>551173</v>
      </c>
      <c r="G2325" s="58"/>
      <c r="H2325" s="38"/>
      <c r="I2325" s="93" t="str">
        <f t="shared" si="72"/>
        <v/>
      </c>
      <c r="Q2325" s="93" t="str">
        <f t="shared" si="73"/>
        <v>551173</v>
      </c>
    </row>
    <row r="2326" spans="1:16382" ht="12.75" customHeight="1">
      <c r="A2326" s="57">
        <v>551175</v>
      </c>
      <c r="B2326" s="58" t="s">
        <v>2900</v>
      </c>
      <c r="C2326" s="57">
        <v>55000</v>
      </c>
      <c r="D2326" s="57">
        <v>510000</v>
      </c>
      <c r="E2326" s="57"/>
      <c r="F2326" s="57">
        <v>551175</v>
      </c>
      <c r="G2326" s="58"/>
      <c r="H2326" s="38"/>
      <c r="I2326" s="93" t="str">
        <f t="shared" si="72"/>
        <v/>
      </c>
      <c r="Q2326" s="93" t="str">
        <f t="shared" si="73"/>
        <v>551175</v>
      </c>
    </row>
    <row r="2327" spans="1:16382" ht="12.75" customHeight="1">
      <c r="A2327" s="57">
        <v>551176</v>
      </c>
      <c r="B2327" s="58" t="s">
        <v>2901</v>
      </c>
      <c r="C2327" s="57">
        <v>55000</v>
      </c>
      <c r="D2327" s="57">
        <v>510000</v>
      </c>
      <c r="E2327" s="57"/>
      <c r="F2327" s="57">
        <v>551176</v>
      </c>
      <c r="G2327" s="58"/>
      <c r="H2327" s="38"/>
      <c r="I2327" s="93" t="str">
        <f t="shared" si="72"/>
        <v/>
      </c>
      <c r="Q2327" s="93" t="str">
        <f t="shared" si="73"/>
        <v>551176</v>
      </c>
    </row>
    <row r="2328" spans="1:16382" ht="12.75" customHeight="1">
      <c r="A2328" s="57">
        <v>551177</v>
      </c>
      <c r="B2328" s="58" t="s">
        <v>2902</v>
      </c>
      <c r="C2328" s="57">
        <v>55000</v>
      </c>
      <c r="D2328" s="57">
        <v>510000</v>
      </c>
      <c r="E2328" s="57"/>
      <c r="F2328" s="57">
        <v>551177</v>
      </c>
      <c r="G2328" s="58"/>
      <c r="H2328" s="38"/>
      <c r="I2328" s="93" t="str">
        <f t="shared" si="72"/>
        <v/>
      </c>
      <c r="Q2328" s="93" t="str">
        <f t="shared" si="73"/>
        <v>551177</v>
      </c>
    </row>
    <row r="2329" spans="1:16382" ht="12.75" customHeight="1">
      <c r="A2329" s="101">
        <v>551178</v>
      </c>
      <c r="B2329" s="52" t="s">
        <v>704</v>
      </c>
      <c r="C2329" s="129">
        <v>55000</v>
      </c>
      <c r="D2329" s="129">
        <v>510000</v>
      </c>
      <c r="E2329" s="129"/>
      <c r="F2329" s="129">
        <v>551178</v>
      </c>
      <c r="G2329" s="52"/>
      <c r="H2329" s="38"/>
      <c r="I2329" s="93" t="str">
        <f t="shared" si="72"/>
        <v/>
      </c>
      <c r="Q2329" s="93" t="str">
        <f t="shared" si="73"/>
        <v>551178</v>
      </c>
    </row>
    <row r="2330" spans="1:16382" ht="12.75" customHeight="1">
      <c r="A2330" s="57">
        <v>551179</v>
      </c>
      <c r="B2330" s="58" t="s">
        <v>2903</v>
      </c>
      <c r="C2330" s="57">
        <v>55000</v>
      </c>
      <c r="D2330" s="57">
        <v>510000</v>
      </c>
      <c r="E2330" s="57"/>
      <c r="F2330" s="57">
        <v>551179</v>
      </c>
      <c r="G2330" s="58"/>
      <c r="H2330" s="38"/>
      <c r="I2330" s="93" t="str">
        <f t="shared" ref="I2330:I2393" si="74">LEFT(H2330,3)</f>
        <v/>
      </c>
      <c r="Q2330" s="93" t="str">
        <f t="shared" si="73"/>
        <v>551179</v>
      </c>
    </row>
    <row r="2331" spans="1:16382" ht="12.75" customHeight="1">
      <c r="A2331" s="57">
        <v>551181</v>
      </c>
      <c r="B2331" s="58" t="s">
        <v>5570</v>
      </c>
      <c r="C2331" s="57">
        <v>55000</v>
      </c>
      <c r="D2331" s="57">
        <v>510000</v>
      </c>
      <c r="E2331" s="57"/>
      <c r="F2331" s="57">
        <v>551181</v>
      </c>
      <c r="G2331" s="58"/>
      <c r="H2331" s="38"/>
      <c r="I2331" s="93" t="str">
        <f t="shared" si="74"/>
        <v/>
      </c>
      <c r="Q2331" s="93" t="str">
        <f t="shared" si="73"/>
        <v>551181</v>
      </c>
    </row>
    <row r="2332" spans="1:16382" ht="12.75" customHeight="1">
      <c r="A2332" s="105">
        <v>551183</v>
      </c>
      <c r="B2332" s="103" t="s">
        <v>4174</v>
      </c>
      <c r="C2332" s="1050">
        <v>55000</v>
      </c>
      <c r="D2332" s="1050">
        <v>510000</v>
      </c>
      <c r="E2332" s="1050"/>
      <c r="F2332" s="1050">
        <v>551183</v>
      </c>
      <c r="G2332" s="38"/>
      <c r="H2332" s="38"/>
      <c r="I2332" s="93" t="str">
        <f t="shared" si="74"/>
        <v/>
      </c>
      <c r="Q2332" s="93" t="str">
        <f t="shared" si="73"/>
        <v>551183</v>
      </c>
    </row>
    <row r="2333" spans="1:16382" ht="12.75" customHeight="1">
      <c r="A2333" s="57">
        <v>551185</v>
      </c>
      <c r="B2333" s="58" t="s">
        <v>2904</v>
      </c>
      <c r="C2333" s="57">
        <v>55000</v>
      </c>
      <c r="D2333" s="57">
        <v>510000</v>
      </c>
      <c r="E2333" s="57"/>
      <c r="F2333" s="57">
        <v>551185</v>
      </c>
      <c r="G2333" s="58"/>
      <c r="H2333" s="38"/>
      <c r="I2333" s="93" t="str">
        <f t="shared" si="74"/>
        <v/>
      </c>
      <c r="Q2333" s="93" t="str">
        <f t="shared" si="73"/>
        <v>551185</v>
      </c>
    </row>
    <row r="2334" spans="1:16382" ht="12.75" customHeight="1">
      <c r="A2334" s="57">
        <v>551186</v>
      </c>
      <c r="B2334" s="58" t="s">
        <v>2905</v>
      </c>
      <c r="C2334" s="57">
        <v>55000</v>
      </c>
      <c r="D2334" s="57">
        <v>510000</v>
      </c>
      <c r="E2334" s="57"/>
      <c r="F2334" s="57">
        <v>551186</v>
      </c>
      <c r="G2334" s="58"/>
      <c r="H2334" s="38"/>
      <c r="I2334" s="93" t="str">
        <f t="shared" si="74"/>
        <v/>
      </c>
      <c r="Q2334" s="93" t="str">
        <f t="shared" si="73"/>
        <v>551186</v>
      </c>
    </row>
    <row r="2335" spans="1:16382" ht="12.75" customHeight="1">
      <c r="A2335" s="57">
        <v>551188</v>
      </c>
      <c r="B2335" s="103" t="s">
        <v>4356</v>
      </c>
      <c r="C2335" s="57">
        <v>55000</v>
      </c>
      <c r="D2335" s="57">
        <v>510000</v>
      </c>
      <c r="E2335" s="57"/>
      <c r="F2335" s="57">
        <v>551188</v>
      </c>
      <c r="G2335" s="58"/>
      <c r="H2335" s="38"/>
      <c r="I2335" s="93" t="str">
        <f t="shared" si="74"/>
        <v/>
      </c>
      <c r="Q2335" s="93" t="str">
        <f t="shared" si="73"/>
        <v>551188</v>
      </c>
    </row>
    <row r="2336" spans="1:16382" ht="12.75" customHeight="1">
      <c r="A2336" s="57">
        <v>551191</v>
      </c>
      <c r="B2336" s="58" t="s">
        <v>4120</v>
      </c>
      <c r="C2336" s="57">
        <v>55000</v>
      </c>
      <c r="D2336" s="57">
        <v>510000</v>
      </c>
      <c r="E2336" s="57"/>
      <c r="F2336" s="57">
        <v>551191</v>
      </c>
      <c r="G2336" s="58"/>
      <c r="H2336" s="38"/>
      <c r="I2336" s="93" t="str">
        <f t="shared" si="74"/>
        <v/>
      </c>
      <c r="Q2336" s="93" t="str">
        <f t="shared" si="73"/>
        <v>551191</v>
      </c>
    </row>
    <row r="2337" spans="1:17" ht="12.75" customHeight="1">
      <c r="A2337" s="57">
        <v>551192</v>
      </c>
      <c r="B2337" s="58" t="s">
        <v>2906</v>
      </c>
      <c r="C2337" s="57">
        <v>55000</v>
      </c>
      <c r="D2337" s="57">
        <v>510000</v>
      </c>
      <c r="E2337" s="57"/>
      <c r="F2337" s="57">
        <v>551192</v>
      </c>
      <c r="G2337" s="58"/>
      <c r="H2337" s="38"/>
      <c r="I2337" s="93" t="str">
        <f t="shared" si="74"/>
        <v/>
      </c>
      <c r="Q2337" s="93" t="str">
        <f t="shared" si="73"/>
        <v>551192</v>
      </c>
    </row>
    <row r="2338" spans="1:17" ht="12.75" customHeight="1">
      <c r="A2338" s="57">
        <v>551196</v>
      </c>
      <c r="B2338" s="58" t="s">
        <v>3630</v>
      </c>
      <c r="C2338" s="57">
        <v>55000</v>
      </c>
      <c r="D2338" s="57">
        <v>510000</v>
      </c>
      <c r="E2338" s="57"/>
      <c r="F2338" s="57">
        <v>551196</v>
      </c>
      <c r="G2338" s="58"/>
      <c r="H2338" s="38"/>
      <c r="I2338" s="93" t="str">
        <f t="shared" si="74"/>
        <v/>
      </c>
      <c r="Q2338" s="93" t="str">
        <f t="shared" si="73"/>
        <v>551196</v>
      </c>
    </row>
    <row r="2339" spans="1:17" ht="12.75" customHeight="1">
      <c r="A2339" s="57">
        <v>551197</v>
      </c>
      <c r="B2339" s="58" t="s">
        <v>3631</v>
      </c>
      <c r="C2339" s="57">
        <v>55000</v>
      </c>
      <c r="D2339" s="57">
        <v>510000</v>
      </c>
      <c r="E2339" s="57"/>
      <c r="F2339" s="57">
        <v>551197</v>
      </c>
      <c r="G2339" s="58"/>
      <c r="H2339" s="38"/>
      <c r="I2339" s="93" t="str">
        <f t="shared" si="74"/>
        <v/>
      </c>
      <c r="Q2339" s="93" t="str">
        <f t="shared" si="73"/>
        <v>551197</v>
      </c>
    </row>
    <row r="2340" spans="1:17" ht="12.75" customHeight="1">
      <c r="A2340" s="57">
        <v>551198</v>
      </c>
      <c r="B2340" s="58" t="s">
        <v>939</v>
      </c>
      <c r="C2340" s="57">
        <v>55000</v>
      </c>
      <c r="D2340" s="57">
        <v>510000</v>
      </c>
      <c r="E2340" s="57"/>
      <c r="F2340" s="57">
        <v>551198</v>
      </c>
      <c r="G2340" s="58"/>
      <c r="H2340" s="38"/>
      <c r="I2340" s="93" t="str">
        <f t="shared" si="74"/>
        <v/>
      </c>
      <c r="Q2340" s="93" t="str">
        <f t="shared" si="73"/>
        <v>551198</v>
      </c>
    </row>
    <row r="2341" spans="1:17" ht="12.75" customHeight="1">
      <c r="A2341" s="105">
        <v>551199</v>
      </c>
      <c r="B2341" s="38" t="s">
        <v>4913</v>
      </c>
      <c r="C2341" s="1050">
        <v>55000</v>
      </c>
      <c r="D2341" s="1050">
        <v>510000</v>
      </c>
      <c r="E2341" s="1050"/>
      <c r="F2341" s="1050">
        <v>551199</v>
      </c>
      <c r="G2341" s="38"/>
      <c r="H2341" s="38"/>
      <c r="I2341" s="93" t="str">
        <f t="shared" si="74"/>
        <v/>
      </c>
      <c r="Q2341" s="93" t="str">
        <f t="shared" si="73"/>
        <v>551199</v>
      </c>
    </row>
    <row r="2342" spans="1:17" ht="12.75" customHeight="1">
      <c r="A2342" s="105">
        <v>551200</v>
      </c>
      <c r="B2342" s="52" t="s">
        <v>311</v>
      </c>
      <c r="C2342" s="129">
        <v>55000</v>
      </c>
      <c r="D2342" s="129">
        <v>510000</v>
      </c>
      <c r="E2342" s="129"/>
      <c r="F2342" s="129">
        <v>551200</v>
      </c>
      <c r="G2342" s="52"/>
      <c r="H2342" s="38"/>
      <c r="I2342" s="93" t="str">
        <f t="shared" si="74"/>
        <v/>
      </c>
      <c r="Q2342" s="93" t="str">
        <f t="shared" si="73"/>
        <v>551200</v>
      </c>
    </row>
    <row r="2343" spans="1:17" ht="12.75" customHeight="1">
      <c r="A2343" s="57">
        <v>551201</v>
      </c>
      <c r="B2343" s="58" t="s">
        <v>2715</v>
      </c>
      <c r="C2343" s="57">
        <v>55000</v>
      </c>
      <c r="D2343" s="57">
        <v>510000</v>
      </c>
      <c r="E2343" s="57"/>
      <c r="F2343" s="57">
        <v>551201</v>
      </c>
      <c r="G2343" s="58"/>
      <c r="H2343" s="38"/>
      <c r="I2343" s="93" t="str">
        <f t="shared" si="74"/>
        <v/>
      </c>
      <c r="Q2343" s="93" t="str">
        <f t="shared" si="73"/>
        <v>551201</v>
      </c>
    </row>
    <row r="2344" spans="1:17" ht="12.75" customHeight="1">
      <c r="A2344" s="101">
        <v>551202</v>
      </c>
      <c r="B2344" s="58" t="s">
        <v>940</v>
      </c>
      <c r="C2344" s="57">
        <v>55000</v>
      </c>
      <c r="D2344" s="57">
        <v>510000</v>
      </c>
      <c r="E2344" s="57"/>
      <c r="F2344" s="57">
        <v>551202</v>
      </c>
      <c r="G2344" s="58"/>
      <c r="H2344" s="38"/>
      <c r="I2344" s="93" t="str">
        <f t="shared" si="74"/>
        <v/>
      </c>
      <c r="Q2344" s="93" t="str">
        <f t="shared" si="73"/>
        <v>551202</v>
      </c>
    </row>
    <row r="2345" spans="1:17" ht="12.75" customHeight="1">
      <c r="A2345" s="57">
        <v>551203</v>
      </c>
      <c r="B2345" s="58" t="s">
        <v>3741</v>
      </c>
      <c r="C2345" s="57">
        <v>55000</v>
      </c>
      <c r="D2345" s="57">
        <v>510000</v>
      </c>
      <c r="E2345" s="57"/>
      <c r="F2345" s="57">
        <v>551203</v>
      </c>
      <c r="G2345" s="58"/>
      <c r="H2345" s="38"/>
      <c r="I2345" s="93" t="str">
        <f t="shared" si="74"/>
        <v/>
      </c>
      <c r="Q2345" s="93" t="str">
        <f t="shared" si="73"/>
        <v>551203</v>
      </c>
    </row>
    <row r="2346" spans="1:17" ht="12.75" customHeight="1">
      <c r="A2346" s="57">
        <v>551204</v>
      </c>
      <c r="B2346" s="58" t="s">
        <v>941</v>
      </c>
      <c r="C2346" s="57">
        <v>55000</v>
      </c>
      <c r="D2346" s="57">
        <v>510000</v>
      </c>
      <c r="E2346" s="57"/>
      <c r="F2346" s="57">
        <v>551204</v>
      </c>
      <c r="G2346" s="58"/>
      <c r="H2346" s="38"/>
      <c r="I2346" s="93" t="str">
        <f t="shared" si="74"/>
        <v/>
      </c>
      <c r="Q2346" s="93" t="str">
        <f t="shared" si="73"/>
        <v>551204</v>
      </c>
    </row>
    <row r="2347" spans="1:17" ht="12.75" customHeight="1">
      <c r="A2347" s="57">
        <v>551205</v>
      </c>
      <c r="B2347" s="58" t="s">
        <v>5983</v>
      </c>
      <c r="C2347" s="57">
        <v>55000</v>
      </c>
      <c r="D2347" s="57">
        <v>510000</v>
      </c>
      <c r="E2347" s="57"/>
      <c r="F2347" s="57">
        <v>551205</v>
      </c>
      <c r="G2347" s="58"/>
      <c r="H2347" s="38"/>
      <c r="I2347" s="93" t="str">
        <f t="shared" si="74"/>
        <v/>
      </c>
      <c r="Q2347" s="93" t="str">
        <f t="shared" si="73"/>
        <v>551205</v>
      </c>
    </row>
    <row r="2348" spans="1:17" ht="12.75" customHeight="1">
      <c r="A2348" s="105">
        <v>551206</v>
      </c>
      <c r="B2348" s="58" t="s">
        <v>5372</v>
      </c>
      <c r="C2348" s="57">
        <v>55000</v>
      </c>
      <c r="D2348" s="57">
        <v>510000</v>
      </c>
      <c r="E2348" s="1055"/>
      <c r="F2348" s="1055">
        <v>551206</v>
      </c>
      <c r="G2348" s="38"/>
      <c r="H2348" s="38"/>
      <c r="I2348" s="93" t="str">
        <f t="shared" si="74"/>
        <v/>
      </c>
      <c r="Q2348" s="93" t="str">
        <f t="shared" si="73"/>
        <v>551206</v>
      </c>
    </row>
    <row r="2349" spans="1:17" ht="12.75" customHeight="1">
      <c r="A2349" s="57">
        <v>551208</v>
      </c>
      <c r="B2349" s="58" t="s">
        <v>2620</v>
      </c>
      <c r="C2349" s="57">
        <v>55000</v>
      </c>
      <c r="D2349" s="57">
        <v>510000</v>
      </c>
      <c r="E2349" s="57"/>
      <c r="F2349" s="57">
        <v>551208</v>
      </c>
      <c r="G2349" s="58"/>
      <c r="H2349" s="38"/>
      <c r="I2349" s="93" t="str">
        <f t="shared" si="74"/>
        <v/>
      </c>
      <c r="Q2349" s="93" t="str">
        <f t="shared" si="73"/>
        <v>551208</v>
      </c>
    </row>
    <row r="2350" spans="1:17" ht="12.75" customHeight="1">
      <c r="A2350" s="57">
        <v>551209</v>
      </c>
      <c r="B2350" s="58" t="s">
        <v>4853</v>
      </c>
      <c r="C2350" s="57">
        <v>55000</v>
      </c>
      <c r="D2350" s="57">
        <v>510000</v>
      </c>
      <c r="E2350" s="57"/>
      <c r="F2350" s="57">
        <v>551209</v>
      </c>
      <c r="G2350" s="58"/>
      <c r="H2350" s="38"/>
      <c r="I2350" s="93" t="str">
        <f t="shared" si="74"/>
        <v/>
      </c>
      <c r="Q2350" s="93" t="str">
        <f t="shared" si="73"/>
        <v>551209</v>
      </c>
    </row>
    <row r="2351" spans="1:17" ht="12.75" customHeight="1">
      <c r="A2351" s="57">
        <v>551210</v>
      </c>
      <c r="B2351" s="58" t="s">
        <v>4856</v>
      </c>
      <c r="C2351" s="57">
        <v>55000</v>
      </c>
      <c r="D2351" s="57">
        <v>510000</v>
      </c>
      <c r="E2351" s="57"/>
      <c r="F2351" s="57">
        <v>551210</v>
      </c>
      <c r="G2351" s="58"/>
      <c r="H2351" s="38"/>
      <c r="I2351" s="93" t="str">
        <f t="shared" si="74"/>
        <v/>
      </c>
      <c r="Q2351" s="93" t="str">
        <f t="shared" si="73"/>
        <v>551210</v>
      </c>
    </row>
    <row r="2352" spans="1:17" ht="12.75" customHeight="1">
      <c r="A2352" s="57">
        <v>551211</v>
      </c>
      <c r="B2352" s="52" t="s">
        <v>564</v>
      </c>
      <c r="C2352" s="129">
        <v>55000</v>
      </c>
      <c r="D2352" s="129">
        <v>510000</v>
      </c>
      <c r="E2352" s="129"/>
      <c r="F2352" s="129">
        <v>551211</v>
      </c>
      <c r="G2352" s="52"/>
      <c r="H2352" s="38"/>
      <c r="I2352" s="93" t="str">
        <f t="shared" si="74"/>
        <v/>
      </c>
      <c r="Q2352" s="93" t="str">
        <f t="shared" si="73"/>
        <v>551211</v>
      </c>
    </row>
    <row r="2353" spans="1:17" ht="12.75" customHeight="1">
      <c r="A2353" s="57">
        <v>551212</v>
      </c>
      <c r="B2353" s="58" t="s">
        <v>6508</v>
      </c>
      <c r="C2353" s="129">
        <v>55000</v>
      </c>
      <c r="D2353" s="129">
        <v>510000</v>
      </c>
      <c r="E2353" s="129"/>
      <c r="F2353" s="129">
        <v>551212</v>
      </c>
      <c r="G2353" s="52"/>
      <c r="H2353" s="38"/>
      <c r="I2353" s="93" t="str">
        <f t="shared" si="74"/>
        <v/>
      </c>
      <c r="Q2353" s="93" t="str">
        <f t="shared" si="73"/>
        <v>551212</v>
      </c>
    </row>
    <row r="2354" spans="1:17" ht="12.75" customHeight="1">
      <c r="A2354" s="57">
        <v>551214</v>
      </c>
      <c r="B2354" s="52" t="s">
        <v>4016</v>
      </c>
      <c r="C2354" s="129">
        <v>55000</v>
      </c>
      <c r="D2354" s="129">
        <v>510000</v>
      </c>
      <c r="E2354" s="129"/>
      <c r="F2354" s="129">
        <v>551214</v>
      </c>
      <c r="G2354" s="52"/>
      <c r="H2354" s="38"/>
      <c r="I2354" s="93" t="str">
        <f t="shared" si="74"/>
        <v/>
      </c>
      <c r="Q2354" s="93" t="str">
        <f t="shared" si="73"/>
        <v>551214</v>
      </c>
    </row>
    <row r="2355" spans="1:17" ht="12.75" customHeight="1">
      <c r="A2355" s="57">
        <v>551216</v>
      </c>
      <c r="B2355" s="52" t="s">
        <v>4022</v>
      </c>
      <c r="C2355" s="129">
        <v>55000</v>
      </c>
      <c r="D2355" s="129">
        <v>510000</v>
      </c>
      <c r="E2355" s="129"/>
      <c r="F2355" s="129">
        <v>551216</v>
      </c>
      <c r="G2355" s="52"/>
      <c r="H2355" s="38"/>
      <c r="I2355" s="93" t="str">
        <f t="shared" si="74"/>
        <v/>
      </c>
      <c r="Q2355" s="93" t="str">
        <f t="shared" si="73"/>
        <v>551216</v>
      </c>
    </row>
    <row r="2356" spans="1:17" ht="12.75" customHeight="1">
      <c r="A2356" s="101">
        <v>551217</v>
      </c>
      <c r="B2356" s="58" t="s">
        <v>3844</v>
      </c>
      <c r="C2356" s="129">
        <v>55000</v>
      </c>
      <c r="D2356" s="129">
        <v>510000</v>
      </c>
      <c r="E2356" s="129"/>
      <c r="F2356" s="129">
        <v>551217</v>
      </c>
      <c r="G2356" s="52"/>
      <c r="H2356" s="38"/>
      <c r="I2356" s="93" t="str">
        <f t="shared" si="74"/>
        <v/>
      </c>
      <c r="Q2356" s="93" t="str">
        <f t="shared" si="73"/>
        <v>551217</v>
      </c>
    </row>
    <row r="2357" spans="1:17" ht="12.75" customHeight="1">
      <c r="A2357" s="57">
        <v>551218</v>
      </c>
      <c r="B2357" s="58" t="s">
        <v>3843</v>
      </c>
      <c r="C2357" s="129">
        <v>55000</v>
      </c>
      <c r="D2357" s="129">
        <v>510000</v>
      </c>
      <c r="E2357" s="58"/>
      <c r="F2357" s="57">
        <v>551218</v>
      </c>
      <c r="G2357" s="58"/>
      <c r="H2357" s="367"/>
      <c r="I2357" s="93" t="str">
        <f t="shared" si="74"/>
        <v/>
      </c>
      <c r="Q2357" s="93" t="str">
        <f t="shared" si="73"/>
        <v>551218</v>
      </c>
    </row>
    <row r="2358" spans="1:17" ht="12.75" customHeight="1">
      <c r="A2358" s="57">
        <v>551221</v>
      </c>
      <c r="B2358" s="58" t="s">
        <v>5693</v>
      </c>
      <c r="C2358" s="129">
        <v>55000</v>
      </c>
      <c r="D2358" s="129">
        <v>510000</v>
      </c>
      <c r="E2358" s="58"/>
      <c r="F2358" s="57">
        <v>551221</v>
      </c>
      <c r="G2358" s="58"/>
      <c r="H2358" s="367"/>
      <c r="I2358" s="93" t="str">
        <f t="shared" si="74"/>
        <v/>
      </c>
      <c r="Q2358" s="93" t="str">
        <f t="shared" si="73"/>
        <v>551221</v>
      </c>
    </row>
    <row r="2359" spans="1:17" ht="12.75" customHeight="1">
      <c r="A2359" s="57">
        <v>551222</v>
      </c>
      <c r="B2359" s="58" t="s">
        <v>5662</v>
      </c>
      <c r="C2359" s="129">
        <v>55000</v>
      </c>
      <c r="D2359" s="129">
        <v>510000</v>
      </c>
      <c r="E2359" s="58"/>
      <c r="F2359" s="57">
        <v>551222</v>
      </c>
      <c r="G2359" s="58"/>
      <c r="H2359" s="367"/>
      <c r="I2359" s="93" t="str">
        <f t="shared" si="74"/>
        <v/>
      </c>
      <c r="Q2359" s="93" t="str">
        <f t="shared" si="73"/>
        <v>551222</v>
      </c>
    </row>
    <row r="2360" spans="1:17" ht="12.75" customHeight="1">
      <c r="A2360" s="57">
        <v>551223</v>
      </c>
      <c r="B2360" s="58" t="s">
        <v>4271</v>
      </c>
      <c r="C2360" s="129">
        <v>55000</v>
      </c>
      <c r="D2360" s="129">
        <v>510000</v>
      </c>
      <c r="E2360" s="58"/>
      <c r="F2360" s="57">
        <v>551223</v>
      </c>
      <c r="G2360" s="58"/>
      <c r="H2360" s="367"/>
      <c r="I2360" s="93" t="str">
        <f t="shared" si="74"/>
        <v/>
      </c>
      <c r="L2360" s="58"/>
      <c r="Q2360" s="93" t="str">
        <f t="shared" si="73"/>
        <v>551223</v>
      </c>
    </row>
    <row r="2361" spans="1:17" ht="12.75" customHeight="1">
      <c r="A2361" s="57">
        <v>551224</v>
      </c>
      <c r="B2361" s="58" t="s">
        <v>4854</v>
      </c>
      <c r="C2361" s="129">
        <v>55000</v>
      </c>
      <c r="D2361" s="129">
        <v>510000</v>
      </c>
      <c r="E2361" s="58"/>
      <c r="F2361" s="57">
        <v>551224</v>
      </c>
      <c r="G2361" s="58"/>
      <c r="H2361" s="367"/>
      <c r="I2361" s="93" t="str">
        <f t="shared" si="74"/>
        <v/>
      </c>
      <c r="Q2361" s="93" t="str">
        <f t="shared" si="73"/>
        <v>551224</v>
      </c>
    </row>
    <row r="2362" spans="1:17" ht="12.75" customHeight="1">
      <c r="A2362" s="57">
        <v>551226</v>
      </c>
      <c r="B2362" s="58" t="s">
        <v>4857</v>
      </c>
      <c r="C2362" s="129">
        <v>55000</v>
      </c>
      <c r="D2362" s="129">
        <v>510000</v>
      </c>
      <c r="E2362" s="58"/>
      <c r="F2362" s="57">
        <v>551226</v>
      </c>
      <c r="G2362" s="58"/>
      <c r="H2362" s="367"/>
      <c r="I2362" s="93" t="str">
        <f t="shared" si="74"/>
        <v/>
      </c>
      <c r="Q2362" s="93" t="str">
        <f t="shared" si="73"/>
        <v>551226</v>
      </c>
    </row>
    <row r="2363" spans="1:17" ht="12.75" customHeight="1">
      <c r="A2363" s="57">
        <v>551227</v>
      </c>
      <c r="B2363" s="58" t="s">
        <v>4855</v>
      </c>
      <c r="C2363" s="129">
        <v>55000</v>
      </c>
      <c r="D2363" s="129">
        <v>510000</v>
      </c>
      <c r="E2363" s="58"/>
      <c r="F2363" s="57">
        <v>551227</v>
      </c>
      <c r="G2363" s="58"/>
      <c r="H2363" s="367"/>
      <c r="I2363" s="93" t="str">
        <f t="shared" si="74"/>
        <v/>
      </c>
      <c r="Q2363" s="93" t="str">
        <f t="shared" si="73"/>
        <v>551227</v>
      </c>
    </row>
    <row r="2364" spans="1:17" ht="12.75" customHeight="1">
      <c r="A2364" s="57">
        <v>551228</v>
      </c>
      <c r="B2364" s="58" t="s">
        <v>6119</v>
      </c>
      <c r="C2364" s="129">
        <v>55000</v>
      </c>
      <c r="D2364" s="129">
        <v>510000</v>
      </c>
      <c r="E2364" s="58"/>
      <c r="F2364" s="57">
        <v>551228</v>
      </c>
      <c r="G2364" s="58"/>
      <c r="H2364" s="367"/>
      <c r="I2364" s="93" t="str">
        <f t="shared" si="74"/>
        <v/>
      </c>
      <c r="Q2364" s="93" t="str">
        <f t="shared" si="73"/>
        <v>551228</v>
      </c>
    </row>
    <row r="2365" spans="1:17" ht="12.75" customHeight="1">
      <c r="A2365" s="57">
        <v>551229</v>
      </c>
      <c r="B2365" s="58" t="s">
        <v>4206</v>
      </c>
      <c r="C2365" s="129">
        <v>55000</v>
      </c>
      <c r="D2365" s="129">
        <v>510000</v>
      </c>
      <c r="E2365" s="58"/>
      <c r="F2365" s="57">
        <v>551229</v>
      </c>
      <c r="G2365" s="58"/>
      <c r="H2365" s="367"/>
      <c r="I2365" s="93" t="str">
        <f t="shared" si="74"/>
        <v/>
      </c>
      <c r="Q2365" s="93" t="str">
        <f t="shared" si="73"/>
        <v>551229</v>
      </c>
    </row>
    <row r="2366" spans="1:17" ht="12.75" customHeight="1">
      <c r="A2366" s="57">
        <v>551231</v>
      </c>
      <c r="B2366" s="58" t="s">
        <v>5035</v>
      </c>
      <c r="C2366" s="129">
        <v>55000</v>
      </c>
      <c r="D2366" s="129">
        <v>510000</v>
      </c>
      <c r="E2366" s="58"/>
      <c r="F2366" s="57">
        <v>551231</v>
      </c>
      <c r="G2366" s="58"/>
      <c r="H2366" s="367"/>
      <c r="I2366" s="93" t="str">
        <f t="shared" si="74"/>
        <v/>
      </c>
      <c r="Q2366" s="93" t="str">
        <f t="shared" si="73"/>
        <v>551231</v>
      </c>
    </row>
    <row r="2367" spans="1:17" ht="12.75" customHeight="1">
      <c r="A2367" s="105">
        <v>551232</v>
      </c>
      <c r="B2367" s="58" t="s">
        <v>4927</v>
      </c>
      <c r="C2367" s="1055">
        <v>55000</v>
      </c>
      <c r="D2367" s="1055">
        <v>510000</v>
      </c>
      <c r="E2367" s="1055"/>
      <c r="F2367" s="1055">
        <v>551232</v>
      </c>
      <c r="G2367" s="38"/>
      <c r="H2367" s="38"/>
      <c r="I2367" s="93" t="str">
        <f t="shared" si="74"/>
        <v/>
      </c>
      <c r="Q2367" s="93" t="str">
        <f t="shared" si="73"/>
        <v>551232</v>
      </c>
    </row>
    <row r="2368" spans="1:17" ht="12.75" customHeight="1">
      <c r="A2368" s="105">
        <v>551234</v>
      </c>
      <c r="B2368" s="58" t="s">
        <v>6969</v>
      </c>
      <c r="C2368" s="1055">
        <v>55000</v>
      </c>
      <c r="D2368" s="1055">
        <v>510000</v>
      </c>
      <c r="E2368" s="1055"/>
      <c r="F2368" s="1055">
        <v>551234</v>
      </c>
      <c r="G2368" s="38"/>
      <c r="H2368" s="38"/>
      <c r="I2368" s="93" t="str">
        <f t="shared" si="74"/>
        <v/>
      </c>
      <c r="Q2368" s="93" t="str">
        <f t="shared" si="73"/>
        <v>551234</v>
      </c>
    </row>
    <row r="2369" spans="1:17" ht="12.75" customHeight="1">
      <c r="A2369" s="105">
        <v>551235</v>
      </c>
      <c r="B2369" s="38" t="s">
        <v>5058</v>
      </c>
      <c r="C2369" s="1055">
        <v>55000</v>
      </c>
      <c r="D2369" s="1055">
        <v>510000</v>
      </c>
      <c r="E2369" s="1055"/>
      <c r="F2369" s="1055">
        <v>551235</v>
      </c>
      <c r="G2369" s="38"/>
      <c r="H2369" s="38"/>
      <c r="I2369" s="93" t="str">
        <f t="shared" si="74"/>
        <v/>
      </c>
      <c r="Q2369" s="93" t="str">
        <f t="shared" si="73"/>
        <v>551235</v>
      </c>
    </row>
    <row r="2370" spans="1:17" ht="12.75" customHeight="1">
      <c r="A2370" s="105">
        <v>551237</v>
      </c>
      <c r="B2370" s="58" t="s">
        <v>5588</v>
      </c>
      <c r="C2370" s="1055">
        <v>55000</v>
      </c>
      <c r="D2370" s="1055">
        <v>510000</v>
      </c>
      <c r="E2370" s="1055"/>
      <c r="F2370" s="1055">
        <v>551237</v>
      </c>
      <c r="G2370" s="38"/>
      <c r="H2370" s="38"/>
      <c r="I2370" s="93" t="str">
        <f t="shared" si="74"/>
        <v/>
      </c>
      <c r="Q2370" s="93" t="str">
        <f t="shared" si="73"/>
        <v>551237</v>
      </c>
    </row>
    <row r="2371" spans="1:17" ht="12.75" customHeight="1">
      <c r="A2371" s="105">
        <v>551238</v>
      </c>
      <c r="B2371" s="58" t="s">
        <v>5588</v>
      </c>
      <c r="C2371" s="1055">
        <v>55000</v>
      </c>
      <c r="D2371" s="1055">
        <v>510000</v>
      </c>
      <c r="E2371" s="1055"/>
      <c r="F2371" s="1055">
        <v>551238</v>
      </c>
      <c r="G2371" s="38"/>
      <c r="H2371" s="38"/>
      <c r="I2371" s="93" t="str">
        <f t="shared" si="74"/>
        <v/>
      </c>
      <c r="Q2371" s="93" t="str">
        <f t="shared" si="73"/>
        <v>551238</v>
      </c>
    </row>
    <row r="2372" spans="1:17" ht="12.75" customHeight="1">
      <c r="A2372" s="105">
        <v>551239</v>
      </c>
      <c r="B2372" s="38" t="s">
        <v>5059</v>
      </c>
      <c r="C2372" s="1055">
        <v>55000</v>
      </c>
      <c r="D2372" s="1055">
        <v>510000</v>
      </c>
      <c r="E2372" s="1055"/>
      <c r="F2372" s="1055">
        <v>551239</v>
      </c>
      <c r="G2372" s="38"/>
      <c r="H2372" s="38"/>
      <c r="I2372" s="93" t="str">
        <f t="shared" si="74"/>
        <v/>
      </c>
      <c r="Q2372" s="93" t="str">
        <f t="shared" si="73"/>
        <v>551239</v>
      </c>
    </row>
    <row r="2373" spans="1:17" ht="12.75" customHeight="1">
      <c r="A2373" s="105">
        <v>551241</v>
      </c>
      <c r="B2373" s="58" t="s">
        <v>5248</v>
      </c>
      <c r="C2373" s="1055">
        <v>55000</v>
      </c>
      <c r="D2373" s="1055">
        <v>510000</v>
      </c>
      <c r="E2373" s="1055"/>
      <c r="F2373" s="1055">
        <v>551241</v>
      </c>
      <c r="G2373" s="38"/>
      <c r="H2373" s="38"/>
      <c r="I2373" s="93" t="str">
        <f t="shared" si="74"/>
        <v/>
      </c>
      <c r="Q2373" s="93" t="str">
        <f t="shared" si="73"/>
        <v>551241</v>
      </c>
    </row>
    <row r="2374" spans="1:17" ht="12.75" customHeight="1">
      <c r="A2374" s="619">
        <v>551242</v>
      </c>
      <c r="B2374" s="58" t="s">
        <v>8582</v>
      </c>
      <c r="C2374" s="611">
        <v>55000</v>
      </c>
      <c r="D2374" s="611">
        <v>510000</v>
      </c>
      <c r="E2374" s="611"/>
      <c r="F2374" s="611">
        <v>551242</v>
      </c>
      <c r="G2374" s="616"/>
      <c r="H2374" s="616"/>
      <c r="I2374" s="93" t="str">
        <f t="shared" si="74"/>
        <v/>
      </c>
      <c r="J2374" s="617"/>
      <c r="Q2374" s="93" t="str">
        <f t="shared" si="73"/>
        <v>551242</v>
      </c>
    </row>
    <row r="2375" spans="1:17" ht="12.75" customHeight="1">
      <c r="A2375" s="105">
        <v>551243</v>
      </c>
      <c r="B2375" s="58" t="s">
        <v>5475</v>
      </c>
      <c r="C2375" s="1055">
        <v>55000</v>
      </c>
      <c r="D2375" s="1055">
        <v>510000</v>
      </c>
      <c r="E2375" s="1055"/>
      <c r="F2375" s="1055">
        <v>551243</v>
      </c>
      <c r="G2375" s="38"/>
      <c r="H2375" s="38"/>
      <c r="I2375" s="93" t="str">
        <f t="shared" si="74"/>
        <v/>
      </c>
      <c r="Q2375" s="93" t="str">
        <f t="shared" si="73"/>
        <v>551243</v>
      </c>
    </row>
    <row r="2376" spans="1:17" ht="12.75" customHeight="1">
      <c r="A2376" s="105">
        <v>551244</v>
      </c>
      <c r="B2376" s="58" t="s">
        <v>5432</v>
      </c>
      <c r="C2376" s="1055">
        <v>55000</v>
      </c>
      <c r="D2376" s="1055">
        <v>510000</v>
      </c>
      <c r="E2376" s="1055"/>
      <c r="F2376" s="1055">
        <v>551244</v>
      </c>
      <c r="G2376" s="38"/>
      <c r="H2376" s="38"/>
      <c r="I2376" s="93" t="str">
        <f t="shared" si="74"/>
        <v/>
      </c>
      <c r="Q2376" s="93" t="str">
        <f t="shared" si="73"/>
        <v>551244</v>
      </c>
    </row>
    <row r="2377" spans="1:17" ht="12.75" customHeight="1">
      <c r="A2377" s="105">
        <v>551246</v>
      </c>
      <c r="B2377" s="58" t="s">
        <v>5505</v>
      </c>
      <c r="C2377" s="1055">
        <v>55000</v>
      </c>
      <c r="D2377" s="1055">
        <v>510000</v>
      </c>
      <c r="E2377" s="1055"/>
      <c r="F2377" s="1055">
        <v>551246</v>
      </c>
      <c r="G2377" s="38"/>
      <c r="H2377" s="38"/>
      <c r="I2377" s="93" t="str">
        <f t="shared" si="74"/>
        <v/>
      </c>
      <c r="N2377" s="103"/>
      <c r="O2377" s="103"/>
      <c r="Q2377" s="93" t="str">
        <f t="shared" si="73"/>
        <v>551246</v>
      </c>
    </row>
    <row r="2378" spans="1:17" ht="12.75" customHeight="1">
      <c r="A2378" s="57">
        <v>551248</v>
      </c>
      <c r="B2378" s="58" t="s">
        <v>5858</v>
      </c>
      <c r="C2378" s="57">
        <v>55000</v>
      </c>
      <c r="D2378" s="57">
        <v>510000</v>
      </c>
      <c r="E2378" s="57"/>
      <c r="F2378" s="57">
        <v>551248</v>
      </c>
      <c r="G2378" s="58"/>
      <c r="H2378" s="367"/>
      <c r="I2378" s="93" t="str">
        <f t="shared" si="74"/>
        <v/>
      </c>
      <c r="N2378" s="103"/>
      <c r="O2378" s="103"/>
      <c r="Q2378" s="93" t="str">
        <f t="shared" si="73"/>
        <v>551248</v>
      </c>
    </row>
    <row r="2379" spans="1:17" ht="12.75" customHeight="1">
      <c r="A2379" s="105">
        <v>551249</v>
      </c>
      <c r="B2379" s="38" t="s">
        <v>7023</v>
      </c>
      <c r="C2379" s="410">
        <v>55000</v>
      </c>
      <c r="D2379" s="410">
        <v>510000</v>
      </c>
      <c r="E2379" s="410"/>
      <c r="F2379" s="1055">
        <v>551249</v>
      </c>
      <c r="G2379" s="38"/>
      <c r="H2379" s="38"/>
      <c r="I2379" s="93" t="str">
        <f t="shared" si="74"/>
        <v/>
      </c>
      <c r="M2379" s="103"/>
      <c r="Q2379" s="93" t="str">
        <f t="shared" si="73"/>
        <v>551249</v>
      </c>
    </row>
    <row r="2380" spans="1:17" ht="12.75" customHeight="1">
      <c r="A2380" s="105">
        <v>551251</v>
      </c>
      <c r="B2380" s="58" t="s">
        <v>7687</v>
      </c>
      <c r="C2380" s="1055">
        <v>55000</v>
      </c>
      <c r="D2380" s="1055">
        <v>510000</v>
      </c>
      <c r="E2380" s="1055"/>
      <c r="F2380" s="1055">
        <v>551251</v>
      </c>
      <c r="G2380" s="38"/>
      <c r="H2380" s="38"/>
      <c r="I2380" s="93" t="str">
        <f t="shared" si="74"/>
        <v/>
      </c>
      <c r="M2380" s="103"/>
      <c r="P2380" s="103"/>
      <c r="Q2380" s="93" t="str">
        <f t="shared" si="73"/>
        <v>551251</v>
      </c>
    </row>
    <row r="2381" spans="1:17" ht="12.75" customHeight="1">
      <c r="A2381" s="105">
        <v>551253</v>
      </c>
      <c r="B2381" s="58" t="s">
        <v>5802</v>
      </c>
      <c r="C2381" s="1055">
        <v>55000</v>
      </c>
      <c r="D2381" s="1055">
        <v>510000</v>
      </c>
      <c r="E2381" s="1055"/>
      <c r="F2381" s="1055">
        <v>551253</v>
      </c>
      <c r="G2381" s="38"/>
      <c r="H2381" s="38"/>
      <c r="I2381" s="93" t="str">
        <f t="shared" si="74"/>
        <v/>
      </c>
      <c r="K2381" s="58"/>
      <c r="P2381" s="103"/>
      <c r="Q2381" s="93" t="str">
        <f t="shared" si="73"/>
        <v>551253</v>
      </c>
    </row>
    <row r="2382" spans="1:17" s="103" customFormat="1" ht="12.75" customHeight="1">
      <c r="A2382" s="105">
        <v>551254</v>
      </c>
      <c r="B2382" s="58" t="s">
        <v>5870</v>
      </c>
      <c r="C2382" s="1055">
        <v>55000</v>
      </c>
      <c r="D2382" s="1055">
        <v>510000</v>
      </c>
      <c r="E2382" s="1055"/>
      <c r="F2382" s="1055">
        <v>551254</v>
      </c>
      <c r="G2382" s="38"/>
      <c r="H2382" s="38"/>
      <c r="I2382" s="93" t="str">
        <f t="shared" si="74"/>
        <v/>
      </c>
      <c r="J2382" s="1"/>
      <c r="K2382" s="1"/>
      <c r="L2382" s="1"/>
      <c r="M2382" s="1"/>
      <c r="N2382" s="1"/>
      <c r="O2382" s="1"/>
      <c r="P2382" s="1"/>
      <c r="Q2382" s="93" t="str">
        <f t="shared" ref="Q2382:Q2445" si="75">TEXT($A2382,0)</f>
        <v>551254</v>
      </c>
    </row>
    <row r="2383" spans="1:17" s="103" customFormat="1" ht="12.75" customHeight="1">
      <c r="A2383" s="105">
        <v>551257</v>
      </c>
      <c r="B2383" s="58" t="s">
        <v>6202</v>
      </c>
      <c r="C2383" s="1055">
        <v>55000</v>
      </c>
      <c r="D2383" s="1055">
        <v>510000</v>
      </c>
      <c r="E2383" s="1055"/>
      <c r="F2383" s="1055">
        <v>551257</v>
      </c>
      <c r="G2383" s="38"/>
      <c r="H2383" s="38"/>
      <c r="I2383" s="93" t="str">
        <f t="shared" si="74"/>
        <v/>
      </c>
      <c r="J2383" s="1"/>
      <c r="K2383" s="1"/>
      <c r="L2383" s="1"/>
      <c r="M2383" s="1"/>
      <c r="N2383" s="1"/>
      <c r="O2383" s="1"/>
      <c r="P2383" s="1"/>
      <c r="Q2383" s="93" t="str">
        <f t="shared" si="75"/>
        <v>551257</v>
      </c>
    </row>
    <row r="2384" spans="1:17" ht="12.75" customHeight="1">
      <c r="A2384" s="105">
        <v>551259</v>
      </c>
      <c r="B2384" s="58" t="s">
        <v>6309</v>
      </c>
      <c r="C2384" s="1055">
        <v>55000</v>
      </c>
      <c r="D2384" s="1055">
        <v>510000</v>
      </c>
      <c r="E2384" s="1055"/>
      <c r="F2384" s="1055">
        <v>551259</v>
      </c>
      <c r="G2384" s="38"/>
      <c r="H2384" s="38"/>
      <c r="I2384" s="93" t="str">
        <f t="shared" si="74"/>
        <v/>
      </c>
      <c r="Q2384" s="93" t="str">
        <f t="shared" si="75"/>
        <v>551259</v>
      </c>
    </row>
    <row r="2385" spans="1:17" ht="12.75" customHeight="1">
      <c r="A2385" s="105">
        <v>551261</v>
      </c>
      <c r="B2385" s="58" t="s">
        <v>6484</v>
      </c>
      <c r="C2385" s="1055">
        <v>55000</v>
      </c>
      <c r="D2385" s="1055">
        <v>510000</v>
      </c>
      <c r="E2385" s="1055"/>
      <c r="F2385" s="1055">
        <v>551261</v>
      </c>
      <c r="G2385" s="38"/>
      <c r="H2385" s="38"/>
      <c r="I2385" s="93" t="str">
        <f t="shared" si="74"/>
        <v/>
      </c>
      <c r="Q2385" s="93" t="str">
        <f t="shared" si="75"/>
        <v>551261</v>
      </c>
    </row>
    <row r="2386" spans="1:17" ht="12.75" customHeight="1">
      <c r="A2386" s="105">
        <v>551263</v>
      </c>
      <c r="B2386" s="111" t="s">
        <v>6497</v>
      </c>
      <c r="C2386" s="1055">
        <v>55000</v>
      </c>
      <c r="D2386" s="1055">
        <v>510000</v>
      </c>
      <c r="E2386" s="1055"/>
      <c r="F2386" s="1055">
        <v>551263</v>
      </c>
      <c r="G2386" s="38"/>
      <c r="H2386" s="38"/>
      <c r="I2386" s="93" t="str">
        <f t="shared" si="74"/>
        <v/>
      </c>
      <c r="Q2386" s="93" t="str">
        <f t="shared" si="75"/>
        <v>551263</v>
      </c>
    </row>
    <row r="2387" spans="1:17" ht="12.75" customHeight="1">
      <c r="A2387" s="105">
        <v>551264</v>
      </c>
      <c r="B2387" s="111" t="s">
        <v>6686</v>
      </c>
      <c r="C2387" s="1055">
        <v>55000</v>
      </c>
      <c r="D2387" s="1055">
        <v>510000</v>
      </c>
      <c r="E2387" s="1055"/>
      <c r="F2387" s="1055">
        <v>551264</v>
      </c>
      <c r="G2387" s="38"/>
      <c r="H2387" s="38"/>
      <c r="I2387" s="93" t="str">
        <f t="shared" si="74"/>
        <v/>
      </c>
      <c r="Q2387" s="93" t="str">
        <f t="shared" si="75"/>
        <v>551264</v>
      </c>
    </row>
    <row r="2388" spans="1:17" ht="12.75" customHeight="1">
      <c r="A2388" s="105">
        <v>551268</v>
      </c>
      <c r="B2388" s="58" t="s">
        <v>6840</v>
      </c>
      <c r="C2388" s="1055">
        <v>55000</v>
      </c>
      <c r="D2388" s="1055">
        <v>510000</v>
      </c>
      <c r="E2388" s="1055"/>
      <c r="F2388" s="1055">
        <v>551268</v>
      </c>
      <c r="G2388" s="38"/>
      <c r="H2388" s="38"/>
      <c r="I2388" s="93" t="str">
        <f t="shared" si="74"/>
        <v/>
      </c>
      <c r="Q2388" s="93" t="str">
        <f t="shared" si="75"/>
        <v>551268</v>
      </c>
    </row>
    <row r="2389" spans="1:17" ht="12.75" customHeight="1">
      <c r="A2389" s="105">
        <v>551269</v>
      </c>
      <c r="B2389" s="58" t="s">
        <v>6170</v>
      </c>
      <c r="C2389" s="1055">
        <v>55000</v>
      </c>
      <c r="D2389" s="1055">
        <v>510000</v>
      </c>
      <c r="E2389" s="1055"/>
      <c r="F2389" s="1055">
        <v>551269</v>
      </c>
      <c r="G2389" s="38"/>
      <c r="H2389" s="38"/>
      <c r="I2389" s="93" t="str">
        <f t="shared" si="74"/>
        <v/>
      </c>
      <c r="Q2389" s="93" t="str">
        <f t="shared" si="75"/>
        <v>551269</v>
      </c>
    </row>
    <row r="2390" spans="1:17" ht="12.75" customHeight="1">
      <c r="A2390" s="105">
        <v>551272</v>
      </c>
      <c r="B2390" s="111" t="s">
        <v>6841</v>
      </c>
      <c r="C2390" s="1055">
        <v>55000</v>
      </c>
      <c r="D2390" s="1055">
        <v>510000</v>
      </c>
      <c r="E2390" s="1055"/>
      <c r="F2390" s="1055">
        <v>551272</v>
      </c>
      <c r="G2390" s="38"/>
      <c r="H2390" s="38"/>
      <c r="I2390" s="93" t="str">
        <f t="shared" si="74"/>
        <v/>
      </c>
      <c r="Q2390" s="93" t="str">
        <f t="shared" si="75"/>
        <v>551272</v>
      </c>
    </row>
    <row r="2391" spans="1:17" ht="12.75" customHeight="1">
      <c r="A2391" s="105">
        <v>551278</v>
      </c>
      <c r="B2391" s="111" t="s">
        <v>6788</v>
      </c>
      <c r="C2391" s="1055">
        <v>55000</v>
      </c>
      <c r="D2391" s="1055">
        <v>510000</v>
      </c>
      <c r="E2391" s="1055"/>
      <c r="F2391" s="1055">
        <v>551278</v>
      </c>
      <c r="G2391" s="38"/>
      <c r="H2391" s="38"/>
      <c r="I2391" s="93" t="str">
        <f t="shared" si="74"/>
        <v/>
      </c>
      <c r="Q2391" s="93" t="str">
        <f t="shared" si="75"/>
        <v>551278</v>
      </c>
    </row>
    <row r="2392" spans="1:17" ht="12.75" customHeight="1">
      <c r="A2392" s="105">
        <v>551279</v>
      </c>
      <c r="B2392" s="111" t="s">
        <v>6807</v>
      </c>
      <c r="C2392" s="1055">
        <v>55000</v>
      </c>
      <c r="D2392" s="1055">
        <v>510000</v>
      </c>
      <c r="E2392" s="1055"/>
      <c r="F2392" s="1055">
        <v>551279</v>
      </c>
      <c r="G2392" s="38"/>
      <c r="H2392" s="38"/>
      <c r="I2392" s="93" t="str">
        <f t="shared" si="74"/>
        <v/>
      </c>
      <c r="Q2392" s="93" t="str">
        <f t="shared" si="75"/>
        <v>551279</v>
      </c>
    </row>
    <row r="2393" spans="1:17" ht="12.75" customHeight="1">
      <c r="A2393" s="451">
        <v>551281</v>
      </c>
      <c r="B2393" s="452" t="s">
        <v>8329</v>
      </c>
      <c r="C2393" s="450">
        <v>55000</v>
      </c>
      <c r="D2393" s="450">
        <v>510000</v>
      </c>
      <c r="E2393" s="450"/>
      <c r="F2393" s="450">
        <v>551281</v>
      </c>
      <c r="G2393" s="452"/>
      <c r="H2393" s="452"/>
      <c r="I2393" s="93" t="str">
        <f t="shared" si="74"/>
        <v/>
      </c>
      <c r="Q2393" s="93" t="str">
        <f t="shared" si="75"/>
        <v>551281</v>
      </c>
    </row>
    <row r="2394" spans="1:17" ht="12.75" customHeight="1">
      <c r="A2394" s="738">
        <v>551283</v>
      </c>
      <c r="B2394" s="739" t="s">
        <v>9002</v>
      </c>
      <c r="C2394" s="450">
        <v>55000</v>
      </c>
      <c r="D2394" s="450">
        <v>510000</v>
      </c>
      <c r="E2394" s="734"/>
      <c r="F2394" s="734">
        <v>551283</v>
      </c>
      <c r="G2394" s="739"/>
      <c r="H2394" s="739"/>
      <c r="I2394" s="93" t="str">
        <f t="shared" ref="I2394:I2411" si="76">LEFT(H2394,3)</f>
        <v/>
      </c>
      <c r="J2394" s="741"/>
      <c r="Q2394" s="93" t="str">
        <f t="shared" si="75"/>
        <v>551283</v>
      </c>
    </row>
    <row r="2395" spans="1:17" ht="12.75" customHeight="1">
      <c r="A2395" s="105">
        <v>551285</v>
      </c>
      <c r="B2395" s="111" t="s">
        <v>7397</v>
      </c>
      <c r="C2395" s="1055">
        <v>55000</v>
      </c>
      <c r="D2395" s="1055">
        <v>510000</v>
      </c>
      <c r="E2395" s="1055"/>
      <c r="F2395" s="1055">
        <v>551285</v>
      </c>
      <c r="G2395" s="38"/>
      <c r="H2395" s="38"/>
      <c r="I2395" s="93" t="str">
        <f t="shared" si="76"/>
        <v/>
      </c>
      <c r="N2395" s="111"/>
      <c r="O2395" s="111"/>
      <c r="Q2395" s="93" t="str">
        <f t="shared" si="75"/>
        <v>551285</v>
      </c>
    </row>
    <row r="2396" spans="1:17" ht="12.75" customHeight="1">
      <c r="A2396" s="105">
        <v>551286</v>
      </c>
      <c r="B2396" s="111" t="s">
        <v>7047</v>
      </c>
      <c r="C2396" s="1050">
        <v>55000</v>
      </c>
      <c r="D2396" s="1050">
        <v>510000</v>
      </c>
      <c r="E2396" s="1050"/>
      <c r="F2396" s="1050">
        <v>551286</v>
      </c>
      <c r="G2396" s="38"/>
      <c r="H2396" s="38"/>
      <c r="I2396" s="93" t="str">
        <f t="shared" si="76"/>
        <v/>
      </c>
      <c r="N2396" s="111"/>
      <c r="O2396" s="111"/>
      <c r="Q2396" s="93" t="str">
        <f t="shared" si="75"/>
        <v>551286</v>
      </c>
    </row>
    <row r="2397" spans="1:17" ht="12.75" customHeight="1">
      <c r="A2397" s="105">
        <v>551287</v>
      </c>
      <c r="B2397" s="111" t="s">
        <v>7049</v>
      </c>
      <c r="C2397" s="410">
        <v>55000</v>
      </c>
      <c r="D2397" s="410">
        <v>510000</v>
      </c>
      <c r="E2397" s="410"/>
      <c r="F2397" s="410">
        <v>551287</v>
      </c>
      <c r="G2397" s="38"/>
      <c r="H2397" s="38"/>
      <c r="I2397" s="93" t="str">
        <f t="shared" si="76"/>
        <v/>
      </c>
      <c r="N2397" s="111"/>
      <c r="O2397" s="111"/>
      <c r="Q2397" s="93" t="str">
        <f t="shared" si="75"/>
        <v>551287</v>
      </c>
    </row>
    <row r="2398" spans="1:17" ht="12.75" customHeight="1">
      <c r="A2398" s="105">
        <v>551288</v>
      </c>
      <c r="B2398" s="111" t="s">
        <v>7434</v>
      </c>
      <c r="C2398" s="1055">
        <v>55000</v>
      </c>
      <c r="D2398" s="1055">
        <v>510000</v>
      </c>
      <c r="E2398" s="1055"/>
      <c r="F2398" s="1055">
        <v>551288</v>
      </c>
      <c r="G2398" s="38"/>
      <c r="H2398" s="38"/>
      <c r="I2398" s="93" t="str">
        <f t="shared" si="76"/>
        <v/>
      </c>
      <c r="N2398" s="111"/>
      <c r="O2398" s="111"/>
      <c r="Q2398" s="93" t="str">
        <f t="shared" si="75"/>
        <v>551288</v>
      </c>
    </row>
    <row r="2399" spans="1:17" ht="12.75" customHeight="1">
      <c r="A2399" s="548">
        <v>551290</v>
      </c>
      <c r="B2399" s="109" t="s">
        <v>8510</v>
      </c>
      <c r="C2399" s="550">
        <v>55000</v>
      </c>
      <c r="D2399" s="550">
        <v>510000</v>
      </c>
      <c r="E2399" s="550"/>
      <c r="F2399" s="550">
        <v>551290</v>
      </c>
      <c r="G2399" s="549"/>
      <c r="H2399" s="549"/>
      <c r="I2399" s="93" t="str">
        <f t="shared" si="76"/>
        <v/>
      </c>
      <c r="J2399" s="551"/>
      <c r="Q2399" s="93" t="str">
        <f t="shared" si="75"/>
        <v>551290</v>
      </c>
    </row>
    <row r="2400" spans="1:17" ht="12.75" customHeight="1">
      <c r="A2400" s="105">
        <v>551291</v>
      </c>
      <c r="B2400" s="111" t="s">
        <v>7439</v>
      </c>
      <c r="C2400" s="410">
        <v>55000</v>
      </c>
      <c r="D2400" s="410">
        <v>510000</v>
      </c>
      <c r="E2400" s="410"/>
      <c r="F2400" s="410">
        <v>551291</v>
      </c>
      <c r="G2400" s="38"/>
      <c r="H2400" s="38"/>
      <c r="I2400" s="93" t="str">
        <f t="shared" si="76"/>
        <v/>
      </c>
      <c r="Q2400" s="93" t="str">
        <f t="shared" si="75"/>
        <v>551291</v>
      </c>
    </row>
    <row r="2401" spans="1:17" ht="12.75" customHeight="1">
      <c r="A2401" s="105">
        <v>551294</v>
      </c>
      <c r="B2401" s="111" t="s">
        <v>7769</v>
      </c>
      <c r="C2401" s="1050">
        <v>55000</v>
      </c>
      <c r="D2401" s="1050">
        <v>510000</v>
      </c>
      <c r="E2401" s="1050"/>
      <c r="F2401" s="1050">
        <v>551294</v>
      </c>
      <c r="G2401" s="38"/>
      <c r="H2401" s="38"/>
      <c r="I2401" s="93" t="str">
        <f t="shared" si="76"/>
        <v/>
      </c>
      <c r="Q2401" s="93" t="str">
        <f t="shared" si="75"/>
        <v>551294</v>
      </c>
    </row>
    <row r="2402" spans="1:17" ht="12.75" customHeight="1">
      <c r="A2402" s="619">
        <v>551295</v>
      </c>
      <c r="B2402" s="616" t="s">
        <v>8616</v>
      </c>
      <c r="C2402" s="611">
        <v>55000</v>
      </c>
      <c r="D2402" s="611">
        <v>510000</v>
      </c>
      <c r="E2402" s="611"/>
      <c r="F2402" s="611">
        <v>551295</v>
      </c>
      <c r="G2402" s="616"/>
      <c r="H2402" s="616"/>
      <c r="I2402" s="93" t="str">
        <f t="shared" si="76"/>
        <v/>
      </c>
      <c r="J2402" s="617"/>
      <c r="Q2402" s="93" t="str">
        <f t="shared" si="75"/>
        <v>551295</v>
      </c>
    </row>
    <row r="2403" spans="1:17" ht="12.75" customHeight="1">
      <c r="A2403" s="105">
        <v>551305</v>
      </c>
      <c r="B2403" s="111" t="s">
        <v>7770</v>
      </c>
      <c r="C2403" s="464">
        <v>55000</v>
      </c>
      <c r="D2403" s="464">
        <v>510000</v>
      </c>
      <c r="E2403" s="464"/>
      <c r="F2403" s="464">
        <v>551305</v>
      </c>
      <c r="G2403" s="38"/>
      <c r="H2403" s="38"/>
      <c r="I2403" s="93" t="str">
        <f t="shared" si="76"/>
        <v/>
      </c>
      <c r="M2403" s="111"/>
      <c r="Q2403" s="93" t="str">
        <f t="shared" si="75"/>
        <v>551305</v>
      </c>
    </row>
    <row r="2404" spans="1:17" ht="12.75" customHeight="1">
      <c r="A2404" s="619">
        <v>551311</v>
      </c>
      <c r="B2404" s="111" t="s">
        <v>8630</v>
      </c>
      <c r="C2404" s="611">
        <v>55000</v>
      </c>
      <c r="D2404" s="611">
        <v>510000</v>
      </c>
      <c r="E2404" s="611"/>
      <c r="F2404" s="611">
        <v>551311</v>
      </c>
      <c r="G2404" s="616"/>
      <c r="H2404" s="616"/>
      <c r="I2404" s="93" t="str">
        <f t="shared" si="76"/>
        <v/>
      </c>
      <c r="J2404" s="617"/>
      <c r="M2404" s="111"/>
      <c r="Q2404" s="93" t="str">
        <f t="shared" si="75"/>
        <v>551311</v>
      </c>
    </row>
    <row r="2405" spans="1:17" ht="12.75" customHeight="1">
      <c r="A2405" s="411">
        <v>551312</v>
      </c>
      <c r="B2405" s="109" t="s">
        <v>8230</v>
      </c>
      <c r="C2405" s="413">
        <v>55000</v>
      </c>
      <c r="D2405" s="413">
        <v>510000</v>
      </c>
      <c r="E2405" s="413"/>
      <c r="F2405" s="413">
        <v>551312</v>
      </c>
      <c r="G2405" s="412"/>
      <c r="H2405" s="412"/>
      <c r="I2405" s="93" t="str">
        <f t="shared" si="76"/>
        <v/>
      </c>
      <c r="P2405" s="111"/>
      <c r="Q2405" s="93" t="str">
        <f t="shared" si="75"/>
        <v>551312</v>
      </c>
    </row>
    <row r="2406" spans="1:17" ht="12.75" customHeight="1">
      <c r="A2406" s="490">
        <v>551314</v>
      </c>
      <c r="B2406" s="491" t="s">
        <v>8410</v>
      </c>
      <c r="C2406" s="489">
        <v>55000</v>
      </c>
      <c r="D2406" s="489">
        <v>510000</v>
      </c>
      <c r="E2406" s="489"/>
      <c r="F2406" s="489">
        <v>551314</v>
      </c>
      <c r="G2406" s="491"/>
      <c r="H2406" s="491"/>
      <c r="I2406" s="93" t="str">
        <f t="shared" si="76"/>
        <v/>
      </c>
      <c r="P2406" s="111"/>
      <c r="Q2406" s="93" t="str">
        <f t="shared" si="75"/>
        <v>551314</v>
      </c>
    </row>
    <row r="2407" spans="1:17" ht="12.75" customHeight="1">
      <c r="A2407" s="785">
        <v>551315</v>
      </c>
      <c r="B2407" s="111" t="s">
        <v>9081</v>
      </c>
      <c r="C2407" s="787">
        <v>55000</v>
      </c>
      <c r="D2407" s="787">
        <v>510000</v>
      </c>
      <c r="E2407" s="787"/>
      <c r="F2407" s="787">
        <v>551315</v>
      </c>
      <c r="G2407" s="786"/>
      <c r="H2407" s="786"/>
      <c r="I2407" s="93" t="str">
        <f t="shared" si="76"/>
        <v/>
      </c>
      <c r="J2407" s="789"/>
      <c r="Q2407" s="93" t="str">
        <f t="shared" si="75"/>
        <v>551315</v>
      </c>
    </row>
    <row r="2408" spans="1:17" ht="12.75" customHeight="1">
      <c r="A2408" s="513">
        <v>551317</v>
      </c>
      <c r="B2408" s="111" t="s">
        <v>8447</v>
      </c>
      <c r="C2408" s="489">
        <v>55000</v>
      </c>
      <c r="D2408" s="489">
        <v>510000</v>
      </c>
      <c r="E2408" s="514"/>
      <c r="F2408" s="514">
        <v>551317</v>
      </c>
      <c r="G2408" s="511"/>
      <c r="H2408" s="511"/>
      <c r="I2408" s="93" t="str">
        <f t="shared" si="76"/>
        <v/>
      </c>
      <c r="Q2408" s="93" t="str">
        <f t="shared" si="75"/>
        <v>551317</v>
      </c>
    </row>
    <row r="2409" spans="1:17" ht="12.75" customHeight="1">
      <c r="A2409" s="619">
        <v>551322</v>
      </c>
      <c r="B2409" s="616" t="s">
        <v>8615</v>
      </c>
      <c r="C2409" s="489">
        <v>55000</v>
      </c>
      <c r="D2409" s="489">
        <v>510000</v>
      </c>
      <c r="E2409" s="611"/>
      <c r="F2409" s="611">
        <v>551322</v>
      </c>
      <c r="G2409" s="616"/>
      <c r="H2409" s="616"/>
      <c r="I2409" s="93" t="str">
        <f t="shared" si="76"/>
        <v/>
      </c>
      <c r="J2409" s="617"/>
      <c r="Q2409" s="93" t="str">
        <f t="shared" si="75"/>
        <v>551322</v>
      </c>
    </row>
    <row r="2410" spans="1:17" ht="12.75" customHeight="1">
      <c r="A2410" s="889">
        <v>551323</v>
      </c>
      <c r="B2410" s="111" t="s">
        <v>9249</v>
      </c>
      <c r="C2410" s="891">
        <v>55000</v>
      </c>
      <c r="D2410" s="891">
        <v>510000</v>
      </c>
      <c r="E2410" s="891"/>
      <c r="F2410" s="891">
        <v>551323</v>
      </c>
      <c r="G2410" s="890"/>
      <c r="H2410" s="890"/>
      <c r="I2410" s="93" t="str">
        <f t="shared" si="76"/>
        <v/>
      </c>
      <c r="J2410" s="893"/>
      <c r="Q2410" s="93" t="str">
        <f t="shared" si="75"/>
        <v>551323</v>
      </c>
    </row>
    <row r="2411" spans="1:17" ht="12.75" customHeight="1">
      <c r="A2411" s="758">
        <v>551327</v>
      </c>
      <c r="B2411" s="759" t="s">
        <v>9032</v>
      </c>
      <c r="C2411" s="760">
        <v>55000</v>
      </c>
      <c r="D2411" s="760">
        <v>510000</v>
      </c>
      <c r="E2411" s="760"/>
      <c r="F2411" s="760">
        <v>551327</v>
      </c>
      <c r="G2411" s="759"/>
      <c r="H2411" s="759"/>
      <c r="I2411" s="93" t="str">
        <f t="shared" si="76"/>
        <v/>
      </c>
      <c r="J2411" s="764"/>
      <c r="Q2411" s="93" t="str">
        <f t="shared" si="75"/>
        <v>551327</v>
      </c>
    </row>
    <row r="2412" spans="1:17" ht="12.75" customHeight="1">
      <c r="A2412" s="112">
        <v>551333</v>
      </c>
      <c r="B2412" s="111" t="s">
        <v>8969</v>
      </c>
      <c r="C2412" s="489">
        <v>55000</v>
      </c>
      <c r="D2412" s="489">
        <v>510000</v>
      </c>
      <c r="E2412" s="611"/>
      <c r="F2412" s="611">
        <v>551333</v>
      </c>
      <c r="G2412" s="111"/>
      <c r="H2412" s="111"/>
      <c r="I2412" s="111"/>
      <c r="J2412" s="111"/>
      <c r="Q2412" s="93" t="str">
        <f t="shared" si="75"/>
        <v>551333</v>
      </c>
    </row>
    <row r="2413" spans="1:17" ht="12.75" customHeight="1">
      <c r="A2413" s="705">
        <v>551335</v>
      </c>
      <c r="B2413" s="111" t="s">
        <v>8977</v>
      </c>
      <c r="C2413" s="489">
        <v>55000</v>
      </c>
      <c r="D2413" s="489">
        <v>510000</v>
      </c>
      <c r="E2413" s="691"/>
      <c r="F2413" s="691">
        <v>551335</v>
      </c>
      <c r="G2413" s="694"/>
      <c r="H2413" s="694"/>
      <c r="I2413" s="692" t="str">
        <f t="shared" ref="I2413:I2477" si="77">LEFT(H2413,3)</f>
        <v/>
      </c>
      <c r="J2413" s="707"/>
      <c r="K2413" s="111"/>
      <c r="Q2413" s="93" t="str">
        <f t="shared" si="75"/>
        <v>551335</v>
      </c>
    </row>
    <row r="2414" spans="1:17" s="111" customFormat="1" ht="12.75" customHeight="1">
      <c r="A2414" s="720">
        <v>551336</v>
      </c>
      <c r="B2414" s="721" t="s">
        <v>8989</v>
      </c>
      <c r="C2414" s="722">
        <v>55000</v>
      </c>
      <c r="D2414" s="722">
        <v>510000</v>
      </c>
      <c r="E2414" s="722"/>
      <c r="F2414" s="722">
        <v>551336</v>
      </c>
      <c r="G2414" s="721"/>
      <c r="H2414" s="721"/>
      <c r="I2414" s="725" t="str">
        <f t="shared" si="77"/>
        <v/>
      </c>
      <c r="J2414" s="726"/>
      <c r="Q2414" s="93" t="str">
        <f t="shared" si="75"/>
        <v>551336</v>
      </c>
    </row>
    <row r="2415" spans="1:17" s="111" customFormat="1" ht="12.75" customHeight="1">
      <c r="A2415" s="758">
        <v>551339</v>
      </c>
      <c r="B2415" s="111" t="s">
        <v>9030</v>
      </c>
      <c r="C2415" s="760">
        <v>55000</v>
      </c>
      <c r="D2415" s="760">
        <v>510000</v>
      </c>
      <c r="E2415" s="760"/>
      <c r="F2415" s="760">
        <v>551339</v>
      </c>
      <c r="G2415" s="759"/>
      <c r="H2415" s="759"/>
      <c r="I2415" s="761" t="str">
        <f t="shared" si="77"/>
        <v/>
      </c>
      <c r="J2415" s="762"/>
      <c r="Q2415" s="93" t="str">
        <f t="shared" si="75"/>
        <v>551339</v>
      </c>
    </row>
    <row r="2416" spans="1:17" s="111" customFormat="1" ht="12.75" customHeight="1">
      <c r="A2416" s="838">
        <v>551340</v>
      </c>
      <c r="B2416" s="111" t="s">
        <v>9044</v>
      </c>
      <c r="C2416" s="760">
        <v>55000</v>
      </c>
      <c r="D2416" s="760">
        <v>510000</v>
      </c>
      <c r="E2416" s="831"/>
      <c r="F2416" s="831">
        <v>551340</v>
      </c>
      <c r="G2416" s="835"/>
      <c r="H2416" s="835"/>
      <c r="I2416" s="832" t="str">
        <f t="shared" si="77"/>
        <v/>
      </c>
      <c r="J2416" s="852"/>
      <c r="Q2416" s="93" t="str">
        <f t="shared" si="75"/>
        <v>551340</v>
      </c>
    </row>
    <row r="2417" spans="1:16382" s="111" customFormat="1" ht="12.75" customHeight="1">
      <c r="A2417" s="838">
        <v>551344</v>
      </c>
      <c r="B2417" s="111" t="s">
        <v>9211</v>
      </c>
      <c r="C2417" s="760">
        <v>55000</v>
      </c>
      <c r="D2417" s="760">
        <v>510000</v>
      </c>
      <c r="E2417" s="831"/>
      <c r="F2417" s="831">
        <v>551344</v>
      </c>
      <c r="G2417" s="835"/>
      <c r="H2417" s="835"/>
      <c r="I2417" s="832" t="str">
        <f t="shared" si="77"/>
        <v/>
      </c>
      <c r="J2417" s="852"/>
      <c r="Q2417" s="93" t="str">
        <f t="shared" si="75"/>
        <v>551344</v>
      </c>
    </row>
    <row r="2418" spans="1:16382" s="111" customFormat="1" ht="12.75" customHeight="1">
      <c r="A2418" s="838">
        <v>551352</v>
      </c>
      <c r="B2418" s="111" t="s">
        <v>9368</v>
      </c>
      <c r="C2418" s="760">
        <v>55000</v>
      </c>
      <c r="D2418" s="760">
        <v>510000</v>
      </c>
      <c r="E2418" s="831"/>
      <c r="F2418" s="831">
        <v>551352</v>
      </c>
      <c r="G2418" s="38"/>
      <c r="H2418" s="38"/>
      <c r="I2418" s="103" t="str">
        <f t="shared" si="77"/>
        <v/>
      </c>
      <c r="J2418" s="77"/>
      <c r="Q2418" s="93" t="str">
        <f t="shared" si="75"/>
        <v>551352</v>
      </c>
    </row>
    <row r="2419" spans="1:16382" s="111" customFormat="1" ht="12.75" customHeight="1">
      <c r="A2419" s="1133">
        <v>551354</v>
      </c>
      <c r="B2419" s="1122" t="s">
        <v>9487</v>
      </c>
      <c r="C2419" s="1121">
        <v>55000</v>
      </c>
      <c r="D2419" s="1121">
        <v>510000</v>
      </c>
      <c r="E2419" s="1121"/>
      <c r="F2419" s="1121">
        <v>551354</v>
      </c>
      <c r="G2419" s="1122"/>
      <c r="H2419" s="1122"/>
      <c r="I2419" s="1123" t="str">
        <f t="shared" si="77"/>
        <v/>
      </c>
      <c r="J2419" s="1142"/>
      <c r="Q2419" s="93" t="str">
        <f t="shared" si="75"/>
        <v>551354</v>
      </c>
    </row>
    <row r="2420" spans="1:16382" s="111" customFormat="1" ht="12.75" customHeight="1">
      <c r="A2420" s="1097">
        <v>551357</v>
      </c>
      <c r="B2420" s="111" t="s">
        <v>9456</v>
      </c>
      <c r="C2420" s="760">
        <v>55000</v>
      </c>
      <c r="D2420" s="760">
        <v>510000</v>
      </c>
      <c r="E2420" s="831"/>
      <c r="F2420" s="831">
        <v>551357</v>
      </c>
      <c r="G2420" s="1098"/>
      <c r="H2420" s="1098"/>
      <c r="I2420" s="1106" t="str">
        <f t="shared" si="77"/>
        <v/>
      </c>
      <c r="J2420" s="1113"/>
      <c r="Q2420" s="93" t="str">
        <f t="shared" si="75"/>
        <v>551357</v>
      </c>
    </row>
    <row r="2421" spans="1:16382" s="111" customFormat="1" ht="12.75" customHeight="1">
      <c r="A2421" s="838">
        <v>551358</v>
      </c>
      <c r="B2421" s="111" t="s">
        <v>9455</v>
      </c>
      <c r="C2421" s="760">
        <v>55000</v>
      </c>
      <c r="D2421" s="760">
        <v>510000</v>
      </c>
      <c r="E2421" s="831"/>
      <c r="F2421" s="831">
        <v>551358</v>
      </c>
      <c r="G2421" s="1098"/>
      <c r="H2421" s="1098"/>
      <c r="I2421" s="1106" t="str">
        <f t="shared" si="77"/>
        <v/>
      </c>
      <c r="J2421" s="1113"/>
      <c r="Q2421" s="93" t="str">
        <f t="shared" si="75"/>
        <v>551358</v>
      </c>
    </row>
    <row r="2422" spans="1:16382" s="111" customFormat="1" ht="12.75" customHeight="1">
      <c r="A2422" s="1395">
        <v>551364</v>
      </c>
      <c r="B2422" s="111" t="s">
        <v>9832</v>
      </c>
      <c r="C2422" s="760">
        <v>55000</v>
      </c>
      <c r="D2422" s="760">
        <v>510000</v>
      </c>
      <c r="E2422" s="1397"/>
      <c r="F2422" s="1397">
        <v>551364</v>
      </c>
      <c r="G2422" s="1396"/>
      <c r="H2422" s="1396"/>
      <c r="I2422" s="1405" t="str">
        <f>LEFT(H2422,3)</f>
        <v/>
      </c>
      <c r="J2422" s="1422"/>
      <c r="Q2422" s="93" t="str">
        <f t="shared" si="75"/>
        <v>551364</v>
      </c>
    </row>
    <row r="2423" spans="1:16382" s="111" customFormat="1" ht="12.75" customHeight="1">
      <c r="A2423" s="57">
        <v>551450</v>
      </c>
      <c r="B2423" s="58" t="s">
        <v>3409</v>
      </c>
      <c r="C2423" s="57">
        <v>55000</v>
      </c>
      <c r="D2423" s="57">
        <v>510000</v>
      </c>
      <c r="E2423" s="57"/>
      <c r="F2423" s="57">
        <v>551450</v>
      </c>
      <c r="G2423" s="58"/>
      <c r="H2423" s="38"/>
      <c r="I2423" s="93" t="str">
        <f t="shared" si="77"/>
        <v/>
      </c>
      <c r="J2423" s="1"/>
      <c r="Q2423" s="93" t="str">
        <f t="shared" si="75"/>
        <v>551450</v>
      </c>
    </row>
    <row r="2424" spans="1:16382" s="111" customFormat="1" ht="12.75" customHeight="1">
      <c r="A2424" s="431">
        <v>560000</v>
      </c>
      <c r="B2424" s="422" t="s">
        <v>9015</v>
      </c>
      <c r="C2424" s="431">
        <v>53101</v>
      </c>
      <c r="D2424" s="431">
        <v>560000</v>
      </c>
      <c r="E2424" s="431"/>
      <c r="F2424" s="431">
        <v>550000</v>
      </c>
      <c r="G2424" s="422"/>
      <c r="H2424" s="38"/>
      <c r="I2424" s="93" t="str">
        <f t="shared" si="77"/>
        <v/>
      </c>
      <c r="J2424" s="547"/>
      <c r="K2424" s="1"/>
      <c r="Q2424" s="93" t="str">
        <f t="shared" si="75"/>
        <v>560000</v>
      </c>
    </row>
    <row r="2425" spans="1:16382" ht="12.75" customHeight="1">
      <c r="A2425" s="743">
        <v>560100</v>
      </c>
      <c r="B2425" s="110" t="s">
        <v>9011</v>
      </c>
      <c r="C2425" s="431">
        <v>53101</v>
      </c>
      <c r="D2425" s="431">
        <v>560100</v>
      </c>
      <c r="E2425" s="431"/>
      <c r="F2425" s="431">
        <v>550000</v>
      </c>
      <c r="G2425" s="422"/>
      <c r="H2425" s="38"/>
      <c r="I2425" s="93" t="str">
        <f t="shared" si="77"/>
        <v/>
      </c>
      <c r="J2425" s="547"/>
      <c r="Q2425" s="93" t="str">
        <f t="shared" si="75"/>
        <v>560100</v>
      </c>
      <c r="R2425" s="111"/>
      <c r="S2425" s="111"/>
      <c r="T2425" s="111"/>
      <c r="U2425" s="111"/>
      <c r="V2425" s="111"/>
      <c r="W2425" s="111"/>
      <c r="X2425" s="111"/>
      <c r="Y2425" s="111"/>
      <c r="Z2425" s="111"/>
      <c r="AA2425" s="111"/>
      <c r="AB2425" s="111"/>
      <c r="AC2425" s="111"/>
      <c r="AD2425" s="111"/>
      <c r="AE2425" s="111"/>
      <c r="AF2425" s="111"/>
      <c r="AG2425" s="111"/>
      <c r="AH2425" s="111"/>
      <c r="AI2425" s="111"/>
      <c r="AJ2425" s="111"/>
      <c r="AK2425" s="111"/>
      <c r="AL2425" s="111"/>
      <c r="AM2425" s="111"/>
      <c r="AN2425" s="111"/>
      <c r="AO2425" s="111"/>
      <c r="AP2425" s="111"/>
      <c r="AQ2425" s="111"/>
      <c r="AR2425" s="111"/>
      <c r="AS2425" s="111"/>
      <c r="AT2425" s="111"/>
      <c r="AU2425" s="111"/>
      <c r="AV2425" s="111"/>
      <c r="AW2425" s="111"/>
      <c r="AX2425" s="111"/>
      <c r="AY2425" s="111"/>
      <c r="AZ2425" s="111"/>
      <c r="BA2425" s="111"/>
      <c r="BB2425" s="111"/>
      <c r="BC2425" s="111"/>
      <c r="BD2425" s="111"/>
      <c r="BE2425" s="111"/>
      <c r="BF2425" s="111"/>
      <c r="BG2425" s="111"/>
      <c r="BH2425" s="111"/>
      <c r="BI2425" s="111"/>
      <c r="BJ2425" s="111"/>
      <c r="BK2425" s="111"/>
      <c r="BL2425" s="111"/>
      <c r="BM2425" s="111"/>
      <c r="BN2425" s="111"/>
      <c r="BO2425" s="111"/>
      <c r="BP2425" s="111"/>
      <c r="BQ2425" s="111"/>
      <c r="BR2425" s="111"/>
      <c r="BS2425" s="111"/>
      <c r="BT2425" s="111"/>
      <c r="BU2425" s="111"/>
      <c r="BV2425" s="111"/>
      <c r="BW2425" s="111"/>
      <c r="BX2425" s="111"/>
      <c r="BY2425" s="111"/>
      <c r="BZ2425" s="111"/>
      <c r="CA2425" s="111"/>
      <c r="CB2425" s="111"/>
      <c r="CC2425" s="111"/>
      <c r="CD2425" s="111"/>
      <c r="CE2425" s="111"/>
      <c r="CF2425" s="111"/>
      <c r="CG2425" s="111"/>
      <c r="CH2425" s="111"/>
      <c r="CI2425" s="111"/>
      <c r="CJ2425" s="111"/>
      <c r="CK2425" s="111"/>
      <c r="CL2425" s="111"/>
      <c r="CM2425" s="111"/>
      <c r="CN2425" s="111"/>
      <c r="CO2425" s="111"/>
      <c r="CP2425" s="111"/>
      <c r="CQ2425" s="111"/>
      <c r="CR2425" s="111"/>
      <c r="CS2425" s="111"/>
      <c r="CT2425" s="111"/>
      <c r="CU2425" s="111"/>
      <c r="CV2425" s="111"/>
      <c r="CW2425" s="111"/>
      <c r="CX2425" s="111"/>
      <c r="CY2425" s="111"/>
      <c r="CZ2425" s="111"/>
      <c r="DA2425" s="111"/>
      <c r="DB2425" s="111"/>
      <c r="DC2425" s="111"/>
      <c r="DD2425" s="111"/>
      <c r="DE2425" s="111"/>
      <c r="DF2425" s="111"/>
      <c r="DG2425" s="111"/>
      <c r="DH2425" s="111"/>
      <c r="DI2425" s="111"/>
      <c r="DJ2425" s="111"/>
      <c r="DK2425" s="111"/>
      <c r="DL2425" s="111"/>
      <c r="DM2425" s="111"/>
      <c r="DN2425" s="111"/>
      <c r="DO2425" s="111"/>
      <c r="DP2425" s="111"/>
      <c r="DQ2425" s="111"/>
      <c r="DR2425" s="111"/>
      <c r="DS2425" s="111"/>
      <c r="DT2425" s="111"/>
      <c r="DU2425" s="111"/>
      <c r="DV2425" s="111"/>
      <c r="DW2425" s="111"/>
      <c r="DX2425" s="111"/>
      <c r="DY2425" s="111"/>
      <c r="DZ2425" s="111"/>
      <c r="EA2425" s="111"/>
      <c r="EB2425" s="111"/>
      <c r="EC2425" s="111"/>
      <c r="ED2425" s="111"/>
      <c r="EE2425" s="111"/>
      <c r="EF2425" s="111"/>
      <c r="EG2425" s="111"/>
      <c r="EH2425" s="111"/>
      <c r="EI2425" s="111"/>
      <c r="EJ2425" s="111"/>
      <c r="EK2425" s="111"/>
      <c r="EL2425" s="111"/>
      <c r="EM2425" s="111"/>
      <c r="EN2425" s="111"/>
      <c r="EO2425" s="111"/>
      <c r="EP2425" s="111"/>
      <c r="EQ2425" s="111"/>
      <c r="ER2425" s="111"/>
      <c r="ES2425" s="111"/>
      <c r="ET2425" s="111"/>
      <c r="EU2425" s="111"/>
      <c r="EV2425" s="111"/>
      <c r="EW2425" s="111"/>
      <c r="EX2425" s="111"/>
      <c r="EY2425" s="111"/>
      <c r="EZ2425" s="111"/>
      <c r="FA2425" s="111"/>
      <c r="FB2425" s="111"/>
      <c r="FC2425" s="111"/>
      <c r="FD2425" s="111"/>
      <c r="FE2425" s="111"/>
      <c r="FF2425" s="111"/>
      <c r="FG2425" s="111"/>
      <c r="FH2425" s="111"/>
      <c r="FI2425" s="111"/>
      <c r="FJ2425" s="111"/>
      <c r="FK2425" s="111"/>
      <c r="FL2425" s="111"/>
      <c r="FM2425" s="111"/>
      <c r="FN2425" s="111"/>
      <c r="FO2425" s="111"/>
      <c r="FP2425" s="111"/>
      <c r="FQ2425" s="111"/>
      <c r="FR2425" s="111"/>
      <c r="FS2425" s="111"/>
      <c r="FT2425" s="111"/>
      <c r="FU2425" s="111"/>
      <c r="FV2425" s="111"/>
      <c r="FW2425" s="111"/>
      <c r="FX2425" s="111"/>
      <c r="FY2425" s="111"/>
      <c r="FZ2425" s="111"/>
      <c r="GA2425" s="111"/>
      <c r="GB2425" s="111"/>
      <c r="GC2425" s="111"/>
      <c r="GD2425" s="111"/>
      <c r="GE2425" s="111"/>
      <c r="GF2425" s="111"/>
      <c r="GG2425" s="111"/>
      <c r="GH2425" s="111"/>
      <c r="GI2425" s="111"/>
      <c r="GJ2425" s="111"/>
      <c r="GK2425" s="111"/>
      <c r="GL2425" s="111"/>
      <c r="GM2425" s="111"/>
      <c r="GN2425" s="111"/>
      <c r="GO2425" s="111"/>
      <c r="GP2425" s="111"/>
      <c r="GQ2425" s="111"/>
      <c r="GR2425" s="111"/>
      <c r="GS2425" s="111"/>
      <c r="GT2425" s="111"/>
      <c r="GU2425" s="111"/>
      <c r="GV2425" s="111"/>
      <c r="GW2425" s="111"/>
      <c r="GX2425" s="111"/>
      <c r="GY2425" s="111"/>
      <c r="GZ2425" s="111"/>
      <c r="HA2425" s="111"/>
      <c r="HB2425" s="111"/>
      <c r="HC2425" s="111"/>
      <c r="HD2425" s="111"/>
      <c r="HE2425" s="111"/>
      <c r="HF2425" s="111"/>
      <c r="HG2425" s="111"/>
      <c r="HH2425" s="111"/>
      <c r="HI2425" s="111"/>
      <c r="HJ2425" s="111"/>
      <c r="HK2425" s="111"/>
      <c r="HL2425" s="111"/>
      <c r="HM2425" s="111"/>
      <c r="HN2425" s="111"/>
      <c r="HO2425" s="111"/>
      <c r="HP2425" s="111"/>
      <c r="HQ2425" s="111"/>
      <c r="HR2425" s="111"/>
      <c r="HS2425" s="111"/>
      <c r="HT2425" s="111"/>
      <c r="HU2425" s="111"/>
      <c r="HV2425" s="111"/>
      <c r="HW2425" s="111"/>
      <c r="HX2425" s="111"/>
      <c r="HY2425" s="111"/>
      <c r="HZ2425" s="111"/>
      <c r="IA2425" s="111"/>
      <c r="IB2425" s="111"/>
      <c r="IC2425" s="111"/>
      <c r="ID2425" s="111"/>
      <c r="IE2425" s="111"/>
      <c r="IF2425" s="111"/>
      <c r="IG2425" s="111"/>
      <c r="IH2425" s="111"/>
      <c r="II2425" s="111"/>
      <c r="IJ2425" s="111"/>
      <c r="IK2425" s="111"/>
      <c r="IL2425" s="111"/>
      <c r="IM2425" s="111"/>
      <c r="IN2425" s="111"/>
      <c r="IO2425" s="111"/>
      <c r="IP2425" s="111"/>
      <c r="IQ2425" s="111"/>
      <c r="IR2425" s="111"/>
      <c r="IS2425" s="111"/>
      <c r="IT2425" s="111"/>
      <c r="IU2425" s="111"/>
      <c r="IV2425" s="111"/>
      <c r="IW2425" s="111"/>
      <c r="IX2425" s="111"/>
      <c r="IY2425" s="111"/>
      <c r="IZ2425" s="111"/>
      <c r="JA2425" s="111"/>
      <c r="JB2425" s="111"/>
      <c r="JC2425" s="111"/>
      <c r="JD2425" s="111"/>
      <c r="JE2425" s="111"/>
      <c r="JF2425" s="111"/>
      <c r="JG2425" s="111"/>
      <c r="JH2425" s="111"/>
      <c r="JI2425" s="111"/>
      <c r="JJ2425" s="111"/>
      <c r="JK2425" s="111"/>
      <c r="JL2425" s="111"/>
      <c r="JM2425" s="111"/>
      <c r="JN2425" s="111"/>
      <c r="JO2425" s="111"/>
      <c r="JP2425" s="111"/>
      <c r="JQ2425" s="111"/>
      <c r="JR2425" s="111"/>
      <c r="JS2425" s="111"/>
      <c r="JT2425" s="111"/>
      <c r="JU2425" s="111"/>
      <c r="JV2425" s="111"/>
      <c r="JW2425" s="111"/>
      <c r="JX2425" s="111"/>
      <c r="JY2425" s="111"/>
      <c r="JZ2425" s="111"/>
      <c r="KA2425" s="111"/>
      <c r="KB2425" s="111"/>
      <c r="KC2425" s="111"/>
      <c r="KD2425" s="111"/>
      <c r="KE2425" s="111"/>
      <c r="KF2425" s="111"/>
      <c r="KG2425" s="111"/>
      <c r="KH2425" s="111"/>
      <c r="KI2425" s="111"/>
      <c r="KJ2425" s="111"/>
      <c r="KK2425" s="111"/>
      <c r="KL2425" s="111"/>
      <c r="KM2425" s="111"/>
      <c r="KN2425" s="111"/>
      <c r="KO2425" s="111"/>
      <c r="KP2425" s="111"/>
      <c r="KQ2425" s="111"/>
      <c r="KR2425" s="111"/>
      <c r="KS2425" s="111"/>
      <c r="KT2425" s="111"/>
      <c r="KU2425" s="111"/>
      <c r="KV2425" s="111"/>
      <c r="KW2425" s="111"/>
      <c r="KX2425" s="111"/>
      <c r="KY2425" s="111"/>
      <c r="KZ2425" s="111"/>
      <c r="LA2425" s="111"/>
      <c r="LB2425" s="111"/>
      <c r="LC2425" s="111"/>
      <c r="LD2425" s="111"/>
      <c r="LE2425" s="111"/>
      <c r="LF2425" s="111"/>
      <c r="LG2425" s="111"/>
      <c r="LH2425" s="111"/>
      <c r="LI2425" s="111"/>
      <c r="LJ2425" s="111"/>
      <c r="LK2425" s="111"/>
      <c r="LL2425" s="111"/>
      <c r="LM2425" s="111"/>
      <c r="LN2425" s="111"/>
      <c r="LO2425" s="111"/>
      <c r="LP2425" s="111"/>
      <c r="LQ2425" s="111"/>
      <c r="LR2425" s="111"/>
      <c r="LS2425" s="111"/>
      <c r="LT2425" s="111"/>
      <c r="LU2425" s="111"/>
      <c r="LV2425" s="111"/>
      <c r="LW2425" s="111"/>
      <c r="LX2425" s="111"/>
      <c r="LY2425" s="111"/>
      <c r="LZ2425" s="111"/>
      <c r="MA2425" s="111"/>
      <c r="MB2425" s="111"/>
      <c r="MC2425" s="111"/>
      <c r="MD2425" s="111"/>
      <c r="ME2425" s="111"/>
      <c r="MF2425" s="111"/>
      <c r="MG2425" s="111"/>
      <c r="MH2425" s="111"/>
      <c r="MI2425" s="111"/>
      <c r="MJ2425" s="111"/>
      <c r="MK2425" s="111"/>
      <c r="ML2425" s="111"/>
      <c r="MM2425" s="111"/>
      <c r="MN2425" s="111"/>
      <c r="MO2425" s="111"/>
      <c r="MP2425" s="111"/>
      <c r="MQ2425" s="111"/>
      <c r="MR2425" s="111"/>
      <c r="MS2425" s="111"/>
      <c r="MT2425" s="111"/>
      <c r="MU2425" s="111"/>
      <c r="MV2425" s="111"/>
      <c r="MW2425" s="111"/>
      <c r="MX2425" s="111"/>
      <c r="MY2425" s="111"/>
      <c r="MZ2425" s="111"/>
      <c r="NA2425" s="111"/>
      <c r="NB2425" s="111"/>
      <c r="NC2425" s="111"/>
      <c r="ND2425" s="111"/>
      <c r="NE2425" s="111"/>
      <c r="NF2425" s="111"/>
      <c r="NG2425" s="111"/>
      <c r="NH2425" s="111"/>
      <c r="NI2425" s="111"/>
      <c r="NJ2425" s="111"/>
      <c r="NK2425" s="111"/>
      <c r="NL2425" s="111"/>
      <c r="NM2425" s="111"/>
      <c r="NN2425" s="111"/>
      <c r="NO2425" s="111"/>
      <c r="NP2425" s="111"/>
      <c r="NQ2425" s="111"/>
      <c r="NR2425" s="111"/>
      <c r="NS2425" s="111"/>
      <c r="NT2425" s="111"/>
      <c r="NU2425" s="111"/>
      <c r="NV2425" s="111"/>
      <c r="NW2425" s="111"/>
      <c r="NX2425" s="111"/>
      <c r="NY2425" s="111"/>
      <c r="NZ2425" s="111"/>
      <c r="OA2425" s="111"/>
      <c r="OB2425" s="111"/>
      <c r="OC2425" s="111"/>
      <c r="OD2425" s="111"/>
      <c r="OE2425" s="111"/>
      <c r="OF2425" s="111"/>
      <c r="OG2425" s="111"/>
      <c r="OH2425" s="111"/>
      <c r="OI2425" s="111"/>
      <c r="OJ2425" s="111"/>
      <c r="OK2425" s="111"/>
      <c r="OL2425" s="111"/>
      <c r="OM2425" s="111"/>
      <c r="ON2425" s="111"/>
      <c r="OO2425" s="111"/>
      <c r="OP2425" s="111"/>
      <c r="OQ2425" s="111"/>
      <c r="OR2425" s="111"/>
      <c r="OS2425" s="111"/>
      <c r="OT2425" s="111"/>
      <c r="OU2425" s="111"/>
      <c r="OV2425" s="111"/>
      <c r="OW2425" s="111"/>
      <c r="OX2425" s="111"/>
      <c r="OY2425" s="111"/>
      <c r="OZ2425" s="111"/>
      <c r="PA2425" s="111"/>
      <c r="PB2425" s="111"/>
      <c r="PC2425" s="111"/>
      <c r="PD2425" s="111"/>
      <c r="PE2425" s="111"/>
      <c r="PF2425" s="111"/>
      <c r="PG2425" s="111"/>
      <c r="PH2425" s="111"/>
      <c r="PI2425" s="111"/>
      <c r="PJ2425" s="111"/>
      <c r="PK2425" s="111"/>
      <c r="PL2425" s="111"/>
      <c r="PM2425" s="111"/>
      <c r="PN2425" s="111"/>
      <c r="PO2425" s="111"/>
      <c r="PP2425" s="111"/>
      <c r="PQ2425" s="111"/>
      <c r="PR2425" s="111"/>
      <c r="PS2425" s="111"/>
      <c r="PT2425" s="111"/>
      <c r="PU2425" s="111"/>
      <c r="PV2425" s="111"/>
      <c r="PW2425" s="111"/>
      <c r="PX2425" s="111"/>
      <c r="PY2425" s="111"/>
      <c r="PZ2425" s="111"/>
      <c r="QA2425" s="111"/>
      <c r="QB2425" s="111"/>
      <c r="QC2425" s="111"/>
      <c r="QD2425" s="111"/>
      <c r="QE2425" s="111"/>
      <c r="QF2425" s="111"/>
      <c r="QG2425" s="111"/>
      <c r="QH2425" s="111"/>
      <c r="QI2425" s="111"/>
      <c r="QJ2425" s="111"/>
      <c r="QK2425" s="111"/>
      <c r="QL2425" s="111"/>
      <c r="QM2425" s="111"/>
      <c r="QN2425" s="111"/>
      <c r="QO2425" s="111"/>
      <c r="QP2425" s="111"/>
      <c r="QQ2425" s="111"/>
      <c r="QR2425" s="111"/>
      <c r="QS2425" s="111"/>
      <c r="QT2425" s="111"/>
      <c r="QU2425" s="111"/>
      <c r="QV2425" s="111"/>
      <c r="QW2425" s="111"/>
      <c r="QX2425" s="111"/>
      <c r="QY2425" s="111"/>
      <c r="QZ2425" s="111"/>
      <c r="RA2425" s="111"/>
      <c r="RB2425" s="111"/>
      <c r="RC2425" s="111"/>
      <c r="RD2425" s="111"/>
      <c r="RE2425" s="111"/>
      <c r="RF2425" s="111"/>
      <c r="RG2425" s="111"/>
      <c r="RH2425" s="111"/>
      <c r="RI2425" s="111"/>
      <c r="RJ2425" s="111"/>
      <c r="RK2425" s="111"/>
      <c r="RL2425" s="111"/>
      <c r="RM2425" s="111"/>
      <c r="RN2425" s="111"/>
      <c r="RO2425" s="111"/>
      <c r="RP2425" s="111"/>
      <c r="RQ2425" s="111"/>
      <c r="RR2425" s="111"/>
      <c r="RS2425" s="111"/>
      <c r="RT2425" s="111"/>
      <c r="RU2425" s="111"/>
      <c r="RV2425" s="111"/>
      <c r="RW2425" s="111"/>
      <c r="RX2425" s="111"/>
      <c r="RY2425" s="111"/>
      <c r="RZ2425" s="111"/>
      <c r="SA2425" s="111"/>
      <c r="SB2425" s="111"/>
      <c r="SC2425" s="111"/>
      <c r="SD2425" s="111"/>
      <c r="SE2425" s="111"/>
      <c r="SF2425" s="111"/>
      <c r="SG2425" s="111"/>
      <c r="SH2425" s="111"/>
      <c r="SI2425" s="111"/>
      <c r="SJ2425" s="111"/>
      <c r="SK2425" s="111"/>
      <c r="SL2425" s="111"/>
      <c r="SM2425" s="111"/>
      <c r="SN2425" s="111"/>
      <c r="SO2425" s="111"/>
      <c r="SP2425" s="111"/>
      <c r="SQ2425" s="111"/>
      <c r="SR2425" s="111"/>
      <c r="SS2425" s="111"/>
      <c r="ST2425" s="111"/>
      <c r="SU2425" s="111"/>
      <c r="SV2425" s="111"/>
      <c r="SW2425" s="111"/>
      <c r="SX2425" s="111"/>
      <c r="SY2425" s="111"/>
      <c r="SZ2425" s="111"/>
      <c r="TA2425" s="111"/>
      <c r="TB2425" s="111"/>
      <c r="TC2425" s="111"/>
      <c r="TD2425" s="111"/>
      <c r="TE2425" s="111"/>
      <c r="TF2425" s="111"/>
      <c r="TG2425" s="111"/>
      <c r="TH2425" s="111"/>
      <c r="TI2425" s="111"/>
      <c r="TJ2425" s="111"/>
      <c r="TK2425" s="111"/>
      <c r="TL2425" s="111"/>
      <c r="TM2425" s="111"/>
      <c r="TN2425" s="111"/>
      <c r="TO2425" s="111"/>
      <c r="TP2425" s="111"/>
      <c r="TQ2425" s="111"/>
      <c r="TR2425" s="111"/>
      <c r="TS2425" s="111"/>
      <c r="TT2425" s="111"/>
      <c r="TU2425" s="111"/>
      <c r="TV2425" s="111"/>
      <c r="TW2425" s="111"/>
      <c r="TX2425" s="111"/>
      <c r="TY2425" s="111"/>
      <c r="TZ2425" s="111"/>
      <c r="UA2425" s="111"/>
      <c r="UB2425" s="111"/>
      <c r="UC2425" s="111"/>
      <c r="UD2425" s="111"/>
      <c r="UE2425" s="111"/>
      <c r="UF2425" s="111"/>
      <c r="UG2425" s="111"/>
      <c r="UH2425" s="111"/>
      <c r="UI2425" s="111"/>
      <c r="UJ2425" s="111"/>
      <c r="UK2425" s="111"/>
      <c r="UL2425" s="111"/>
      <c r="UM2425" s="111"/>
      <c r="UN2425" s="111"/>
      <c r="UO2425" s="111"/>
      <c r="UP2425" s="111"/>
      <c r="UQ2425" s="111"/>
      <c r="UR2425" s="111"/>
      <c r="US2425" s="111"/>
      <c r="UT2425" s="111"/>
      <c r="UU2425" s="111"/>
      <c r="UV2425" s="111"/>
      <c r="UW2425" s="111"/>
      <c r="UX2425" s="111"/>
      <c r="UY2425" s="111"/>
      <c r="UZ2425" s="111"/>
      <c r="VA2425" s="111"/>
      <c r="VB2425" s="111"/>
      <c r="VC2425" s="111"/>
      <c r="VD2425" s="111"/>
      <c r="VE2425" s="111"/>
      <c r="VF2425" s="111"/>
      <c r="VG2425" s="111"/>
      <c r="VH2425" s="111"/>
      <c r="VI2425" s="111"/>
      <c r="VJ2425" s="111"/>
      <c r="VK2425" s="111"/>
      <c r="VL2425" s="111"/>
      <c r="VM2425" s="111"/>
      <c r="VN2425" s="111"/>
      <c r="VO2425" s="111"/>
      <c r="VP2425" s="111"/>
      <c r="VQ2425" s="111"/>
      <c r="VR2425" s="111"/>
      <c r="VS2425" s="111"/>
      <c r="VT2425" s="111"/>
      <c r="VU2425" s="111"/>
      <c r="VV2425" s="111"/>
      <c r="VW2425" s="111"/>
      <c r="VX2425" s="111"/>
      <c r="VY2425" s="111"/>
      <c r="VZ2425" s="111"/>
      <c r="WA2425" s="111"/>
      <c r="WB2425" s="111"/>
      <c r="WC2425" s="111"/>
      <c r="WD2425" s="111"/>
      <c r="WE2425" s="111"/>
      <c r="WF2425" s="111"/>
      <c r="WG2425" s="111"/>
      <c r="WH2425" s="111"/>
      <c r="WI2425" s="111"/>
      <c r="WJ2425" s="111"/>
      <c r="WK2425" s="111"/>
      <c r="WL2425" s="111"/>
      <c r="WM2425" s="111"/>
      <c r="WN2425" s="111"/>
      <c r="WO2425" s="111"/>
      <c r="WP2425" s="111"/>
      <c r="WQ2425" s="111"/>
      <c r="WR2425" s="111"/>
      <c r="WS2425" s="111"/>
      <c r="WT2425" s="111"/>
      <c r="WU2425" s="111"/>
      <c r="WV2425" s="111"/>
      <c r="WW2425" s="111"/>
      <c r="WX2425" s="111"/>
      <c r="WY2425" s="111"/>
      <c r="WZ2425" s="111"/>
      <c r="XA2425" s="111"/>
      <c r="XB2425" s="111"/>
      <c r="XC2425" s="111"/>
      <c r="XD2425" s="111"/>
      <c r="XE2425" s="111"/>
      <c r="XF2425" s="111"/>
      <c r="XG2425" s="111"/>
      <c r="XH2425" s="111"/>
      <c r="XI2425" s="111"/>
      <c r="XJ2425" s="111"/>
      <c r="XK2425" s="111"/>
      <c r="XL2425" s="111"/>
      <c r="XM2425" s="111"/>
      <c r="XN2425" s="111"/>
      <c r="XO2425" s="111"/>
      <c r="XP2425" s="111"/>
      <c r="XQ2425" s="111"/>
      <c r="XR2425" s="111"/>
      <c r="XS2425" s="111"/>
      <c r="XT2425" s="111"/>
      <c r="XU2425" s="111"/>
      <c r="XV2425" s="111"/>
      <c r="XW2425" s="111"/>
      <c r="XX2425" s="111"/>
      <c r="XY2425" s="111"/>
      <c r="XZ2425" s="111"/>
      <c r="YA2425" s="111"/>
      <c r="YB2425" s="111"/>
      <c r="YC2425" s="111"/>
      <c r="YD2425" s="111"/>
      <c r="YE2425" s="111"/>
      <c r="YF2425" s="111"/>
      <c r="YG2425" s="111"/>
      <c r="YH2425" s="111"/>
      <c r="YI2425" s="111"/>
      <c r="YJ2425" s="111"/>
      <c r="YK2425" s="111"/>
      <c r="YL2425" s="111"/>
      <c r="YM2425" s="111"/>
      <c r="YN2425" s="111"/>
      <c r="YO2425" s="111"/>
      <c r="YP2425" s="111"/>
      <c r="YQ2425" s="111"/>
      <c r="YR2425" s="111"/>
      <c r="YS2425" s="111"/>
      <c r="YT2425" s="111"/>
      <c r="YU2425" s="111"/>
      <c r="YV2425" s="111"/>
      <c r="YW2425" s="111"/>
      <c r="YX2425" s="111"/>
      <c r="YY2425" s="111"/>
      <c r="YZ2425" s="111"/>
      <c r="ZA2425" s="111"/>
      <c r="ZB2425" s="111"/>
      <c r="ZC2425" s="111"/>
      <c r="ZD2425" s="111"/>
      <c r="ZE2425" s="111"/>
      <c r="ZF2425" s="111"/>
      <c r="ZG2425" s="111"/>
      <c r="ZH2425" s="111"/>
      <c r="ZI2425" s="111"/>
      <c r="ZJ2425" s="111"/>
      <c r="ZK2425" s="111"/>
      <c r="ZL2425" s="111"/>
      <c r="ZM2425" s="111"/>
      <c r="ZN2425" s="111"/>
      <c r="ZO2425" s="111"/>
      <c r="ZP2425" s="111"/>
      <c r="ZQ2425" s="111"/>
      <c r="ZR2425" s="111"/>
      <c r="ZS2425" s="111"/>
      <c r="ZT2425" s="111"/>
      <c r="ZU2425" s="111"/>
      <c r="ZV2425" s="111"/>
      <c r="ZW2425" s="111"/>
      <c r="ZX2425" s="111"/>
      <c r="ZY2425" s="111"/>
      <c r="ZZ2425" s="111"/>
      <c r="AAA2425" s="111"/>
      <c r="AAB2425" s="111"/>
      <c r="AAC2425" s="111"/>
      <c r="AAD2425" s="111"/>
      <c r="AAE2425" s="111"/>
      <c r="AAF2425" s="111"/>
      <c r="AAG2425" s="111"/>
      <c r="AAH2425" s="111"/>
      <c r="AAI2425" s="111"/>
      <c r="AAJ2425" s="111"/>
      <c r="AAK2425" s="111"/>
      <c r="AAL2425" s="111"/>
      <c r="AAM2425" s="111"/>
      <c r="AAN2425" s="111"/>
      <c r="AAO2425" s="111"/>
      <c r="AAP2425" s="111"/>
      <c r="AAQ2425" s="111"/>
      <c r="AAR2425" s="111"/>
      <c r="AAS2425" s="111"/>
      <c r="AAT2425" s="111"/>
      <c r="AAU2425" s="111"/>
      <c r="AAV2425" s="111"/>
      <c r="AAW2425" s="111"/>
      <c r="AAX2425" s="111"/>
      <c r="AAY2425" s="111"/>
      <c r="AAZ2425" s="111"/>
      <c r="ABA2425" s="111"/>
      <c r="ABB2425" s="111"/>
      <c r="ABC2425" s="111"/>
      <c r="ABD2425" s="111"/>
      <c r="ABE2425" s="111"/>
      <c r="ABF2425" s="111"/>
      <c r="ABG2425" s="111"/>
      <c r="ABH2425" s="111"/>
      <c r="ABI2425" s="111"/>
      <c r="ABJ2425" s="111"/>
      <c r="ABK2425" s="111"/>
      <c r="ABL2425" s="111"/>
      <c r="ABM2425" s="111"/>
      <c r="ABN2425" s="111"/>
      <c r="ABO2425" s="111"/>
      <c r="ABP2425" s="111"/>
      <c r="ABQ2425" s="111"/>
      <c r="ABR2425" s="111"/>
      <c r="ABS2425" s="111"/>
      <c r="ABT2425" s="111"/>
      <c r="ABU2425" s="111"/>
      <c r="ABV2425" s="111"/>
      <c r="ABW2425" s="111"/>
      <c r="ABX2425" s="111"/>
      <c r="ABY2425" s="111"/>
      <c r="ABZ2425" s="111"/>
      <c r="ACA2425" s="111"/>
      <c r="ACB2425" s="111"/>
      <c r="ACC2425" s="111"/>
      <c r="ACD2425" s="111"/>
      <c r="ACE2425" s="111"/>
      <c r="ACF2425" s="111"/>
      <c r="ACG2425" s="111"/>
      <c r="ACH2425" s="111"/>
      <c r="ACI2425" s="111"/>
      <c r="ACJ2425" s="111"/>
      <c r="ACK2425" s="111"/>
      <c r="ACL2425" s="111"/>
      <c r="ACM2425" s="111"/>
      <c r="ACN2425" s="111"/>
      <c r="ACO2425" s="111"/>
      <c r="ACP2425" s="111"/>
      <c r="ACQ2425" s="111"/>
      <c r="ACR2425" s="111"/>
      <c r="ACS2425" s="111"/>
      <c r="ACT2425" s="111"/>
      <c r="ACU2425" s="111"/>
      <c r="ACV2425" s="111"/>
      <c r="ACW2425" s="111"/>
      <c r="ACX2425" s="111"/>
      <c r="ACY2425" s="111"/>
      <c r="ACZ2425" s="111"/>
      <c r="ADA2425" s="111"/>
      <c r="ADB2425" s="111"/>
      <c r="ADC2425" s="111"/>
      <c r="ADD2425" s="111"/>
      <c r="ADE2425" s="111"/>
      <c r="ADF2425" s="111"/>
      <c r="ADG2425" s="111"/>
      <c r="ADH2425" s="111"/>
      <c r="ADI2425" s="111"/>
      <c r="ADJ2425" s="111"/>
      <c r="ADK2425" s="111"/>
      <c r="ADL2425" s="111"/>
      <c r="ADM2425" s="111"/>
      <c r="ADN2425" s="111"/>
      <c r="ADO2425" s="111"/>
      <c r="ADP2425" s="111"/>
      <c r="ADQ2425" s="111"/>
      <c r="ADR2425" s="111"/>
      <c r="ADS2425" s="111"/>
      <c r="ADT2425" s="111"/>
      <c r="ADU2425" s="111"/>
      <c r="ADV2425" s="111"/>
      <c r="ADW2425" s="111"/>
      <c r="ADX2425" s="111"/>
      <c r="ADY2425" s="111"/>
      <c r="ADZ2425" s="111"/>
      <c r="AEA2425" s="111"/>
      <c r="AEB2425" s="111"/>
      <c r="AEC2425" s="111"/>
      <c r="AED2425" s="111"/>
      <c r="AEE2425" s="111"/>
      <c r="AEF2425" s="111"/>
      <c r="AEG2425" s="111"/>
      <c r="AEH2425" s="111"/>
      <c r="AEI2425" s="111"/>
      <c r="AEJ2425" s="111"/>
      <c r="AEK2425" s="111"/>
      <c r="AEL2425" s="111"/>
      <c r="AEM2425" s="111"/>
      <c r="AEN2425" s="111"/>
      <c r="AEO2425" s="111"/>
      <c r="AEP2425" s="111"/>
      <c r="AEQ2425" s="111"/>
      <c r="AER2425" s="111"/>
      <c r="AES2425" s="111"/>
      <c r="AET2425" s="111"/>
      <c r="AEU2425" s="111"/>
      <c r="AEV2425" s="111"/>
      <c r="AEW2425" s="111"/>
      <c r="AEX2425" s="111"/>
      <c r="AEY2425" s="111"/>
      <c r="AEZ2425" s="111"/>
      <c r="AFA2425" s="111"/>
      <c r="AFB2425" s="111"/>
      <c r="AFC2425" s="111"/>
      <c r="AFD2425" s="111"/>
      <c r="AFE2425" s="111"/>
      <c r="AFF2425" s="111"/>
      <c r="AFG2425" s="111"/>
      <c r="AFH2425" s="111"/>
      <c r="AFI2425" s="111"/>
      <c r="AFJ2425" s="111"/>
      <c r="AFK2425" s="111"/>
      <c r="AFL2425" s="111"/>
      <c r="AFM2425" s="111"/>
      <c r="AFN2425" s="111"/>
      <c r="AFO2425" s="111"/>
      <c r="AFP2425" s="111"/>
      <c r="AFQ2425" s="111"/>
      <c r="AFR2425" s="111"/>
      <c r="AFS2425" s="111"/>
      <c r="AFT2425" s="111"/>
      <c r="AFU2425" s="111"/>
      <c r="AFV2425" s="111"/>
      <c r="AFW2425" s="111"/>
      <c r="AFX2425" s="111"/>
      <c r="AFY2425" s="111"/>
      <c r="AFZ2425" s="111"/>
      <c r="AGA2425" s="111"/>
      <c r="AGB2425" s="111"/>
      <c r="AGC2425" s="111"/>
      <c r="AGD2425" s="111"/>
      <c r="AGE2425" s="111"/>
      <c r="AGF2425" s="111"/>
      <c r="AGG2425" s="111"/>
      <c r="AGH2425" s="111"/>
      <c r="AGI2425" s="111"/>
      <c r="AGJ2425" s="111"/>
      <c r="AGK2425" s="111"/>
      <c r="AGL2425" s="111"/>
      <c r="AGM2425" s="111"/>
      <c r="AGN2425" s="111"/>
      <c r="AGO2425" s="111"/>
      <c r="AGP2425" s="111"/>
      <c r="AGQ2425" s="111"/>
      <c r="AGR2425" s="111"/>
      <c r="AGS2425" s="111"/>
      <c r="AGT2425" s="111"/>
      <c r="AGU2425" s="111"/>
      <c r="AGV2425" s="111"/>
      <c r="AGW2425" s="111"/>
      <c r="AGX2425" s="111"/>
      <c r="AGY2425" s="111"/>
      <c r="AGZ2425" s="111"/>
      <c r="AHA2425" s="111"/>
      <c r="AHB2425" s="111"/>
      <c r="AHC2425" s="111"/>
      <c r="AHD2425" s="111"/>
      <c r="AHE2425" s="111"/>
      <c r="AHF2425" s="111"/>
      <c r="AHG2425" s="111"/>
      <c r="AHH2425" s="111"/>
      <c r="AHI2425" s="111"/>
      <c r="AHJ2425" s="111"/>
      <c r="AHK2425" s="111"/>
      <c r="AHL2425" s="111"/>
      <c r="AHM2425" s="111"/>
      <c r="AHN2425" s="111"/>
      <c r="AHO2425" s="111"/>
      <c r="AHP2425" s="111"/>
      <c r="AHQ2425" s="111"/>
      <c r="AHR2425" s="111"/>
      <c r="AHS2425" s="111"/>
      <c r="AHT2425" s="111"/>
      <c r="AHU2425" s="111"/>
      <c r="AHV2425" s="111"/>
      <c r="AHW2425" s="111"/>
      <c r="AHX2425" s="111"/>
      <c r="AHY2425" s="111"/>
      <c r="AHZ2425" s="111"/>
      <c r="AIA2425" s="111"/>
      <c r="AIB2425" s="111"/>
      <c r="AIC2425" s="111"/>
      <c r="AID2425" s="111"/>
      <c r="AIE2425" s="111"/>
      <c r="AIF2425" s="111"/>
      <c r="AIG2425" s="111"/>
      <c r="AIH2425" s="111"/>
      <c r="AII2425" s="111"/>
      <c r="AIJ2425" s="111"/>
      <c r="AIK2425" s="111"/>
      <c r="AIL2425" s="111"/>
      <c r="AIM2425" s="111"/>
      <c r="AIN2425" s="111"/>
      <c r="AIO2425" s="111"/>
      <c r="AIP2425" s="111"/>
      <c r="AIQ2425" s="111"/>
      <c r="AIR2425" s="111"/>
      <c r="AIS2425" s="111"/>
      <c r="AIT2425" s="111"/>
      <c r="AIU2425" s="111"/>
      <c r="AIV2425" s="111"/>
      <c r="AIW2425" s="111"/>
      <c r="AIX2425" s="111"/>
      <c r="AIY2425" s="111"/>
      <c r="AIZ2425" s="111"/>
      <c r="AJA2425" s="111"/>
      <c r="AJB2425" s="111"/>
      <c r="AJC2425" s="111"/>
      <c r="AJD2425" s="111"/>
      <c r="AJE2425" s="111"/>
      <c r="AJF2425" s="111"/>
      <c r="AJG2425" s="111"/>
      <c r="AJH2425" s="111"/>
      <c r="AJI2425" s="111"/>
      <c r="AJJ2425" s="111"/>
      <c r="AJK2425" s="111"/>
      <c r="AJL2425" s="111"/>
      <c r="AJM2425" s="111"/>
      <c r="AJN2425" s="111"/>
      <c r="AJO2425" s="111"/>
      <c r="AJP2425" s="111"/>
      <c r="AJQ2425" s="111"/>
      <c r="AJR2425" s="111"/>
      <c r="AJS2425" s="111"/>
      <c r="AJT2425" s="111"/>
      <c r="AJU2425" s="111"/>
      <c r="AJV2425" s="111"/>
      <c r="AJW2425" s="111"/>
      <c r="AJX2425" s="111"/>
      <c r="AJY2425" s="111"/>
      <c r="AJZ2425" s="111"/>
      <c r="AKA2425" s="111"/>
      <c r="AKB2425" s="111"/>
      <c r="AKC2425" s="111"/>
      <c r="AKD2425" s="111"/>
      <c r="AKE2425" s="111"/>
      <c r="AKF2425" s="111"/>
      <c r="AKG2425" s="111"/>
      <c r="AKH2425" s="111"/>
      <c r="AKI2425" s="111"/>
      <c r="AKJ2425" s="111"/>
      <c r="AKK2425" s="111"/>
      <c r="AKL2425" s="111"/>
      <c r="AKM2425" s="111"/>
      <c r="AKN2425" s="111"/>
      <c r="AKO2425" s="111"/>
      <c r="AKP2425" s="111"/>
      <c r="AKQ2425" s="111"/>
      <c r="AKR2425" s="111"/>
      <c r="AKS2425" s="111"/>
      <c r="AKT2425" s="111"/>
      <c r="AKU2425" s="111"/>
      <c r="AKV2425" s="111"/>
      <c r="AKW2425" s="111"/>
      <c r="AKX2425" s="111"/>
      <c r="AKY2425" s="111"/>
      <c r="AKZ2425" s="111"/>
      <c r="ALA2425" s="111"/>
      <c r="ALB2425" s="111"/>
      <c r="ALC2425" s="111"/>
      <c r="ALD2425" s="111"/>
      <c r="ALE2425" s="111"/>
      <c r="ALF2425" s="111"/>
      <c r="ALG2425" s="111"/>
      <c r="ALH2425" s="111"/>
      <c r="ALI2425" s="111"/>
      <c r="ALJ2425" s="111"/>
      <c r="ALK2425" s="111"/>
      <c r="ALL2425" s="111"/>
      <c r="ALM2425" s="111"/>
      <c r="ALN2425" s="111"/>
      <c r="ALO2425" s="111"/>
      <c r="ALP2425" s="111"/>
      <c r="ALQ2425" s="111"/>
      <c r="ALR2425" s="111"/>
      <c r="ALS2425" s="111"/>
      <c r="ALT2425" s="111"/>
      <c r="ALU2425" s="111"/>
      <c r="ALV2425" s="111"/>
      <c r="ALW2425" s="111"/>
      <c r="ALX2425" s="111"/>
      <c r="ALY2425" s="111"/>
      <c r="ALZ2425" s="111"/>
      <c r="AMA2425" s="111"/>
      <c r="AMB2425" s="111"/>
      <c r="AMC2425" s="111"/>
      <c r="AMD2425" s="111"/>
      <c r="AME2425" s="111"/>
      <c r="AMF2425" s="111"/>
      <c r="AMG2425" s="111"/>
      <c r="AMH2425" s="111"/>
      <c r="AMI2425" s="111"/>
      <c r="AMJ2425" s="111"/>
      <c r="AMK2425" s="111"/>
      <c r="AML2425" s="111"/>
      <c r="AMM2425" s="111"/>
      <c r="AMN2425" s="111"/>
      <c r="AMO2425" s="111"/>
      <c r="AMP2425" s="111"/>
      <c r="AMQ2425" s="111"/>
      <c r="AMR2425" s="111"/>
      <c r="AMS2425" s="111"/>
      <c r="AMT2425" s="111"/>
      <c r="AMU2425" s="111"/>
      <c r="AMV2425" s="111"/>
      <c r="AMW2425" s="111"/>
      <c r="AMX2425" s="111"/>
      <c r="AMY2425" s="111"/>
      <c r="AMZ2425" s="111"/>
      <c r="ANA2425" s="111"/>
      <c r="ANB2425" s="111"/>
      <c r="ANC2425" s="111"/>
      <c r="AND2425" s="111"/>
      <c r="ANE2425" s="111"/>
      <c r="ANF2425" s="111"/>
      <c r="ANG2425" s="111"/>
      <c r="ANH2425" s="111"/>
      <c r="ANI2425" s="111"/>
      <c r="ANJ2425" s="111"/>
      <c r="ANK2425" s="111"/>
      <c r="ANL2425" s="111"/>
      <c r="ANM2425" s="111"/>
      <c r="ANN2425" s="111"/>
      <c r="ANO2425" s="111"/>
      <c r="ANP2425" s="111"/>
      <c r="ANQ2425" s="111"/>
      <c r="ANR2425" s="111"/>
      <c r="ANS2425" s="111"/>
      <c r="ANT2425" s="111"/>
      <c r="ANU2425" s="111"/>
      <c r="ANV2425" s="111"/>
      <c r="ANW2425" s="111"/>
      <c r="ANX2425" s="111"/>
      <c r="ANY2425" s="111"/>
      <c r="ANZ2425" s="111"/>
      <c r="AOA2425" s="111"/>
      <c r="AOB2425" s="111"/>
      <c r="AOC2425" s="111"/>
      <c r="AOD2425" s="111"/>
      <c r="AOE2425" s="111"/>
      <c r="AOF2425" s="111"/>
      <c r="AOG2425" s="111"/>
      <c r="AOH2425" s="111"/>
      <c r="AOI2425" s="111"/>
      <c r="AOJ2425" s="111"/>
      <c r="AOK2425" s="111"/>
      <c r="AOL2425" s="111"/>
      <c r="AOM2425" s="111"/>
      <c r="AON2425" s="111"/>
      <c r="AOO2425" s="111"/>
      <c r="AOP2425" s="111"/>
      <c r="AOQ2425" s="111"/>
      <c r="AOR2425" s="111"/>
      <c r="AOS2425" s="111"/>
      <c r="AOT2425" s="111"/>
      <c r="AOU2425" s="111"/>
      <c r="AOV2425" s="111"/>
      <c r="AOW2425" s="111"/>
      <c r="AOX2425" s="111"/>
      <c r="AOY2425" s="111"/>
      <c r="AOZ2425" s="111"/>
      <c r="APA2425" s="111"/>
      <c r="APB2425" s="111"/>
      <c r="APC2425" s="111"/>
      <c r="APD2425" s="111"/>
      <c r="APE2425" s="111"/>
      <c r="APF2425" s="111"/>
      <c r="APG2425" s="111"/>
      <c r="APH2425" s="111"/>
      <c r="API2425" s="111"/>
      <c r="APJ2425" s="111"/>
      <c r="APK2425" s="111"/>
      <c r="APL2425" s="111"/>
      <c r="APM2425" s="111"/>
      <c r="APN2425" s="111"/>
      <c r="APO2425" s="111"/>
      <c r="APP2425" s="111"/>
      <c r="APQ2425" s="111"/>
      <c r="APR2425" s="111"/>
      <c r="APS2425" s="111"/>
      <c r="APT2425" s="111"/>
      <c r="APU2425" s="111"/>
      <c r="APV2425" s="111"/>
      <c r="APW2425" s="111"/>
      <c r="APX2425" s="111"/>
      <c r="APY2425" s="111"/>
      <c r="APZ2425" s="111"/>
      <c r="AQA2425" s="111"/>
      <c r="AQB2425" s="111"/>
      <c r="AQC2425" s="111"/>
      <c r="AQD2425" s="111"/>
      <c r="AQE2425" s="111"/>
      <c r="AQF2425" s="111"/>
      <c r="AQG2425" s="111"/>
      <c r="AQH2425" s="111"/>
      <c r="AQI2425" s="111"/>
      <c r="AQJ2425" s="111"/>
      <c r="AQK2425" s="111"/>
      <c r="AQL2425" s="111"/>
      <c r="AQM2425" s="111"/>
      <c r="AQN2425" s="111"/>
      <c r="AQO2425" s="111"/>
      <c r="AQP2425" s="111"/>
      <c r="AQQ2425" s="111"/>
      <c r="AQR2425" s="111"/>
      <c r="AQS2425" s="111"/>
      <c r="AQT2425" s="111"/>
      <c r="AQU2425" s="111"/>
      <c r="AQV2425" s="111"/>
      <c r="AQW2425" s="111"/>
      <c r="AQX2425" s="111"/>
      <c r="AQY2425" s="111"/>
      <c r="AQZ2425" s="111"/>
      <c r="ARA2425" s="111"/>
      <c r="ARB2425" s="111"/>
      <c r="ARC2425" s="111"/>
      <c r="ARD2425" s="111"/>
      <c r="ARE2425" s="111"/>
      <c r="ARF2425" s="111"/>
      <c r="ARG2425" s="111"/>
      <c r="ARH2425" s="111"/>
      <c r="ARI2425" s="111"/>
      <c r="ARJ2425" s="111"/>
      <c r="ARK2425" s="111"/>
      <c r="ARL2425" s="111"/>
      <c r="ARM2425" s="111"/>
      <c r="ARN2425" s="111"/>
      <c r="ARO2425" s="111"/>
      <c r="ARP2425" s="111"/>
      <c r="ARQ2425" s="111"/>
      <c r="ARR2425" s="111"/>
      <c r="ARS2425" s="111"/>
      <c r="ART2425" s="111"/>
      <c r="ARU2425" s="111"/>
      <c r="ARV2425" s="111"/>
      <c r="ARW2425" s="111"/>
      <c r="ARX2425" s="111"/>
      <c r="ARY2425" s="111"/>
      <c r="ARZ2425" s="111"/>
      <c r="ASA2425" s="111"/>
      <c r="ASB2425" s="111"/>
      <c r="ASC2425" s="111"/>
      <c r="ASD2425" s="111"/>
      <c r="ASE2425" s="111"/>
      <c r="ASF2425" s="111"/>
      <c r="ASG2425" s="111"/>
      <c r="ASH2425" s="111"/>
      <c r="ASI2425" s="111"/>
      <c r="ASJ2425" s="111"/>
      <c r="ASK2425" s="111"/>
      <c r="ASL2425" s="111"/>
      <c r="ASM2425" s="111"/>
      <c r="ASN2425" s="111"/>
      <c r="ASO2425" s="111"/>
      <c r="ASP2425" s="111"/>
      <c r="ASQ2425" s="111"/>
      <c r="ASR2425" s="111"/>
      <c r="ASS2425" s="111"/>
      <c r="AST2425" s="111"/>
      <c r="ASU2425" s="111"/>
      <c r="ASV2425" s="111"/>
      <c r="ASW2425" s="111"/>
      <c r="ASX2425" s="111"/>
      <c r="ASY2425" s="111"/>
      <c r="ASZ2425" s="111"/>
      <c r="ATA2425" s="111"/>
      <c r="ATB2425" s="111"/>
      <c r="ATC2425" s="111"/>
      <c r="ATD2425" s="111"/>
      <c r="ATE2425" s="111"/>
      <c r="ATF2425" s="111"/>
      <c r="ATG2425" s="111"/>
      <c r="ATH2425" s="111"/>
      <c r="ATI2425" s="111"/>
      <c r="ATJ2425" s="111"/>
      <c r="ATK2425" s="111"/>
      <c r="ATL2425" s="111"/>
      <c r="ATM2425" s="111"/>
      <c r="ATN2425" s="111"/>
      <c r="ATO2425" s="111"/>
      <c r="ATP2425" s="111"/>
      <c r="ATQ2425" s="111"/>
      <c r="ATR2425" s="111"/>
      <c r="ATS2425" s="111"/>
      <c r="ATT2425" s="111"/>
      <c r="ATU2425" s="111"/>
      <c r="ATV2425" s="111"/>
      <c r="ATW2425" s="111"/>
      <c r="ATX2425" s="111"/>
      <c r="ATY2425" s="111"/>
      <c r="ATZ2425" s="111"/>
      <c r="AUA2425" s="111"/>
      <c r="AUB2425" s="111"/>
      <c r="AUC2425" s="111"/>
      <c r="AUD2425" s="111"/>
      <c r="AUE2425" s="111"/>
      <c r="AUF2425" s="111"/>
      <c r="AUG2425" s="111"/>
      <c r="AUH2425" s="111"/>
      <c r="AUI2425" s="111"/>
      <c r="AUJ2425" s="111"/>
      <c r="AUK2425" s="111"/>
      <c r="AUL2425" s="111"/>
      <c r="AUM2425" s="111"/>
      <c r="AUN2425" s="111"/>
      <c r="AUO2425" s="111"/>
      <c r="AUP2425" s="111"/>
      <c r="AUQ2425" s="111"/>
      <c r="AUR2425" s="111"/>
      <c r="AUS2425" s="111"/>
      <c r="AUT2425" s="111"/>
      <c r="AUU2425" s="111"/>
      <c r="AUV2425" s="111"/>
      <c r="AUW2425" s="111"/>
      <c r="AUX2425" s="111"/>
      <c r="AUY2425" s="111"/>
      <c r="AUZ2425" s="111"/>
      <c r="AVA2425" s="111"/>
      <c r="AVB2425" s="111"/>
      <c r="AVC2425" s="111"/>
      <c r="AVD2425" s="111"/>
      <c r="AVE2425" s="111"/>
      <c r="AVF2425" s="111"/>
      <c r="AVG2425" s="111"/>
      <c r="AVH2425" s="111"/>
      <c r="AVI2425" s="111"/>
      <c r="AVJ2425" s="111"/>
      <c r="AVK2425" s="111"/>
      <c r="AVL2425" s="111"/>
      <c r="AVM2425" s="111"/>
      <c r="AVN2425" s="111"/>
      <c r="AVO2425" s="111"/>
      <c r="AVP2425" s="111"/>
      <c r="AVQ2425" s="111"/>
      <c r="AVR2425" s="111"/>
      <c r="AVS2425" s="111"/>
      <c r="AVT2425" s="111"/>
      <c r="AVU2425" s="111"/>
      <c r="AVV2425" s="111"/>
      <c r="AVW2425" s="111"/>
      <c r="AVX2425" s="111"/>
      <c r="AVY2425" s="111"/>
      <c r="AVZ2425" s="111"/>
      <c r="AWA2425" s="111"/>
      <c r="AWB2425" s="111"/>
      <c r="AWC2425" s="111"/>
      <c r="AWD2425" s="111"/>
      <c r="AWE2425" s="111"/>
      <c r="AWF2425" s="111"/>
      <c r="AWG2425" s="111"/>
      <c r="AWH2425" s="111"/>
      <c r="AWI2425" s="111"/>
      <c r="AWJ2425" s="111"/>
      <c r="AWK2425" s="111"/>
      <c r="AWL2425" s="111"/>
      <c r="AWM2425" s="111"/>
      <c r="AWN2425" s="111"/>
      <c r="AWO2425" s="111"/>
      <c r="AWP2425" s="111"/>
      <c r="AWQ2425" s="111"/>
      <c r="AWR2425" s="111"/>
      <c r="AWS2425" s="111"/>
      <c r="AWT2425" s="111"/>
      <c r="AWU2425" s="111"/>
      <c r="AWV2425" s="111"/>
      <c r="AWW2425" s="111"/>
      <c r="AWX2425" s="111"/>
      <c r="AWY2425" s="111"/>
      <c r="AWZ2425" s="111"/>
      <c r="AXA2425" s="111"/>
      <c r="AXB2425" s="111"/>
      <c r="AXC2425" s="111"/>
      <c r="AXD2425" s="111"/>
      <c r="AXE2425" s="111"/>
      <c r="AXF2425" s="111"/>
      <c r="AXG2425" s="111"/>
      <c r="AXH2425" s="111"/>
      <c r="AXI2425" s="111"/>
      <c r="AXJ2425" s="111"/>
      <c r="AXK2425" s="111"/>
      <c r="AXL2425" s="111"/>
      <c r="AXM2425" s="111"/>
      <c r="AXN2425" s="111"/>
      <c r="AXO2425" s="111"/>
      <c r="AXP2425" s="111"/>
      <c r="AXQ2425" s="111"/>
      <c r="AXR2425" s="111"/>
      <c r="AXS2425" s="111"/>
      <c r="AXT2425" s="111"/>
      <c r="AXU2425" s="111"/>
      <c r="AXV2425" s="111"/>
      <c r="AXW2425" s="111"/>
      <c r="AXX2425" s="111"/>
      <c r="AXY2425" s="111"/>
      <c r="AXZ2425" s="111"/>
      <c r="AYA2425" s="111"/>
      <c r="AYB2425" s="111"/>
      <c r="AYC2425" s="111"/>
      <c r="AYD2425" s="111"/>
      <c r="AYE2425" s="111"/>
      <c r="AYF2425" s="111"/>
      <c r="AYG2425" s="111"/>
      <c r="AYH2425" s="111"/>
      <c r="AYI2425" s="111"/>
      <c r="AYJ2425" s="111"/>
      <c r="AYK2425" s="111"/>
      <c r="AYL2425" s="111"/>
      <c r="AYM2425" s="111"/>
      <c r="AYN2425" s="111"/>
      <c r="AYO2425" s="111"/>
      <c r="AYP2425" s="111"/>
      <c r="AYQ2425" s="111"/>
      <c r="AYR2425" s="111"/>
      <c r="AYS2425" s="111"/>
      <c r="AYT2425" s="111"/>
      <c r="AYU2425" s="111"/>
      <c r="AYV2425" s="111"/>
      <c r="AYW2425" s="111"/>
      <c r="AYX2425" s="111"/>
      <c r="AYY2425" s="111"/>
      <c r="AYZ2425" s="111"/>
      <c r="AZA2425" s="111"/>
      <c r="AZB2425" s="111"/>
      <c r="AZC2425" s="111"/>
      <c r="AZD2425" s="111"/>
      <c r="AZE2425" s="111"/>
      <c r="AZF2425" s="111"/>
      <c r="AZG2425" s="111"/>
      <c r="AZH2425" s="111"/>
      <c r="AZI2425" s="111"/>
      <c r="AZJ2425" s="111"/>
      <c r="AZK2425" s="111"/>
      <c r="AZL2425" s="111"/>
      <c r="AZM2425" s="111"/>
      <c r="AZN2425" s="111"/>
      <c r="AZO2425" s="111"/>
      <c r="AZP2425" s="111"/>
      <c r="AZQ2425" s="111"/>
      <c r="AZR2425" s="111"/>
      <c r="AZS2425" s="111"/>
      <c r="AZT2425" s="111"/>
      <c r="AZU2425" s="111"/>
      <c r="AZV2425" s="111"/>
      <c r="AZW2425" s="111"/>
      <c r="AZX2425" s="111"/>
      <c r="AZY2425" s="111"/>
      <c r="AZZ2425" s="111"/>
      <c r="BAA2425" s="111"/>
      <c r="BAB2425" s="111"/>
      <c r="BAC2425" s="111"/>
      <c r="BAD2425" s="111"/>
      <c r="BAE2425" s="111"/>
      <c r="BAF2425" s="111"/>
      <c r="BAG2425" s="111"/>
      <c r="BAH2425" s="111"/>
      <c r="BAI2425" s="111"/>
      <c r="BAJ2425" s="111"/>
      <c r="BAK2425" s="111"/>
      <c r="BAL2425" s="111"/>
      <c r="BAM2425" s="111"/>
      <c r="BAN2425" s="111"/>
      <c r="BAO2425" s="111"/>
      <c r="BAP2425" s="111"/>
      <c r="BAQ2425" s="111"/>
      <c r="BAR2425" s="111"/>
      <c r="BAS2425" s="111"/>
      <c r="BAT2425" s="111"/>
      <c r="BAU2425" s="111"/>
      <c r="BAV2425" s="111"/>
      <c r="BAW2425" s="111"/>
      <c r="BAX2425" s="111"/>
      <c r="BAY2425" s="111"/>
      <c r="BAZ2425" s="111"/>
      <c r="BBA2425" s="111"/>
      <c r="BBB2425" s="111"/>
      <c r="BBC2425" s="111"/>
      <c r="BBD2425" s="111"/>
      <c r="BBE2425" s="111"/>
      <c r="BBF2425" s="111"/>
      <c r="BBG2425" s="111"/>
      <c r="BBH2425" s="111"/>
      <c r="BBI2425" s="111"/>
      <c r="BBJ2425" s="111"/>
      <c r="BBK2425" s="111"/>
      <c r="BBL2425" s="111"/>
      <c r="BBM2425" s="111"/>
      <c r="BBN2425" s="111"/>
      <c r="BBO2425" s="111"/>
      <c r="BBP2425" s="111"/>
      <c r="BBQ2425" s="111"/>
      <c r="BBR2425" s="111"/>
      <c r="BBS2425" s="111"/>
      <c r="BBT2425" s="111"/>
      <c r="BBU2425" s="111"/>
      <c r="BBV2425" s="111"/>
      <c r="BBW2425" s="111"/>
      <c r="BBX2425" s="111"/>
      <c r="BBY2425" s="111"/>
      <c r="BBZ2425" s="111"/>
      <c r="BCA2425" s="111"/>
      <c r="BCB2425" s="111"/>
      <c r="BCC2425" s="111"/>
      <c r="BCD2425" s="111"/>
      <c r="BCE2425" s="111"/>
      <c r="BCF2425" s="111"/>
      <c r="BCG2425" s="111"/>
      <c r="BCH2425" s="111"/>
      <c r="BCI2425" s="111"/>
      <c r="BCJ2425" s="111"/>
      <c r="BCK2425" s="111"/>
      <c r="BCL2425" s="111"/>
      <c r="BCM2425" s="111"/>
      <c r="BCN2425" s="111"/>
      <c r="BCO2425" s="111"/>
      <c r="BCP2425" s="111"/>
      <c r="BCQ2425" s="111"/>
      <c r="BCR2425" s="111"/>
      <c r="BCS2425" s="111"/>
      <c r="BCT2425" s="111"/>
      <c r="BCU2425" s="111"/>
      <c r="BCV2425" s="111"/>
      <c r="BCW2425" s="111"/>
      <c r="BCX2425" s="111"/>
      <c r="BCY2425" s="111"/>
      <c r="BCZ2425" s="111"/>
      <c r="BDA2425" s="111"/>
      <c r="BDB2425" s="111"/>
      <c r="BDC2425" s="111"/>
      <c r="BDD2425" s="111"/>
      <c r="BDE2425" s="111"/>
      <c r="BDF2425" s="111"/>
      <c r="BDG2425" s="111"/>
      <c r="BDH2425" s="111"/>
      <c r="BDI2425" s="111"/>
      <c r="BDJ2425" s="111"/>
      <c r="BDK2425" s="111"/>
      <c r="BDL2425" s="111"/>
      <c r="BDM2425" s="111"/>
      <c r="BDN2425" s="111"/>
      <c r="BDO2425" s="111"/>
      <c r="BDP2425" s="111"/>
      <c r="BDQ2425" s="111"/>
      <c r="BDR2425" s="111"/>
      <c r="BDS2425" s="111"/>
      <c r="BDT2425" s="111"/>
      <c r="BDU2425" s="111"/>
      <c r="BDV2425" s="111"/>
      <c r="BDW2425" s="111"/>
      <c r="BDX2425" s="111"/>
      <c r="BDY2425" s="111"/>
      <c r="BDZ2425" s="111"/>
      <c r="BEA2425" s="111"/>
      <c r="BEB2425" s="111"/>
      <c r="BEC2425" s="111"/>
      <c r="BED2425" s="111"/>
      <c r="BEE2425" s="111"/>
      <c r="BEF2425" s="111"/>
      <c r="BEG2425" s="111"/>
      <c r="BEH2425" s="111"/>
      <c r="BEI2425" s="111"/>
      <c r="BEJ2425" s="111"/>
      <c r="BEK2425" s="111"/>
      <c r="BEL2425" s="111"/>
      <c r="BEM2425" s="111"/>
      <c r="BEN2425" s="111"/>
      <c r="BEO2425" s="111"/>
      <c r="BEP2425" s="111"/>
      <c r="BEQ2425" s="111"/>
      <c r="BER2425" s="111"/>
      <c r="BES2425" s="111"/>
      <c r="BET2425" s="111"/>
      <c r="BEU2425" s="111"/>
      <c r="BEV2425" s="111"/>
      <c r="BEW2425" s="111"/>
      <c r="BEX2425" s="111"/>
      <c r="BEY2425" s="111"/>
      <c r="BEZ2425" s="111"/>
      <c r="BFA2425" s="111"/>
      <c r="BFB2425" s="111"/>
      <c r="BFC2425" s="111"/>
      <c r="BFD2425" s="111"/>
      <c r="BFE2425" s="111"/>
      <c r="BFF2425" s="111"/>
      <c r="BFG2425" s="111"/>
      <c r="BFH2425" s="111"/>
      <c r="BFI2425" s="111"/>
      <c r="BFJ2425" s="111"/>
      <c r="BFK2425" s="111"/>
      <c r="BFL2425" s="111"/>
      <c r="BFM2425" s="111"/>
      <c r="BFN2425" s="111"/>
      <c r="BFO2425" s="111"/>
      <c r="BFP2425" s="111"/>
      <c r="BFQ2425" s="111"/>
      <c r="BFR2425" s="111"/>
      <c r="BFS2425" s="111"/>
      <c r="BFT2425" s="111"/>
      <c r="BFU2425" s="111"/>
      <c r="BFV2425" s="111"/>
      <c r="BFW2425" s="111"/>
      <c r="BFX2425" s="111"/>
      <c r="BFY2425" s="111"/>
      <c r="BFZ2425" s="111"/>
      <c r="BGA2425" s="111"/>
      <c r="BGB2425" s="111"/>
      <c r="BGC2425" s="111"/>
      <c r="BGD2425" s="111"/>
      <c r="BGE2425" s="111"/>
      <c r="BGF2425" s="111"/>
      <c r="BGG2425" s="111"/>
      <c r="BGH2425" s="111"/>
      <c r="BGI2425" s="111"/>
      <c r="BGJ2425" s="111"/>
      <c r="BGK2425" s="111"/>
      <c r="BGL2425" s="111"/>
      <c r="BGM2425" s="111"/>
      <c r="BGN2425" s="111"/>
      <c r="BGO2425" s="111"/>
      <c r="BGP2425" s="111"/>
      <c r="BGQ2425" s="111"/>
      <c r="BGR2425" s="111"/>
      <c r="BGS2425" s="111"/>
      <c r="BGT2425" s="111"/>
      <c r="BGU2425" s="111"/>
      <c r="BGV2425" s="111"/>
      <c r="BGW2425" s="111"/>
      <c r="BGX2425" s="111"/>
      <c r="BGY2425" s="111"/>
      <c r="BGZ2425" s="111"/>
      <c r="BHA2425" s="111"/>
      <c r="BHB2425" s="111"/>
      <c r="BHC2425" s="111"/>
      <c r="BHD2425" s="111"/>
      <c r="BHE2425" s="111"/>
      <c r="BHF2425" s="111"/>
      <c r="BHG2425" s="111"/>
      <c r="BHH2425" s="111"/>
      <c r="BHI2425" s="111"/>
      <c r="BHJ2425" s="111"/>
      <c r="BHK2425" s="111"/>
      <c r="BHL2425" s="111"/>
      <c r="BHM2425" s="111"/>
      <c r="BHN2425" s="111"/>
      <c r="BHO2425" s="111"/>
      <c r="BHP2425" s="111"/>
      <c r="BHQ2425" s="111"/>
      <c r="BHR2425" s="111"/>
      <c r="BHS2425" s="111"/>
      <c r="BHT2425" s="111"/>
      <c r="BHU2425" s="111"/>
      <c r="BHV2425" s="111"/>
      <c r="BHW2425" s="111"/>
      <c r="BHX2425" s="111"/>
      <c r="BHY2425" s="111"/>
      <c r="BHZ2425" s="111"/>
      <c r="BIA2425" s="111"/>
      <c r="BIB2425" s="111"/>
      <c r="BIC2425" s="111"/>
      <c r="BID2425" s="111"/>
      <c r="BIE2425" s="111"/>
      <c r="BIF2425" s="111"/>
      <c r="BIG2425" s="111"/>
      <c r="BIH2425" s="111"/>
      <c r="BII2425" s="111"/>
      <c r="BIJ2425" s="111"/>
      <c r="BIK2425" s="111"/>
      <c r="BIL2425" s="111"/>
      <c r="BIM2425" s="111"/>
      <c r="BIN2425" s="111"/>
      <c r="BIO2425" s="111"/>
      <c r="BIP2425" s="111"/>
      <c r="BIQ2425" s="111"/>
      <c r="BIR2425" s="111"/>
      <c r="BIS2425" s="111"/>
      <c r="BIT2425" s="111"/>
      <c r="BIU2425" s="111"/>
      <c r="BIV2425" s="111"/>
      <c r="BIW2425" s="111"/>
      <c r="BIX2425" s="111"/>
      <c r="BIY2425" s="111"/>
      <c r="BIZ2425" s="111"/>
      <c r="BJA2425" s="111"/>
      <c r="BJB2425" s="111"/>
      <c r="BJC2425" s="111"/>
      <c r="BJD2425" s="111"/>
      <c r="BJE2425" s="111"/>
      <c r="BJF2425" s="111"/>
      <c r="BJG2425" s="111"/>
      <c r="BJH2425" s="111"/>
      <c r="BJI2425" s="111"/>
      <c r="BJJ2425" s="111"/>
      <c r="BJK2425" s="111"/>
      <c r="BJL2425" s="111"/>
      <c r="BJM2425" s="111"/>
      <c r="BJN2425" s="111"/>
      <c r="BJO2425" s="111"/>
      <c r="BJP2425" s="111"/>
      <c r="BJQ2425" s="111"/>
      <c r="BJR2425" s="111"/>
      <c r="BJS2425" s="111"/>
      <c r="BJT2425" s="111"/>
      <c r="BJU2425" s="111"/>
      <c r="BJV2425" s="111"/>
      <c r="BJW2425" s="111"/>
      <c r="BJX2425" s="111"/>
      <c r="BJY2425" s="111"/>
      <c r="BJZ2425" s="111"/>
      <c r="BKA2425" s="111"/>
      <c r="BKB2425" s="111"/>
      <c r="BKC2425" s="111"/>
      <c r="BKD2425" s="111"/>
      <c r="BKE2425" s="111"/>
      <c r="BKF2425" s="111"/>
      <c r="BKG2425" s="111"/>
      <c r="BKH2425" s="111"/>
      <c r="BKI2425" s="111"/>
      <c r="BKJ2425" s="111"/>
      <c r="BKK2425" s="111"/>
      <c r="BKL2425" s="111"/>
      <c r="BKM2425" s="111"/>
      <c r="BKN2425" s="111"/>
      <c r="BKO2425" s="111"/>
      <c r="BKP2425" s="111"/>
      <c r="BKQ2425" s="111"/>
      <c r="BKR2425" s="111"/>
      <c r="BKS2425" s="111"/>
      <c r="BKT2425" s="111"/>
      <c r="BKU2425" s="111"/>
      <c r="BKV2425" s="111"/>
      <c r="BKW2425" s="111"/>
      <c r="BKX2425" s="111"/>
      <c r="BKY2425" s="111"/>
      <c r="BKZ2425" s="111"/>
      <c r="BLA2425" s="111"/>
      <c r="BLB2425" s="111"/>
      <c r="BLC2425" s="111"/>
      <c r="BLD2425" s="111"/>
      <c r="BLE2425" s="111"/>
      <c r="BLF2425" s="111"/>
      <c r="BLG2425" s="111"/>
      <c r="BLH2425" s="111"/>
      <c r="BLI2425" s="111"/>
      <c r="BLJ2425" s="111"/>
      <c r="BLK2425" s="111"/>
      <c r="BLL2425" s="111"/>
      <c r="BLM2425" s="111"/>
      <c r="BLN2425" s="111"/>
      <c r="BLO2425" s="111"/>
      <c r="BLP2425" s="111"/>
      <c r="BLQ2425" s="111"/>
      <c r="BLR2425" s="111"/>
      <c r="BLS2425" s="111"/>
      <c r="BLT2425" s="111"/>
      <c r="BLU2425" s="111"/>
      <c r="BLV2425" s="111"/>
      <c r="BLW2425" s="111"/>
      <c r="BLX2425" s="111"/>
      <c r="BLY2425" s="111"/>
      <c r="BLZ2425" s="111"/>
      <c r="BMA2425" s="111"/>
      <c r="BMB2425" s="111"/>
      <c r="BMC2425" s="111"/>
      <c r="BMD2425" s="111"/>
      <c r="BME2425" s="111"/>
      <c r="BMF2425" s="111"/>
      <c r="BMG2425" s="111"/>
      <c r="BMH2425" s="111"/>
      <c r="BMI2425" s="111"/>
      <c r="BMJ2425" s="111"/>
      <c r="BMK2425" s="111"/>
      <c r="BML2425" s="111"/>
      <c r="BMM2425" s="111"/>
      <c r="BMN2425" s="111"/>
      <c r="BMO2425" s="111"/>
      <c r="BMP2425" s="111"/>
      <c r="BMQ2425" s="111"/>
      <c r="BMR2425" s="111"/>
      <c r="BMS2425" s="111"/>
      <c r="BMT2425" s="111"/>
      <c r="BMU2425" s="111"/>
      <c r="BMV2425" s="111"/>
      <c r="BMW2425" s="111"/>
      <c r="BMX2425" s="111"/>
      <c r="BMY2425" s="111"/>
      <c r="BMZ2425" s="111"/>
      <c r="BNA2425" s="111"/>
      <c r="BNB2425" s="111"/>
      <c r="BNC2425" s="111"/>
      <c r="BND2425" s="111"/>
      <c r="BNE2425" s="111"/>
      <c r="BNF2425" s="111"/>
      <c r="BNG2425" s="111"/>
      <c r="BNH2425" s="111"/>
      <c r="BNI2425" s="111"/>
      <c r="BNJ2425" s="111"/>
      <c r="BNK2425" s="111"/>
      <c r="BNL2425" s="111"/>
      <c r="BNM2425" s="111"/>
      <c r="BNN2425" s="111"/>
      <c r="BNO2425" s="111"/>
      <c r="BNP2425" s="111"/>
      <c r="BNQ2425" s="111"/>
      <c r="BNR2425" s="111"/>
      <c r="BNS2425" s="111"/>
      <c r="BNT2425" s="111"/>
      <c r="BNU2425" s="111"/>
      <c r="BNV2425" s="111"/>
      <c r="BNW2425" s="111"/>
      <c r="BNX2425" s="111"/>
      <c r="BNY2425" s="111"/>
      <c r="BNZ2425" s="111"/>
      <c r="BOA2425" s="111"/>
      <c r="BOB2425" s="111"/>
      <c r="BOC2425" s="111"/>
      <c r="BOD2425" s="111"/>
      <c r="BOE2425" s="111"/>
      <c r="BOF2425" s="111"/>
      <c r="BOG2425" s="111"/>
      <c r="BOH2425" s="111"/>
      <c r="BOI2425" s="111"/>
      <c r="BOJ2425" s="111"/>
      <c r="BOK2425" s="111"/>
      <c r="BOL2425" s="111"/>
      <c r="BOM2425" s="111"/>
      <c r="BON2425" s="111"/>
      <c r="BOO2425" s="111"/>
      <c r="BOP2425" s="111"/>
      <c r="BOQ2425" s="111"/>
      <c r="BOR2425" s="111"/>
      <c r="BOS2425" s="111"/>
      <c r="BOT2425" s="111"/>
      <c r="BOU2425" s="111"/>
      <c r="BOV2425" s="111"/>
      <c r="BOW2425" s="111"/>
      <c r="BOX2425" s="111"/>
      <c r="BOY2425" s="111"/>
      <c r="BOZ2425" s="111"/>
      <c r="BPA2425" s="111"/>
      <c r="BPB2425" s="111"/>
      <c r="BPC2425" s="111"/>
      <c r="BPD2425" s="111"/>
      <c r="BPE2425" s="111"/>
      <c r="BPF2425" s="111"/>
      <c r="BPG2425" s="111"/>
      <c r="BPH2425" s="111"/>
      <c r="BPI2425" s="111"/>
      <c r="BPJ2425" s="111"/>
      <c r="BPK2425" s="111"/>
      <c r="BPL2425" s="111"/>
      <c r="BPM2425" s="111"/>
      <c r="BPN2425" s="111"/>
      <c r="BPO2425" s="111"/>
      <c r="BPP2425" s="111"/>
      <c r="BPQ2425" s="111"/>
      <c r="BPR2425" s="111"/>
      <c r="BPS2425" s="111"/>
      <c r="BPT2425" s="111"/>
      <c r="BPU2425" s="111"/>
      <c r="BPV2425" s="111"/>
      <c r="BPW2425" s="111"/>
      <c r="BPX2425" s="111"/>
      <c r="BPY2425" s="111"/>
      <c r="BPZ2425" s="111"/>
      <c r="BQA2425" s="111"/>
      <c r="BQB2425" s="111"/>
      <c r="BQC2425" s="111"/>
      <c r="BQD2425" s="111"/>
      <c r="BQE2425" s="111"/>
      <c r="BQF2425" s="111"/>
      <c r="BQG2425" s="111"/>
      <c r="BQH2425" s="111"/>
      <c r="BQI2425" s="111"/>
      <c r="BQJ2425" s="111"/>
      <c r="BQK2425" s="111"/>
      <c r="BQL2425" s="111"/>
      <c r="BQM2425" s="111"/>
      <c r="BQN2425" s="111"/>
      <c r="BQO2425" s="111"/>
      <c r="BQP2425" s="111"/>
      <c r="BQQ2425" s="111"/>
      <c r="BQR2425" s="111"/>
      <c r="BQS2425" s="111"/>
      <c r="BQT2425" s="111"/>
      <c r="BQU2425" s="111"/>
      <c r="BQV2425" s="111"/>
      <c r="BQW2425" s="111"/>
      <c r="BQX2425" s="111"/>
      <c r="BQY2425" s="111"/>
      <c r="BQZ2425" s="111"/>
      <c r="BRA2425" s="111"/>
      <c r="BRB2425" s="111"/>
      <c r="BRC2425" s="111"/>
      <c r="BRD2425" s="111"/>
      <c r="BRE2425" s="111"/>
      <c r="BRF2425" s="111"/>
      <c r="BRG2425" s="111"/>
      <c r="BRH2425" s="111"/>
      <c r="BRI2425" s="111"/>
      <c r="BRJ2425" s="111"/>
      <c r="BRK2425" s="111"/>
      <c r="BRL2425" s="111"/>
      <c r="BRM2425" s="111"/>
      <c r="BRN2425" s="111"/>
      <c r="BRO2425" s="111"/>
      <c r="BRP2425" s="111"/>
      <c r="BRQ2425" s="111"/>
      <c r="BRR2425" s="111"/>
      <c r="BRS2425" s="111"/>
      <c r="BRT2425" s="111"/>
      <c r="BRU2425" s="111"/>
      <c r="BRV2425" s="111"/>
      <c r="BRW2425" s="111"/>
      <c r="BRX2425" s="111"/>
      <c r="BRY2425" s="111"/>
      <c r="BRZ2425" s="111"/>
      <c r="BSA2425" s="111"/>
      <c r="BSB2425" s="111"/>
      <c r="BSC2425" s="111"/>
      <c r="BSD2425" s="111"/>
      <c r="BSE2425" s="111"/>
      <c r="BSF2425" s="111"/>
      <c r="BSG2425" s="111"/>
      <c r="BSH2425" s="111"/>
      <c r="BSI2425" s="111"/>
      <c r="BSJ2425" s="111"/>
      <c r="BSK2425" s="111"/>
      <c r="BSL2425" s="111"/>
      <c r="BSM2425" s="111"/>
      <c r="BSN2425" s="111"/>
      <c r="BSO2425" s="111"/>
      <c r="BSP2425" s="111"/>
      <c r="BSQ2425" s="111"/>
      <c r="BSR2425" s="111"/>
      <c r="BSS2425" s="111"/>
      <c r="BST2425" s="111"/>
      <c r="BSU2425" s="111"/>
      <c r="BSV2425" s="111"/>
      <c r="BSW2425" s="111"/>
      <c r="BSX2425" s="111"/>
      <c r="BSY2425" s="111"/>
      <c r="BSZ2425" s="111"/>
      <c r="BTA2425" s="111"/>
      <c r="BTB2425" s="111"/>
      <c r="BTC2425" s="111"/>
      <c r="BTD2425" s="111"/>
      <c r="BTE2425" s="111"/>
      <c r="BTF2425" s="111"/>
      <c r="BTG2425" s="111"/>
      <c r="BTH2425" s="111"/>
      <c r="BTI2425" s="111"/>
      <c r="BTJ2425" s="111"/>
      <c r="BTK2425" s="111"/>
      <c r="BTL2425" s="111"/>
      <c r="BTM2425" s="111"/>
      <c r="BTN2425" s="111"/>
      <c r="BTO2425" s="111"/>
      <c r="BTP2425" s="111"/>
      <c r="BTQ2425" s="111"/>
      <c r="BTR2425" s="111"/>
      <c r="BTS2425" s="111"/>
      <c r="BTT2425" s="111"/>
      <c r="BTU2425" s="111"/>
      <c r="BTV2425" s="111"/>
      <c r="BTW2425" s="111"/>
      <c r="BTX2425" s="111"/>
      <c r="BTY2425" s="111"/>
      <c r="BTZ2425" s="111"/>
      <c r="BUA2425" s="111"/>
      <c r="BUB2425" s="111"/>
      <c r="BUC2425" s="111"/>
      <c r="BUD2425" s="111"/>
      <c r="BUE2425" s="111"/>
      <c r="BUF2425" s="111"/>
      <c r="BUG2425" s="111"/>
      <c r="BUH2425" s="111"/>
      <c r="BUI2425" s="111"/>
      <c r="BUJ2425" s="111"/>
      <c r="BUK2425" s="111"/>
      <c r="BUL2425" s="111"/>
      <c r="BUM2425" s="111"/>
      <c r="BUN2425" s="111"/>
      <c r="BUO2425" s="111"/>
      <c r="BUP2425" s="111"/>
      <c r="BUQ2425" s="111"/>
      <c r="BUR2425" s="111"/>
      <c r="BUS2425" s="111"/>
      <c r="BUT2425" s="111"/>
      <c r="BUU2425" s="111"/>
      <c r="BUV2425" s="111"/>
      <c r="BUW2425" s="111"/>
      <c r="BUX2425" s="111"/>
      <c r="BUY2425" s="111"/>
      <c r="BUZ2425" s="111"/>
      <c r="BVA2425" s="111"/>
      <c r="BVB2425" s="111"/>
      <c r="BVC2425" s="111"/>
      <c r="BVD2425" s="111"/>
      <c r="BVE2425" s="111"/>
      <c r="BVF2425" s="111"/>
      <c r="BVG2425" s="111"/>
      <c r="BVH2425" s="111"/>
      <c r="BVI2425" s="111"/>
      <c r="BVJ2425" s="111"/>
      <c r="BVK2425" s="111"/>
      <c r="BVL2425" s="111"/>
      <c r="BVM2425" s="111"/>
      <c r="BVN2425" s="111"/>
      <c r="BVO2425" s="111"/>
      <c r="BVP2425" s="111"/>
      <c r="BVQ2425" s="111"/>
      <c r="BVR2425" s="111"/>
      <c r="BVS2425" s="111"/>
      <c r="BVT2425" s="111"/>
      <c r="BVU2425" s="111"/>
      <c r="BVV2425" s="111"/>
      <c r="BVW2425" s="111"/>
      <c r="BVX2425" s="111"/>
      <c r="BVY2425" s="111"/>
      <c r="BVZ2425" s="111"/>
      <c r="BWA2425" s="111"/>
      <c r="BWB2425" s="111"/>
      <c r="BWC2425" s="111"/>
      <c r="BWD2425" s="111"/>
      <c r="BWE2425" s="111"/>
      <c r="BWF2425" s="111"/>
      <c r="BWG2425" s="111"/>
      <c r="BWH2425" s="111"/>
      <c r="BWI2425" s="111"/>
      <c r="BWJ2425" s="111"/>
      <c r="BWK2425" s="111"/>
      <c r="BWL2425" s="111"/>
      <c r="BWM2425" s="111"/>
      <c r="BWN2425" s="111"/>
      <c r="BWO2425" s="111"/>
      <c r="BWP2425" s="111"/>
      <c r="BWQ2425" s="111"/>
      <c r="BWR2425" s="111"/>
      <c r="BWS2425" s="111"/>
      <c r="BWT2425" s="111"/>
      <c r="BWU2425" s="111"/>
      <c r="BWV2425" s="111"/>
      <c r="BWW2425" s="111"/>
      <c r="BWX2425" s="111"/>
      <c r="BWY2425" s="111"/>
      <c r="BWZ2425" s="111"/>
      <c r="BXA2425" s="111"/>
      <c r="BXB2425" s="111"/>
      <c r="BXC2425" s="111"/>
      <c r="BXD2425" s="111"/>
      <c r="BXE2425" s="111"/>
      <c r="BXF2425" s="111"/>
      <c r="BXG2425" s="111"/>
      <c r="BXH2425" s="111"/>
      <c r="BXI2425" s="111"/>
      <c r="BXJ2425" s="111"/>
      <c r="BXK2425" s="111"/>
      <c r="BXL2425" s="111"/>
      <c r="BXM2425" s="111"/>
      <c r="BXN2425" s="111"/>
      <c r="BXO2425" s="111"/>
      <c r="BXP2425" s="111"/>
      <c r="BXQ2425" s="111"/>
      <c r="BXR2425" s="111"/>
      <c r="BXS2425" s="111"/>
      <c r="BXT2425" s="111"/>
      <c r="BXU2425" s="111"/>
      <c r="BXV2425" s="111"/>
      <c r="BXW2425" s="111"/>
      <c r="BXX2425" s="111"/>
      <c r="BXY2425" s="111"/>
      <c r="BXZ2425" s="111"/>
      <c r="BYA2425" s="111"/>
      <c r="BYB2425" s="111"/>
      <c r="BYC2425" s="111"/>
      <c r="BYD2425" s="111"/>
      <c r="BYE2425" s="111"/>
      <c r="BYF2425" s="111"/>
      <c r="BYG2425" s="111"/>
      <c r="BYH2425" s="111"/>
      <c r="BYI2425" s="111"/>
      <c r="BYJ2425" s="111"/>
      <c r="BYK2425" s="111"/>
      <c r="BYL2425" s="111"/>
      <c r="BYM2425" s="111"/>
      <c r="BYN2425" s="111"/>
      <c r="BYO2425" s="111"/>
      <c r="BYP2425" s="111"/>
      <c r="BYQ2425" s="111"/>
      <c r="BYR2425" s="111"/>
      <c r="BYS2425" s="111"/>
      <c r="BYT2425" s="111"/>
      <c r="BYU2425" s="111"/>
      <c r="BYV2425" s="111"/>
      <c r="BYW2425" s="111"/>
      <c r="BYX2425" s="111"/>
      <c r="BYY2425" s="111"/>
      <c r="BYZ2425" s="111"/>
      <c r="BZA2425" s="111"/>
      <c r="BZB2425" s="111"/>
      <c r="BZC2425" s="111"/>
      <c r="BZD2425" s="111"/>
      <c r="BZE2425" s="111"/>
      <c r="BZF2425" s="111"/>
      <c r="BZG2425" s="111"/>
      <c r="BZH2425" s="111"/>
      <c r="BZI2425" s="111"/>
      <c r="BZJ2425" s="111"/>
      <c r="BZK2425" s="111"/>
      <c r="BZL2425" s="111"/>
      <c r="BZM2425" s="111"/>
      <c r="BZN2425" s="111"/>
      <c r="BZO2425" s="111"/>
      <c r="BZP2425" s="111"/>
      <c r="BZQ2425" s="111"/>
      <c r="BZR2425" s="111"/>
      <c r="BZS2425" s="111"/>
      <c r="BZT2425" s="111"/>
      <c r="BZU2425" s="111"/>
      <c r="BZV2425" s="111"/>
      <c r="BZW2425" s="111"/>
      <c r="BZX2425" s="111"/>
      <c r="BZY2425" s="111"/>
      <c r="BZZ2425" s="111"/>
      <c r="CAA2425" s="111"/>
      <c r="CAB2425" s="111"/>
      <c r="CAC2425" s="111"/>
      <c r="CAD2425" s="111"/>
      <c r="CAE2425" s="111"/>
      <c r="CAF2425" s="111"/>
      <c r="CAG2425" s="111"/>
      <c r="CAH2425" s="111"/>
      <c r="CAI2425" s="111"/>
      <c r="CAJ2425" s="111"/>
      <c r="CAK2425" s="111"/>
      <c r="CAL2425" s="111"/>
      <c r="CAM2425" s="111"/>
      <c r="CAN2425" s="111"/>
      <c r="CAO2425" s="111"/>
      <c r="CAP2425" s="111"/>
      <c r="CAQ2425" s="111"/>
      <c r="CAR2425" s="111"/>
      <c r="CAS2425" s="111"/>
      <c r="CAT2425" s="111"/>
      <c r="CAU2425" s="111"/>
      <c r="CAV2425" s="111"/>
      <c r="CAW2425" s="111"/>
      <c r="CAX2425" s="111"/>
      <c r="CAY2425" s="111"/>
      <c r="CAZ2425" s="111"/>
      <c r="CBA2425" s="111"/>
      <c r="CBB2425" s="111"/>
      <c r="CBC2425" s="111"/>
      <c r="CBD2425" s="111"/>
      <c r="CBE2425" s="111"/>
      <c r="CBF2425" s="111"/>
      <c r="CBG2425" s="111"/>
      <c r="CBH2425" s="111"/>
      <c r="CBI2425" s="111"/>
      <c r="CBJ2425" s="111"/>
      <c r="CBK2425" s="111"/>
      <c r="CBL2425" s="111"/>
      <c r="CBM2425" s="111"/>
      <c r="CBN2425" s="111"/>
      <c r="CBO2425" s="111"/>
      <c r="CBP2425" s="111"/>
      <c r="CBQ2425" s="111"/>
      <c r="CBR2425" s="111"/>
      <c r="CBS2425" s="111"/>
      <c r="CBT2425" s="111"/>
      <c r="CBU2425" s="111"/>
      <c r="CBV2425" s="111"/>
      <c r="CBW2425" s="111"/>
      <c r="CBX2425" s="111"/>
      <c r="CBY2425" s="111"/>
      <c r="CBZ2425" s="111"/>
      <c r="CCA2425" s="111"/>
      <c r="CCB2425" s="111"/>
      <c r="CCC2425" s="111"/>
      <c r="CCD2425" s="111"/>
      <c r="CCE2425" s="111"/>
      <c r="CCF2425" s="111"/>
      <c r="CCG2425" s="111"/>
      <c r="CCH2425" s="111"/>
      <c r="CCI2425" s="111"/>
      <c r="CCJ2425" s="111"/>
      <c r="CCK2425" s="111"/>
      <c r="CCL2425" s="111"/>
      <c r="CCM2425" s="111"/>
      <c r="CCN2425" s="111"/>
      <c r="CCO2425" s="111"/>
      <c r="CCP2425" s="111"/>
      <c r="CCQ2425" s="111"/>
      <c r="CCR2425" s="111"/>
      <c r="CCS2425" s="111"/>
      <c r="CCT2425" s="111"/>
      <c r="CCU2425" s="111"/>
      <c r="CCV2425" s="111"/>
      <c r="CCW2425" s="111"/>
      <c r="CCX2425" s="111"/>
      <c r="CCY2425" s="111"/>
      <c r="CCZ2425" s="111"/>
      <c r="CDA2425" s="111"/>
      <c r="CDB2425" s="111"/>
      <c r="CDC2425" s="111"/>
      <c r="CDD2425" s="111"/>
      <c r="CDE2425" s="111"/>
      <c r="CDF2425" s="111"/>
      <c r="CDG2425" s="111"/>
      <c r="CDH2425" s="111"/>
      <c r="CDI2425" s="111"/>
      <c r="CDJ2425" s="111"/>
      <c r="CDK2425" s="111"/>
      <c r="CDL2425" s="111"/>
      <c r="CDM2425" s="111"/>
      <c r="CDN2425" s="111"/>
      <c r="CDO2425" s="111"/>
      <c r="CDP2425" s="111"/>
      <c r="CDQ2425" s="111"/>
      <c r="CDR2425" s="111"/>
      <c r="CDS2425" s="111"/>
      <c r="CDT2425" s="111"/>
      <c r="CDU2425" s="111"/>
      <c r="CDV2425" s="111"/>
      <c r="CDW2425" s="111"/>
      <c r="CDX2425" s="111"/>
      <c r="CDY2425" s="111"/>
      <c r="CDZ2425" s="111"/>
      <c r="CEA2425" s="111"/>
      <c r="CEB2425" s="111"/>
      <c r="CEC2425" s="111"/>
      <c r="CED2425" s="111"/>
      <c r="CEE2425" s="111"/>
      <c r="CEF2425" s="111"/>
      <c r="CEG2425" s="111"/>
      <c r="CEH2425" s="111"/>
      <c r="CEI2425" s="111"/>
      <c r="CEJ2425" s="111"/>
      <c r="CEK2425" s="111"/>
      <c r="CEL2425" s="111"/>
      <c r="CEM2425" s="111"/>
      <c r="CEN2425" s="111"/>
      <c r="CEO2425" s="111"/>
      <c r="CEP2425" s="111"/>
      <c r="CEQ2425" s="111"/>
      <c r="CER2425" s="111"/>
      <c r="CES2425" s="111"/>
      <c r="CET2425" s="111"/>
      <c r="CEU2425" s="111"/>
      <c r="CEV2425" s="111"/>
      <c r="CEW2425" s="111"/>
      <c r="CEX2425" s="111"/>
      <c r="CEY2425" s="111"/>
      <c r="CEZ2425" s="111"/>
      <c r="CFA2425" s="111"/>
      <c r="CFB2425" s="111"/>
      <c r="CFC2425" s="111"/>
      <c r="CFD2425" s="111"/>
      <c r="CFE2425" s="111"/>
      <c r="CFF2425" s="111"/>
      <c r="CFG2425" s="111"/>
      <c r="CFH2425" s="111"/>
      <c r="CFI2425" s="111"/>
      <c r="CFJ2425" s="111"/>
      <c r="CFK2425" s="111"/>
      <c r="CFL2425" s="111"/>
      <c r="CFM2425" s="111"/>
      <c r="CFN2425" s="111"/>
      <c r="CFO2425" s="111"/>
      <c r="CFP2425" s="111"/>
      <c r="CFQ2425" s="111"/>
      <c r="CFR2425" s="111"/>
      <c r="CFS2425" s="111"/>
      <c r="CFT2425" s="111"/>
      <c r="CFU2425" s="111"/>
      <c r="CFV2425" s="111"/>
      <c r="CFW2425" s="111"/>
      <c r="CFX2425" s="111"/>
      <c r="CFY2425" s="111"/>
      <c r="CFZ2425" s="111"/>
      <c r="CGA2425" s="111"/>
      <c r="CGB2425" s="111"/>
      <c r="CGC2425" s="111"/>
      <c r="CGD2425" s="111"/>
      <c r="CGE2425" s="111"/>
      <c r="CGF2425" s="111"/>
      <c r="CGG2425" s="111"/>
      <c r="CGH2425" s="111"/>
      <c r="CGI2425" s="111"/>
      <c r="CGJ2425" s="111"/>
      <c r="CGK2425" s="111"/>
      <c r="CGL2425" s="111"/>
      <c r="CGM2425" s="111"/>
      <c r="CGN2425" s="111"/>
      <c r="CGO2425" s="111"/>
      <c r="CGP2425" s="111"/>
      <c r="CGQ2425" s="111"/>
      <c r="CGR2425" s="111"/>
      <c r="CGS2425" s="111"/>
      <c r="CGT2425" s="111"/>
      <c r="CGU2425" s="111"/>
      <c r="CGV2425" s="111"/>
      <c r="CGW2425" s="111"/>
      <c r="CGX2425" s="111"/>
      <c r="CGY2425" s="111"/>
      <c r="CGZ2425" s="111"/>
      <c r="CHA2425" s="111"/>
      <c r="CHB2425" s="111"/>
      <c r="CHC2425" s="111"/>
      <c r="CHD2425" s="111"/>
      <c r="CHE2425" s="111"/>
      <c r="CHF2425" s="111"/>
      <c r="CHG2425" s="111"/>
      <c r="CHH2425" s="111"/>
      <c r="CHI2425" s="111"/>
      <c r="CHJ2425" s="111"/>
      <c r="CHK2425" s="111"/>
      <c r="CHL2425" s="111"/>
      <c r="CHM2425" s="111"/>
      <c r="CHN2425" s="111"/>
      <c r="CHO2425" s="111"/>
      <c r="CHP2425" s="111"/>
      <c r="CHQ2425" s="111"/>
      <c r="CHR2425" s="111"/>
      <c r="CHS2425" s="111"/>
      <c r="CHT2425" s="111"/>
      <c r="CHU2425" s="111"/>
      <c r="CHV2425" s="111"/>
      <c r="CHW2425" s="111"/>
      <c r="CHX2425" s="111"/>
      <c r="CHY2425" s="111"/>
      <c r="CHZ2425" s="111"/>
      <c r="CIA2425" s="111"/>
      <c r="CIB2425" s="111"/>
      <c r="CIC2425" s="111"/>
      <c r="CID2425" s="111"/>
      <c r="CIE2425" s="111"/>
      <c r="CIF2425" s="111"/>
      <c r="CIG2425" s="111"/>
      <c r="CIH2425" s="111"/>
      <c r="CII2425" s="111"/>
      <c r="CIJ2425" s="111"/>
      <c r="CIK2425" s="111"/>
      <c r="CIL2425" s="111"/>
      <c r="CIM2425" s="111"/>
      <c r="CIN2425" s="111"/>
      <c r="CIO2425" s="111"/>
      <c r="CIP2425" s="111"/>
      <c r="CIQ2425" s="111"/>
      <c r="CIR2425" s="111"/>
      <c r="CIS2425" s="111"/>
      <c r="CIT2425" s="111"/>
      <c r="CIU2425" s="111"/>
      <c r="CIV2425" s="111"/>
      <c r="CIW2425" s="111"/>
      <c r="CIX2425" s="111"/>
      <c r="CIY2425" s="111"/>
      <c r="CIZ2425" s="111"/>
      <c r="CJA2425" s="111"/>
      <c r="CJB2425" s="111"/>
      <c r="CJC2425" s="111"/>
      <c r="CJD2425" s="111"/>
      <c r="CJE2425" s="111"/>
      <c r="CJF2425" s="111"/>
      <c r="CJG2425" s="111"/>
      <c r="CJH2425" s="111"/>
      <c r="CJI2425" s="111"/>
      <c r="CJJ2425" s="111"/>
      <c r="CJK2425" s="111"/>
      <c r="CJL2425" s="111"/>
      <c r="CJM2425" s="111"/>
      <c r="CJN2425" s="111"/>
      <c r="CJO2425" s="111"/>
      <c r="CJP2425" s="111"/>
      <c r="CJQ2425" s="111"/>
      <c r="CJR2425" s="111"/>
      <c r="CJS2425" s="111"/>
      <c r="CJT2425" s="111"/>
      <c r="CJU2425" s="111"/>
      <c r="CJV2425" s="111"/>
      <c r="CJW2425" s="111"/>
      <c r="CJX2425" s="111"/>
      <c r="CJY2425" s="111"/>
      <c r="CJZ2425" s="111"/>
      <c r="CKA2425" s="111"/>
      <c r="CKB2425" s="111"/>
      <c r="CKC2425" s="111"/>
      <c r="CKD2425" s="111"/>
      <c r="CKE2425" s="111"/>
      <c r="CKF2425" s="111"/>
      <c r="CKG2425" s="111"/>
      <c r="CKH2425" s="111"/>
      <c r="CKI2425" s="111"/>
      <c r="CKJ2425" s="111"/>
      <c r="CKK2425" s="111"/>
      <c r="CKL2425" s="111"/>
      <c r="CKM2425" s="111"/>
      <c r="CKN2425" s="111"/>
      <c r="CKO2425" s="111"/>
      <c r="CKP2425" s="111"/>
      <c r="CKQ2425" s="111"/>
      <c r="CKR2425" s="111"/>
      <c r="CKS2425" s="111"/>
      <c r="CKT2425" s="111"/>
      <c r="CKU2425" s="111"/>
      <c r="CKV2425" s="111"/>
      <c r="CKW2425" s="111"/>
      <c r="CKX2425" s="111"/>
      <c r="CKY2425" s="111"/>
      <c r="CKZ2425" s="111"/>
      <c r="CLA2425" s="111"/>
      <c r="CLB2425" s="111"/>
      <c r="CLC2425" s="111"/>
      <c r="CLD2425" s="111"/>
      <c r="CLE2425" s="111"/>
      <c r="CLF2425" s="111"/>
      <c r="CLG2425" s="111"/>
      <c r="CLH2425" s="111"/>
      <c r="CLI2425" s="111"/>
      <c r="CLJ2425" s="111"/>
      <c r="CLK2425" s="111"/>
      <c r="CLL2425" s="111"/>
      <c r="CLM2425" s="111"/>
      <c r="CLN2425" s="111"/>
      <c r="CLO2425" s="111"/>
      <c r="CLP2425" s="111"/>
      <c r="CLQ2425" s="111"/>
      <c r="CLR2425" s="111"/>
      <c r="CLS2425" s="111"/>
      <c r="CLT2425" s="111"/>
      <c r="CLU2425" s="111"/>
      <c r="CLV2425" s="111"/>
      <c r="CLW2425" s="111"/>
      <c r="CLX2425" s="111"/>
      <c r="CLY2425" s="111"/>
      <c r="CLZ2425" s="111"/>
      <c r="CMA2425" s="111"/>
      <c r="CMB2425" s="111"/>
      <c r="CMC2425" s="111"/>
      <c r="CMD2425" s="111"/>
      <c r="CME2425" s="111"/>
      <c r="CMF2425" s="111"/>
      <c r="CMG2425" s="111"/>
      <c r="CMH2425" s="111"/>
      <c r="CMI2425" s="111"/>
      <c r="CMJ2425" s="111"/>
      <c r="CMK2425" s="111"/>
      <c r="CML2425" s="111"/>
      <c r="CMM2425" s="111"/>
      <c r="CMN2425" s="111"/>
      <c r="CMO2425" s="111"/>
      <c r="CMP2425" s="111"/>
      <c r="CMQ2425" s="111"/>
      <c r="CMR2425" s="111"/>
      <c r="CMS2425" s="111"/>
      <c r="CMT2425" s="111"/>
      <c r="CMU2425" s="111"/>
      <c r="CMV2425" s="111"/>
      <c r="CMW2425" s="111"/>
      <c r="CMX2425" s="111"/>
      <c r="CMY2425" s="111"/>
      <c r="CMZ2425" s="111"/>
      <c r="CNA2425" s="111"/>
      <c r="CNB2425" s="111"/>
      <c r="CNC2425" s="111"/>
      <c r="CND2425" s="111"/>
      <c r="CNE2425" s="111"/>
      <c r="CNF2425" s="111"/>
      <c r="CNG2425" s="111"/>
      <c r="CNH2425" s="111"/>
      <c r="CNI2425" s="111"/>
      <c r="CNJ2425" s="111"/>
      <c r="CNK2425" s="111"/>
      <c r="CNL2425" s="111"/>
      <c r="CNM2425" s="111"/>
      <c r="CNN2425" s="111"/>
      <c r="CNO2425" s="111"/>
      <c r="CNP2425" s="111"/>
      <c r="CNQ2425" s="111"/>
      <c r="CNR2425" s="111"/>
      <c r="CNS2425" s="111"/>
      <c r="CNT2425" s="111"/>
      <c r="CNU2425" s="111"/>
      <c r="CNV2425" s="111"/>
      <c r="CNW2425" s="111"/>
      <c r="CNX2425" s="111"/>
      <c r="CNY2425" s="111"/>
      <c r="CNZ2425" s="111"/>
      <c r="COA2425" s="111"/>
      <c r="COB2425" s="111"/>
      <c r="COC2425" s="111"/>
      <c r="COD2425" s="111"/>
      <c r="COE2425" s="111"/>
      <c r="COF2425" s="111"/>
      <c r="COG2425" s="111"/>
      <c r="COH2425" s="111"/>
      <c r="COI2425" s="111"/>
      <c r="COJ2425" s="111"/>
      <c r="COK2425" s="111"/>
      <c r="COL2425" s="111"/>
      <c r="COM2425" s="111"/>
      <c r="CON2425" s="111"/>
      <c r="COO2425" s="111"/>
      <c r="COP2425" s="111"/>
      <c r="COQ2425" s="111"/>
      <c r="COR2425" s="111"/>
      <c r="COS2425" s="111"/>
      <c r="COT2425" s="111"/>
      <c r="COU2425" s="111"/>
      <c r="COV2425" s="111"/>
      <c r="COW2425" s="111"/>
      <c r="COX2425" s="111"/>
      <c r="COY2425" s="111"/>
      <c r="COZ2425" s="111"/>
      <c r="CPA2425" s="111"/>
      <c r="CPB2425" s="111"/>
      <c r="CPC2425" s="111"/>
      <c r="CPD2425" s="111"/>
      <c r="CPE2425" s="111"/>
      <c r="CPF2425" s="111"/>
      <c r="CPG2425" s="111"/>
      <c r="CPH2425" s="111"/>
      <c r="CPI2425" s="111"/>
      <c r="CPJ2425" s="111"/>
      <c r="CPK2425" s="111"/>
      <c r="CPL2425" s="111"/>
      <c r="CPM2425" s="111"/>
      <c r="CPN2425" s="111"/>
      <c r="CPO2425" s="111"/>
      <c r="CPP2425" s="111"/>
      <c r="CPQ2425" s="111"/>
      <c r="CPR2425" s="111"/>
      <c r="CPS2425" s="111"/>
      <c r="CPT2425" s="111"/>
      <c r="CPU2425" s="111"/>
      <c r="CPV2425" s="111"/>
      <c r="CPW2425" s="111"/>
      <c r="CPX2425" s="111"/>
      <c r="CPY2425" s="111"/>
      <c r="CPZ2425" s="111"/>
      <c r="CQA2425" s="111"/>
      <c r="CQB2425" s="111"/>
      <c r="CQC2425" s="111"/>
      <c r="CQD2425" s="111"/>
      <c r="CQE2425" s="111"/>
      <c r="CQF2425" s="111"/>
      <c r="CQG2425" s="111"/>
      <c r="CQH2425" s="111"/>
      <c r="CQI2425" s="111"/>
      <c r="CQJ2425" s="111"/>
      <c r="CQK2425" s="111"/>
      <c r="CQL2425" s="111"/>
      <c r="CQM2425" s="111"/>
      <c r="CQN2425" s="111"/>
      <c r="CQO2425" s="111"/>
      <c r="CQP2425" s="111"/>
      <c r="CQQ2425" s="111"/>
      <c r="CQR2425" s="111"/>
      <c r="CQS2425" s="111"/>
      <c r="CQT2425" s="111"/>
      <c r="CQU2425" s="111"/>
      <c r="CQV2425" s="111"/>
      <c r="CQW2425" s="111"/>
      <c r="CQX2425" s="111"/>
      <c r="CQY2425" s="111"/>
      <c r="CQZ2425" s="111"/>
      <c r="CRA2425" s="111"/>
      <c r="CRB2425" s="111"/>
      <c r="CRC2425" s="111"/>
      <c r="CRD2425" s="111"/>
      <c r="CRE2425" s="111"/>
      <c r="CRF2425" s="111"/>
      <c r="CRG2425" s="111"/>
      <c r="CRH2425" s="111"/>
      <c r="CRI2425" s="111"/>
      <c r="CRJ2425" s="111"/>
      <c r="CRK2425" s="111"/>
      <c r="CRL2425" s="111"/>
      <c r="CRM2425" s="111"/>
      <c r="CRN2425" s="111"/>
      <c r="CRO2425" s="111"/>
      <c r="CRP2425" s="111"/>
      <c r="CRQ2425" s="111"/>
      <c r="CRR2425" s="111"/>
      <c r="CRS2425" s="111"/>
      <c r="CRT2425" s="111"/>
      <c r="CRU2425" s="111"/>
      <c r="CRV2425" s="111"/>
      <c r="CRW2425" s="111"/>
      <c r="CRX2425" s="111"/>
      <c r="CRY2425" s="111"/>
      <c r="CRZ2425" s="111"/>
      <c r="CSA2425" s="111"/>
      <c r="CSB2425" s="111"/>
      <c r="CSC2425" s="111"/>
      <c r="CSD2425" s="111"/>
      <c r="CSE2425" s="111"/>
      <c r="CSF2425" s="111"/>
      <c r="CSG2425" s="111"/>
      <c r="CSH2425" s="111"/>
      <c r="CSI2425" s="111"/>
      <c r="CSJ2425" s="111"/>
      <c r="CSK2425" s="111"/>
      <c r="CSL2425" s="111"/>
      <c r="CSM2425" s="111"/>
      <c r="CSN2425" s="111"/>
      <c r="CSO2425" s="111"/>
      <c r="CSP2425" s="111"/>
      <c r="CSQ2425" s="111"/>
      <c r="CSR2425" s="111"/>
      <c r="CSS2425" s="111"/>
      <c r="CST2425" s="111"/>
      <c r="CSU2425" s="111"/>
      <c r="CSV2425" s="111"/>
      <c r="CSW2425" s="111"/>
      <c r="CSX2425" s="111"/>
      <c r="CSY2425" s="111"/>
      <c r="CSZ2425" s="111"/>
      <c r="CTA2425" s="111"/>
      <c r="CTB2425" s="111"/>
      <c r="CTC2425" s="111"/>
      <c r="CTD2425" s="111"/>
      <c r="CTE2425" s="111"/>
      <c r="CTF2425" s="111"/>
      <c r="CTG2425" s="111"/>
      <c r="CTH2425" s="111"/>
      <c r="CTI2425" s="111"/>
      <c r="CTJ2425" s="111"/>
      <c r="CTK2425" s="111"/>
      <c r="CTL2425" s="111"/>
      <c r="CTM2425" s="111"/>
      <c r="CTN2425" s="111"/>
      <c r="CTO2425" s="111"/>
      <c r="CTP2425" s="111"/>
      <c r="CTQ2425" s="111"/>
      <c r="CTR2425" s="111"/>
      <c r="CTS2425" s="111"/>
      <c r="CTT2425" s="111"/>
      <c r="CTU2425" s="111"/>
      <c r="CTV2425" s="111"/>
      <c r="CTW2425" s="111"/>
      <c r="CTX2425" s="111"/>
      <c r="CTY2425" s="111"/>
      <c r="CTZ2425" s="111"/>
      <c r="CUA2425" s="111"/>
      <c r="CUB2425" s="111"/>
      <c r="CUC2425" s="111"/>
      <c r="CUD2425" s="111"/>
      <c r="CUE2425" s="111"/>
      <c r="CUF2425" s="111"/>
      <c r="CUG2425" s="111"/>
      <c r="CUH2425" s="111"/>
      <c r="CUI2425" s="111"/>
      <c r="CUJ2425" s="111"/>
      <c r="CUK2425" s="111"/>
      <c r="CUL2425" s="111"/>
      <c r="CUM2425" s="111"/>
      <c r="CUN2425" s="111"/>
      <c r="CUO2425" s="111"/>
      <c r="CUP2425" s="111"/>
      <c r="CUQ2425" s="111"/>
      <c r="CUR2425" s="111"/>
      <c r="CUS2425" s="111"/>
      <c r="CUT2425" s="111"/>
      <c r="CUU2425" s="111"/>
      <c r="CUV2425" s="111"/>
      <c r="CUW2425" s="111"/>
      <c r="CUX2425" s="111"/>
      <c r="CUY2425" s="111"/>
      <c r="CUZ2425" s="111"/>
      <c r="CVA2425" s="111"/>
      <c r="CVB2425" s="111"/>
      <c r="CVC2425" s="111"/>
      <c r="CVD2425" s="111"/>
      <c r="CVE2425" s="111"/>
      <c r="CVF2425" s="111"/>
      <c r="CVG2425" s="111"/>
      <c r="CVH2425" s="111"/>
      <c r="CVI2425" s="111"/>
      <c r="CVJ2425" s="111"/>
      <c r="CVK2425" s="111"/>
      <c r="CVL2425" s="111"/>
      <c r="CVM2425" s="111"/>
      <c r="CVN2425" s="111"/>
      <c r="CVO2425" s="111"/>
      <c r="CVP2425" s="111"/>
      <c r="CVQ2425" s="111"/>
      <c r="CVR2425" s="111"/>
      <c r="CVS2425" s="111"/>
      <c r="CVT2425" s="111"/>
      <c r="CVU2425" s="111"/>
      <c r="CVV2425" s="111"/>
      <c r="CVW2425" s="111"/>
      <c r="CVX2425" s="111"/>
      <c r="CVY2425" s="111"/>
      <c r="CVZ2425" s="111"/>
      <c r="CWA2425" s="111"/>
      <c r="CWB2425" s="111"/>
      <c r="CWC2425" s="111"/>
      <c r="CWD2425" s="111"/>
      <c r="CWE2425" s="111"/>
      <c r="CWF2425" s="111"/>
      <c r="CWG2425" s="111"/>
      <c r="CWH2425" s="111"/>
      <c r="CWI2425" s="111"/>
      <c r="CWJ2425" s="111"/>
      <c r="CWK2425" s="111"/>
      <c r="CWL2425" s="111"/>
      <c r="CWM2425" s="111"/>
      <c r="CWN2425" s="111"/>
      <c r="CWO2425" s="111"/>
      <c r="CWP2425" s="111"/>
      <c r="CWQ2425" s="111"/>
      <c r="CWR2425" s="111"/>
      <c r="CWS2425" s="111"/>
      <c r="CWT2425" s="111"/>
      <c r="CWU2425" s="111"/>
      <c r="CWV2425" s="111"/>
      <c r="CWW2425" s="111"/>
      <c r="CWX2425" s="111"/>
      <c r="CWY2425" s="111"/>
      <c r="CWZ2425" s="111"/>
      <c r="CXA2425" s="111"/>
      <c r="CXB2425" s="111"/>
      <c r="CXC2425" s="111"/>
      <c r="CXD2425" s="111"/>
      <c r="CXE2425" s="111"/>
      <c r="CXF2425" s="111"/>
      <c r="CXG2425" s="111"/>
      <c r="CXH2425" s="111"/>
      <c r="CXI2425" s="111"/>
      <c r="CXJ2425" s="111"/>
      <c r="CXK2425" s="111"/>
      <c r="CXL2425" s="111"/>
      <c r="CXM2425" s="111"/>
      <c r="CXN2425" s="111"/>
      <c r="CXO2425" s="111"/>
      <c r="CXP2425" s="111"/>
      <c r="CXQ2425" s="111"/>
      <c r="CXR2425" s="111"/>
      <c r="CXS2425" s="111"/>
      <c r="CXT2425" s="111"/>
      <c r="CXU2425" s="111"/>
      <c r="CXV2425" s="111"/>
      <c r="CXW2425" s="111"/>
      <c r="CXX2425" s="111"/>
      <c r="CXY2425" s="111"/>
      <c r="CXZ2425" s="111"/>
      <c r="CYA2425" s="111"/>
      <c r="CYB2425" s="111"/>
      <c r="CYC2425" s="111"/>
      <c r="CYD2425" s="111"/>
      <c r="CYE2425" s="111"/>
      <c r="CYF2425" s="111"/>
      <c r="CYG2425" s="111"/>
      <c r="CYH2425" s="111"/>
      <c r="CYI2425" s="111"/>
      <c r="CYJ2425" s="111"/>
      <c r="CYK2425" s="111"/>
      <c r="CYL2425" s="111"/>
      <c r="CYM2425" s="111"/>
      <c r="CYN2425" s="111"/>
      <c r="CYO2425" s="111"/>
      <c r="CYP2425" s="111"/>
      <c r="CYQ2425" s="111"/>
      <c r="CYR2425" s="111"/>
      <c r="CYS2425" s="111"/>
      <c r="CYT2425" s="111"/>
      <c r="CYU2425" s="111"/>
      <c r="CYV2425" s="111"/>
      <c r="CYW2425" s="111"/>
      <c r="CYX2425" s="111"/>
      <c r="CYY2425" s="111"/>
      <c r="CYZ2425" s="111"/>
      <c r="CZA2425" s="111"/>
      <c r="CZB2425" s="111"/>
      <c r="CZC2425" s="111"/>
      <c r="CZD2425" s="111"/>
      <c r="CZE2425" s="111"/>
      <c r="CZF2425" s="111"/>
      <c r="CZG2425" s="111"/>
      <c r="CZH2425" s="111"/>
      <c r="CZI2425" s="111"/>
      <c r="CZJ2425" s="111"/>
      <c r="CZK2425" s="111"/>
      <c r="CZL2425" s="111"/>
      <c r="CZM2425" s="111"/>
      <c r="CZN2425" s="111"/>
      <c r="CZO2425" s="111"/>
      <c r="CZP2425" s="111"/>
      <c r="CZQ2425" s="111"/>
      <c r="CZR2425" s="111"/>
      <c r="CZS2425" s="111"/>
      <c r="CZT2425" s="111"/>
      <c r="CZU2425" s="111"/>
      <c r="CZV2425" s="111"/>
      <c r="CZW2425" s="111"/>
      <c r="CZX2425" s="111"/>
      <c r="CZY2425" s="111"/>
      <c r="CZZ2425" s="111"/>
      <c r="DAA2425" s="111"/>
      <c r="DAB2425" s="111"/>
      <c r="DAC2425" s="111"/>
      <c r="DAD2425" s="111"/>
      <c r="DAE2425" s="111"/>
      <c r="DAF2425" s="111"/>
      <c r="DAG2425" s="111"/>
      <c r="DAH2425" s="111"/>
      <c r="DAI2425" s="111"/>
      <c r="DAJ2425" s="111"/>
      <c r="DAK2425" s="111"/>
      <c r="DAL2425" s="111"/>
      <c r="DAM2425" s="111"/>
      <c r="DAN2425" s="111"/>
      <c r="DAO2425" s="111"/>
      <c r="DAP2425" s="111"/>
      <c r="DAQ2425" s="111"/>
      <c r="DAR2425" s="111"/>
      <c r="DAS2425" s="111"/>
      <c r="DAT2425" s="111"/>
      <c r="DAU2425" s="111"/>
      <c r="DAV2425" s="111"/>
      <c r="DAW2425" s="111"/>
      <c r="DAX2425" s="111"/>
      <c r="DAY2425" s="111"/>
      <c r="DAZ2425" s="111"/>
      <c r="DBA2425" s="111"/>
      <c r="DBB2425" s="111"/>
      <c r="DBC2425" s="111"/>
      <c r="DBD2425" s="111"/>
      <c r="DBE2425" s="111"/>
      <c r="DBF2425" s="111"/>
      <c r="DBG2425" s="111"/>
      <c r="DBH2425" s="111"/>
      <c r="DBI2425" s="111"/>
      <c r="DBJ2425" s="111"/>
      <c r="DBK2425" s="111"/>
      <c r="DBL2425" s="111"/>
      <c r="DBM2425" s="111"/>
      <c r="DBN2425" s="111"/>
      <c r="DBO2425" s="111"/>
      <c r="DBP2425" s="111"/>
      <c r="DBQ2425" s="111"/>
      <c r="DBR2425" s="111"/>
      <c r="DBS2425" s="111"/>
      <c r="DBT2425" s="111"/>
      <c r="DBU2425" s="111"/>
      <c r="DBV2425" s="111"/>
      <c r="DBW2425" s="111"/>
      <c r="DBX2425" s="111"/>
      <c r="DBY2425" s="111"/>
      <c r="DBZ2425" s="111"/>
      <c r="DCA2425" s="111"/>
      <c r="DCB2425" s="111"/>
      <c r="DCC2425" s="111"/>
      <c r="DCD2425" s="111"/>
      <c r="DCE2425" s="111"/>
      <c r="DCF2425" s="111"/>
      <c r="DCG2425" s="111"/>
      <c r="DCH2425" s="111"/>
      <c r="DCI2425" s="111"/>
      <c r="DCJ2425" s="111"/>
      <c r="DCK2425" s="111"/>
      <c r="DCL2425" s="111"/>
      <c r="DCM2425" s="111"/>
      <c r="DCN2425" s="111"/>
      <c r="DCO2425" s="111"/>
      <c r="DCP2425" s="111"/>
      <c r="DCQ2425" s="111"/>
      <c r="DCR2425" s="111"/>
      <c r="DCS2425" s="111"/>
      <c r="DCT2425" s="111"/>
      <c r="DCU2425" s="111"/>
      <c r="DCV2425" s="111"/>
      <c r="DCW2425" s="111"/>
      <c r="DCX2425" s="111"/>
      <c r="DCY2425" s="111"/>
      <c r="DCZ2425" s="111"/>
      <c r="DDA2425" s="111"/>
      <c r="DDB2425" s="111"/>
      <c r="DDC2425" s="111"/>
      <c r="DDD2425" s="111"/>
      <c r="DDE2425" s="111"/>
      <c r="DDF2425" s="111"/>
      <c r="DDG2425" s="111"/>
      <c r="DDH2425" s="111"/>
      <c r="DDI2425" s="111"/>
      <c r="DDJ2425" s="111"/>
      <c r="DDK2425" s="111"/>
      <c r="DDL2425" s="111"/>
      <c r="DDM2425" s="111"/>
      <c r="DDN2425" s="111"/>
      <c r="DDO2425" s="111"/>
      <c r="DDP2425" s="111"/>
      <c r="DDQ2425" s="111"/>
      <c r="DDR2425" s="111"/>
      <c r="DDS2425" s="111"/>
      <c r="DDT2425" s="111"/>
      <c r="DDU2425" s="111"/>
      <c r="DDV2425" s="111"/>
      <c r="DDW2425" s="111"/>
      <c r="DDX2425" s="111"/>
      <c r="DDY2425" s="111"/>
      <c r="DDZ2425" s="111"/>
      <c r="DEA2425" s="111"/>
      <c r="DEB2425" s="111"/>
      <c r="DEC2425" s="111"/>
      <c r="DED2425" s="111"/>
      <c r="DEE2425" s="111"/>
      <c r="DEF2425" s="111"/>
      <c r="DEG2425" s="111"/>
      <c r="DEH2425" s="111"/>
      <c r="DEI2425" s="111"/>
      <c r="DEJ2425" s="111"/>
      <c r="DEK2425" s="111"/>
      <c r="DEL2425" s="111"/>
      <c r="DEM2425" s="111"/>
      <c r="DEN2425" s="111"/>
      <c r="DEO2425" s="111"/>
      <c r="DEP2425" s="111"/>
      <c r="DEQ2425" s="111"/>
      <c r="DER2425" s="111"/>
      <c r="DES2425" s="111"/>
      <c r="DET2425" s="111"/>
      <c r="DEU2425" s="111"/>
      <c r="DEV2425" s="111"/>
      <c r="DEW2425" s="111"/>
      <c r="DEX2425" s="111"/>
      <c r="DEY2425" s="111"/>
      <c r="DEZ2425" s="111"/>
      <c r="DFA2425" s="111"/>
      <c r="DFB2425" s="111"/>
      <c r="DFC2425" s="111"/>
      <c r="DFD2425" s="111"/>
      <c r="DFE2425" s="111"/>
      <c r="DFF2425" s="111"/>
      <c r="DFG2425" s="111"/>
      <c r="DFH2425" s="111"/>
      <c r="DFI2425" s="111"/>
      <c r="DFJ2425" s="111"/>
      <c r="DFK2425" s="111"/>
      <c r="DFL2425" s="111"/>
      <c r="DFM2425" s="111"/>
      <c r="DFN2425" s="111"/>
      <c r="DFO2425" s="111"/>
      <c r="DFP2425" s="111"/>
      <c r="DFQ2425" s="111"/>
      <c r="DFR2425" s="111"/>
      <c r="DFS2425" s="111"/>
      <c r="DFT2425" s="111"/>
      <c r="DFU2425" s="111"/>
      <c r="DFV2425" s="111"/>
      <c r="DFW2425" s="111"/>
      <c r="DFX2425" s="111"/>
      <c r="DFY2425" s="111"/>
      <c r="DFZ2425" s="111"/>
      <c r="DGA2425" s="111"/>
      <c r="DGB2425" s="111"/>
      <c r="DGC2425" s="111"/>
      <c r="DGD2425" s="111"/>
      <c r="DGE2425" s="111"/>
      <c r="DGF2425" s="111"/>
      <c r="DGG2425" s="111"/>
      <c r="DGH2425" s="111"/>
      <c r="DGI2425" s="111"/>
      <c r="DGJ2425" s="111"/>
      <c r="DGK2425" s="111"/>
      <c r="DGL2425" s="111"/>
      <c r="DGM2425" s="111"/>
      <c r="DGN2425" s="111"/>
      <c r="DGO2425" s="111"/>
      <c r="DGP2425" s="111"/>
      <c r="DGQ2425" s="111"/>
      <c r="DGR2425" s="111"/>
      <c r="DGS2425" s="111"/>
      <c r="DGT2425" s="111"/>
      <c r="DGU2425" s="111"/>
      <c r="DGV2425" s="111"/>
      <c r="DGW2425" s="111"/>
      <c r="DGX2425" s="111"/>
      <c r="DGY2425" s="111"/>
      <c r="DGZ2425" s="111"/>
      <c r="DHA2425" s="111"/>
      <c r="DHB2425" s="111"/>
      <c r="DHC2425" s="111"/>
      <c r="DHD2425" s="111"/>
      <c r="DHE2425" s="111"/>
      <c r="DHF2425" s="111"/>
      <c r="DHG2425" s="111"/>
      <c r="DHH2425" s="111"/>
      <c r="DHI2425" s="111"/>
      <c r="DHJ2425" s="111"/>
      <c r="DHK2425" s="111"/>
      <c r="DHL2425" s="111"/>
      <c r="DHM2425" s="111"/>
      <c r="DHN2425" s="111"/>
      <c r="DHO2425" s="111"/>
      <c r="DHP2425" s="111"/>
      <c r="DHQ2425" s="111"/>
      <c r="DHR2425" s="111"/>
      <c r="DHS2425" s="111"/>
      <c r="DHT2425" s="111"/>
      <c r="DHU2425" s="111"/>
      <c r="DHV2425" s="111"/>
      <c r="DHW2425" s="111"/>
      <c r="DHX2425" s="111"/>
      <c r="DHY2425" s="111"/>
      <c r="DHZ2425" s="111"/>
      <c r="DIA2425" s="111"/>
      <c r="DIB2425" s="111"/>
      <c r="DIC2425" s="111"/>
      <c r="DID2425" s="111"/>
      <c r="DIE2425" s="111"/>
      <c r="DIF2425" s="111"/>
      <c r="DIG2425" s="111"/>
      <c r="DIH2425" s="111"/>
      <c r="DII2425" s="111"/>
      <c r="DIJ2425" s="111"/>
      <c r="DIK2425" s="111"/>
      <c r="DIL2425" s="111"/>
      <c r="DIM2425" s="111"/>
      <c r="DIN2425" s="111"/>
      <c r="DIO2425" s="111"/>
      <c r="DIP2425" s="111"/>
      <c r="DIQ2425" s="111"/>
      <c r="DIR2425" s="111"/>
      <c r="DIS2425" s="111"/>
      <c r="DIT2425" s="111"/>
      <c r="DIU2425" s="111"/>
      <c r="DIV2425" s="111"/>
      <c r="DIW2425" s="111"/>
      <c r="DIX2425" s="111"/>
      <c r="DIY2425" s="111"/>
      <c r="DIZ2425" s="111"/>
      <c r="DJA2425" s="111"/>
      <c r="DJB2425" s="111"/>
      <c r="DJC2425" s="111"/>
      <c r="DJD2425" s="111"/>
      <c r="DJE2425" s="111"/>
      <c r="DJF2425" s="111"/>
      <c r="DJG2425" s="111"/>
      <c r="DJH2425" s="111"/>
      <c r="DJI2425" s="111"/>
      <c r="DJJ2425" s="111"/>
      <c r="DJK2425" s="111"/>
      <c r="DJL2425" s="111"/>
      <c r="DJM2425" s="111"/>
      <c r="DJN2425" s="111"/>
      <c r="DJO2425" s="111"/>
      <c r="DJP2425" s="111"/>
      <c r="DJQ2425" s="111"/>
      <c r="DJR2425" s="111"/>
      <c r="DJS2425" s="111"/>
      <c r="DJT2425" s="111"/>
      <c r="DJU2425" s="111"/>
      <c r="DJV2425" s="111"/>
      <c r="DJW2425" s="111"/>
      <c r="DJX2425" s="111"/>
      <c r="DJY2425" s="111"/>
      <c r="DJZ2425" s="111"/>
      <c r="DKA2425" s="111"/>
      <c r="DKB2425" s="111"/>
      <c r="DKC2425" s="111"/>
      <c r="DKD2425" s="111"/>
      <c r="DKE2425" s="111"/>
      <c r="DKF2425" s="111"/>
      <c r="DKG2425" s="111"/>
      <c r="DKH2425" s="111"/>
      <c r="DKI2425" s="111"/>
      <c r="DKJ2425" s="111"/>
      <c r="DKK2425" s="111"/>
      <c r="DKL2425" s="111"/>
      <c r="DKM2425" s="111"/>
      <c r="DKN2425" s="111"/>
      <c r="DKO2425" s="111"/>
      <c r="DKP2425" s="111"/>
      <c r="DKQ2425" s="111"/>
      <c r="DKR2425" s="111"/>
      <c r="DKS2425" s="111"/>
      <c r="DKT2425" s="111"/>
      <c r="DKU2425" s="111"/>
      <c r="DKV2425" s="111"/>
      <c r="DKW2425" s="111"/>
      <c r="DKX2425" s="111"/>
      <c r="DKY2425" s="111"/>
      <c r="DKZ2425" s="111"/>
      <c r="DLA2425" s="111"/>
      <c r="DLB2425" s="111"/>
      <c r="DLC2425" s="111"/>
      <c r="DLD2425" s="111"/>
      <c r="DLE2425" s="111"/>
      <c r="DLF2425" s="111"/>
      <c r="DLG2425" s="111"/>
      <c r="DLH2425" s="111"/>
      <c r="DLI2425" s="111"/>
      <c r="DLJ2425" s="111"/>
      <c r="DLK2425" s="111"/>
      <c r="DLL2425" s="111"/>
      <c r="DLM2425" s="111"/>
      <c r="DLN2425" s="111"/>
      <c r="DLO2425" s="111"/>
      <c r="DLP2425" s="111"/>
      <c r="DLQ2425" s="111"/>
      <c r="DLR2425" s="111"/>
      <c r="DLS2425" s="111"/>
      <c r="DLT2425" s="111"/>
      <c r="DLU2425" s="111"/>
      <c r="DLV2425" s="111"/>
      <c r="DLW2425" s="111"/>
      <c r="DLX2425" s="111"/>
      <c r="DLY2425" s="111"/>
      <c r="DLZ2425" s="111"/>
      <c r="DMA2425" s="111"/>
      <c r="DMB2425" s="111"/>
      <c r="DMC2425" s="111"/>
      <c r="DMD2425" s="111"/>
      <c r="DME2425" s="111"/>
      <c r="DMF2425" s="111"/>
      <c r="DMG2425" s="111"/>
      <c r="DMH2425" s="111"/>
      <c r="DMI2425" s="111"/>
      <c r="DMJ2425" s="111"/>
      <c r="DMK2425" s="111"/>
      <c r="DML2425" s="111"/>
      <c r="DMM2425" s="111"/>
      <c r="DMN2425" s="111"/>
      <c r="DMO2425" s="111"/>
      <c r="DMP2425" s="111"/>
      <c r="DMQ2425" s="111"/>
      <c r="DMR2425" s="111"/>
      <c r="DMS2425" s="111"/>
      <c r="DMT2425" s="111"/>
      <c r="DMU2425" s="111"/>
      <c r="DMV2425" s="111"/>
      <c r="DMW2425" s="111"/>
      <c r="DMX2425" s="111"/>
      <c r="DMY2425" s="111"/>
      <c r="DMZ2425" s="111"/>
      <c r="DNA2425" s="111"/>
      <c r="DNB2425" s="111"/>
      <c r="DNC2425" s="111"/>
      <c r="DND2425" s="111"/>
      <c r="DNE2425" s="111"/>
      <c r="DNF2425" s="111"/>
      <c r="DNG2425" s="111"/>
      <c r="DNH2425" s="111"/>
      <c r="DNI2425" s="111"/>
      <c r="DNJ2425" s="111"/>
      <c r="DNK2425" s="111"/>
      <c r="DNL2425" s="111"/>
      <c r="DNM2425" s="111"/>
      <c r="DNN2425" s="111"/>
      <c r="DNO2425" s="111"/>
      <c r="DNP2425" s="111"/>
      <c r="DNQ2425" s="111"/>
      <c r="DNR2425" s="111"/>
      <c r="DNS2425" s="111"/>
      <c r="DNT2425" s="111"/>
      <c r="DNU2425" s="111"/>
      <c r="DNV2425" s="111"/>
      <c r="DNW2425" s="111"/>
      <c r="DNX2425" s="111"/>
      <c r="DNY2425" s="111"/>
      <c r="DNZ2425" s="111"/>
      <c r="DOA2425" s="111"/>
      <c r="DOB2425" s="111"/>
      <c r="DOC2425" s="111"/>
      <c r="DOD2425" s="111"/>
      <c r="DOE2425" s="111"/>
      <c r="DOF2425" s="111"/>
      <c r="DOG2425" s="111"/>
      <c r="DOH2425" s="111"/>
      <c r="DOI2425" s="111"/>
      <c r="DOJ2425" s="111"/>
      <c r="DOK2425" s="111"/>
      <c r="DOL2425" s="111"/>
      <c r="DOM2425" s="111"/>
      <c r="DON2425" s="111"/>
      <c r="DOO2425" s="111"/>
      <c r="DOP2425" s="111"/>
      <c r="DOQ2425" s="111"/>
      <c r="DOR2425" s="111"/>
      <c r="DOS2425" s="111"/>
      <c r="DOT2425" s="111"/>
      <c r="DOU2425" s="111"/>
      <c r="DOV2425" s="111"/>
      <c r="DOW2425" s="111"/>
      <c r="DOX2425" s="111"/>
      <c r="DOY2425" s="111"/>
      <c r="DOZ2425" s="111"/>
      <c r="DPA2425" s="111"/>
      <c r="DPB2425" s="111"/>
      <c r="DPC2425" s="111"/>
      <c r="DPD2425" s="111"/>
      <c r="DPE2425" s="111"/>
      <c r="DPF2425" s="111"/>
      <c r="DPG2425" s="111"/>
      <c r="DPH2425" s="111"/>
      <c r="DPI2425" s="111"/>
      <c r="DPJ2425" s="111"/>
      <c r="DPK2425" s="111"/>
      <c r="DPL2425" s="111"/>
      <c r="DPM2425" s="111"/>
      <c r="DPN2425" s="111"/>
      <c r="DPO2425" s="111"/>
      <c r="DPP2425" s="111"/>
      <c r="DPQ2425" s="111"/>
      <c r="DPR2425" s="111"/>
      <c r="DPS2425" s="111"/>
      <c r="DPT2425" s="111"/>
      <c r="DPU2425" s="111"/>
      <c r="DPV2425" s="111"/>
      <c r="DPW2425" s="111"/>
      <c r="DPX2425" s="111"/>
      <c r="DPY2425" s="111"/>
      <c r="DPZ2425" s="111"/>
      <c r="DQA2425" s="111"/>
      <c r="DQB2425" s="111"/>
      <c r="DQC2425" s="111"/>
      <c r="DQD2425" s="111"/>
      <c r="DQE2425" s="111"/>
      <c r="DQF2425" s="111"/>
      <c r="DQG2425" s="111"/>
      <c r="DQH2425" s="111"/>
      <c r="DQI2425" s="111"/>
      <c r="DQJ2425" s="111"/>
      <c r="DQK2425" s="111"/>
      <c r="DQL2425" s="111"/>
      <c r="DQM2425" s="111"/>
      <c r="DQN2425" s="111"/>
      <c r="DQO2425" s="111"/>
      <c r="DQP2425" s="111"/>
      <c r="DQQ2425" s="111"/>
      <c r="DQR2425" s="111"/>
      <c r="DQS2425" s="111"/>
      <c r="DQT2425" s="111"/>
      <c r="DQU2425" s="111"/>
      <c r="DQV2425" s="111"/>
      <c r="DQW2425" s="111"/>
      <c r="DQX2425" s="111"/>
      <c r="DQY2425" s="111"/>
      <c r="DQZ2425" s="111"/>
      <c r="DRA2425" s="111"/>
      <c r="DRB2425" s="111"/>
      <c r="DRC2425" s="111"/>
      <c r="DRD2425" s="111"/>
      <c r="DRE2425" s="111"/>
      <c r="DRF2425" s="111"/>
      <c r="DRG2425" s="111"/>
      <c r="DRH2425" s="111"/>
      <c r="DRI2425" s="111"/>
      <c r="DRJ2425" s="111"/>
      <c r="DRK2425" s="111"/>
      <c r="DRL2425" s="111"/>
      <c r="DRM2425" s="111"/>
      <c r="DRN2425" s="111"/>
      <c r="DRO2425" s="111"/>
      <c r="DRP2425" s="111"/>
      <c r="DRQ2425" s="111"/>
      <c r="DRR2425" s="111"/>
      <c r="DRS2425" s="111"/>
      <c r="DRT2425" s="111"/>
      <c r="DRU2425" s="111"/>
      <c r="DRV2425" s="111"/>
      <c r="DRW2425" s="111"/>
      <c r="DRX2425" s="111"/>
      <c r="DRY2425" s="111"/>
      <c r="DRZ2425" s="111"/>
      <c r="DSA2425" s="111"/>
      <c r="DSB2425" s="111"/>
      <c r="DSC2425" s="111"/>
      <c r="DSD2425" s="111"/>
      <c r="DSE2425" s="111"/>
      <c r="DSF2425" s="111"/>
      <c r="DSG2425" s="111"/>
      <c r="DSH2425" s="111"/>
      <c r="DSI2425" s="111"/>
      <c r="DSJ2425" s="111"/>
      <c r="DSK2425" s="111"/>
      <c r="DSL2425" s="111"/>
      <c r="DSM2425" s="111"/>
      <c r="DSN2425" s="111"/>
      <c r="DSO2425" s="111"/>
      <c r="DSP2425" s="111"/>
      <c r="DSQ2425" s="111"/>
      <c r="DSR2425" s="111"/>
      <c r="DSS2425" s="111"/>
      <c r="DST2425" s="111"/>
      <c r="DSU2425" s="111"/>
      <c r="DSV2425" s="111"/>
      <c r="DSW2425" s="111"/>
      <c r="DSX2425" s="111"/>
      <c r="DSY2425" s="111"/>
      <c r="DSZ2425" s="111"/>
      <c r="DTA2425" s="111"/>
      <c r="DTB2425" s="111"/>
      <c r="DTC2425" s="111"/>
      <c r="DTD2425" s="111"/>
      <c r="DTE2425" s="111"/>
      <c r="DTF2425" s="111"/>
      <c r="DTG2425" s="111"/>
      <c r="DTH2425" s="111"/>
      <c r="DTI2425" s="111"/>
      <c r="DTJ2425" s="111"/>
      <c r="DTK2425" s="111"/>
      <c r="DTL2425" s="111"/>
      <c r="DTM2425" s="111"/>
      <c r="DTN2425" s="111"/>
      <c r="DTO2425" s="111"/>
      <c r="DTP2425" s="111"/>
      <c r="DTQ2425" s="111"/>
      <c r="DTR2425" s="111"/>
      <c r="DTS2425" s="111"/>
      <c r="DTT2425" s="111"/>
      <c r="DTU2425" s="111"/>
      <c r="DTV2425" s="111"/>
      <c r="DTW2425" s="111"/>
      <c r="DTX2425" s="111"/>
      <c r="DTY2425" s="111"/>
      <c r="DTZ2425" s="111"/>
      <c r="DUA2425" s="111"/>
      <c r="DUB2425" s="111"/>
      <c r="DUC2425" s="111"/>
      <c r="DUD2425" s="111"/>
      <c r="DUE2425" s="111"/>
      <c r="DUF2425" s="111"/>
      <c r="DUG2425" s="111"/>
      <c r="DUH2425" s="111"/>
      <c r="DUI2425" s="111"/>
      <c r="DUJ2425" s="111"/>
      <c r="DUK2425" s="111"/>
      <c r="DUL2425" s="111"/>
      <c r="DUM2425" s="111"/>
      <c r="DUN2425" s="111"/>
      <c r="DUO2425" s="111"/>
      <c r="DUP2425" s="111"/>
      <c r="DUQ2425" s="111"/>
      <c r="DUR2425" s="111"/>
      <c r="DUS2425" s="111"/>
      <c r="DUT2425" s="111"/>
      <c r="DUU2425" s="111"/>
      <c r="DUV2425" s="111"/>
      <c r="DUW2425" s="111"/>
      <c r="DUX2425" s="111"/>
      <c r="DUY2425" s="111"/>
      <c r="DUZ2425" s="111"/>
      <c r="DVA2425" s="111"/>
      <c r="DVB2425" s="111"/>
      <c r="DVC2425" s="111"/>
      <c r="DVD2425" s="111"/>
      <c r="DVE2425" s="111"/>
      <c r="DVF2425" s="111"/>
      <c r="DVG2425" s="111"/>
      <c r="DVH2425" s="111"/>
      <c r="DVI2425" s="111"/>
      <c r="DVJ2425" s="111"/>
      <c r="DVK2425" s="111"/>
      <c r="DVL2425" s="111"/>
      <c r="DVM2425" s="111"/>
      <c r="DVN2425" s="111"/>
      <c r="DVO2425" s="111"/>
      <c r="DVP2425" s="111"/>
      <c r="DVQ2425" s="111"/>
      <c r="DVR2425" s="111"/>
      <c r="DVS2425" s="111"/>
      <c r="DVT2425" s="111"/>
      <c r="DVU2425" s="111"/>
      <c r="DVV2425" s="111"/>
      <c r="DVW2425" s="111"/>
      <c r="DVX2425" s="111"/>
      <c r="DVY2425" s="111"/>
      <c r="DVZ2425" s="111"/>
      <c r="DWA2425" s="111"/>
      <c r="DWB2425" s="111"/>
      <c r="DWC2425" s="111"/>
      <c r="DWD2425" s="111"/>
      <c r="DWE2425" s="111"/>
      <c r="DWF2425" s="111"/>
      <c r="DWG2425" s="111"/>
      <c r="DWH2425" s="111"/>
      <c r="DWI2425" s="111"/>
      <c r="DWJ2425" s="111"/>
      <c r="DWK2425" s="111"/>
      <c r="DWL2425" s="111"/>
      <c r="DWM2425" s="111"/>
      <c r="DWN2425" s="111"/>
      <c r="DWO2425" s="111"/>
      <c r="DWP2425" s="111"/>
      <c r="DWQ2425" s="111"/>
      <c r="DWR2425" s="111"/>
      <c r="DWS2425" s="111"/>
      <c r="DWT2425" s="111"/>
      <c r="DWU2425" s="111"/>
      <c r="DWV2425" s="111"/>
      <c r="DWW2425" s="111"/>
      <c r="DWX2425" s="111"/>
      <c r="DWY2425" s="111"/>
      <c r="DWZ2425" s="111"/>
      <c r="DXA2425" s="111"/>
      <c r="DXB2425" s="111"/>
      <c r="DXC2425" s="111"/>
      <c r="DXD2425" s="111"/>
      <c r="DXE2425" s="111"/>
      <c r="DXF2425" s="111"/>
      <c r="DXG2425" s="111"/>
      <c r="DXH2425" s="111"/>
      <c r="DXI2425" s="111"/>
      <c r="DXJ2425" s="111"/>
      <c r="DXK2425" s="111"/>
      <c r="DXL2425" s="111"/>
      <c r="DXM2425" s="111"/>
      <c r="DXN2425" s="111"/>
      <c r="DXO2425" s="111"/>
      <c r="DXP2425" s="111"/>
      <c r="DXQ2425" s="111"/>
      <c r="DXR2425" s="111"/>
      <c r="DXS2425" s="111"/>
      <c r="DXT2425" s="111"/>
      <c r="DXU2425" s="111"/>
      <c r="DXV2425" s="111"/>
      <c r="DXW2425" s="111"/>
      <c r="DXX2425" s="111"/>
      <c r="DXY2425" s="111"/>
      <c r="DXZ2425" s="111"/>
      <c r="DYA2425" s="111"/>
      <c r="DYB2425" s="111"/>
      <c r="DYC2425" s="111"/>
      <c r="DYD2425" s="111"/>
      <c r="DYE2425" s="111"/>
      <c r="DYF2425" s="111"/>
      <c r="DYG2425" s="111"/>
      <c r="DYH2425" s="111"/>
      <c r="DYI2425" s="111"/>
      <c r="DYJ2425" s="111"/>
      <c r="DYK2425" s="111"/>
      <c r="DYL2425" s="111"/>
      <c r="DYM2425" s="111"/>
      <c r="DYN2425" s="111"/>
      <c r="DYO2425" s="111"/>
      <c r="DYP2425" s="111"/>
      <c r="DYQ2425" s="111"/>
      <c r="DYR2425" s="111"/>
      <c r="DYS2425" s="111"/>
      <c r="DYT2425" s="111"/>
      <c r="DYU2425" s="111"/>
      <c r="DYV2425" s="111"/>
      <c r="DYW2425" s="111"/>
      <c r="DYX2425" s="111"/>
      <c r="DYY2425" s="111"/>
      <c r="DYZ2425" s="111"/>
      <c r="DZA2425" s="111"/>
      <c r="DZB2425" s="111"/>
      <c r="DZC2425" s="111"/>
      <c r="DZD2425" s="111"/>
      <c r="DZE2425" s="111"/>
      <c r="DZF2425" s="111"/>
      <c r="DZG2425" s="111"/>
      <c r="DZH2425" s="111"/>
      <c r="DZI2425" s="111"/>
      <c r="DZJ2425" s="111"/>
      <c r="DZK2425" s="111"/>
      <c r="DZL2425" s="111"/>
      <c r="DZM2425" s="111"/>
      <c r="DZN2425" s="111"/>
      <c r="DZO2425" s="111"/>
      <c r="DZP2425" s="111"/>
      <c r="DZQ2425" s="111"/>
      <c r="DZR2425" s="111"/>
      <c r="DZS2425" s="111"/>
      <c r="DZT2425" s="111"/>
      <c r="DZU2425" s="111"/>
      <c r="DZV2425" s="111"/>
      <c r="DZW2425" s="111"/>
      <c r="DZX2425" s="111"/>
      <c r="DZY2425" s="111"/>
      <c r="DZZ2425" s="111"/>
      <c r="EAA2425" s="111"/>
      <c r="EAB2425" s="111"/>
      <c r="EAC2425" s="111"/>
      <c r="EAD2425" s="111"/>
      <c r="EAE2425" s="111"/>
      <c r="EAF2425" s="111"/>
      <c r="EAG2425" s="111"/>
      <c r="EAH2425" s="111"/>
      <c r="EAI2425" s="111"/>
      <c r="EAJ2425" s="111"/>
      <c r="EAK2425" s="111"/>
      <c r="EAL2425" s="111"/>
      <c r="EAM2425" s="111"/>
      <c r="EAN2425" s="111"/>
      <c r="EAO2425" s="111"/>
      <c r="EAP2425" s="111"/>
      <c r="EAQ2425" s="111"/>
      <c r="EAR2425" s="111"/>
      <c r="EAS2425" s="111"/>
      <c r="EAT2425" s="111"/>
      <c r="EAU2425" s="111"/>
      <c r="EAV2425" s="111"/>
      <c r="EAW2425" s="111"/>
      <c r="EAX2425" s="111"/>
      <c r="EAY2425" s="111"/>
      <c r="EAZ2425" s="111"/>
      <c r="EBA2425" s="111"/>
      <c r="EBB2425" s="111"/>
      <c r="EBC2425" s="111"/>
      <c r="EBD2425" s="111"/>
      <c r="EBE2425" s="111"/>
      <c r="EBF2425" s="111"/>
      <c r="EBG2425" s="111"/>
      <c r="EBH2425" s="111"/>
      <c r="EBI2425" s="111"/>
      <c r="EBJ2425" s="111"/>
      <c r="EBK2425" s="111"/>
      <c r="EBL2425" s="111"/>
      <c r="EBM2425" s="111"/>
      <c r="EBN2425" s="111"/>
      <c r="EBO2425" s="111"/>
      <c r="EBP2425" s="111"/>
      <c r="EBQ2425" s="111"/>
      <c r="EBR2425" s="111"/>
      <c r="EBS2425" s="111"/>
      <c r="EBT2425" s="111"/>
      <c r="EBU2425" s="111"/>
      <c r="EBV2425" s="111"/>
      <c r="EBW2425" s="111"/>
      <c r="EBX2425" s="111"/>
      <c r="EBY2425" s="111"/>
      <c r="EBZ2425" s="111"/>
      <c r="ECA2425" s="111"/>
      <c r="ECB2425" s="111"/>
      <c r="ECC2425" s="111"/>
      <c r="ECD2425" s="111"/>
      <c r="ECE2425" s="111"/>
      <c r="ECF2425" s="111"/>
      <c r="ECG2425" s="111"/>
      <c r="ECH2425" s="111"/>
      <c r="ECI2425" s="111"/>
      <c r="ECJ2425" s="111"/>
      <c r="ECK2425" s="111"/>
      <c r="ECL2425" s="111"/>
      <c r="ECM2425" s="111"/>
      <c r="ECN2425" s="111"/>
      <c r="ECO2425" s="111"/>
      <c r="ECP2425" s="111"/>
      <c r="ECQ2425" s="111"/>
      <c r="ECR2425" s="111"/>
      <c r="ECS2425" s="111"/>
      <c r="ECT2425" s="111"/>
      <c r="ECU2425" s="111"/>
      <c r="ECV2425" s="111"/>
      <c r="ECW2425" s="111"/>
      <c r="ECX2425" s="111"/>
      <c r="ECY2425" s="111"/>
      <c r="ECZ2425" s="111"/>
      <c r="EDA2425" s="111"/>
      <c r="EDB2425" s="111"/>
      <c r="EDC2425" s="111"/>
      <c r="EDD2425" s="111"/>
      <c r="EDE2425" s="111"/>
      <c r="EDF2425" s="111"/>
      <c r="EDG2425" s="111"/>
      <c r="EDH2425" s="111"/>
      <c r="EDI2425" s="111"/>
      <c r="EDJ2425" s="111"/>
      <c r="EDK2425" s="111"/>
      <c r="EDL2425" s="111"/>
      <c r="EDM2425" s="111"/>
      <c r="EDN2425" s="111"/>
      <c r="EDO2425" s="111"/>
      <c r="EDP2425" s="111"/>
      <c r="EDQ2425" s="111"/>
      <c r="EDR2425" s="111"/>
      <c r="EDS2425" s="111"/>
      <c r="EDT2425" s="111"/>
      <c r="EDU2425" s="111"/>
      <c r="EDV2425" s="111"/>
      <c r="EDW2425" s="111"/>
      <c r="EDX2425" s="111"/>
      <c r="EDY2425" s="111"/>
      <c r="EDZ2425" s="111"/>
      <c r="EEA2425" s="111"/>
      <c r="EEB2425" s="111"/>
      <c r="EEC2425" s="111"/>
      <c r="EED2425" s="111"/>
      <c r="EEE2425" s="111"/>
      <c r="EEF2425" s="111"/>
      <c r="EEG2425" s="111"/>
      <c r="EEH2425" s="111"/>
      <c r="EEI2425" s="111"/>
      <c r="EEJ2425" s="111"/>
      <c r="EEK2425" s="111"/>
      <c r="EEL2425" s="111"/>
      <c r="EEM2425" s="111"/>
      <c r="EEN2425" s="111"/>
      <c r="EEO2425" s="111"/>
      <c r="EEP2425" s="111"/>
      <c r="EEQ2425" s="111"/>
      <c r="EER2425" s="111"/>
      <c r="EES2425" s="111"/>
      <c r="EET2425" s="111"/>
      <c r="EEU2425" s="111"/>
      <c r="EEV2425" s="111"/>
      <c r="EEW2425" s="111"/>
      <c r="EEX2425" s="111"/>
      <c r="EEY2425" s="111"/>
      <c r="EEZ2425" s="111"/>
      <c r="EFA2425" s="111"/>
      <c r="EFB2425" s="111"/>
      <c r="EFC2425" s="111"/>
      <c r="EFD2425" s="111"/>
      <c r="EFE2425" s="111"/>
      <c r="EFF2425" s="111"/>
      <c r="EFG2425" s="111"/>
      <c r="EFH2425" s="111"/>
      <c r="EFI2425" s="111"/>
      <c r="EFJ2425" s="111"/>
      <c r="EFK2425" s="111"/>
      <c r="EFL2425" s="111"/>
      <c r="EFM2425" s="111"/>
      <c r="EFN2425" s="111"/>
      <c r="EFO2425" s="111"/>
      <c r="EFP2425" s="111"/>
      <c r="EFQ2425" s="111"/>
      <c r="EFR2425" s="111"/>
      <c r="EFS2425" s="111"/>
      <c r="EFT2425" s="111"/>
      <c r="EFU2425" s="111"/>
      <c r="EFV2425" s="111"/>
      <c r="EFW2425" s="111"/>
      <c r="EFX2425" s="111"/>
      <c r="EFY2425" s="111"/>
      <c r="EFZ2425" s="111"/>
      <c r="EGA2425" s="111"/>
      <c r="EGB2425" s="111"/>
      <c r="EGC2425" s="111"/>
      <c r="EGD2425" s="111"/>
      <c r="EGE2425" s="111"/>
      <c r="EGF2425" s="111"/>
      <c r="EGG2425" s="111"/>
      <c r="EGH2425" s="111"/>
      <c r="EGI2425" s="111"/>
      <c r="EGJ2425" s="111"/>
      <c r="EGK2425" s="111"/>
      <c r="EGL2425" s="111"/>
      <c r="EGM2425" s="111"/>
      <c r="EGN2425" s="111"/>
      <c r="EGO2425" s="111"/>
      <c r="EGP2425" s="111"/>
      <c r="EGQ2425" s="111"/>
      <c r="EGR2425" s="111"/>
      <c r="EGS2425" s="111"/>
      <c r="EGT2425" s="111"/>
      <c r="EGU2425" s="111"/>
      <c r="EGV2425" s="111"/>
      <c r="EGW2425" s="111"/>
      <c r="EGX2425" s="111"/>
      <c r="EGY2425" s="111"/>
      <c r="EGZ2425" s="111"/>
      <c r="EHA2425" s="111"/>
      <c r="EHB2425" s="111"/>
      <c r="EHC2425" s="111"/>
      <c r="EHD2425" s="111"/>
      <c r="EHE2425" s="111"/>
      <c r="EHF2425" s="111"/>
      <c r="EHG2425" s="111"/>
      <c r="EHH2425" s="111"/>
      <c r="EHI2425" s="111"/>
      <c r="EHJ2425" s="111"/>
      <c r="EHK2425" s="111"/>
      <c r="EHL2425" s="111"/>
      <c r="EHM2425" s="111"/>
      <c r="EHN2425" s="111"/>
      <c r="EHO2425" s="111"/>
      <c r="EHP2425" s="111"/>
      <c r="EHQ2425" s="111"/>
      <c r="EHR2425" s="111"/>
      <c r="EHS2425" s="111"/>
      <c r="EHT2425" s="111"/>
      <c r="EHU2425" s="111"/>
      <c r="EHV2425" s="111"/>
      <c r="EHW2425" s="111"/>
      <c r="EHX2425" s="111"/>
      <c r="EHY2425" s="111"/>
      <c r="EHZ2425" s="111"/>
      <c r="EIA2425" s="111"/>
      <c r="EIB2425" s="111"/>
      <c r="EIC2425" s="111"/>
      <c r="EID2425" s="111"/>
      <c r="EIE2425" s="111"/>
      <c r="EIF2425" s="111"/>
      <c r="EIG2425" s="111"/>
      <c r="EIH2425" s="111"/>
      <c r="EII2425" s="111"/>
      <c r="EIJ2425" s="111"/>
      <c r="EIK2425" s="111"/>
      <c r="EIL2425" s="111"/>
      <c r="EIM2425" s="111"/>
      <c r="EIN2425" s="111"/>
      <c r="EIO2425" s="111"/>
      <c r="EIP2425" s="111"/>
      <c r="EIQ2425" s="111"/>
      <c r="EIR2425" s="111"/>
      <c r="EIS2425" s="111"/>
      <c r="EIT2425" s="111"/>
      <c r="EIU2425" s="111"/>
      <c r="EIV2425" s="111"/>
      <c r="EIW2425" s="111"/>
      <c r="EIX2425" s="111"/>
      <c r="EIY2425" s="111"/>
      <c r="EIZ2425" s="111"/>
      <c r="EJA2425" s="111"/>
      <c r="EJB2425" s="111"/>
      <c r="EJC2425" s="111"/>
      <c r="EJD2425" s="111"/>
      <c r="EJE2425" s="111"/>
      <c r="EJF2425" s="111"/>
      <c r="EJG2425" s="111"/>
      <c r="EJH2425" s="111"/>
      <c r="EJI2425" s="111"/>
      <c r="EJJ2425" s="111"/>
      <c r="EJK2425" s="111"/>
      <c r="EJL2425" s="111"/>
      <c r="EJM2425" s="111"/>
      <c r="EJN2425" s="111"/>
      <c r="EJO2425" s="111"/>
      <c r="EJP2425" s="111"/>
      <c r="EJQ2425" s="111"/>
      <c r="EJR2425" s="111"/>
      <c r="EJS2425" s="111"/>
      <c r="EJT2425" s="111"/>
      <c r="EJU2425" s="111"/>
      <c r="EJV2425" s="111"/>
      <c r="EJW2425" s="111"/>
      <c r="EJX2425" s="111"/>
      <c r="EJY2425" s="111"/>
      <c r="EJZ2425" s="111"/>
      <c r="EKA2425" s="111"/>
      <c r="EKB2425" s="111"/>
      <c r="EKC2425" s="111"/>
      <c r="EKD2425" s="111"/>
      <c r="EKE2425" s="111"/>
      <c r="EKF2425" s="111"/>
      <c r="EKG2425" s="111"/>
      <c r="EKH2425" s="111"/>
      <c r="EKI2425" s="111"/>
      <c r="EKJ2425" s="111"/>
      <c r="EKK2425" s="111"/>
      <c r="EKL2425" s="111"/>
      <c r="EKM2425" s="111"/>
      <c r="EKN2425" s="111"/>
      <c r="EKO2425" s="111"/>
      <c r="EKP2425" s="111"/>
      <c r="EKQ2425" s="111"/>
      <c r="EKR2425" s="111"/>
      <c r="EKS2425" s="111"/>
      <c r="EKT2425" s="111"/>
      <c r="EKU2425" s="111"/>
      <c r="EKV2425" s="111"/>
      <c r="EKW2425" s="111"/>
      <c r="EKX2425" s="111"/>
      <c r="EKY2425" s="111"/>
      <c r="EKZ2425" s="111"/>
      <c r="ELA2425" s="111"/>
      <c r="ELB2425" s="111"/>
      <c r="ELC2425" s="111"/>
      <c r="ELD2425" s="111"/>
      <c r="ELE2425" s="111"/>
      <c r="ELF2425" s="111"/>
      <c r="ELG2425" s="111"/>
      <c r="ELH2425" s="111"/>
      <c r="ELI2425" s="111"/>
      <c r="ELJ2425" s="111"/>
      <c r="ELK2425" s="111"/>
      <c r="ELL2425" s="111"/>
      <c r="ELM2425" s="111"/>
      <c r="ELN2425" s="111"/>
      <c r="ELO2425" s="111"/>
      <c r="ELP2425" s="111"/>
      <c r="ELQ2425" s="111"/>
      <c r="ELR2425" s="111"/>
      <c r="ELS2425" s="111"/>
      <c r="ELT2425" s="111"/>
      <c r="ELU2425" s="111"/>
      <c r="ELV2425" s="111"/>
      <c r="ELW2425" s="111"/>
      <c r="ELX2425" s="111"/>
      <c r="ELY2425" s="111"/>
      <c r="ELZ2425" s="111"/>
      <c r="EMA2425" s="111"/>
      <c r="EMB2425" s="111"/>
      <c r="EMC2425" s="111"/>
      <c r="EMD2425" s="111"/>
      <c r="EME2425" s="111"/>
      <c r="EMF2425" s="111"/>
      <c r="EMG2425" s="111"/>
      <c r="EMH2425" s="111"/>
      <c r="EMI2425" s="111"/>
      <c r="EMJ2425" s="111"/>
      <c r="EMK2425" s="111"/>
      <c r="EML2425" s="111"/>
      <c r="EMM2425" s="111"/>
      <c r="EMN2425" s="111"/>
      <c r="EMO2425" s="111"/>
      <c r="EMP2425" s="111"/>
      <c r="EMQ2425" s="111"/>
      <c r="EMR2425" s="111"/>
      <c r="EMS2425" s="111"/>
      <c r="EMT2425" s="111"/>
      <c r="EMU2425" s="111"/>
      <c r="EMV2425" s="111"/>
      <c r="EMW2425" s="111"/>
      <c r="EMX2425" s="111"/>
      <c r="EMY2425" s="111"/>
      <c r="EMZ2425" s="111"/>
      <c r="ENA2425" s="111"/>
      <c r="ENB2425" s="111"/>
      <c r="ENC2425" s="111"/>
      <c r="END2425" s="111"/>
      <c r="ENE2425" s="111"/>
      <c r="ENF2425" s="111"/>
      <c r="ENG2425" s="111"/>
      <c r="ENH2425" s="111"/>
      <c r="ENI2425" s="111"/>
      <c r="ENJ2425" s="111"/>
      <c r="ENK2425" s="111"/>
      <c r="ENL2425" s="111"/>
      <c r="ENM2425" s="111"/>
      <c r="ENN2425" s="111"/>
      <c r="ENO2425" s="111"/>
      <c r="ENP2425" s="111"/>
      <c r="ENQ2425" s="111"/>
      <c r="ENR2425" s="111"/>
      <c r="ENS2425" s="111"/>
      <c r="ENT2425" s="111"/>
      <c r="ENU2425" s="111"/>
      <c r="ENV2425" s="111"/>
      <c r="ENW2425" s="111"/>
      <c r="ENX2425" s="111"/>
      <c r="ENY2425" s="111"/>
      <c r="ENZ2425" s="111"/>
      <c r="EOA2425" s="111"/>
      <c r="EOB2425" s="111"/>
      <c r="EOC2425" s="111"/>
      <c r="EOD2425" s="111"/>
      <c r="EOE2425" s="111"/>
      <c r="EOF2425" s="111"/>
      <c r="EOG2425" s="111"/>
      <c r="EOH2425" s="111"/>
      <c r="EOI2425" s="111"/>
      <c r="EOJ2425" s="111"/>
      <c r="EOK2425" s="111"/>
      <c r="EOL2425" s="111"/>
      <c r="EOM2425" s="111"/>
      <c r="EON2425" s="111"/>
      <c r="EOO2425" s="111"/>
      <c r="EOP2425" s="111"/>
      <c r="EOQ2425" s="111"/>
      <c r="EOR2425" s="111"/>
      <c r="EOS2425" s="111"/>
      <c r="EOT2425" s="111"/>
      <c r="EOU2425" s="111"/>
      <c r="EOV2425" s="111"/>
      <c r="EOW2425" s="111"/>
      <c r="EOX2425" s="111"/>
      <c r="EOY2425" s="111"/>
      <c r="EOZ2425" s="111"/>
      <c r="EPA2425" s="111"/>
      <c r="EPB2425" s="111"/>
      <c r="EPC2425" s="111"/>
      <c r="EPD2425" s="111"/>
      <c r="EPE2425" s="111"/>
      <c r="EPF2425" s="111"/>
      <c r="EPG2425" s="111"/>
      <c r="EPH2425" s="111"/>
      <c r="EPI2425" s="111"/>
      <c r="EPJ2425" s="111"/>
      <c r="EPK2425" s="111"/>
      <c r="EPL2425" s="111"/>
      <c r="EPM2425" s="111"/>
      <c r="EPN2425" s="111"/>
      <c r="EPO2425" s="111"/>
      <c r="EPP2425" s="111"/>
      <c r="EPQ2425" s="111"/>
      <c r="EPR2425" s="111"/>
      <c r="EPS2425" s="111"/>
      <c r="EPT2425" s="111"/>
      <c r="EPU2425" s="111"/>
      <c r="EPV2425" s="111"/>
      <c r="EPW2425" s="111"/>
      <c r="EPX2425" s="111"/>
      <c r="EPY2425" s="111"/>
      <c r="EPZ2425" s="111"/>
      <c r="EQA2425" s="111"/>
      <c r="EQB2425" s="111"/>
      <c r="EQC2425" s="111"/>
      <c r="EQD2425" s="111"/>
      <c r="EQE2425" s="111"/>
      <c r="EQF2425" s="111"/>
      <c r="EQG2425" s="111"/>
      <c r="EQH2425" s="111"/>
      <c r="EQI2425" s="111"/>
      <c r="EQJ2425" s="111"/>
      <c r="EQK2425" s="111"/>
      <c r="EQL2425" s="111"/>
      <c r="EQM2425" s="111"/>
      <c r="EQN2425" s="111"/>
      <c r="EQO2425" s="111"/>
      <c r="EQP2425" s="111"/>
      <c r="EQQ2425" s="111"/>
      <c r="EQR2425" s="111"/>
      <c r="EQS2425" s="111"/>
      <c r="EQT2425" s="111"/>
      <c r="EQU2425" s="111"/>
      <c r="EQV2425" s="111"/>
      <c r="EQW2425" s="111"/>
      <c r="EQX2425" s="111"/>
      <c r="EQY2425" s="111"/>
      <c r="EQZ2425" s="111"/>
      <c r="ERA2425" s="111"/>
      <c r="ERB2425" s="111"/>
      <c r="ERC2425" s="111"/>
      <c r="ERD2425" s="111"/>
      <c r="ERE2425" s="111"/>
      <c r="ERF2425" s="111"/>
      <c r="ERG2425" s="111"/>
      <c r="ERH2425" s="111"/>
      <c r="ERI2425" s="111"/>
      <c r="ERJ2425" s="111"/>
      <c r="ERK2425" s="111"/>
      <c r="ERL2425" s="111"/>
      <c r="ERM2425" s="111"/>
      <c r="ERN2425" s="111"/>
      <c r="ERO2425" s="111"/>
      <c r="ERP2425" s="111"/>
      <c r="ERQ2425" s="111"/>
      <c r="ERR2425" s="111"/>
      <c r="ERS2425" s="111"/>
      <c r="ERT2425" s="111"/>
      <c r="ERU2425" s="111"/>
      <c r="ERV2425" s="111"/>
      <c r="ERW2425" s="111"/>
      <c r="ERX2425" s="111"/>
      <c r="ERY2425" s="111"/>
      <c r="ERZ2425" s="111"/>
      <c r="ESA2425" s="111"/>
      <c r="ESB2425" s="111"/>
      <c r="ESC2425" s="111"/>
      <c r="ESD2425" s="111"/>
      <c r="ESE2425" s="111"/>
      <c r="ESF2425" s="111"/>
      <c r="ESG2425" s="111"/>
      <c r="ESH2425" s="111"/>
      <c r="ESI2425" s="111"/>
      <c r="ESJ2425" s="111"/>
      <c r="ESK2425" s="111"/>
      <c r="ESL2425" s="111"/>
      <c r="ESM2425" s="111"/>
      <c r="ESN2425" s="111"/>
      <c r="ESO2425" s="111"/>
      <c r="ESP2425" s="111"/>
      <c r="ESQ2425" s="111"/>
      <c r="ESR2425" s="111"/>
      <c r="ESS2425" s="111"/>
      <c r="EST2425" s="111"/>
      <c r="ESU2425" s="111"/>
      <c r="ESV2425" s="111"/>
      <c r="ESW2425" s="111"/>
      <c r="ESX2425" s="111"/>
      <c r="ESY2425" s="111"/>
      <c r="ESZ2425" s="111"/>
      <c r="ETA2425" s="111"/>
      <c r="ETB2425" s="111"/>
      <c r="ETC2425" s="111"/>
      <c r="ETD2425" s="111"/>
      <c r="ETE2425" s="111"/>
      <c r="ETF2425" s="111"/>
      <c r="ETG2425" s="111"/>
      <c r="ETH2425" s="111"/>
      <c r="ETI2425" s="111"/>
      <c r="ETJ2425" s="111"/>
      <c r="ETK2425" s="111"/>
      <c r="ETL2425" s="111"/>
      <c r="ETM2425" s="111"/>
      <c r="ETN2425" s="111"/>
      <c r="ETO2425" s="111"/>
      <c r="ETP2425" s="111"/>
      <c r="ETQ2425" s="111"/>
      <c r="ETR2425" s="111"/>
      <c r="ETS2425" s="111"/>
      <c r="ETT2425" s="111"/>
      <c r="ETU2425" s="111"/>
      <c r="ETV2425" s="111"/>
      <c r="ETW2425" s="111"/>
      <c r="ETX2425" s="111"/>
      <c r="ETY2425" s="111"/>
      <c r="ETZ2425" s="111"/>
      <c r="EUA2425" s="111"/>
      <c r="EUB2425" s="111"/>
      <c r="EUC2425" s="111"/>
      <c r="EUD2425" s="111"/>
      <c r="EUE2425" s="111"/>
      <c r="EUF2425" s="111"/>
      <c r="EUG2425" s="111"/>
      <c r="EUH2425" s="111"/>
      <c r="EUI2425" s="111"/>
      <c r="EUJ2425" s="111"/>
      <c r="EUK2425" s="111"/>
      <c r="EUL2425" s="111"/>
      <c r="EUM2425" s="111"/>
      <c r="EUN2425" s="111"/>
      <c r="EUO2425" s="111"/>
      <c r="EUP2425" s="111"/>
      <c r="EUQ2425" s="111"/>
      <c r="EUR2425" s="111"/>
      <c r="EUS2425" s="111"/>
      <c r="EUT2425" s="111"/>
      <c r="EUU2425" s="111"/>
      <c r="EUV2425" s="111"/>
      <c r="EUW2425" s="111"/>
      <c r="EUX2425" s="111"/>
      <c r="EUY2425" s="111"/>
      <c r="EUZ2425" s="111"/>
      <c r="EVA2425" s="111"/>
      <c r="EVB2425" s="111"/>
      <c r="EVC2425" s="111"/>
      <c r="EVD2425" s="111"/>
      <c r="EVE2425" s="111"/>
      <c r="EVF2425" s="111"/>
      <c r="EVG2425" s="111"/>
      <c r="EVH2425" s="111"/>
      <c r="EVI2425" s="111"/>
      <c r="EVJ2425" s="111"/>
      <c r="EVK2425" s="111"/>
      <c r="EVL2425" s="111"/>
      <c r="EVM2425" s="111"/>
      <c r="EVN2425" s="111"/>
      <c r="EVO2425" s="111"/>
      <c r="EVP2425" s="111"/>
      <c r="EVQ2425" s="111"/>
      <c r="EVR2425" s="111"/>
      <c r="EVS2425" s="111"/>
      <c r="EVT2425" s="111"/>
      <c r="EVU2425" s="111"/>
      <c r="EVV2425" s="111"/>
      <c r="EVW2425" s="111"/>
      <c r="EVX2425" s="111"/>
      <c r="EVY2425" s="111"/>
      <c r="EVZ2425" s="111"/>
      <c r="EWA2425" s="111"/>
      <c r="EWB2425" s="111"/>
      <c r="EWC2425" s="111"/>
      <c r="EWD2425" s="111"/>
      <c r="EWE2425" s="111"/>
      <c r="EWF2425" s="111"/>
      <c r="EWG2425" s="111"/>
      <c r="EWH2425" s="111"/>
      <c r="EWI2425" s="111"/>
      <c r="EWJ2425" s="111"/>
      <c r="EWK2425" s="111"/>
      <c r="EWL2425" s="111"/>
      <c r="EWM2425" s="111"/>
      <c r="EWN2425" s="111"/>
      <c r="EWO2425" s="111"/>
      <c r="EWP2425" s="111"/>
      <c r="EWQ2425" s="111"/>
      <c r="EWR2425" s="111"/>
      <c r="EWS2425" s="111"/>
      <c r="EWT2425" s="111"/>
      <c r="EWU2425" s="111"/>
      <c r="EWV2425" s="111"/>
      <c r="EWW2425" s="111"/>
      <c r="EWX2425" s="111"/>
      <c r="EWY2425" s="111"/>
      <c r="EWZ2425" s="111"/>
      <c r="EXA2425" s="111"/>
      <c r="EXB2425" s="111"/>
      <c r="EXC2425" s="111"/>
      <c r="EXD2425" s="111"/>
      <c r="EXE2425" s="111"/>
      <c r="EXF2425" s="111"/>
      <c r="EXG2425" s="111"/>
      <c r="EXH2425" s="111"/>
      <c r="EXI2425" s="111"/>
      <c r="EXJ2425" s="111"/>
      <c r="EXK2425" s="111"/>
      <c r="EXL2425" s="111"/>
      <c r="EXM2425" s="111"/>
      <c r="EXN2425" s="111"/>
      <c r="EXO2425" s="111"/>
      <c r="EXP2425" s="111"/>
      <c r="EXQ2425" s="111"/>
      <c r="EXR2425" s="111"/>
      <c r="EXS2425" s="111"/>
      <c r="EXT2425" s="111"/>
      <c r="EXU2425" s="111"/>
      <c r="EXV2425" s="111"/>
      <c r="EXW2425" s="111"/>
      <c r="EXX2425" s="111"/>
      <c r="EXY2425" s="111"/>
      <c r="EXZ2425" s="111"/>
      <c r="EYA2425" s="111"/>
      <c r="EYB2425" s="111"/>
      <c r="EYC2425" s="111"/>
      <c r="EYD2425" s="111"/>
      <c r="EYE2425" s="111"/>
      <c r="EYF2425" s="111"/>
      <c r="EYG2425" s="111"/>
      <c r="EYH2425" s="111"/>
      <c r="EYI2425" s="111"/>
      <c r="EYJ2425" s="111"/>
      <c r="EYK2425" s="111"/>
      <c r="EYL2425" s="111"/>
      <c r="EYM2425" s="111"/>
      <c r="EYN2425" s="111"/>
      <c r="EYO2425" s="111"/>
      <c r="EYP2425" s="111"/>
      <c r="EYQ2425" s="111"/>
      <c r="EYR2425" s="111"/>
      <c r="EYS2425" s="111"/>
      <c r="EYT2425" s="111"/>
      <c r="EYU2425" s="111"/>
      <c r="EYV2425" s="111"/>
      <c r="EYW2425" s="111"/>
      <c r="EYX2425" s="111"/>
      <c r="EYY2425" s="111"/>
      <c r="EYZ2425" s="111"/>
      <c r="EZA2425" s="111"/>
      <c r="EZB2425" s="111"/>
      <c r="EZC2425" s="111"/>
      <c r="EZD2425" s="111"/>
      <c r="EZE2425" s="111"/>
      <c r="EZF2425" s="111"/>
      <c r="EZG2425" s="111"/>
      <c r="EZH2425" s="111"/>
      <c r="EZI2425" s="111"/>
      <c r="EZJ2425" s="111"/>
      <c r="EZK2425" s="111"/>
      <c r="EZL2425" s="111"/>
      <c r="EZM2425" s="111"/>
      <c r="EZN2425" s="111"/>
      <c r="EZO2425" s="111"/>
      <c r="EZP2425" s="111"/>
      <c r="EZQ2425" s="111"/>
      <c r="EZR2425" s="111"/>
      <c r="EZS2425" s="111"/>
      <c r="EZT2425" s="111"/>
      <c r="EZU2425" s="111"/>
      <c r="EZV2425" s="111"/>
      <c r="EZW2425" s="111"/>
      <c r="EZX2425" s="111"/>
      <c r="EZY2425" s="111"/>
      <c r="EZZ2425" s="111"/>
      <c r="FAA2425" s="111"/>
      <c r="FAB2425" s="111"/>
      <c r="FAC2425" s="111"/>
      <c r="FAD2425" s="111"/>
      <c r="FAE2425" s="111"/>
      <c r="FAF2425" s="111"/>
      <c r="FAG2425" s="111"/>
      <c r="FAH2425" s="111"/>
      <c r="FAI2425" s="111"/>
      <c r="FAJ2425" s="111"/>
      <c r="FAK2425" s="111"/>
      <c r="FAL2425" s="111"/>
      <c r="FAM2425" s="111"/>
      <c r="FAN2425" s="111"/>
      <c r="FAO2425" s="111"/>
      <c r="FAP2425" s="111"/>
      <c r="FAQ2425" s="111"/>
      <c r="FAR2425" s="111"/>
      <c r="FAS2425" s="111"/>
      <c r="FAT2425" s="111"/>
      <c r="FAU2425" s="111"/>
      <c r="FAV2425" s="111"/>
      <c r="FAW2425" s="111"/>
      <c r="FAX2425" s="111"/>
      <c r="FAY2425" s="111"/>
      <c r="FAZ2425" s="111"/>
      <c r="FBA2425" s="111"/>
      <c r="FBB2425" s="111"/>
      <c r="FBC2425" s="111"/>
      <c r="FBD2425" s="111"/>
      <c r="FBE2425" s="111"/>
      <c r="FBF2425" s="111"/>
      <c r="FBG2425" s="111"/>
      <c r="FBH2425" s="111"/>
      <c r="FBI2425" s="111"/>
      <c r="FBJ2425" s="111"/>
      <c r="FBK2425" s="111"/>
      <c r="FBL2425" s="111"/>
      <c r="FBM2425" s="111"/>
      <c r="FBN2425" s="111"/>
      <c r="FBO2425" s="111"/>
      <c r="FBP2425" s="111"/>
      <c r="FBQ2425" s="111"/>
      <c r="FBR2425" s="111"/>
      <c r="FBS2425" s="111"/>
      <c r="FBT2425" s="111"/>
      <c r="FBU2425" s="111"/>
      <c r="FBV2425" s="111"/>
      <c r="FBW2425" s="111"/>
      <c r="FBX2425" s="111"/>
      <c r="FBY2425" s="111"/>
      <c r="FBZ2425" s="111"/>
      <c r="FCA2425" s="111"/>
      <c r="FCB2425" s="111"/>
      <c r="FCC2425" s="111"/>
      <c r="FCD2425" s="111"/>
      <c r="FCE2425" s="111"/>
      <c r="FCF2425" s="111"/>
      <c r="FCG2425" s="111"/>
      <c r="FCH2425" s="111"/>
      <c r="FCI2425" s="111"/>
      <c r="FCJ2425" s="111"/>
      <c r="FCK2425" s="111"/>
      <c r="FCL2425" s="111"/>
      <c r="FCM2425" s="111"/>
      <c r="FCN2425" s="111"/>
      <c r="FCO2425" s="111"/>
      <c r="FCP2425" s="111"/>
      <c r="FCQ2425" s="111"/>
      <c r="FCR2425" s="111"/>
      <c r="FCS2425" s="111"/>
      <c r="FCT2425" s="111"/>
      <c r="FCU2425" s="111"/>
      <c r="FCV2425" s="111"/>
      <c r="FCW2425" s="111"/>
      <c r="FCX2425" s="111"/>
      <c r="FCY2425" s="111"/>
      <c r="FCZ2425" s="111"/>
      <c r="FDA2425" s="111"/>
      <c r="FDB2425" s="111"/>
      <c r="FDC2425" s="111"/>
      <c r="FDD2425" s="111"/>
      <c r="FDE2425" s="111"/>
      <c r="FDF2425" s="111"/>
      <c r="FDG2425" s="111"/>
      <c r="FDH2425" s="111"/>
      <c r="FDI2425" s="111"/>
      <c r="FDJ2425" s="111"/>
      <c r="FDK2425" s="111"/>
      <c r="FDL2425" s="111"/>
      <c r="FDM2425" s="111"/>
      <c r="FDN2425" s="111"/>
      <c r="FDO2425" s="111"/>
      <c r="FDP2425" s="111"/>
      <c r="FDQ2425" s="111"/>
      <c r="FDR2425" s="111"/>
      <c r="FDS2425" s="111"/>
      <c r="FDT2425" s="111"/>
      <c r="FDU2425" s="111"/>
      <c r="FDV2425" s="111"/>
      <c r="FDW2425" s="111"/>
      <c r="FDX2425" s="111"/>
      <c r="FDY2425" s="111"/>
      <c r="FDZ2425" s="111"/>
      <c r="FEA2425" s="111"/>
      <c r="FEB2425" s="111"/>
      <c r="FEC2425" s="111"/>
      <c r="FED2425" s="111"/>
      <c r="FEE2425" s="111"/>
      <c r="FEF2425" s="111"/>
      <c r="FEG2425" s="111"/>
      <c r="FEH2425" s="111"/>
      <c r="FEI2425" s="111"/>
      <c r="FEJ2425" s="111"/>
      <c r="FEK2425" s="111"/>
      <c r="FEL2425" s="111"/>
      <c r="FEM2425" s="111"/>
      <c r="FEN2425" s="111"/>
      <c r="FEO2425" s="111"/>
      <c r="FEP2425" s="111"/>
      <c r="FEQ2425" s="111"/>
      <c r="FER2425" s="111"/>
      <c r="FES2425" s="111"/>
      <c r="FET2425" s="111"/>
      <c r="FEU2425" s="111"/>
      <c r="FEV2425" s="111"/>
      <c r="FEW2425" s="111"/>
      <c r="FEX2425" s="111"/>
      <c r="FEY2425" s="111"/>
      <c r="FEZ2425" s="111"/>
      <c r="FFA2425" s="111"/>
      <c r="FFB2425" s="111"/>
      <c r="FFC2425" s="111"/>
      <c r="FFD2425" s="111"/>
      <c r="FFE2425" s="111"/>
      <c r="FFF2425" s="111"/>
      <c r="FFG2425" s="111"/>
      <c r="FFH2425" s="111"/>
      <c r="FFI2425" s="111"/>
      <c r="FFJ2425" s="111"/>
      <c r="FFK2425" s="111"/>
      <c r="FFL2425" s="111"/>
      <c r="FFM2425" s="111"/>
      <c r="FFN2425" s="111"/>
      <c r="FFO2425" s="111"/>
      <c r="FFP2425" s="111"/>
      <c r="FFQ2425" s="111"/>
      <c r="FFR2425" s="111"/>
      <c r="FFS2425" s="111"/>
      <c r="FFT2425" s="111"/>
      <c r="FFU2425" s="111"/>
      <c r="FFV2425" s="111"/>
      <c r="FFW2425" s="111"/>
      <c r="FFX2425" s="111"/>
      <c r="FFY2425" s="111"/>
      <c r="FFZ2425" s="111"/>
      <c r="FGA2425" s="111"/>
      <c r="FGB2425" s="111"/>
      <c r="FGC2425" s="111"/>
      <c r="FGD2425" s="111"/>
      <c r="FGE2425" s="111"/>
      <c r="FGF2425" s="111"/>
      <c r="FGG2425" s="111"/>
      <c r="FGH2425" s="111"/>
      <c r="FGI2425" s="111"/>
      <c r="FGJ2425" s="111"/>
      <c r="FGK2425" s="111"/>
      <c r="FGL2425" s="111"/>
      <c r="FGM2425" s="111"/>
      <c r="FGN2425" s="111"/>
      <c r="FGO2425" s="111"/>
      <c r="FGP2425" s="111"/>
      <c r="FGQ2425" s="111"/>
      <c r="FGR2425" s="111"/>
      <c r="FGS2425" s="111"/>
      <c r="FGT2425" s="111"/>
      <c r="FGU2425" s="111"/>
      <c r="FGV2425" s="111"/>
      <c r="FGW2425" s="111"/>
      <c r="FGX2425" s="111"/>
      <c r="FGY2425" s="111"/>
      <c r="FGZ2425" s="111"/>
      <c r="FHA2425" s="111"/>
      <c r="FHB2425" s="111"/>
      <c r="FHC2425" s="111"/>
      <c r="FHD2425" s="111"/>
      <c r="FHE2425" s="111"/>
      <c r="FHF2425" s="111"/>
      <c r="FHG2425" s="111"/>
      <c r="FHH2425" s="111"/>
      <c r="FHI2425" s="111"/>
      <c r="FHJ2425" s="111"/>
      <c r="FHK2425" s="111"/>
      <c r="FHL2425" s="111"/>
      <c r="FHM2425" s="111"/>
      <c r="FHN2425" s="111"/>
      <c r="FHO2425" s="111"/>
      <c r="FHP2425" s="111"/>
      <c r="FHQ2425" s="111"/>
      <c r="FHR2425" s="111"/>
      <c r="FHS2425" s="111"/>
      <c r="FHT2425" s="111"/>
      <c r="FHU2425" s="111"/>
      <c r="FHV2425" s="111"/>
      <c r="FHW2425" s="111"/>
      <c r="FHX2425" s="111"/>
      <c r="FHY2425" s="111"/>
      <c r="FHZ2425" s="111"/>
      <c r="FIA2425" s="111"/>
      <c r="FIB2425" s="111"/>
      <c r="FIC2425" s="111"/>
      <c r="FID2425" s="111"/>
      <c r="FIE2425" s="111"/>
      <c r="FIF2425" s="111"/>
      <c r="FIG2425" s="111"/>
      <c r="FIH2425" s="111"/>
      <c r="FII2425" s="111"/>
      <c r="FIJ2425" s="111"/>
      <c r="FIK2425" s="111"/>
      <c r="FIL2425" s="111"/>
      <c r="FIM2425" s="111"/>
      <c r="FIN2425" s="111"/>
      <c r="FIO2425" s="111"/>
      <c r="FIP2425" s="111"/>
      <c r="FIQ2425" s="111"/>
      <c r="FIR2425" s="111"/>
      <c r="FIS2425" s="111"/>
      <c r="FIT2425" s="111"/>
      <c r="FIU2425" s="111"/>
      <c r="FIV2425" s="111"/>
      <c r="FIW2425" s="111"/>
      <c r="FIX2425" s="111"/>
      <c r="FIY2425" s="111"/>
      <c r="FIZ2425" s="111"/>
      <c r="FJA2425" s="111"/>
      <c r="FJB2425" s="111"/>
      <c r="FJC2425" s="111"/>
      <c r="FJD2425" s="111"/>
      <c r="FJE2425" s="111"/>
      <c r="FJF2425" s="111"/>
      <c r="FJG2425" s="111"/>
      <c r="FJH2425" s="111"/>
      <c r="FJI2425" s="111"/>
      <c r="FJJ2425" s="111"/>
      <c r="FJK2425" s="111"/>
      <c r="FJL2425" s="111"/>
      <c r="FJM2425" s="111"/>
      <c r="FJN2425" s="111"/>
      <c r="FJO2425" s="111"/>
      <c r="FJP2425" s="111"/>
      <c r="FJQ2425" s="111"/>
      <c r="FJR2425" s="111"/>
      <c r="FJS2425" s="111"/>
      <c r="FJT2425" s="111"/>
      <c r="FJU2425" s="111"/>
      <c r="FJV2425" s="111"/>
      <c r="FJW2425" s="111"/>
      <c r="FJX2425" s="111"/>
      <c r="FJY2425" s="111"/>
      <c r="FJZ2425" s="111"/>
      <c r="FKA2425" s="111"/>
      <c r="FKB2425" s="111"/>
      <c r="FKC2425" s="111"/>
      <c r="FKD2425" s="111"/>
      <c r="FKE2425" s="111"/>
      <c r="FKF2425" s="111"/>
      <c r="FKG2425" s="111"/>
      <c r="FKH2425" s="111"/>
      <c r="FKI2425" s="111"/>
      <c r="FKJ2425" s="111"/>
      <c r="FKK2425" s="111"/>
      <c r="FKL2425" s="111"/>
      <c r="FKM2425" s="111"/>
      <c r="FKN2425" s="111"/>
      <c r="FKO2425" s="111"/>
      <c r="FKP2425" s="111"/>
      <c r="FKQ2425" s="111"/>
      <c r="FKR2425" s="111"/>
      <c r="FKS2425" s="111"/>
      <c r="FKT2425" s="111"/>
      <c r="FKU2425" s="111"/>
      <c r="FKV2425" s="111"/>
      <c r="FKW2425" s="111"/>
      <c r="FKX2425" s="111"/>
      <c r="FKY2425" s="111"/>
      <c r="FKZ2425" s="111"/>
      <c r="FLA2425" s="111"/>
      <c r="FLB2425" s="111"/>
      <c r="FLC2425" s="111"/>
      <c r="FLD2425" s="111"/>
      <c r="FLE2425" s="111"/>
      <c r="FLF2425" s="111"/>
      <c r="FLG2425" s="111"/>
      <c r="FLH2425" s="111"/>
      <c r="FLI2425" s="111"/>
      <c r="FLJ2425" s="111"/>
      <c r="FLK2425" s="111"/>
      <c r="FLL2425" s="111"/>
      <c r="FLM2425" s="111"/>
      <c r="FLN2425" s="111"/>
      <c r="FLO2425" s="111"/>
      <c r="FLP2425" s="111"/>
      <c r="FLQ2425" s="111"/>
      <c r="FLR2425" s="111"/>
      <c r="FLS2425" s="111"/>
      <c r="FLT2425" s="111"/>
      <c r="FLU2425" s="111"/>
      <c r="FLV2425" s="111"/>
      <c r="FLW2425" s="111"/>
      <c r="FLX2425" s="111"/>
      <c r="FLY2425" s="111"/>
      <c r="FLZ2425" s="111"/>
      <c r="FMA2425" s="111"/>
      <c r="FMB2425" s="111"/>
      <c r="FMC2425" s="111"/>
      <c r="FMD2425" s="111"/>
      <c r="FME2425" s="111"/>
      <c r="FMF2425" s="111"/>
      <c r="FMG2425" s="111"/>
      <c r="FMH2425" s="111"/>
      <c r="FMI2425" s="111"/>
      <c r="FMJ2425" s="111"/>
      <c r="FMK2425" s="111"/>
      <c r="FML2425" s="111"/>
      <c r="FMM2425" s="111"/>
      <c r="FMN2425" s="111"/>
      <c r="FMO2425" s="111"/>
      <c r="FMP2425" s="111"/>
      <c r="FMQ2425" s="111"/>
      <c r="FMR2425" s="111"/>
      <c r="FMS2425" s="111"/>
      <c r="FMT2425" s="111"/>
      <c r="FMU2425" s="111"/>
      <c r="FMV2425" s="111"/>
      <c r="FMW2425" s="111"/>
      <c r="FMX2425" s="111"/>
      <c r="FMY2425" s="111"/>
      <c r="FMZ2425" s="111"/>
      <c r="FNA2425" s="111"/>
      <c r="FNB2425" s="111"/>
      <c r="FNC2425" s="111"/>
      <c r="FND2425" s="111"/>
      <c r="FNE2425" s="111"/>
      <c r="FNF2425" s="111"/>
      <c r="FNG2425" s="111"/>
      <c r="FNH2425" s="111"/>
      <c r="FNI2425" s="111"/>
      <c r="FNJ2425" s="111"/>
      <c r="FNK2425" s="111"/>
      <c r="FNL2425" s="111"/>
      <c r="FNM2425" s="111"/>
      <c r="FNN2425" s="111"/>
      <c r="FNO2425" s="111"/>
      <c r="FNP2425" s="111"/>
      <c r="FNQ2425" s="111"/>
      <c r="FNR2425" s="111"/>
      <c r="FNS2425" s="111"/>
      <c r="FNT2425" s="111"/>
      <c r="FNU2425" s="111"/>
      <c r="FNV2425" s="111"/>
      <c r="FNW2425" s="111"/>
      <c r="FNX2425" s="111"/>
      <c r="FNY2425" s="111"/>
      <c r="FNZ2425" s="111"/>
      <c r="FOA2425" s="111"/>
      <c r="FOB2425" s="111"/>
      <c r="FOC2425" s="111"/>
      <c r="FOD2425" s="111"/>
      <c r="FOE2425" s="111"/>
      <c r="FOF2425" s="111"/>
      <c r="FOG2425" s="111"/>
      <c r="FOH2425" s="111"/>
      <c r="FOI2425" s="111"/>
      <c r="FOJ2425" s="111"/>
      <c r="FOK2425" s="111"/>
      <c r="FOL2425" s="111"/>
      <c r="FOM2425" s="111"/>
      <c r="FON2425" s="111"/>
      <c r="FOO2425" s="111"/>
      <c r="FOP2425" s="111"/>
      <c r="FOQ2425" s="111"/>
      <c r="FOR2425" s="111"/>
      <c r="FOS2425" s="111"/>
      <c r="FOT2425" s="111"/>
      <c r="FOU2425" s="111"/>
      <c r="FOV2425" s="111"/>
      <c r="FOW2425" s="111"/>
      <c r="FOX2425" s="111"/>
      <c r="FOY2425" s="111"/>
      <c r="FOZ2425" s="111"/>
      <c r="FPA2425" s="111"/>
      <c r="FPB2425" s="111"/>
      <c r="FPC2425" s="111"/>
      <c r="FPD2425" s="111"/>
      <c r="FPE2425" s="111"/>
      <c r="FPF2425" s="111"/>
      <c r="FPG2425" s="111"/>
      <c r="FPH2425" s="111"/>
      <c r="FPI2425" s="111"/>
      <c r="FPJ2425" s="111"/>
      <c r="FPK2425" s="111"/>
      <c r="FPL2425" s="111"/>
      <c r="FPM2425" s="111"/>
      <c r="FPN2425" s="111"/>
      <c r="FPO2425" s="111"/>
      <c r="FPP2425" s="111"/>
      <c r="FPQ2425" s="111"/>
      <c r="FPR2425" s="111"/>
      <c r="FPS2425" s="111"/>
      <c r="FPT2425" s="111"/>
      <c r="FPU2425" s="111"/>
      <c r="FPV2425" s="111"/>
      <c r="FPW2425" s="111"/>
      <c r="FPX2425" s="111"/>
      <c r="FPY2425" s="111"/>
      <c r="FPZ2425" s="111"/>
      <c r="FQA2425" s="111"/>
      <c r="FQB2425" s="111"/>
      <c r="FQC2425" s="111"/>
      <c r="FQD2425" s="111"/>
      <c r="FQE2425" s="111"/>
      <c r="FQF2425" s="111"/>
      <c r="FQG2425" s="111"/>
      <c r="FQH2425" s="111"/>
      <c r="FQI2425" s="111"/>
      <c r="FQJ2425" s="111"/>
      <c r="FQK2425" s="111"/>
      <c r="FQL2425" s="111"/>
      <c r="FQM2425" s="111"/>
      <c r="FQN2425" s="111"/>
      <c r="FQO2425" s="111"/>
      <c r="FQP2425" s="111"/>
      <c r="FQQ2425" s="111"/>
      <c r="FQR2425" s="111"/>
      <c r="FQS2425" s="111"/>
      <c r="FQT2425" s="111"/>
      <c r="FQU2425" s="111"/>
      <c r="FQV2425" s="111"/>
      <c r="FQW2425" s="111"/>
      <c r="FQX2425" s="111"/>
      <c r="FQY2425" s="111"/>
      <c r="FQZ2425" s="111"/>
      <c r="FRA2425" s="111"/>
      <c r="FRB2425" s="111"/>
      <c r="FRC2425" s="111"/>
      <c r="FRD2425" s="111"/>
      <c r="FRE2425" s="111"/>
      <c r="FRF2425" s="111"/>
      <c r="FRG2425" s="111"/>
      <c r="FRH2425" s="111"/>
      <c r="FRI2425" s="111"/>
      <c r="FRJ2425" s="111"/>
      <c r="FRK2425" s="111"/>
      <c r="FRL2425" s="111"/>
      <c r="FRM2425" s="111"/>
      <c r="FRN2425" s="111"/>
      <c r="FRO2425" s="111"/>
      <c r="FRP2425" s="111"/>
      <c r="FRQ2425" s="111"/>
      <c r="FRR2425" s="111"/>
      <c r="FRS2425" s="111"/>
      <c r="FRT2425" s="111"/>
      <c r="FRU2425" s="111"/>
      <c r="FRV2425" s="111"/>
      <c r="FRW2425" s="111"/>
      <c r="FRX2425" s="111"/>
      <c r="FRY2425" s="111"/>
      <c r="FRZ2425" s="111"/>
      <c r="FSA2425" s="111"/>
      <c r="FSB2425" s="111"/>
      <c r="FSC2425" s="111"/>
      <c r="FSD2425" s="111"/>
      <c r="FSE2425" s="111"/>
      <c r="FSF2425" s="111"/>
      <c r="FSG2425" s="111"/>
      <c r="FSH2425" s="111"/>
      <c r="FSI2425" s="111"/>
      <c r="FSJ2425" s="111"/>
      <c r="FSK2425" s="111"/>
      <c r="FSL2425" s="111"/>
      <c r="FSM2425" s="111"/>
      <c r="FSN2425" s="111"/>
      <c r="FSO2425" s="111"/>
      <c r="FSP2425" s="111"/>
      <c r="FSQ2425" s="111"/>
      <c r="FSR2425" s="111"/>
      <c r="FSS2425" s="111"/>
      <c r="FST2425" s="111"/>
      <c r="FSU2425" s="111"/>
      <c r="FSV2425" s="111"/>
      <c r="FSW2425" s="111"/>
      <c r="FSX2425" s="111"/>
      <c r="FSY2425" s="111"/>
      <c r="FSZ2425" s="111"/>
      <c r="FTA2425" s="111"/>
      <c r="FTB2425" s="111"/>
      <c r="FTC2425" s="111"/>
      <c r="FTD2425" s="111"/>
      <c r="FTE2425" s="111"/>
      <c r="FTF2425" s="111"/>
      <c r="FTG2425" s="111"/>
      <c r="FTH2425" s="111"/>
      <c r="FTI2425" s="111"/>
      <c r="FTJ2425" s="111"/>
      <c r="FTK2425" s="111"/>
      <c r="FTL2425" s="111"/>
      <c r="FTM2425" s="111"/>
      <c r="FTN2425" s="111"/>
      <c r="FTO2425" s="111"/>
      <c r="FTP2425" s="111"/>
      <c r="FTQ2425" s="111"/>
      <c r="FTR2425" s="111"/>
      <c r="FTS2425" s="111"/>
      <c r="FTT2425" s="111"/>
      <c r="FTU2425" s="111"/>
      <c r="FTV2425" s="111"/>
      <c r="FTW2425" s="111"/>
      <c r="FTX2425" s="111"/>
      <c r="FTY2425" s="111"/>
      <c r="FTZ2425" s="111"/>
      <c r="FUA2425" s="111"/>
      <c r="FUB2425" s="111"/>
      <c r="FUC2425" s="111"/>
      <c r="FUD2425" s="111"/>
      <c r="FUE2425" s="111"/>
      <c r="FUF2425" s="111"/>
      <c r="FUG2425" s="111"/>
      <c r="FUH2425" s="111"/>
      <c r="FUI2425" s="111"/>
      <c r="FUJ2425" s="111"/>
      <c r="FUK2425" s="111"/>
      <c r="FUL2425" s="111"/>
      <c r="FUM2425" s="111"/>
      <c r="FUN2425" s="111"/>
      <c r="FUO2425" s="111"/>
      <c r="FUP2425" s="111"/>
      <c r="FUQ2425" s="111"/>
      <c r="FUR2425" s="111"/>
      <c r="FUS2425" s="111"/>
      <c r="FUT2425" s="111"/>
      <c r="FUU2425" s="111"/>
      <c r="FUV2425" s="111"/>
      <c r="FUW2425" s="111"/>
      <c r="FUX2425" s="111"/>
      <c r="FUY2425" s="111"/>
      <c r="FUZ2425" s="111"/>
      <c r="FVA2425" s="111"/>
      <c r="FVB2425" s="111"/>
      <c r="FVC2425" s="111"/>
      <c r="FVD2425" s="111"/>
      <c r="FVE2425" s="111"/>
      <c r="FVF2425" s="111"/>
      <c r="FVG2425" s="111"/>
      <c r="FVH2425" s="111"/>
      <c r="FVI2425" s="111"/>
      <c r="FVJ2425" s="111"/>
      <c r="FVK2425" s="111"/>
      <c r="FVL2425" s="111"/>
      <c r="FVM2425" s="111"/>
      <c r="FVN2425" s="111"/>
      <c r="FVO2425" s="111"/>
      <c r="FVP2425" s="111"/>
      <c r="FVQ2425" s="111"/>
      <c r="FVR2425" s="111"/>
      <c r="FVS2425" s="111"/>
      <c r="FVT2425" s="111"/>
      <c r="FVU2425" s="111"/>
      <c r="FVV2425" s="111"/>
      <c r="FVW2425" s="111"/>
      <c r="FVX2425" s="111"/>
      <c r="FVY2425" s="111"/>
      <c r="FVZ2425" s="111"/>
      <c r="FWA2425" s="111"/>
      <c r="FWB2425" s="111"/>
      <c r="FWC2425" s="111"/>
      <c r="FWD2425" s="111"/>
      <c r="FWE2425" s="111"/>
      <c r="FWF2425" s="111"/>
      <c r="FWG2425" s="111"/>
      <c r="FWH2425" s="111"/>
      <c r="FWI2425" s="111"/>
      <c r="FWJ2425" s="111"/>
      <c r="FWK2425" s="111"/>
      <c r="FWL2425" s="111"/>
      <c r="FWM2425" s="111"/>
      <c r="FWN2425" s="111"/>
      <c r="FWO2425" s="111"/>
      <c r="FWP2425" s="111"/>
      <c r="FWQ2425" s="111"/>
      <c r="FWR2425" s="111"/>
      <c r="FWS2425" s="111"/>
      <c r="FWT2425" s="111"/>
      <c r="FWU2425" s="111"/>
      <c r="FWV2425" s="111"/>
      <c r="FWW2425" s="111"/>
      <c r="FWX2425" s="111"/>
      <c r="FWY2425" s="111"/>
      <c r="FWZ2425" s="111"/>
      <c r="FXA2425" s="111"/>
      <c r="FXB2425" s="111"/>
      <c r="FXC2425" s="111"/>
      <c r="FXD2425" s="111"/>
      <c r="FXE2425" s="111"/>
      <c r="FXF2425" s="111"/>
      <c r="FXG2425" s="111"/>
      <c r="FXH2425" s="111"/>
      <c r="FXI2425" s="111"/>
      <c r="FXJ2425" s="111"/>
      <c r="FXK2425" s="111"/>
      <c r="FXL2425" s="111"/>
      <c r="FXM2425" s="111"/>
      <c r="FXN2425" s="111"/>
      <c r="FXO2425" s="111"/>
      <c r="FXP2425" s="111"/>
      <c r="FXQ2425" s="111"/>
      <c r="FXR2425" s="111"/>
      <c r="FXS2425" s="111"/>
      <c r="FXT2425" s="111"/>
      <c r="FXU2425" s="111"/>
      <c r="FXV2425" s="111"/>
      <c r="FXW2425" s="111"/>
      <c r="FXX2425" s="111"/>
      <c r="FXY2425" s="111"/>
      <c r="FXZ2425" s="111"/>
      <c r="FYA2425" s="111"/>
      <c r="FYB2425" s="111"/>
      <c r="FYC2425" s="111"/>
      <c r="FYD2425" s="111"/>
      <c r="FYE2425" s="111"/>
      <c r="FYF2425" s="111"/>
      <c r="FYG2425" s="111"/>
      <c r="FYH2425" s="111"/>
      <c r="FYI2425" s="111"/>
      <c r="FYJ2425" s="111"/>
      <c r="FYK2425" s="111"/>
      <c r="FYL2425" s="111"/>
      <c r="FYM2425" s="111"/>
      <c r="FYN2425" s="111"/>
      <c r="FYO2425" s="111"/>
      <c r="FYP2425" s="111"/>
      <c r="FYQ2425" s="111"/>
      <c r="FYR2425" s="111"/>
      <c r="FYS2425" s="111"/>
      <c r="FYT2425" s="111"/>
      <c r="FYU2425" s="111"/>
      <c r="FYV2425" s="111"/>
      <c r="FYW2425" s="111"/>
      <c r="FYX2425" s="111"/>
      <c r="FYY2425" s="111"/>
      <c r="FYZ2425" s="111"/>
      <c r="FZA2425" s="111"/>
      <c r="FZB2425" s="111"/>
      <c r="FZC2425" s="111"/>
      <c r="FZD2425" s="111"/>
      <c r="FZE2425" s="111"/>
      <c r="FZF2425" s="111"/>
      <c r="FZG2425" s="111"/>
      <c r="FZH2425" s="111"/>
      <c r="FZI2425" s="111"/>
      <c r="FZJ2425" s="111"/>
      <c r="FZK2425" s="111"/>
      <c r="FZL2425" s="111"/>
      <c r="FZM2425" s="111"/>
      <c r="FZN2425" s="111"/>
      <c r="FZO2425" s="111"/>
      <c r="FZP2425" s="111"/>
      <c r="FZQ2425" s="111"/>
      <c r="FZR2425" s="111"/>
      <c r="FZS2425" s="111"/>
      <c r="FZT2425" s="111"/>
      <c r="FZU2425" s="111"/>
      <c r="FZV2425" s="111"/>
      <c r="FZW2425" s="111"/>
      <c r="FZX2425" s="111"/>
      <c r="FZY2425" s="111"/>
      <c r="FZZ2425" s="111"/>
      <c r="GAA2425" s="111"/>
      <c r="GAB2425" s="111"/>
      <c r="GAC2425" s="111"/>
      <c r="GAD2425" s="111"/>
      <c r="GAE2425" s="111"/>
      <c r="GAF2425" s="111"/>
      <c r="GAG2425" s="111"/>
      <c r="GAH2425" s="111"/>
      <c r="GAI2425" s="111"/>
      <c r="GAJ2425" s="111"/>
      <c r="GAK2425" s="111"/>
      <c r="GAL2425" s="111"/>
      <c r="GAM2425" s="111"/>
      <c r="GAN2425" s="111"/>
      <c r="GAO2425" s="111"/>
      <c r="GAP2425" s="111"/>
      <c r="GAQ2425" s="111"/>
      <c r="GAR2425" s="111"/>
      <c r="GAS2425" s="111"/>
      <c r="GAT2425" s="111"/>
      <c r="GAU2425" s="111"/>
      <c r="GAV2425" s="111"/>
      <c r="GAW2425" s="111"/>
      <c r="GAX2425" s="111"/>
      <c r="GAY2425" s="111"/>
      <c r="GAZ2425" s="111"/>
      <c r="GBA2425" s="111"/>
      <c r="GBB2425" s="111"/>
      <c r="GBC2425" s="111"/>
      <c r="GBD2425" s="111"/>
      <c r="GBE2425" s="111"/>
      <c r="GBF2425" s="111"/>
      <c r="GBG2425" s="111"/>
      <c r="GBH2425" s="111"/>
      <c r="GBI2425" s="111"/>
      <c r="GBJ2425" s="111"/>
      <c r="GBK2425" s="111"/>
      <c r="GBL2425" s="111"/>
      <c r="GBM2425" s="111"/>
      <c r="GBN2425" s="111"/>
      <c r="GBO2425" s="111"/>
      <c r="GBP2425" s="111"/>
      <c r="GBQ2425" s="111"/>
      <c r="GBR2425" s="111"/>
      <c r="GBS2425" s="111"/>
      <c r="GBT2425" s="111"/>
      <c r="GBU2425" s="111"/>
      <c r="GBV2425" s="111"/>
      <c r="GBW2425" s="111"/>
      <c r="GBX2425" s="111"/>
      <c r="GBY2425" s="111"/>
      <c r="GBZ2425" s="111"/>
      <c r="GCA2425" s="111"/>
      <c r="GCB2425" s="111"/>
      <c r="GCC2425" s="111"/>
      <c r="GCD2425" s="111"/>
      <c r="GCE2425" s="111"/>
      <c r="GCF2425" s="111"/>
      <c r="GCG2425" s="111"/>
      <c r="GCH2425" s="111"/>
      <c r="GCI2425" s="111"/>
      <c r="GCJ2425" s="111"/>
      <c r="GCK2425" s="111"/>
      <c r="GCL2425" s="111"/>
      <c r="GCM2425" s="111"/>
      <c r="GCN2425" s="111"/>
      <c r="GCO2425" s="111"/>
      <c r="GCP2425" s="111"/>
      <c r="GCQ2425" s="111"/>
      <c r="GCR2425" s="111"/>
      <c r="GCS2425" s="111"/>
      <c r="GCT2425" s="111"/>
      <c r="GCU2425" s="111"/>
      <c r="GCV2425" s="111"/>
      <c r="GCW2425" s="111"/>
      <c r="GCX2425" s="111"/>
      <c r="GCY2425" s="111"/>
      <c r="GCZ2425" s="111"/>
      <c r="GDA2425" s="111"/>
      <c r="GDB2425" s="111"/>
      <c r="GDC2425" s="111"/>
      <c r="GDD2425" s="111"/>
      <c r="GDE2425" s="111"/>
      <c r="GDF2425" s="111"/>
      <c r="GDG2425" s="111"/>
      <c r="GDH2425" s="111"/>
      <c r="GDI2425" s="111"/>
      <c r="GDJ2425" s="111"/>
      <c r="GDK2425" s="111"/>
      <c r="GDL2425" s="111"/>
      <c r="GDM2425" s="111"/>
      <c r="GDN2425" s="111"/>
      <c r="GDO2425" s="111"/>
      <c r="GDP2425" s="111"/>
      <c r="GDQ2425" s="111"/>
      <c r="GDR2425" s="111"/>
      <c r="GDS2425" s="111"/>
      <c r="GDT2425" s="111"/>
      <c r="GDU2425" s="111"/>
      <c r="GDV2425" s="111"/>
      <c r="GDW2425" s="111"/>
      <c r="GDX2425" s="111"/>
      <c r="GDY2425" s="111"/>
      <c r="GDZ2425" s="111"/>
      <c r="GEA2425" s="111"/>
      <c r="GEB2425" s="111"/>
      <c r="GEC2425" s="111"/>
      <c r="GED2425" s="111"/>
      <c r="GEE2425" s="111"/>
      <c r="GEF2425" s="111"/>
      <c r="GEG2425" s="111"/>
      <c r="GEH2425" s="111"/>
      <c r="GEI2425" s="111"/>
      <c r="GEJ2425" s="111"/>
      <c r="GEK2425" s="111"/>
      <c r="GEL2425" s="111"/>
      <c r="GEM2425" s="111"/>
      <c r="GEN2425" s="111"/>
      <c r="GEO2425" s="111"/>
      <c r="GEP2425" s="111"/>
      <c r="GEQ2425" s="111"/>
      <c r="GER2425" s="111"/>
      <c r="GES2425" s="111"/>
      <c r="GET2425" s="111"/>
      <c r="GEU2425" s="111"/>
      <c r="GEV2425" s="111"/>
      <c r="GEW2425" s="111"/>
      <c r="GEX2425" s="111"/>
      <c r="GEY2425" s="111"/>
      <c r="GEZ2425" s="111"/>
      <c r="GFA2425" s="111"/>
      <c r="GFB2425" s="111"/>
      <c r="GFC2425" s="111"/>
      <c r="GFD2425" s="111"/>
      <c r="GFE2425" s="111"/>
      <c r="GFF2425" s="111"/>
      <c r="GFG2425" s="111"/>
      <c r="GFH2425" s="111"/>
      <c r="GFI2425" s="111"/>
      <c r="GFJ2425" s="111"/>
      <c r="GFK2425" s="111"/>
      <c r="GFL2425" s="111"/>
      <c r="GFM2425" s="111"/>
      <c r="GFN2425" s="111"/>
      <c r="GFO2425" s="111"/>
      <c r="GFP2425" s="111"/>
      <c r="GFQ2425" s="111"/>
      <c r="GFR2425" s="111"/>
      <c r="GFS2425" s="111"/>
      <c r="GFT2425" s="111"/>
      <c r="GFU2425" s="111"/>
      <c r="GFV2425" s="111"/>
      <c r="GFW2425" s="111"/>
      <c r="GFX2425" s="111"/>
      <c r="GFY2425" s="111"/>
      <c r="GFZ2425" s="111"/>
      <c r="GGA2425" s="111"/>
      <c r="GGB2425" s="111"/>
      <c r="GGC2425" s="111"/>
      <c r="GGD2425" s="111"/>
      <c r="GGE2425" s="111"/>
      <c r="GGF2425" s="111"/>
      <c r="GGG2425" s="111"/>
      <c r="GGH2425" s="111"/>
      <c r="GGI2425" s="111"/>
      <c r="GGJ2425" s="111"/>
      <c r="GGK2425" s="111"/>
      <c r="GGL2425" s="111"/>
      <c r="GGM2425" s="111"/>
      <c r="GGN2425" s="111"/>
      <c r="GGO2425" s="111"/>
      <c r="GGP2425" s="111"/>
      <c r="GGQ2425" s="111"/>
      <c r="GGR2425" s="111"/>
      <c r="GGS2425" s="111"/>
      <c r="GGT2425" s="111"/>
      <c r="GGU2425" s="111"/>
      <c r="GGV2425" s="111"/>
      <c r="GGW2425" s="111"/>
      <c r="GGX2425" s="111"/>
      <c r="GGY2425" s="111"/>
      <c r="GGZ2425" s="111"/>
      <c r="GHA2425" s="111"/>
      <c r="GHB2425" s="111"/>
      <c r="GHC2425" s="111"/>
      <c r="GHD2425" s="111"/>
      <c r="GHE2425" s="111"/>
      <c r="GHF2425" s="111"/>
      <c r="GHG2425" s="111"/>
      <c r="GHH2425" s="111"/>
      <c r="GHI2425" s="111"/>
      <c r="GHJ2425" s="111"/>
      <c r="GHK2425" s="111"/>
      <c r="GHL2425" s="111"/>
      <c r="GHM2425" s="111"/>
      <c r="GHN2425" s="111"/>
      <c r="GHO2425" s="111"/>
      <c r="GHP2425" s="111"/>
      <c r="GHQ2425" s="111"/>
      <c r="GHR2425" s="111"/>
      <c r="GHS2425" s="111"/>
      <c r="GHT2425" s="111"/>
      <c r="GHU2425" s="111"/>
      <c r="GHV2425" s="111"/>
      <c r="GHW2425" s="111"/>
      <c r="GHX2425" s="111"/>
      <c r="GHY2425" s="111"/>
      <c r="GHZ2425" s="111"/>
      <c r="GIA2425" s="111"/>
      <c r="GIB2425" s="111"/>
      <c r="GIC2425" s="111"/>
      <c r="GID2425" s="111"/>
      <c r="GIE2425" s="111"/>
      <c r="GIF2425" s="111"/>
      <c r="GIG2425" s="111"/>
      <c r="GIH2425" s="111"/>
      <c r="GII2425" s="111"/>
      <c r="GIJ2425" s="111"/>
      <c r="GIK2425" s="111"/>
      <c r="GIL2425" s="111"/>
      <c r="GIM2425" s="111"/>
      <c r="GIN2425" s="111"/>
      <c r="GIO2425" s="111"/>
      <c r="GIP2425" s="111"/>
      <c r="GIQ2425" s="111"/>
      <c r="GIR2425" s="111"/>
      <c r="GIS2425" s="111"/>
      <c r="GIT2425" s="111"/>
      <c r="GIU2425" s="111"/>
      <c r="GIV2425" s="111"/>
      <c r="GIW2425" s="111"/>
      <c r="GIX2425" s="111"/>
      <c r="GIY2425" s="111"/>
      <c r="GIZ2425" s="111"/>
      <c r="GJA2425" s="111"/>
      <c r="GJB2425" s="111"/>
      <c r="GJC2425" s="111"/>
      <c r="GJD2425" s="111"/>
      <c r="GJE2425" s="111"/>
      <c r="GJF2425" s="111"/>
      <c r="GJG2425" s="111"/>
      <c r="GJH2425" s="111"/>
      <c r="GJI2425" s="111"/>
      <c r="GJJ2425" s="111"/>
      <c r="GJK2425" s="111"/>
      <c r="GJL2425" s="111"/>
      <c r="GJM2425" s="111"/>
      <c r="GJN2425" s="111"/>
      <c r="GJO2425" s="111"/>
      <c r="GJP2425" s="111"/>
      <c r="GJQ2425" s="111"/>
      <c r="GJR2425" s="111"/>
      <c r="GJS2425" s="111"/>
      <c r="GJT2425" s="111"/>
      <c r="GJU2425" s="111"/>
      <c r="GJV2425" s="111"/>
      <c r="GJW2425" s="111"/>
      <c r="GJX2425" s="111"/>
      <c r="GJY2425" s="111"/>
      <c r="GJZ2425" s="111"/>
      <c r="GKA2425" s="111"/>
      <c r="GKB2425" s="111"/>
      <c r="GKC2425" s="111"/>
      <c r="GKD2425" s="111"/>
      <c r="GKE2425" s="111"/>
      <c r="GKF2425" s="111"/>
      <c r="GKG2425" s="111"/>
      <c r="GKH2425" s="111"/>
      <c r="GKI2425" s="111"/>
      <c r="GKJ2425" s="111"/>
      <c r="GKK2425" s="111"/>
      <c r="GKL2425" s="111"/>
      <c r="GKM2425" s="111"/>
      <c r="GKN2425" s="111"/>
      <c r="GKO2425" s="111"/>
      <c r="GKP2425" s="111"/>
      <c r="GKQ2425" s="111"/>
      <c r="GKR2425" s="111"/>
      <c r="GKS2425" s="111"/>
      <c r="GKT2425" s="111"/>
      <c r="GKU2425" s="111"/>
      <c r="GKV2425" s="111"/>
      <c r="GKW2425" s="111"/>
      <c r="GKX2425" s="111"/>
      <c r="GKY2425" s="111"/>
      <c r="GKZ2425" s="111"/>
      <c r="GLA2425" s="111"/>
      <c r="GLB2425" s="111"/>
      <c r="GLC2425" s="111"/>
      <c r="GLD2425" s="111"/>
      <c r="GLE2425" s="111"/>
      <c r="GLF2425" s="111"/>
      <c r="GLG2425" s="111"/>
      <c r="GLH2425" s="111"/>
      <c r="GLI2425" s="111"/>
      <c r="GLJ2425" s="111"/>
      <c r="GLK2425" s="111"/>
      <c r="GLL2425" s="111"/>
      <c r="GLM2425" s="111"/>
      <c r="GLN2425" s="111"/>
      <c r="GLO2425" s="111"/>
      <c r="GLP2425" s="111"/>
      <c r="GLQ2425" s="111"/>
      <c r="GLR2425" s="111"/>
      <c r="GLS2425" s="111"/>
      <c r="GLT2425" s="111"/>
      <c r="GLU2425" s="111"/>
      <c r="GLV2425" s="111"/>
      <c r="GLW2425" s="111"/>
      <c r="GLX2425" s="111"/>
      <c r="GLY2425" s="111"/>
      <c r="GLZ2425" s="111"/>
      <c r="GMA2425" s="111"/>
      <c r="GMB2425" s="111"/>
      <c r="GMC2425" s="111"/>
      <c r="GMD2425" s="111"/>
      <c r="GME2425" s="111"/>
      <c r="GMF2425" s="111"/>
      <c r="GMG2425" s="111"/>
      <c r="GMH2425" s="111"/>
      <c r="GMI2425" s="111"/>
      <c r="GMJ2425" s="111"/>
      <c r="GMK2425" s="111"/>
      <c r="GML2425" s="111"/>
      <c r="GMM2425" s="111"/>
      <c r="GMN2425" s="111"/>
      <c r="GMO2425" s="111"/>
      <c r="GMP2425" s="111"/>
      <c r="GMQ2425" s="111"/>
      <c r="GMR2425" s="111"/>
      <c r="GMS2425" s="111"/>
      <c r="GMT2425" s="111"/>
      <c r="GMU2425" s="111"/>
      <c r="GMV2425" s="111"/>
      <c r="GMW2425" s="111"/>
      <c r="GMX2425" s="111"/>
      <c r="GMY2425" s="111"/>
      <c r="GMZ2425" s="111"/>
      <c r="GNA2425" s="111"/>
      <c r="GNB2425" s="111"/>
      <c r="GNC2425" s="111"/>
      <c r="GND2425" s="111"/>
      <c r="GNE2425" s="111"/>
      <c r="GNF2425" s="111"/>
      <c r="GNG2425" s="111"/>
      <c r="GNH2425" s="111"/>
      <c r="GNI2425" s="111"/>
      <c r="GNJ2425" s="111"/>
      <c r="GNK2425" s="111"/>
      <c r="GNL2425" s="111"/>
      <c r="GNM2425" s="111"/>
      <c r="GNN2425" s="111"/>
      <c r="GNO2425" s="111"/>
      <c r="GNP2425" s="111"/>
      <c r="GNQ2425" s="111"/>
      <c r="GNR2425" s="111"/>
      <c r="GNS2425" s="111"/>
      <c r="GNT2425" s="111"/>
      <c r="GNU2425" s="111"/>
      <c r="GNV2425" s="111"/>
      <c r="GNW2425" s="111"/>
      <c r="GNX2425" s="111"/>
      <c r="GNY2425" s="111"/>
      <c r="GNZ2425" s="111"/>
      <c r="GOA2425" s="111"/>
      <c r="GOB2425" s="111"/>
      <c r="GOC2425" s="111"/>
      <c r="GOD2425" s="111"/>
      <c r="GOE2425" s="111"/>
      <c r="GOF2425" s="111"/>
      <c r="GOG2425" s="111"/>
      <c r="GOH2425" s="111"/>
      <c r="GOI2425" s="111"/>
      <c r="GOJ2425" s="111"/>
      <c r="GOK2425" s="111"/>
      <c r="GOL2425" s="111"/>
      <c r="GOM2425" s="111"/>
      <c r="GON2425" s="111"/>
      <c r="GOO2425" s="111"/>
      <c r="GOP2425" s="111"/>
      <c r="GOQ2425" s="111"/>
      <c r="GOR2425" s="111"/>
      <c r="GOS2425" s="111"/>
      <c r="GOT2425" s="111"/>
      <c r="GOU2425" s="111"/>
      <c r="GOV2425" s="111"/>
      <c r="GOW2425" s="111"/>
      <c r="GOX2425" s="111"/>
      <c r="GOY2425" s="111"/>
      <c r="GOZ2425" s="111"/>
      <c r="GPA2425" s="111"/>
      <c r="GPB2425" s="111"/>
      <c r="GPC2425" s="111"/>
      <c r="GPD2425" s="111"/>
      <c r="GPE2425" s="111"/>
      <c r="GPF2425" s="111"/>
      <c r="GPG2425" s="111"/>
      <c r="GPH2425" s="111"/>
      <c r="GPI2425" s="111"/>
      <c r="GPJ2425" s="111"/>
      <c r="GPK2425" s="111"/>
      <c r="GPL2425" s="111"/>
      <c r="GPM2425" s="111"/>
      <c r="GPN2425" s="111"/>
      <c r="GPO2425" s="111"/>
      <c r="GPP2425" s="111"/>
      <c r="GPQ2425" s="111"/>
      <c r="GPR2425" s="111"/>
      <c r="GPS2425" s="111"/>
      <c r="GPT2425" s="111"/>
      <c r="GPU2425" s="111"/>
      <c r="GPV2425" s="111"/>
      <c r="GPW2425" s="111"/>
      <c r="GPX2425" s="111"/>
      <c r="GPY2425" s="111"/>
      <c r="GPZ2425" s="111"/>
      <c r="GQA2425" s="111"/>
      <c r="GQB2425" s="111"/>
      <c r="GQC2425" s="111"/>
      <c r="GQD2425" s="111"/>
      <c r="GQE2425" s="111"/>
      <c r="GQF2425" s="111"/>
      <c r="GQG2425" s="111"/>
      <c r="GQH2425" s="111"/>
      <c r="GQI2425" s="111"/>
      <c r="GQJ2425" s="111"/>
      <c r="GQK2425" s="111"/>
      <c r="GQL2425" s="111"/>
      <c r="GQM2425" s="111"/>
      <c r="GQN2425" s="111"/>
      <c r="GQO2425" s="111"/>
      <c r="GQP2425" s="111"/>
      <c r="GQQ2425" s="111"/>
      <c r="GQR2425" s="111"/>
      <c r="GQS2425" s="111"/>
      <c r="GQT2425" s="111"/>
      <c r="GQU2425" s="111"/>
      <c r="GQV2425" s="111"/>
      <c r="GQW2425" s="111"/>
      <c r="GQX2425" s="111"/>
      <c r="GQY2425" s="111"/>
      <c r="GQZ2425" s="111"/>
      <c r="GRA2425" s="111"/>
      <c r="GRB2425" s="111"/>
      <c r="GRC2425" s="111"/>
      <c r="GRD2425" s="111"/>
      <c r="GRE2425" s="111"/>
      <c r="GRF2425" s="111"/>
      <c r="GRG2425" s="111"/>
      <c r="GRH2425" s="111"/>
      <c r="GRI2425" s="111"/>
      <c r="GRJ2425" s="111"/>
      <c r="GRK2425" s="111"/>
      <c r="GRL2425" s="111"/>
      <c r="GRM2425" s="111"/>
      <c r="GRN2425" s="111"/>
      <c r="GRO2425" s="111"/>
      <c r="GRP2425" s="111"/>
      <c r="GRQ2425" s="111"/>
      <c r="GRR2425" s="111"/>
      <c r="GRS2425" s="111"/>
      <c r="GRT2425" s="111"/>
      <c r="GRU2425" s="111"/>
      <c r="GRV2425" s="111"/>
      <c r="GRW2425" s="111"/>
      <c r="GRX2425" s="111"/>
      <c r="GRY2425" s="111"/>
      <c r="GRZ2425" s="111"/>
      <c r="GSA2425" s="111"/>
      <c r="GSB2425" s="111"/>
      <c r="GSC2425" s="111"/>
      <c r="GSD2425" s="111"/>
      <c r="GSE2425" s="111"/>
      <c r="GSF2425" s="111"/>
      <c r="GSG2425" s="111"/>
      <c r="GSH2425" s="111"/>
      <c r="GSI2425" s="111"/>
      <c r="GSJ2425" s="111"/>
      <c r="GSK2425" s="111"/>
      <c r="GSL2425" s="111"/>
      <c r="GSM2425" s="111"/>
      <c r="GSN2425" s="111"/>
      <c r="GSO2425" s="111"/>
      <c r="GSP2425" s="111"/>
      <c r="GSQ2425" s="111"/>
      <c r="GSR2425" s="111"/>
      <c r="GSS2425" s="111"/>
      <c r="GST2425" s="111"/>
      <c r="GSU2425" s="111"/>
      <c r="GSV2425" s="111"/>
      <c r="GSW2425" s="111"/>
      <c r="GSX2425" s="111"/>
      <c r="GSY2425" s="111"/>
      <c r="GSZ2425" s="111"/>
      <c r="GTA2425" s="111"/>
      <c r="GTB2425" s="111"/>
      <c r="GTC2425" s="111"/>
      <c r="GTD2425" s="111"/>
      <c r="GTE2425" s="111"/>
      <c r="GTF2425" s="111"/>
      <c r="GTG2425" s="111"/>
      <c r="GTH2425" s="111"/>
      <c r="GTI2425" s="111"/>
      <c r="GTJ2425" s="111"/>
      <c r="GTK2425" s="111"/>
      <c r="GTL2425" s="111"/>
      <c r="GTM2425" s="111"/>
      <c r="GTN2425" s="111"/>
      <c r="GTO2425" s="111"/>
      <c r="GTP2425" s="111"/>
      <c r="GTQ2425" s="111"/>
      <c r="GTR2425" s="111"/>
      <c r="GTS2425" s="111"/>
      <c r="GTT2425" s="111"/>
      <c r="GTU2425" s="111"/>
      <c r="GTV2425" s="111"/>
      <c r="GTW2425" s="111"/>
      <c r="GTX2425" s="111"/>
      <c r="GTY2425" s="111"/>
      <c r="GTZ2425" s="111"/>
      <c r="GUA2425" s="111"/>
      <c r="GUB2425" s="111"/>
      <c r="GUC2425" s="111"/>
      <c r="GUD2425" s="111"/>
      <c r="GUE2425" s="111"/>
      <c r="GUF2425" s="111"/>
      <c r="GUG2425" s="111"/>
      <c r="GUH2425" s="111"/>
      <c r="GUI2425" s="111"/>
      <c r="GUJ2425" s="111"/>
      <c r="GUK2425" s="111"/>
      <c r="GUL2425" s="111"/>
      <c r="GUM2425" s="111"/>
      <c r="GUN2425" s="111"/>
      <c r="GUO2425" s="111"/>
      <c r="GUP2425" s="111"/>
      <c r="GUQ2425" s="111"/>
      <c r="GUR2425" s="111"/>
      <c r="GUS2425" s="111"/>
      <c r="GUT2425" s="111"/>
      <c r="GUU2425" s="111"/>
      <c r="GUV2425" s="111"/>
      <c r="GUW2425" s="111"/>
      <c r="GUX2425" s="111"/>
      <c r="GUY2425" s="111"/>
      <c r="GUZ2425" s="111"/>
      <c r="GVA2425" s="111"/>
      <c r="GVB2425" s="111"/>
      <c r="GVC2425" s="111"/>
      <c r="GVD2425" s="111"/>
      <c r="GVE2425" s="111"/>
      <c r="GVF2425" s="111"/>
      <c r="GVG2425" s="111"/>
      <c r="GVH2425" s="111"/>
      <c r="GVI2425" s="111"/>
      <c r="GVJ2425" s="111"/>
      <c r="GVK2425" s="111"/>
      <c r="GVL2425" s="111"/>
      <c r="GVM2425" s="111"/>
      <c r="GVN2425" s="111"/>
      <c r="GVO2425" s="111"/>
      <c r="GVP2425" s="111"/>
      <c r="GVQ2425" s="111"/>
      <c r="GVR2425" s="111"/>
      <c r="GVS2425" s="111"/>
      <c r="GVT2425" s="111"/>
      <c r="GVU2425" s="111"/>
      <c r="GVV2425" s="111"/>
      <c r="GVW2425" s="111"/>
      <c r="GVX2425" s="111"/>
      <c r="GVY2425" s="111"/>
      <c r="GVZ2425" s="111"/>
      <c r="GWA2425" s="111"/>
      <c r="GWB2425" s="111"/>
      <c r="GWC2425" s="111"/>
      <c r="GWD2425" s="111"/>
      <c r="GWE2425" s="111"/>
      <c r="GWF2425" s="111"/>
      <c r="GWG2425" s="111"/>
      <c r="GWH2425" s="111"/>
      <c r="GWI2425" s="111"/>
      <c r="GWJ2425" s="111"/>
      <c r="GWK2425" s="111"/>
      <c r="GWL2425" s="111"/>
      <c r="GWM2425" s="111"/>
      <c r="GWN2425" s="111"/>
      <c r="GWO2425" s="111"/>
      <c r="GWP2425" s="111"/>
      <c r="GWQ2425" s="111"/>
      <c r="GWR2425" s="111"/>
      <c r="GWS2425" s="111"/>
      <c r="GWT2425" s="111"/>
      <c r="GWU2425" s="111"/>
      <c r="GWV2425" s="111"/>
      <c r="GWW2425" s="111"/>
      <c r="GWX2425" s="111"/>
      <c r="GWY2425" s="111"/>
      <c r="GWZ2425" s="111"/>
      <c r="GXA2425" s="111"/>
      <c r="GXB2425" s="111"/>
      <c r="GXC2425" s="111"/>
      <c r="GXD2425" s="111"/>
      <c r="GXE2425" s="111"/>
      <c r="GXF2425" s="111"/>
      <c r="GXG2425" s="111"/>
      <c r="GXH2425" s="111"/>
      <c r="GXI2425" s="111"/>
      <c r="GXJ2425" s="111"/>
      <c r="GXK2425" s="111"/>
      <c r="GXL2425" s="111"/>
      <c r="GXM2425" s="111"/>
      <c r="GXN2425" s="111"/>
      <c r="GXO2425" s="111"/>
      <c r="GXP2425" s="111"/>
      <c r="GXQ2425" s="111"/>
      <c r="GXR2425" s="111"/>
      <c r="GXS2425" s="111"/>
      <c r="GXT2425" s="111"/>
      <c r="GXU2425" s="111"/>
      <c r="GXV2425" s="111"/>
      <c r="GXW2425" s="111"/>
      <c r="GXX2425" s="111"/>
      <c r="GXY2425" s="111"/>
      <c r="GXZ2425" s="111"/>
      <c r="GYA2425" s="111"/>
      <c r="GYB2425" s="111"/>
      <c r="GYC2425" s="111"/>
      <c r="GYD2425" s="111"/>
      <c r="GYE2425" s="111"/>
      <c r="GYF2425" s="111"/>
      <c r="GYG2425" s="111"/>
      <c r="GYH2425" s="111"/>
      <c r="GYI2425" s="111"/>
      <c r="GYJ2425" s="111"/>
      <c r="GYK2425" s="111"/>
      <c r="GYL2425" s="111"/>
      <c r="GYM2425" s="111"/>
      <c r="GYN2425" s="111"/>
      <c r="GYO2425" s="111"/>
      <c r="GYP2425" s="111"/>
      <c r="GYQ2425" s="111"/>
      <c r="GYR2425" s="111"/>
      <c r="GYS2425" s="111"/>
      <c r="GYT2425" s="111"/>
      <c r="GYU2425" s="111"/>
      <c r="GYV2425" s="111"/>
      <c r="GYW2425" s="111"/>
      <c r="GYX2425" s="111"/>
      <c r="GYY2425" s="111"/>
      <c r="GYZ2425" s="111"/>
      <c r="GZA2425" s="111"/>
      <c r="GZB2425" s="111"/>
      <c r="GZC2425" s="111"/>
      <c r="GZD2425" s="111"/>
      <c r="GZE2425" s="111"/>
      <c r="GZF2425" s="111"/>
      <c r="GZG2425" s="111"/>
      <c r="GZH2425" s="111"/>
      <c r="GZI2425" s="111"/>
      <c r="GZJ2425" s="111"/>
      <c r="GZK2425" s="111"/>
      <c r="GZL2425" s="111"/>
      <c r="GZM2425" s="111"/>
      <c r="GZN2425" s="111"/>
      <c r="GZO2425" s="111"/>
      <c r="GZP2425" s="111"/>
      <c r="GZQ2425" s="111"/>
      <c r="GZR2425" s="111"/>
      <c r="GZS2425" s="111"/>
      <c r="GZT2425" s="111"/>
      <c r="GZU2425" s="111"/>
      <c r="GZV2425" s="111"/>
      <c r="GZW2425" s="111"/>
      <c r="GZX2425" s="111"/>
      <c r="GZY2425" s="111"/>
      <c r="GZZ2425" s="111"/>
      <c r="HAA2425" s="111"/>
      <c r="HAB2425" s="111"/>
      <c r="HAC2425" s="111"/>
      <c r="HAD2425" s="111"/>
      <c r="HAE2425" s="111"/>
      <c r="HAF2425" s="111"/>
      <c r="HAG2425" s="111"/>
      <c r="HAH2425" s="111"/>
      <c r="HAI2425" s="111"/>
      <c r="HAJ2425" s="111"/>
      <c r="HAK2425" s="111"/>
      <c r="HAL2425" s="111"/>
      <c r="HAM2425" s="111"/>
      <c r="HAN2425" s="111"/>
      <c r="HAO2425" s="111"/>
      <c r="HAP2425" s="111"/>
      <c r="HAQ2425" s="111"/>
      <c r="HAR2425" s="111"/>
      <c r="HAS2425" s="111"/>
      <c r="HAT2425" s="111"/>
      <c r="HAU2425" s="111"/>
      <c r="HAV2425" s="111"/>
      <c r="HAW2425" s="111"/>
      <c r="HAX2425" s="111"/>
      <c r="HAY2425" s="111"/>
      <c r="HAZ2425" s="111"/>
      <c r="HBA2425" s="111"/>
      <c r="HBB2425" s="111"/>
      <c r="HBC2425" s="111"/>
      <c r="HBD2425" s="111"/>
      <c r="HBE2425" s="111"/>
      <c r="HBF2425" s="111"/>
      <c r="HBG2425" s="111"/>
      <c r="HBH2425" s="111"/>
      <c r="HBI2425" s="111"/>
      <c r="HBJ2425" s="111"/>
      <c r="HBK2425" s="111"/>
      <c r="HBL2425" s="111"/>
      <c r="HBM2425" s="111"/>
      <c r="HBN2425" s="111"/>
      <c r="HBO2425" s="111"/>
      <c r="HBP2425" s="111"/>
      <c r="HBQ2425" s="111"/>
      <c r="HBR2425" s="111"/>
      <c r="HBS2425" s="111"/>
      <c r="HBT2425" s="111"/>
      <c r="HBU2425" s="111"/>
      <c r="HBV2425" s="111"/>
      <c r="HBW2425" s="111"/>
      <c r="HBX2425" s="111"/>
      <c r="HBY2425" s="111"/>
      <c r="HBZ2425" s="111"/>
      <c r="HCA2425" s="111"/>
      <c r="HCB2425" s="111"/>
      <c r="HCC2425" s="111"/>
      <c r="HCD2425" s="111"/>
      <c r="HCE2425" s="111"/>
      <c r="HCF2425" s="111"/>
      <c r="HCG2425" s="111"/>
      <c r="HCH2425" s="111"/>
      <c r="HCI2425" s="111"/>
      <c r="HCJ2425" s="111"/>
      <c r="HCK2425" s="111"/>
      <c r="HCL2425" s="111"/>
      <c r="HCM2425" s="111"/>
      <c r="HCN2425" s="111"/>
      <c r="HCO2425" s="111"/>
      <c r="HCP2425" s="111"/>
      <c r="HCQ2425" s="111"/>
      <c r="HCR2425" s="111"/>
      <c r="HCS2425" s="111"/>
      <c r="HCT2425" s="111"/>
      <c r="HCU2425" s="111"/>
      <c r="HCV2425" s="111"/>
      <c r="HCW2425" s="111"/>
      <c r="HCX2425" s="111"/>
      <c r="HCY2425" s="111"/>
      <c r="HCZ2425" s="111"/>
      <c r="HDA2425" s="111"/>
      <c r="HDB2425" s="111"/>
      <c r="HDC2425" s="111"/>
      <c r="HDD2425" s="111"/>
      <c r="HDE2425" s="111"/>
      <c r="HDF2425" s="111"/>
      <c r="HDG2425" s="111"/>
      <c r="HDH2425" s="111"/>
      <c r="HDI2425" s="111"/>
      <c r="HDJ2425" s="111"/>
      <c r="HDK2425" s="111"/>
      <c r="HDL2425" s="111"/>
      <c r="HDM2425" s="111"/>
      <c r="HDN2425" s="111"/>
      <c r="HDO2425" s="111"/>
      <c r="HDP2425" s="111"/>
      <c r="HDQ2425" s="111"/>
      <c r="HDR2425" s="111"/>
      <c r="HDS2425" s="111"/>
      <c r="HDT2425" s="111"/>
      <c r="HDU2425" s="111"/>
      <c r="HDV2425" s="111"/>
      <c r="HDW2425" s="111"/>
      <c r="HDX2425" s="111"/>
      <c r="HDY2425" s="111"/>
      <c r="HDZ2425" s="111"/>
      <c r="HEA2425" s="111"/>
      <c r="HEB2425" s="111"/>
      <c r="HEC2425" s="111"/>
      <c r="HED2425" s="111"/>
      <c r="HEE2425" s="111"/>
      <c r="HEF2425" s="111"/>
      <c r="HEG2425" s="111"/>
      <c r="HEH2425" s="111"/>
      <c r="HEI2425" s="111"/>
      <c r="HEJ2425" s="111"/>
      <c r="HEK2425" s="111"/>
      <c r="HEL2425" s="111"/>
      <c r="HEM2425" s="111"/>
      <c r="HEN2425" s="111"/>
      <c r="HEO2425" s="111"/>
      <c r="HEP2425" s="111"/>
      <c r="HEQ2425" s="111"/>
      <c r="HER2425" s="111"/>
      <c r="HES2425" s="111"/>
      <c r="HET2425" s="111"/>
      <c r="HEU2425" s="111"/>
      <c r="HEV2425" s="111"/>
      <c r="HEW2425" s="111"/>
      <c r="HEX2425" s="111"/>
      <c r="HEY2425" s="111"/>
      <c r="HEZ2425" s="111"/>
      <c r="HFA2425" s="111"/>
      <c r="HFB2425" s="111"/>
      <c r="HFC2425" s="111"/>
      <c r="HFD2425" s="111"/>
      <c r="HFE2425" s="111"/>
      <c r="HFF2425" s="111"/>
      <c r="HFG2425" s="111"/>
      <c r="HFH2425" s="111"/>
      <c r="HFI2425" s="111"/>
      <c r="HFJ2425" s="111"/>
      <c r="HFK2425" s="111"/>
      <c r="HFL2425" s="111"/>
      <c r="HFM2425" s="111"/>
      <c r="HFN2425" s="111"/>
      <c r="HFO2425" s="111"/>
      <c r="HFP2425" s="111"/>
      <c r="HFQ2425" s="111"/>
      <c r="HFR2425" s="111"/>
      <c r="HFS2425" s="111"/>
      <c r="HFT2425" s="111"/>
      <c r="HFU2425" s="111"/>
      <c r="HFV2425" s="111"/>
      <c r="HFW2425" s="111"/>
      <c r="HFX2425" s="111"/>
      <c r="HFY2425" s="111"/>
      <c r="HFZ2425" s="111"/>
      <c r="HGA2425" s="111"/>
      <c r="HGB2425" s="111"/>
      <c r="HGC2425" s="111"/>
      <c r="HGD2425" s="111"/>
      <c r="HGE2425" s="111"/>
      <c r="HGF2425" s="111"/>
      <c r="HGG2425" s="111"/>
      <c r="HGH2425" s="111"/>
      <c r="HGI2425" s="111"/>
      <c r="HGJ2425" s="111"/>
      <c r="HGK2425" s="111"/>
      <c r="HGL2425" s="111"/>
      <c r="HGM2425" s="111"/>
      <c r="HGN2425" s="111"/>
      <c r="HGO2425" s="111"/>
      <c r="HGP2425" s="111"/>
      <c r="HGQ2425" s="111"/>
      <c r="HGR2425" s="111"/>
      <c r="HGS2425" s="111"/>
      <c r="HGT2425" s="111"/>
      <c r="HGU2425" s="111"/>
      <c r="HGV2425" s="111"/>
      <c r="HGW2425" s="111"/>
      <c r="HGX2425" s="111"/>
      <c r="HGY2425" s="111"/>
      <c r="HGZ2425" s="111"/>
      <c r="HHA2425" s="111"/>
      <c r="HHB2425" s="111"/>
      <c r="HHC2425" s="111"/>
      <c r="HHD2425" s="111"/>
      <c r="HHE2425" s="111"/>
      <c r="HHF2425" s="111"/>
      <c r="HHG2425" s="111"/>
      <c r="HHH2425" s="111"/>
      <c r="HHI2425" s="111"/>
      <c r="HHJ2425" s="111"/>
      <c r="HHK2425" s="111"/>
      <c r="HHL2425" s="111"/>
      <c r="HHM2425" s="111"/>
      <c r="HHN2425" s="111"/>
      <c r="HHO2425" s="111"/>
      <c r="HHP2425" s="111"/>
      <c r="HHQ2425" s="111"/>
      <c r="HHR2425" s="111"/>
      <c r="HHS2425" s="111"/>
      <c r="HHT2425" s="111"/>
      <c r="HHU2425" s="111"/>
      <c r="HHV2425" s="111"/>
      <c r="HHW2425" s="111"/>
      <c r="HHX2425" s="111"/>
      <c r="HHY2425" s="111"/>
      <c r="HHZ2425" s="111"/>
      <c r="HIA2425" s="111"/>
      <c r="HIB2425" s="111"/>
      <c r="HIC2425" s="111"/>
      <c r="HID2425" s="111"/>
      <c r="HIE2425" s="111"/>
      <c r="HIF2425" s="111"/>
      <c r="HIG2425" s="111"/>
      <c r="HIH2425" s="111"/>
      <c r="HII2425" s="111"/>
      <c r="HIJ2425" s="111"/>
      <c r="HIK2425" s="111"/>
      <c r="HIL2425" s="111"/>
      <c r="HIM2425" s="111"/>
      <c r="HIN2425" s="111"/>
      <c r="HIO2425" s="111"/>
      <c r="HIP2425" s="111"/>
      <c r="HIQ2425" s="111"/>
      <c r="HIR2425" s="111"/>
      <c r="HIS2425" s="111"/>
      <c r="HIT2425" s="111"/>
      <c r="HIU2425" s="111"/>
      <c r="HIV2425" s="111"/>
      <c r="HIW2425" s="111"/>
      <c r="HIX2425" s="111"/>
      <c r="HIY2425" s="111"/>
      <c r="HIZ2425" s="111"/>
      <c r="HJA2425" s="111"/>
      <c r="HJB2425" s="111"/>
      <c r="HJC2425" s="111"/>
      <c r="HJD2425" s="111"/>
      <c r="HJE2425" s="111"/>
      <c r="HJF2425" s="111"/>
      <c r="HJG2425" s="111"/>
      <c r="HJH2425" s="111"/>
      <c r="HJI2425" s="111"/>
      <c r="HJJ2425" s="111"/>
      <c r="HJK2425" s="111"/>
      <c r="HJL2425" s="111"/>
      <c r="HJM2425" s="111"/>
      <c r="HJN2425" s="111"/>
      <c r="HJO2425" s="111"/>
      <c r="HJP2425" s="111"/>
      <c r="HJQ2425" s="111"/>
      <c r="HJR2425" s="111"/>
      <c r="HJS2425" s="111"/>
      <c r="HJT2425" s="111"/>
      <c r="HJU2425" s="111"/>
      <c r="HJV2425" s="111"/>
      <c r="HJW2425" s="111"/>
      <c r="HJX2425" s="111"/>
      <c r="HJY2425" s="111"/>
      <c r="HJZ2425" s="111"/>
      <c r="HKA2425" s="111"/>
      <c r="HKB2425" s="111"/>
      <c r="HKC2425" s="111"/>
      <c r="HKD2425" s="111"/>
      <c r="HKE2425" s="111"/>
      <c r="HKF2425" s="111"/>
      <c r="HKG2425" s="111"/>
      <c r="HKH2425" s="111"/>
      <c r="HKI2425" s="111"/>
      <c r="HKJ2425" s="111"/>
      <c r="HKK2425" s="111"/>
      <c r="HKL2425" s="111"/>
      <c r="HKM2425" s="111"/>
      <c r="HKN2425" s="111"/>
      <c r="HKO2425" s="111"/>
      <c r="HKP2425" s="111"/>
      <c r="HKQ2425" s="111"/>
      <c r="HKR2425" s="111"/>
      <c r="HKS2425" s="111"/>
      <c r="HKT2425" s="111"/>
      <c r="HKU2425" s="111"/>
      <c r="HKV2425" s="111"/>
      <c r="HKW2425" s="111"/>
      <c r="HKX2425" s="111"/>
      <c r="HKY2425" s="111"/>
      <c r="HKZ2425" s="111"/>
      <c r="HLA2425" s="111"/>
      <c r="HLB2425" s="111"/>
      <c r="HLC2425" s="111"/>
      <c r="HLD2425" s="111"/>
      <c r="HLE2425" s="111"/>
      <c r="HLF2425" s="111"/>
      <c r="HLG2425" s="111"/>
      <c r="HLH2425" s="111"/>
      <c r="HLI2425" s="111"/>
      <c r="HLJ2425" s="111"/>
      <c r="HLK2425" s="111"/>
      <c r="HLL2425" s="111"/>
      <c r="HLM2425" s="111"/>
      <c r="HLN2425" s="111"/>
      <c r="HLO2425" s="111"/>
      <c r="HLP2425" s="111"/>
      <c r="HLQ2425" s="111"/>
      <c r="HLR2425" s="111"/>
      <c r="HLS2425" s="111"/>
      <c r="HLT2425" s="111"/>
      <c r="HLU2425" s="111"/>
      <c r="HLV2425" s="111"/>
      <c r="HLW2425" s="111"/>
      <c r="HLX2425" s="111"/>
      <c r="HLY2425" s="111"/>
      <c r="HLZ2425" s="111"/>
      <c r="HMA2425" s="111"/>
      <c r="HMB2425" s="111"/>
      <c r="HMC2425" s="111"/>
      <c r="HMD2425" s="111"/>
      <c r="HME2425" s="111"/>
      <c r="HMF2425" s="111"/>
      <c r="HMG2425" s="111"/>
      <c r="HMH2425" s="111"/>
      <c r="HMI2425" s="111"/>
      <c r="HMJ2425" s="111"/>
      <c r="HMK2425" s="111"/>
      <c r="HML2425" s="111"/>
      <c r="HMM2425" s="111"/>
      <c r="HMN2425" s="111"/>
      <c r="HMO2425" s="111"/>
      <c r="HMP2425" s="111"/>
      <c r="HMQ2425" s="111"/>
      <c r="HMR2425" s="111"/>
      <c r="HMS2425" s="111"/>
      <c r="HMT2425" s="111"/>
      <c r="HMU2425" s="111"/>
      <c r="HMV2425" s="111"/>
      <c r="HMW2425" s="111"/>
      <c r="HMX2425" s="111"/>
      <c r="HMY2425" s="111"/>
      <c r="HMZ2425" s="111"/>
      <c r="HNA2425" s="111"/>
      <c r="HNB2425" s="111"/>
      <c r="HNC2425" s="111"/>
      <c r="HND2425" s="111"/>
      <c r="HNE2425" s="111"/>
      <c r="HNF2425" s="111"/>
      <c r="HNG2425" s="111"/>
      <c r="HNH2425" s="111"/>
      <c r="HNI2425" s="111"/>
      <c r="HNJ2425" s="111"/>
      <c r="HNK2425" s="111"/>
      <c r="HNL2425" s="111"/>
      <c r="HNM2425" s="111"/>
      <c r="HNN2425" s="111"/>
      <c r="HNO2425" s="111"/>
      <c r="HNP2425" s="111"/>
      <c r="HNQ2425" s="111"/>
      <c r="HNR2425" s="111"/>
      <c r="HNS2425" s="111"/>
      <c r="HNT2425" s="111"/>
      <c r="HNU2425" s="111"/>
      <c r="HNV2425" s="111"/>
      <c r="HNW2425" s="111"/>
      <c r="HNX2425" s="111"/>
      <c r="HNY2425" s="111"/>
      <c r="HNZ2425" s="111"/>
      <c r="HOA2425" s="111"/>
      <c r="HOB2425" s="111"/>
      <c r="HOC2425" s="111"/>
      <c r="HOD2425" s="111"/>
      <c r="HOE2425" s="111"/>
      <c r="HOF2425" s="111"/>
      <c r="HOG2425" s="111"/>
      <c r="HOH2425" s="111"/>
      <c r="HOI2425" s="111"/>
      <c r="HOJ2425" s="111"/>
      <c r="HOK2425" s="111"/>
      <c r="HOL2425" s="111"/>
      <c r="HOM2425" s="111"/>
      <c r="HON2425" s="111"/>
      <c r="HOO2425" s="111"/>
      <c r="HOP2425" s="111"/>
      <c r="HOQ2425" s="111"/>
      <c r="HOR2425" s="111"/>
      <c r="HOS2425" s="111"/>
      <c r="HOT2425" s="111"/>
      <c r="HOU2425" s="111"/>
      <c r="HOV2425" s="111"/>
      <c r="HOW2425" s="111"/>
      <c r="HOX2425" s="111"/>
      <c r="HOY2425" s="111"/>
      <c r="HOZ2425" s="111"/>
      <c r="HPA2425" s="111"/>
      <c r="HPB2425" s="111"/>
      <c r="HPC2425" s="111"/>
      <c r="HPD2425" s="111"/>
      <c r="HPE2425" s="111"/>
      <c r="HPF2425" s="111"/>
      <c r="HPG2425" s="111"/>
      <c r="HPH2425" s="111"/>
      <c r="HPI2425" s="111"/>
      <c r="HPJ2425" s="111"/>
      <c r="HPK2425" s="111"/>
      <c r="HPL2425" s="111"/>
      <c r="HPM2425" s="111"/>
      <c r="HPN2425" s="111"/>
      <c r="HPO2425" s="111"/>
      <c r="HPP2425" s="111"/>
      <c r="HPQ2425" s="111"/>
      <c r="HPR2425" s="111"/>
      <c r="HPS2425" s="111"/>
      <c r="HPT2425" s="111"/>
      <c r="HPU2425" s="111"/>
      <c r="HPV2425" s="111"/>
      <c r="HPW2425" s="111"/>
      <c r="HPX2425" s="111"/>
      <c r="HPY2425" s="111"/>
      <c r="HPZ2425" s="111"/>
      <c r="HQA2425" s="111"/>
      <c r="HQB2425" s="111"/>
      <c r="HQC2425" s="111"/>
      <c r="HQD2425" s="111"/>
      <c r="HQE2425" s="111"/>
      <c r="HQF2425" s="111"/>
      <c r="HQG2425" s="111"/>
      <c r="HQH2425" s="111"/>
      <c r="HQI2425" s="111"/>
      <c r="HQJ2425" s="111"/>
      <c r="HQK2425" s="111"/>
      <c r="HQL2425" s="111"/>
      <c r="HQM2425" s="111"/>
      <c r="HQN2425" s="111"/>
      <c r="HQO2425" s="111"/>
      <c r="HQP2425" s="111"/>
      <c r="HQQ2425" s="111"/>
      <c r="HQR2425" s="111"/>
      <c r="HQS2425" s="111"/>
      <c r="HQT2425" s="111"/>
      <c r="HQU2425" s="111"/>
      <c r="HQV2425" s="111"/>
      <c r="HQW2425" s="111"/>
      <c r="HQX2425" s="111"/>
      <c r="HQY2425" s="111"/>
      <c r="HQZ2425" s="111"/>
      <c r="HRA2425" s="111"/>
      <c r="HRB2425" s="111"/>
      <c r="HRC2425" s="111"/>
      <c r="HRD2425" s="111"/>
      <c r="HRE2425" s="111"/>
      <c r="HRF2425" s="111"/>
      <c r="HRG2425" s="111"/>
      <c r="HRH2425" s="111"/>
      <c r="HRI2425" s="111"/>
      <c r="HRJ2425" s="111"/>
      <c r="HRK2425" s="111"/>
      <c r="HRL2425" s="111"/>
      <c r="HRM2425" s="111"/>
      <c r="HRN2425" s="111"/>
      <c r="HRO2425" s="111"/>
      <c r="HRP2425" s="111"/>
      <c r="HRQ2425" s="111"/>
      <c r="HRR2425" s="111"/>
      <c r="HRS2425" s="111"/>
      <c r="HRT2425" s="111"/>
      <c r="HRU2425" s="111"/>
      <c r="HRV2425" s="111"/>
      <c r="HRW2425" s="111"/>
      <c r="HRX2425" s="111"/>
      <c r="HRY2425" s="111"/>
      <c r="HRZ2425" s="111"/>
      <c r="HSA2425" s="111"/>
      <c r="HSB2425" s="111"/>
      <c r="HSC2425" s="111"/>
      <c r="HSD2425" s="111"/>
      <c r="HSE2425" s="111"/>
      <c r="HSF2425" s="111"/>
      <c r="HSG2425" s="111"/>
      <c r="HSH2425" s="111"/>
      <c r="HSI2425" s="111"/>
      <c r="HSJ2425" s="111"/>
      <c r="HSK2425" s="111"/>
      <c r="HSL2425" s="111"/>
      <c r="HSM2425" s="111"/>
      <c r="HSN2425" s="111"/>
      <c r="HSO2425" s="111"/>
      <c r="HSP2425" s="111"/>
      <c r="HSQ2425" s="111"/>
      <c r="HSR2425" s="111"/>
      <c r="HSS2425" s="111"/>
      <c r="HST2425" s="111"/>
      <c r="HSU2425" s="111"/>
      <c r="HSV2425" s="111"/>
      <c r="HSW2425" s="111"/>
      <c r="HSX2425" s="111"/>
      <c r="HSY2425" s="111"/>
      <c r="HSZ2425" s="111"/>
      <c r="HTA2425" s="111"/>
      <c r="HTB2425" s="111"/>
      <c r="HTC2425" s="111"/>
      <c r="HTD2425" s="111"/>
      <c r="HTE2425" s="111"/>
      <c r="HTF2425" s="111"/>
      <c r="HTG2425" s="111"/>
      <c r="HTH2425" s="111"/>
      <c r="HTI2425" s="111"/>
      <c r="HTJ2425" s="111"/>
      <c r="HTK2425" s="111"/>
      <c r="HTL2425" s="111"/>
      <c r="HTM2425" s="111"/>
      <c r="HTN2425" s="111"/>
      <c r="HTO2425" s="111"/>
      <c r="HTP2425" s="111"/>
      <c r="HTQ2425" s="111"/>
      <c r="HTR2425" s="111"/>
      <c r="HTS2425" s="111"/>
      <c r="HTT2425" s="111"/>
      <c r="HTU2425" s="111"/>
      <c r="HTV2425" s="111"/>
      <c r="HTW2425" s="111"/>
      <c r="HTX2425" s="111"/>
      <c r="HTY2425" s="111"/>
      <c r="HTZ2425" s="111"/>
      <c r="HUA2425" s="111"/>
      <c r="HUB2425" s="111"/>
      <c r="HUC2425" s="111"/>
      <c r="HUD2425" s="111"/>
      <c r="HUE2425" s="111"/>
      <c r="HUF2425" s="111"/>
      <c r="HUG2425" s="111"/>
      <c r="HUH2425" s="111"/>
      <c r="HUI2425" s="111"/>
      <c r="HUJ2425" s="111"/>
      <c r="HUK2425" s="111"/>
      <c r="HUL2425" s="111"/>
      <c r="HUM2425" s="111"/>
      <c r="HUN2425" s="111"/>
      <c r="HUO2425" s="111"/>
      <c r="HUP2425" s="111"/>
      <c r="HUQ2425" s="111"/>
      <c r="HUR2425" s="111"/>
      <c r="HUS2425" s="111"/>
      <c r="HUT2425" s="111"/>
      <c r="HUU2425" s="111"/>
      <c r="HUV2425" s="111"/>
      <c r="HUW2425" s="111"/>
      <c r="HUX2425" s="111"/>
      <c r="HUY2425" s="111"/>
      <c r="HUZ2425" s="111"/>
      <c r="HVA2425" s="111"/>
      <c r="HVB2425" s="111"/>
      <c r="HVC2425" s="111"/>
      <c r="HVD2425" s="111"/>
      <c r="HVE2425" s="111"/>
      <c r="HVF2425" s="111"/>
      <c r="HVG2425" s="111"/>
      <c r="HVH2425" s="111"/>
      <c r="HVI2425" s="111"/>
      <c r="HVJ2425" s="111"/>
      <c r="HVK2425" s="111"/>
      <c r="HVL2425" s="111"/>
      <c r="HVM2425" s="111"/>
      <c r="HVN2425" s="111"/>
      <c r="HVO2425" s="111"/>
      <c r="HVP2425" s="111"/>
      <c r="HVQ2425" s="111"/>
      <c r="HVR2425" s="111"/>
      <c r="HVS2425" s="111"/>
      <c r="HVT2425" s="111"/>
      <c r="HVU2425" s="111"/>
      <c r="HVV2425" s="111"/>
      <c r="HVW2425" s="111"/>
      <c r="HVX2425" s="111"/>
      <c r="HVY2425" s="111"/>
      <c r="HVZ2425" s="111"/>
      <c r="HWA2425" s="111"/>
      <c r="HWB2425" s="111"/>
      <c r="HWC2425" s="111"/>
      <c r="HWD2425" s="111"/>
      <c r="HWE2425" s="111"/>
      <c r="HWF2425" s="111"/>
      <c r="HWG2425" s="111"/>
      <c r="HWH2425" s="111"/>
      <c r="HWI2425" s="111"/>
      <c r="HWJ2425" s="111"/>
      <c r="HWK2425" s="111"/>
      <c r="HWL2425" s="111"/>
      <c r="HWM2425" s="111"/>
      <c r="HWN2425" s="111"/>
      <c r="HWO2425" s="111"/>
      <c r="HWP2425" s="111"/>
      <c r="HWQ2425" s="111"/>
      <c r="HWR2425" s="111"/>
      <c r="HWS2425" s="111"/>
      <c r="HWT2425" s="111"/>
      <c r="HWU2425" s="111"/>
      <c r="HWV2425" s="111"/>
      <c r="HWW2425" s="111"/>
      <c r="HWX2425" s="111"/>
      <c r="HWY2425" s="111"/>
      <c r="HWZ2425" s="111"/>
      <c r="HXA2425" s="111"/>
      <c r="HXB2425" s="111"/>
      <c r="HXC2425" s="111"/>
      <c r="HXD2425" s="111"/>
      <c r="HXE2425" s="111"/>
      <c r="HXF2425" s="111"/>
      <c r="HXG2425" s="111"/>
      <c r="HXH2425" s="111"/>
      <c r="HXI2425" s="111"/>
      <c r="HXJ2425" s="111"/>
      <c r="HXK2425" s="111"/>
      <c r="HXL2425" s="111"/>
      <c r="HXM2425" s="111"/>
      <c r="HXN2425" s="111"/>
      <c r="HXO2425" s="111"/>
      <c r="HXP2425" s="111"/>
      <c r="HXQ2425" s="111"/>
      <c r="HXR2425" s="111"/>
      <c r="HXS2425" s="111"/>
      <c r="HXT2425" s="111"/>
      <c r="HXU2425" s="111"/>
      <c r="HXV2425" s="111"/>
      <c r="HXW2425" s="111"/>
      <c r="HXX2425" s="111"/>
      <c r="HXY2425" s="111"/>
      <c r="HXZ2425" s="111"/>
      <c r="HYA2425" s="111"/>
      <c r="HYB2425" s="111"/>
      <c r="HYC2425" s="111"/>
      <c r="HYD2425" s="111"/>
      <c r="HYE2425" s="111"/>
      <c r="HYF2425" s="111"/>
      <c r="HYG2425" s="111"/>
      <c r="HYH2425" s="111"/>
      <c r="HYI2425" s="111"/>
      <c r="HYJ2425" s="111"/>
      <c r="HYK2425" s="111"/>
      <c r="HYL2425" s="111"/>
      <c r="HYM2425" s="111"/>
      <c r="HYN2425" s="111"/>
      <c r="HYO2425" s="111"/>
      <c r="HYP2425" s="111"/>
      <c r="HYQ2425" s="111"/>
      <c r="HYR2425" s="111"/>
      <c r="HYS2425" s="111"/>
      <c r="HYT2425" s="111"/>
      <c r="HYU2425" s="111"/>
      <c r="HYV2425" s="111"/>
      <c r="HYW2425" s="111"/>
      <c r="HYX2425" s="111"/>
      <c r="HYY2425" s="111"/>
      <c r="HYZ2425" s="111"/>
      <c r="HZA2425" s="111"/>
      <c r="HZB2425" s="111"/>
      <c r="HZC2425" s="111"/>
      <c r="HZD2425" s="111"/>
      <c r="HZE2425" s="111"/>
      <c r="HZF2425" s="111"/>
      <c r="HZG2425" s="111"/>
      <c r="HZH2425" s="111"/>
      <c r="HZI2425" s="111"/>
      <c r="HZJ2425" s="111"/>
      <c r="HZK2425" s="111"/>
      <c r="HZL2425" s="111"/>
      <c r="HZM2425" s="111"/>
      <c r="HZN2425" s="111"/>
      <c r="HZO2425" s="111"/>
      <c r="HZP2425" s="111"/>
      <c r="HZQ2425" s="111"/>
      <c r="HZR2425" s="111"/>
      <c r="HZS2425" s="111"/>
      <c r="HZT2425" s="111"/>
      <c r="HZU2425" s="111"/>
      <c r="HZV2425" s="111"/>
      <c r="HZW2425" s="111"/>
      <c r="HZX2425" s="111"/>
      <c r="HZY2425" s="111"/>
      <c r="HZZ2425" s="111"/>
      <c r="IAA2425" s="111"/>
      <c r="IAB2425" s="111"/>
      <c r="IAC2425" s="111"/>
      <c r="IAD2425" s="111"/>
      <c r="IAE2425" s="111"/>
      <c r="IAF2425" s="111"/>
      <c r="IAG2425" s="111"/>
      <c r="IAH2425" s="111"/>
      <c r="IAI2425" s="111"/>
      <c r="IAJ2425" s="111"/>
      <c r="IAK2425" s="111"/>
      <c r="IAL2425" s="111"/>
      <c r="IAM2425" s="111"/>
      <c r="IAN2425" s="111"/>
      <c r="IAO2425" s="111"/>
      <c r="IAP2425" s="111"/>
      <c r="IAQ2425" s="111"/>
      <c r="IAR2425" s="111"/>
      <c r="IAS2425" s="111"/>
      <c r="IAT2425" s="111"/>
      <c r="IAU2425" s="111"/>
      <c r="IAV2425" s="111"/>
      <c r="IAW2425" s="111"/>
      <c r="IAX2425" s="111"/>
      <c r="IAY2425" s="111"/>
      <c r="IAZ2425" s="111"/>
      <c r="IBA2425" s="111"/>
      <c r="IBB2425" s="111"/>
      <c r="IBC2425" s="111"/>
      <c r="IBD2425" s="111"/>
      <c r="IBE2425" s="111"/>
      <c r="IBF2425" s="111"/>
      <c r="IBG2425" s="111"/>
      <c r="IBH2425" s="111"/>
      <c r="IBI2425" s="111"/>
      <c r="IBJ2425" s="111"/>
      <c r="IBK2425" s="111"/>
      <c r="IBL2425" s="111"/>
      <c r="IBM2425" s="111"/>
      <c r="IBN2425" s="111"/>
      <c r="IBO2425" s="111"/>
      <c r="IBP2425" s="111"/>
      <c r="IBQ2425" s="111"/>
      <c r="IBR2425" s="111"/>
      <c r="IBS2425" s="111"/>
      <c r="IBT2425" s="111"/>
      <c r="IBU2425" s="111"/>
      <c r="IBV2425" s="111"/>
      <c r="IBW2425" s="111"/>
      <c r="IBX2425" s="111"/>
      <c r="IBY2425" s="111"/>
      <c r="IBZ2425" s="111"/>
      <c r="ICA2425" s="111"/>
      <c r="ICB2425" s="111"/>
      <c r="ICC2425" s="111"/>
      <c r="ICD2425" s="111"/>
      <c r="ICE2425" s="111"/>
      <c r="ICF2425" s="111"/>
      <c r="ICG2425" s="111"/>
      <c r="ICH2425" s="111"/>
      <c r="ICI2425" s="111"/>
      <c r="ICJ2425" s="111"/>
      <c r="ICK2425" s="111"/>
      <c r="ICL2425" s="111"/>
      <c r="ICM2425" s="111"/>
      <c r="ICN2425" s="111"/>
      <c r="ICO2425" s="111"/>
      <c r="ICP2425" s="111"/>
      <c r="ICQ2425" s="111"/>
      <c r="ICR2425" s="111"/>
      <c r="ICS2425" s="111"/>
      <c r="ICT2425" s="111"/>
      <c r="ICU2425" s="111"/>
      <c r="ICV2425" s="111"/>
      <c r="ICW2425" s="111"/>
      <c r="ICX2425" s="111"/>
      <c r="ICY2425" s="111"/>
      <c r="ICZ2425" s="111"/>
      <c r="IDA2425" s="111"/>
      <c r="IDB2425" s="111"/>
      <c r="IDC2425" s="111"/>
      <c r="IDD2425" s="111"/>
      <c r="IDE2425" s="111"/>
      <c r="IDF2425" s="111"/>
      <c r="IDG2425" s="111"/>
      <c r="IDH2425" s="111"/>
      <c r="IDI2425" s="111"/>
      <c r="IDJ2425" s="111"/>
      <c r="IDK2425" s="111"/>
      <c r="IDL2425" s="111"/>
      <c r="IDM2425" s="111"/>
      <c r="IDN2425" s="111"/>
      <c r="IDO2425" s="111"/>
      <c r="IDP2425" s="111"/>
      <c r="IDQ2425" s="111"/>
      <c r="IDR2425" s="111"/>
      <c r="IDS2425" s="111"/>
      <c r="IDT2425" s="111"/>
      <c r="IDU2425" s="111"/>
      <c r="IDV2425" s="111"/>
      <c r="IDW2425" s="111"/>
      <c r="IDX2425" s="111"/>
      <c r="IDY2425" s="111"/>
      <c r="IDZ2425" s="111"/>
      <c r="IEA2425" s="111"/>
      <c r="IEB2425" s="111"/>
      <c r="IEC2425" s="111"/>
      <c r="IED2425" s="111"/>
      <c r="IEE2425" s="111"/>
      <c r="IEF2425" s="111"/>
      <c r="IEG2425" s="111"/>
      <c r="IEH2425" s="111"/>
      <c r="IEI2425" s="111"/>
      <c r="IEJ2425" s="111"/>
      <c r="IEK2425" s="111"/>
      <c r="IEL2425" s="111"/>
      <c r="IEM2425" s="111"/>
      <c r="IEN2425" s="111"/>
      <c r="IEO2425" s="111"/>
      <c r="IEP2425" s="111"/>
      <c r="IEQ2425" s="111"/>
      <c r="IER2425" s="111"/>
      <c r="IES2425" s="111"/>
      <c r="IET2425" s="111"/>
      <c r="IEU2425" s="111"/>
      <c r="IEV2425" s="111"/>
      <c r="IEW2425" s="111"/>
      <c r="IEX2425" s="111"/>
      <c r="IEY2425" s="111"/>
      <c r="IEZ2425" s="111"/>
      <c r="IFA2425" s="111"/>
      <c r="IFB2425" s="111"/>
      <c r="IFC2425" s="111"/>
      <c r="IFD2425" s="111"/>
      <c r="IFE2425" s="111"/>
      <c r="IFF2425" s="111"/>
      <c r="IFG2425" s="111"/>
      <c r="IFH2425" s="111"/>
      <c r="IFI2425" s="111"/>
      <c r="IFJ2425" s="111"/>
      <c r="IFK2425" s="111"/>
      <c r="IFL2425" s="111"/>
      <c r="IFM2425" s="111"/>
      <c r="IFN2425" s="111"/>
      <c r="IFO2425" s="111"/>
      <c r="IFP2425" s="111"/>
      <c r="IFQ2425" s="111"/>
      <c r="IFR2425" s="111"/>
      <c r="IFS2425" s="111"/>
      <c r="IFT2425" s="111"/>
      <c r="IFU2425" s="111"/>
      <c r="IFV2425" s="111"/>
      <c r="IFW2425" s="111"/>
      <c r="IFX2425" s="111"/>
      <c r="IFY2425" s="111"/>
      <c r="IFZ2425" s="111"/>
      <c r="IGA2425" s="111"/>
      <c r="IGB2425" s="111"/>
      <c r="IGC2425" s="111"/>
      <c r="IGD2425" s="111"/>
      <c r="IGE2425" s="111"/>
      <c r="IGF2425" s="111"/>
      <c r="IGG2425" s="111"/>
      <c r="IGH2425" s="111"/>
      <c r="IGI2425" s="111"/>
      <c r="IGJ2425" s="111"/>
      <c r="IGK2425" s="111"/>
      <c r="IGL2425" s="111"/>
      <c r="IGM2425" s="111"/>
      <c r="IGN2425" s="111"/>
      <c r="IGO2425" s="111"/>
      <c r="IGP2425" s="111"/>
      <c r="IGQ2425" s="111"/>
      <c r="IGR2425" s="111"/>
      <c r="IGS2425" s="111"/>
      <c r="IGT2425" s="111"/>
      <c r="IGU2425" s="111"/>
      <c r="IGV2425" s="111"/>
      <c r="IGW2425" s="111"/>
      <c r="IGX2425" s="111"/>
      <c r="IGY2425" s="111"/>
      <c r="IGZ2425" s="111"/>
      <c r="IHA2425" s="111"/>
      <c r="IHB2425" s="111"/>
      <c r="IHC2425" s="111"/>
      <c r="IHD2425" s="111"/>
      <c r="IHE2425" s="111"/>
      <c r="IHF2425" s="111"/>
      <c r="IHG2425" s="111"/>
      <c r="IHH2425" s="111"/>
      <c r="IHI2425" s="111"/>
      <c r="IHJ2425" s="111"/>
      <c r="IHK2425" s="111"/>
      <c r="IHL2425" s="111"/>
      <c r="IHM2425" s="111"/>
      <c r="IHN2425" s="111"/>
      <c r="IHO2425" s="111"/>
      <c r="IHP2425" s="111"/>
      <c r="IHQ2425" s="111"/>
      <c r="IHR2425" s="111"/>
      <c r="IHS2425" s="111"/>
      <c r="IHT2425" s="111"/>
      <c r="IHU2425" s="111"/>
      <c r="IHV2425" s="111"/>
      <c r="IHW2425" s="111"/>
      <c r="IHX2425" s="111"/>
      <c r="IHY2425" s="111"/>
      <c r="IHZ2425" s="111"/>
      <c r="IIA2425" s="111"/>
      <c r="IIB2425" s="111"/>
      <c r="IIC2425" s="111"/>
      <c r="IID2425" s="111"/>
      <c r="IIE2425" s="111"/>
      <c r="IIF2425" s="111"/>
      <c r="IIG2425" s="111"/>
      <c r="IIH2425" s="111"/>
      <c r="III2425" s="111"/>
      <c r="IIJ2425" s="111"/>
      <c r="IIK2425" s="111"/>
      <c r="IIL2425" s="111"/>
      <c r="IIM2425" s="111"/>
      <c r="IIN2425" s="111"/>
      <c r="IIO2425" s="111"/>
      <c r="IIP2425" s="111"/>
      <c r="IIQ2425" s="111"/>
      <c r="IIR2425" s="111"/>
      <c r="IIS2425" s="111"/>
      <c r="IIT2425" s="111"/>
      <c r="IIU2425" s="111"/>
      <c r="IIV2425" s="111"/>
      <c r="IIW2425" s="111"/>
      <c r="IIX2425" s="111"/>
      <c r="IIY2425" s="111"/>
      <c r="IIZ2425" s="111"/>
      <c r="IJA2425" s="111"/>
      <c r="IJB2425" s="111"/>
      <c r="IJC2425" s="111"/>
      <c r="IJD2425" s="111"/>
      <c r="IJE2425" s="111"/>
      <c r="IJF2425" s="111"/>
      <c r="IJG2425" s="111"/>
      <c r="IJH2425" s="111"/>
      <c r="IJI2425" s="111"/>
      <c r="IJJ2425" s="111"/>
      <c r="IJK2425" s="111"/>
      <c r="IJL2425" s="111"/>
      <c r="IJM2425" s="111"/>
      <c r="IJN2425" s="111"/>
      <c r="IJO2425" s="111"/>
      <c r="IJP2425" s="111"/>
      <c r="IJQ2425" s="111"/>
      <c r="IJR2425" s="111"/>
      <c r="IJS2425" s="111"/>
      <c r="IJT2425" s="111"/>
      <c r="IJU2425" s="111"/>
      <c r="IJV2425" s="111"/>
      <c r="IJW2425" s="111"/>
      <c r="IJX2425" s="111"/>
      <c r="IJY2425" s="111"/>
      <c r="IJZ2425" s="111"/>
      <c r="IKA2425" s="111"/>
      <c r="IKB2425" s="111"/>
      <c r="IKC2425" s="111"/>
      <c r="IKD2425" s="111"/>
      <c r="IKE2425" s="111"/>
      <c r="IKF2425" s="111"/>
      <c r="IKG2425" s="111"/>
      <c r="IKH2425" s="111"/>
      <c r="IKI2425" s="111"/>
      <c r="IKJ2425" s="111"/>
      <c r="IKK2425" s="111"/>
      <c r="IKL2425" s="111"/>
      <c r="IKM2425" s="111"/>
      <c r="IKN2425" s="111"/>
      <c r="IKO2425" s="111"/>
      <c r="IKP2425" s="111"/>
      <c r="IKQ2425" s="111"/>
      <c r="IKR2425" s="111"/>
      <c r="IKS2425" s="111"/>
      <c r="IKT2425" s="111"/>
      <c r="IKU2425" s="111"/>
      <c r="IKV2425" s="111"/>
      <c r="IKW2425" s="111"/>
      <c r="IKX2425" s="111"/>
      <c r="IKY2425" s="111"/>
      <c r="IKZ2425" s="111"/>
      <c r="ILA2425" s="111"/>
      <c r="ILB2425" s="111"/>
      <c r="ILC2425" s="111"/>
      <c r="ILD2425" s="111"/>
      <c r="ILE2425" s="111"/>
      <c r="ILF2425" s="111"/>
      <c r="ILG2425" s="111"/>
      <c r="ILH2425" s="111"/>
      <c r="ILI2425" s="111"/>
      <c r="ILJ2425" s="111"/>
      <c r="ILK2425" s="111"/>
      <c r="ILL2425" s="111"/>
      <c r="ILM2425" s="111"/>
      <c r="ILN2425" s="111"/>
      <c r="ILO2425" s="111"/>
      <c r="ILP2425" s="111"/>
      <c r="ILQ2425" s="111"/>
      <c r="ILR2425" s="111"/>
      <c r="ILS2425" s="111"/>
      <c r="ILT2425" s="111"/>
      <c r="ILU2425" s="111"/>
      <c r="ILV2425" s="111"/>
      <c r="ILW2425" s="111"/>
      <c r="ILX2425" s="111"/>
      <c r="ILY2425" s="111"/>
      <c r="ILZ2425" s="111"/>
      <c r="IMA2425" s="111"/>
      <c r="IMB2425" s="111"/>
      <c r="IMC2425" s="111"/>
      <c r="IMD2425" s="111"/>
      <c r="IME2425" s="111"/>
      <c r="IMF2425" s="111"/>
      <c r="IMG2425" s="111"/>
      <c r="IMH2425" s="111"/>
      <c r="IMI2425" s="111"/>
      <c r="IMJ2425" s="111"/>
      <c r="IMK2425" s="111"/>
      <c r="IML2425" s="111"/>
      <c r="IMM2425" s="111"/>
      <c r="IMN2425" s="111"/>
      <c r="IMO2425" s="111"/>
      <c r="IMP2425" s="111"/>
      <c r="IMQ2425" s="111"/>
      <c r="IMR2425" s="111"/>
      <c r="IMS2425" s="111"/>
      <c r="IMT2425" s="111"/>
      <c r="IMU2425" s="111"/>
      <c r="IMV2425" s="111"/>
      <c r="IMW2425" s="111"/>
      <c r="IMX2425" s="111"/>
      <c r="IMY2425" s="111"/>
      <c r="IMZ2425" s="111"/>
      <c r="INA2425" s="111"/>
      <c r="INB2425" s="111"/>
      <c r="INC2425" s="111"/>
      <c r="IND2425" s="111"/>
      <c r="INE2425" s="111"/>
      <c r="INF2425" s="111"/>
      <c r="ING2425" s="111"/>
      <c r="INH2425" s="111"/>
      <c r="INI2425" s="111"/>
      <c r="INJ2425" s="111"/>
      <c r="INK2425" s="111"/>
      <c r="INL2425" s="111"/>
      <c r="INM2425" s="111"/>
      <c r="INN2425" s="111"/>
      <c r="INO2425" s="111"/>
      <c r="INP2425" s="111"/>
      <c r="INQ2425" s="111"/>
      <c r="INR2425" s="111"/>
      <c r="INS2425" s="111"/>
      <c r="INT2425" s="111"/>
      <c r="INU2425" s="111"/>
      <c r="INV2425" s="111"/>
      <c r="INW2425" s="111"/>
      <c r="INX2425" s="111"/>
      <c r="INY2425" s="111"/>
      <c r="INZ2425" s="111"/>
      <c r="IOA2425" s="111"/>
      <c r="IOB2425" s="111"/>
      <c r="IOC2425" s="111"/>
      <c r="IOD2425" s="111"/>
      <c r="IOE2425" s="111"/>
      <c r="IOF2425" s="111"/>
      <c r="IOG2425" s="111"/>
      <c r="IOH2425" s="111"/>
      <c r="IOI2425" s="111"/>
      <c r="IOJ2425" s="111"/>
      <c r="IOK2425" s="111"/>
      <c r="IOL2425" s="111"/>
      <c r="IOM2425" s="111"/>
      <c r="ION2425" s="111"/>
      <c r="IOO2425" s="111"/>
      <c r="IOP2425" s="111"/>
      <c r="IOQ2425" s="111"/>
      <c r="IOR2425" s="111"/>
      <c r="IOS2425" s="111"/>
      <c r="IOT2425" s="111"/>
      <c r="IOU2425" s="111"/>
      <c r="IOV2425" s="111"/>
      <c r="IOW2425" s="111"/>
      <c r="IOX2425" s="111"/>
      <c r="IOY2425" s="111"/>
      <c r="IOZ2425" s="111"/>
      <c r="IPA2425" s="111"/>
      <c r="IPB2425" s="111"/>
      <c r="IPC2425" s="111"/>
      <c r="IPD2425" s="111"/>
      <c r="IPE2425" s="111"/>
      <c r="IPF2425" s="111"/>
      <c r="IPG2425" s="111"/>
      <c r="IPH2425" s="111"/>
      <c r="IPI2425" s="111"/>
      <c r="IPJ2425" s="111"/>
      <c r="IPK2425" s="111"/>
      <c r="IPL2425" s="111"/>
      <c r="IPM2425" s="111"/>
      <c r="IPN2425" s="111"/>
      <c r="IPO2425" s="111"/>
      <c r="IPP2425" s="111"/>
      <c r="IPQ2425" s="111"/>
      <c r="IPR2425" s="111"/>
      <c r="IPS2425" s="111"/>
      <c r="IPT2425" s="111"/>
      <c r="IPU2425" s="111"/>
      <c r="IPV2425" s="111"/>
      <c r="IPW2425" s="111"/>
      <c r="IPX2425" s="111"/>
      <c r="IPY2425" s="111"/>
      <c r="IPZ2425" s="111"/>
      <c r="IQA2425" s="111"/>
      <c r="IQB2425" s="111"/>
      <c r="IQC2425" s="111"/>
      <c r="IQD2425" s="111"/>
      <c r="IQE2425" s="111"/>
      <c r="IQF2425" s="111"/>
      <c r="IQG2425" s="111"/>
      <c r="IQH2425" s="111"/>
      <c r="IQI2425" s="111"/>
      <c r="IQJ2425" s="111"/>
      <c r="IQK2425" s="111"/>
      <c r="IQL2425" s="111"/>
      <c r="IQM2425" s="111"/>
      <c r="IQN2425" s="111"/>
      <c r="IQO2425" s="111"/>
      <c r="IQP2425" s="111"/>
      <c r="IQQ2425" s="111"/>
      <c r="IQR2425" s="111"/>
      <c r="IQS2425" s="111"/>
      <c r="IQT2425" s="111"/>
      <c r="IQU2425" s="111"/>
      <c r="IQV2425" s="111"/>
      <c r="IQW2425" s="111"/>
      <c r="IQX2425" s="111"/>
      <c r="IQY2425" s="111"/>
      <c r="IQZ2425" s="111"/>
      <c r="IRA2425" s="111"/>
      <c r="IRB2425" s="111"/>
      <c r="IRC2425" s="111"/>
      <c r="IRD2425" s="111"/>
      <c r="IRE2425" s="111"/>
      <c r="IRF2425" s="111"/>
      <c r="IRG2425" s="111"/>
      <c r="IRH2425" s="111"/>
      <c r="IRI2425" s="111"/>
      <c r="IRJ2425" s="111"/>
      <c r="IRK2425" s="111"/>
      <c r="IRL2425" s="111"/>
      <c r="IRM2425" s="111"/>
      <c r="IRN2425" s="111"/>
      <c r="IRO2425" s="111"/>
      <c r="IRP2425" s="111"/>
      <c r="IRQ2425" s="111"/>
      <c r="IRR2425" s="111"/>
      <c r="IRS2425" s="111"/>
      <c r="IRT2425" s="111"/>
      <c r="IRU2425" s="111"/>
      <c r="IRV2425" s="111"/>
      <c r="IRW2425" s="111"/>
      <c r="IRX2425" s="111"/>
      <c r="IRY2425" s="111"/>
      <c r="IRZ2425" s="111"/>
      <c r="ISA2425" s="111"/>
      <c r="ISB2425" s="111"/>
      <c r="ISC2425" s="111"/>
      <c r="ISD2425" s="111"/>
      <c r="ISE2425" s="111"/>
      <c r="ISF2425" s="111"/>
      <c r="ISG2425" s="111"/>
      <c r="ISH2425" s="111"/>
      <c r="ISI2425" s="111"/>
      <c r="ISJ2425" s="111"/>
      <c r="ISK2425" s="111"/>
      <c r="ISL2425" s="111"/>
      <c r="ISM2425" s="111"/>
      <c r="ISN2425" s="111"/>
      <c r="ISO2425" s="111"/>
      <c r="ISP2425" s="111"/>
      <c r="ISQ2425" s="111"/>
      <c r="ISR2425" s="111"/>
      <c r="ISS2425" s="111"/>
      <c r="IST2425" s="111"/>
      <c r="ISU2425" s="111"/>
      <c r="ISV2425" s="111"/>
      <c r="ISW2425" s="111"/>
      <c r="ISX2425" s="111"/>
      <c r="ISY2425" s="111"/>
      <c r="ISZ2425" s="111"/>
      <c r="ITA2425" s="111"/>
      <c r="ITB2425" s="111"/>
      <c r="ITC2425" s="111"/>
      <c r="ITD2425" s="111"/>
      <c r="ITE2425" s="111"/>
      <c r="ITF2425" s="111"/>
      <c r="ITG2425" s="111"/>
      <c r="ITH2425" s="111"/>
      <c r="ITI2425" s="111"/>
      <c r="ITJ2425" s="111"/>
      <c r="ITK2425" s="111"/>
      <c r="ITL2425" s="111"/>
      <c r="ITM2425" s="111"/>
      <c r="ITN2425" s="111"/>
      <c r="ITO2425" s="111"/>
      <c r="ITP2425" s="111"/>
      <c r="ITQ2425" s="111"/>
      <c r="ITR2425" s="111"/>
      <c r="ITS2425" s="111"/>
      <c r="ITT2425" s="111"/>
      <c r="ITU2425" s="111"/>
      <c r="ITV2425" s="111"/>
      <c r="ITW2425" s="111"/>
      <c r="ITX2425" s="111"/>
      <c r="ITY2425" s="111"/>
      <c r="ITZ2425" s="111"/>
      <c r="IUA2425" s="111"/>
      <c r="IUB2425" s="111"/>
      <c r="IUC2425" s="111"/>
      <c r="IUD2425" s="111"/>
      <c r="IUE2425" s="111"/>
      <c r="IUF2425" s="111"/>
      <c r="IUG2425" s="111"/>
      <c r="IUH2425" s="111"/>
      <c r="IUI2425" s="111"/>
      <c r="IUJ2425" s="111"/>
      <c r="IUK2425" s="111"/>
      <c r="IUL2425" s="111"/>
      <c r="IUM2425" s="111"/>
      <c r="IUN2425" s="111"/>
      <c r="IUO2425" s="111"/>
      <c r="IUP2425" s="111"/>
      <c r="IUQ2425" s="111"/>
      <c r="IUR2425" s="111"/>
      <c r="IUS2425" s="111"/>
      <c r="IUT2425" s="111"/>
      <c r="IUU2425" s="111"/>
      <c r="IUV2425" s="111"/>
      <c r="IUW2425" s="111"/>
      <c r="IUX2425" s="111"/>
      <c r="IUY2425" s="111"/>
      <c r="IUZ2425" s="111"/>
      <c r="IVA2425" s="111"/>
      <c r="IVB2425" s="111"/>
      <c r="IVC2425" s="111"/>
      <c r="IVD2425" s="111"/>
      <c r="IVE2425" s="111"/>
      <c r="IVF2425" s="111"/>
      <c r="IVG2425" s="111"/>
      <c r="IVH2425" s="111"/>
      <c r="IVI2425" s="111"/>
      <c r="IVJ2425" s="111"/>
      <c r="IVK2425" s="111"/>
      <c r="IVL2425" s="111"/>
      <c r="IVM2425" s="111"/>
      <c r="IVN2425" s="111"/>
      <c r="IVO2425" s="111"/>
      <c r="IVP2425" s="111"/>
      <c r="IVQ2425" s="111"/>
      <c r="IVR2425" s="111"/>
      <c r="IVS2425" s="111"/>
      <c r="IVT2425" s="111"/>
      <c r="IVU2425" s="111"/>
      <c r="IVV2425" s="111"/>
      <c r="IVW2425" s="111"/>
      <c r="IVX2425" s="111"/>
      <c r="IVY2425" s="111"/>
      <c r="IVZ2425" s="111"/>
      <c r="IWA2425" s="111"/>
      <c r="IWB2425" s="111"/>
      <c r="IWC2425" s="111"/>
      <c r="IWD2425" s="111"/>
      <c r="IWE2425" s="111"/>
      <c r="IWF2425" s="111"/>
      <c r="IWG2425" s="111"/>
      <c r="IWH2425" s="111"/>
      <c r="IWI2425" s="111"/>
      <c r="IWJ2425" s="111"/>
      <c r="IWK2425" s="111"/>
      <c r="IWL2425" s="111"/>
      <c r="IWM2425" s="111"/>
      <c r="IWN2425" s="111"/>
      <c r="IWO2425" s="111"/>
      <c r="IWP2425" s="111"/>
      <c r="IWQ2425" s="111"/>
      <c r="IWR2425" s="111"/>
      <c r="IWS2425" s="111"/>
      <c r="IWT2425" s="111"/>
      <c r="IWU2425" s="111"/>
      <c r="IWV2425" s="111"/>
      <c r="IWW2425" s="111"/>
      <c r="IWX2425" s="111"/>
      <c r="IWY2425" s="111"/>
      <c r="IWZ2425" s="111"/>
      <c r="IXA2425" s="111"/>
      <c r="IXB2425" s="111"/>
      <c r="IXC2425" s="111"/>
      <c r="IXD2425" s="111"/>
      <c r="IXE2425" s="111"/>
      <c r="IXF2425" s="111"/>
      <c r="IXG2425" s="111"/>
      <c r="IXH2425" s="111"/>
      <c r="IXI2425" s="111"/>
      <c r="IXJ2425" s="111"/>
      <c r="IXK2425" s="111"/>
      <c r="IXL2425" s="111"/>
      <c r="IXM2425" s="111"/>
      <c r="IXN2425" s="111"/>
      <c r="IXO2425" s="111"/>
      <c r="IXP2425" s="111"/>
      <c r="IXQ2425" s="111"/>
      <c r="IXR2425" s="111"/>
      <c r="IXS2425" s="111"/>
      <c r="IXT2425" s="111"/>
      <c r="IXU2425" s="111"/>
      <c r="IXV2425" s="111"/>
      <c r="IXW2425" s="111"/>
      <c r="IXX2425" s="111"/>
      <c r="IXY2425" s="111"/>
      <c r="IXZ2425" s="111"/>
      <c r="IYA2425" s="111"/>
      <c r="IYB2425" s="111"/>
      <c r="IYC2425" s="111"/>
      <c r="IYD2425" s="111"/>
      <c r="IYE2425" s="111"/>
      <c r="IYF2425" s="111"/>
      <c r="IYG2425" s="111"/>
      <c r="IYH2425" s="111"/>
      <c r="IYI2425" s="111"/>
      <c r="IYJ2425" s="111"/>
      <c r="IYK2425" s="111"/>
      <c r="IYL2425" s="111"/>
      <c r="IYM2425" s="111"/>
      <c r="IYN2425" s="111"/>
      <c r="IYO2425" s="111"/>
      <c r="IYP2425" s="111"/>
      <c r="IYQ2425" s="111"/>
      <c r="IYR2425" s="111"/>
      <c r="IYS2425" s="111"/>
      <c r="IYT2425" s="111"/>
      <c r="IYU2425" s="111"/>
      <c r="IYV2425" s="111"/>
      <c r="IYW2425" s="111"/>
      <c r="IYX2425" s="111"/>
      <c r="IYY2425" s="111"/>
      <c r="IYZ2425" s="111"/>
      <c r="IZA2425" s="111"/>
      <c r="IZB2425" s="111"/>
      <c r="IZC2425" s="111"/>
      <c r="IZD2425" s="111"/>
      <c r="IZE2425" s="111"/>
      <c r="IZF2425" s="111"/>
      <c r="IZG2425" s="111"/>
      <c r="IZH2425" s="111"/>
      <c r="IZI2425" s="111"/>
      <c r="IZJ2425" s="111"/>
      <c r="IZK2425" s="111"/>
      <c r="IZL2425" s="111"/>
      <c r="IZM2425" s="111"/>
      <c r="IZN2425" s="111"/>
      <c r="IZO2425" s="111"/>
      <c r="IZP2425" s="111"/>
      <c r="IZQ2425" s="111"/>
      <c r="IZR2425" s="111"/>
      <c r="IZS2425" s="111"/>
      <c r="IZT2425" s="111"/>
      <c r="IZU2425" s="111"/>
      <c r="IZV2425" s="111"/>
      <c r="IZW2425" s="111"/>
      <c r="IZX2425" s="111"/>
      <c r="IZY2425" s="111"/>
      <c r="IZZ2425" s="111"/>
      <c r="JAA2425" s="111"/>
      <c r="JAB2425" s="111"/>
      <c r="JAC2425" s="111"/>
      <c r="JAD2425" s="111"/>
      <c r="JAE2425" s="111"/>
      <c r="JAF2425" s="111"/>
      <c r="JAG2425" s="111"/>
      <c r="JAH2425" s="111"/>
      <c r="JAI2425" s="111"/>
      <c r="JAJ2425" s="111"/>
      <c r="JAK2425" s="111"/>
      <c r="JAL2425" s="111"/>
      <c r="JAM2425" s="111"/>
      <c r="JAN2425" s="111"/>
      <c r="JAO2425" s="111"/>
      <c r="JAP2425" s="111"/>
      <c r="JAQ2425" s="111"/>
      <c r="JAR2425" s="111"/>
      <c r="JAS2425" s="111"/>
      <c r="JAT2425" s="111"/>
      <c r="JAU2425" s="111"/>
      <c r="JAV2425" s="111"/>
      <c r="JAW2425" s="111"/>
      <c r="JAX2425" s="111"/>
      <c r="JAY2425" s="111"/>
      <c r="JAZ2425" s="111"/>
      <c r="JBA2425" s="111"/>
      <c r="JBB2425" s="111"/>
      <c r="JBC2425" s="111"/>
      <c r="JBD2425" s="111"/>
      <c r="JBE2425" s="111"/>
      <c r="JBF2425" s="111"/>
      <c r="JBG2425" s="111"/>
      <c r="JBH2425" s="111"/>
      <c r="JBI2425" s="111"/>
      <c r="JBJ2425" s="111"/>
      <c r="JBK2425" s="111"/>
      <c r="JBL2425" s="111"/>
      <c r="JBM2425" s="111"/>
      <c r="JBN2425" s="111"/>
      <c r="JBO2425" s="111"/>
      <c r="JBP2425" s="111"/>
      <c r="JBQ2425" s="111"/>
      <c r="JBR2425" s="111"/>
      <c r="JBS2425" s="111"/>
      <c r="JBT2425" s="111"/>
      <c r="JBU2425" s="111"/>
      <c r="JBV2425" s="111"/>
      <c r="JBW2425" s="111"/>
      <c r="JBX2425" s="111"/>
      <c r="JBY2425" s="111"/>
      <c r="JBZ2425" s="111"/>
      <c r="JCA2425" s="111"/>
      <c r="JCB2425" s="111"/>
      <c r="JCC2425" s="111"/>
      <c r="JCD2425" s="111"/>
      <c r="JCE2425" s="111"/>
      <c r="JCF2425" s="111"/>
      <c r="JCG2425" s="111"/>
      <c r="JCH2425" s="111"/>
      <c r="JCI2425" s="111"/>
      <c r="JCJ2425" s="111"/>
      <c r="JCK2425" s="111"/>
      <c r="JCL2425" s="111"/>
      <c r="JCM2425" s="111"/>
      <c r="JCN2425" s="111"/>
      <c r="JCO2425" s="111"/>
      <c r="JCP2425" s="111"/>
      <c r="JCQ2425" s="111"/>
      <c r="JCR2425" s="111"/>
      <c r="JCS2425" s="111"/>
      <c r="JCT2425" s="111"/>
      <c r="JCU2425" s="111"/>
      <c r="JCV2425" s="111"/>
      <c r="JCW2425" s="111"/>
      <c r="JCX2425" s="111"/>
      <c r="JCY2425" s="111"/>
      <c r="JCZ2425" s="111"/>
      <c r="JDA2425" s="111"/>
      <c r="JDB2425" s="111"/>
      <c r="JDC2425" s="111"/>
      <c r="JDD2425" s="111"/>
      <c r="JDE2425" s="111"/>
      <c r="JDF2425" s="111"/>
      <c r="JDG2425" s="111"/>
      <c r="JDH2425" s="111"/>
      <c r="JDI2425" s="111"/>
      <c r="JDJ2425" s="111"/>
      <c r="JDK2425" s="111"/>
      <c r="JDL2425" s="111"/>
      <c r="JDM2425" s="111"/>
      <c r="JDN2425" s="111"/>
      <c r="JDO2425" s="111"/>
      <c r="JDP2425" s="111"/>
      <c r="JDQ2425" s="111"/>
      <c r="JDR2425" s="111"/>
      <c r="JDS2425" s="111"/>
      <c r="JDT2425" s="111"/>
      <c r="JDU2425" s="111"/>
      <c r="JDV2425" s="111"/>
      <c r="JDW2425" s="111"/>
      <c r="JDX2425" s="111"/>
      <c r="JDY2425" s="111"/>
      <c r="JDZ2425" s="111"/>
      <c r="JEA2425" s="111"/>
      <c r="JEB2425" s="111"/>
      <c r="JEC2425" s="111"/>
      <c r="JED2425" s="111"/>
      <c r="JEE2425" s="111"/>
      <c r="JEF2425" s="111"/>
      <c r="JEG2425" s="111"/>
      <c r="JEH2425" s="111"/>
      <c r="JEI2425" s="111"/>
      <c r="JEJ2425" s="111"/>
      <c r="JEK2425" s="111"/>
      <c r="JEL2425" s="111"/>
      <c r="JEM2425" s="111"/>
      <c r="JEN2425" s="111"/>
      <c r="JEO2425" s="111"/>
      <c r="JEP2425" s="111"/>
      <c r="JEQ2425" s="111"/>
      <c r="JER2425" s="111"/>
      <c r="JES2425" s="111"/>
      <c r="JET2425" s="111"/>
      <c r="JEU2425" s="111"/>
      <c r="JEV2425" s="111"/>
      <c r="JEW2425" s="111"/>
      <c r="JEX2425" s="111"/>
      <c r="JEY2425" s="111"/>
      <c r="JEZ2425" s="111"/>
      <c r="JFA2425" s="111"/>
      <c r="JFB2425" s="111"/>
      <c r="JFC2425" s="111"/>
      <c r="JFD2425" s="111"/>
      <c r="JFE2425" s="111"/>
      <c r="JFF2425" s="111"/>
      <c r="JFG2425" s="111"/>
      <c r="JFH2425" s="111"/>
      <c r="JFI2425" s="111"/>
      <c r="JFJ2425" s="111"/>
      <c r="JFK2425" s="111"/>
      <c r="JFL2425" s="111"/>
      <c r="JFM2425" s="111"/>
      <c r="JFN2425" s="111"/>
      <c r="JFO2425" s="111"/>
      <c r="JFP2425" s="111"/>
      <c r="JFQ2425" s="111"/>
      <c r="JFR2425" s="111"/>
      <c r="JFS2425" s="111"/>
      <c r="JFT2425" s="111"/>
      <c r="JFU2425" s="111"/>
      <c r="JFV2425" s="111"/>
      <c r="JFW2425" s="111"/>
      <c r="JFX2425" s="111"/>
      <c r="JFY2425" s="111"/>
      <c r="JFZ2425" s="111"/>
      <c r="JGA2425" s="111"/>
      <c r="JGB2425" s="111"/>
      <c r="JGC2425" s="111"/>
      <c r="JGD2425" s="111"/>
      <c r="JGE2425" s="111"/>
      <c r="JGF2425" s="111"/>
      <c r="JGG2425" s="111"/>
      <c r="JGH2425" s="111"/>
      <c r="JGI2425" s="111"/>
      <c r="JGJ2425" s="111"/>
      <c r="JGK2425" s="111"/>
      <c r="JGL2425" s="111"/>
      <c r="JGM2425" s="111"/>
      <c r="JGN2425" s="111"/>
      <c r="JGO2425" s="111"/>
      <c r="JGP2425" s="111"/>
      <c r="JGQ2425" s="111"/>
      <c r="JGR2425" s="111"/>
      <c r="JGS2425" s="111"/>
      <c r="JGT2425" s="111"/>
      <c r="JGU2425" s="111"/>
      <c r="JGV2425" s="111"/>
      <c r="JGW2425" s="111"/>
      <c r="JGX2425" s="111"/>
      <c r="JGY2425" s="111"/>
      <c r="JGZ2425" s="111"/>
      <c r="JHA2425" s="111"/>
      <c r="JHB2425" s="111"/>
      <c r="JHC2425" s="111"/>
      <c r="JHD2425" s="111"/>
      <c r="JHE2425" s="111"/>
      <c r="JHF2425" s="111"/>
      <c r="JHG2425" s="111"/>
      <c r="JHH2425" s="111"/>
      <c r="JHI2425" s="111"/>
      <c r="JHJ2425" s="111"/>
      <c r="JHK2425" s="111"/>
      <c r="JHL2425" s="111"/>
      <c r="JHM2425" s="111"/>
      <c r="JHN2425" s="111"/>
      <c r="JHO2425" s="111"/>
      <c r="JHP2425" s="111"/>
      <c r="JHQ2425" s="111"/>
      <c r="JHR2425" s="111"/>
      <c r="JHS2425" s="111"/>
      <c r="JHT2425" s="111"/>
      <c r="JHU2425" s="111"/>
      <c r="JHV2425" s="111"/>
      <c r="JHW2425" s="111"/>
      <c r="JHX2425" s="111"/>
      <c r="JHY2425" s="111"/>
      <c r="JHZ2425" s="111"/>
      <c r="JIA2425" s="111"/>
      <c r="JIB2425" s="111"/>
      <c r="JIC2425" s="111"/>
      <c r="JID2425" s="111"/>
      <c r="JIE2425" s="111"/>
      <c r="JIF2425" s="111"/>
      <c r="JIG2425" s="111"/>
      <c r="JIH2425" s="111"/>
      <c r="JII2425" s="111"/>
      <c r="JIJ2425" s="111"/>
      <c r="JIK2425" s="111"/>
      <c r="JIL2425" s="111"/>
      <c r="JIM2425" s="111"/>
      <c r="JIN2425" s="111"/>
      <c r="JIO2425" s="111"/>
      <c r="JIP2425" s="111"/>
      <c r="JIQ2425" s="111"/>
      <c r="JIR2425" s="111"/>
      <c r="JIS2425" s="111"/>
      <c r="JIT2425" s="111"/>
      <c r="JIU2425" s="111"/>
      <c r="JIV2425" s="111"/>
      <c r="JIW2425" s="111"/>
      <c r="JIX2425" s="111"/>
      <c r="JIY2425" s="111"/>
      <c r="JIZ2425" s="111"/>
      <c r="JJA2425" s="111"/>
      <c r="JJB2425" s="111"/>
      <c r="JJC2425" s="111"/>
      <c r="JJD2425" s="111"/>
      <c r="JJE2425" s="111"/>
      <c r="JJF2425" s="111"/>
      <c r="JJG2425" s="111"/>
      <c r="JJH2425" s="111"/>
      <c r="JJI2425" s="111"/>
      <c r="JJJ2425" s="111"/>
      <c r="JJK2425" s="111"/>
      <c r="JJL2425" s="111"/>
      <c r="JJM2425" s="111"/>
      <c r="JJN2425" s="111"/>
      <c r="JJO2425" s="111"/>
      <c r="JJP2425" s="111"/>
      <c r="JJQ2425" s="111"/>
      <c r="JJR2425" s="111"/>
      <c r="JJS2425" s="111"/>
      <c r="JJT2425" s="111"/>
      <c r="JJU2425" s="111"/>
      <c r="JJV2425" s="111"/>
      <c r="JJW2425" s="111"/>
      <c r="JJX2425" s="111"/>
      <c r="JJY2425" s="111"/>
      <c r="JJZ2425" s="111"/>
      <c r="JKA2425" s="111"/>
      <c r="JKB2425" s="111"/>
      <c r="JKC2425" s="111"/>
      <c r="JKD2425" s="111"/>
      <c r="JKE2425" s="111"/>
      <c r="JKF2425" s="111"/>
      <c r="JKG2425" s="111"/>
      <c r="JKH2425" s="111"/>
      <c r="JKI2425" s="111"/>
      <c r="JKJ2425" s="111"/>
      <c r="JKK2425" s="111"/>
      <c r="JKL2425" s="111"/>
      <c r="JKM2425" s="111"/>
      <c r="JKN2425" s="111"/>
      <c r="JKO2425" s="111"/>
      <c r="JKP2425" s="111"/>
      <c r="JKQ2425" s="111"/>
      <c r="JKR2425" s="111"/>
      <c r="JKS2425" s="111"/>
      <c r="JKT2425" s="111"/>
      <c r="JKU2425" s="111"/>
      <c r="JKV2425" s="111"/>
      <c r="JKW2425" s="111"/>
      <c r="JKX2425" s="111"/>
      <c r="JKY2425" s="111"/>
      <c r="JKZ2425" s="111"/>
      <c r="JLA2425" s="111"/>
      <c r="JLB2425" s="111"/>
      <c r="JLC2425" s="111"/>
      <c r="JLD2425" s="111"/>
      <c r="JLE2425" s="111"/>
      <c r="JLF2425" s="111"/>
      <c r="JLG2425" s="111"/>
      <c r="JLH2425" s="111"/>
      <c r="JLI2425" s="111"/>
      <c r="JLJ2425" s="111"/>
      <c r="JLK2425" s="111"/>
      <c r="JLL2425" s="111"/>
      <c r="JLM2425" s="111"/>
      <c r="JLN2425" s="111"/>
      <c r="JLO2425" s="111"/>
      <c r="JLP2425" s="111"/>
      <c r="JLQ2425" s="111"/>
      <c r="JLR2425" s="111"/>
      <c r="JLS2425" s="111"/>
      <c r="JLT2425" s="111"/>
      <c r="JLU2425" s="111"/>
      <c r="JLV2425" s="111"/>
      <c r="JLW2425" s="111"/>
      <c r="JLX2425" s="111"/>
      <c r="JLY2425" s="111"/>
      <c r="JLZ2425" s="111"/>
      <c r="JMA2425" s="111"/>
      <c r="JMB2425" s="111"/>
      <c r="JMC2425" s="111"/>
      <c r="JMD2425" s="111"/>
      <c r="JME2425" s="111"/>
      <c r="JMF2425" s="111"/>
      <c r="JMG2425" s="111"/>
      <c r="JMH2425" s="111"/>
      <c r="JMI2425" s="111"/>
      <c r="JMJ2425" s="111"/>
      <c r="JMK2425" s="111"/>
      <c r="JML2425" s="111"/>
      <c r="JMM2425" s="111"/>
      <c r="JMN2425" s="111"/>
      <c r="JMO2425" s="111"/>
      <c r="JMP2425" s="111"/>
      <c r="JMQ2425" s="111"/>
      <c r="JMR2425" s="111"/>
      <c r="JMS2425" s="111"/>
      <c r="JMT2425" s="111"/>
      <c r="JMU2425" s="111"/>
      <c r="JMV2425" s="111"/>
      <c r="JMW2425" s="111"/>
      <c r="JMX2425" s="111"/>
      <c r="JMY2425" s="111"/>
      <c r="JMZ2425" s="111"/>
      <c r="JNA2425" s="111"/>
      <c r="JNB2425" s="111"/>
      <c r="JNC2425" s="111"/>
      <c r="JND2425" s="111"/>
      <c r="JNE2425" s="111"/>
      <c r="JNF2425" s="111"/>
      <c r="JNG2425" s="111"/>
      <c r="JNH2425" s="111"/>
      <c r="JNI2425" s="111"/>
      <c r="JNJ2425" s="111"/>
      <c r="JNK2425" s="111"/>
      <c r="JNL2425" s="111"/>
      <c r="JNM2425" s="111"/>
      <c r="JNN2425" s="111"/>
      <c r="JNO2425" s="111"/>
      <c r="JNP2425" s="111"/>
      <c r="JNQ2425" s="111"/>
      <c r="JNR2425" s="111"/>
      <c r="JNS2425" s="111"/>
      <c r="JNT2425" s="111"/>
      <c r="JNU2425" s="111"/>
      <c r="JNV2425" s="111"/>
      <c r="JNW2425" s="111"/>
      <c r="JNX2425" s="111"/>
      <c r="JNY2425" s="111"/>
      <c r="JNZ2425" s="111"/>
      <c r="JOA2425" s="111"/>
      <c r="JOB2425" s="111"/>
      <c r="JOC2425" s="111"/>
      <c r="JOD2425" s="111"/>
      <c r="JOE2425" s="111"/>
      <c r="JOF2425" s="111"/>
      <c r="JOG2425" s="111"/>
      <c r="JOH2425" s="111"/>
      <c r="JOI2425" s="111"/>
      <c r="JOJ2425" s="111"/>
      <c r="JOK2425" s="111"/>
      <c r="JOL2425" s="111"/>
      <c r="JOM2425" s="111"/>
      <c r="JON2425" s="111"/>
      <c r="JOO2425" s="111"/>
      <c r="JOP2425" s="111"/>
      <c r="JOQ2425" s="111"/>
      <c r="JOR2425" s="111"/>
      <c r="JOS2425" s="111"/>
      <c r="JOT2425" s="111"/>
      <c r="JOU2425" s="111"/>
      <c r="JOV2425" s="111"/>
      <c r="JOW2425" s="111"/>
      <c r="JOX2425" s="111"/>
      <c r="JOY2425" s="111"/>
      <c r="JOZ2425" s="111"/>
      <c r="JPA2425" s="111"/>
      <c r="JPB2425" s="111"/>
      <c r="JPC2425" s="111"/>
      <c r="JPD2425" s="111"/>
      <c r="JPE2425" s="111"/>
      <c r="JPF2425" s="111"/>
      <c r="JPG2425" s="111"/>
      <c r="JPH2425" s="111"/>
      <c r="JPI2425" s="111"/>
      <c r="JPJ2425" s="111"/>
      <c r="JPK2425" s="111"/>
      <c r="JPL2425" s="111"/>
      <c r="JPM2425" s="111"/>
      <c r="JPN2425" s="111"/>
      <c r="JPO2425" s="111"/>
      <c r="JPP2425" s="111"/>
      <c r="JPQ2425" s="111"/>
      <c r="JPR2425" s="111"/>
      <c r="JPS2425" s="111"/>
      <c r="JPT2425" s="111"/>
      <c r="JPU2425" s="111"/>
      <c r="JPV2425" s="111"/>
      <c r="JPW2425" s="111"/>
      <c r="JPX2425" s="111"/>
      <c r="JPY2425" s="111"/>
      <c r="JPZ2425" s="111"/>
      <c r="JQA2425" s="111"/>
      <c r="JQB2425" s="111"/>
      <c r="JQC2425" s="111"/>
      <c r="JQD2425" s="111"/>
      <c r="JQE2425" s="111"/>
      <c r="JQF2425" s="111"/>
      <c r="JQG2425" s="111"/>
      <c r="JQH2425" s="111"/>
      <c r="JQI2425" s="111"/>
      <c r="JQJ2425" s="111"/>
      <c r="JQK2425" s="111"/>
      <c r="JQL2425" s="111"/>
      <c r="JQM2425" s="111"/>
      <c r="JQN2425" s="111"/>
      <c r="JQO2425" s="111"/>
      <c r="JQP2425" s="111"/>
      <c r="JQQ2425" s="111"/>
      <c r="JQR2425" s="111"/>
      <c r="JQS2425" s="111"/>
      <c r="JQT2425" s="111"/>
      <c r="JQU2425" s="111"/>
      <c r="JQV2425" s="111"/>
      <c r="JQW2425" s="111"/>
      <c r="JQX2425" s="111"/>
      <c r="JQY2425" s="111"/>
      <c r="JQZ2425" s="111"/>
      <c r="JRA2425" s="111"/>
      <c r="JRB2425" s="111"/>
      <c r="JRC2425" s="111"/>
      <c r="JRD2425" s="111"/>
      <c r="JRE2425" s="111"/>
      <c r="JRF2425" s="111"/>
      <c r="JRG2425" s="111"/>
      <c r="JRH2425" s="111"/>
      <c r="JRI2425" s="111"/>
      <c r="JRJ2425" s="111"/>
      <c r="JRK2425" s="111"/>
      <c r="JRL2425" s="111"/>
      <c r="JRM2425" s="111"/>
      <c r="JRN2425" s="111"/>
      <c r="JRO2425" s="111"/>
      <c r="JRP2425" s="111"/>
      <c r="JRQ2425" s="111"/>
      <c r="JRR2425" s="111"/>
      <c r="JRS2425" s="111"/>
      <c r="JRT2425" s="111"/>
      <c r="JRU2425" s="111"/>
      <c r="JRV2425" s="111"/>
      <c r="JRW2425" s="111"/>
      <c r="JRX2425" s="111"/>
      <c r="JRY2425" s="111"/>
      <c r="JRZ2425" s="111"/>
      <c r="JSA2425" s="111"/>
      <c r="JSB2425" s="111"/>
      <c r="JSC2425" s="111"/>
      <c r="JSD2425" s="111"/>
      <c r="JSE2425" s="111"/>
      <c r="JSF2425" s="111"/>
      <c r="JSG2425" s="111"/>
      <c r="JSH2425" s="111"/>
      <c r="JSI2425" s="111"/>
      <c r="JSJ2425" s="111"/>
      <c r="JSK2425" s="111"/>
      <c r="JSL2425" s="111"/>
      <c r="JSM2425" s="111"/>
      <c r="JSN2425" s="111"/>
      <c r="JSO2425" s="111"/>
      <c r="JSP2425" s="111"/>
      <c r="JSQ2425" s="111"/>
      <c r="JSR2425" s="111"/>
      <c r="JSS2425" s="111"/>
      <c r="JST2425" s="111"/>
      <c r="JSU2425" s="111"/>
      <c r="JSV2425" s="111"/>
      <c r="JSW2425" s="111"/>
      <c r="JSX2425" s="111"/>
      <c r="JSY2425" s="111"/>
      <c r="JSZ2425" s="111"/>
      <c r="JTA2425" s="111"/>
      <c r="JTB2425" s="111"/>
      <c r="JTC2425" s="111"/>
      <c r="JTD2425" s="111"/>
      <c r="JTE2425" s="111"/>
      <c r="JTF2425" s="111"/>
      <c r="JTG2425" s="111"/>
      <c r="JTH2425" s="111"/>
      <c r="JTI2425" s="111"/>
      <c r="JTJ2425" s="111"/>
      <c r="JTK2425" s="111"/>
      <c r="JTL2425" s="111"/>
      <c r="JTM2425" s="111"/>
      <c r="JTN2425" s="111"/>
      <c r="JTO2425" s="111"/>
      <c r="JTP2425" s="111"/>
      <c r="JTQ2425" s="111"/>
      <c r="JTR2425" s="111"/>
      <c r="JTS2425" s="111"/>
      <c r="JTT2425" s="111"/>
      <c r="JTU2425" s="111"/>
      <c r="JTV2425" s="111"/>
      <c r="JTW2425" s="111"/>
      <c r="JTX2425" s="111"/>
      <c r="JTY2425" s="111"/>
      <c r="JTZ2425" s="111"/>
      <c r="JUA2425" s="111"/>
      <c r="JUB2425" s="111"/>
      <c r="JUC2425" s="111"/>
      <c r="JUD2425" s="111"/>
      <c r="JUE2425" s="111"/>
      <c r="JUF2425" s="111"/>
      <c r="JUG2425" s="111"/>
      <c r="JUH2425" s="111"/>
      <c r="JUI2425" s="111"/>
      <c r="JUJ2425" s="111"/>
      <c r="JUK2425" s="111"/>
      <c r="JUL2425" s="111"/>
      <c r="JUM2425" s="111"/>
      <c r="JUN2425" s="111"/>
      <c r="JUO2425" s="111"/>
      <c r="JUP2425" s="111"/>
      <c r="JUQ2425" s="111"/>
      <c r="JUR2425" s="111"/>
      <c r="JUS2425" s="111"/>
      <c r="JUT2425" s="111"/>
      <c r="JUU2425" s="111"/>
      <c r="JUV2425" s="111"/>
      <c r="JUW2425" s="111"/>
      <c r="JUX2425" s="111"/>
      <c r="JUY2425" s="111"/>
      <c r="JUZ2425" s="111"/>
      <c r="JVA2425" s="111"/>
      <c r="JVB2425" s="111"/>
      <c r="JVC2425" s="111"/>
      <c r="JVD2425" s="111"/>
      <c r="JVE2425" s="111"/>
      <c r="JVF2425" s="111"/>
      <c r="JVG2425" s="111"/>
      <c r="JVH2425" s="111"/>
      <c r="JVI2425" s="111"/>
      <c r="JVJ2425" s="111"/>
      <c r="JVK2425" s="111"/>
      <c r="JVL2425" s="111"/>
      <c r="JVM2425" s="111"/>
      <c r="JVN2425" s="111"/>
      <c r="JVO2425" s="111"/>
      <c r="JVP2425" s="111"/>
      <c r="JVQ2425" s="111"/>
      <c r="JVR2425" s="111"/>
      <c r="JVS2425" s="111"/>
      <c r="JVT2425" s="111"/>
      <c r="JVU2425" s="111"/>
      <c r="JVV2425" s="111"/>
      <c r="JVW2425" s="111"/>
      <c r="JVX2425" s="111"/>
      <c r="JVY2425" s="111"/>
      <c r="JVZ2425" s="111"/>
      <c r="JWA2425" s="111"/>
      <c r="JWB2425" s="111"/>
      <c r="JWC2425" s="111"/>
      <c r="JWD2425" s="111"/>
      <c r="JWE2425" s="111"/>
      <c r="JWF2425" s="111"/>
      <c r="JWG2425" s="111"/>
      <c r="JWH2425" s="111"/>
      <c r="JWI2425" s="111"/>
      <c r="JWJ2425" s="111"/>
      <c r="JWK2425" s="111"/>
      <c r="JWL2425" s="111"/>
      <c r="JWM2425" s="111"/>
      <c r="JWN2425" s="111"/>
      <c r="JWO2425" s="111"/>
      <c r="JWP2425" s="111"/>
      <c r="JWQ2425" s="111"/>
      <c r="JWR2425" s="111"/>
      <c r="JWS2425" s="111"/>
      <c r="JWT2425" s="111"/>
      <c r="JWU2425" s="111"/>
      <c r="JWV2425" s="111"/>
      <c r="JWW2425" s="111"/>
      <c r="JWX2425" s="111"/>
      <c r="JWY2425" s="111"/>
      <c r="JWZ2425" s="111"/>
      <c r="JXA2425" s="111"/>
      <c r="JXB2425" s="111"/>
      <c r="JXC2425" s="111"/>
      <c r="JXD2425" s="111"/>
      <c r="JXE2425" s="111"/>
      <c r="JXF2425" s="111"/>
      <c r="JXG2425" s="111"/>
      <c r="JXH2425" s="111"/>
      <c r="JXI2425" s="111"/>
      <c r="JXJ2425" s="111"/>
      <c r="JXK2425" s="111"/>
      <c r="JXL2425" s="111"/>
      <c r="JXM2425" s="111"/>
      <c r="JXN2425" s="111"/>
      <c r="JXO2425" s="111"/>
      <c r="JXP2425" s="111"/>
      <c r="JXQ2425" s="111"/>
      <c r="JXR2425" s="111"/>
      <c r="JXS2425" s="111"/>
      <c r="JXT2425" s="111"/>
      <c r="JXU2425" s="111"/>
      <c r="JXV2425" s="111"/>
      <c r="JXW2425" s="111"/>
      <c r="JXX2425" s="111"/>
      <c r="JXY2425" s="111"/>
      <c r="JXZ2425" s="111"/>
      <c r="JYA2425" s="111"/>
      <c r="JYB2425" s="111"/>
      <c r="JYC2425" s="111"/>
      <c r="JYD2425" s="111"/>
      <c r="JYE2425" s="111"/>
      <c r="JYF2425" s="111"/>
      <c r="JYG2425" s="111"/>
      <c r="JYH2425" s="111"/>
      <c r="JYI2425" s="111"/>
      <c r="JYJ2425" s="111"/>
      <c r="JYK2425" s="111"/>
      <c r="JYL2425" s="111"/>
      <c r="JYM2425" s="111"/>
      <c r="JYN2425" s="111"/>
      <c r="JYO2425" s="111"/>
      <c r="JYP2425" s="111"/>
      <c r="JYQ2425" s="111"/>
      <c r="JYR2425" s="111"/>
      <c r="JYS2425" s="111"/>
      <c r="JYT2425" s="111"/>
      <c r="JYU2425" s="111"/>
      <c r="JYV2425" s="111"/>
      <c r="JYW2425" s="111"/>
      <c r="JYX2425" s="111"/>
      <c r="JYY2425" s="111"/>
      <c r="JYZ2425" s="111"/>
      <c r="JZA2425" s="111"/>
      <c r="JZB2425" s="111"/>
      <c r="JZC2425" s="111"/>
      <c r="JZD2425" s="111"/>
      <c r="JZE2425" s="111"/>
      <c r="JZF2425" s="111"/>
      <c r="JZG2425" s="111"/>
      <c r="JZH2425" s="111"/>
      <c r="JZI2425" s="111"/>
      <c r="JZJ2425" s="111"/>
      <c r="JZK2425" s="111"/>
      <c r="JZL2425" s="111"/>
      <c r="JZM2425" s="111"/>
      <c r="JZN2425" s="111"/>
      <c r="JZO2425" s="111"/>
      <c r="JZP2425" s="111"/>
      <c r="JZQ2425" s="111"/>
      <c r="JZR2425" s="111"/>
      <c r="JZS2425" s="111"/>
      <c r="JZT2425" s="111"/>
      <c r="JZU2425" s="111"/>
      <c r="JZV2425" s="111"/>
      <c r="JZW2425" s="111"/>
      <c r="JZX2425" s="111"/>
      <c r="JZY2425" s="111"/>
      <c r="JZZ2425" s="111"/>
      <c r="KAA2425" s="111"/>
      <c r="KAB2425" s="111"/>
      <c r="KAC2425" s="111"/>
      <c r="KAD2425" s="111"/>
      <c r="KAE2425" s="111"/>
      <c r="KAF2425" s="111"/>
      <c r="KAG2425" s="111"/>
      <c r="KAH2425" s="111"/>
      <c r="KAI2425" s="111"/>
      <c r="KAJ2425" s="111"/>
      <c r="KAK2425" s="111"/>
      <c r="KAL2425" s="111"/>
      <c r="KAM2425" s="111"/>
      <c r="KAN2425" s="111"/>
      <c r="KAO2425" s="111"/>
      <c r="KAP2425" s="111"/>
      <c r="KAQ2425" s="111"/>
      <c r="KAR2425" s="111"/>
      <c r="KAS2425" s="111"/>
      <c r="KAT2425" s="111"/>
      <c r="KAU2425" s="111"/>
      <c r="KAV2425" s="111"/>
      <c r="KAW2425" s="111"/>
      <c r="KAX2425" s="111"/>
      <c r="KAY2425" s="111"/>
      <c r="KAZ2425" s="111"/>
      <c r="KBA2425" s="111"/>
      <c r="KBB2425" s="111"/>
      <c r="KBC2425" s="111"/>
      <c r="KBD2425" s="111"/>
      <c r="KBE2425" s="111"/>
      <c r="KBF2425" s="111"/>
      <c r="KBG2425" s="111"/>
      <c r="KBH2425" s="111"/>
      <c r="KBI2425" s="111"/>
      <c r="KBJ2425" s="111"/>
      <c r="KBK2425" s="111"/>
      <c r="KBL2425" s="111"/>
      <c r="KBM2425" s="111"/>
      <c r="KBN2425" s="111"/>
      <c r="KBO2425" s="111"/>
      <c r="KBP2425" s="111"/>
      <c r="KBQ2425" s="111"/>
      <c r="KBR2425" s="111"/>
      <c r="KBS2425" s="111"/>
      <c r="KBT2425" s="111"/>
      <c r="KBU2425" s="111"/>
      <c r="KBV2425" s="111"/>
      <c r="KBW2425" s="111"/>
      <c r="KBX2425" s="111"/>
      <c r="KBY2425" s="111"/>
      <c r="KBZ2425" s="111"/>
      <c r="KCA2425" s="111"/>
      <c r="KCB2425" s="111"/>
      <c r="KCC2425" s="111"/>
      <c r="KCD2425" s="111"/>
      <c r="KCE2425" s="111"/>
      <c r="KCF2425" s="111"/>
      <c r="KCG2425" s="111"/>
      <c r="KCH2425" s="111"/>
      <c r="KCI2425" s="111"/>
      <c r="KCJ2425" s="111"/>
      <c r="KCK2425" s="111"/>
      <c r="KCL2425" s="111"/>
      <c r="KCM2425" s="111"/>
      <c r="KCN2425" s="111"/>
      <c r="KCO2425" s="111"/>
      <c r="KCP2425" s="111"/>
      <c r="KCQ2425" s="111"/>
      <c r="KCR2425" s="111"/>
      <c r="KCS2425" s="111"/>
      <c r="KCT2425" s="111"/>
      <c r="KCU2425" s="111"/>
      <c r="KCV2425" s="111"/>
      <c r="KCW2425" s="111"/>
      <c r="KCX2425" s="111"/>
      <c r="KCY2425" s="111"/>
      <c r="KCZ2425" s="111"/>
      <c r="KDA2425" s="111"/>
      <c r="KDB2425" s="111"/>
      <c r="KDC2425" s="111"/>
      <c r="KDD2425" s="111"/>
      <c r="KDE2425" s="111"/>
      <c r="KDF2425" s="111"/>
      <c r="KDG2425" s="111"/>
      <c r="KDH2425" s="111"/>
      <c r="KDI2425" s="111"/>
      <c r="KDJ2425" s="111"/>
      <c r="KDK2425" s="111"/>
      <c r="KDL2425" s="111"/>
      <c r="KDM2425" s="111"/>
      <c r="KDN2425" s="111"/>
      <c r="KDO2425" s="111"/>
      <c r="KDP2425" s="111"/>
      <c r="KDQ2425" s="111"/>
      <c r="KDR2425" s="111"/>
      <c r="KDS2425" s="111"/>
      <c r="KDT2425" s="111"/>
      <c r="KDU2425" s="111"/>
      <c r="KDV2425" s="111"/>
      <c r="KDW2425" s="111"/>
      <c r="KDX2425" s="111"/>
      <c r="KDY2425" s="111"/>
      <c r="KDZ2425" s="111"/>
      <c r="KEA2425" s="111"/>
      <c r="KEB2425" s="111"/>
      <c r="KEC2425" s="111"/>
      <c r="KED2425" s="111"/>
      <c r="KEE2425" s="111"/>
      <c r="KEF2425" s="111"/>
      <c r="KEG2425" s="111"/>
      <c r="KEH2425" s="111"/>
      <c r="KEI2425" s="111"/>
      <c r="KEJ2425" s="111"/>
      <c r="KEK2425" s="111"/>
      <c r="KEL2425" s="111"/>
      <c r="KEM2425" s="111"/>
      <c r="KEN2425" s="111"/>
      <c r="KEO2425" s="111"/>
      <c r="KEP2425" s="111"/>
      <c r="KEQ2425" s="111"/>
      <c r="KER2425" s="111"/>
      <c r="KES2425" s="111"/>
      <c r="KET2425" s="111"/>
      <c r="KEU2425" s="111"/>
      <c r="KEV2425" s="111"/>
      <c r="KEW2425" s="111"/>
      <c r="KEX2425" s="111"/>
      <c r="KEY2425" s="111"/>
      <c r="KEZ2425" s="111"/>
      <c r="KFA2425" s="111"/>
      <c r="KFB2425" s="111"/>
      <c r="KFC2425" s="111"/>
      <c r="KFD2425" s="111"/>
      <c r="KFE2425" s="111"/>
      <c r="KFF2425" s="111"/>
      <c r="KFG2425" s="111"/>
      <c r="KFH2425" s="111"/>
      <c r="KFI2425" s="111"/>
      <c r="KFJ2425" s="111"/>
      <c r="KFK2425" s="111"/>
      <c r="KFL2425" s="111"/>
      <c r="KFM2425" s="111"/>
      <c r="KFN2425" s="111"/>
      <c r="KFO2425" s="111"/>
      <c r="KFP2425" s="111"/>
      <c r="KFQ2425" s="111"/>
      <c r="KFR2425" s="111"/>
      <c r="KFS2425" s="111"/>
      <c r="KFT2425" s="111"/>
      <c r="KFU2425" s="111"/>
      <c r="KFV2425" s="111"/>
      <c r="KFW2425" s="111"/>
      <c r="KFX2425" s="111"/>
      <c r="KFY2425" s="111"/>
      <c r="KFZ2425" s="111"/>
      <c r="KGA2425" s="111"/>
      <c r="KGB2425" s="111"/>
      <c r="KGC2425" s="111"/>
      <c r="KGD2425" s="111"/>
      <c r="KGE2425" s="111"/>
      <c r="KGF2425" s="111"/>
      <c r="KGG2425" s="111"/>
      <c r="KGH2425" s="111"/>
      <c r="KGI2425" s="111"/>
      <c r="KGJ2425" s="111"/>
      <c r="KGK2425" s="111"/>
      <c r="KGL2425" s="111"/>
      <c r="KGM2425" s="111"/>
      <c r="KGN2425" s="111"/>
      <c r="KGO2425" s="111"/>
      <c r="KGP2425" s="111"/>
      <c r="KGQ2425" s="111"/>
      <c r="KGR2425" s="111"/>
      <c r="KGS2425" s="111"/>
      <c r="KGT2425" s="111"/>
      <c r="KGU2425" s="111"/>
      <c r="KGV2425" s="111"/>
      <c r="KGW2425" s="111"/>
      <c r="KGX2425" s="111"/>
      <c r="KGY2425" s="111"/>
      <c r="KGZ2425" s="111"/>
      <c r="KHA2425" s="111"/>
      <c r="KHB2425" s="111"/>
      <c r="KHC2425" s="111"/>
      <c r="KHD2425" s="111"/>
      <c r="KHE2425" s="111"/>
      <c r="KHF2425" s="111"/>
      <c r="KHG2425" s="111"/>
      <c r="KHH2425" s="111"/>
      <c r="KHI2425" s="111"/>
      <c r="KHJ2425" s="111"/>
      <c r="KHK2425" s="111"/>
      <c r="KHL2425" s="111"/>
      <c r="KHM2425" s="111"/>
      <c r="KHN2425" s="111"/>
      <c r="KHO2425" s="111"/>
      <c r="KHP2425" s="111"/>
      <c r="KHQ2425" s="111"/>
      <c r="KHR2425" s="111"/>
      <c r="KHS2425" s="111"/>
      <c r="KHT2425" s="111"/>
      <c r="KHU2425" s="111"/>
      <c r="KHV2425" s="111"/>
      <c r="KHW2425" s="111"/>
      <c r="KHX2425" s="111"/>
      <c r="KHY2425" s="111"/>
      <c r="KHZ2425" s="111"/>
      <c r="KIA2425" s="111"/>
      <c r="KIB2425" s="111"/>
      <c r="KIC2425" s="111"/>
      <c r="KID2425" s="111"/>
      <c r="KIE2425" s="111"/>
      <c r="KIF2425" s="111"/>
      <c r="KIG2425" s="111"/>
      <c r="KIH2425" s="111"/>
      <c r="KII2425" s="111"/>
      <c r="KIJ2425" s="111"/>
      <c r="KIK2425" s="111"/>
      <c r="KIL2425" s="111"/>
      <c r="KIM2425" s="111"/>
      <c r="KIN2425" s="111"/>
      <c r="KIO2425" s="111"/>
      <c r="KIP2425" s="111"/>
      <c r="KIQ2425" s="111"/>
      <c r="KIR2425" s="111"/>
      <c r="KIS2425" s="111"/>
      <c r="KIT2425" s="111"/>
      <c r="KIU2425" s="111"/>
      <c r="KIV2425" s="111"/>
      <c r="KIW2425" s="111"/>
      <c r="KIX2425" s="111"/>
      <c r="KIY2425" s="111"/>
      <c r="KIZ2425" s="111"/>
      <c r="KJA2425" s="111"/>
      <c r="KJB2425" s="111"/>
      <c r="KJC2425" s="111"/>
      <c r="KJD2425" s="111"/>
      <c r="KJE2425" s="111"/>
      <c r="KJF2425" s="111"/>
      <c r="KJG2425" s="111"/>
      <c r="KJH2425" s="111"/>
      <c r="KJI2425" s="111"/>
      <c r="KJJ2425" s="111"/>
      <c r="KJK2425" s="111"/>
      <c r="KJL2425" s="111"/>
      <c r="KJM2425" s="111"/>
      <c r="KJN2425" s="111"/>
      <c r="KJO2425" s="111"/>
      <c r="KJP2425" s="111"/>
      <c r="KJQ2425" s="111"/>
      <c r="KJR2425" s="111"/>
      <c r="KJS2425" s="111"/>
      <c r="KJT2425" s="111"/>
      <c r="KJU2425" s="111"/>
      <c r="KJV2425" s="111"/>
      <c r="KJW2425" s="111"/>
      <c r="KJX2425" s="111"/>
      <c r="KJY2425" s="111"/>
      <c r="KJZ2425" s="111"/>
      <c r="KKA2425" s="111"/>
      <c r="KKB2425" s="111"/>
      <c r="KKC2425" s="111"/>
      <c r="KKD2425" s="111"/>
      <c r="KKE2425" s="111"/>
      <c r="KKF2425" s="111"/>
      <c r="KKG2425" s="111"/>
      <c r="KKH2425" s="111"/>
      <c r="KKI2425" s="111"/>
      <c r="KKJ2425" s="111"/>
      <c r="KKK2425" s="111"/>
      <c r="KKL2425" s="111"/>
      <c r="KKM2425" s="111"/>
      <c r="KKN2425" s="111"/>
      <c r="KKO2425" s="111"/>
      <c r="KKP2425" s="111"/>
      <c r="KKQ2425" s="111"/>
      <c r="KKR2425" s="111"/>
      <c r="KKS2425" s="111"/>
      <c r="KKT2425" s="111"/>
      <c r="KKU2425" s="111"/>
      <c r="KKV2425" s="111"/>
      <c r="KKW2425" s="111"/>
      <c r="KKX2425" s="111"/>
      <c r="KKY2425" s="111"/>
      <c r="KKZ2425" s="111"/>
      <c r="KLA2425" s="111"/>
      <c r="KLB2425" s="111"/>
      <c r="KLC2425" s="111"/>
      <c r="KLD2425" s="111"/>
      <c r="KLE2425" s="111"/>
      <c r="KLF2425" s="111"/>
      <c r="KLG2425" s="111"/>
      <c r="KLH2425" s="111"/>
      <c r="KLI2425" s="111"/>
      <c r="KLJ2425" s="111"/>
      <c r="KLK2425" s="111"/>
      <c r="KLL2425" s="111"/>
      <c r="KLM2425" s="111"/>
      <c r="KLN2425" s="111"/>
      <c r="KLO2425" s="111"/>
      <c r="KLP2425" s="111"/>
      <c r="KLQ2425" s="111"/>
      <c r="KLR2425" s="111"/>
      <c r="KLS2425" s="111"/>
      <c r="KLT2425" s="111"/>
      <c r="KLU2425" s="111"/>
      <c r="KLV2425" s="111"/>
      <c r="KLW2425" s="111"/>
      <c r="KLX2425" s="111"/>
      <c r="KLY2425" s="111"/>
      <c r="KLZ2425" s="111"/>
      <c r="KMA2425" s="111"/>
      <c r="KMB2425" s="111"/>
      <c r="KMC2425" s="111"/>
      <c r="KMD2425" s="111"/>
      <c r="KME2425" s="111"/>
      <c r="KMF2425" s="111"/>
      <c r="KMG2425" s="111"/>
      <c r="KMH2425" s="111"/>
      <c r="KMI2425" s="111"/>
      <c r="KMJ2425" s="111"/>
      <c r="KMK2425" s="111"/>
      <c r="KML2425" s="111"/>
      <c r="KMM2425" s="111"/>
      <c r="KMN2425" s="111"/>
      <c r="KMO2425" s="111"/>
      <c r="KMP2425" s="111"/>
      <c r="KMQ2425" s="111"/>
      <c r="KMR2425" s="111"/>
      <c r="KMS2425" s="111"/>
      <c r="KMT2425" s="111"/>
      <c r="KMU2425" s="111"/>
      <c r="KMV2425" s="111"/>
      <c r="KMW2425" s="111"/>
      <c r="KMX2425" s="111"/>
      <c r="KMY2425" s="111"/>
      <c r="KMZ2425" s="111"/>
      <c r="KNA2425" s="111"/>
      <c r="KNB2425" s="111"/>
      <c r="KNC2425" s="111"/>
      <c r="KND2425" s="111"/>
      <c r="KNE2425" s="111"/>
      <c r="KNF2425" s="111"/>
      <c r="KNG2425" s="111"/>
      <c r="KNH2425" s="111"/>
      <c r="KNI2425" s="111"/>
      <c r="KNJ2425" s="111"/>
      <c r="KNK2425" s="111"/>
      <c r="KNL2425" s="111"/>
      <c r="KNM2425" s="111"/>
      <c r="KNN2425" s="111"/>
      <c r="KNO2425" s="111"/>
      <c r="KNP2425" s="111"/>
      <c r="KNQ2425" s="111"/>
      <c r="KNR2425" s="111"/>
      <c r="KNS2425" s="111"/>
      <c r="KNT2425" s="111"/>
      <c r="KNU2425" s="111"/>
      <c r="KNV2425" s="111"/>
      <c r="KNW2425" s="111"/>
      <c r="KNX2425" s="111"/>
      <c r="KNY2425" s="111"/>
      <c r="KNZ2425" s="111"/>
      <c r="KOA2425" s="111"/>
      <c r="KOB2425" s="111"/>
      <c r="KOC2425" s="111"/>
      <c r="KOD2425" s="111"/>
      <c r="KOE2425" s="111"/>
      <c r="KOF2425" s="111"/>
      <c r="KOG2425" s="111"/>
      <c r="KOH2425" s="111"/>
      <c r="KOI2425" s="111"/>
      <c r="KOJ2425" s="111"/>
      <c r="KOK2425" s="111"/>
      <c r="KOL2425" s="111"/>
      <c r="KOM2425" s="111"/>
      <c r="KON2425" s="111"/>
      <c r="KOO2425" s="111"/>
      <c r="KOP2425" s="111"/>
      <c r="KOQ2425" s="111"/>
      <c r="KOR2425" s="111"/>
      <c r="KOS2425" s="111"/>
      <c r="KOT2425" s="111"/>
      <c r="KOU2425" s="111"/>
      <c r="KOV2425" s="111"/>
      <c r="KOW2425" s="111"/>
      <c r="KOX2425" s="111"/>
      <c r="KOY2425" s="111"/>
      <c r="KOZ2425" s="111"/>
      <c r="KPA2425" s="111"/>
      <c r="KPB2425" s="111"/>
      <c r="KPC2425" s="111"/>
      <c r="KPD2425" s="111"/>
      <c r="KPE2425" s="111"/>
      <c r="KPF2425" s="111"/>
      <c r="KPG2425" s="111"/>
      <c r="KPH2425" s="111"/>
      <c r="KPI2425" s="111"/>
      <c r="KPJ2425" s="111"/>
      <c r="KPK2425" s="111"/>
      <c r="KPL2425" s="111"/>
      <c r="KPM2425" s="111"/>
      <c r="KPN2425" s="111"/>
      <c r="KPO2425" s="111"/>
      <c r="KPP2425" s="111"/>
      <c r="KPQ2425" s="111"/>
      <c r="KPR2425" s="111"/>
      <c r="KPS2425" s="111"/>
      <c r="KPT2425" s="111"/>
      <c r="KPU2425" s="111"/>
      <c r="KPV2425" s="111"/>
      <c r="KPW2425" s="111"/>
      <c r="KPX2425" s="111"/>
      <c r="KPY2425" s="111"/>
      <c r="KPZ2425" s="111"/>
      <c r="KQA2425" s="111"/>
      <c r="KQB2425" s="111"/>
      <c r="KQC2425" s="111"/>
      <c r="KQD2425" s="111"/>
      <c r="KQE2425" s="111"/>
      <c r="KQF2425" s="111"/>
      <c r="KQG2425" s="111"/>
      <c r="KQH2425" s="111"/>
      <c r="KQI2425" s="111"/>
      <c r="KQJ2425" s="111"/>
      <c r="KQK2425" s="111"/>
      <c r="KQL2425" s="111"/>
      <c r="KQM2425" s="111"/>
      <c r="KQN2425" s="111"/>
      <c r="KQO2425" s="111"/>
      <c r="KQP2425" s="111"/>
      <c r="KQQ2425" s="111"/>
      <c r="KQR2425" s="111"/>
      <c r="KQS2425" s="111"/>
      <c r="KQT2425" s="111"/>
      <c r="KQU2425" s="111"/>
      <c r="KQV2425" s="111"/>
      <c r="KQW2425" s="111"/>
      <c r="KQX2425" s="111"/>
      <c r="KQY2425" s="111"/>
      <c r="KQZ2425" s="111"/>
      <c r="KRA2425" s="111"/>
      <c r="KRB2425" s="111"/>
      <c r="KRC2425" s="111"/>
      <c r="KRD2425" s="111"/>
      <c r="KRE2425" s="111"/>
      <c r="KRF2425" s="111"/>
      <c r="KRG2425" s="111"/>
      <c r="KRH2425" s="111"/>
      <c r="KRI2425" s="111"/>
      <c r="KRJ2425" s="111"/>
      <c r="KRK2425" s="111"/>
      <c r="KRL2425" s="111"/>
      <c r="KRM2425" s="111"/>
      <c r="KRN2425" s="111"/>
      <c r="KRO2425" s="111"/>
      <c r="KRP2425" s="111"/>
      <c r="KRQ2425" s="111"/>
      <c r="KRR2425" s="111"/>
      <c r="KRS2425" s="111"/>
      <c r="KRT2425" s="111"/>
      <c r="KRU2425" s="111"/>
      <c r="KRV2425" s="111"/>
      <c r="KRW2425" s="111"/>
      <c r="KRX2425" s="111"/>
      <c r="KRY2425" s="111"/>
      <c r="KRZ2425" s="111"/>
      <c r="KSA2425" s="111"/>
      <c r="KSB2425" s="111"/>
      <c r="KSC2425" s="111"/>
      <c r="KSD2425" s="111"/>
      <c r="KSE2425" s="111"/>
      <c r="KSF2425" s="111"/>
      <c r="KSG2425" s="111"/>
      <c r="KSH2425" s="111"/>
      <c r="KSI2425" s="111"/>
      <c r="KSJ2425" s="111"/>
      <c r="KSK2425" s="111"/>
      <c r="KSL2425" s="111"/>
      <c r="KSM2425" s="111"/>
      <c r="KSN2425" s="111"/>
      <c r="KSO2425" s="111"/>
      <c r="KSP2425" s="111"/>
      <c r="KSQ2425" s="111"/>
      <c r="KSR2425" s="111"/>
      <c r="KSS2425" s="111"/>
      <c r="KST2425" s="111"/>
      <c r="KSU2425" s="111"/>
      <c r="KSV2425" s="111"/>
      <c r="KSW2425" s="111"/>
      <c r="KSX2425" s="111"/>
      <c r="KSY2425" s="111"/>
      <c r="KSZ2425" s="111"/>
      <c r="KTA2425" s="111"/>
      <c r="KTB2425" s="111"/>
      <c r="KTC2425" s="111"/>
      <c r="KTD2425" s="111"/>
      <c r="KTE2425" s="111"/>
      <c r="KTF2425" s="111"/>
      <c r="KTG2425" s="111"/>
      <c r="KTH2425" s="111"/>
      <c r="KTI2425" s="111"/>
      <c r="KTJ2425" s="111"/>
      <c r="KTK2425" s="111"/>
      <c r="KTL2425" s="111"/>
      <c r="KTM2425" s="111"/>
      <c r="KTN2425" s="111"/>
      <c r="KTO2425" s="111"/>
      <c r="KTP2425" s="111"/>
      <c r="KTQ2425" s="111"/>
      <c r="KTR2425" s="111"/>
      <c r="KTS2425" s="111"/>
      <c r="KTT2425" s="111"/>
      <c r="KTU2425" s="111"/>
      <c r="KTV2425" s="111"/>
      <c r="KTW2425" s="111"/>
      <c r="KTX2425" s="111"/>
      <c r="KTY2425" s="111"/>
      <c r="KTZ2425" s="111"/>
      <c r="KUA2425" s="111"/>
      <c r="KUB2425" s="111"/>
      <c r="KUC2425" s="111"/>
      <c r="KUD2425" s="111"/>
      <c r="KUE2425" s="111"/>
      <c r="KUF2425" s="111"/>
      <c r="KUG2425" s="111"/>
      <c r="KUH2425" s="111"/>
      <c r="KUI2425" s="111"/>
      <c r="KUJ2425" s="111"/>
      <c r="KUK2425" s="111"/>
      <c r="KUL2425" s="111"/>
      <c r="KUM2425" s="111"/>
      <c r="KUN2425" s="111"/>
      <c r="KUO2425" s="111"/>
      <c r="KUP2425" s="111"/>
      <c r="KUQ2425" s="111"/>
      <c r="KUR2425" s="111"/>
      <c r="KUS2425" s="111"/>
      <c r="KUT2425" s="111"/>
      <c r="KUU2425" s="111"/>
      <c r="KUV2425" s="111"/>
      <c r="KUW2425" s="111"/>
      <c r="KUX2425" s="111"/>
      <c r="KUY2425" s="111"/>
      <c r="KUZ2425" s="111"/>
      <c r="KVA2425" s="111"/>
      <c r="KVB2425" s="111"/>
      <c r="KVC2425" s="111"/>
      <c r="KVD2425" s="111"/>
      <c r="KVE2425" s="111"/>
      <c r="KVF2425" s="111"/>
      <c r="KVG2425" s="111"/>
      <c r="KVH2425" s="111"/>
      <c r="KVI2425" s="111"/>
      <c r="KVJ2425" s="111"/>
      <c r="KVK2425" s="111"/>
      <c r="KVL2425" s="111"/>
      <c r="KVM2425" s="111"/>
      <c r="KVN2425" s="111"/>
      <c r="KVO2425" s="111"/>
      <c r="KVP2425" s="111"/>
      <c r="KVQ2425" s="111"/>
      <c r="KVR2425" s="111"/>
      <c r="KVS2425" s="111"/>
      <c r="KVT2425" s="111"/>
      <c r="KVU2425" s="111"/>
      <c r="KVV2425" s="111"/>
      <c r="KVW2425" s="111"/>
      <c r="KVX2425" s="111"/>
      <c r="KVY2425" s="111"/>
      <c r="KVZ2425" s="111"/>
      <c r="KWA2425" s="111"/>
      <c r="KWB2425" s="111"/>
      <c r="KWC2425" s="111"/>
      <c r="KWD2425" s="111"/>
      <c r="KWE2425" s="111"/>
      <c r="KWF2425" s="111"/>
      <c r="KWG2425" s="111"/>
      <c r="KWH2425" s="111"/>
      <c r="KWI2425" s="111"/>
      <c r="KWJ2425" s="111"/>
      <c r="KWK2425" s="111"/>
      <c r="KWL2425" s="111"/>
      <c r="KWM2425" s="111"/>
      <c r="KWN2425" s="111"/>
      <c r="KWO2425" s="111"/>
      <c r="KWP2425" s="111"/>
      <c r="KWQ2425" s="111"/>
      <c r="KWR2425" s="111"/>
      <c r="KWS2425" s="111"/>
      <c r="KWT2425" s="111"/>
      <c r="KWU2425" s="111"/>
      <c r="KWV2425" s="111"/>
      <c r="KWW2425" s="111"/>
      <c r="KWX2425" s="111"/>
      <c r="KWY2425" s="111"/>
      <c r="KWZ2425" s="111"/>
      <c r="KXA2425" s="111"/>
      <c r="KXB2425" s="111"/>
      <c r="KXC2425" s="111"/>
      <c r="KXD2425" s="111"/>
      <c r="KXE2425" s="111"/>
      <c r="KXF2425" s="111"/>
      <c r="KXG2425" s="111"/>
      <c r="KXH2425" s="111"/>
      <c r="KXI2425" s="111"/>
      <c r="KXJ2425" s="111"/>
      <c r="KXK2425" s="111"/>
      <c r="KXL2425" s="111"/>
      <c r="KXM2425" s="111"/>
      <c r="KXN2425" s="111"/>
      <c r="KXO2425" s="111"/>
      <c r="KXP2425" s="111"/>
      <c r="KXQ2425" s="111"/>
      <c r="KXR2425" s="111"/>
      <c r="KXS2425" s="111"/>
      <c r="KXT2425" s="111"/>
      <c r="KXU2425" s="111"/>
      <c r="KXV2425" s="111"/>
      <c r="KXW2425" s="111"/>
      <c r="KXX2425" s="111"/>
      <c r="KXY2425" s="111"/>
      <c r="KXZ2425" s="111"/>
      <c r="KYA2425" s="111"/>
      <c r="KYB2425" s="111"/>
      <c r="KYC2425" s="111"/>
      <c r="KYD2425" s="111"/>
      <c r="KYE2425" s="111"/>
      <c r="KYF2425" s="111"/>
      <c r="KYG2425" s="111"/>
      <c r="KYH2425" s="111"/>
      <c r="KYI2425" s="111"/>
      <c r="KYJ2425" s="111"/>
      <c r="KYK2425" s="111"/>
      <c r="KYL2425" s="111"/>
      <c r="KYM2425" s="111"/>
      <c r="KYN2425" s="111"/>
      <c r="KYO2425" s="111"/>
      <c r="KYP2425" s="111"/>
      <c r="KYQ2425" s="111"/>
      <c r="KYR2425" s="111"/>
      <c r="KYS2425" s="111"/>
      <c r="KYT2425" s="111"/>
      <c r="KYU2425" s="111"/>
      <c r="KYV2425" s="111"/>
      <c r="KYW2425" s="111"/>
      <c r="KYX2425" s="111"/>
      <c r="KYY2425" s="111"/>
      <c r="KYZ2425" s="111"/>
      <c r="KZA2425" s="111"/>
      <c r="KZB2425" s="111"/>
      <c r="KZC2425" s="111"/>
      <c r="KZD2425" s="111"/>
      <c r="KZE2425" s="111"/>
      <c r="KZF2425" s="111"/>
      <c r="KZG2425" s="111"/>
      <c r="KZH2425" s="111"/>
      <c r="KZI2425" s="111"/>
      <c r="KZJ2425" s="111"/>
      <c r="KZK2425" s="111"/>
      <c r="KZL2425" s="111"/>
      <c r="KZM2425" s="111"/>
      <c r="KZN2425" s="111"/>
      <c r="KZO2425" s="111"/>
      <c r="KZP2425" s="111"/>
      <c r="KZQ2425" s="111"/>
      <c r="KZR2425" s="111"/>
      <c r="KZS2425" s="111"/>
      <c r="KZT2425" s="111"/>
      <c r="KZU2425" s="111"/>
      <c r="KZV2425" s="111"/>
      <c r="KZW2425" s="111"/>
      <c r="KZX2425" s="111"/>
      <c r="KZY2425" s="111"/>
      <c r="KZZ2425" s="111"/>
      <c r="LAA2425" s="111"/>
      <c r="LAB2425" s="111"/>
      <c r="LAC2425" s="111"/>
      <c r="LAD2425" s="111"/>
      <c r="LAE2425" s="111"/>
      <c r="LAF2425" s="111"/>
      <c r="LAG2425" s="111"/>
      <c r="LAH2425" s="111"/>
      <c r="LAI2425" s="111"/>
      <c r="LAJ2425" s="111"/>
      <c r="LAK2425" s="111"/>
      <c r="LAL2425" s="111"/>
      <c r="LAM2425" s="111"/>
      <c r="LAN2425" s="111"/>
      <c r="LAO2425" s="111"/>
      <c r="LAP2425" s="111"/>
      <c r="LAQ2425" s="111"/>
      <c r="LAR2425" s="111"/>
      <c r="LAS2425" s="111"/>
      <c r="LAT2425" s="111"/>
      <c r="LAU2425" s="111"/>
      <c r="LAV2425" s="111"/>
      <c r="LAW2425" s="111"/>
      <c r="LAX2425" s="111"/>
      <c r="LAY2425" s="111"/>
      <c r="LAZ2425" s="111"/>
      <c r="LBA2425" s="111"/>
      <c r="LBB2425" s="111"/>
      <c r="LBC2425" s="111"/>
      <c r="LBD2425" s="111"/>
      <c r="LBE2425" s="111"/>
      <c r="LBF2425" s="111"/>
      <c r="LBG2425" s="111"/>
      <c r="LBH2425" s="111"/>
      <c r="LBI2425" s="111"/>
      <c r="LBJ2425" s="111"/>
      <c r="LBK2425" s="111"/>
      <c r="LBL2425" s="111"/>
      <c r="LBM2425" s="111"/>
      <c r="LBN2425" s="111"/>
      <c r="LBO2425" s="111"/>
      <c r="LBP2425" s="111"/>
      <c r="LBQ2425" s="111"/>
      <c r="LBR2425" s="111"/>
      <c r="LBS2425" s="111"/>
      <c r="LBT2425" s="111"/>
      <c r="LBU2425" s="111"/>
      <c r="LBV2425" s="111"/>
      <c r="LBW2425" s="111"/>
      <c r="LBX2425" s="111"/>
      <c r="LBY2425" s="111"/>
      <c r="LBZ2425" s="111"/>
      <c r="LCA2425" s="111"/>
      <c r="LCB2425" s="111"/>
      <c r="LCC2425" s="111"/>
      <c r="LCD2425" s="111"/>
      <c r="LCE2425" s="111"/>
      <c r="LCF2425" s="111"/>
      <c r="LCG2425" s="111"/>
      <c r="LCH2425" s="111"/>
      <c r="LCI2425" s="111"/>
      <c r="LCJ2425" s="111"/>
      <c r="LCK2425" s="111"/>
      <c r="LCL2425" s="111"/>
      <c r="LCM2425" s="111"/>
      <c r="LCN2425" s="111"/>
      <c r="LCO2425" s="111"/>
      <c r="LCP2425" s="111"/>
      <c r="LCQ2425" s="111"/>
      <c r="LCR2425" s="111"/>
      <c r="LCS2425" s="111"/>
      <c r="LCT2425" s="111"/>
      <c r="LCU2425" s="111"/>
      <c r="LCV2425" s="111"/>
      <c r="LCW2425" s="111"/>
      <c r="LCX2425" s="111"/>
      <c r="LCY2425" s="111"/>
      <c r="LCZ2425" s="111"/>
      <c r="LDA2425" s="111"/>
      <c r="LDB2425" s="111"/>
      <c r="LDC2425" s="111"/>
      <c r="LDD2425" s="111"/>
      <c r="LDE2425" s="111"/>
      <c r="LDF2425" s="111"/>
      <c r="LDG2425" s="111"/>
      <c r="LDH2425" s="111"/>
      <c r="LDI2425" s="111"/>
      <c r="LDJ2425" s="111"/>
      <c r="LDK2425" s="111"/>
      <c r="LDL2425" s="111"/>
      <c r="LDM2425" s="111"/>
      <c r="LDN2425" s="111"/>
      <c r="LDO2425" s="111"/>
      <c r="LDP2425" s="111"/>
      <c r="LDQ2425" s="111"/>
      <c r="LDR2425" s="111"/>
      <c r="LDS2425" s="111"/>
      <c r="LDT2425" s="111"/>
      <c r="LDU2425" s="111"/>
      <c r="LDV2425" s="111"/>
      <c r="LDW2425" s="111"/>
      <c r="LDX2425" s="111"/>
      <c r="LDY2425" s="111"/>
      <c r="LDZ2425" s="111"/>
      <c r="LEA2425" s="111"/>
      <c r="LEB2425" s="111"/>
      <c r="LEC2425" s="111"/>
      <c r="LED2425" s="111"/>
      <c r="LEE2425" s="111"/>
      <c r="LEF2425" s="111"/>
      <c r="LEG2425" s="111"/>
      <c r="LEH2425" s="111"/>
      <c r="LEI2425" s="111"/>
      <c r="LEJ2425" s="111"/>
      <c r="LEK2425" s="111"/>
      <c r="LEL2425" s="111"/>
      <c r="LEM2425" s="111"/>
      <c r="LEN2425" s="111"/>
      <c r="LEO2425" s="111"/>
      <c r="LEP2425" s="111"/>
      <c r="LEQ2425" s="111"/>
      <c r="LER2425" s="111"/>
      <c r="LES2425" s="111"/>
      <c r="LET2425" s="111"/>
      <c r="LEU2425" s="111"/>
      <c r="LEV2425" s="111"/>
      <c r="LEW2425" s="111"/>
      <c r="LEX2425" s="111"/>
      <c r="LEY2425" s="111"/>
      <c r="LEZ2425" s="111"/>
      <c r="LFA2425" s="111"/>
      <c r="LFB2425" s="111"/>
      <c r="LFC2425" s="111"/>
      <c r="LFD2425" s="111"/>
      <c r="LFE2425" s="111"/>
      <c r="LFF2425" s="111"/>
      <c r="LFG2425" s="111"/>
      <c r="LFH2425" s="111"/>
      <c r="LFI2425" s="111"/>
      <c r="LFJ2425" s="111"/>
      <c r="LFK2425" s="111"/>
      <c r="LFL2425" s="111"/>
      <c r="LFM2425" s="111"/>
      <c r="LFN2425" s="111"/>
      <c r="LFO2425" s="111"/>
      <c r="LFP2425" s="111"/>
      <c r="LFQ2425" s="111"/>
      <c r="LFR2425" s="111"/>
      <c r="LFS2425" s="111"/>
      <c r="LFT2425" s="111"/>
      <c r="LFU2425" s="111"/>
      <c r="LFV2425" s="111"/>
      <c r="LFW2425" s="111"/>
      <c r="LFX2425" s="111"/>
      <c r="LFY2425" s="111"/>
      <c r="LFZ2425" s="111"/>
      <c r="LGA2425" s="111"/>
      <c r="LGB2425" s="111"/>
      <c r="LGC2425" s="111"/>
      <c r="LGD2425" s="111"/>
      <c r="LGE2425" s="111"/>
      <c r="LGF2425" s="111"/>
      <c r="LGG2425" s="111"/>
      <c r="LGH2425" s="111"/>
      <c r="LGI2425" s="111"/>
      <c r="LGJ2425" s="111"/>
      <c r="LGK2425" s="111"/>
      <c r="LGL2425" s="111"/>
      <c r="LGM2425" s="111"/>
      <c r="LGN2425" s="111"/>
      <c r="LGO2425" s="111"/>
      <c r="LGP2425" s="111"/>
      <c r="LGQ2425" s="111"/>
      <c r="LGR2425" s="111"/>
      <c r="LGS2425" s="111"/>
      <c r="LGT2425" s="111"/>
      <c r="LGU2425" s="111"/>
      <c r="LGV2425" s="111"/>
      <c r="LGW2425" s="111"/>
      <c r="LGX2425" s="111"/>
      <c r="LGY2425" s="111"/>
      <c r="LGZ2425" s="111"/>
      <c r="LHA2425" s="111"/>
      <c r="LHB2425" s="111"/>
      <c r="LHC2425" s="111"/>
      <c r="LHD2425" s="111"/>
      <c r="LHE2425" s="111"/>
      <c r="LHF2425" s="111"/>
      <c r="LHG2425" s="111"/>
      <c r="LHH2425" s="111"/>
      <c r="LHI2425" s="111"/>
      <c r="LHJ2425" s="111"/>
      <c r="LHK2425" s="111"/>
      <c r="LHL2425" s="111"/>
      <c r="LHM2425" s="111"/>
      <c r="LHN2425" s="111"/>
      <c r="LHO2425" s="111"/>
      <c r="LHP2425" s="111"/>
      <c r="LHQ2425" s="111"/>
      <c r="LHR2425" s="111"/>
      <c r="LHS2425" s="111"/>
      <c r="LHT2425" s="111"/>
      <c r="LHU2425" s="111"/>
      <c r="LHV2425" s="111"/>
      <c r="LHW2425" s="111"/>
      <c r="LHX2425" s="111"/>
      <c r="LHY2425" s="111"/>
      <c r="LHZ2425" s="111"/>
      <c r="LIA2425" s="111"/>
      <c r="LIB2425" s="111"/>
      <c r="LIC2425" s="111"/>
      <c r="LID2425" s="111"/>
      <c r="LIE2425" s="111"/>
      <c r="LIF2425" s="111"/>
      <c r="LIG2425" s="111"/>
      <c r="LIH2425" s="111"/>
      <c r="LII2425" s="111"/>
      <c r="LIJ2425" s="111"/>
      <c r="LIK2425" s="111"/>
      <c r="LIL2425" s="111"/>
      <c r="LIM2425" s="111"/>
      <c r="LIN2425" s="111"/>
      <c r="LIO2425" s="111"/>
      <c r="LIP2425" s="111"/>
      <c r="LIQ2425" s="111"/>
      <c r="LIR2425" s="111"/>
      <c r="LIS2425" s="111"/>
      <c r="LIT2425" s="111"/>
      <c r="LIU2425" s="111"/>
      <c r="LIV2425" s="111"/>
      <c r="LIW2425" s="111"/>
      <c r="LIX2425" s="111"/>
      <c r="LIY2425" s="111"/>
      <c r="LIZ2425" s="111"/>
      <c r="LJA2425" s="111"/>
      <c r="LJB2425" s="111"/>
      <c r="LJC2425" s="111"/>
      <c r="LJD2425" s="111"/>
      <c r="LJE2425" s="111"/>
      <c r="LJF2425" s="111"/>
      <c r="LJG2425" s="111"/>
      <c r="LJH2425" s="111"/>
      <c r="LJI2425" s="111"/>
      <c r="LJJ2425" s="111"/>
      <c r="LJK2425" s="111"/>
      <c r="LJL2425" s="111"/>
      <c r="LJM2425" s="111"/>
      <c r="LJN2425" s="111"/>
      <c r="LJO2425" s="111"/>
      <c r="LJP2425" s="111"/>
      <c r="LJQ2425" s="111"/>
      <c r="LJR2425" s="111"/>
      <c r="LJS2425" s="111"/>
      <c r="LJT2425" s="111"/>
      <c r="LJU2425" s="111"/>
      <c r="LJV2425" s="111"/>
      <c r="LJW2425" s="111"/>
      <c r="LJX2425" s="111"/>
      <c r="LJY2425" s="111"/>
      <c r="LJZ2425" s="111"/>
      <c r="LKA2425" s="111"/>
      <c r="LKB2425" s="111"/>
      <c r="LKC2425" s="111"/>
      <c r="LKD2425" s="111"/>
      <c r="LKE2425" s="111"/>
      <c r="LKF2425" s="111"/>
      <c r="LKG2425" s="111"/>
      <c r="LKH2425" s="111"/>
      <c r="LKI2425" s="111"/>
      <c r="LKJ2425" s="111"/>
      <c r="LKK2425" s="111"/>
      <c r="LKL2425" s="111"/>
      <c r="LKM2425" s="111"/>
      <c r="LKN2425" s="111"/>
      <c r="LKO2425" s="111"/>
      <c r="LKP2425" s="111"/>
      <c r="LKQ2425" s="111"/>
      <c r="LKR2425" s="111"/>
      <c r="LKS2425" s="111"/>
      <c r="LKT2425" s="111"/>
      <c r="LKU2425" s="111"/>
      <c r="LKV2425" s="111"/>
      <c r="LKW2425" s="111"/>
      <c r="LKX2425" s="111"/>
      <c r="LKY2425" s="111"/>
      <c r="LKZ2425" s="111"/>
      <c r="LLA2425" s="111"/>
      <c r="LLB2425" s="111"/>
      <c r="LLC2425" s="111"/>
      <c r="LLD2425" s="111"/>
      <c r="LLE2425" s="111"/>
      <c r="LLF2425" s="111"/>
      <c r="LLG2425" s="111"/>
      <c r="LLH2425" s="111"/>
      <c r="LLI2425" s="111"/>
      <c r="LLJ2425" s="111"/>
      <c r="LLK2425" s="111"/>
      <c r="LLL2425" s="111"/>
      <c r="LLM2425" s="111"/>
      <c r="LLN2425" s="111"/>
      <c r="LLO2425" s="111"/>
      <c r="LLP2425" s="111"/>
      <c r="LLQ2425" s="111"/>
      <c r="LLR2425" s="111"/>
      <c r="LLS2425" s="111"/>
      <c r="LLT2425" s="111"/>
      <c r="LLU2425" s="111"/>
      <c r="LLV2425" s="111"/>
      <c r="LLW2425" s="111"/>
      <c r="LLX2425" s="111"/>
      <c r="LLY2425" s="111"/>
      <c r="LLZ2425" s="111"/>
      <c r="LMA2425" s="111"/>
      <c r="LMB2425" s="111"/>
      <c r="LMC2425" s="111"/>
      <c r="LMD2425" s="111"/>
      <c r="LME2425" s="111"/>
      <c r="LMF2425" s="111"/>
      <c r="LMG2425" s="111"/>
      <c r="LMH2425" s="111"/>
      <c r="LMI2425" s="111"/>
      <c r="LMJ2425" s="111"/>
      <c r="LMK2425" s="111"/>
      <c r="LML2425" s="111"/>
      <c r="LMM2425" s="111"/>
      <c r="LMN2425" s="111"/>
      <c r="LMO2425" s="111"/>
      <c r="LMP2425" s="111"/>
      <c r="LMQ2425" s="111"/>
      <c r="LMR2425" s="111"/>
      <c r="LMS2425" s="111"/>
      <c r="LMT2425" s="111"/>
      <c r="LMU2425" s="111"/>
      <c r="LMV2425" s="111"/>
      <c r="LMW2425" s="111"/>
      <c r="LMX2425" s="111"/>
      <c r="LMY2425" s="111"/>
      <c r="LMZ2425" s="111"/>
      <c r="LNA2425" s="111"/>
      <c r="LNB2425" s="111"/>
      <c r="LNC2425" s="111"/>
      <c r="LND2425" s="111"/>
      <c r="LNE2425" s="111"/>
      <c r="LNF2425" s="111"/>
      <c r="LNG2425" s="111"/>
      <c r="LNH2425" s="111"/>
      <c r="LNI2425" s="111"/>
      <c r="LNJ2425" s="111"/>
      <c r="LNK2425" s="111"/>
      <c r="LNL2425" s="111"/>
      <c r="LNM2425" s="111"/>
      <c r="LNN2425" s="111"/>
      <c r="LNO2425" s="111"/>
      <c r="LNP2425" s="111"/>
      <c r="LNQ2425" s="111"/>
      <c r="LNR2425" s="111"/>
      <c r="LNS2425" s="111"/>
      <c r="LNT2425" s="111"/>
      <c r="LNU2425" s="111"/>
      <c r="LNV2425" s="111"/>
      <c r="LNW2425" s="111"/>
      <c r="LNX2425" s="111"/>
      <c r="LNY2425" s="111"/>
      <c r="LNZ2425" s="111"/>
      <c r="LOA2425" s="111"/>
      <c r="LOB2425" s="111"/>
      <c r="LOC2425" s="111"/>
      <c r="LOD2425" s="111"/>
      <c r="LOE2425" s="111"/>
      <c r="LOF2425" s="111"/>
      <c r="LOG2425" s="111"/>
      <c r="LOH2425" s="111"/>
      <c r="LOI2425" s="111"/>
      <c r="LOJ2425" s="111"/>
      <c r="LOK2425" s="111"/>
      <c r="LOL2425" s="111"/>
      <c r="LOM2425" s="111"/>
      <c r="LON2425" s="111"/>
      <c r="LOO2425" s="111"/>
      <c r="LOP2425" s="111"/>
      <c r="LOQ2425" s="111"/>
      <c r="LOR2425" s="111"/>
      <c r="LOS2425" s="111"/>
      <c r="LOT2425" s="111"/>
      <c r="LOU2425" s="111"/>
      <c r="LOV2425" s="111"/>
      <c r="LOW2425" s="111"/>
      <c r="LOX2425" s="111"/>
      <c r="LOY2425" s="111"/>
      <c r="LOZ2425" s="111"/>
      <c r="LPA2425" s="111"/>
      <c r="LPB2425" s="111"/>
      <c r="LPC2425" s="111"/>
      <c r="LPD2425" s="111"/>
      <c r="LPE2425" s="111"/>
      <c r="LPF2425" s="111"/>
      <c r="LPG2425" s="111"/>
      <c r="LPH2425" s="111"/>
      <c r="LPI2425" s="111"/>
      <c r="LPJ2425" s="111"/>
      <c r="LPK2425" s="111"/>
      <c r="LPL2425" s="111"/>
      <c r="LPM2425" s="111"/>
      <c r="LPN2425" s="111"/>
      <c r="LPO2425" s="111"/>
      <c r="LPP2425" s="111"/>
      <c r="LPQ2425" s="111"/>
      <c r="LPR2425" s="111"/>
      <c r="LPS2425" s="111"/>
      <c r="LPT2425" s="111"/>
      <c r="LPU2425" s="111"/>
      <c r="LPV2425" s="111"/>
      <c r="LPW2425" s="111"/>
      <c r="LPX2425" s="111"/>
      <c r="LPY2425" s="111"/>
      <c r="LPZ2425" s="111"/>
      <c r="LQA2425" s="111"/>
      <c r="LQB2425" s="111"/>
      <c r="LQC2425" s="111"/>
      <c r="LQD2425" s="111"/>
      <c r="LQE2425" s="111"/>
      <c r="LQF2425" s="111"/>
      <c r="LQG2425" s="111"/>
      <c r="LQH2425" s="111"/>
      <c r="LQI2425" s="111"/>
      <c r="LQJ2425" s="111"/>
      <c r="LQK2425" s="111"/>
      <c r="LQL2425" s="111"/>
      <c r="LQM2425" s="111"/>
      <c r="LQN2425" s="111"/>
      <c r="LQO2425" s="111"/>
      <c r="LQP2425" s="111"/>
      <c r="LQQ2425" s="111"/>
      <c r="LQR2425" s="111"/>
      <c r="LQS2425" s="111"/>
      <c r="LQT2425" s="111"/>
      <c r="LQU2425" s="111"/>
      <c r="LQV2425" s="111"/>
      <c r="LQW2425" s="111"/>
      <c r="LQX2425" s="111"/>
      <c r="LQY2425" s="111"/>
      <c r="LQZ2425" s="111"/>
      <c r="LRA2425" s="111"/>
      <c r="LRB2425" s="111"/>
      <c r="LRC2425" s="111"/>
      <c r="LRD2425" s="111"/>
      <c r="LRE2425" s="111"/>
      <c r="LRF2425" s="111"/>
      <c r="LRG2425" s="111"/>
      <c r="LRH2425" s="111"/>
      <c r="LRI2425" s="111"/>
      <c r="LRJ2425" s="111"/>
      <c r="LRK2425" s="111"/>
      <c r="LRL2425" s="111"/>
      <c r="LRM2425" s="111"/>
      <c r="LRN2425" s="111"/>
      <c r="LRO2425" s="111"/>
      <c r="LRP2425" s="111"/>
      <c r="LRQ2425" s="111"/>
      <c r="LRR2425" s="111"/>
      <c r="LRS2425" s="111"/>
      <c r="LRT2425" s="111"/>
      <c r="LRU2425" s="111"/>
      <c r="LRV2425" s="111"/>
      <c r="LRW2425" s="111"/>
      <c r="LRX2425" s="111"/>
      <c r="LRY2425" s="111"/>
      <c r="LRZ2425" s="111"/>
      <c r="LSA2425" s="111"/>
      <c r="LSB2425" s="111"/>
      <c r="LSC2425" s="111"/>
      <c r="LSD2425" s="111"/>
      <c r="LSE2425" s="111"/>
      <c r="LSF2425" s="111"/>
      <c r="LSG2425" s="111"/>
      <c r="LSH2425" s="111"/>
      <c r="LSI2425" s="111"/>
      <c r="LSJ2425" s="111"/>
      <c r="LSK2425" s="111"/>
      <c r="LSL2425" s="111"/>
      <c r="LSM2425" s="111"/>
      <c r="LSN2425" s="111"/>
      <c r="LSO2425" s="111"/>
      <c r="LSP2425" s="111"/>
      <c r="LSQ2425" s="111"/>
      <c r="LSR2425" s="111"/>
      <c r="LSS2425" s="111"/>
      <c r="LST2425" s="111"/>
      <c r="LSU2425" s="111"/>
      <c r="LSV2425" s="111"/>
      <c r="LSW2425" s="111"/>
      <c r="LSX2425" s="111"/>
      <c r="LSY2425" s="111"/>
      <c r="LSZ2425" s="111"/>
      <c r="LTA2425" s="111"/>
      <c r="LTB2425" s="111"/>
      <c r="LTC2425" s="111"/>
      <c r="LTD2425" s="111"/>
      <c r="LTE2425" s="111"/>
      <c r="LTF2425" s="111"/>
      <c r="LTG2425" s="111"/>
      <c r="LTH2425" s="111"/>
      <c r="LTI2425" s="111"/>
      <c r="LTJ2425" s="111"/>
      <c r="LTK2425" s="111"/>
      <c r="LTL2425" s="111"/>
      <c r="LTM2425" s="111"/>
      <c r="LTN2425" s="111"/>
      <c r="LTO2425" s="111"/>
      <c r="LTP2425" s="111"/>
      <c r="LTQ2425" s="111"/>
      <c r="LTR2425" s="111"/>
      <c r="LTS2425" s="111"/>
      <c r="LTT2425" s="111"/>
      <c r="LTU2425" s="111"/>
      <c r="LTV2425" s="111"/>
      <c r="LTW2425" s="111"/>
      <c r="LTX2425" s="111"/>
      <c r="LTY2425" s="111"/>
      <c r="LTZ2425" s="111"/>
      <c r="LUA2425" s="111"/>
      <c r="LUB2425" s="111"/>
      <c r="LUC2425" s="111"/>
      <c r="LUD2425" s="111"/>
      <c r="LUE2425" s="111"/>
      <c r="LUF2425" s="111"/>
      <c r="LUG2425" s="111"/>
      <c r="LUH2425" s="111"/>
      <c r="LUI2425" s="111"/>
      <c r="LUJ2425" s="111"/>
      <c r="LUK2425" s="111"/>
      <c r="LUL2425" s="111"/>
      <c r="LUM2425" s="111"/>
      <c r="LUN2425" s="111"/>
      <c r="LUO2425" s="111"/>
      <c r="LUP2425" s="111"/>
      <c r="LUQ2425" s="111"/>
      <c r="LUR2425" s="111"/>
      <c r="LUS2425" s="111"/>
      <c r="LUT2425" s="111"/>
      <c r="LUU2425" s="111"/>
      <c r="LUV2425" s="111"/>
      <c r="LUW2425" s="111"/>
      <c r="LUX2425" s="111"/>
      <c r="LUY2425" s="111"/>
      <c r="LUZ2425" s="111"/>
      <c r="LVA2425" s="111"/>
      <c r="LVB2425" s="111"/>
      <c r="LVC2425" s="111"/>
      <c r="LVD2425" s="111"/>
      <c r="LVE2425" s="111"/>
      <c r="LVF2425" s="111"/>
      <c r="LVG2425" s="111"/>
      <c r="LVH2425" s="111"/>
      <c r="LVI2425" s="111"/>
      <c r="LVJ2425" s="111"/>
      <c r="LVK2425" s="111"/>
      <c r="LVL2425" s="111"/>
      <c r="LVM2425" s="111"/>
      <c r="LVN2425" s="111"/>
      <c r="LVO2425" s="111"/>
      <c r="LVP2425" s="111"/>
      <c r="LVQ2425" s="111"/>
      <c r="LVR2425" s="111"/>
      <c r="LVS2425" s="111"/>
      <c r="LVT2425" s="111"/>
      <c r="LVU2425" s="111"/>
      <c r="LVV2425" s="111"/>
      <c r="LVW2425" s="111"/>
      <c r="LVX2425" s="111"/>
      <c r="LVY2425" s="111"/>
      <c r="LVZ2425" s="111"/>
      <c r="LWA2425" s="111"/>
      <c r="LWB2425" s="111"/>
      <c r="LWC2425" s="111"/>
      <c r="LWD2425" s="111"/>
      <c r="LWE2425" s="111"/>
      <c r="LWF2425" s="111"/>
      <c r="LWG2425" s="111"/>
      <c r="LWH2425" s="111"/>
      <c r="LWI2425" s="111"/>
      <c r="LWJ2425" s="111"/>
      <c r="LWK2425" s="111"/>
      <c r="LWL2425" s="111"/>
      <c r="LWM2425" s="111"/>
      <c r="LWN2425" s="111"/>
      <c r="LWO2425" s="111"/>
      <c r="LWP2425" s="111"/>
      <c r="LWQ2425" s="111"/>
      <c r="LWR2425" s="111"/>
      <c r="LWS2425" s="111"/>
      <c r="LWT2425" s="111"/>
      <c r="LWU2425" s="111"/>
      <c r="LWV2425" s="111"/>
      <c r="LWW2425" s="111"/>
      <c r="LWX2425" s="111"/>
      <c r="LWY2425" s="111"/>
      <c r="LWZ2425" s="111"/>
      <c r="LXA2425" s="111"/>
      <c r="LXB2425" s="111"/>
      <c r="LXC2425" s="111"/>
      <c r="LXD2425" s="111"/>
      <c r="LXE2425" s="111"/>
      <c r="LXF2425" s="111"/>
      <c r="LXG2425" s="111"/>
      <c r="LXH2425" s="111"/>
      <c r="LXI2425" s="111"/>
      <c r="LXJ2425" s="111"/>
      <c r="LXK2425" s="111"/>
      <c r="LXL2425" s="111"/>
      <c r="LXM2425" s="111"/>
      <c r="LXN2425" s="111"/>
      <c r="LXO2425" s="111"/>
      <c r="LXP2425" s="111"/>
      <c r="LXQ2425" s="111"/>
      <c r="LXR2425" s="111"/>
      <c r="LXS2425" s="111"/>
      <c r="LXT2425" s="111"/>
      <c r="LXU2425" s="111"/>
      <c r="LXV2425" s="111"/>
      <c r="LXW2425" s="111"/>
      <c r="LXX2425" s="111"/>
      <c r="LXY2425" s="111"/>
      <c r="LXZ2425" s="111"/>
      <c r="LYA2425" s="111"/>
      <c r="LYB2425" s="111"/>
      <c r="LYC2425" s="111"/>
      <c r="LYD2425" s="111"/>
      <c r="LYE2425" s="111"/>
      <c r="LYF2425" s="111"/>
      <c r="LYG2425" s="111"/>
      <c r="LYH2425" s="111"/>
      <c r="LYI2425" s="111"/>
      <c r="LYJ2425" s="111"/>
      <c r="LYK2425" s="111"/>
      <c r="LYL2425" s="111"/>
      <c r="LYM2425" s="111"/>
      <c r="LYN2425" s="111"/>
      <c r="LYO2425" s="111"/>
      <c r="LYP2425" s="111"/>
      <c r="LYQ2425" s="111"/>
      <c r="LYR2425" s="111"/>
      <c r="LYS2425" s="111"/>
      <c r="LYT2425" s="111"/>
      <c r="LYU2425" s="111"/>
      <c r="LYV2425" s="111"/>
      <c r="LYW2425" s="111"/>
      <c r="LYX2425" s="111"/>
      <c r="LYY2425" s="111"/>
      <c r="LYZ2425" s="111"/>
      <c r="LZA2425" s="111"/>
      <c r="LZB2425" s="111"/>
      <c r="LZC2425" s="111"/>
      <c r="LZD2425" s="111"/>
      <c r="LZE2425" s="111"/>
      <c r="LZF2425" s="111"/>
      <c r="LZG2425" s="111"/>
      <c r="LZH2425" s="111"/>
      <c r="LZI2425" s="111"/>
      <c r="LZJ2425" s="111"/>
      <c r="LZK2425" s="111"/>
      <c r="LZL2425" s="111"/>
      <c r="LZM2425" s="111"/>
      <c r="LZN2425" s="111"/>
      <c r="LZO2425" s="111"/>
      <c r="LZP2425" s="111"/>
      <c r="LZQ2425" s="111"/>
      <c r="LZR2425" s="111"/>
      <c r="LZS2425" s="111"/>
      <c r="LZT2425" s="111"/>
      <c r="LZU2425" s="111"/>
      <c r="LZV2425" s="111"/>
      <c r="LZW2425" s="111"/>
      <c r="LZX2425" s="111"/>
      <c r="LZY2425" s="111"/>
      <c r="LZZ2425" s="111"/>
      <c r="MAA2425" s="111"/>
      <c r="MAB2425" s="111"/>
      <c r="MAC2425" s="111"/>
      <c r="MAD2425" s="111"/>
      <c r="MAE2425" s="111"/>
      <c r="MAF2425" s="111"/>
      <c r="MAG2425" s="111"/>
      <c r="MAH2425" s="111"/>
      <c r="MAI2425" s="111"/>
      <c r="MAJ2425" s="111"/>
      <c r="MAK2425" s="111"/>
      <c r="MAL2425" s="111"/>
      <c r="MAM2425" s="111"/>
      <c r="MAN2425" s="111"/>
      <c r="MAO2425" s="111"/>
      <c r="MAP2425" s="111"/>
      <c r="MAQ2425" s="111"/>
      <c r="MAR2425" s="111"/>
      <c r="MAS2425" s="111"/>
      <c r="MAT2425" s="111"/>
      <c r="MAU2425" s="111"/>
      <c r="MAV2425" s="111"/>
      <c r="MAW2425" s="111"/>
      <c r="MAX2425" s="111"/>
      <c r="MAY2425" s="111"/>
      <c r="MAZ2425" s="111"/>
      <c r="MBA2425" s="111"/>
      <c r="MBB2425" s="111"/>
      <c r="MBC2425" s="111"/>
      <c r="MBD2425" s="111"/>
      <c r="MBE2425" s="111"/>
      <c r="MBF2425" s="111"/>
      <c r="MBG2425" s="111"/>
      <c r="MBH2425" s="111"/>
      <c r="MBI2425" s="111"/>
      <c r="MBJ2425" s="111"/>
      <c r="MBK2425" s="111"/>
      <c r="MBL2425" s="111"/>
      <c r="MBM2425" s="111"/>
      <c r="MBN2425" s="111"/>
      <c r="MBO2425" s="111"/>
      <c r="MBP2425" s="111"/>
      <c r="MBQ2425" s="111"/>
      <c r="MBR2425" s="111"/>
      <c r="MBS2425" s="111"/>
      <c r="MBT2425" s="111"/>
      <c r="MBU2425" s="111"/>
      <c r="MBV2425" s="111"/>
      <c r="MBW2425" s="111"/>
      <c r="MBX2425" s="111"/>
      <c r="MBY2425" s="111"/>
      <c r="MBZ2425" s="111"/>
      <c r="MCA2425" s="111"/>
      <c r="MCB2425" s="111"/>
      <c r="MCC2425" s="111"/>
      <c r="MCD2425" s="111"/>
      <c r="MCE2425" s="111"/>
      <c r="MCF2425" s="111"/>
      <c r="MCG2425" s="111"/>
      <c r="MCH2425" s="111"/>
      <c r="MCI2425" s="111"/>
      <c r="MCJ2425" s="111"/>
      <c r="MCK2425" s="111"/>
      <c r="MCL2425" s="111"/>
      <c r="MCM2425" s="111"/>
      <c r="MCN2425" s="111"/>
      <c r="MCO2425" s="111"/>
      <c r="MCP2425" s="111"/>
      <c r="MCQ2425" s="111"/>
      <c r="MCR2425" s="111"/>
      <c r="MCS2425" s="111"/>
      <c r="MCT2425" s="111"/>
      <c r="MCU2425" s="111"/>
      <c r="MCV2425" s="111"/>
      <c r="MCW2425" s="111"/>
      <c r="MCX2425" s="111"/>
      <c r="MCY2425" s="111"/>
      <c r="MCZ2425" s="111"/>
      <c r="MDA2425" s="111"/>
      <c r="MDB2425" s="111"/>
      <c r="MDC2425" s="111"/>
      <c r="MDD2425" s="111"/>
      <c r="MDE2425" s="111"/>
      <c r="MDF2425" s="111"/>
      <c r="MDG2425" s="111"/>
      <c r="MDH2425" s="111"/>
      <c r="MDI2425" s="111"/>
      <c r="MDJ2425" s="111"/>
      <c r="MDK2425" s="111"/>
      <c r="MDL2425" s="111"/>
      <c r="MDM2425" s="111"/>
      <c r="MDN2425" s="111"/>
      <c r="MDO2425" s="111"/>
      <c r="MDP2425" s="111"/>
      <c r="MDQ2425" s="111"/>
      <c r="MDR2425" s="111"/>
      <c r="MDS2425" s="111"/>
      <c r="MDT2425" s="111"/>
      <c r="MDU2425" s="111"/>
      <c r="MDV2425" s="111"/>
      <c r="MDW2425" s="111"/>
      <c r="MDX2425" s="111"/>
      <c r="MDY2425" s="111"/>
      <c r="MDZ2425" s="111"/>
      <c r="MEA2425" s="111"/>
      <c r="MEB2425" s="111"/>
      <c r="MEC2425" s="111"/>
      <c r="MED2425" s="111"/>
      <c r="MEE2425" s="111"/>
      <c r="MEF2425" s="111"/>
      <c r="MEG2425" s="111"/>
      <c r="MEH2425" s="111"/>
      <c r="MEI2425" s="111"/>
      <c r="MEJ2425" s="111"/>
      <c r="MEK2425" s="111"/>
      <c r="MEL2425" s="111"/>
      <c r="MEM2425" s="111"/>
      <c r="MEN2425" s="111"/>
      <c r="MEO2425" s="111"/>
      <c r="MEP2425" s="111"/>
      <c r="MEQ2425" s="111"/>
      <c r="MER2425" s="111"/>
      <c r="MES2425" s="111"/>
      <c r="MET2425" s="111"/>
      <c r="MEU2425" s="111"/>
      <c r="MEV2425" s="111"/>
      <c r="MEW2425" s="111"/>
      <c r="MEX2425" s="111"/>
      <c r="MEY2425" s="111"/>
      <c r="MEZ2425" s="111"/>
      <c r="MFA2425" s="111"/>
      <c r="MFB2425" s="111"/>
      <c r="MFC2425" s="111"/>
      <c r="MFD2425" s="111"/>
      <c r="MFE2425" s="111"/>
      <c r="MFF2425" s="111"/>
      <c r="MFG2425" s="111"/>
      <c r="MFH2425" s="111"/>
      <c r="MFI2425" s="111"/>
      <c r="MFJ2425" s="111"/>
      <c r="MFK2425" s="111"/>
      <c r="MFL2425" s="111"/>
      <c r="MFM2425" s="111"/>
      <c r="MFN2425" s="111"/>
      <c r="MFO2425" s="111"/>
      <c r="MFP2425" s="111"/>
      <c r="MFQ2425" s="111"/>
      <c r="MFR2425" s="111"/>
      <c r="MFS2425" s="111"/>
      <c r="MFT2425" s="111"/>
      <c r="MFU2425" s="111"/>
      <c r="MFV2425" s="111"/>
      <c r="MFW2425" s="111"/>
      <c r="MFX2425" s="111"/>
      <c r="MFY2425" s="111"/>
      <c r="MFZ2425" s="111"/>
      <c r="MGA2425" s="111"/>
      <c r="MGB2425" s="111"/>
      <c r="MGC2425" s="111"/>
      <c r="MGD2425" s="111"/>
      <c r="MGE2425" s="111"/>
      <c r="MGF2425" s="111"/>
      <c r="MGG2425" s="111"/>
      <c r="MGH2425" s="111"/>
      <c r="MGI2425" s="111"/>
      <c r="MGJ2425" s="111"/>
      <c r="MGK2425" s="111"/>
      <c r="MGL2425" s="111"/>
      <c r="MGM2425" s="111"/>
      <c r="MGN2425" s="111"/>
      <c r="MGO2425" s="111"/>
      <c r="MGP2425" s="111"/>
      <c r="MGQ2425" s="111"/>
      <c r="MGR2425" s="111"/>
      <c r="MGS2425" s="111"/>
      <c r="MGT2425" s="111"/>
      <c r="MGU2425" s="111"/>
      <c r="MGV2425" s="111"/>
      <c r="MGW2425" s="111"/>
      <c r="MGX2425" s="111"/>
      <c r="MGY2425" s="111"/>
      <c r="MGZ2425" s="111"/>
      <c r="MHA2425" s="111"/>
      <c r="MHB2425" s="111"/>
      <c r="MHC2425" s="111"/>
      <c r="MHD2425" s="111"/>
      <c r="MHE2425" s="111"/>
      <c r="MHF2425" s="111"/>
      <c r="MHG2425" s="111"/>
      <c r="MHH2425" s="111"/>
      <c r="MHI2425" s="111"/>
      <c r="MHJ2425" s="111"/>
      <c r="MHK2425" s="111"/>
      <c r="MHL2425" s="111"/>
      <c r="MHM2425" s="111"/>
      <c r="MHN2425" s="111"/>
      <c r="MHO2425" s="111"/>
      <c r="MHP2425" s="111"/>
      <c r="MHQ2425" s="111"/>
      <c r="MHR2425" s="111"/>
      <c r="MHS2425" s="111"/>
      <c r="MHT2425" s="111"/>
      <c r="MHU2425" s="111"/>
      <c r="MHV2425" s="111"/>
      <c r="MHW2425" s="111"/>
      <c r="MHX2425" s="111"/>
      <c r="MHY2425" s="111"/>
      <c r="MHZ2425" s="111"/>
      <c r="MIA2425" s="111"/>
      <c r="MIB2425" s="111"/>
      <c r="MIC2425" s="111"/>
      <c r="MID2425" s="111"/>
      <c r="MIE2425" s="111"/>
      <c r="MIF2425" s="111"/>
      <c r="MIG2425" s="111"/>
      <c r="MIH2425" s="111"/>
      <c r="MII2425" s="111"/>
      <c r="MIJ2425" s="111"/>
      <c r="MIK2425" s="111"/>
      <c r="MIL2425" s="111"/>
      <c r="MIM2425" s="111"/>
      <c r="MIN2425" s="111"/>
      <c r="MIO2425" s="111"/>
      <c r="MIP2425" s="111"/>
      <c r="MIQ2425" s="111"/>
      <c r="MIR2425" s="111"/>
      <c r="MIS2425" s="111"/>
      <c r="MIT2425" s="111"/>
      <c r="MIU2425" s="111"/>
      <c r="MIV2425" s="111"/>
      <c r="MIW2425" s="111"/>
      <c r="MIX2425" s="111"/>
      <c r="MIY2425" s="111"/>
      <c r="MIZ2425" s="111"/>
      <c r="MJA2425" s="111"/>
      <c r="MJB2425" s="111"/>
      <c r="MJC2425" s="111"/>
      <c r="MJD2425" s="111"/>
      <c r="MJE2425" s="111"/>
      <c r="MJF2425" s="111"/>
      <c r="MJG2425" s="111"/>
      <c r="MJH2425" s="111"/>
      <c r="MJI2425" s="111"/>
      <c r="MJJ2425" s="111"/>
      <c r="MJK2425" s="111"/>
      <c r="MJL2425" s="111"/>
      <c r="MJM2425" s="111"/>
      <c r="MJN2425" s="111"/>
      <c r="MJO2425" s="111"/>
      <c r="MJP2425" s="111"/>
      <c r="MJQ2425" s="111"/>
      <c r="MJR2425" s="111"/>
      <c r="MJS2425" s="111"/>
      <c r="MJT2425" s="111"/>
      <c r="MJU2425" s="111"/>
      <c r="MJV2425" s="111"/>
      <c r="MJW2425" s="111"/>
      <c r="MJX2425" s="111"/>
      <c r="MJY2425" s="111"/>
      <c r="MJZ2425" s="111"/>
      <c r="MKA2425" s="111"/>
      <c r="MKB2425" s="111"/>
      <c r="MKC2425" s="111"/>
      <c r="MKD2425" s="111"/>
      <c r="MKE2425" s="111"/>
      <c r="MKF2425" s="111"/>
      <c r="MKG2425" s="111"/>
      <c r="MKH2425" s="111"/>
      <c r="MKI2425" s="111"/>
      <c r="MKJ2425" s="111"/>
      <c r="MKK2425" s="111"/>
      <c r="MKL2425" s="111"/>
      <c r="MKM2425" s="111"/>
      <c r="MKN2425" s="111"/>
      <c r="MKO2425" s="111"/>
      <c r="MKP2425" s="111"/>
      <c r="MKQ2425" s="111"/>
      <c r="MKR2425" s="111"/>
      <c r="MKS2425" s="111"/>
      <c r="MKT2425" s="111"/>
      <c r="MKU2425" s="111"/>
      <c r="MKV2425" s="111"/>
      <c r="MKW2425" s="111"/>
      <c r="MKX2425" s="111"/>
      <c r="MKY2425" s="111"/>
      <c r="MKZ2425" s="111"/>
      <c r="MLA2425" s="111"/>
      <c r="MLB2425" s="111"/>
      <c r="MLC2425" s="111"/>
      <c r="MLD2425" s="111"/>
      <c r="MLE2425" s="111"/>
      <c r="MLF2425" s="111"/>
      <c r="MLG2425" s="111"/>
      <c r="MLH2425" s="111"/>
      <c r="MLI2425" s="111"/>
      <c r="MLJ2425" s="111"/>
      <c r="MLK2425" s="111"/>
      <c r="MLL2425" s="111"/>
      <c r="MLM2425" s="111"/>
      <c r="MLN2425" s="111"/>
      <c r="MLO2425" s="111"/>
      <c r="MLP2425" s="111"/>
      <c r="MLQ2425" s="111"/>
      <c r="MLR2425" s="111"/>
      <c r="MLS2425" s="111"/>
      <c r="MLT2425" s="111"/>
      <c r="MLU2425" s="111"/>
      <c r="MLV2425" s="111"/>
      <c r="MLW2425" s="111"/>
      <c r="MLX2425" s="111"/>
      <c r="MLY2425" s="111"/>
      <c r="MLZ2425" s="111"/>
      <c r="MMA2425" s="111"/>
      <c r="MMB2425" s="111"/>
      <c r="MMC2425" s="111"/>
      <c r="MMD2425" s="111"/>
      <c r="MME2425" s="111"/>
      <c r="MMF2425" s="111"/>
      <c r="MMG2425" s="111"/>
      <c r="MMH2425" s="111"/>
      <c r="MMI2425" s="111"/>
      <c r="MMJ2425" s="111"/>
      <c r="MMK2425" s="111"/>
      <c r="MML2425" s="111"/>
      <c r="MMM2425" s="111"/>
      <c r="MMN2425" s="111"/>
      <c r="MMO2425" s="111"/>
      <c r="MMP2425" s="111"/>
      <c r="MMQ2425" s="111"/>
      <c r="MMR2425" s="111"/>
      <c r="MMS2425" s="111"/>
      <c r="MMT2425" s="111"/>
      <c r="MMU2425" s="111"/>
      <c r="MMV2425" s="111"/>
      <c r="MMW2425" s="111"/>
      <c r="MMX2425" s="111"/>
      <c r="MMY2425" s="111"/>
      <c r="MMZ2425" s="111"/>
      <c r="MNA2425" s="111"/>
      <c r="MNB2425" s="111"/>
      <c r="MNC2425" s="111"/>
      <c r="MND2425" s="111"/>
      <c r="MNE2425" s="111"/>
      <c r="MNF2425" s="111"/>
      <c r="MNG2425" s="111"/>
      <c r="MNH2425" s="111"/>
      <c r="MNI2425" s="111"/>
      <c r="MNJ2425" s="111"/>
      <c r="MNK2425" s="111"/>
      <c r="MNL2425" s="111"/>
      <c r="MNM2425" s="111"/>
      <c r="MNN2425" s="111"/>
      <c r="MNO2425" s="111"/>
      <c r="MNP2425" s="111"/>
      <c r="MNQ2425" s="111"/>
      <c r="MNR2425" s="111"/>
      <c r="MNS2425" s="111"/>
      <c r="MNT2425" s="111"/>
      <c r="MNU2425" s="111"/>
      <c r="MNV2425" s="111"/>
      <c r="MNW2425" s="111"/>
      <c r="MNX2425" s="111"/>
      <c r="MNY2425" s="111"/>
      <c r="MNZ2425" s="111"/>
      <c r="MOA2425" s="111"/>
      <c r="MOB2425" s="111"/>
      <c r="MOC2425" s="111"/>
      <c r="MOD2425" s="111"/>
      <c r="MOE2425" s="111"/>
      <c r="MOF2425" s="111"/>
      <c r="MOG2425" s="111"/>
      <c r="MOH2425" s="111"/>
      <c r="MOI2425" s="111"/>
      <c r="MOJ2425" s="111"/>
      <c r="MOK2425" s="111"/>
      <c r="MOL2425" s="111"/>
      <c r="MOM2425" s="111"/>
      <c r="MON2425" s="111"/>
      <c r="MOO2425" s="111"/>
      <c r="MOP2425" s="111"/>
      <c r="MOQ2425" s="111"/>
      <c r="MOR2425" s="111"/>
      <c r="MOS2425" s="111"/>
      <c r="MOT2425" s="111"/>
      <c r="MOU2425" s="111"/>
      <c r="MOV2425" s="111"/>
      <c r="MOW2425" s="111"/>
      <c r="MOX2425" s="111"/>
      <c r="MOY2425" s="111"/>
      <c r="MOZ2425" s="111"/>
      <c r="MPA2425" s="111"/>
      <c r="MPB2425" s="111"/>
      <c r="MPC2425" s="111"/>
      <c r="MPD2425" s="111"/>
      <c r="MPE2425" s="111"/>
      <c r="MPF2425" s="111"/>
      <c r="MPG2425" s="111"/>
      <c r="MPH2425" s="111"/>
      <c r="MPI2425" s="111"/>
      <c r="MPJ2425" s="111"/>
      <c r="MPK2425" s="111"/>
      <c r="MPL2425" s="111"/>
      <c r="MPM2425" s="111"/>
      <c r="MPN2425" s="111"/>
      <c r="MPO2425" s="111"/>
      <c r="MPP2425" s="111"/>
      <c r="MPQ2425" s="111"/>
      <c r="MPR2425" s="111"/>
      <c r="MPS2425" s="111"/>
      <c r="MPT2425" s="111"/>
      <c r="MPU2425" s="111"/>
      <c r="MPV2425" s="111"/>
      <c r="MPW2425" s="111"/>
      <c r="MPX2425" s="111"/>
      <c r="MPY2425" s="111"/>
      <c r="MPZ2425" s="111"/>
      <c r="MQA2425" s="111"/>
      <c r="MQB2425" s="111"/>
      <c r="MQC2425" s="111"/>
      <c r="MQD2425" s="111"/>
      <c r="MQE2425" s="111"/>
      <c r="MQF2425" s="111"/>
      <c r="MQG2425" s="111"/>
      <c r="MQH2425" s="111"/>
      <c r="MQI2425" s="111"/>
      <c r="MQJ2425" s="111"/>
      <c r="MQK2425" s="111"/>
      <c r="MQL2425" s="111"/>
      <c r="MQM2425" s="111"/>
      <c r="MQN2425" s="111"/>
      <c r="MQO2425" s="111"/>
      <c r="MQP2425" s="111"/>
      <c r="MQQ2425" s="111"/>
      <c r="MQR2425" s="111"/>
      <c r="MQS2425" s="111"/>
      <c r="MQT2425" s="111"/>
      <c r="MQU2425" s="111"/>
      <c r="MQV2425" s="111"/>
      <c r="MQW2425" s="111"/>
      <c r="MQX2425" s="111"/>
      <c r="MQY2425" s="111"/>
      <c r="MQZ2425" s="111"/>
      <c r="MRA2425" s="111"/>
      <c r="MRB2425" s="111"/>
      <c r="MRC2425" s="111"/>
      <c r="MRD2425" s="111"/>
      <c r="MRE2425" s="111"/>
      <c r="MRF2425" s="111"/>
      <c r="MRG2425" s="111"/>
      <c r="MRH2425" s="111"/>
      <c r="MRI2425" s="111"/>
      <c r="MRJ2425" s="111"/>
      <c r="MRK2425" s="111"/>
      <c r="MRL2425" s="111"/>
      <c r="MRM2425" s="111"/>
      <c r="MRN2425" s="111"/>
      <c r="MRO2425" s="111"/>
      <c r="MRP2425" s="111"/>
      <c r="MRQ2425" s="111"/>
      <c r="MRR2425" s="111"/>
      <c r="MRS2425" s="111"/>
      <c r="MRT2425" s="111"/>
      <c r="MRU2425" s="111"/>
      <c r="MRV2425" s="111"/>
      <c r="MRW2425" s="111"/>
      <c r="MRX2425" s="111"/>
      <c r="MRY2425" s="111"/>
      <c r="MRZ2425" s="111"/>
      <c r="MSA2425" s="111"/>
      <c r="MSB2425" s="111"/>
      <c r="MSC2425" s="111"/>
      <c r="MSD2425" s="111"/>
      <c r="MSE2425" s="111"/>
      <c r="MSF2425" s="111"/>
      <c r="MSG2425" s="111"/>
      <c r="MSH2425" s="111"/>
      <c r="MSI2425" s="111"/>
      <c r="MSJ2425" s="111"/>
      <c r="MSK2425" s="111"/>
      <c r="MSL2425" s="111"/>
      <c r="MSM2425" s="111"/>
      <c r="MSN2425" s="111"/>
      <c r="MSO2425" s="111"/>
      <c r="MSP2425" s="111"/>
      <c r="MSQ2425" s="111"/>
      <c r="MSR2425" s="111"/>
      <c r="MSS2425" s="111"/>
      <c r="MST2425" s="111"/>
      <c r="MSU2425" s="111"/>
      <c r="MSV2425" s="111"/>
      <c r="MSW2425" s="111"/>
      <c r="MSX2425" s="111"/>
      <c r="MSY2425" s="111"/>
      <c r="MSZ2425" s="111"/>
      <c r="MTA2425" s="111"/>
      <c r="MTB2425" s="111"/>
      <c r="MTC2425" s="111"/>
      <c r="MTD2425" s="111"/>
      <c r="MTE2425" s="111"/>
      <c r="MTF2425" s="111"/>
      <c r="MTG2425" s="111"/>
      <c r="MTH2425" s="111"/>
      <c r="MTI2425" s="111"/>
      <c r="MTJ2425" s="111"/>
      <c r="MTK2425" s="111"/>
      <c r="MTL2425" s="111"/>
      <c r="MTM2425" s="111"/>
      <c r="MTN2425" s="111"/>
      <c r="MTO2425" s="111"/>
      <c r="MTP2425" s="111"/>
      <c r="MTQ2425" s="111"/>
      <c r="MTR2425" s="111"/>
      <c r="MTS2425" s="111"/>
      <c r="MTT2425" s="111"/>
      <c r="MTU2425" s="111"/>
      <c r="MTV2425" s="111"/>
      <c r="MTW2425" s="111"/>
      <c r="MTX2425" s="111"/>
      <c r="MTY2425" s="111"/>
      <c r="MTZ2425" s="111"/>
      <c r="MUA2425" s="111"/>
      <c r="MUB2425" s="111"/>
      <c r="MUC2425" s="111"/>
      <c r="MUD2425" s="111"/>
      <c r="MUE2425" s="111"/>
      <c r="MUF2425" s="111"/>
      <c r="MUG2425" s="111"/>
      <c r="MUH2425" s="111"/>
      <c r="MUI2425" s="111"/>
      <c r="MUJ2425" s="111"/>
      <c r="MUK2425" s="111"/>
      <c r="MUL2425" s="111"/>
      <c r="MUM2425" s="111"/>
      <c r="MUN2425" s="111"/>
      <c r="MUO2425" s="111"/>
      <c r="MUP2425" s="111"/>
      <c r="MUQ2425" s="111"/>
      <c r="MUR2425" s="111"/>
      <c r="MUS2425" s="111"/>
      <c r="MUT2425" s="111"/>
      <c r="MUU2425" s="111"/>
      <c r="MUV2425" s="111"/>
      <c r="MUW2425" s="111"/>
      <c r="MUX2425" s="111"/>
      <c r="MUY2425" s="111"/>
      <c r="MUZ2425" s="111"/>
      <c r="MVA2425" s="111"/>
      <c r="MVB2425" s="111"/>
      <c r="MVC2425" s="111"/>
      <c r="MVD2425" s="111"/>
      <c r="MVE2425" s="111"/>
      <c r="MVF2425" s="111"/>
      <c r="MVG2425" s="111"/>
      <c r="MVH2425" s="111"/>
      <c r="MVI2425" s="111"/>
      <c r="MVJ2425" s="111"/>
      <c r="MVK2425" s="111"/>
      <c r="MVL2425" s="111"/>
      <c r="MVM2425" s="111"/>
      <c r="MVN2425" s="111"/>
      <c r="MVO2425" s="111"/>
      <c r="MVP2425" s="111"/>
      <c r="MVQ2425" s="111"/>
      <c r="MVR2425" s="111"/>
      <c r="MVS2425" s="111"/>
      <c r="MVT2425" s="111"/>
      <c r="MVU2425" s="111"/>
      <c r="MVV2425" s="111"/>
      <c r="MVW2425" s="111"/>
      <c r="MVX2425" s="111"/>
      <c r="MVY2425" s="111"/>
      <c r="MVZ2425" s="111"/>
      <c r="MWA2425" s="111"/>
      <c r="MWB2425" s="111"/>
      <c r="MWC2425" s="111"/>
      <c r="MWD2425" s="111"/>
      <c r="MWE2425" s="111"/>
      <c r="MWF2425" s="111"/>
      <c r="MWG2425" s="111"/>
      <c r="MWH2425" s="111"/>
      <c r="MWI2425" s="111"/>
      <c r="MWJ2425" s="111"/>
      <c r="MWK2425" s="111"/>
      <c r="MWL2425" s="111"/>
      <c r="MWM2425" s="111"/>
      <c r="MWN2425" s="111"/>
      <c r="MWO2425" s="111"/>
      <c r="MWP2425" s="111"/>
      <c r="MWQ2425" s="111"/>
      <c r="MWR2425" s="111"/>
      <c r="MWS2425" s="111"/>
      <c r="MWT2425" s="111"/>
      <c r="MWU2425" s="111"/>
      <c r="MWV2425" s="111"/>
      <c r="MWW2425" s="111"/>
      <c r="MWX2425" s="111"/>
      <c r="MWY2425" s="111"/>
      <c r="MWZ2425" s="111"/>
      <c r="MXA2425" s="111"/>
      <c r="MXB2425" s="111"/>
      <c r="MXC2425" s="111"/>
      <c r="MXD2425" s="111"/>
      <c r="MXE2425" s="111"/>
      <c r="MXF2425" s="111"/>
      <c r="MXG2425" s="111"/>
      <c r="MXH2425" s="111"/>
      <c r="MXI2425" s="111"/>
      <c r="MXJ2425" s="111"/>
      <c r="MXK2425" s="111"/>
      <c r="MXL2425" s="111"/>
      <c r="MXM2425" s="111"/>
      <c r="MXN2425" s="111"/>
      <c r="MXO2425" s="111"/>
      <c r="MXP2425" s="111"/>
      <c r="MXQ2425" s="111"/>
      <c r="MXR2425" s="111"/>
      <c r="MXS2425" s="111"/>
      <c r="MXT2425" s="111"/>
      <c r="MXU2425" s="111"/>
      <c r="MXV2425" s="111"/>
      <c r="MXW2425" s="111"/>
      <c r="MXX2425" s="111"/>
      <c r="MXY2425" s="111"/>
      <c r="MXZ2425" s="111"/>
      <c r="MYA2425" s="111"/>
      <c r="MYB2425" s="111"/>
      <c r="MYC2425" s="111"/>
      <c r="MYD2425" s="111"/>
      <c r="MYE2425" s="111"/>
      <c r="MYF2425" s="111"/>
      <c r="MYG2425" s="111"/>
      <c r="MYH2425" s="111"/>
      <c r="MYI2425" s="111"/>
      <c r="MYJ2425" s="111"/>
      <c r="MYK2425" s="111"/>
      <c r="MYL2425" s="111"/>
      <c r="MYM2425" s="111"/>
      <c r="MYN2425" s="111"/>
      <c r="MYO2425" s="111"/>
      <c r="MYP2425" s="111"/>
      <c r="MYQ2425" s="111"/>
      <c r="MYR2425" s="111"/>
      <c r="MYS2425" s="111"/>
      <c r="MYT2425" s="111"/>
      <c r="MYU2425" s="111"/>
      <c r="MYV2425" s="111"/>
      <c r="MYW2425" s="111"/>
      <c r="MYX2425" s="111"/>
      <c r="MYY2425" s="111"/>
      <c r="MYZ2425" s="111"/>
      <c r="MZA2425" s="111"/>
      <c r="MZB2425" s="111"/>
      <c r="MZC2425" s="111"/>
      <c r="MZD2425" s="111"/>
      <c r="MZE2425" s="111"/>
      <c r="MZF2425" s="111"/>
      <c r="MZG2425" s="111"/>
      <c r="MZH2425" s="111"/>
      <c r="MZI2425" s="111"/>
      <c r="MZJ2425" s="111"/>
      <c r="MZK2425" s="111"/>
      <c r="MZL2425" s="111"/>
      <c r="MZM2425" s="111"/>
      <c r="MZN2425" s="111"/>
      <c r="MZO2425" s="111"/>
      <c r="MZP2425" s="111"/>
      <c r="MZQ2425" s="111"/>
      <c r="MZR2425" s="111"/>
      <c r="MZS2425" s="111"/>
      <c r="MZT2425" s="111"/>
      <c r="MZU2425" s="111"/>
      <c r="MZV2425" s="111"/>
      <c r="MZW2425" s="111"/>
      <c r="MZX2425" s="111"/>
      <c r="MZY2425" s="111"/>
      <c r="MZZ2425" s="111"/>
      <c r="NAA2425" s="111"/>
      <c r="NAB2425" s="111"/>
      <c r="NAC2425" s="111"/>
      <c r="NAD2425" s="111"/>
      <c r="NAE2425" s="111"/>
      <c r="NAF2425" s="111"/>
      <c r="NAG2425" s="111"/>
      <c r="NAH2425" s="111"/>
      <c r="NAI2425" s="111"/>
      <c r="NAJ2425" s="111"/>
      <c r="NAK2425" s="111"/>
      <c r="NAL2425" s="111"/>
      <c r="NAM2425" s="111"/>
      <c r="NAN2425" s="111"/>
      <c r="NAO2425" s="111"/>
      <c r="NAP2425" s="111"/>
      <c r="NAQ2425" s="111"/>
      <c r="NAR2425" s="111"/>
      <c r="NAS2425" s="111"/>
      <c r="NAT2425" s="111"/>
      <c r="NAU2425" s="111"/>
      <c r="NAV2425" s="111"/>
      <c r="NAW2425" s="111"/>
      <c r="NAX2425" s="111"/>
      <c r="NAY2425" s="111"/>
      <c r="NAZ2425" s="111"/>
      <c r="NBA2425" s="111"/>
      <c r="NBB2425" s="111"/>
      <c r="NBC2425" s="111"/>
      <c r="NBD2425" s="111"/>
      <c r="NBE2425" s="111"/>
      <c r="NBF2425" s="111"/>
      <c r="NBG2425" s="111"/>
      <c r="NBH2425" s="111"/>
      <c r="NBI2425" s="111"/>
      <c r="NBJ2425" s="111"/>
      <c r="NBK2425" s="111"/>
      <c r="NBL2425" s="111"/>
      <c r="NBM2425" s="111"/>
      <c r="NBN2425" s="111"/>
      <c r="NBO2425" s="111"/>
      <c r="NBP2425" s="111"/>
      <c r="NBQ2425" s="111"/>
      <c r="NBR2425" s="111"/>
      <c r="NBS2425" s="111"/>
      <c r="NBT2425" s="111"/>
      <c r="NBU2425" s="111"/>
      <c r="NBV2425" s="111"/>
      <c r="NBW2425" s="111"/>
      <c r="NBX2425" s="111"/>
      <c r="NBY2425" s="111"/>
      <c r="NBZ2425" s="111"/>
      <c r="NCA2425" s="111"/>
      <c r="NCB2425" s="111"/>
      <c r="NCC2425" s="111"/>
      <c r="NCD2425" s="111"/>
      <c r="NCE2425" s="111"/>
      <c r="NCF2425" s="111"/>
      <c r="NCG2425" s="111"/>
      <c r="NCH2425" s="111"/>
      <c r="NCI2425" s="111"/>
      <c r="NCJ2425" s="111"/>
      <c r="NCK2425" s="111"/>
      <c r="NCL2425" s="111"/>
      <c r="NCM2425" s="111"/>
      <c r="NCN2425" s="111"/>
      <c r="NCO2425" s="111"/>
      <c r="NCP2425" s="111"/>
      <c r="NCQ2425" s="111"/>
      <c r="NCR2425" s="111"/>
      <c r="NCS2425" s="111"/>
      <c r="NCT2425" s="111"/>
      <c r="NCU2425" s="111"/>
      <c r="NCV2425" s="111"/>
      <c r="NCW2425" s="111"/>
      <c r="NCX2425" s="111"/>
      <c r="NCY2425" s="111"/>
      <c r="NCZ2425" s="111"/>
      <c r="NDA2425" s="111"/>
      <c r="NDB2425" s="111"/>
      <c r="NDC2425" s="111"/>
      <c r="NDD2425" s="111"/>
      <c r="NDE2425" s="111"/>
      <c r="NDF2425" s="111"/>
      <c r="NDG2425" s="111"/>
      <c r="NDH2425" s="111"/>
      <c r="NDI2425" s="111"/>
      <c r="NDJ2425" s="111"/>
      <c r="NDK2425" s="111"/>
      <c r="NDL2425" s="111"/>
      <c r="NDM2425" s="111"/>
      <c r="NDN2425" s="111"/>
      <c r="NDO2425" s="111"/>
      <c r="NDP2425" s="111"/>
      <c r="NDQ2425" s="111"/>
      <c r="NDR2425" s="111"/>
      <c r="NDS2425" s="111"/>
      <c r="NDT2425" s="111"/>
      <c r="NDU2425" s="111"/>
      <c r="NDV2425" s="111"/>
      <c r="NDW2425" s="111"/>
      <c r="NDX2425" s="111"/>
      <c r="NDY2425" s="111"/>
      <c r="NDZ2425" s="111"/>
      <c r="NEA2425" s="111"/>
      <c r="NEB2425" s="111"/>
      <c r="NEC2425" s="111"/>
      <c r="NED2425" s="111"/>
      <c r="NEE2425" s="111"/>
      <c r="NEF2425" s="111"/>
      <c r="NEG2425" s="111"/>
      <c r="NEH2425" s="111"/>
      <c r="NEI2425" s="111"/>
      <c r="NEJ2425" s="111"/>
      <c r="NEK2425" s="111"/>
      <c r="NEL2425" s="111"/>
      <c r="NEM2425" s="111"/>
      <c r="NEN2425" s="111"/>
      <c r="NEO2425" s="111"/>
      <c r="NEP2425" s="111"/>
      <c r="NEQ2425" s="111"/>
      <c r="NER2425" s="111"/>
      <c r="NES2425" s="111"/>
      <c r="NET2425" s="111"/>
      <c r="NEU2425" s="111"/>
      <c r="NEV2425" s="111"/>
      <c r="NEW2425" s="111"/>
      <c r="NEX2425" s="111"/>
      <c r="NEY2425" s="111"/>
      <c r="NEZ2425" s="111"/>
      <c r="NFA2425" s="111"/>
      <c r="NFB2425" s="111"/>
      <c r="NFC2425" s="111"/>
      <c r="NFD2425" s="111"/>
      <c r="NFE2425" s="111"/>
      <c r="NFF2425" s="111"/>
      <c r="NFG2425" s="111"/>
      <c r="NFH2425" s="111"/>
      <c r="NFI2425" s="111"/>
      <c r="NFJ2425" s="111"/>
      <c r="NFK2425" s="111"/>
      <c r="NFL2425" s="111"/>
      <c r="NFM2425" s="111"/>
      <c r="NFN2425" s="111"/>
      <c r="NFO2425" s="111"/>
      <c r="NFP2425" s="111"/>
      <c r="NFQ2425" s="111"/>
      <c r="NFR2425" s="111"/>
      <c r="NFS2425" s="111"/>
      <c r="NFT2425" s="111"/>
      <c r="NFU2425" s="111"/>
      <c r="NFV2425" s="111"/>
      <c r="NFW2425" s="111"/>
      <c r="NFX2425" s="111"/>
      <c r="NFY2425" s="111"/>
      <c r="NFZ2425" s="111"/>
      <c r="NGA2425" s="111"/>
      <c r="NGB2425" s="111"/>
      <c r="NGC2425" s="111"/>
      <c r="NGD2425" s="111"/>
      <c r="NGE2425" s="111"/>
      <c r="NGF2425" s="111"/>
      <c r="NGG2425" s="111"/>
      <c r="NGH2425" s="111"/>
      <c r="NGI2425" s="111"/>
      <c r="NGJ2425" s="111"/>
      <c r="NGK2425" s="111"/>
      <c r="NGL2425" s="111"/>
      <c r="NGM2425" s="111"/>
      <c r="NGN2425" s="111"/>
      <c r="NGO2425" s="111"/>
      <c r="NGP2425" s="111"/>
      <c r="NGQ2425" s="111"/>
      <c r="NGR2425" s="111"/>
      <c r="NGS2425" s="111"/>
      <c r="NGT2425" s="111"/>
      <c r="NGU2425" s="111"/>
      <c r="NGV2425" s="111"/>
      <c r="NGW2425" s="111"/>
      <c r="NGX2425" s="111"/>
      <c r="NGY2425" s="111"/>
      <c r="NGZ2425" s="111"/>
      <c r="NHA2425" s="111"/>
      <c r="NHB2425" s="111"/>
      <c r="NHC2425" s="111"/>
      <c r="NHD2425" s="111"/>
      <c r="NHE2425" s="111"/>
      <c r="NHF2425" s="111"/>
      <c r="NHG2425" s="111"/>
      <c r="NHH2425" s="111"/>
      <c r="NHI2425" s="111"/>
      <c r="NHJ2425" s="111"/>
      <c r="NHK2425" s="111"/>
      <c r="NHL2425" s="111"/>
      <c r="NHM2425" s="111"/>
      <c r="NHN2425" s="111"/>
      <c r="NHO2425" s="111"/>
      <c r="NHP2425" s="111"/>
      <c r="NHQ2425" s="111"/>
      <c r="NHR2425" s="111"/>
      <c r="NHS2425" s="111"/>
      <c r="NHT2425" s="111"/>
      <c r="NHU2425" s="111"/>
      <c r="NHV2425" s="111"/>
      <c r="NHW2425" s="111"/>
      <c r="NHX2425" s="111"/>
      <c r="NHY2425" s="111"/>
      <c r="NHZ2425" s="111"/>
      <c r="NIA2425" s="111"/>
      <c r="NIB2425" s="111"/>
      <c r="NIC2425" s="111"/>
      <c r="NID2425" s="111"/>
      <c r="NIE2425" s="111"/>
      <c r="NIF2425" s="111"/>
      <c r="NIG2425" s="111"/>
      <c r="NIH2425" s="111"/>
      <c r="NII2425" s="111"/>
      <c r="NIJ2425" s="111"/>
      <c r="NIK2425" s="111"/>
      <c r="NIL2425" s="111"/>
      <c r="NIM2425" s="111"/>
      <c r="NIN2425" s="111"/>
      <c r="NIO2425" s="111"/>
      <c r="NIP2425" s="111"/>
      <c r="NIQ2425" s="111"/>
      <c r="NIR2425" s="111"/>
      <c r="NIS2425" s="111"/>
      <c r="NIT2425" s="111"/>
      <c r="NIU2425" s="111"/>
      <c r="NIV2425" s="111"/>
      <c r="NIW2425" s="111"/>
      <c r="NIX2425" s="111"/>
      <c r="NIY2425" s="111"/>
      <c r="NIZ2425" s="111"/>
      <c r="NJA2425" s="111"/>
      <c r="NJB2425" s="111"/>
      <c r="NJC2425" s="111"/>
      <c r="NJD2425" s="111"/>
      <c r="NJE2425" s="111"/>
      <c r="NJF2425" s="111"/>
      <c r="NJG2425" s="111"/>
      <c r="NJH2425" s="111"/>
      <c r="NJI2425" s="111"/>
      <c r="NJJ2425" s="111"/>
      <c r="NJK2425" s="111"/>
      <c r="NJL2425" s="111"/>
      <c r="NJM2425" s="111"/>
      <c r="NJN2425" s="111"/>
      <c r="NJO2425" s="111"/>
      <c r="NJP2425" s="111"/>
      <c r="NJQ2425" s="111"/>
      <c r="NJR2425" s="111"/>
      <c r="NJS2425" s="111"/>
      <c r="NJT2425" s="111"/>
      <c r="NJU2425" s="111"/>
      <c r="NJV2425" s="111"/>
      <c r="NJW2425" s="111"/>
      <c r="NJX2425" s="111"/>
      <c r="NJY2425" s="111"/>
      <c r="NJZ2425" s="111"/>
      <c r="NKA2425" s="111"/>
      <c r="NKB2425" s="111"/>
      <c r="NKC2425" s="111"/>
      <c r="NKD2425" s="111"/>
      <c r="NKE2425" s="111"/>
      <c r="NKF2425" s="111"/>
      <c r="NKG2425" s="111"/>
      <c r="NKH2425" s="111"/>
      <c r="NKI2425" s="111"/>
      <c r="NKJ2425" s="111"/>
      <c r="NKK2425" s="111"/>
      <c r="NKL2425" s="111"/>
      <c r="NKM2425" s="111"/>
      <c r="NKN2425" s="111"/>
      <c r="NKO2425" s="111"/>
      <c r="NKP2425" s="111"/>
      <c r="NKQ2425" s="111"/>
      <c r="NKR2425" s="111"/>
      <c r="NKS2425" s="111"/>
      <c r="NKT2425" s="111"/>
      <c r="NKU2425" s="111"/>
      <c r="NKV2425" s="111"/>
      <c r="NKW2425" s="111"/>
      <c r="NKX2425" s="111"/>
      <c r="NKY2425" s="111"/>
      <c r="NKZ2425" s="111"/>
      <c r="NLA2425" s="111"/>
      <c r="NLB2425" s="111"/>
      <c r="NLC2425" s="111"/>
      <c r="NLD2425" s="111"/>
      <c r="NLE2425" s="111"/>
      <c r="NLF2425" s="111"/>
      <c r="NLG2425" s="111"/>
      <c r="NLH2425" s="111"/>
      <c r="NLI2425" s="111"/>
      <c r="NLJ2425" s="111"/>
      <c r="NLK2425" s="111"/>
      <c r="NLL2425" s="111"/>
      <c r="NLM2425" s="111"/>
      <c r="NLN2425" s="111"/>
      <c r="NLO2425" s="111"/>
      <c r="NLP2425" s="111"/>
      <c r="NLQ2425" s="111"/>
      <c r="NLR2425" s="111"/>
      <c r="NLS2425" s="111"/>
      <c r="NLT2425" s="111"/>
      <c r="NLU2425" s="111"/>
      <c r="NLV2425" s="111"/>
      <c r="NLW2425" s="111"/>
      <c r="NLX2425" s="111"/>
      <c r="NLY2425" s="111"/>
      <c r="NLZ2425" s="111"/>
      <c r="NMA2425" s="111"/>
      <c r="NMB2425" s="111"/>
      <c r="NMC2425" s="111"/>
      <c r="NMD2425" s="111"/>
      <c r="NME2425" s="111"/>
      <c r="NMF2425" s="111"/>
      <c r="NMG2425" s="111"/>
      <c r="NMH2425" s="111"/>
      <c r="NMI2425" s="111"/>
      <c r="NMJ2425" s="111"/>
      <c r="NMK2425" s="111"/>
      <c r="NML2425" s="111"/>
      <c r="NMM2425" s="111"/>
      <c r="NMN2425" s="111"/>
      <c r="NMO2425" s="111"/>
      <c r="NMP2425" s="111"/>
      <c r="NMQ2425" s="111"/>
      <c r="NMR2425" s="111"/>
      <c r="NMS2425" s="111"/>
      <c r="NMT2425" s="111"/>
      <c r="NMU2425" s="111"/>
      <c r="NMV2425" s="111"/>
      <c r="NMW2425" s="111"/>
      <c r="NMX2425" s="111"/>
      <c r="NMY2425" s="111"/>
      <c r="NMZ2425" s="111"/>
      <c r="NNA2425" s="111"/>
      <c r="NNB2425" s="111"/>
      <c r="NNC2425" s="111"/>
      <c r="NND2425" s="111"/>
      <c r="NNE2425" s="111"/>
      <c r="NNF2425" s="111"/>
      <c r="NNG2425" s="111"/>
      <c r="NNH2425" s="111"/>
      <c r="NNI2425" s="111"/>
      <c r="NNJ2425" s="111"/>
      <c r="NNK2425" s="111"/>
      <c r="NNL2425" s="111"/>
      <c r="NNM2425" s="111"/>
      <c r="NNN2425" s="111"/>
      <c r="NNO2425" s="111"/>
      <c r="NNP2425" s="111"/>
      <c r="NNQ2425" s="111"/>
      <c r="NNR2425" s="111"/>
      <c r="NNS2425" s="111"/>
      <c r="NNT2425" s="111"/>
      <c r="NNU2425" s="111"/>
      <c r="NNV2425" s="111"/>
      <c r="NNW2425" s="111"/>
      <c r="NNX2425" s="111"/>
      <c r="NNY2425" s="111"/>
      <c r="NNZ2425" s="111"/>
      <c r="NOA2425" s="111"/>
      <c r="NOB2425" s="111"/>
      <c r="NOC2425" s="111"/>
      <c r="NOD2425" s="111"/>
      <c r="NOE2425" s="111"/>
      <c r="NOF2425" s="111"/>
      <c r="NOG2425" s="111"/>
      <c r="NOH2425" s="111"/>
      <c r="NOI2425" s="111"/>
      <c r="NOJ2425" s="111"/>
      <c r="NOK2425" s="111"/>
      <c r="NOL2425" s="111"/>
      <c r="NOM2425" s="111"/>
      <c r="NON2425" s="111"/>
      <c r="NOO2425" s="111"/>
      <c r="NOP2425" s="111"/>
      <c r="NOQ2425" s="111"/>
      <c r="NOR2425" s="111"/>
      <c r="NOS2425" s="111"/>
      <c r="NOT2425" s="111"/>
      <c r="NOU2425" s="111"/>
      <c r="NOV2425" s="111"/>
      <c r="NOW2425" s="111"/>
      <c r="NOX2425" s="111"/>
      <c r="NOY2425" s="111"/>
      <c r="NOZ2425" s="111"/>
      <c r="NPA2425" s="111"/>
      <c r="NPB2425" s="111"/>
      <c r="NPC2425" s="111"/>
      <c r="NPD2425" s="111"/>
      <c r="NPE2425" s="111"/>
      <c r="NPF2425" s="111"/>
      <c r="NPG2425" s="111"/>
      <c r="NPH2425" s="111"/>
      <c r="NPI2425" s="111"/>
      <c r="NPJ2425" s="111"/>
      <c r="NPK2425" s="111"/>
      <c r="NPL2425" s="111"/>
      <c r="NPM2425" s="111"/>
      <c r="NPN2425" s="111"/>
      <c r="NPO2425" s="111"/>
      <c r="NPP2425" s="111"/>
      <c r="NPQ2425" s="111"/>
      <c r="NPR2425" s="111"/>
      <c r="NPS2425" s="111"/>
      <c r="NPT2425" s="111"/>
      <c r="NPU2425" s="111"/>
      <c r="NPV2425" s="111"/>
      <c r="NPW2425" s="111"/>
      <c r="NPX2425" s="111"/>
      <c r="NPY2425" s="111"/>
      <c r="NPZ2425" s="111"/>
      <c r="NQA2425" s="111"/>
      <c r="NQB2425" s="111"/>
      <c r="NQC2425" s="111"/>
      <c r="NQD2425" s="111"/>
      <c r="NQE2425" s="111"/>
      <c r="NQF2425" s="111"/>
      <c r="NQG2425" s="111"/>
      <c r="NQH2425" s="111"/>
      <c r="NQI2425" s="111"/>
      <c r="NQJ2425" s="111"/>
      <c r="NQK2425" s="111"/>
      <c r="NQL2425" s="111"/>
      <c r="NQM2425" s="111"/>
      <c r="NQN2425" s="111"/>
      <c r="NQO2425" s="111"/>
      <c r="NQP2425" s="111"/>
      <c r="NQQ2425" s="111"/>
      <c r="NQR2425" s="111"/>
      <c r="NQS2425" s="111"/>
      <c r="NQT2425" s="111"/>
      <c r="NQU2425" s="111"/>
      <c r="NQV2425" s="111"/>
      <c r="NQW2425" s="111"/>
      <c r="NQX2425" s="111"/>
      <c r="NQY2425" s="111"/>
      <c r="NQZ2425" s="111"/>
      <c r="NRA2425" s="111"/>
      <c r="NRB2425" s="111"/>
      <c r="NRC2425" s="111"/>
      <c r="NRD2425" s="111"/>
      <c r="NRE2425" s="111"/>
      <c r="NRF2425" s="111"/>
      <c r="NRG2425" s="111"/>
      <c r="NRH2425" s="111"/>
      <c r="NRI2425" s="111"/>
      <c r="NRJ2425" s="111"/>
      <c r="NRK2425" s="111"/>
      <c r="NRL2425" s="111"/>
      <c r="NRM2425" s="111"/>
      <c r="NRN2425" s="111"/>
      <c r="NRO2425" s="111"/>
      <c r="NRP2425" s="111"/>
      <c r="NRQ2425" s="111"/>
      <c r="NRR2425" s="111"/>
      <c r="NRS2425" s="111"/>
      <c r="NRT2425" s="111"/>
      <c r="NRU2425" s="111"/>
      <c r="NRV2425" s="111"/>
      <c r="NRW2425" s="111"/>
      <c r="NRX2425" s="111"/>
      <c r="NRY2425" s="111"/>
      <c r="NRZ2425" s="111"/>
      <c r="NSA2425" s="111"/>
      <c r="NSB2425" s="111"/>
      <c r="NSC2425" s="111"/>
      <c r="NSD2425" s="111"/>
      <c r="NSE2425" s="111"/>
      <c r="NSF2425" s="111"/>
      <c r="NSG2425" s="111"/>
      <c r="NSH2425" s="111"/>
      <c r="NSI2425" s="111"/>
      <c r="NSJ2425" s="111"/>
      <c r="NSK2425" s="111"/>
      <c r="NSL2425" s="111"/>
      <c r="NSM2425" s="111"/>
      <c r="NSN2425" s="111"/>
      <c r="NSO2425" s="111"/>
      <c r="NSP2425" s="111"/>
      <c r="NSQ2425" s="111"/>
      <c r="NSR2425" s="111"/>
      <c r="NSS2425" s="111"/>
      <c r="NST2425" s="111"/>
      <c r="NSU2425" s="111"/>
      <c r="NSV2425" s="111"/>
      <c r="NSW2425" s="111"/>
      <c r="NSX2425" s="111"/>
      <c r="NSY2425" s="111"/>
      <c r="NSZ2425" s="111"/>
      <c r="NTA2425" s="111"/>
      <c r="NTB2425" s="111"/>
      <c r="NTC2425" s="111"/>
      <c r="NTD2425" s="111"/>
      <c r="NTE2425" s="111"/>
      <c r="NTF2425" s="111"/>
      <c r="NTG2425" s="111"/>
      <c r="NTH2425" s="111"/>
      <c r="NTI2425" s="111"/>
      <c r="NTJ2425" s="111"/>
      <c r="NTK2425" s="111"/>
      <c r="NTL2425" s="111"/>
      <c r="NTM2425" s="111"/>
      <c r="NTN2425" s="111"/>
      <c r="NTO2425" s="111"/>
      <c r="NTP2425" s="111"/>
      <c r="NTQ2425" s="111"/>
      <c r="NTR2425" s="111"/>
      <c r="NTS2425" s="111"/>
      <c r="NTT2425" s="111"/>
      <c r="NTU2425" s="111"/>
      <c r="NTV2425" s="111"/>
      <c r="NTW2425" s="111"/>
      <c r="NTX2425" s="111"/>
      <c r="NTY2425" s="111"/>
      <c r="NTZ2425" s="111"/>
      <c r="NUA2425" s="111"/>
      <c r="NUB2425" s="111"/>
      <c r="NUC2425" s="111"/>
      <c r="NUD2425" s="111"/>
      <c r="NUE2425" s="111"/>
      <c r="NUF2425" s="111"/>
      <c r="NUG2425" s="111"/>
      <c r="NUH2425" s="111"/>
      <c r="NUI2425" s="111"/>
      <c r="NUJ2425" s="111"/>
      <c r="NUK2425" s="111"/>
      <c r="NUL2425" s="111"/>
      <c r="NUM2425" s="111"/>
      <c r="NUN2425" s="111"/>
      <c r="NUO2425" s="111"/>
      <c r="NUP2425" s="111"/>
      <c r="NUQ2425" s="111"/>
      <c r="NUR2425" s="111"/>
      <c r="NUS2425" s="111"/>
      <c r="NUT2425" s="111"/>
      <c r="NUU2425" s="111"/>
      <c r="NUV2425" s="111"/>
      <c r="NUW2425" s="111"/>
      <c r="NUX2425" s="111"/>
      <c r="NUY2425" s="111"/>
      <c r="NUZ2425" s="111"/>
      <c r="NVA2425" s="111"/>
      <c r="NVB2425" s="111"/>
      <c r="NVC2425" s="111"/>
      <c r="NVD2425" s="111"/>
      <c r="NVE2425" s="111"/>
      <c r="NVF2425" s="111"/>
      <c r="NVG2425" s="111"/>
      <c r="NVH2425" s="111"/>
      <c r="NVI2425" s="111"/>
      <c r="NVJ2425" s="111"/>
      <c r="NVK2425" s="111"/>
      <c r="NVL2425" s="111"/>
      <c r="NVM2425" s="111"/>
      <c r="NVN2425" s="111"/>
      <c r="NVO2425" s="111"/>
      <c r="NVP2425" s="111"/>
      <c r="NVQ2425" s="111"/>
      <c r="NVR2425" s="111"/>
      <c r="NVS2425" s="111"/>
      <c r="NVT2425" s="111"/>
      <c r="NVU2425" s="111"/>
      <c r="NVV2425" s="111"/>
      <c r="NVW2425" s="111"/>
      <c r="NVX2425" s="111"/>
      <c r="NVY2425" s="111"/>
      <c r="NVZ2425" s="111"/>
      <c r="NWA2425" s="111"/>
      <c r="NWB2425" s="111"/>
      <c r="NWC2425" s="111"/>
      <c r="NWD2425" s="111"/>
      <c r="NWE2425" s="111"/>
      <c r="NWF2425" s="111"/>
      <c r="NWG2425" s="111"/>
      <c r="NWH2425" s="111"/>
      <c r="NWI2425" s="111"/>
      <c r="NWJ2425" s="111"/>
      <c r="NWK2425" s="111"/>
      <c r="NWL2425" s="111"/>
      <c r="NWM2425" s="111"/>
      <c r="NWN2425" s="111"/>
      <c r="NWO2425" s="111"/>
      <c r="NWP2425" s="111"/>
      <c r="NWQ2425" s="111"/>
      <c r="NWR2425" s="111"/>
      <c r="NWS2425" s="111"/>
      <c r="NWT2425" s="111"/>
      <c r="NWU2425" s="111"/>
      <c r="NWV2425" s="111"/>
      <c r="NWW2425" s="111"/>
      <c r="NWX2425" s="111"/>
      <c r="NWY2425" s="111"/>
      <c r="NWZ2425" s="111"/>
      <c r="NXA2425" s="111"/>
      <c r="NXB2425" s="111"/>
      <c r="NXC2425" s="111"/>
      <c r="NXD2425" s="111"/>
      <c r="NXE2425" s="111"/>
      <c r="NXF2425" s="111"/>
      <c r="NXG2425" s="111"/>
      <c r="NXH2425" s="111"/>
      <c r="NXI2425" s="111"/>
      <c r="NXJ2425" s="111"/>
      <c r="NXK2425" s="111"/>
      <c r="NXL2425" s="111"/>
      <c r="NXM2425" s="111"/>
      <c r="NXN2425" s="111"/>
      <c r="NXO2425" s="111"/>
      <c r="NXP2425" s="111"/>
      <c r="NXQ2425" s="111"/>
      <c r="NXR2425" s="111"/>
      <c r="NXS2425" s="111"/>
      <c r="NXT2425" s="111"/>
      <c r="NXU2425" s="111"/>
      <c r="NXV2425" s="111"/>
      <c r="NXW2425" s="111"/>
      <c r="NXX2425" s="111"/>
      <c r="NXY2425" s="111"/>
      <c r="NXZ2425" s="111"/>
      <c r="NYA2425" s="111"/>
      <c r="NYB2425" s="111"/>
      <c r="NYC2425" s="111"/>
      <c r="NYD2425" s="111"/>
      <c r="NYE2425" s="111"/>
      <c r="NYF2425" s="111"/>
      <c r="NYG2425" s="111"/>
      <c r="NYH2425" s="111"/>
      <c r="NYI2425" s="111"/>
      <c r="NYJ2425" s="111"/>
      <c r="NYK2425" s="111"/>
      <c r="NYL2425" s="111"/>
      <c r="NYM2425" s="111"/>
      <c r="NYN2425" s="111"/>
      <c r="NYO2425" s="111"/>
      <c r="NYP2425" s="111"/>
      <c r="NYQ2425" s="111"/>
      <c r="NYR2425" s="111"/>
      <c r="NYS2425" s="111"/>
      <c r="NYT2425" s="111"/>
      <c r="NYU2425" s="111"/>
      <c r="NYV2425" s="111"/>
      <c r="NYW2425" s="111"/>
      <c r="NYX2425" s="111"/>
      <c r="NYY2425" s="111"/>
      <c r="NYZ2425" s="111"/>
      <c r="NZA2425" s="111"/>
      <c r="NZB2425" s="111"/>
      <c r="NZC2425" s="111"/>
      <c r="NZD2425" s="111"/>
      <c r="NZE2425" s="111"/>
      <c r="NZF2425" s="111"/>
      <c r="NZG2425" s="111"/>
      <c r="NZH2425" s="111"/>
      <c r="NZI2425" s="111"/>
      <c r="NZJ2425" s="111"/>
      <c r="NZK2425" s="111"/>
      <c r="NZL2425" s="111"/>
      <c r="NZM2425" s="111"/>
      <c r="NZN2425" s="111"/>
      <c r="NZO2425" s="111"/>
      <c r="NZP2425" s="111"/>
      <c r="NZQ2425" s="111"/>
      <c r="NZR2425" s="111"/>
      <c r="NZS2425" s="111"/>
      <c r="NZT2425" s="111"/>
      <c r="NZU2425" s="111"/>
      <c r="NZV2425" s="111"/>
      <c r="NZW2425" s="111"/>
      <c r="NZX2425" s="111"/>
      <c r="NZY2425" s="111"/>
      <c r="NZZ2425" s="111"/>
      <c r="OAA2425" s="111"/>
      <c r="OAB2425" s="111"/>
      <c r="OAC2425" s="111"/>
      <c r="OAD2425" s="111"/>
      <c r="OAE2425" s="111"/>
      <c r="OAF2425" s="111"/>
      <c r="OAG2425" s="111"/>
      <c r="OAH2425" s="111"/>
      <c r="OAI2425" s="111"/>
      <c r="OAJ2425" s="111"/>
      <c r="OAK2425" s="111"/>
      <c r="OAL2425" s="111"/>
      <c r="OAM2425" s="111"/>
      <c r="OAN2425" s="111"/>
      <c r="OAO2425" s="111"/>
      <c r="OAP2425" s="111"/>
      <c r="OAQ2425" s="111"/>
      <c r="OAR2425" s="111"/>
      <c r="OAS2425" s="111"/>
      <c r="OAT2425" s="111"/>
      <c r="OAU2425" s="111"/>
      <c r="OAV2425" s="111"/>
      <c r="OAW2425" s="111"/>
      <c r="OAX2425" s="111"/>
      <c r="OAY2425" s="111"/>
      <c r="OAZ2425" s="111"/>
      <c r="OBA2425" s="111"/>
      <c r="OBB2425" s="111"/>
      <c r="OBC2425" s="111"/>
      <c r="OBD2425" s="111"/>
      <c r="OBE2425" s="111"/>
      <c r="OBF2425" s="111"/>
      <c r="OBG2425" s="111"/>
      <c r="OBH2425" s="111"/>
      <c r="OBI2425" s="111"/>
      <c r="OBJ2425" s="111"/>
      <c r="OBK2425" s="111"/>
      <c r="OBL2425" s="111"/>
      <c r="OBM2425" s="111"/>
      <c r="OBN2425" s="111"/>
      <c r="OBO2425" s="111"/>
      <c r="OBP2425" s="111"/>
      <c r="OBQ2425" s="111"/>
      <c r="OBR2425" s="111"/>
      <c r="OBS2425" s="111"/>
      <c r="OBT2425" s="111"/>
      <c r="OBU2425" s="111"/>
      <c r="OBV2425" s="111"/>
      <c r="OBW2425" s="111"/>
      <c r="OBX2425" s="111"/>
      <c r="OBY2425" s="111"/>
      <c r="OBZ2425" s="111"/>
      <c r="OCA2425" s="111"/>
      <c r="OCB2425" s="111"/>
      <c r="OCC2425" s="111"/>
      <c r="OCD2425" s="111"/>
      <c r="OCE2425" s="111"/>
      <c r="OCF2425" s="111"/>
      <c r="OCG2425" s="111"/>
      <c r="OCH2425" s="111"/>
      <c r="OCI2425" s="111"/>
      <c r="OCJ2425" s="111"/>
      <c r="OCK2425" s="111"/>
      <c r="OCL2425" s="111"/>
      <c r="OCM2425" s="111"/>
      <c r="OCN2425" s="111"/>
      <c r="OCO2425" s="111"/>
      <c r="OCP2425" s="111"/>
      <c r="OCQ2425" s="111"/>
      <c r="OCR2425" s="111"/>
      <c r="OCS2425" s="111"/>
      <c r="OCT2425" s="111"/>
      <c r="OCU2425" s="111"/>
      <c r="OCV2425" s="111"/>
      <c r="OCW2425" s="111"/>
      <c r="OCX2425" s="111"/>
      <c r="OCY2425" s="111"/>
      <c r="OCZ2425" s="111"/>
      <c r="ODA2425" s="111"/>
      <c r="ODB2425" s="111"/>
      <c r="ODC2425" s="111"/>
      <c r="ODD2425" s="111"/>
      <c r="ODE2425" s="111"/>
      <c r="ODF2425" s="111"/>
      <c r="ODG2425" s="111"/>
      <c r="ODH2425" s="111"/>
      <c r="ODI2425" s="111"/>
      <c r="ODJ2425" s="111"/>
      <c r="ODK2425" s="111"/>
      <c r="ODL2425" s="111"/>
      <c r="ODM2425" s="111"/>
      <c r="ODN2425" s="111"/>
      <c r="ODO2425" s="111"/>
      <c r="ODP2425" s="111"/>
      <c r="ODQ2425" s="111"/>
      <c r="ODR2425" s="111"/>
      <c r="ODS2425" s="111"/>
      <c r="ODT2425" s="111"/>
      <c r="ODU2425" s="111"/>
      <c r="ODV2425" s="111"/>
      <c r="ODW2425" s="111"/>
      <c r="ODX2425" s="111"/>
      <c r="ODY2425" s="111"/>
      <c r="ODZ2425" s="111"/>
      <c r="OEA2425" s="111"/>
      <c r="OEB2425" s="111"/>
      <c r="OEC2425" s="111"/>
      <c r="OED2425" s="111"/>
      <c r="OEE2425" s="111"/>
      <c r="OEF2425" s="111"/>
      <c r="OEG2425" s="111"/>
      <c r="OEH2425" s="111"/>
      <c r="OEI2425" s="111"/>
      <c r="OEJ2425" s="111"/>
      <c r="OEK2425" s="111"/>
      <c r="OEL2425" s="111"/>
      <c r="OEM2425" s="111"/>
      <c r="OEN2425" s="111"/>
      <c r="OEO2425" s="111"/>
      <c r="OEP2425" s="111"/>
      <c r="OEQ2425" s="111"/>
      <c r="OER2425" s="111"/>
      <c r="OES2425" s="111"/>
      <c r="OET2425" s="111"/>
      <c r="OEU2425" s="111"/>
      <c r="OEV2425" s="111"/>
      <c r="OEW2425" s="111"/>
      <c r="OEX2425" s="111"/>
      <c r="OEY2425" s="111"/>
      <c r="OEZ2425" s="111"/>
      <c r="OFA2425" s="111"/>
      <c r="OFB2425" s="111"/>
      <c r="OFC2425" s="111"/>
      <c r="OFD2425" s="111"/>
      <c r="OFE2425" s="111"/>
      <c r="OFF2425" s="111"/>
      <c r="OFG2425" s="111"/>
      <c r="OFH2425" s="111"/>
      <c r="OFI2425" s="111"/>
      <c r="OFJ2425" s="111"/>
      <c r="OFK2425" s="111"/>
      <c r="OFL2425" s="111"/>
      <c r="OFM2425" s="111"/>
      <c r="OFN2425" s="111"/>
      <c r="OFO2425" s="111"/>
      <c r="OFP2425" s="111"/>
      <c r="OFQ2425" s="111"/>
      <c r="OFR2425" s="111"/>
      <c r="OFS2425" s="111"/>
      <c r="OFT2425" s="111"/>
      <c r="OFU2425" s="111"/>
      <c r="OFV2425" s="111"/>
      <c r="OFW2425" s="111"/>
      <c r="OFX2425" s="111"/>
      <c r="OFY2425" s="111"/>
      <c r="OFZ2425" s="111"/>
      <c r="OGA2425" s="111"/>
      <c r="OGB2425" s="111"/>
      <c r="OGC2425" s="111"/>
      <c r="OGD2425" s="111"/>
      <c r="OGE2425" s="111"/>
      <c r="OGF2425" s="111"/>
      <c r="OGG2425" s="111"/>
      <c r="OGH2425" s="111"/>
      <c r="OGI2425" s="111"/>
      <c r="OGJ2425" s="111"/>
      <c r="OGK2425" s="111"/>
      <c r="OGL2425" s="111"/>
      <c r="OGM2425" s="111"/>
      <c r="OGN2425" s="111"/>
      <c r="OGO2425" s="111"/>
      <c r="OGP2425" s="111"/>
      <c r="OGQ2425" s="111"/>
      <c r="OGR2425" s="111"/>
      <c r="OGS2425" s="111"/>
      <c r="OGT2425" s="111"/>
      <c r="OGU2425" s="111"/>
      <c r="OGV2425" s="111"/>
      <c r="OGW2425" s="111"/>
      <c r="OGX2425" s="111"/>
      <c r="OGY2425" s="111"/>
      <c r="OGZ2425" s="111"/>
      <c r="OHA2425" s="111"/>
      <c r="OHB2425" s="111"/>
      <c r="OHC2425" s="111"/>
      <c r="OHD2425" s="111"/>
      <c r="OHE2425" s="111"/>
      <c r="OHF2425" s="111"/>
      <c r="OHG2425" s="111"/>
      <c r="OHH2425" s="111"/>
      <c r="OHI2425" s="111"/>
      <c r="OHJ2425" s="111"/>
      <c r="OHK2425" s="111"/>
      <c r="OHL2425" s="111"/>
      <c r="OHM2425" s="111"/>
      <c r="OHN2425" s="111"/>
      <c r="OHO2425" s="111"/>
      <c r="OHP2425" s="111"/>
      <c r="OHQ2425" s="111"/>
      <c r="OHR2425" s="111"/>
      <c r="OHS2425" s="111"/>
      <c r="OHT2425" s="111"/>
      <c r="OHU2425" s="111"/>
      <c r="OHV2425" s="111"/>
      <c r="OHW2425" s="111"/>
      <c r="OHX2425" s="111"/>
      <c r="OHY2425" s="111"/>
      <c r="OHZ2425" s="111"/>
      <c r="OIA2425" s="111"/>
      <c r="OIB2425" s="111"/>
      <c r="OIC2425" s="111"/>
      <c r="OID2425" s="111"/>
      <c r="OIE2425" s="111"/>
      <c r="OIF2425" s="111"/>
      <c r="OIG2425" s="111"/>
      <c r="OIH2425" s="111"/>
      <c r="OII2425" s="111"/>
      <c r="OIJ2425" s="111"/>
      <c r="OIK2425" s="111"/>
      <c r="OIL2425" s="111"/>
      <c r="OIM2425" s="111"/>
      <c r="OIN2425" s="111"/>
      <c r="OIO2425" s="111"/>
      <c r="OIP2425" s="111"/>
      <c r="OIQ2425" s="111"/>
      <c r="OIR2425" s="111"/>
      <c r="OIS2425" s="111"/>
      <c r="OIT2425" s="111"/>
      <c r="OIU2425" s="111"/>
      <c r="OIV2425" s="111"/>
      <c r="OIW2425" s="111"/>
      <c r="OIX2425" s="111"/>
      <c r="OIY2425" s="111"/>
      <c r="OIZ2425" s="111"/>
      <c r="OJA2425" s="111"/>
      <c r="OJB2425" s="111"/>
      <c r="OJC2425" s="111"/>
      <c r="OJD2425" s="111"/>
      <c r="OJE2425" s="111"/>
      <c r="OJF2425" s="111"/>
      <c r="OJG2425" s="111"/>
      <c r="OJH2425" s="111"/>
      <c r="OJI2425" s="111"/>
      <c r="OJJ2425" s="111"/>
      <c r="OJK2425" s="111"/>
      <c r="OJL2425" s="111"/>
      <c r="OJM2425" s="111"/>
      <c r="OJN2425" s="111"/>
      <c r="OJO2425" s="111"/>
      <c r="OJP2425" s="111"/>
      <c r="OJQ2425" s="111"/>
      <c r="OJR2425" s="111"/>
      <c r="OJS2425" s="111"/>
      <c r="OJT2425" s="111"/>
      <c r="OJU2425" s="111"/>
      <c r="OJV2425" s="111"/>
      <c r="OJW2425" s="111"/>
      <c r="OJX2425" s="111"/>
      <c r="OJY2425" s="111"/>
      <c r="OJZ2425" s="111"/>
      <c r="OKA2425" s="111"/>
      <c r="OKB2425" s="111"/>
      <c r="OKC2425" s="111"/>
      <c r="OKD2425" s="111"/>
      <c r="OKE2425" s="111"/>
      <c r="OKF2425" s="111"/>
      <c r="OKG2425" s="111"/>
      <c r="OKH2425" s="111"/>
      <c r="OKI2425" s="111"/>
      <c r="OKJ2425" s="111"/>
      <c r="OKK2425" s="111"/>
      <c r="OKL2425" s="111"/>
      <c r="OKM2425" s="111"/>
      <c r="OKN2425" s="111"/>
      <c r="OKO2425" s="111"/>
      <c r="OKP2425" s="111"/>
      <c r="OKQ2425" s="111"/>
      <c r="OKR2425" s="111"/>
      <c r="OKS2425" s="111"/>
      <c r="OKT2425" s="111"/>
      <c r="OKU2425" s="111"/>
      <c r="OKV2425" s="111"/>
      <c r="OKW2425" s="111"/>
      <c r="OKX2425" s="111"/>
      <c r="OKY2425" s="111"/>
      <c r="OKZ2425" s="111"/>
      <c r="OLA2425" s="111"/>
      <c r="OLB2425" s="111"/>
      <c r="OLC2425" s="111"/>
      <c r="OLD2425" s="111"/>
      <c r="OLE2425" s="111"/>
      <c r="OLF2425" s="111"/>
      <c r="OLG2425" s="111"/>
      <c r="OLH2425" s="111"/>
      <c r="OLI2425" s="111"/>
      <c r="OLJ2425" s="111"/>
      <c r="OLK2425" s="111"/>
      <c r="OLL2425" s="111"/>
      <c r="OLM2425" s="111"/>
      <c r="OLN2425" s="111"/>
      <c r="OLO2425" s="111"/>
      <c r="OLP2425" s="111"/>
      <c r="OLQ2425" s="111"/>
      <c r="OLR2425" s="111"/>
      <c r="OLS2425" s="111"/>
      <c r="OLT2425" s="111"/>
      <c r="OLU2425" s="111"/>
      <c r="OLV2425" s="111"/>
      <c r="OLW2425" s="111"/>
      <c r="OLX2425" s="111"/>
      <c r="OLY2425" s="111"/>
      <c r="OLZ2425" s="111"/>
      <c r="OMA2425" s="111"/>
      <c r="OMB2425" s="111"/>
      <c r="OMC2425" s="111"/>
      <c r="OMD2425" s="111"/>
      <c r="OME2425" s="111"/>
      <c r="OMF2425" s="111"/>
      <c r="OMG2425" s="111"/>
      <c r="OMH2425" s="111"/>
      <c r="OMI2425" s="111"/>
      <c r="OMJ2425" s="111"/>
      <c r="OMK2425" s="111"/>
      <c r="OML2425" s="111"/>
      <c r="OMM2425" s="111"/>
      <c r="OMN2425" s="111"/>
      <c r="OMO2425" s="111"/>
      <c r="OMP2425" s="111"/>
      <c r="OMQ2425" s="111"/>
      <c r="OMR2425" s="111"/>
      <c r="OMS2425" s="111"/>
      <c r="OMT2425" s="111"/>
      <c r="OMU2425" s="111"/>
      <c r="OMV2425" s="111"/>
      <c r="OMW2425" s="111"/>
      <c r="OMX2425" s="111"/>
      <c r="OMY2425" s="111"/>
      <c r="OMZ2425" s="111"/>
      <c r="ONA2425" s="111"/>
      <c r="ONB2425" s="111"/>
      <c r="ONC2425" s="111"/>
      <c r="OND2425" s="111"/>
      <c r="ONE2425" s="111"/>
      <c r="ONF2425" s="111"/>
      <c r="ONG2425" s="111"/>
      <c r="ONH2425" s="111"/>
      <c r="ONI2425" s="111"/>
      <c r="ONJ2425" s="111"/>
      <c r="ONK2425" s="111"/>
      <c r="ONL2425" s="111"/>
      <c r="ONM2425" s="111"/>
      <c r="ONN2425" s="111"/>
      <c r="ONO2425" s="111"/>
      <c r="ONP2425" s="111"/>
      <c r="ONQ2425" s="111"/>
      <c r="ONR2425" s="111"/>
      <c r="ONS2425" s="111"/>
      <c r="ONT2425" s="111"/>
      <c r="ONU2425" s="111"/>
      <c r="ONV2425" s="111"/>
      <c r="ONW2425" s="111"/>
      <c r="ONX2425" s="111"/>
      <c r="ONY2425" s="111"/>
      <c r="ONZ2425" s="111"/>
      <c r="OOA2425" s="111"/>
      <c r="OOB2425" s="111"/>
      <c r="OOC2425" s="111"/>
      <c r="OOD2425" s="111"/>
      <c r="OOE2425" s="111"/>
      <c r="OOF2425" s="111"/>
      <c r="OOG2425" s="111"/>
      <c r="OOH2425" s="111"/>
      <c r="OOI2425" s="111"/>
      <c r="OOJ2425" s="111"/>
      <c r="OOK2425" s="111"/>
      <c r="OOL2425" s="111"/>
      <c r="OOM2425" s="111"/>
      <c r="OON2425" s="111"/>
      <c r="OOO2425" s="111"/>
      <c r="OOP2425" s="111"/>
      <c r="OOQ2425" s="111"/>
      <c r="OOR2425" s="111"/>
      <c r="OOS2425" s="111"/>
      <c r="OOT2425" s="111"/>
      <c r="OOU2425" s="111"/>
      <c r="OOV2425" s="111"/>
      <c r="OOW2425" s="111"/>
      <c r="OOX2425" s="111"/>
      <c r="OOY2425" s="111"/>
      <c r="OOZ2425" s="111"/>
      <c r="OPA2425" s="111"/>
      <c r="OPB2425" s="111"/>
      <c r="OPC2425" s="111"/>
      <c r="OPD2425" s="111"/>
      <c r="OPE2425" s="111"/>
      <c r="OPF2425" s="111"/>
      <c r="OPG2425" s="111"/>
      <c r="OPH2425" s="111"/>
      <c r="OPI2425" s="111"/>
      <c r="OPJ2425" s="111"/>
      <c r="OPK2425" s="111"/>
      <c r="OPL2425" s="111"/>
      <c r="OPM2425" s="111"/>
      <c r="OPN2425" s="111"/>
      <c r="OPO2425" s="111"/>
      <c r="OPP2425" s="111"/>
      <c r="OPQ2425" s="111"/>
      <c r="OPR2425" s="111"/>
      <c r="OPS2425" s="111"/>
      <c r="OPT2425" s="111"/>
      <c r="OPU2425" s="111"/>
      <c r="OPV2425" s="111"/>
      <c r="OPW2425" s="111"/>
      <c r="OPX2425" s="111"/>
      <c r="OPY2425" s="111"/>
      <c r="OPZ2425" s="111"/>
      <c r="OQA2425" s="111"/>
      <c r="OQB2425" s="111"/>
      <c r="OQC2425" s="111"/>
      <c r="OQD2425" s="111"/>
      <c r="OQE2425" s="111"/>
      <c r="OQF2425" s="111"/>
      <c r="OQG2425" s="111"/>
      <c r="OQH2425" s="111"/>
      <c r="OQI2425" s="111"/>
      <c r="OQJ2425" s="111"/>
      <c r="OQK2425" s="111"/>
      <c r="OQL2425" s="111"/>
      <c r="OQM2425" s="111"/>
      <c r="OQN2425" s="111"/>
      <c r="OQO2425" s="111"/>
      <c r="OQP2425" s="111"/>
      <c r="OQQ2425" s="111"/>
      <c r="OQR2425" s="111"/>
      <c r="OQS2425" s="111"/>
      <c r="OQT2425" s="111"/>
      <c r="OQU2425" s="111"/>
      <c r="OQV2425" s="111"/>
      <c r="OQW2425" s="111"/>
      <c r="OQX2425" s="111"/>
      <c r="OQY2425" s="111"/>
      <c r="OQZ2425" s="111"/>
      <c r="ORA2425" s="111"/>
      <c r="ORB2425" s="111"/>
      <c r="ORC2425" s="111"/>
      <c r="ORD2425" s="111"/>
      <c r="ORE2425" s="111"/>
      <c r="ORF2425" s="111"/>
      <c r="ORG2425" s="111"/>
      <c r="ORH2425" s="111"/>
      <c r="ORI2425" s="111"/>
      <c r="ORJ2425" s="111"/>
      <c r="ORK2425" s="111"/>
      <c r="ORL2425" s="111"/>
      <c r="ORM2425" s="111"/>
      <c r="ORN2425" s="111"/>
      <c r="ORO2425" s="111"/>
      <c r="ORP2425" s="111"/>
      <c r="ORQ2425" s="111"/>
      <c r="ORR2425" s="111"/>
      <c r="ORS2425" s="111"/>
      <c r="ORT2425" s="111"/>
      <c r="ORU2425" s="111"/>
      <c r="ORV2425" s="111"/>
      <c r="ORW2425" s="111"/>
      <c r="ORX2425" s="111"/>
      <c r="ORY2425" s="111"/>
      <c r="ORZ2425" s="111"/>
      <c r="OSA2425" s="111"/>
      <c r="OSB2425" s="111"/>
      <c r="OSC2425" s="111"/>
      <c r="OSD2425" s="111"/>
      <c r="OSE2425" s="111"/>
      <c r="OSF2425" s="111"/>
      <c r="OSG2425" s="111"/>
      <c r="OSH2425" s="111"/>
      <c r="OSI2425" s="111"/>
      <c r="OSJ2425" s="111"/>
      <c r="OSK2425" s="111"/>
      <c r="OSL2425" s="111"/>
      <c r="OSM2425" s="111"/>
      <c r="OSN2425" s="111"/>
      <c r="OSO2425" s="111"/>
      <c r="OSP2425" s="111"/>
      <c r="OSQ2425" s="111"/>
      <c r="OSR2425" s="111"/>
      <c r="OSS2425" s="111"/>
      <c r="OST2425" s="111"/>
      <c r="OSU2425" s="111"/>
      <c r="OSV2425" s="111"/>
      <c r="OSW2425" s="111"/>
      <c r="OSX2425" s="111"/>
      <c r="OSY2425" s="111"/>
      <c r="OSZ2425" s="111"/>
      <c r="OTA2425" s="111"/>
      <c r="OTB2425" s="111"/>
      <c r="OTC2425" s="111"/>
      <c r="OTD2425" s="111"/>
      <c r="OTE2425" s="111"/>
      <c r="OTF2425" s="111"/>
      <c r="OTG2425" s="111"/>
      <c r="OTH2425" s="111"/>
      <c r="OTI2425" s="111"/>
      <c r="OTJ2425" s="111"/>
      <c r="OTK2425" s="111"/>
      <c r="OTL2425" s="111"/>
      <c r="OTM2425" s="111"/>
      <c r="OTN2425" s="111"/>
      <c r="OTO2425" s="111"/>
      <c r="OTP2425" s="111"/>
      <c r="OTQ2425" s="111"/>
      <c r="OTR2425" s="111"/>
      <c r="OTS2425" s="111"/>
      <c r="OTT2425" s="111"/>
      <c r="OTU2425" s="111"/>
      <c r="OTV2425" s="111"/>
      <c r="OTW2425" s="111"/>
      <c r="OTX2425" s="111"/>
      <c r="OTY2425" s="111"/>
      <c r="OTZ2425" s="111"/>
      <c r="OUA2425" s="111"/>
      <c r="OUB2425" s="111"/>
      <c r="OUC2425" s="111"/>
      <c r="OUD2425" s="111"/>
      <c r="OUE2425" s="111"/>
      <c r="OUF2425" s="111"/>
      <c r="OUG2425" s="111"/>
      <c r="OUH2425" s="111"/>
      <c r="OUI2425" s="111"/>
      <c r="OUJ2425" s="111"/>
      <c r="OUK2425" s="111"/>
      <c r="OUL2425" s="111"/>
      <c r="OUM2425" s="111"/>
      <c r="OUN2425" s="111"/>
      <c r="OUO2425" s="111"/>
      <c r="OUP2425" s="111"/>
      <c r="OUQ2425" s="111"/>
      <c r="OUR2425" s="111"/>
      <c r="OUS2425" s="111"/>
      <c r="OUT2425" s="111"/>
      <c r="OUU2425" s="111"/>
      <c r="OUV2425" s="111"/>
      <c r="OUW2425" s="111"/>
      <c r="OUX2425" s="111"/>
      <c r="OUY2425" s="111"/>
      <c r="OUZ2425" s="111"/>
      <c r="OVA2425" s="111"/>
      <c r="OVB2425" s="111"/>
      <c r="OVC2425" s="111"/>
      <c r="OVD2425" s="111"/>
      <c r="OVE2425" s="111"/>
      <c r="OVF2425" s="111"/>
      <c r="OVG2425" s="111"/>
      <c r="OVH2425" s="111"/>
      <c r="OVI2425" s="111"/>
      <c r="OVJ2425" s="111"/>
      <c r="OVK2425" s="111"/>
      <c r="OVL2425" s="111"/>
      <c r="OVM2425" s="111"/>
      <c r="OVN2425" s="111"/>
      <c r="OVO2425" s="111"/>
      <c r="OVP2425" s="111"/>
      <c r="OVQ2425" s="111"/>
      <c r="OVR2425" s="111"/>
      <c r="OVS2425" s="111"/>
      <c r="OVT2425" s="111"/>
      <c r="OVU2425" s="111"/>
      <c r="OVV2425" s="111"/>
      <c r="OVW2425" s="111"/>
      <c r="OVX2425" s="111"/>
      <c r="OVY2425" s="111"/>
      <c r="OVZ2425" s="111"/>
      <c r="OWA2425" s="111"/>
      <c r="OWB2425" s="111"/>
      <c r="OWC2425" s="111"/>
      <c r="OWD2425" s="111"/>
      <c r="OWE2425" s="111"/>
      <c r="OWF2425" s="111"/>
      <c r="OWG2425" s="111"/>
      <c r="OWH2425" s="111"/>
      <c r="OWI2425" s="111"/>
      <c r="OWJ2425" s="111"/>
      <c r="OWK2425" s="111"/>
      <c r="OWL2425" s="111"/>
      <c r="OWM2425" s="111"/>
      <c r="OWN2425" s="111"/>
      <c r="OWO2425" s="111"/>
      <c r="OWP2425" s="111"/>
      <c r="OWQ2425" s="111"/>
      <c r="OWR2425" s="111"/>
      <c r="OWS2425" s="111"/>
      <c r="OWT2425" s="111"/>
      <c r="OWU2425" s="111"/>
      <c r="OWV2425" s="111"/>
      <c r="OWW2425" s="111"/>
      <c r="OWX2425" s="111"/>
      <c r="OWY2425" s="111"/>
      <c r="OWZ2425" s="111"/>
      <c r="OXA2425" s="111"/>
      <c r="OXB2425" s="111"/>
      <c r="OXC2425" s="111"/>
      <c r="OXD2425" s="111"/>
      <c r="OXE2425" s="111"/>
      <c r="OXF2425" s="111"/>
      <c r="OXG2425" s="111"/>
      <c r="OXH2425" s="111"/>
      <c r="OXI2425" s="111"/>
      <c r="OXJ2425" s="111"/>
      <c r="OXK2425" s="111"/>
      <c r="OXL2425" s="111"/>
      <c r="OXM2425" s="111"/>
      <c r="OXN2425" s="111"/>
      <c r="OXO2425" s="111"/>
      <c r="OXP2425" s="111"/>
      <c r="OXQ2425" s="111"/>
      <c r="OXR2425" s="111"/>
      <c r="OXS2425" s="111"/>
      <c r="OXT2425" s="111"/>
      <c r="OXU2425" s="111"/>
      <c r="OXV2425" s="111"/>
      <c r="OXW2425" s="111"/>
      <c r="OXX2425" s="111"/>
      <c r="OXY2425" s="111"/>
      <c r="OXZ2425" s="111"/>
      <c r="OYA2425" s="111"/>
      <c r="OYB2425" s="111"/>
      <c r="OYC2425" s="111"/>
      <c r="OYD2425" s="111"/>
      <c r="OYE2425" s="111"/>
      <c r="OYF2425" s="111"/>
      <c r="OYG2425" s="111"/>
      <c r="OYH2425" s="111"/>
      <c r="OYI2425" s="111"/>
      <c r="OYJ2425" s="111"/>
      <c r="OYK2425" s="111"/>
      <c r="OYL2425" s="111"/>
      <c r="OYM2425" s="111"/>
      <c r="OYN2425" s="111"/>
      <c r="OYO2425" s="111"/>
      <c r="OYP2425" s="111"/>
      <c r="OYQ2425" s="111"/>
      <c r="OYR2425" s="111"/>
      <c r="OYS2425" s="111"/>
      <c r="OYT2425" s="111"/>
      <c r="OYU2425" s="111"/>
      <c r="OYV2425" s="111"/>
      <c r="OYW2425" s="111"/>
      <c r="OYX2425" s="111"/>
      <c r="OYY2425" s="111"/>
      <c r="OYZ2425" s="111"/>
      <c r="OZA2425" s="111"/>
      <c r="OZB2425" s="111"/>
      <c r="OZC2425" s="111"/>
      <c r="OZD2425" s="111"/>
      <c r="OZE2425" s="111"/>
      <c r="OZF2425" s="111"/>
      <c r="OZG2425" s="111"/>
      <c r="OZH2425" s="111"/>
      <c r="OZI2425" s="111"/>
      <c r="OZJ2425" s="111"/>
      <c r="OZK2425" s="111"/>
      <c r="OZL2425" s="111"/>
      <c r="OZM2425" s="111"/>
      <c r="OZN2425" s="111"/>
      <c r="OZO2425" s="111"/>
      <c r="OZP2425" s="111"/>
      <c r="OZQ2425" s="111"/>
      <c r="OZR2425" s="111"/>
      <c r="OZS2425" s="111"/>
      <c r="OZT2425" s="111"/>
      <c r="OZU2425" s="111"/>
      <c r="OZV2425" s="111"/>
      <c r="OZW2425" s="111"/>
      <c r="OZX2425" s="111"/>
      <c r="OZY2425" s="111"/>
      <c r="OZZ2425" s="111"/>
      <c r="PAA2425" s="111"/>
      <c r="PAB2425" s="111"/>
      <c r="PAC2425" s="111"/>
      <c r="PAD2425" s="111"/>
      <c r="PAE2425" s="111"/>
      <c r="PAF2425" s="111"/>
      <c r="PAG2425" s="111"/>
      <c r="PAH2425" s="111"/>
      <c r="PAI2425" s="111"/>
      <c r="PAJ2425" s="111"/>
      <c r="PAK2425" s="111"/>
      <c r="PAL2425" s="111"/>
      <c r="PAM2425" s="111"/>
      <c r="PAN2425" s="111"/>
      <c r="PAO2425" s="111"/>
      <c r="PAP2425" s="111"/>
      <c r="PAQ2425" s="111"/>
      <c r="PAR2425" s="111"/>
      <c r="PAS2425" s="111"/>
      <c r="PAT2425" s="111"/>
      <c r="PAU2425" s="111"/>
      <c r="PAV2425" s="111"/>
      <c r="PAW2425" s="111"/>
      <c r="PAX2425" s="111"/>
      <c r="PAY2425" s="111"/>
      <c r="PAZ2425" s="111"/>
      <c r="PBA2425" s="111"/>
      <c r="PBB2425" s="111"/>
      <c r="PBC2425" s="111"/>
      <c r="PBD2425" s="111"/>
      <c r="PBE2425" s="111"/>
      <c r="PBF2425" s="111"/>
      <c r="PBG2425" s="111"/>
      <c r="PBH2425" s="111"/>
      <c r="PBI2425" s="111"/>
      <c r="PBJ2425" s="111"/>
      <c r="PBK2425" s="111"/>
      <c r="PBL2425" s="111"/>
      <c r="PBM2425" s="111"/>
      <c r="PBN2425" s="111"/>
      <c r="PBO2425" s="111"/>
      <c r="PBP2425" s="111"/>
      <c r="PBQ2425" s="111"/>
      <c r="PBR2425" s="111"/>
      <c r="PBS2425" s="111"/>
      <c r="PBT2425" s="111"/>
      <c r="PBU2425" s="111"/>
      <c r="PBV2425" s="111"/>
      <c r="PBW2425" s="111"/>
      <c r="PBX2425" s="111"/>
      <c r="PBY2425" s="111"/>
      <c r="PBZ2425" s="111"/>
      <c r="PCA2425" s="111"/>
      <c r="PCB2425" s="111"/>
      <c r="PCC2425" s="111"/>
      <c r="PCD2425" s="111"/>
      <c r="PCE2425" s="111"/>
      <c r="PCF2425" s="111"/>
      <c r="PCG2425" s="111"/>
      <c r="PCH2425" s="111"/>
      <c r="PCI2425" s="111"/>
      <c r="PCJ2425" s="111"/>
      <c r="PCK2425" s="111"/>
      <c r="PCL2425" s="111"/>
      <c r="PCM2425" s="111"/>
      <c r="PCN2425" s="111"/>
      <c r="PCO2425" s="111"/>
      <c r="PCP2425" s="111"/>
      <c r="PCQ2425" s="111"/>
      <c r="PCR2425" s="111"/>
      <c r="PCS2425" s="111"/>
      <c r="PCT2425" s="111"/>
      <c r="PCU2425" s="111"/>
      <c r="PCV2425" s="111"/>
      <c r="PCW2425" s="111"/>
      <c r="PCX2425" s="111"/>
      <c r="PCY2425" s="111"/>
      <c r="PCZ2425" s="111"/>
      <c r="PDA2425" s="111"/>
      <c r="PDB2425" s="111"/>
      <c r="PDC2425" s="111"/>
      <c r="PDD2425" s="111"/>
      <c r="PDE2425" s="111"/>
      <c r="PDF2425" s="111"/>
      <c r="PDG2425" s="111"/>
      <c r="PDH2425" s="111"/>
      <c r="PDI2425" s="111"/>
      <c r="PDJ2425" s="111"/>
      <c r="PDK2425" s="111"/>
      <c r="PDL2425" s="111"/>
      <c r="PDM2425" s="111"/>
      <c r="PDN2425" s="111"/>
      <c r="PDO2425" s="111"/>
      <c r="PDP2425" s="111"/>
      <c r="PDQ2425" s="111"/>
      <c r="PDR2425" s="111"/>
      <c r="PDS2425" s="111"/>
      <c r="PDT2425" s="111"/>
      <c r="PDU2425" s="111"/>
      <c r="PDV2425" s="111"/>
      <c r="PDW2425" s="111"/>
      <c r="PDX2425" s="111"/>
      <c r="PDY2425" s="111"/>
      <c r="PDZ2425" s="111"/>
      <c r="PEA2425" s="111"/>
      <c r="PEB2425" s="111"/>
      <c r="PEC2425" s="111"/>
      <c r="PED2425" s="111"/>
      <c r="PEE2425" s="111"/>
      <c r="PEF2425" s="111"/>
      <c r="PEG2425" s="111"/>
      <c r="PEH2425" s="111"/>
      <c r="PEI2425" s="111"/>
      <c r="PEJ2425" s="111"/>
      <c r="PEK2425" s="111"/>
      <c r="PEL2425" s="111"/>
      <c r="PEM2425" s="111"/>
      <c r="PEN2425" s="111"/>
      <c r="PEO2425" s="111"/>
      <c r="PEP2425" s="111"/>
      <c r="PEQ2425" s="111"/>
      <c r="PER2425" s="111"/>
      <c r="PES2425" s="111"/>
      <c r="PET2425" s="111"/>
      <c r="PEU2425" s="111"/>
      <c r="PEV2425" s="111"/>
      <c r="PEW2425" s="111"/>
      <c r="PEX2425" s="111"/>
      <c r="PEY2425" s="111"/>
      <c r="PEZ2425" s="111"/>
      <c r="PFA2425" s="111"/>
      <c r="PFB2425" s="111"/>
      <c r="PFC2425" s="111"/>
      <c r="PFD2425" s="111"/>
      <c r="PFE2425" s="111"/>
      <c r="PFF2425" s="111"/>
      <c r="PFG2425" s="111"/>
      <c r="PFH2425" s="111"/>
      <c r="PFI2425" s="111"/>
      <c r="PFJ2425" s="111"/>
      <c r="PFK2425" s="111"/>
      <c r="PFL2425" s="111"/>
      <c r="PFM2425" s="111"/>
      <c r="PFN2425" s="111"/>
      <c r="PFO2425" s="111"/>
      <c r="PFP2425" s="111"/>
      <c r="PFQ2425" s="111"/>
      <c r="PFR2425" s="111"/>
      <c r="PFS2425" s="111"/>
      <c r="PFT2425" s="111"/>
      <c r="PFU2425" s="111"/>
      <c r="PFV2425" s="111"/>
      <c r="PFW2425" s="111"/>
      <c r="PFX2425" s="111"/>
      <c r="PFY2425" s="111"/>
      <c r="PFZ2425" s="111"/>
      <c r="PGA2425" s="111"/>
      <c r="PGB2425" s="111"/>
      <c r="PGC2425" s="111"/>
      <c r="PGD2425" s="111"/>
      <c r="PGE2425" s="111"/>
      <c r="PGF2425" s="111"/>
      <c r="PGG2425" s="111"/>
      <c r="PGH2425" s="111"/>
      <c r="PGI2425" s="111"/>
      <c r="PGJ2425" s="111"/>
      <c r="PGK2425" s="111"/>
      <c r="PGL2425" s="111"/>
      <c r="PGM2425" s="111"/>
      <c r="PGN2425" s="111"/>
      <c r="PGO2425" s="111"/>
      <c r="PGP2425" s="111"/>
      <c r="PGQ2425" s="111"/>
      <c r="PGR2425" s="111"/>
      <c r="PGS2425" s="111"/>
      <c r="PGT2425" s="111"/>
      <c r="PGU2425" s="111"/>
      <c r="PGV2425" s="111"/>
      <c r="PGW2425" s="111"/>
      <c r="PGX2425" s="111"/>
      <c r="PGY2425" s="111"/>
      <c r="PGZ2425" s="111"/>
      <c r="PHA2425" s="111"/>
      <c r="PHB2425" s="111"/>
      <c r="PHC2425" s="111"/>
      <c r="PHD2425" s="111"/>
      <c r="PHE2425" s="111"/>
      <c r="PHF2425" s="111"/>
      <c r="PHG2425" s="111"/>
      <c r="PHH2425" s="111"/>
      <c r="PHI2425" s="111"/>
      <c r="PHJ2425" s="111"/>
      <c r="PHK2425" s="111"/>
      <c r="PHL2425" s="111"/>
      <c r="PHM2425" s="111"/>
      <c r="PHN2425" s="111"/>
      <c r="PHO2425" s="111"/>
      <c r="PHP2425" s="111"/>
      <c r="PHQ2425" s="111"/>
      <c r="PHR2425" s="111"/>
      <c r="PHS2425" s="111"/>
      <c r="PHT2425" s="111"/>
      <c r="PHU2425" s="111"/>
      <c r="PHV2425" s="111"/>
      <c r="PHW2425" s="111"/>
      <c r="PHX2425" s="111"/>
      <c r="PHY2425" s="111"/>
      <c r="PHZ2425" s="111"/>
      <c r="PIA2425" s="111"/>
      <c r="PIB2425" s="111"/>
      <c r="PIC2425" s="111"/>
      <c r="PID2425" s="111"/>
      <c r="PIE2425" s="111"/>
      <c r="PIF2425" s="111"/>
      <c r="PIG2425" s="111"/>
      <c r="PIH2425" s="111"/>
      <c r="PII2425" s="111"/>
      <c r="PIJ2425" s="111"/>
      <c r="PIK2425" s="111"/>
      <c r="PIL2425" s="111"/>
      <c r="PIM2425" s="111"/>
      <c r="PIN2425" s="111"/>
      <c r="PIO2425" s="111"/>
      <c r="PIP2425" s="111"/>
      <c r="PIQ2425" s="111"/>
      <c r="PIR2425" s="111"/>
      <c r="PIS2425" s="111"/>
      <c r="PIT2425" s="111"/>
      <c r="PIU2425" s="111"/>
      <c r="PIV2425" s="111"/>
      <c r="PIW2425" s="111"/>
      <c r="PIX2425" s="111"/>
      <c r="PIY2425" s="111"/>
      <c r="PIZ2425" s="111"/>
      <c r="PJA2425" s="111"/>
      <c r="PJB2425" s="111"/>
      <c r="PJC2425" s="111"/>
      <c r="PJD2425" s="111"/>
      <c r="PJE2425" s="111"/>
      <c r="PJF2425" s="111"/>
      <c r="PJG2425" s="111"/>
      <c r="PJH2425" s="111"/>
      <c r="PJI2425" s="111"/>
      <c r="PJJ2425" s="111"/>
      <c r="PJK2425" s="111"/>
      <c r="PJL2425" s="111"/>
      <c r="PJM2425" s="111"/>
      <c r="PJN2425" s="111"/>
      <c r="PJO2425" s="111"/>
      <c r="PJP2425" s="111"/>
      <c r="PJQ2425" s="111"/>
      <c r="PJR2425" s="111"/>
      <c r="PJS2425" s="111"/>
      <c r="PJT2425" s="111"/>
      <c r="PJU2425" s="111"/>
      <c r="PJV2425" s="111"/>
      <c r="PJW2425" s="111"/>
      <c r="PJX2425" s="111"/>
      <c r="PJY2425" s="111"/>
      <c r="PJZ2425" s="111"/>
      <c r="PKA2425" s="111"/>
      <c r="PKB2425" s="111"/>
      <c r="PKC2425" s="111"/>
      <c r="PKD2425" s="111"/>
      <c r="PKE2425" s="111"/>
      <c r="PKF2425" s="111"/>
      <c r="PKG2425" s="111"/>
      <c r="PKH2425" s="111"/>
      <c r="PKI2425" s="111"/>
      <c r="PKJ2425" s="111"/>
      <c r="PKK2425" s="111"/>
      <c r="PKL2425" s="111"/>
      <c r="PKM2425" s="111"/>
      <c r="PKN2425" s="111"/>
      <c r="PKO2425" s="111"/>
      <c r="PKP2425" s="111"/>
      <c r="PKQ2425" s="111"/>
      <c r="PKR2425" s="111"/>
      <c r="PKS2425" s="111"/>
      <c r="PKT2425" s="111"/>
      <c r="PKU2425" s="111"/>
      <c r="PKV2425" s="111"/>
      <c r="PKW2425" s="111"/>
      <c r="PKX2425" s="111"/>
      <c r="PKY2425" s="111"/>
      <c r="PKZ2425" s="111"/>
      <c r="PLA2425" s="111"/>
      <c r="PLB2425" s="111"/>
      <c r="PLC2425" s="111"/>
      <c r="PLD2425" s="111"/>
      <c r="PLE2425" s="111"/>
      <c r="PLF2425" s="111"/>
      <c r="PLG2425" s="111"/>
      <c r="PLH2425" s="111"/>
      <c r="PLI2425" s="111"/>
      <c r="PLJ2425" s="111"/>
      <c r="PLK2425" s="111"/>
      <c r="PLL2425" s="111"/>
      <c r="PLM2425" s="111"/>
      <c r="PLN2425" s="111"/>
      <c r="PLO2425" s="111"/>
      <c r="PLP2425" s="111"/>
      <c r="PLQ2425" s="111"/>
      <c r="PLR2425" s="111"/>
      <c r="PLS2425" s="111"/>
      <c r="PLT2425" s="111"/>
      <c r="PLU2425" s="111"/>
      <c r="PLV2425" s="111"/>
      <c r="PLW2425" s="111"/>
      <c r="PLX2425" s="111"/>
      <c r="PLY2425" s="111"/>
      <c r="PLZ2425" s="111"/>
      <c r="PMA2425" s="111"/>
      <c r="PMB2425" s="111"/>
      <c r="PMC2425" s="111"/>
      <c r="PMD2425" s="111"/>
      <c r="PME2425" s="111"/>
      <c r="PMF2425" s="111"/>
      <c r="PMG2425" s="111"/>
      <c r="PMH2425" s="111"/>
      <c r="PMI2425" s="111"/>
      <c r="PMJ2425" s="111"/>
      <c r="PMK2425" s="111"/>
      <c r="PML2425" s="111"/>
      <c r="PMM2425" s="111"/>
      <c r="PMN2425" s="111"/>
      <c r="PMO2425" s="111"/>
      <c r="PMP2425" s="111"/>
      <c r="PMQ2425" s="111"/>
      <c r="PMR2425" s="111"/>
      <c r="PMS2425" s="111"/>
      <c r="PMT2425" s="111"/>
      <c r="PMU2425" s="111"/>
      <c r="PMV2425" s="111"/>
      <c r="PMW2425" s="111"/>
      <c r="PMX2425" s="111"/>
      <c r="PMY2425" s="111"/>
      <c r="PMZ2425" s="111"/>
      <c r="PNA2425" s="111"/>
      <c r="PNB2425" s="111"/>
      <c r="PNC2425" s="111"/>
      <c r="PND2425" s="111"/>
      <c r="PNE2425" s="111"/>
      <c r="PNF2425" s="111"/>
      <c r="PNG2425" s="111"/>
      <c r="PNH2425" s="111"/>
      <c r="PNI2425" s="111"/>
      <c r="PNJ2425" s="111"/>
      <c r="PNK2425" s="111"/>
      <c r="PNL2425" s="111"/>
      <c r="PNM2425" s="111"/>
      <c r="PNN2425" s="111"/>
      <c r="PNO2425" s="111"/>
      <c r="PNP2425" s="111"/>
      <c r="PNQ2425" s="111"/>
      <c r="PNR2425" s="111"/>
      <c r="PNS2425" s="111"/>
      <c r="PNT2425" s="111"/>
      <c r="PNU2425" s="111"/>
      <c r="PNV2425" s="111"/>
      <c r="PNW2425" s="111"/>
      <c r="PNX2425" s="111"/>
      <c r="PNY2425" s="111"/>
      <c r="PNZ2425" s="111"/>
      <c r="POA2425" s="111"/>
      <c r="POB2425" s="111"/>
      <c r="POC2425" s="111"/>
      <c r="POD2425" s="111"/>
      <c r="POE2425" s="111"/>
      <c r="POF2425" s="111"/>
      <c r="POG2425" s="111"/>
      <c r="POH2425" s="111"/>
      <c r="POI2425" s="111"/>
      <c r="POJ2425" s="111"/>
      <c r="POK2425" s="111"/>
      <c r="POL2425" s="111"/>
      <c r="POM2425" s="111"/>
      <c r="PON2425" s="111"/>
      <c r="POO2425" s="111"/>
      <c r="POP2425" s="111"/>
      <c r="POQ2425" s="111"/>
      <c r="POR2425" s="111"/>
      <c r="POS2425" s="111"/>
      <c r="POT2425" s="111"/>
      <c r="POU2425" s="111"/>
      <c r="POV2425" s="111"/>
      <c r="POW2425" s="111"/>
      <c r="POX2425" s="111"/>
      <c r="POY2425" s="111"/>
      <c r="POZ2425" s="111"/>
      <c r="PPA2425" s="111"/>
      <c r="PPB2425" s="111"/>
      <c r="PPC2425" s="111"/>
      <c r="PPD2425" s="111"/>
      <c r="PPE2425" s="111"/>
      <c r="PPF2425" s="111"/>
      <c r="PPG2425" s="111"/>
      <c r="PPH2425" s="111"/>
      <c r="PPI2425" s="111"/>
      <c r="PPJ2425" s="111"/>
      <c r="PPK2425" s="111"/>
      <c r="PPL2425" s="111"/>
      <c r="PPM2425" s="111"/>
      <c r="PPN2425" s="111"/>
      <c r="PPO2425" s="111"/>
      <c r="PPP2425" s="111"/>
      <c r="PPQ2425" s="111"/>
      <c r="PPR2425" s="111"/>
      <c r="PPS2425" s="111"/>
      <c r="PPT2425" s="111"/>
      <c r="PPU2425" s="111"/>
      <c r="PPV2425" s="111"/>
      <c r="PPW2425" s="111"/>
      <c r="PPX2425" s="111"/>
      <c r="PPY2425" s="111"/>
      <c r="PPZ2425" s="111"/>
      <c r="PQA2425" s="111"/>
      <c r="PQB2425" s="111"/>
      <c r="PQC2425" s="111"/>
      <c r="PQD2425" s="111"/>
      <c r="PQE2425" s="111"/>
      <c r="PQF2425" s="111"/>
      <c r="PQG2425" s="111"/>
      <c r="PQH2425" s="111"/>
      <c r="PQI2425" s="111"/>
      <c r="PQJ2425" s="111"/>
      <c r="PQK2425" s="111"/>
      <c r="PQL2425" s="111"/>
      <c r="PQM2425" s="111"/>
      <c r="PQN2425" s="111"/>
      <c r="PQO2425" s="111"/>
      <c r="PQP2425" s="111"/>
      <c r="PQQ2425" s="111"/>
      <c r="PQR2425" s="111"/>
      <c r="PQS2425" s="111"/>
      <c r="PQT2425" s="111"/>
      <c r="PQU2425" s="111"/>
      <c r="PQV2425" s="111"/>
      <c r="PQW2425" s="111"/>
      <c r="PQX2425" s="111"/>
      <c r="PQY2425" s="111"/>
      <c r="PQZ2425" s="111"/>
      <c r="PRA2425" s="111"/>
      <c r="PRB2425" s="111"/>
      <c r="PRC2425" s="111"/>
      <c r="PRD2425" s="111"/>
      <c r="PRE2425" s="111"/>
      <c r="PRF2425" s="111"/>
      <c r="PRG2425" s="111"/>
      <c r="PRH2425" s="111"/>
      <c r="PRI2425" s="111"/>
      <c r="PRJ2425" s="111"/>
      <c r="PRK2425" s="111"/>
      <c r="PRL2425" s="111"/>
      <c r="PRM2425" s="111"/>
      <c r="PRN2425" s="111"/>
      <c r="PRO2425" s="111"/>
      <c r="PRP2425" s="111"/>
      <c r="PRQ2425" s="111"/>
      <c r="PRR2425" s="111"/>
      <c r="PRS2425" s="111"/>
      <c r="PRT2425" s="111"/>
      <c r="PRU2425" s="111"/>
      <c r="PRV2425" s="111"/>
      <c r="PRW2425" s="111"/>
      <c r="PRX2425" s="111"/>
      <c r="PRY2425" s="111"/>
      <c r="PRZ2425" s="111"/>
      <c r="PSA2425" s="111"/>
      <c r="PSB2425" s="111"/>
      <c r="PSC2425" s="111"/>
      <c r="PSD2425" s="111"/>
      <c r="PSE2425" s="111"/>
      <c r="PSF2425" s="111"/>
      <c r="PSG2425" s="111"/>
      <c r="PSH2425" s="111"/>
      <c r="PSI2425" s="111"/>
      <c r="PSJ2425" s="111"/>
      <c r="PSK2425" s="111"/>
      <c r="PSL2425" s="111"/>
      <c r="PSM2425" s="111"/>
      <c r="PSN2425" s="111"/>
      <c r="PSO2425" s="111"/>
      <c r="PSP2425" s="111"/>
      <c r="PSQ2425" s="111"/>
      <c r="PSR2425" s="111"/>
      <c r="PSS2425" s="111"/>
      <c r="PST2425" s="111"/>
      <c r="PSU2425" s="111"/>
      <c r="PSV2425" s="111"/>
      <c r="PSW2425" s="111"/>
      <c r="PSX2425" s="111"/>
      <c r="PSY2425" s="111"/>
      <c r="PSZ2425" s="111"/>
      <c r="PTA2425" s="111"/>
      <c r="PTB2425" s="111"/>
      <c r="PTC2425" s="111"/>
      <c r="PTD2425" s="111"/>
      <c r="PTE2425" s="111"/>
      <c r="PTF2425" s="111"/>
      <c r="PTG2425" s="111"/>
      <c r="PTH2425" s="111"/>
      <c r="PTI2425" s="111"/>
      <c r="PTJ2425" s="111"/>
      <c r="PTK2425" s="111"/>
      <c r="PTL2425" s="111"/>
      <c r="PTM2425" s="111"/>
      <c r="PTN2425" s="111"/>
      <c r="PTO2425" s="111"/>
      <c r="PTP2425" s="111"/>
      <c r="PTQ2425" s="111"/>
      <c r="PTR2425" s="111"/>
      <c r="PTS2425" s="111"/>
      <c r="PTT2425" s="111"/>
      <c r="PTU2425" s="111"/>
      <c r="PTV2425" s="111"/>
      <c r="PTW2425" s="111"/>
      <c r="PTX2425" s="111"/>
      <c r="PTY2425" s="111"/>
      <c r="PTZ2425" s="111"/>
      <c r="PUA2425" s="111"/>
      <c r="PUB2425" s="111"/>
      <c r="PUC2425" s="111"/>
      <c r="PUD2425" s="111"/>
      <c r="PUE2425" s="111"/>
      <c r="PUF2425" s="111"/>
      <c r="PUG2425" s="111"/>
      <c r="PUH2425" s="111"/>
      <c r="PUI2425" s="111"/>
      <c r="PUJ2425" s="111"/>
      <c r="PUK2425" s="111"/>
      <c r="PUL2425" s="111"/>
      <c r="PUM2425" s="111"/>
      <c r="PUN2425" s="111"/>
      <c r="PUO2425" s="111"/>
      <c r="PUP2425" s="111"/>
      <c r="PUQ2425" s="111"/>
      <c r="PUR2425" s="111"/>
      <c r="PUS2425" s="111"/>
      <c r="PUT2425" s="111"/>
      <c r="PUU2425" s="111"/>
      <c r="PUV2425" s="111"/>
      <c r="PUW2425" s="111"/>
      <c r="PUX2425" s="111"/>
      <c r="PUY2425" s="111"/>
      <c r="PUZ2425" s="111"/>
      <c r="PVA2425" s="111"/>
      <c r="PVB2425" s="111"/>
      <c r="PVC2425" s="111"/>
      <c r="PVD2425" s="111"/>
      <c r="PVE2425" s="111"/>
      <c r="PVF2425" s="111"/>
      <c r="PVG2425" s="111"/>
      <c r="PVH2425" s="111"/>
      <c r="PVI2425" s="111"/>
      <c r="PVJ2425" s="111"/>
      <c r="PVK2425" s="111"/>
      <c r="PVL2425" s="111"/>
      <c r="PVM2425" s="111"/>
      <c r="PVN2425" s="111"/>
      <c r="PVO2425" s="111"/>
      <c r="PVP2425" s="111"/>
      <c r="PVQ2425" s="111"/>
      <c r="PVR2425" s="111"/>
      <c r="PVS2425" s="111"/>
      <c r="PVT2425" s="111"/>
      <c r="PVU2425" s="111"/>
      <c r="PVV2425" s="111"/>
      <c r="PVW2425" s="111"/>
      <c r="PVX2425" s="111"/>
      <c r="PVY2425" s="111"/>
      <c r="PVZ2425" s="111"/>
      <c r="PWA2425" s="111"/>
      <c r="PWB2425" s="111"/>
      <c r="PWC2425" s="111"/>
      <c r="PWD2425" s="111"/>
      <c r="PWE2425" s="111"/>
      <c r="PWF2425" s="111"/>
      <c r="PWG2425" s="111"/>
      <c r="PWH2425" s="111"/>
      <c r="PWI2425" s="111"/>
      <c r="PWJ2425" s="111"/>
      <c r="PWK2425" s="111"/>
      <c r="PWL2425" s="111"/>
      <c r="PWM2425" s="111"/>
      <c r="PWN2425" s="111"/>
      <c r="PWO2425" s="111"/>
      <c r="PWP2425" s="111"/>
      <c r="PWQ2425" s="111"/>
      <c r="PWR2425" s="111"/>
      <c r="PWS2425" s="111"/>
      <c r="PWT2425" s="111"/>
      <c r="PWU2425" s="111"/>
      <c r="PWV2425" s="111"/>
      <c r="PWW2425" s="111"/>
      <c r="PWX2425" s="111"/>
      <c r="PWY2425" s="111"/>
      <c r="PWZ2425" s="111"/>
      <c r="PXA2425" s="111"/>
      <c r="PXB2425" s="111"/>
      <c r="PXC2425" s="111"/>
      <c r="PXD2425" s="111"/>
      <c r="PXE2425" s="111"/>
      <c r="PXF2425" s="111"/>
      <c r="PXG2425" s="111"/>
      <c r="PXH2425" s="111"/>
      <c r="PXI2425" s="111"/>
      <c r="PXJ2425" s="111"/>
      <c r="PXK2425" s="111"/>
      <c r="PXL2425" s="111"/>
      <c r="PXM2425" s="111"/>
      <c r="PXN2425" s="111"/>
      <c r="PXO2425" s="111"/>
      <c r="PXP2425" s="111"/>
      <c r="PXQ2425" s="111"/>
      <c r="PXR2425" s="111"/>
      <c r="PXS2425" s="111"/>
      <c r="PXT2425" s="111"/>
      <c r="PXU2425" s="111"/>
      <c r="PXV2425" s="111"/>
      <c r="PXW2425" s="111"/>
      <c r="PXX2425" s="111"/>
      <c r="PXY2425" s="111"/>
      <c r="PXZ2425" s="111"/>
      <c r="PYA2425" s="111"/>
      <c r="PYB2425" s="111"/>
      <c r="PYC2425" s="111"/>
      <c r="PYD2425" s="111"/>
      <c r="PYE2425" s="111"/>
      <c r="PYF2425" s="111"/>
      <c r="PYG2425" s="111"/>
      <c r="PYH2425" s="111"/>
      <c r="PYI2425" s="111"/>
      <c r="PYJ2425" s="111"/>
      <c r="PYK2425" s="111"/>
      <c r="PYL2425" s="111"/>
      <c r="PYM2425" s="111"/>
      <c r="PYN2425" s="111"/>
      <c r="PYO2425" s="111"/>
      <c r="PYP2425" s="111"/>
      <c r="PYQ2425" s="111"/>
      <c r="PYR2425" s="111"/>
      <c r="PYS2425" s="111"/>
      <c r="PYT2425" s="111"/>
      <c r="PYU2425" s="111"/>
      <c r="PYV2425" s="111"/>
      <c r="PYW2425" s="111"/>
      <c r="PYX2425" s="111"/>
      <c r="PYY2425" s="111"/>
      <c r="PYZ2425" s="111"/>
      <c r="PZA2425" s="111"/>
      <c r="PZB2425" s="111"/>
      <c r="PZC2425" s="111"/>
      <c r="PZD2425" s="111"/>
      <c r="PZE2425" s="111"/>
      <c r="PZF2425" s="111"/>
      <c r="PZG2425" s="111"/>
      <c r="PZH2425" s="111"/>
      <c r="PZI2425" s="111"/>
      <c r="PZJ2425" s="111"/>
      <c r="PZK2425" s="111"/>
      <c r="PZL2425" s="111"/>
      <c r="PZM2425" s="111"/>
      <c r="PZN2425" s="111"/>
      <c r="PZO2425" s="111"/>
      <c r="PZP2425" s="111"/>
      <c r="PZQ2425" s="111"/>
      <c r="PZR2425" s="111"/>
      <c r="PZS2425" s="111"/>
      <c r="PZT2425" s="111"/>
      <c r="PZU2425" s="111"/>
      <c r="PZV2425" s="111"/>
      <c r="PZW2425" s="111"/>
      <c r="PZX2425" s="111"/>
      <c r="PZY2425" s="111"/>
      <c r="PZZ2425" s="111"/>
      <c r="QAA2425" s="111"/>
      <c r="QAB2425" s="111"/>
      <c r="QAC2425" s="111"/>
      <c r="QAD2425" s="111"/>
      <c r="QAE2425" s="111"/>
      <c r="QAF2425" s="111"/>
      <c r="QAG2425" s="111"/>
      <c r="QAH2425" s="111"/>
      <c r="QAI2425" s="111"/>
      <c r="QAJ2425" s="111"/>
      <c r="QAK2425" s="111"/>
      <c r="QAL2425" s="111"/>
      <c r="QAM2425" s="111"/>
      <c r="QAN2425" s="111"/>
      <c r="QAO2425" s="111"/>
      <c r="QAP2425" s="111"/>
      <c r="QAQ2425" s="111"/>
      <c r="QAR2425" s="111"/>
      <c r="QAS2425" s="111"/>
      <c r="QAT2425" s="111"/>
      <c r="QAU2425" s="111"/>
      <c r="QAV2425" s="111"/>
      <c r="QAW2425" s="111"/>
      <c r="QAX2425" s="111"/>
      <c r="QAY2425" s="111"/>
      <c r="QAZ2425" s="111"/>
      <c r="QBA2425" s="111"/>
      <c r="QBB2425" s="111"/>
      <c r="QBC2425" s="111"/>
      <c r="QBD2425" s="111"/>
      <c r="QBE2425" s="111"/>
      <c r="QBF2425" s="111"/>
      <c r="QBG2425" s="111"/>
      <c r="QBH2425" s="111"/>
      <c r="QBI2425" s="111"/>
      <c r="QBJ2425" s="111"/>
      <c r="QBK2425" s="111"/>
      <c r="QBL2425" s="111"/>
      <c r="QBM2425" s="111"/>
      <c r="QBN2425" s="111"/>
      <c r="QBO2425" s="111"/>
      <c r="QBP2425" s="111"/>
      <c r="QBQ2425" s="111"/>
      <c r="QBR2425" s="111"/>
      <c r="QBS2425" s="111"/>
      <c r="QBT2425" s="111"/>
      <c r="QBU2425" s="111"/>
      <c r="QBV2425" s="111"/>
      <c r="QBW2425" s="111"/>
      <c r="QBX2425" s="111"/>
      <c r="QBY2425" s="111"/>
      <c r="QBZ2425" s="111"/>
      <c r="QCA2425" s="111"/>
      <c r="QCB2425" s="111"/>
      <c r="QCC2425" s="111"/>
      <c r="QCD2425" s="111"/>
      <c r="QCE2425" s="111"/>
      <c r="QCF2425" s="111"/>
      <c r="QCG2425" s="111"/>
      <c r="QCH2425" s="111"/>
      <c r="QCI2425" s="111"/>
      <c r="QCJ2425" s="111"/>
      <c r="QCK2425" s="111"/>
      <c r="QCL2425" s="111"/>
      <c r="QCM2425" s="111"/>
      <c r="QCN2425" s="111"/>
      <c r="QCO2425" s="111"/>
      <c r="QCP2425" s="111"/>
      <c r="QCQ2425" s="111"/>
      <c r="QCR2425" s="111"/>
      <c r="QCS2425" s="111"/>
      <c r="QCT2425" s="111"/>
      <c r="QCU2425" s="111"/>
      <c r="QCV2425" s="111"/>
      <c r="QCW2425" s="111"/>
      <c r="QCX2425" s="111"/>
      <c r="QCY2425" s="111"/>
      <c r="QCZ2425" s="111"/>
      <c r="QDA2425" s="111"/>
      <c r="QDB2425" s="111"/>
      <c r="QDC2425" s="111"/>
      <c r="QDD2425" s="111"/>
      <c r="QDE2425" s="111"/>
      <c r="QDF2425" s="111"/>
      <c r="QDG2425" s="111"/>
      <c r="QDH2425" s="111"/>
      <c r="QDI2425" s="111"/>
      <c r="QDJ2425" s="111"/>
      <c r="QDK2425" s="111"/>
      <c r="QDL2425" s="111"/>
      <c r="QDM2425" s="111"/>
      <c r="QDN2425" s="111"/>
      <c r="QDO2425" s="111"/>
      <c r="QDP2425" s="111"/>
      <c r="QDQ2425" s="111"/>
      <c r="QDR2425" s="111"/>
      <c r="QDS2425" s="111"/>
      <c r="QDT2425" s="111"/>
      <c r="QDU2425" s="111"/>
      <c r="QDV2425" s="111"/>
      <c r="QDW2425" s="111"/>
      <c r="QDX2425" s="111"/>
      <c r="QDY2425" s="111"/>
      <c r="QDZ2425" s="111"/>
      <c r="QEA2425" s="111"/>
      <c r="QEB2425" s="111"/>
      <c r="QEC2425" s="111"/>
      <c r="QED2425" s="111"/>
      <c r="QEE2425" s="111"/>
      <c r="QEF2425" s="111"/>
      <c r="QEG2425" s="111"/>
      <c r="QEH2425" s="111"/>
      <c r="QEI2425" s="111"/>
      <c r="QEJ2425" s="111"/>
      <c r="QEK2425" s="111"/>
      <c r="QEL2425" s="111"/>
      <c r="QEM2425" s="111"/>
      <c r="QEN2425" s="111"/>
      <c r="QEO2425" s="111"/>
      <c r="QEP2425" s="111"/>
      <c r="QEQ2425" s="111"/>
      <c r="QER2425" s="111"/>
      <c r="QES2425" s="111"/>
      <c r="QET2425" s="111"/>
      <c r="QEU2425" s="111"/>
      <c r="QEV2425" s="111"/>
      <c r="QEW2425" s="111"/>
      <c r="QEX2425" s="111"/>
      <c r="QEY2425" s="111"/>
      <c r="QEZ2425" s="111"/>
      <c r="QFA2425" s="111"/>
      <c r="QFB2425" s="111"/>
      <c r="QFC2425" s="111"/>
      <c r="QFD2425" s="111"/>
      <c r="QFE2425" s="111"/>
      <c r="QFF2425" s="111"/>
      <c r="QFG2425" s="111"/>
      <c r="QFH2425" s="111"/>
      <c r="QFI2425" s="111"/>
      <c r="QFJ2425" s="111"/>
      <c r="QFK2425" s="111"/>
      <c r="QFL2425" s="111"/>
      <c r="QFM2425" s="111"/>
      <c r="QFN2425" s="111"/>
      <c r="QFO2425" s="111"/>
      <c r="QFP2425" s="111"/>
      <c r="QFQ2425" s="111"/>
      <c r="QFR2425" s="111"/>
      <c r="QFS2425" s="111"/>
      <c r="QFT2425" s="111"/>
      <c r="QFU2425" s="111"/>
      <c r="QFV2425" s="111"/>
      <c r="QFW2425" s="111"/>
      <c r="QFX2425" s="111"/>
      <c r="QFY2425" s="111"/>
      <c r="QFZ2425" s="111"/>
      <c r="QGA2425" s="111"/>
      <c r="QGB2425" s="111"/>
      <c r="QGC2425" s="111"/>
      <c r="QGD2425" s="111"/>
      <c r="QGE2425" s="111"/>
      <c r="QGF2425" s="111"/>
      <c r="QGG2425" s="111"/>
      <c r="QGH2425" s="111"/>
      <c r="QGI2425" s="111"/>
      <c r="QGJ2425" s="111"/>
      <c r="QGK2425" s="111"/>
      <c r="QGL2425" s="111"/>
      <c r="QGM2425" s="111"/>
      <c r="QGN2425" s="111"/>
      <c r="QGO2425" s="111"/>
      <c r="QGP2425" s="111"/>
      <c r="QGQ2425" s="111"/>
      <c r="QGR2425" s="111"/>
      <c r="QGS2425" s="111"/>
      <c r="QGT2425" s="111"/>
      <c r="QGU2425" s="111"/>
      <c r="QGV2425" s="111"/>
      <c r="QGW2425" s="111"/>
      <c r="QGX2425" s="111"/>
      <c r="QGY2425" s="111"/>
      <c r="QGZ2425" s="111"/>
      <c r="QHA2425" s="111"/>
      <c r="QHB2425" s="111"/>
      <c r="QHC2425" s="111"/>
      <c r="QHD2425" s="111"/>
      <c r="QHE2425" s="111"/>
      <c r="QHF2425" s="111"/>
      <c r="QHG2425" s="111"/>
      <c r="QHH2425" s="111"/>
      <c r="QHI2425" s="111"/>
      <c r="QHJ2425" s="111"/>
      <c r="QHK2425" s="111"/>
      <c r="QHL2425" s="111"/>
      <c r="QHM2425" s="111"/>
      <c r="QHN2425" s="111"/>
      <c r="QHO2425" s="111"/>
      <c r="QHP2425" s="111"/>
      <c r="QHQ2425" s="111"/>
      <c r="QHR2425" s="111"/>
      <c r="QHS2425" s="111"/>
      <c r="QHT2425" s="111"/>
      <c r="QHU2425" s="111"/>
      <c r="QHV2425" s="111"/>
      <c r="QHW2425" s="111"/>
      <c r="QHX2425" s="111"/>
      <c r="QHY2425" s="111"/>
      <c r="QHZ2425" s="111"/>
      <c r="QIA2425" s="111"/>
      <c r="QIB2425" s="111"/>
      <c r="QIC2425" s="111"/>
      <c r="QID2425" s="111"/>
      <c r="QIE2425" s="111"/>
      <c r="QIF2425" s="111"/>
      <c r="QIG2425" s="111"/>
      <c r="QIH2425" s="111"/>
      <c r="QII2425" s="111"/>
      <c r="QIJ2425" s="111"/>
      <c r="QIK2425" s="111"/>
      <c r="QIL2425" s="111"/>
      <c r="QIM2425" s="111"/>
      <c r="QIN2425" s="111"/>
      <c r="QIO2425" s="111"/>
      <c r="QIP2425" s="111"/>
      <c r="QIQ2425" s="111"/>
      <c r="QIR2425" s="111"/>
      <c r="QIS2425" s="111"/>
      <c r="QIT2425" s="111"/>
      <c r="QIU2425" s="111"/>
      <c r="QIV2425" s="111"/>
      <c r="QIW2425" s="111"/>
      <c r="QIX2425" s="111"/>
      <c r="QIY2425" s="111"/>
      <c r="QIZ2425" s="111"/>
      <c r="QJA2425" s="111"/>
      <c r="QJB2425" s="111"/>
      <c r="QJC2425" s="111"/>
      <c r="QJD2425" s="111"/>
      <c r="QJE2425" s="111"/>
      <c r="QJF2425" s="111"/>
      <c r="QJG2425" s="111"/>
      <c r="QJH2425" s="111"/>
      <c r="QJI2425" s="111"/>
      <c r="QJJ2425" s="111"/>
      <c r="QJK2425" s="111"/>
      <c r="QJL2425" s="111"/>
      <c r="QJM2425" s="111"/>
      <c r="QJN2425" s="111"/>
      <c r="QJO2425" s="111"/>
      <c r="QJP2425" s="111"/>
      <c r="QJQ2425" s="111"/>
      <c r="QJR2425" s="111"/>
      <c r="QJS2425" s="111"/>
      <c r="QJT2425" s="111"/>
      <c r="QJU2425" s="111"/>
      <c r="QJV2425" s="111"/>
      <c r="QJW2425" s="111"/>
      <c r="QJX2425" s="111"/>
      <c r="QJY2425" s="111"/>
      <c r="QJZ2425" s="111"/>
      <c r="QKA2425" s="111"/>
      <c r="QKB2425" s="111"/>
      <c r="QKC2425" s="111"/>
      <c r="QKD2425" s="111"/>
      <c r="QKE2425" s="111"/>
      <c r="QKF2425" s="111"/>
      <c r="QKG2425" s="111"/>
      <c r="QKH2425" s="111"/>
      <c r="QKI2425" s="111"/>
      <c r="QKJ2425" s="111"/>
      <c r="QKK2425" s="111"/>
      <c r="QKL2425" s="111"/>
      <c r="QKM2425" s="111"/>
      <c r="QKN2425" s="111"/>
      <c r="QKO2425" s="111"/>
      <c r="QKP2425" s="111"/>
      <c r="QKQ2425" s="111"/>
      <c r="QKR2425" s="111"/>
      <c r="QKS2425" s="111"/>
      <c r="QKT2425" s="111"/>
      <c r="QKU2425" s="111"/>
      <c r="QKV2425" s="111"/>
      <c r="QKW2425" s="111"/>
      <c r="QKX2425" s="111"/>
      <c r="QKY2425" s="111"/>
      <c r="QKZ2425" s="111"/>
      <c r="QLA2425" s="111"/>
      <c r="QLB2425" s="111"/>
      <c r="QLC2425" s="111"/>
      <c r="QLD2425" s="111"/>
      <c r="QLE2425" s="111"/>
      <c r="QLF2425" s="111"/>
      <c r="QLG2425" s="111"/>
      <c r="QLH2425" s="111"/>
      <c r="QLI2425" s="111"/>
      <c r="QLJ2425" s="111"/>
      <c r="QLK2425" s="111"/>
      <c r="QLL2425" s="111"/>
      <c r="QLM2425" s="111"/>
      <c r="QLN2425" s="111"/>
      <c r="QLO2425" s="111"/>
      <c r="QLP2425" s="111"/>
      <c r="QLQ2425" s="111"/>
      <c r="QLR2425" s="111"/>
      <c r="QLS2425" s="111"/>
      <c r="QLT2425" s="111"/>
      <c r="QLU2425" s="111"/>
      <c r="QLV2425" s="111"/>
      <c r="QLW2425" s="111"/>
      <c r="QLX2425" s="111"/>
      <c r="QLY2425" s="111"/>
      <c r="QLZ2425" s="111"/>
      <c r="QMA2425" s="111"/>
      <c r="QMB2425" s="111"/>
      <c r="QMC2425" s="111"/>
      <c r="QMD2425" s="111"/>
      <c r="QME2425" s="111"/>
      <c r="QMF2425" s="111"/>
      <c r="QMG2425" s="111"/>
      <c r="QMH2425" s="111"/>
      <c r="QMI2425" s="111"/>
      <c r="QMJ2425" s="111"/>
      <c r="QMK2425" s="111"/>
      <c r="QML2425" s="111"/>
      <c r="QMM2425" s="111"/>
      <c r="QMN2425" s="111"/>
      <c r="QMO2425" s="111"/>
      <c r="QMP2425" s="111"/>
      <c r="QMQ2425" s="111"/>
      <c r="QMR2425" s="111"/>
      <c r="QMS2425" s="111"/>
      <c r="QMT2425" s="111"/>
      <c r="QMU2425" s="111"/>
      <c r="QMV2425" s="111"/>
      <c r="QMW2425" s="111"/>
      <c r="QMX2425" s="111"/>
      <c r="QMY2425" s="111"/>
      <c r="QMZ2425" s="111"/>
      <c r="QNA2425" s="111"/>
      <c r="QNB2425" s="111"/>
      <c r="QNC2425" s="111"/>
      <c r="QND2425" s="111"/>
      <c r="QNE2425" s="111"/>
      <c r="QNF2425" s="111"/>
      <c r="QNG2425" s="111"/>
      <c r="QNH2425" s="111"/>
      <c r="QNI2425" s="111"/>
      <c r="QNJ2425" s="111"/>
      <c r="QNK2425" s="111"/>
      <c r="QNL2425" s="111"/>
      <c r="QNM2425" s="111"/>
      <c r="QNN2425" s="111"/>
      <c r="QNO2425" s="111"/>
      <c r="QNP2425" s="111"/>
      <c r="QNQ2425" s="111"/>
      <c r="QNR2425" s="111"/>
      <c r="QNS2425" s="111"/>
      <c r="QNT2425" s="111"/>
      <c r="QNU2425" s="111"/>
      <c r="QNV2425" s="111"/>
      <c r="QNW2425" s="111"/>
      <c r="QNX2425" s="111"/>
      <c r="QNY2425" s="111"/>
      <c r="QNZ2425" s="111"/>
      <c r="QOA2425" s="111"/>
      <c r="QOB2425" s="111"/>
      <c r="QOC2425" s="111"/>
      <c r="QOD2425" s="111"/>
      <c r="QOE2425" s="111"/>
      <c r="QOF2425" s="111"/>
      <c r="QOG2425" s="111"/>
      <c r="QOH2425" s="111"/>
      <c r="QOI2425" s="111"/>
      <c r="QOJ2425" s="111"/>
      <c r="QOK2425" s="111"/>
      <c r="QOL2425" s="111"/>
      <c r="QOM2425" s="111"/>
      <c r="QON2425" s="111"/>
      <c r="QOO2425" s="111"/>
      <c r="QOP2425" s="111"/>
      <c r="QOQ2425" s="111"/>
      <c r="QOR2425" s="111"/>
      <c r="QOS2425" s="111"/>
      <c r="QOT2425" s="111"/>
      <c r="QOU2425" s="111"/>
      <c r="QOV2425" s="111"/>
      <c r="QOW2425" s="111"/>
      <c r="QOX2425" s="111"/>
      <c r="QOY2425" s="111"/>
      <c r="QOZ2425" s="111"/>
      <c r="QPA2425" s="111"/>
      <c r="QPB2425" s="111"/>
      <c r="QPC2425" s="111"/>
      <c r="QPD2425" s="111"/>
      <c r="QPE2425" s="111"/>
      <c r="QPF2425" s="111"/>
      <c r="QPG2425" s="111"/>
      <c r="QPH2425" s="111"/>
      <c r="QPI2425" s="111"/>
      <c r="QPJ2425" s="111"/>
      <c r="QPK2425" s="111"/>
      <c r="QPL2425" s="111"/>
      <c r="QPM2425" s="111"/>
      <c r="QPN2425" s="111"/>
      <c r="QPO2425" s="111"/>
      <c r="QPP2425" s="111"/>
      <c r="QPQ2425" s="111"/>
      <c r="QPR2425" s="111"/>
      <c r="QPS2425" s="111"/>
      <c r="QPT2425" s="111"/>
      <c r="QPU2425" s="111"/>
      <c r="QPV2425" s="111"/>
      <c r="QPW2425" s="111"/>
      <c r="QPX2425" s="111"/>
      <c r="QPY2425" s="111"/>
      <c r="QPZ2425" s="111"/>
      <c r="QQA2425" s="111"/>
      <c r="QQB2425" s="111"/>
      <c r="QQC2425" s="111"/>
      <c r="QQD2425" s="111"/>
      <c r="QQE2425" s="111"/>
      <c r="QQF2425" s="111"/>
      <c r="QQG2425" s="111"/>
      <c r="QQH2425" s="111"/>
      <c r="QQI2425" s="111"/>
      <c r="QQJ2425" s="111"/>
      <c r="QQK2425" s="111"/>
      <c r="QQL2425" s="111"/>
      <c r="QQM2425" s="111"/>
      <c r="QQN2425" s="111"/>
      <c r="QQO2425" s="111"/>
      <c r="QQP2425" s="111"/>
      <c r="QQQ2425" s="111"/>
      <c r="QQR2425" s="111"/>
      <c r="QQS2425" s="111"/>
      <c r="QQT2425" s="111"/>
      <c r="QQU2425" s="111"/>
      <c r="QQV2425" s="111"/>
      <c r="QQW2425" s="111"/>
      <c r="QQX2425" s="111"/>
      <c r="QQY2425" s="111"/>
      <c r="QQZ2425" s="111"/>
      <c r="QRA2425" s="111"/>
      <c r="QRB2425" s="111"/>
      <c r="QRC2425" s="111"/>
      <c r="QRD2425" s="111"/>
      <c r="QRE2425" s="111"/>
      <c r="QRF2425" s="111"/>
      <c r="QRG2425" s="111"/>
      <c r="QRH2425" s="111"/>
      <c r="QRI2425" s="111"/>
      <c r="QRJ2425" s="111"/>
      <c r="QRK2425" s="111"/>
      <c r="QRL2425" s="111"/>
      <c r="QRM2425" s="111"/>
      <c r="QRN2425" s="111"/>
      <c r="QRO2425" s="111"/>
      <c r="QRP2425" s="111"/>
      <c r="QRQ2425" s="111"/>
      <c r="QRR2425" s="111"/>
      <c r="QRS2425" s="111"/>
      <c r="QRT2425" s="111"/>
      <c r="QRU2425" s="111"/>
      <c r="QRV2425" s="111"/>
      <c r="QRW2425" s="111"/>
      <c r="QRX2425" s="111"/>
      <c r="QRY2425" s="111"/>
      <c r="QRZ2425" s="111"/>
      <c r="QSA2425" s="111"/>
      <c r="QSB2425" s="111"/>
      <c r="QSC2425" s="111"/>
      <c r="QSD2425" s="111"/>
      <c r="QSE2425" s="111"/>
      <c r="QSF2425" s="111"/>
      <c r="QSG2425" s="111"/>
      <c r="QSH2425" s="111"/>
      <c r="QSI2425" s="111"/>
      <c r="QSJ2425" s="111"/>
      <c r="QSK2425" s="111"/>
      <c r="QSL2425" s="111"/>
      <c r="QSM2425" s="111"/>
      <c r="QSN2425" s="111"/>
      <c r="QSO2425" s="111"/>
      <c r="QSP2425" s="111"/>
      <c r="QSQ2425" s="111"/>
      <c r="QSR2425" s="111"/>
      <c r="QSS2425" s="111"/>
      <c r="QST2425" s="111"/>
      <c r="QSU2425" s="111"/>
      <c r="QSV2425" s="111"/>
      <c r="QSW2425" s="111"/>
      <c r="QSX2425" s="111"/>
      <c r="QSY2425" s="111"/>
      <c r="QSZ2425" s="111"/>
      <c r="QTA2425" s="111"/>
      <c r="QTB2425" s="111"/>
      <c r="QTC2425" s="111"/>
      <c r="QTD2425" s="111"/>
      <c r="QTE2425" s="111"/>
      <c r="QTF2425" s="111"/>
      <c r="QTG2425" s="111"/>
      <c r="QTH2425" s="111"/>
      <c r="QTI2425" s="111"/>
      <c r="QTJ2425" s="111"/>
      <c r="QTK2425" s="111"/>
      <c r="QTL2425" s="111"/>
      <c r="QTM2425" s="111"/>
      <c r="QTN2425" s="111"/>
      <c r="QTO2425" s="111"/>
      <c r="QTP2425" s="111"/>
      <c r="QTQ2425" s="111"/>
      <c r="QTR2425" s="111"/>
      <c r="QTS2425" s="111"/>
      <c r="QTT2425" s="111"/>
      <c r="QTU2425" s="111"/>
      <c r="QTV2425" s="111"/>
      <c r="QTW2425" s="111"/>
      <c r="QTX2425" s="111"/>
      <c r="QTY2425" s="111"/>
      <c r="QTZ2425" s="111"/>
      <c r="QUA2425" s="111"/>
      <c r="QUB2425" s="111"/>
      <c r="QUC2425" s="111"/>
      <c r="QUD2425" s="111"/>
      <c r="QUE2425" s="111"/>
      <c r="QUF2425" s="111"/>
      <c r="QUG2425" s="111"/>
      <c r="QUH2425" s="111"/>
      <c r="QUI2425" s="111"/>
      <c r="QUJ2425" s="111"/>
      <c r="QUK2425" s="111"/>
      <c r="QUL2425" s="111"/>
      <c r="QUM2425" s="111"/>
      <c r="QUN2425" s="111"/>
      <c r="QUO2425" s="111"/>
      <c r="QUP2425" s="111"/>
      <c r="QUQ2425" s="111"/>
      <c r="QUR2425" s="111"/>
      <c r="QUS2425" s="111"/>
      <c r="QUT2425" s="111"/>
      <c r="QUU2425" s="111"/>
      <c r="QUV2425" s="111"/>
      <c r="QUW2425" s="111"/>
      <c r="QUX2425" s="111"/>
      <c r="QUY2425" s="111"/>
      <c r="QUZ2425" s="111"/>
      <c r="QVA2425" s="111"/>
      <c r="QVB2425" s="111"/>
      <c r="QVC2425" s="111"/>
      <c r="QVD2425" s="111"/>
      <c r="QVE2425" s="111"/>
      <c r="QVF2425" s="111"/>
      <c r="QVG2425" s="111"/>
      <c r="QVH2425" s="111"/>
      <c r="QVI2425" s="111"/>
      <c r="QVJ2425" s="111"/>
      <c r="QVK2425" s="111"/>
      <c r="QVL2425" s="111"/>
      <c r="QVM2425" s="111"/>
      <c r="QVN2425" s="111"/>
      <c r="QVO2425" s="111"/>
      <c r="QVP2425" s="111"/>
      <c r="QVQ2425" s="111"/>
      <c r="QVR2425" s="111"/>
      <c r="QVS2425" s="111"/>
      <c r="QVT2425" s="111"/>
      <c r="QVU2425" s="111"/>
      <c r="QVV2425" s="111"/>
      <c r="QVW2425" s="111"/>
      <c r="QVX2425" s="111"/>
      <c r="QVY2425" s="111"/>
      <c r="QVZ2425" s="111"/>
      <c r="QWA2425" s="111"/>
      <c r="QWB2425" s="111"/>
      <c r="QWC2425" s="111"/>
      <c r="QWD2425" s="111"/>
      <c r="QWE2425" s="111"/>
      <c r="QWF2425" s="111"/>
      <c r="QWG2425" s="111"/>
      <c r="QWH2425" s="111"/>
      <c r="QWI2425" s="111"/>
      <c r="QWJ2425" s="111"/>
      <c r="QWK2425" s="111"/>
      <c r="QWL2425" s="111"/>
      <c r="QWM2425" s="111"/>
      <c r="QWN2425" s="111"/>
      <c r="QWO2425" s="111"/>
      <c r="QWP2425" s="111"/>
      <c r="QWQ2425" s="111"/>
      <c r="QWR2425" s="111"/>
      <c r="QWS2425" s="111"/>
      <c r="QWT2425" s="111"/>
      <c r="QWU2425" s="111"/>
      <c r="QWV2425" s="111"/>
      <c r="QWW2425" s="111"/>
      <c r="QWX2425" s="111"/>
      <c r="QWY2425" s="111"/>
      <c r="QWZ2425" s="111"/>
      <c r="QXA2425" s="111"/>
      <c r="QXB2425" s="111"/>
      <c r="QXC2425" s="111"/>
      <c r="QXD2425" s="111"/>
      <c r="QXE2425" s="111"/>
      <c r="QXF2425" s="111"/>
      <c r="QXG2425" s="111"/>
      <c r="QXH2425" s="111"/>
      <c r="QXI2425" s="111"/>
      <c r="QXJ2425" s="111"/>
      <c r="QXK2425" s="111"/>
      <c r="QXL2425" s="111"/>
      <c r="QXM2425" s="111"/>
      <c r="QXN2425" s="111"/>
      <c r="QXO2425" s="111"/>
      <c r="QXP2425" s="111"/>
      <c r="QXQ2425" s="111"/>
      <c r="QXR2425" s="111"/>
      <c r="QXS2425" s="111"/>
      <c r="QXT2425" s="111"/>
      <c r="QXU2425" s="111"/>
      <c r="QXV2425" s="111"/>
      <c r="QXW2425" s="111"/>
      <c r="QXX2425" s="111"/>
      <c r="QXY2425" s="111"/>
      <c r="QXZ2425" s="111"/>
      <c r="QYA2425" s="111"/>
      <c r="QYB2425" s="111"/>
      <c r="QYC2425" s="111"/>
      <c r="QYD2425" s="111"/>
      <c r="QYE2425" s="111"/>
      <c r="QYF2425" s="111"/>
      <c r="QYG2425" s="111"/>
      <c r="QYH2425" s="111"/>
      <c r="QYI2425" s="111"/>
      <c r="QYJ2425" s="111"/>
      <c r="QYK2425" s="111"/>
      <c r="QYL2425" s="111"/>
      <c r="QYM2425" s="111"/>
      <c r="QYN2425" s="111"/>
      <c r="QYO2425" s="111"/>
      <c r="QYP2425" s="111"/>
      <c r="QYQ2425" s="111"/>
      <c r="QYR2425" s="111"/>
      <c r="QYS2425" s="111"/>
      <c r="QYT2425" s="111"/>
      <c r="QYU2425" s="111"/>
      <c r="QYV2425" s="111"/>
      <c r="QYW2425" s="111"/>
      <c r="QYX2425" s="111"/>
      <c r="QYY2425" s="111"/>
      <c r="QYZ2425" s="111"/>
      <c r="QZA2425" s="111"/>
      <c r="QZB2425" s="111"/>
      <c r="QZC2425" s="111"/>
      <c r="QZD2425" s="111"/>
      <c r="QZE2425" s="111"/>
      <c r="QZF2425" s="111"/>
      <c r="QZG2425" s="111"/>
      <c r="QZH2425" s="111"/>
      <c r="QZI2425" s="111"/>
      <c r="QZJ2425" s="111"/>
      <c r="QZK2425" s="111"/>
      <c r="QZL2425" s="111"/>
      <c r="QZM2425" s="111"/>
      <c r="QZN2425" s="111"/>
      <c r="QZO2425" s="111"/>
      <c r="QZP2425" s="111"/>
      <c r="QZQ2425" s="111"/>
      <c r="QZR2425" s="111"/>
      <c r="QZS2425" s="111"/>
      <c r="QZT2425" s="111"/>
      <c r="QZU2425" s="111"/>
      <c r="QZV2425" s="111"/>
      <c r="QZW2425" s="111"/>
      <c r="QZX2425" s="111"/>
      <c r="QZY2425" s="111"/>
      <c r="QZZ2425" s="111"/>
      <c r="RAA2425" s="111"/>
      <c r="RAB2425" s="111"/>
      <c r="RAC2425" s="111"/>
      <c r="RAD2425" s="111"/>
      <c r="RAE2425" s="111"/>
      <c r="RAF2425" s="111"/>
      <c r="RAG2425" s="111"/>
      <c r="RAH2425" s="111"/>
      <c r="RAI2425" s="111"/>
      <c r="RAJ2425" s="111"/>
      <c r="RAK2425" s="111"/>
      <c r="RAL2425" s="111"/>
      <c r="RAM2425" s="111"/>
      <c r="RAN2425" s="111"/>
      <c r="RAO2425" s="111"/>
      <c r="RAP2425" s="111"/>
      <c r="RAQ2425" s="111"/>
      <c r="RAR2425" s="111"/>
      <c r="RAS2425" s="111"/>
      <c r="RAT2425" s="111"/>
      <c r="RAU2425" s="111"/>
      <c r="RAV2425" s="111"/>
      <c r="RAW2425" s="111"/>
      <c r="RAX2425" s="111"/>
      <c r="RAY2425" s="111"/>
      <c r="RAZ2425" s="111"/>
      <c r="RBA2425" s="111"/>
      <c r="RBB2425" s="111"/>
      <c r="RBC2425" s="111"/>
      <c r="RBD2425" s="111"/>
      <c r="RBE2425" s="111"/>
      <c r="RBF2425" s="111"/>
      <c r="RBG2425" s="111"/>
      <c r="RBH2425" s="111"/>
      <c r="RBI2425" s="111"/>
      <c r="RBJ2425" s="111"/>
      <c r="RBK2425" s="111"/>
      <c r="RBL2425" s="111"/>
      <c r="RBM2425" s="111"/>
      <c r="RBN2425" s="111"/>
      <c r="RBO2425" s="111"/>
      <c r="RBP2425" s="111"/>
      <c r="RBQ2425" s="111"/>
      <c r="RBR2425" s="111"/>
      <c r="RBS2425" s="111"/>
      <c r="RBT2425" s="111"/>
      <c r="RBU2425" s="111"/>
      <c r="RBV2425" s="111"/>
      <c r="RBW2425" s="111"/>
      <c r="RBX2425" s="111"/>
      <c r="RBY2425" s="111"/>
      <c r="RBZ2425" s="111"/>
      <c r="RCA2425" s="111"/>
      <c r="RCB2425" s="111"/>
      <c r="RCC2425" s="111"/>
      <c r="RCD2425" s="111"/>
      <c r="RCE2425" s="111"/>
      <c r="RCF2425" s="111"/>
      <c r="RCG2425" s="111"/>
      <c r="RCH2425" s="111"/>
      <c r="RCI2425" s="111"/>
      <c r="RCJ2425" s="111"/>
      <c r="RCK2425" s="111"/>
      <c r="RCL2425" s="111"/>
      <c r="RCM2425" s="111"/>
      <c r="RCN2425" s="111"/>
      <c r="RCO2425" s="111"/>
      <c r="RCP2425" s="111"/>
      <c r="RCQ2425" s="111"/>
      <c r="RCR2425" s="111"/>
      <c r="RCS2425" s="111"/>
      <c r="RCT2425" s="111"/>
      <c r="RCU2425" s="111"/>
      <c r="RCV2425" s="111"/>
      <c r="RCW2425" s="111"/>
      <c r="RCX2425" s="111"/>
      <c r="RCY2425" s="111"/>
      <c r="RCZ2425" s="111"/>
      <c r="RDA2425" s="111"/>
      <c r="RDB2425" s="111"/>
      <c r="RDC2425" s="111"/>
      <c r="RDD2425" s="111"/>
      <c r="RDE2425" s="111"/>
      <c r="RDF2425" s="111"/>
      <c r="RDG2425" s="111"/>
      <c r="RDH2425" s="111"/>
      <c r="RDI2425" s="111"/>
      <c r="RDJ2425" s="111"/>
      <c r="RDK2425" s="111"/>
      <c r="RDL2425" s="111"/>
      <c r="RDM2425" s="111"/>
      <c r="RDN2425" s="111"/>
      <c r="RDO2425" s="111"/>
      <c r="RDP2425" s="111"/>
      <c r="RDQ2425" s="111"/>
      <c r="RDR2425" s="111"/>
      <c r="RDS2425" s="111"/>
      <c r="RDT2425" s="111"/>
      <c r="RDU2425" s="111"/>
      <c r="RDV2425" s="111"/>
      <c r="RDW2425" s="111"/>
      <c r="RDX2425" s="111"/>
      <c r="RDY2425" s="111"/>
      <c r="RDZ2425" s="111"/>
      <c r="REA2425" s="111"/>
      <c r="REB2425" s="111"/>
      <c r="REC2425" s="111"/>
      <c r="RED2425" s="111"/>
      <c r="REE2425" s="111"/>
      <c r="REF2425" s="111"/>
      <c r="REG2425" s="111"/>
      <c r="REH2425" s="111"/>
      <c r="REI2425" s="111"/>
      <c r="REJ2425" s="111"/>
      <c r="REK2425" s="111"/>
      <c r="REL2425" s="111"/>
      <c r="REM2425" s="111"/>
      <c r="REN2425" s="111"/>
      <c r="REO2425" s="111"/>
      <c r="REP2425" s="111"/>
      <c r="REQ2425" s="111"/>
      <c r="RER2425" s="111"/>
      <c r="RES2425" s="111"/>
      <c r="RET2425" s="111"/>
      <c r="REU2425" s="111"/>
      <c r="REV2425" s="111"/>
      <c r="REW2425" s="111"/>
      <c r="REX2425" s="111"/>
      <c r="REY2425" s="111"/>
      <c r="REZ2425" s="111"/>
      <c r="RFA2425" s="111"/>
      <c r="RFB2425" s="111"/>
      <c r="RFC2425" s="111"/>
      <c r="RFD2425" s="111"/>
      <c r="RFE2425" s="111"/>
      <c r="RFF2425" s="111"/>
      <c r="RFG2425" s="111"/>
      <c r="RFH2425" s="111"/>
      <c r="RFI2425" s="111"/>
      <c r="RFJ2425" s="111"/>
      <c r="RFK2425" s="111"/>
      <c r="RFL2425" s="111"/>
      <c r="RFM2425" s="111"/>
      <c r="RFN2425" s="111"/>
      <c r="RFO2425" s="111"/>
      <c r="RFP2425" s="111"/>
      <c r="RFQ2425" s="111"/>
      <c r="RFR2425" s="111"/>
      <c r="RFS2425" s="111"/>
      <c r="RFT2425" s="111"/>
      <c r="RFU2425" s="111"/>
      <c r="RFV2425" s="111"/>
      <c r="RFW2425" s="111"/>
      <c r="RFX2425" s="111"/>
      <c r="RFY2425" s="111"/>
      <c r="RFZ2425" s="111"/>
      <c r="RGA2425" s="111"/>
      <c r="RGB2425" s="111"/>
      <c r="RGC2425" s="111"/>
      <c r="RGD2425" s="111"/>
      <c r="RGE2425" s="111"/>
      <c r="RGF2425" s="111"/>
      <c r="RGG2425" s="111"/>
      <c r="RGH2425" s="111"/>
      <c r="RGI2425" s="111"/>
      <c r="RGJ2425" s="111"/>
      <c r="RGK2425" s="111"/>
      <c r="RGL2425" s="111"/>
      <c r="RGM2425" s="111"/>
      <c r="RGN2425" s="111"/>
      <c r="RGO2425" s="111"/>
      <c r="RGP2425" s="111"/>
      <c r="RGQ2425" s="111"/>
      <c r="RGR2425" s="111"/>
      <c r="RGS2425" s="111"/>
      <c r="RGT2425" s="111"/>
      <c r="RGU2425" s="111"/>
      <c r="RGV2425" s="111"/>
      <c r="RGW2425" s="111"/>
      <c r="RGX2425" s="111"/>
      <c r="RGY2425" s="111"/>
      <c r="RGZ2425" s="111"/>
      <c r="RHA2425" s="111"/>
      <c r="RHB2425" s="111"/>
      <c r="RHC2425" s="111"/>
      <c r="RHD2425" s="111"/>
      <c r="RHE2425" s="111"/>
      <c r="RHF2425" s="111"/>
      <c r="RHG2425" s="111"/>
      <c r="RHH2425" s="111"/>
      <c r="RHI2425" s="111"/>
      <c r="RHJ2425" s="111"/>
      <c r="RHK2425" s="111"/>
      <c r="RHL2425" s="111"/>
      <c r="RHM2425" s="111"/>
      <c r="RHN2425" s="111"/>
      <c r="RHO2425" s="111"/>
      <c r="RHP2425" s="111"/>
      <c r="RHQ2425" s="111"/>
      <c r="RHR2425" s="111"/>
      <c r="RHS2425" s="111"/>
      <c r="RHT2425" s="111"/>
      <c r="RHU2425" s="111"/>
      <c r="RHV2425" s="111"/>
      <c r="RHW2425" s="111"/>
      <c r="RHX2425" s="111"/>
      <c r="RHY2425" s="111"/>
      <c r="RHZ2425" s="111"/>
      <c r="RIA2425" s="111"/>
      <c r="RIB2425" s="111"/>
      <c r="RIC2425" s="111"/>
      <c r="RID2425" s="111"/>
      <c r="RIE2425" s="111"/>
      <c r="RIF2425" s="111"/>
      <c r="RIG2425" s="111"/>
      <c r="RIH2425" s="111"/>
      <c r="RII2425" s="111"/>
      <c r="RIJ2425" s="111"/>
      <c r="RIK2425" s="111"/>
      <c r="RIL2425" s="111"/>
      <c r="RIM2425" s="111"/>
      <c r="RIN2425" s="111"/>
      <c r="RIO2425" s="111"/>
      <c r="RIP2425" s="111"/>
      <c r="RIQ2425" s="111"/>
      <c r="RIR2425" s="111"/>
      <c r="RIS2425" s="111"/>
      <c r="RIT2425" s="111"/>
      <c r="RIU2425" s="111"/>
      <c r="RIV2425" s="111"/>
      <c r="RIW2425" s="111"/>
      <c r="RIX2425" s="111"/>
      <c r="RIY2425" s="111"/>
      <c r="RIZ2425" s="111"/>
      <c r="RJA2425" s="111"/>
      <c r="RJB2425" s="111"/>
      <c r="RJC2425" s="111"/>
      <c r="RJD2425" s="111"/>
      <c r="RJE2425" s="111"/>
      <c r="RJF2425" s="111"/>
      <c r="RJG2425" s="111"/>
      <c r="RJH2425" s="111"/>
      <c r="RJI2425" s="111"/>
      <c r="RJJ2425" s="111"/>
      <c r="RJK2425" s="111"/>
      <c r="RJL2425" s="111"/>
      <c r="RJM2425" s="111"/>
      <c r="RJN2425" s="111"/>
      <c r="RJO2425" s="111"/>
      <c r="RJP2425" s="111"/>
      <c r="RJQ2425" s="111"/>
      <c r="RJR2425" s="111"/>
      <c r="RJS2425" s="111"/>
      <c r="RJT2425" s="111"/>
      <c r="RJU2425" s="111"/>
      <c r="RJV2425" s="111"/>
      <c r="RJW2425" s="111"/>
      <c r="RJX2425" s="111"/>
      <c r="RJY2425" s="111"/>
      <c r="RJZ2425" s="111"/>
      <c r="RKA2425" s="111"/>
      <c r="RKB2425" s="111"/>
      <c r="RKC2425" s="111"/>
      <c r="RKD2425" s="111"/>
      <c r="RKE2425" s="111"/>
      <c r="RKF2425" s="111"/>
      <c r="RKG2425" s="111"/>
      <c r="RKH2425" s="111"/>
      <c r="RKI2425" s="111"/>
      <c r="RKJ2425" s="111"/>
      <c r="RKK2425" s="111"/>
      <c r="RKL2425" s="111"/>
      <c r="RKM2425" s="111"/>
      <c r="RKN2425" s="111"/>
      <c r="RKO2425" s="111"/>
      <c r="RKP2425" s="111"/>
      <c r="RKQ2425" s="111"/>
      <c r="RKR2425" s="111"/>
      <c r="RKS2425" s="111"/>
      <c r="RKT2425" s="111"/>
      <c r="RKU2425" s="111"/>
      <c r="RKV2425" s="111"/>
      <c r="RKW2425" s="111"/>
      <c r="RKX2425" s="111"/>
      <c r="RKY2425" s="111"/>
      <c r="RKZ2425" s="111"/>
      <c r="RLA2425" s="111"/>
      <c r="RLB2425" s="111"/>
      <c r="RLC2425" s="111"/>
      <c r="RLD2425" s="111"/>
      <c r="RLE2425" s="111"/>
      <c r="RLF2425" s="111"/>
      <c r="RLG2425" s="111"/>
      <c r="RLH2425" s="111"/>
      <c r="RLI2425" s="111"/>
      <c r="RLJ2425" s="111"/>
      <c r="RLK2425" s="111"/>
      <c r="RLL2425" s="111"/>
      <c r="RLM2425" s="111"/>
      <c r="RLN2425" s="111"/>
      <c r="RLO2425" s="111"/>
      <c r="RLP2425" s="111"/>
      <c r="RLQ2425" s="111"/>
      <c r="RLR2425" s="111"/>
      <c r="RLS2425" s="111"/>
      <c r="RLT2425" s="111"/>
      <c r="RLU2425" s="111"/>
      <c r="RLV2425" s="111"/>
      <c r="RLW2425" s="111"/>
      <c r="RLX2425" s="111"/>
      <c r="RLY2425" s="111"/>
      <c r="RLZ2425" s="111"/>
      <c r="RMA2425" s="111"/>
      <c r="RMB2425" s="111"/>
      <c r="RMC2425" s="111"/>
      <c r="RMD2425" s="111"/>
      <c r="RME2425" s="111"/>
      <c r="RMF2425" s="111"/>
      <c r="RMG2425" s="111"/>
      <c r="RMH2425" s="111"/>
      <c r="RMI2425" s="111"/>
      <c r="RMJ2425" s="111"/>
      <c r="RMK2425" s="111"/>
      <c r="RML2425" s="111"/>
      <c r="RMM2425" s="111"/>
      <c r="RMN2425" s="111"/>
      <c r="RMO2425" s="111"/>
      <c r="RMP2425" s="111"/>
      <c r="RMQ2425" s="111"/>
      <c r="RMR2425" s="111"/>
      <c r="RMS2425" s="111"/>
      <c r="RMT2425" s="111"/>
      <c r="RMU2425" s="111"/>
      <c r="RMV2425" s="111"/>
      <c r="RMW2425" s="111"/>
      <c r="RMX2425" s="111"/>
      <c r="RMY2425" s="111"/>
      <c r="RMZ2425" s="111"/>
      <c r="RNA2425" s="111"/>
      <c r="RNB2425" s="111"/>
      <c r="RNC2425" s="111"/>
      <c r="RND2425" s="111"/>
      <c r="RNE2425" s="111"/>
      <c r="RNF2425" s="111"/>
      <c r="RNG2425" s="111"/>
      <c r="RNH2425" s="111"/>
      <c r="RNI2425" s="111"/>
      <c r="RNJ2425" s="111"/>
      <c r="RNK2425" s="111"/>
      <c r="RNL2425" s="111"/>
      <c r="RNM2425" s="111"/>
      <c r="RNN2425" s="111"/>
      <c r="RNO2425" s="111"/>
      <c r="RNP2425" s="111"/>
      <c r="RNQ2425" s="111"/>
      <c r="RNR2425" s="111"/>
      <c r="RNS2425" s="111"/>
      <c r="RNT2425" s="111"/>
      <c r="RNU2425" s="111"/>
      <c r="RNV2425" s="111"/>
      <c r="RNW2425" s="111"/>
      <c r="RNX2425" s="111"/>
      <c r="RNY2425" s="111"/>
      <c r="RNZ2425" s="111"/>
      <c r="ROA2425" s="111"/>
      <c r="ROB2425" s="111"/>
      <c r="ROC2425" s="111"/>
      <c r="ROD2425" s="111"/>
      <c r="ROE2425" s="111"/>
      <c r="ROF2425" s="111"/>
      <c r="ROG2425" s="111"/>
      <c r="ROH2425" s="111"/>
      <c r="ROI2425" s="111"/>
      <c r="ROJ2425" s="111"/>
      <c r="ROK2425" s="111"/>
      <c r="ROL2425" s="111"/>
      <c r="ROM2425" s="111"/>
      <c r="RON2425" s="111"/>
      <c r="ROO2425" s="111"/>
      <c r="ROP2425" s="111"/>
      <c r="ROQ2425" s="111"/>
      <c r="ROR2425" s="111"/>
      <c r="ROS2425" s="111"/>
      <c r="ROT2425" s="111"/>
      <c r="ROU2425" s="111"/>
      <c r="ROV2425" s="111"/>
      <c r="ROW2425" s="111"/>
      <c r="ROX2425" s="111"/>
      <c r="ROY2425" s="111"/>
      <c r="ROZ2425" s="111"/>
      <c r="RPA2425" s="111"/>
      <c r="RPB2425" s="111"/>
      <c r="RPC2425" s="111"/>
      <c r="RPD2425" s="111"/>
      <c r="RPE2425" s="111"/>
      <c r="RPF2425" s="111"/>
      <c r="RPG2425" s="111"/>
      <c r="RPH2425" s="111"/>
      <c r="RPI2425" s="111"/>
      <c r="RPJ2425" s="111"/>
      <c r="RPK2425" s="111"/>
      <c r="RPL2425" s="111"/>
      <c r="RPM2425" s="111"/>
      <c r="RPN2425" s="111"/>
      <c r="RPO2425" s="111"/>
      <c r="RPP2425" s="111"/>
      <c r="RPQ2425" s="111"/>
      <c r="RPR2425" s="111"/>
      <c r="RPS2425" s="111"/>
      <c r="RPT2425" s="111"/>
      <c r="RPU2425" s="111"/>
      <c r="RPV2425" s="111"/>
      <c r="RPW2425" s="111"/>
      <c r="RPX2425" s="111"/>
      <c r="RPY2425" s="111"/>
      <c r="RPZ2425" s="111"/>
      <c r="RQA2425" s="111"/>
      <c r="RQB2425" s="111"/>
      <c r="RQC2425" s="111"/>
      <c r="RQD2425" s="111"/>
      <c r="RQE2425" s="111"/>
      <c r="RQF2425" s="111"/>
      <c r="RQG2425" s="111"/>
      <c r="RQH2425" s="111"/>
      <c r="RQI2425" s="111"/>
      <c r="RQJ2425" s="111"/>
      <c r="RQK2425" s="111"/>
      <c r="RQL2425" s="111"/>
      <c r="RQM2425" s="111"/>
      <c r="RQN2425" s="111"/>
      <c r="RQO2425" s="111"/>
      <c r="RQP2425" s="111"/>
      <c r="RQQ2425" s="111"/>
      <c r="RQR2425" s="111"/>
      <c r="RQS2425" s="111"/>
      <c r="RQT2425" s="111"/>
      <c r="RQU2425" s="111"/>
      <c r="RQV2425" s="111"/>
      <c r="RQW2425" s="111"/>
      <c r="RQX2425" s="111"/>
      <c r="RQY2425" s="111"/>
      <c r="RQZ2425" s="111"/>
      <c r="RRA2425" s="111"/>
      <c r="RRB2425" s="111"/>
      <c r="RRC2425" s="111"/>
      <c r="RRD2425" s="111"/>
      <c r="RRE2425" s="111"/>
      <c r="RRF2425" s="111"/>
      <c r="RRG2425" s="111"/>
      <c r="RRH2425" s="111"/>
      <c r="RRI2425" s="111"/>
      <c r="RRJ2425" s="111"/>
      <c r="RRK2425" s="111"/>
      <c r="RRL2425" s="111"/>
      <c r="RRM2425" s="111"/>
      <c r="RRN2425" s="111"/>
      <c r="RRO2425" s="111"/>
      <c r="RRP2425" s="111"/>
      <c r="RRQ2425" s="111"/>
      <c r="RRR2425" s="111"/>
      <c r="RRS2425" s="111"/>
      <c r="RRT2425" s="111"/>
      <c r="RRU2425" s="111"/>
      <c r="RRV2425" s="111"/>
      <c r="RRW2425" s="111"/>
      <c r="RRX2425" s="111"/>
      <c r="RRY2425" s="111"/>
      <c r="RRZ2425" s="111"/>
      <c r="RSA2425" s="111"/>
      <c r="RSB2425" s="111"/>
      <c r="RSC2425" s="111"/>
      <c r="RSD2425" s="111"/>
      <c r="RSE2425" s="111"/>
      <c r="RSF2425" s="111"/>
      <c r="RSG2425" s="111"/>
      <c r="RSH2425" s="111"/>
      <c r="RSI2425" s="111"/>
      <c r="RSJ2425" s="111"/>
      <c r="RSK2425" s="111"/>
      <c r="RSL2425" s="111"/>
      <c r="RSM2425" s="111"/>
      <c r="RSN2425" s="111"/>
      <c r="RSO2425" s="111"/>
      <c r="RSP2425" s="111"/>
      <c r="RSQ2425" s="111"/>
      <c r="RSR2425" s="111"/>
      <c r="RSS2425" s="111"/>
      <c r="RST2425" s="111"/>
      <c r="RSU2425" s="111"/>
      <c r="RSV2425" s="111"/>
      <c r="RSW2425" s="111"/>
      <c r="RSX2425" s="111"/>
      <c r="RSY2425" s="111"/>
      <c r="RSZ2425" s="111"/>
      <c r="RTA2425" s="111"/>
      <c r="RTB2425" s="111"/>
      <c r="RTC2425" s="111"/>
      <c r="RTD2425" s="111"/>
      <c r="RTE2425" s="111"/>
      <c r="RTF2425" s="111"/>
      <c r="RTG2425" s="111"/>
      <c r="RTH2425" s="111"/>
      <c r="RTI2425" s="111"/>
      <c r="RTJ2425" s="111"/>
      <c r="RTK2425" s="111"/>
      <c r="RTL2425" s="111"/>
      <c r="RTM2425" s="111"/>
      <c r="RTN2425" s="111"/>
      <c r="RTO2425" s="111"/>
      <c r="RTP2425" s="111"/>
      <c r="RTQ2425" s="111"/>
      <c r="RTR2425" s="111"/>
      <c r="RTS2425" s="111"/>
      <c r="RTT2425" s="111"/>
      <c r="RTU2425" s="111"/>
      <c r="RTV2425" s="111"/>
      <c r="RTW2425" s="111"/>
      <c r="RTX2425" s="111"/>
      <c r="RTY2425" s="111"/>
      <c r="RTZ2425" s="111"/>
      <c r="RUA2425" s="111"/>
      <c r="RUB2425" s="111"/>
      <c r="RUC2425" s="111"/>
      <c r="RUD2425" s="111"/>
      <c r="RUE2425" s="111"/>
      <c r="RUF2425" s="111"/>
      <c r="RUG2425" s="111"/>
      <c r="RUH2425" s="111"/>
      <c r="RUI2425" s="111"/>
      <c r="RUJ2425" s="111"/>
      <c r="RUK2425" s="111"/>
      <c r="RUL2425" s="111"/>
      <c r="RUM2425" s="111"/>
      <c r="RUN2425" s="111"/>
      <c r="RUO2425" s="111"/>
      <c r="RUP2425" s="111"/>
      <c r="RUQ2425" s="111"/>
      <c r="RUR2425" s="111"/>
      <c r="RUS2425" s="111"/>
      <c r="RUT2425" s="111"/>
      <c r="RUU2425" s="111"/>
      <c r="RUV2425" s="111"/>
      <c r="RUW2425" s="111"/>
      <c r="RUX2425" s="111"/>
      <c r="RUY2425" s="111"/>
      <c r="RUZ2425" s="111"/>
      <c r="RVA2425" s="111"/>
      <c r="RVB2425" s="111"/>
      <c r="RVC2425" s="111"/>
      <c r="RVD2425" s="111"/>
      <c r="RVE2425" s="111"/>
      <c r="RVF2425" s="111"/>
      <c r="RVG2425" s="111"/>
      <c r="RVH2425" s="111"/>
      <c r="RVI2425" s="111"/>
      <c r="RVJ2425" s="111"/>
      <c r="RVK2425" s="111"/>
      <c r="RVL2425" s="111"/>
      <c r="RVM2425" s="111"/>
      <c r="RVN2425" s="111"/>
      <c r="RVO2425" s="111"/>
      <c r="RVP2425" s="111"/>
      <c r="RVQ2425" s="111"/>
      <c r="RVR2425" s="111"/>
      <c r="RVS2425" s="111"/>
      <c r="RVT2425" s="111"/>
      <c r="RVU2425" s="111"/>
      <c r="RVV2425" s="111"/>
      <c r="RVW2425" s="111"/>
      <c r="RVX2425" s="111"/>
      <c r="RVY2425" s="111"/>
      <c r="RVZ2425" s="111"/>
      <c r="RWA2425" s="111"/>
      <c r="RWB2425" s="111"/>
      <c r="RWC2425" s="111"/>
      <c r="RWD2425" s="111"/>
      <c r="RWE2425" s="111"/>
      <c r="RWF2425" s="111"/>
      <c r="RWG2425" s="111"/>
      <c r="RWH2425" s="111"/>
      <c r="RWI2425" s="111"/>
      <c r="RWJ2425" s="111"/>
      <c r="RWK2425" s="111"/>
      <c r="RWL2425" s="111"/>
      <c r="RWM2425" s="111"/>
      <c r="RWN2425" s="111"/>
      <c r="RWO2425" s="111"/>
      <c r="RWP2425" s="111"/>
      <c r="RWQ2425" s="111"/>
      <c r="RWR2425" s="111"/>
      <c r="RWS2425" s="111"/>
      <c r="RWT2425" s="111"/>
      <c r="RWU2425" s="111"/>
      <c r="RWV2425" s="111"/>
      <c r="RWW2425" s="111"/>
      <c r="RWX2425" s="111"/>
      <c r="RWY2425" s="111"/>
      <c r="RWZ2425" s="111"/>
      <c r="RXA2425" s="111"/>
      <c r="RXB2425" s="111"/>
      <c r="RXC2425" s="111"/>
      <c r="RXD2425" s="111"/>
      <c r="RXE2425" s="111"/>
      <c r="RXF2425" s="111"/>
      <c r="RXG2425" s="111"/>
      <c r="RXH2425" s="111"/>
      <c r="RXI2425" s="111"/>
      <c r="RXJ2425" s="111"/>
      <c r="RXK2425" s="111"/>
      <c r="RXL2425" s="111"/>
      <c r="RXM2425" s="111"/>
      <c r="RXN2425" s="111"/>
      <c r="RXO2425" s="111"/>
      <c r="RXP2425" s="111"/>
      <c r="RXQ2425" s="111"/>
      <c r="RXR2425" s="111"/>
      <c r="RXS2425" s="111"/>
      <c r="RXT2425" s="111"/>
      <c r="RXU2425" s="111"/>
      <c r="RXV2425" s="111"/>
      <c r="RXW2425" s="111"/>
      <c r="RXX2425" s="111"/>
      <c r="RXY2425" s="111"/>
      <c r="RXZ2425" s="111"/>
      <c r="RYA2425" s="111"/>
      <c r="RYB2425" s="111"/>
      <c r="RYC2425" s="111"/>
      <c r="RYD2425" s="111"/>
      <c r="RYE2425" s="111"/>
      <c r="RYF2425" s="111"/>
      <c r="RYG2425" s="111"/>
      <c r="RYH2425" s="111"/>
      <c r="RYI2425" s="111"/>
      <c r="RYJ2425" s="111"/>
      <c r="RYK2425" s="111"/>
      <c r="RYL2425" s="111"/>
      <c r="RYM2425" s="111"/>
      <c r="RYN2425" s="111"/>
      <c r="RYO2425" s="111"/>
      <c r="RYP2425" s="111"/>
      <c r="RYQ2425" s="111"/>
      <c r="RYR2425" s="111"/>
      <c r="RYS2425" s="111"/>
      <c r="RYT2425" s="111"/>
      <c r="RYU2425" s="111"/>
      <c r="RYV2425" s="111"/>
      <c r="RYW2425" s="111"/>
      <c r="RYX2425" s="111"/>
      <c r="RYY2425" s="111"/>
      <c r="RYZ2425" s="111"/>
      <c r="RZA2425" s="111"/>
      <c r="RZB2425" s="111"/>
      <c r="RZC2425" s="111"/>
      <c r="RZD2425" s="111"/>
      <c r="RZE2425" s="111"/>
      <c r="RZF2425" s="111"/>
      <c r="RZG2425" s="111"/>
      <c r="RZH2425" s="111"/>
      <c r="RZI2425" s="111"/>
      <c r="RZJ2425" s="111"/>
      <c r="RZK2425" s="111"/>
      <c r="RZL2425" s="111"/>
      <c r="RZM2425" s="111"/>
      <c r="RZN2425" s="111"/>
      <c r="RZO2425" s="111"/>
      <c r="RZP2425" s="111"/>
      <c r="RZQ2425" s="111"/>
      <c r="RZR2425" s="111"/>
      <c r="RZS2425" s="111"/>
      <c r="RZT2425" s="111"/>
      <c r="RZU2425" s="111"/>
      <c r="RZV2425" s="111"/>
      <c r="RZW2425" s="111"/>
      <c r="RZX2425" s="111"/>
      <c r="RZY2425" s="111"/>
      <c r="RZZ2425" s="111"/>
      <c r="SAA2425" s="111"/>
      <c r="SAB2425" s="111"/>
      <c r="SAC2425" s="111"/>
      <c r="SAD2425" s="111"/>
      <c r="SAE2425" s="111"/>
      <c r="SAF2425" s="111"/>
      <c r="SAG2425" s="111"/>
      <c r="SAH2425" s="111"/>
      <c r="SAI2425" s="111"/>
      <c r="SAJ2425" s="111"/>
      <c r="SAK2425" s="111"/>
      <c r="SAL2425" s="111"/>
      <c r="SAM2425" s="111"/>
      <c r="SAN2425" s="111"/>
      <c r="SAO2425" s="111"/>
      <c r="SAP2425" s="111"/>
      <c r="SAQ2425" s="111"/>
      <c r="SAR2425" s="111"/>
      <c r="SAS2425" s="111"/>
      <c r="SAT2425" s="111"/>
      <c r="SAU2425" s="111"/>
      <c r="SAV2425" s="111"/>
      <c r="SAW2425" s="111"/>
      <c r="SAX2425" s="111"/>
      <c r="SAY2425" s="111"/>
      <c r="SAZ2425" s="111"/>
      <c r="SBA2425" s="111"/>
      <c r="SBB2425" s="111"/>
      <c r="SBC2425" s="111"/>
      <c r="SBD2425" s="111"/>
      <c r="SBE2425" s="111"/>
      <c r="SBF2425" s="111"/>
      <c r="SBG2425" s="111"/>
      <c r="SBH2425" s="111"/>
      <c r="SBI2425" s="111"/>
      <c r="SBJ2425" s="111"/>
      <c r="SBK2425" s="111"/>
      <c r="SBL2425" s="111"/>
      <c r="SBM2425" s="111"/>
      <c r="SBN2425" s="111"/>
      <c r="SBO2425" s="111"/>
      <c r="SBP2425" s="111"/>
      <c r="SBQ2425" s="111"/>
      <c r="SBR2425" s="111"/>
      <c r="SBS2425" s="111"/>
      <c r="SBT2425" s="111"/>
      <c r="SBU2425" s="111"/>
      <c r="SBV2425" s="111"/>
      <c r="SBW2425" s="111"/>
      <c r="SBX2425" s="111"/>
      <c r="SBY2425" s="111"/>
      <c r="SBZ2425" s="111"/>
      <c r="SCA2425" s="111"/>
      <c r="SCB2425" s="111"/>
      <c r="SCC2425" s="111"/>
      <c r="SCD2425" s="111"/>
      <c r="SCE2425" s="111"/>
      <c r="SCF2425" s="111"/>
      <c r="SCG2425" s="111"/>
      <c r="SCH2425" s="111"/>
      <c r="SCI2425" s="111"/>
      <c r="SCJ2425" s="111"/>
      <c r="SCK2425" s="111"/>
      <c r="SCL2425" s="111"/>
      <c r="SCM2425" s="111"/>
      <c r="SCN2425" s="111"/>
      <c r="SCO2425" s="111"/>
      <c r="SCP2425" s="111"/>
      <c r="SCQ2425" s="111"/>
      <c r="SCR2425" s="111"/>
      <c r="SCS2425" s="111"/>
      <c r="SCT2425" s="111"/>
      <c r="SCU2425" s="111"/>
      <c r="SCV2425" s="111"/>
      <c r="SCW2425" s="111"/>
      <c r="SCX2425" s="111"/>
      <c r="SCY2425" s="111"/>
      <c r="SCZ2425" s="111"/>
      <c r="SDA2425" s="111"/>
      <c r="SDB2425" s="111"/>
      <c r="SDC2425" s="111"/>
      <c r="SDD2425" s="111"/>
      <c r="SDE2425" s="111"/>
      <c r="SDF2425" s="111"/>
      <c r="SDG2425" s="111"/>
      <c r="SDH2425" s="111"/>
      <c r="SDI2425" s="111"/>
      <c r="SDJ2425" s="111"/>
      <c r="SDK2425" s="111"/>
      <c r="SDL2425" s="111"/>
      <c r="SDM2425" s="111"/>
      <c r="SDN2425" s="111"/>
      <c r="SDO2425" s="111"/>
      <c r="SDP2425" s="111"/>
      <c r="SDQ2425" s="111"/>
      <c r="SDR2425" s="111"/>
      <c r="SDS2425" s="111"/>
      <c r="SDT2425" s="111"/>
      <c r="SDU2425" s="111"/>
      <c r="SDV2425" s="111"/>
      <c r="SDW2425" s="111"/>
      <c r="SDX2425" s="111"/>
      <c r="SDY2425" s="111"/>
      <c r="SDZ2425" s="111"/>
      <c r="SEA2425" s="111"/>
      <c r="SEB2425" s="111"/>
      <c r="SEC2425" s="111"/>
      <c r="SED2425" s="111"/>
      <c r="SEE2425" s="111"/>
      <c r="SEF2425" s="111"/>
      <c r="SEG2425" s="111"/>
      <c r="SEH2425" s="111"/>
      <c r="SEI2425" s="111"/>
      <c r="SEJ2425" s="111"/>
      <c r="SEK2425" s="111"/>
      <c r="SEL2425" s="111"/>
      <c r="SEM2425" s="111"/>
      <c r="SEN2425" s="111"/>
      <c r="SEO2425" s="111"/>
      <c r="SEP2425" s="111"/>
      <c r="SEQ2425" s="111"/>
      <c r="SER2425" s="111"/>
      <c r="SES2425" s="111"/>
      <c r="SET2425" s="111"/>
      <c r="SEU2425" s="111"/>
      <c r="SEV2425" s="111"/>
      <c r="SEW2425" s="111"/>
      <c r="SEX2425" s="111"/>
      <c r="SEY2425" s="111"/>
      <c r="SEZ2425" s="111"/>
      <c r="SFA2425" s="111"/>
      <c r="SFB2425" s="111"/>
      <c r="SFC2425" s="111"/>
      <c r="SFD2425" s="111"/>
      <c r="SFE2425" s="111"/>
      <c r="SFF2425" s="111"/>
      <c r="SFG2425" s="111"/>
      <c r="SFH2425" s="111"/>
      <c r="SFI2425" s="111"/>
      <c r="SFJ2425" s="111"/>
      <c r="SFK2425" s="111"/>
      <c r="SFL2425" s="111"/>
      <c r="SFM2425" s="111"/>
      <c r="SFN2425" s="111"/>
      <c r="SFO2425" s="111"/>
      <c r="SFP2425" s="111"/>
      <c r="SFQ2425" s="111"/>
      <c r="SFR2425" s="111"/>
      <c r="SFS2425" s="111"/>
      <c r="SFT2425" s="111"/>
      <c r="SFU2425" s="111"/>
      <c r="SFV2425" s="111"/>
      <c r="SFW2425" s="111"/>
      <c r="SFX2425" s="111"/>
      <c r="SFY2425" s="111"/>
      <c r="SFZ2425" s="111"/>
      <c r="SGA2425" s="111"/>
      <c r="SGB2425" s="111"/>
      <c r="SGC2425" s="111"/>
      <c r="SGD2425" s="111"/>
      <c r="SGE2425" s="111"/>
      <c r="SGF2425" s="111"/>
      <c r="SGG2425" s="111"/>
      <c r="SGH2425" s="111"/>
      <c r="SGI2425" s="111"/>
      <c r="SGJ2425" s="111"/>
      <c r="SGK2425" s="111"/>
      <c r="SGL2425" s="111"/>
      <c r="SGM2425" s="111"/>
      <c r="SGN2425" s="111"/>
      <c r="SGO2425" s="111"/>
      <c r="SGP2425" s="111"/>
      <c r="SGQ2425" s="111"/>
      <c r="SGR2425" s="111"/>
      <c r="SGS2425" s="111"/>
      <c r="SGT2425" s="111"/>
      <c r="SGU2425" s="111"/>
      <c r="SGV2425" s="111"/>
      <c r="SGW2425" s="111"/>
      <c r="SGX2425" s="111"/>
      <c r="SGY2425" s="111"/>
      <c r="SGZ2425" s="111"/>
      <c r="SHA2425" s="111"/>
      <c r="SHB2425" s="111"/>
      <c r="SHC2425" s="111"/>
      <c r="SHD2425" s="111"/>
      <c r="SHE2425" s="111"/>
      <c r="SHF2425" s="111"/>
      <c r="SHG2425" s="111"/>
      <c r="SHH2425" s="111"/>
      <c r="SHI2425" s="111"/>
      <c r="SHJ2425" s="111"/>
      <c r="SHK2425" s="111"/>
      <c r="SHL2425" s="111"/>
      <c r="SHM2425" s="111"/>
      <c r="SHN2425" s="111"/>
      <c r="SHO2425" s="111"/>
      <c r="SHP2425" s="111"/>
      <c r="SHQ2425" s="111"/>
      <c r="SHR2425" s="111"/>
      <c r="SHS2425" s="111"/>
      <c r="SHT2425" s="111"/>
      <c r="SHU2425" s="111"/>
      <c r="SHV2425" s="111"/>
      <c r="SHW2425" s="111"/>
      <c r="SHX2425" s="111"/>
      <c r="SHY2425" s="111"/>
      <c r="SHZ2425" s="111"/>
      <c r="SIA2425" s="111"/>
      <c r="SIB2425" s="111"/>
      <c r="SIC2425" s="111"/>
      <c r="SID2425" s="111"/>
      <c r="SIE2425" s="111"/>
      <c r="SIF2425" s="111"/>
      <c r="SIG2425" s="111"/>
      <c r="SIH2425" s="111"/>
      <c r="SII2425" s="111"/>
      <c r="SIJ2425" s="111"/>
      <c r="SIK2425" s="111"/>
      <c r="SIL2425" s="111"/>
      <c r="SIM2425" s="111"/>
      <c r="SIN2425" s="111"/>
      <c r="SIO2425" s="111"/>
      <c r="SIP2425" s="111"/>
      <c r="SIQ2425" s="111"/>
      <c r="SIR2425" s="111"/>
      <c r="SIS2425" s="111"/>
      <c r="SIT2425" s="111"/>
      <c r="SIU2425" s="111"/>
      <c r="SIV2425" s="111"/>
      <c r="SIW2425" s="111"/>
      <c r="SIX2425" s="111"/>
      <c r="SIY2425" s="111"/>
      <c r="SIZ2425" s="111"/>
      <c r="SJA2425" s="111"/>
      <c r="SJB2425" s="111"/>
      <c r="SJC2425" s="111"/>
      <c r="SJD2425" s="111"/>
      <c r="SJE2425" s="111"/>
      <c r="SJF2425" s="111"/>
      <c r="SJG2425" s="111"/>
      <c r="SJH2425" s="111"/>
      <c r="SJI2425" s="111"/>
      <c r="SJJ2425" s="111"/>
      <c r="SJK2425" s="111"/>
      <c r="SJL2425" s="111"/>
      <c r="SJM2425" s="111"/>
      <c r="SJN2425" s="111"/>
      <c r="SJO2425" s="111"/>
      <c r="SJP2425" s="111"/>
      <c r="SJQ2425" s="111"/>
      <c r="SJR2425" s="111"/>
      <c r="SJS2425" s="111"/>
      <c r="SJT2425" s="111"/>
      <c r="SJU2425" s="111"/>
      <c r="SJV2425" s="111"/>
      <c r="SJW2425" s="111"/>
      <c r="SJX2425" s="111"/>
      <c r="SJY2425" s="111"/>
      <c r="SJZ2425" s="111"/>
      <c r="SKA2425" s="111"/>
      <c r="SKB2425" s="111"/>
      <c r="SKC2425" s="111"/>
      <c r="SKD2425" s="111"/>
      <c r="SKE2425" s="111"/>
      <c r="SKF2425" s="111"/>
      <c r="SKG2425" s="111"/>
      <c r="SKH2425" s="111"/>
      <c r="SKI2425" s="111"/>
      <c r="SKJ2425" s="111"/>
      <c r="SKK2425" s="111"/>
      <c r="SKL2425" s="111"/>
      <c r="SKM2425" s="111"/>
      <c r="SKN2425" s="111"/>
      <c r="SKO2425" s="111"/>
      <c r="SKP2425" s="111"/>
      <c r="SKQ2425" s="111"/>
      <c r="SKR2425" s="111"/>
      <c r="SKS2425" s="111"/>
      <c r="SKT2425" s="111"/>
      <c r="SKU2425" s="111"/>
      <c r="SKV2425" s="111"/>
      <c r="SKW2425" s="111"/>
      <c r="SKX2425" s="111"/>
      <c r="SKY2425" s="111"/>
      <c r="SKZ2425" s="111"/>
      <c r="SLA2425" s="111"/>
      <c r="SLB2425" s="111"/>
      <c r="SLC2425" s="111"/>
      <c r="SLD2425" s="111"/>
      <c r="SLE2425" s="111"/>
      <c r="SLF2425" s="111"/>
      <c r="SLG2425" s="111"/>
      <c r="SLH2425" s="111"/>
      <c r="SLI2425" s="111"/>
      <c r="SLJ2425" s="111"/>
      <c r="SLK2425" s="111"/>
      <c r="SLL2425" s="111"/>
      <c r="SLM2425" s="111"/>
      <c r="SLN2425" s="111"/>
      <c r="SLO2425" s="111"/>
      <c r="SLP2425" s="111"/>
      <c r="SLQ2425" s="111"/>
      <c r="SLR2425" s="111"/>
      <c r="SLS2425" s="111"/>
      <c r="SLT2425" s="111"/>
      <c r="SLU2425" s="111"/>
      <c r="SLV2425" s="111"/>
      <c r="SLW2425" s="111"/>
      <c r="SLX2425" s="111"/>
      <c r="SLY2425" s="111"/>
      <c r="SLZ2425" s="111"/>
      <c r="SMA2425" s="111"/>
      <c r="SMB2425" s="111"/>
      <c r="SMC2425" s="111"/>
      <c r="SMD2425" s="111"/>
      <c r="SME2425" s="111"/>
      <c r="SMF2425" s="111"/>
      <c r="SMG2425" s="111"/>
      <c r="SMH2425" s="111"/>
      <c r="SMI2425" s="111"/>
      <c r="SMJ2425" s="111"/>
      <c r="SMK2425" s="111"/>
      <c r="SML2425" s="111"/>
      <c r="SMM2425" s="111"/>
      <c r="SMN2425" s="111"/>
      <c r="SMO2425" s="111"/>
      <c r="SMP2425" s="111"/>
      <c r="SMQ2425" s="111"/>
      <c r="SMR2425" s="111"/>
      <c r="SMS2425" s="111"/>
      <c r="SMT2425" s="111"/>
      <c r="SMU2425" s="111"/>
      <c r="SMV2425" s="111"/>
      <c r="SMW2425" s="111"/>
      <c r="SMX2425" s="111"/>
      <c r="SMY2425" s="111"/>
      <c r="SMZ2425" s="111"/>
      <c r="SNA2425" s="111"/>
      <c r="SNB2425" s="111"/>
      <c r="SNC2425" s="111"/>
      <c r="SND2425" s="111"/>
      <c r="SNE2425" s="111"/>
      <c r="SNF2425" s="111"/>
      <c r="SNG2425" s="111"/>
      <c r="SNH2425" s="111"/>
      <c r="SNI2425" s="111"/>
      <c r="SNJ2425" s="111"/>
      <c r="SNK2425" s="111"/>
      <c r="SNL2425" s="111"/>
      <c r="SNM2425" s="111"/>
      <c r="SNN2425" s="111"/>
      <c r="SNO2425" s="111"/>
      <c r="SNP2425" s="111"/>
      <c r="SNQ2425" s="111"/>
      <c r="SNR2425" s="111"/>
      <c r="SNS2425" s="111"/>
      <c r="SNT2425" s="111"/>
      <c r="SNU2425" s="111"/>
      <c r="SNV2425" s="111"/>
      <c r="SNW2425" s="111"/>
      <c r="SNX2425" s="111"/>
      <c r="SNY2425" s="111"/>
      <c r="SNZ2425" s="111"/>
      <c r="SOA2425" s="111"/>
      <c r="SOB2425" s="111"/>
      <c r="SOC2425" s="111"/>
      <c r="SOD2425" s="111"/>
      <c r="SOE2425" s="111"/>
      <c r="SOF2425" s="111"/>
      <c r="SOG2425" s="111"/>
      <c r="SOH2425" s="111"/>
      <c r="SOI2425" s="111"/>
      <c r="SOJ2425" s="111"/>
      <c r="SOK2425" s="111"/>
      <c r="SOL2425" s="111"/>
      <c r="SOM2425" s="111"/>
      <c r="SON2425" s="111"/>
      <c r="SOO2425" s="111"/>
      <c r="SOP2425" s="111"/>
      <c r="SOQ2425" s="111"/>
      <c r="SOR2425" s="111"/>
      <c r="SOS2425" s="111"/>
      <c r="SOT2425" s="111"/>
      <c r="SOU2425" s="111"/>
      <c r="SOV2425" s="111"/>
      <c r="SOW2425" s="111"/>
      <c r="SOX2425" s="111"/>
      <c r="SOY2425" s="111"/>
      <c r="SOZ2425" s="111"/>
      <c r="SPA2425" s="111"/>
      <c r="SPB2425" s="111"/>
      <c r="SPC2425" s="111"/>
      <c r="SPD2425" s="111"/>
      <c r="SPE2425" s="111"/>
      <c r="SPF2425" s="111"/>
      <c r="SPG2425" s="111"/>
      <c r="SPH2425" s="111"/>
      <c r="SPI2425" s="111"/>
      <c r="SPJ2425" s="111"/>
      <c r="SPK2425" s="111"/>
      <c r="SPL2425" s="111"/>
      <c r="SPM2425" s="111"/>
      <c r="SPN2425" s="111"/>
      <c r="SPO2425" s="111"/>
      <c r="SPP2425" s="111"/>
      <c r="SPQ2425" s="111"/>
      <c r="SPR2425" s="111"/>
      <c r="SPS2425" s="111"/>
      <c r="SPT2425" s="111"/>
      <c r="SPU2425" s="111"/>
      <c r="SPV2425" s="111"/>
      <c r="SPW2425" s="111"/>
      <c r="SPX2425" s="111"/>
      <c r="SPY2425" s="111"/>
      <c r="SPZ2425" s="111"/>
      <c r="SQA2425" s="111"/>
      <c r="SQB2425" s="111"/>
      <c r="SQC2425" s="111"/>
      <c r="SQD2425" s="111"/>
      <c r="SQE2425" s="111"/>
      <c r="SQF2425" s="111"/>
      <c r="SQG2425" s="111"/>
      <c r="SQH2425" s="111"/>
      <c r="SQI2425" s="111"/>
      <c r="SQJ2425" s="111"/>
      <c r="SQK2425" s="111"/>
      <c r="SQL2425" s="111"/>
      <c r="SQM2425" s="111"/>
      <c r="SQN2425" s="111"/>
      <c r="SQO2425" s="111"/>
      <c r="SQP2425" s="111"/>
      <c r="SQQ2425" s="111"/>
      <c r="SQR2425" s="111"/>
      <c r="SQS2425" s="111"/>
      <c r="SQT2425" s="111"/>
      <c r="SQU2425" s="111"/>
      <c r="SQV2425" s="111"/>
      <c r="SQW2425" s="111"/>
      <c r="SQX2425" s="111"/>
      <c r="SQY2425" s="111"/>
      <c r="SQZ2425" s="111"/>
      <c r="SRA2425" s="111"/>
      <c r="SRB2425" s="111"/>
      <c r="SRC2425" s="111"/>
      <c r="SRD2425" s="111"/>
      <c r="SRE2425" s="111"/>
      <c r="SRF2425" s="111"/>
      <c r="SRG2425" s="111"/>
      <c r="SRH2425" s="111"/>
      <c r="SRI2425" s="111"/>
      <c r="SRJ2425" s="111"/>
      <c r="SRK2425" s="111"/>
      <c r="SRL2425" s="111"/>
      <c r="SRM2425" s="111"/>
      <c r="SRN2425" s="111"/>
      <c r="SRO2425" s="111"/>
      <c r="SRP2425" s="111"/>
      <c r="SRQ2425" s="111"/>
      <c r="SRR2425" s="111"/>
      <c r="SRS2425" s="111"/>
      <c r="SRT2425" s="111"/>
      <c r="SRU2425" s="111"/>
      <c r="SRV2425" s="111"/>
      <c r="SRW2425" s="111"/>
      <c r="SRX2425" s="111"/>
      <c r="SRY2425" s="111"/>
      <c r="SRZ2425" s="111"/>
      <c r="SSA2425" s="111"/>
      <c r="SSB2425" s="111"/>
      <c r="SSC2425" s="111"/>
      <c r="SSD2425" s="111"/>
      <c r="SSE2425" s="111"/>
      <c r="SSF2425" s="111"/>
      <c r="SSG2425" s="111"/>
      <c r="SSH2425" s="111"/>
      <c r="SSI2425" s="111"/>
      <c r="SSJ2425" s="111"/>
      <c r="SSK2425" s="111"/>
      <c r="SSL2425" s="111"/>
      <c r="SSM2425" s="111"/>
      <c r="SSN2425" s="111"/>
      <c r="SSO2425" s="111"/>
      <c r="SSP2425" s="111"/>
      <c r="SSQ2425" s="111"/>
      <c r="SSR2425" s="111"/>
      <c r="SSS2425" s="111"/>
      <c r="SST2425" s="111"/>
      <c r="SSU2425" s="111"/>
      <c r="SSV2425" s="111"/>
      <c r="SSW2425" s="111"/>
      <c r="SSX2425" s="111"/>
      <c r="SSY2425" s="111"/>
      <c r="SSZ2425" s="111"/>
      <c r="STA2425" s="111"/>
      <c r="STB2425" s="111"/>
      <c r="STC2425" s="111"/>
      <c r="STD2425" s="111"/>
      <c r="STE2425" s="111"/>
      <c r="STF2425" s="111"/>
      <c r="STG2425" s="111"/>
      <c r="STH2425" s="111"/>
      <c r="STI2425" s="111"/>
      <c r="STJ2425" s="111"/>
      <c r="STK2425" s="111"/>
      <c r="STL2425" s="111"/>
      <c r="STM2425" s="111"/>
      <c r="STN2425" s="111"/>
      <c r="STO2425" s="111"/>
      <c r="STP2425" s="111"/>
      <c r="STQ2425" s="111"/>
      <c r="STR2425" s="111"/>
      <c r="STS2425" s="111"/>
      <c r="STT2425" s="111"/>
      <c r="STU2425" s="111"/>
      <c r="STV2425" s="111"/>
      <c r="STW2425" s="111"/>
      <c r="STX2425" s="111"/>
      <c r="STY2425" s="111"/>
      <c r="STZ2425" s="111"/>
      <c r="SUA2425" s="111"/>
      <c r="SUB2425" s="111"/>
      <c r="SUC2425" s="111"/>
      <c r="SUD2425" s="111"/>
      <c r="SUE2425" s="111"/>
      <c r="SUF2425" s="111"/>
      <c r="SUG2425" s="111"/>
      <c r="SUH2425" s="111"/>
      <c r="SUI2425" s="111"/>
      <c r="SUJ2425" s="111"/>
      <c r="SUK2425" s="111"/>
      <c r="SUL2425" s="111"/>
      <c r="SUM2425" s="111"/>
      <c r="SUN2425" s="111"/>
      <c r="SUO2425" s="111"/>
      <c r="SUP2425" s="111"/>
      <c r="SUQ2425" s="111"/>
      <c r="SUR2425" s="111"/>
      <c r="SUS2425" s="111"/>
      <c r="SUT2425" s="111"/>
      <c r="SUU2425" s="111"/>
      <c r="SUV2425" s="111"/>
      <c r="SUW2425" s="111"/>
      <c r="SUX2425" s="111"/>
      <c r="SUY2425" s="111"/>
      <c r="SUZ2425" s="111"/>
      <c r="SVA2425" s="111"/>
      <c r="SVB2425" s="111"/>
      <c r="SVC2425" s="111"/>
      <c r="SVD2425" s="111"/>
      <c r="SVE2425" s="111"/>
      <c r="SVF2425" s="111"/>
      <c r="SVG2425" s="111"/>
      <c r="SVH2425" s="111"/>
      <c r="SVI2425" s="111"/>
      <c r="SVJ2425" s="111"/>
      <c r="SVK2425" s="111"/>
      <c r="SVL2425" s="111"/>
      <c r="SVM2425" s="111"/>
      <c r="SVN2425" s="111"/>
      <c r="SVO2425" s="111"/>
      <c r="SVP2425" s="111"/>
      <c r="SVQ2425" s="111"/>
      <c r="SVR2425" s="111"/>
      <c r="SVS2425" s="111"/>
      <c r="SVT2425" s="111"/>
      <c r="SVU2425" s="111"/>
      <c r="SVV2425" s="111"/>
      <c r="SVW2425" s="111"/>
      <c r="SVX2425" s="111"/>
      <c r="SVY2425" s="111"/>
      <c r="SVZ2425" s="111"/>
      <c r="SWA2425" s="111"/>
      <c r="SWB2425" s="111"/>
      <c r="SWC2425" s="111"/>
      <c r="SWD2425" s="111"/>
      <c r="SWE2425" s="111"/>
      <c r="SWF2425" s="111"/>
      <c r="SWG2425" s="111"/>
      <c r="SWH2425" s="111"/>
      <c r="SWI2425" s="111"/>
      <c r="SWJ2425" s="111"/>
      <c r="SWK2425" s="111"/>
      <c r="SWL2425" s="111"/>
      <c r="SWM2425" s="111"/>
      <c r="SWN2425" s="111"/>
      <c r="SWO2425" s="111"/>
      <c r="SWP2425" s="111"/>
      <c r="SWQ2425" s="111"/>
      <c r="SWR2425" s="111"/>
      <c r="SWS2425" s="111"/>
      <c r="SWT2425" s="111"/>
      <c r="SWU2425" s="111"/>
      <c r="SWV2425" s="111"/>
      <c r="SWW2425" s="111"/>
      <c r="SWX2425" s="111"/>
      <c r="SWY2425" s="111"/>
      <c r="SWZ2425" s="111"/>
      <c r="SXA2425" s="111"/>
      <c r="SXB2425" s="111"/>
      <c r="SXC2425" s="111"/>
      <c r="SXD2425" s="111"/>
      <c r="SXE2425" s="111"/>
      <c r="SXF2425" s="111"/>
      <c r="SXG2425" s="111"/>
      <c r="SXH2425" s="111"/>
      <c r="SXI2425" s="111"/>
      <c r="SXJ2425" s="111"/>
      <c r="SXK2425" s="111"/>
      <c r="SXL2425" s="111"/>
      <c r="SXM2425" s="111"/>
      <c r="SXN2425" s="111"/>
      <c r="SXO2425" s="111"/>
      <c r="SXP2425" s="111"/>
      <c r="SXQ2425" s="111"/>
      <c r="SXR2425" s="111"/>
      <c r="SXS2425" s="111"/>
      <c r="SXT2425" s="111"/>
      <c r="SXU2425" s="111"/>
      <c r="SXV2425" s="111"/>
      <c r="SXW2425" s="111"/>
      <c r="SXX2425" s="111"/>
      <c r="SXY2425" s="111"/>
      <c r="SXZ2425" s="111"/>
      <c r="SYA2425" s="111"/>
      <c r="SYB2425" s="111"/>
      <c r="SYC2425" s="111"/>
      <c r="SYD2425" s="111"/>
      <c r="SYE2425" s="111"/>
      <c r="SYF2425" s="111"/>
      <c r="SYG2425" s="111"/>
      <c r="SYH2425" s="111"/>
      <c r="SYI2425" s="111"/>
      <c r="SYJ2425" s="111"/>
      <c r="SYK2425" s="111"/>
      <c r="SYL2425" s="111"/>
      <c r="SYM2425" s="111"/>
      <c r="SYN2425" s="111"/>
      <c r="SYO2425" s="111"/>
      <c r="SYP2425" s="111"/>
      <c r="SYQ2425" s="111"/>
      <c r="SYR2425" s="111"/>
      <c r="SYS2425" s="111"/>
      <c r="SYT2425" s="111"/>
      <c r="SYU2425" s="111"/>
      <c r="SYV2425" s="111"/>
      <c r="SYW2425" s="111"/>
      <c r="SYX2425" s="111"/>
      <c r="SYY2425" s="111"/>
      <c r="SYZ2425" s="111"/>
      <c r="SZA2425" s="111"/>
      <c r="SZB2425" s="111"/>
      <c r="SZC2425" s="111"/>
      <c r="SZD2425" s="111"/>
      <c r="SZE2425" s="111"/>
      <c r="SZF2425" s="111"/>
      <c r="SZG2425" s="111"/>
      <c r="SZH2425" s="111"/>
      <c r="SZI2425" s="111"/>
      <c r="SZJ2425" s="111"/>
      <c r="SZK2425" s="111"/>
      <c r="SZL2425" s="111"/>
      <c r="SZM2425" s="111"/>
      <c r="SZN2425" s="111"/>
      <c r="SZO2425" s="111"/>
      <c r="SZP2425" s="111"/>
      <c r="SZQ2425" s="111"/>
      <c r="SZR2425" s="111"/>
      <c r="SZS2425" s="111"/>
      <c r="SZT2425" s="111"/>
      <c r="SZU2425" s="111"/>
      <c r="SZV2425" s="111"/>
      <c r="SZW2425" s="111"/>
      <c r="SZX2425" s="111"/>
      <c r="SZY2425" s="111"/>
      <c r="SZZ2425" s="111"/>
      <c r="TAA2425" s="111"/>
      <c r="TAB2425" s="111"/>
      <c r="TAC2425" s="111"/>
      <c r="TAD2425" s="111"/>
      <c r="TAE2425" s="111"/>
      <c r="TAF2425" s="111"/>
      <c r="TAG2425" s="111"/>
      <c r="TAH2425" s="111"/>
      <c r="TAI2425" s="111"/>
      <c r="TAJ2425" s="111"/>
      <c r="TAK2425" s="111"/>
      <c r="TAL2425" s="111"/>
      <c r="TAM2425" s="111"/>
      <c r="TAN2425" s="111"/>
      <c r="TAO2425" s="111"/>
      <c r="TAP2425" s="111"/>
      <c r="TAQ2425" s="111"/>
      <c r="TAR2425" s="111"/>
      <c r="TAS2425" s="111"/>
      <c r="TAT2425" s="111"/>
      <c r="TAU2425" s="111"/>
      <c r="TAV2425" s="111"/>
      <c r="TAW2425" s="111"/>
      <c r="TAX2425" s="111"/>
      <c r="TAY2425" s="111"/>
      <c r="TAZ2425" s="111"/>
      <c r="TBA2425" s="111"/>
      <c r="TBB2425" s="111"/>
      <c r="TBC2425" s="111"/>
      <c r="TBD2425" s="111"/>
      <c r="TBE2425" s="111"/>
      <c r="TBF2425" s="111"/>
      <c r="TBG2425" s="111"/>
      <c r="TBH2425" s="111"/>
      <c r="TBI2425" s="111"/>
      <c r="TBJ2425" s="111"/>
      <c r="TBK2425" s="111"/>
      <c r="TBL2425" s="111"/>
      <c r="TBM2425" s="111"/>
      <c r="TBN2425" s="111"/>
      <c r="TBO2425" s="111"/>
      <c r="TBP2425" s="111"/>
      <c r="TBQ2425" s="111"/>
      <c r="TBR2425" s="111"/>
      <c r="TBS2425" s="111"/>
      <c r="TBT2425" s="111"/>
      <c r="TBU2425" s="111"/>
      <c r="TBV2425" s="111"/>
      <c r="TBW2425" s="111"/>
      <c r="TBX2425" s="111"/>
      <c r="TBY2425" s="111"/>
      <c r="TBZ2425" s="111"/>
      <c r="TCA2425" s="111"/>
      <c r="TCB2425" s="111"/>
      <c r="TCC2425" s="111"/>
      <c r="TCD2425" s="111"/>
      <c r="TCE2425" s="111"/>
      <c r="TCF2425" s="111"/>
      <c r="TCG2425" s="111"/>
      <c r="TCH2425" s="111"/>
      <c r="TCI2425" s="111"/>
      <c r="TCJ2425" s="111"/>
      <c r="TCK2425" s="111"/>
      <c r="TCL2425" s="111"/>
      <c r="TCM2425" s="111"/>
      <c r="TCN2425" s="111"/>
      <c r="TCO2425" s="111"/>
      <c r="TCP2425" s="111"/>
      <c r="TCQ2425" s="111"/>
      <c r="TCR2425" s="111"/>
      <c r="TCS2425" s="111"/>
      <c r="TCT2425" s="111"/>
      <c r="TCU2425" s="111"/>
      <c r="TCV2425" s="111"/>
      <c r="TCW2425" s="111"/>
      <c r="TCX2425" s="111"/>
      <c r="TCY2425" s="111"/>
      <c r="TCZ2425" s="111"/>
      <c r="TDA2425" s="111"/>
      <c r="TDB2425" s="111"/>
      <c r="TDC2425" s="111"/>
      <c r="TDD2425" s="111"/>
      <c r="TDE2425" s="111"/>
      <c r="TDF2425" s="111"/>
      <c r="TDG2425" s="111"/>
      <c r="TDH2425" s="111"/>
      <c r="TDI2425" s="111"/>
      <c r="TDJ2425" s="111"/>
      <c r="TDK2425" s="111"/>
      <c r="TDL2425" s="111"/>
      <c r="TDM2425" s="111"/>
      <c r="TDN2425" s="111"/>
      <c r="TDO2425" s="111"/>
      <c r="TDP2425" s="111"/>
      <c r="TDQ2425" s="111"/>
      <c r="TDR2425" s="111"/>
      <c r="TDS2425" s="111"/>
      <c r="TDT2425" s="111"/>
      <c r="TDU2425" s="111"/>
      <c r="TDV2425" s="111"/>
      <c r="TDW2425" s="111"/>
      <c r="TDX2425" s="111"/>
      <c r="TDY2425" s="111"/>
      <c r="TDZ2425" s="111"/>
      <c r="TEA2425" s="111"/>
      <c r="TEB2425" s="111"/>
      <c r="TEC2425" s="111"/>
      <c r="TED2425" s="111"/>
      <c r="TEE2425" s="111"/>
      <c r="TEF2425" s="111"/>
      <c r="TEG2425" s="111"/>
      <c r="TEH2425" s="111"/>
      <c r="TEI2425" s="111"/>
      <c r="TEJ2425" s="111"/>
      <c r="TEK2425" s="111"/>
      <c r="TEL2425" s="111"/>
      <c r="TEM2425" s="111"/>
      <c r="TEN2425" s="111"/>
      <c r="TEO2425" s="111"/>
      <c r="TEP2425" s="111"/>
      <c r="TEQ2425" s="111"/>
      <c r="TER2425" s="111"/>
      <c r="TES2425" s="111"/>
      <c r="TET2425" s="111"/>
      <c r="TEU2425" s="111"/>
      <c r="TEV2425" s="111"/>
      <c r="TEW2425" s="111"/>
      <c r="TEX2425" s="111"/>
      <c r="TEY2425" s="111"/>
      <c r="TEZ2425" s="111"/>
      <c r="TFA2425" s="111"/>
      <c r="TFB2425" s="111"/>
      <c r="TFC2425" s="111"/>
      <c r="TFD2425" s="111"/>
      <c r="TFE2425" s="111"/>
      <c r="TFF2425" s="111"/>
      <c r="TFG2425" s="111"/>
      <c r="TFH2425" s="111"/>
      <c r="TFI2425" s="111"/>
      <c r="TFJ2425" s="111"/>
      <c r="TFK2425" s="111"/>
      <c r="TFL2425" s="111"/>
      <c r="TFM2425" s="111"/>
      <c r="TFN2425" s="111"/>
      <c r="TFO2425" s="111"/>
      <c r="TFP2425" s="111"/>
      <c r="TFQ2425" s="111"/>
      <c r="TFR2425" s="111"/>
      <c r="TFS2425" s="111"/>
      <c r="TFT2425" s="111"/>
      <c r="TFU2425" s="111"/>
      <c r="TFV2425" s="111"/>
      <c r="TFW2425" s="111"/>
      <c r="TFX2425" s="111"/>
      <c r="TFY2425" s="111"/>
      <c r="TFZ2425" s="111"/>
      <c r="TGA2425" s="111"/>
      <c r="TGB2425" s="111"/>
      <c r="TGC2425" s="111"/>
      <c r="TGD2425" s="111"/>
      <c r="TGE2425" s="111"/>
      <c r="TGF2425" s="111"/>
      <c r="TGG2425" s="111"/>
      <c r="TGH2425" s="111"/>
      <c r="TGI2425" s="111"/>
      <c r="TGJ2425" s="111"/>
      <c r="TGK2425" s="111"/>
      <c r="TGL2425" s="111"/>
      <c r="TGM2425" s="111"/>
      <c r="TGN2425" s="111"/>
      <c r="TGO2425" s="111"/>
      <c r="TGP2425" s="111"/>
      <c r="TGQ2425" s="111"/>
      <c r="TGR2425" s="111"/>
      <c r="TGS2425" s="111"/>
      <c r="TGT2425" s="111"/>
      <c r="TGU2425" s="111"/>
      <c r="TGV2425" s="111"/>
      <c r="TGW2425" s="111"/>
      <c r="TGX2425" s="111"/>
      <c r="TGY2425" s="111"/>
      <c r="TGZ2425" s="111"/>
      <c r="THA2425" s="111"/>
      <c r="THB2425" s="111"/>
      <c r="THC2425" s="111"/>
      <c r="THD2425" s="111"/>
      <c r="THE2425" s="111"/>
      <c r="THF2425" s="111"/>
      <c r="THG2425" s="111"/>
      <c r="THH2425" s="111"/>
      <c r="THI2425" s="111"/>
      <c r="THJ2425" s="111"/>
      <c r="THK2425" s="111"/>
      <c r="THL2425" s="111"/>
      <c r="THM2425" s="111"/>
      <c r="THN2425" s="111"/>
      <c r="THO2425" s="111"/>
      <c r="THP2425" s="111"/>
      <c r="THQ2425" s="111"/>
      <c r="THR2425" s="111"/>
      <c r="THS2425" s="111"/>
      <c r="THT2425" s="111"/>
      <c r="THU2425" s="111"/>
      <c r="THV2425" s="111"/>
      <c r="THW2425" s="111"/>
      <c r="THX2425" s="111"/>
      <c r="THY2425" s="111"/>
      <c r="THZ2425" s="111"/>
      <c r="TIA2425" s="111"/>
      <c r="TIB2425" s="111"/>
      <c r="TIC2425" s="111"/>
      <c r="TID2425" s="111"/>
      <c r="TIE2425" s="111"/>
      <c r="TIF2425" s="111"/>
      <c r="TIG2425" s="111"/>
      <c r="TIH2425" s="111"/>
      <c r="TII2425" s="111"/>
      <c r="TIJ2425" s="111"/>
      <c r="TIK2425" s="111"/>
      <c r="TIL2425" s="111"/>
      <c r="TIM2425" s="111"/>
      <c r="TIN2425" s="111"/>
      <c r="TIO2425" s="111"/>
      <c r="TIP2425" s="111"/>
      <c r="TIQ2425" s="111"/>
      <c r="TIR2425" s="111"/>
      <c r="TIS2425" s="111"/>
      <c r="TIT2425" s="111"/>
      <c r="TIU2425" s="111"/>
      <c r="TIV2425" s="111"/>
      <c r="TIW2425" s="111"/>
      <c r="TIX2425" s="111"/>
      <c r="TIY2425" s="111"/>
      <c r="TIZ2425" s="111"/>
      <c r="TJA2425" s="111"/>
      <c r="TJB2425" s="111"/>
      <c r="TJC2425" s="111"/>
      <c r="TJD2425" s="111"/>
      <c r="TJE2425" s="111"/>
      <c r="TJF2425" s="111"/>
      <c r="TJG2425" s="111"/>
      <c r="TJH2425" s="111"/>
      <c r="TJI2425" s="111"/>
      <c r="TJJ2425" s="111"/>
      <c r="TJK2425" s="111"/>
      <c r="TJL2425" s="111"/>
      <c r="TJM2425" s="111"/>
      <c r="TJN2425" s="111"/>
      <c r="TJO2425" s="111"/>
      <c r="TJP2425" s="111"/>
      <c r="TJQ2425" s="111"/>
      <c r="TJR2425" s="111"/>
      <c r="TJS2425" s="111"/>
      <c r="TJT2425" s="111"/>
      <c r="TJU2425" s="111"/>
      <c r="TJV2425" s="111"/>
      <c r="TJW2425" s="111"/>
      <c r="TJX2425" s="111"/>
      <c r="TJY2425" s="111"/>
      <c r="TJZ2425" s="111"/>
      <c r="TKA2425" s="111"/>
      <c r="TKB2425" s="111"/>
      <c r="TKC2425" s="111"/>
      <c r="TKD2425" s="111"/>
      <c r="TKE2425" s="111"/>
      <c r="TKF2425" s="111"/>
      <c r="TKG2425" s="111"/>
      <c r="TKH2425" s="111"/>
      <c r="TKI2425" s="111"/>
      <c r="TKJ2425" s="111"/>
      <c r="TKK2425" s="111"/>
      <c r="TKL2425" s="111"/>
      <c r="TKM2425" s="111"/>
      <c r="TKN2425" s="111"/>
      <c r="TKO2425" s="111"/>
      <c r="TKP2425" s="111"/>
      <c r="TKQ2425" s="111"/>
      <c r="TKR2425" s="111"/>
      <c r="TKS2425" s="111"/>
      <c r="TKT2425" s="111"/>
      <c r="TKU2425" s="111"/>
      <c r="TKV2425" s="111"/>
      <c r="TKW2425" s="111"/>
      <c r="TKX2425" s="111"/>
      <c r="TKY2425" s="111"/>
      <c r="TKZ2425" s="111"/>
      <c r="TLA2425" s="111"/>
      <c r="TLB2425" s="111"/>
      <c r="TLC2425" s="111"/>
      <c r="TLD2425" s="111"/>
      <c r="TLE2425" s="111"/>
      <c r="TLF2425" s="111"/>
      <c r="TLG2425" s="111"/>
      <c r="TLH2425" s="111"/>
      <c r="TLI2425" s="111"/>
      <c r="TLJ2425" s="111"/>
      <c r="TLK2425" s="111"/>
      <c r="TLL2425" s="111"/>
      <c r="TLM2425" s="111"/>
      <c r="TLN2425" s="111"/>
      <c r="TLO2425" s="111"/>
      <c r="TLP2425" s="111"/>
      <c r="TLQ2425" s="111"/>
      <c r="TLR2425" s="111"/>
      <c r="TLS2425" s="111"/>
      <c r="TLT2425" s="111"/>
      <c r="TLU2425" s="111"/>
      <c r="TLV2425" s="111"/>
      <c r="TLW2425" s="111"/>
      <c r="TLX2425" s="111"/>
      <c r="TLY2425" s="111"/>
      <c r="TLZ2425" s="111"/>
      <c r="TMA2425" s="111"/>
      <c r="TMB2425" s="111"/>
      <c r="TMC2425" s="111"/>
      <c r="TMD2425" s="111"/>
      <c r="TME2425" s="111"/>
      <c r="TMF2425" s="111"/>
      <c r="TMG2425" s="111"/>
      <c r="TMH2425" s="111"/>
      <c r="TMI2425" s="111"/>
      <c r="TMJ2425" s="111"/>
      <c r="TMK2425" s="111"/>
      <c r="TML2425" s="111"/>
      <c r="TMM2425" s="111"/>
      <c r="TMN2425" s="111"/>
      <c r="TMO2425" s="111"/>
      <c r="TMP2425" s="111"/>
      <c r="TMQ2425" s="111"/>
      <c r="TMR2425" s="111"/>
      <c r="TMS2425" s="111"/>
      <c r="TMT2425" s="111"/>
      <c r="TMU2425" s="111"/>
      <c r="TMV2425" s="111"/>
      <c r="TMW2425" s="111"/>
      <c r="TMX2425" s="111"/>
      <c r="TMY2425" s="111"/>
      <c r="TMZ2425" s="111"/>
      <c r="TNA2425" s="111"/>
      <c r="TNB2425" s="111"/>
      <c r="TNC2425" s="111"/>
      <c r="TND2425" s="111"/>
      <c r="TNE2425" s="111"/>
      <c r="TNF2425" s="111"/>
      <c r="TNG2425" s="111"/>
      <c r="TNH2425" s="111"/>
      <c r="TNI2425" s="111"/>
      <c r="TNJ2425" s="111"/>
      <c r="TNK2425" s="111"/>
      <c r="TNL2425" s="111"/>
      <c r="TNM2425" s="111"/>
      <c r="TNN2425" s="111"/>
      <c r="TNO2425" s="111"/>
      <c r="TNP2425" s="111"/>
      <c r="TNQ2425" s="111"/>
      <c r="TNR2425" s="111"/>
      <c r="TNS2425" s="111"/>
      <c r="TNT2425" s="111"/>
      <c r="TNU2425" s="111"/>
      <c r="TNV2425" s="111"/>
      <c r="TNW2425" s="111"/>
      <c r="TNX2425" s="111"/>
      <c r="TNY2425" s="111"/>
      <c r="TNZ2425" s="111"/>
      <c r="TOA2425" s="111"/>
      <c r="TOB2425" s="111"/>
      <c r="TOC2425" s="111"/>
      <c r="TOD2425" s="111"/>
      <c r="TOE2425" s="111"/>
      <c r="TOF2425" s="111"/>
      <c r="TOG2425" s="111"/>
      <c r="TOH2425" s="111"/>
      <c r="TOI2425" s="111"/>
      <c r="TOJ2425" s="111"/>
      <c r="TOK2425" s="111"/>
      <c r="TOL2425" s="111"/>
      <c r="TOM2425" s="111"/>
      <c r="TON2425" s="111"/>
      <c r="TOO2425" s="111"/>
      <c r="TOP2425" s="111"/>
      <c r="TOQ2425" s="111"/>
      <c r="TOR2425" s="111"/>
      <c r="TOS2425" s="111"/>
      <c r="TOT2425" s="111"/>
      <c r="TOU2425" s="111"/>
      <c r="TOV2425" s="111"/>
      <c r="TOW2425" s="111"/>
      <c r="TOX2425" s="111"/>
      <c r="TOY2425" s="111"/>
      <c r="TOZ2425" s="111"/>
      <c r="TPA2425" s="111"/>
      <c r="TPB2425" s="111"/>
      <c r="TPC2425" s="111"/>
      <c r="TPD2425" s="111"/>
      <c r="TPE2425" s="111"/>
      <c r="TPF2425" s="111"/>
      <c r="TPG2425" s="111"/>
      <c r="TPH2425" s="111"/>
      <c r="TPI2425" s="111"/>
      <c r="TPJ2425" s="111"/>
      <c r="TPK2425" s="111"/>
      <c r="TPL2425" s="111"/>
      <c r="TPM2425" s="111"/>
      <c r="TPN2425" s="111"/>
      <c r="TPO2425" s="111"/>
      <c r="TPP2425" s="111"/>
      <c r="TPQ2425" s="111"/>
      <c r="TPR2425" s="111"/>
      <c r="TPS2425" s="111"/>
      <c r="TPT2425" s="111"/>
      <c r="TPU2425" s="111"/>
      <c r="TPV2425" s="111"/>
      <c r="TPW2425" s="111"/>
      <c r="TPX2425" s="111"/>
      <c r="TPY2425" s="111"/>
      <c r="TPZ2425" s="111"/>
      <c r="TQA2425" s="111"/>
      <c r="TQB2425" s="111"/>
      <c r="TQC2425" s="111"/>
      <c r="TQD2425" s="111"/>
      <c r="TQE2425" s="111"/>
      <c r="TQF2425" s="111"/>
      <c r="TQG2425" s="111"/>
      <c r="TQH2425" s="111"/>
      <c r="TQI2425" s="111"/>
      <c r="TQJ2425" s="111"/>
      <c r="TQK2425" s="111"/>
      <c r="TQL2425" s="111"/>
      <c r="TQM2425" s="111"/>
      <c r="TQN2425" s="111"/>
      <c r="TQO2425" s="111"/>
      <c r="TQP2425" s="111"/>
      <c r="TQQ2425" s="111"/>
      <c r="TQR2425" s="111"/>
      <c r="TQS2425" s="111"/>
      <c r="TQT2425" s="111"/>
      <c r="TQU2425" s="111"/>
      <c r="TQV2425" s="111"/>
      <c r="TQW2425" s="111"/>
      <c r="TQX2425" s="111"/>
      <c r="TQY2425" s="111"/>
      <c r="TQZ2425" s="111"/>
      <c r="TRA2425" s="111"/>
      <c r="TRB2425" s="111"/>
      <c r="TRC2425" s="111"/>
      <c r="TRD2425" s="111"/>
      <c r="TRE2425" s="111"/>
      <c r="TRF2425" s="111"/>
      <c r="TRG2425" s="111"/>
      <c r="TRH2425" s="111"/>
      <c r="TRI2425" s="111"/>
      <c r="TRJ2425" s="111"/>
      <c r="TRK2425" s="111"/>
      <c r="TRL2425" s="111"/>
      <c r="TRM2425" s="111"/>
      <c r="TRN2425" s="111"/>
      <c r="TRO2425" s="111"/>
      <c r="TRP2425" s="111"/>
      <c r="TRQ2425" s="111"/>
      <c r="TRR2425" s="111"/>
      <c r="TRS2425" s="111"/>
      <c r="TRT2425" s="111"/>
      <c r="TRU2425" s="111"/>
      <c r="TRV2425" s="111"/>
      <c r="TRW2425" s="111"/>
      <c r="TRX2425" s="111"/>
      <c r="TRY2425" s="111"/>
      <c r="TRZ2425" s="111"/>
      <c r="TSA2425" s="111"/>
      <c r="TSB2425" s="111"/>
      <c r="TSC2425" s="111"/>
      <c r="TSD2425" s="111"/>
      <c r="TSE2425" s="111"/>
      <c r="TSF2425" s="111"/>
      <c r="TSG2425" s="111"/>
      <c r="TSH2425" s="111"/>
      <c r="TSI2425" s="111"/>
      <c r="TSJ2425" s="111"/>
      <c r="TSK2425" s="111"/>
      <c r="TSL2425" s="111"/>
      <c r="TSM2425" s="111"/>
      <c r="TSN2425" s="111"/>
      <c r="TSO2425" s="111"/>
      <c r="TSP2425" s="111"/>
      <c r="TSQ2425" s="111"/>
      <c r="TSR2425" s="111"/>
      <c r="TSS2425" s="111"/>
      <c r="TST2425" s="111"/>
      <c r="TSU2425" s="111"/>
      <c r="TSV2425" s="111"/>
      <c r="TSW2425" s="111"/>
      <c r="TSX2425" s="111"/>
      <c r="TSY2425" s="111"/>
      <c r="TSZ2425" s="111"/>
      <c r="TTA2425" s="111"/>
      <c r="TTB2425" s="111"/>
      <c r="TTC2425" s="111"/>
      <c r="TTD2425" s="111"/>
      <c r="TTE2425" s="111"/>
      <c r="TTF2425" s="111"/>
      <c r="TTG2425" s="111"/>
      <c r="TTH2425" s="111"/>
      <c r="TTI2425" s="111"/>
      <c r="TTJ2425" s="111"/>
      <c r="TTK2425" s="111"/>
      <c r="TTL2425" s="111"/>
      <c r="TTM2425" s="111"/>
      <c r="TTN2425" s="111"/>
      <c r="TTO2425" s="111"/>
      <c r="TTP2425" s="111"/>
      <c r="TTQ2425" s="111"/>
      <c r="TTR2425" s="111"/>
      <c r="TTS2425" s="111"/>
      <c r="TTT2425" s="111"/>
      <c r="TTU2425" s="111"/>
      <c r="TTV2425" s="111"/>
      <c r="TTW2425" s="111"/>
      <c r="TTX2425" s="111"/>
      <c r="TTY2425" s="111"/>
      <c r="TTZ2425" s="111"/>
      <c r="TUA2425" s="111"/>
      <c r="TUB2425" s="111"/>
      <c r="TUC2425" s="111"/>
      <c r="TUD2425" s="111"/>
      <c r="TUE2425" s="111"/>
      <c r="TUF2425" s="111"/>
      <c r="TUG2425" s="111"/>
      <c r="TUH2425" s="111"/>
      <c r="TUI2425" s="111"/>
      <c r="TUJ2425" s="111"/>
      <c r="TUK2425" s="111"/>
      <c r="TUL2425" s="111"/>
      <c r="TUM2425" s="111"/>
      <c r="TUN2425" s="111"/>
      <c r="TUO2425" s="111"/>
      <c r="TUP2425" s="111"/>
      <c r="TUQ2425" s="111"/>
      <c r="TUR2425" s="111"/>
      <c r="TUS2425" s="111"/>
      <c r="TUT2425" s="111"/>
      <c r="TUU2425" s="111"/>
      <c r="TUV2425" s="111"/>
      <c r="TUW2425" s="111"/>
      <c r="TUX2425" s="111"/>
      <c r="TUY2425" s="111"/>
      <c r="TUZ2425" s="111"/>
      <c r="TVA2425" s="111"/>
      <c r="TVB2425" s="111"/>
      <c r="TVC2425" s="111"/>
      <c r="TVD2425" s="111"/>
      <c r="TVE2425" s="111"/>
      <c r="TVF2425" s="111"/>
      <c r="TVG2425" s="111"/>
      <c r="TVH2425" s="111"/>
      <c r="TVI2425" s="111"/>
      <c r="TVJ2425" s="111"/>
      <c r="TVK2425" s="111"/>
      <c r="TVL2425" s="111"/>
      <c r="TVM2425" s="111"/>
      <c r="TVN2425" s="111"/>
      <c r="TVO2425" s="111"/>
      <c r="TVP2425" s="111"/>
      <c r="TVQ2425" s="111"/>
      <c r="TVR2425" s="111"/>
      <c r="TVS2425" s="111"/>
      <c r="TVT2425" s="111"/>
      <c r="TVU2425" s="111"/>
      <c r="TVV2425" s="111"/>
      <c r="TVW2425" s="111"/>
      <c r="TVX2425" s="111"/>
      <c r="TVY2425" s="111"/>
      <c r="TVZ2425" s="111"/>
      <c r="TWA2425" s="111"/>
      <c r="TWB2425" s="111"/>
      <c r="TWC2425" s="111"/>
      <c r="TWD2425" s="111"/>
      <c r="TWE2425" s="111"/>
      <c r="TWF2425" s="111"/>
      <c r="TWG2425" s="111"/>
      <c r="TWH2425" s="111"/>
      <c r="TWI2425" s="111"/>
      <c r="TWJ2425" s="111"/>
      <c r="TWK2425" s="111"/>
      <c r="TWL2425" s="111"/>
      <c r="TWM2425" s="111"/>
      <c r="TWN2425" s="111"/>
      <c r="TWO2425" s="111"/>
      <c r="TWP2425" s="111"/>
      <c r="TWQ2425" s="111"/>
      <c r="TWR2425" s="111"/>
      <c r="TWS2425" s="111"/>
      <c r="TWT2425" s="111"/>
      <c r="TWU2425" s="111"/>
      <c r="TWV2425" s="111"/>
      <c r="TWW2425" s="111"/>
      <c r="TWX2425" s="111"/>
      <c r="TWY2425" s="111"/>
      <c r="TWZ2425" s="111"/>
      <c r="TXA2425" s="111"/>
      <c r="TXB2425" s="111"/>
      <c r="TXC2425" s="111"/>
      <c r="TXD2425" s="111"/>
      <c r="TXE2425" s="111"/>
      <c r="TXF2425" s="111"/>
      <c r="TXG2425" s="111"/>
      <c r="TXH2425" s="111"/>
      <c r="TXI2425" s="111"/>
      <c r="TXJ2425" s="111"/>
      <c r="TXK2425" s="111"/>
      <c r="TXL2425" s="111"/>
      <c r="TXM2425" s="111"/>
      <c r="TXN2425" s="111"/>
      <c r="TXO2425" s="111"/>
      <c r="TXP2425" s="111"/>
      <c r="TXQ2425" s="111"/>
      <c r="TXR2425" s="111"/>
      <c r="TXS2425" s="111"/>
      <c r="TXT2425" s="111"/>
      <c r="TXU2425" s="111"/>
      <c r="TXV2425" s="111"/>
      <c r="TXW2425" s="111"/>
      <c r="TXX2425" s="111"/>
      <c r="TXY2425" s="111"/>
      <c r="TXZ2425" s="111"/>
      <c r="TYA2425" s="111"/>
      <c r="TYB2425" s="111"/>
      <c r="TYC2425" s="111"/>
      <c r="TYD2425" s="111"/>
      <c r="TYE2425" s="111"/>
      <c r="TYF2425" s="111"/>
      <c r="TYG2425" s="111"/>
      <c r="TYH2425" s="111"/>
      <c r="TYI2425" s="111"/>
      <c r="TYJ2425" s="111"/>
      <c r="TYK2425" s="111"/>
      <c r="TYL2425" s="111"/>
      <c r="TYM2425" s="111"/>
      <c r="TYN2425" s="111"/>
      <c r="TYO2425" s="111"/>
      <c r="TYP2425" s="111"/>
      <c r="TYQ2425" s="111"/>
      <c r="TYR2425" s="111"/>
      <c r="TYS2425" s="111"/>
      <c r="TYT2425" s="111"/>
      <c r="TYU2425" s="111"/>
      <c r="TYV2425" s="111"/>
      <c r="TYW2425" s="111"/>
      <c r="TYX2425" s="111"/>
      <c r="TYY2425" s="111"/>
      <c r="TYZ2425" s="111"/>
      <c r="TZA2425" s="111"/>
      <c r="TZB2425" s="111"/>
      <c r="TZC2425" s="111"/>
      <c r="TZD2425" s="111"/>
      <c r="TZE2425" s="111"/>
      <c r="TZF2425" s="111"/>
      <c r="TZG2425" s="111"/>
      <c r="TZH2425" s="111"/>
      <c r="TZI2425" s="111"/>
      <c r="TZJ2425" s="111"/>
      <c r="TZK2425" s="111"/>
      <c r="TZL2425" s="111"/>
      <c r="TZM2425" s="111"/>
      <c r="TZN2425" s="111"/>
      <c r="TZO2425" s="111"/>
      <c r="TZP2425" s="111"/>
      <c r="TZQ2425" s="111"/>
      <c r="TZR2425" s="111"/>
      <c r="TZS2425" s="111"/>
      <c r="TZT2425" s="111"/>
      <c r="TZU2425" s="111"/>
      <c r="TZV2425" s="111"/>
      <c r="TZW2425" s="111"/>
      <c r="TZX2425" s="111"/>
      <c r="TZY2425" s="111"/>
      <c r="TZZ2425" s="111"/>
      <c r="UAA2425" s="111"/>
      <c r="UAB2425" s="111"/>
      <c r="UAC2425" s="111"/>
      <c r="UAD2425" s="111"/>
      <c r="UAE2425" s="111"/>
      <c r="UAF2425" s="111"/>
      <c r="UAG2425" s="111"/>
      <c r="UAH2425" s="111"/>
      <c r="UAI2425" s="111"/>
      <c r="UAJ2425" s="111"/>
      <c r="UAK2425" s="111"/>
      <c r="UAL2425" s="111"/>
      <c r="UAM2425" s="111"/>
      <c r="UAN2425" s="111"/>
      <c r="UAO2425" s="111"/>
      <c r="UAP2425" s="111"/>
      <c r="UAQ2425" s="111"/>
      <c r="UAR2425" s="111"/>
      <c r="UAS2425" s="111"/>
      <c r="UAT2425" s="111"/>
      <c r="UAU2425" s="111"/>
      <c r="UAV2425" s="111"/>
      <c r="UAW2425" s="111"/>
      <c r="UAX2425" s="111"/>
      <c r="UAY2425" s="111"/>
      <c r="UAZ2425" s="111"/>
      <c r="UBA2425" s="111"/>
      <c r="UBB2425" s="111"/>
      <c r="UBC2425" s="111"/>
      <c r="UBD2425" s="111"/>
      <c r="UBE2425" s="111"/>
      <c r="UBF2425" s="111"/>
      <c r="UBG2425" s="111"/>
      <c r="UBH2425" s="111"/>
      <c r="UBI2425" s="111"/>
      <c r="UBJ2425" s="111"/>
      <c r="UBK2425" s="111"/>
      <c r="UBL2425" s="111"/>
      <c r="UBM2425" s="111"/>
      <c r="UBN2425" s="111"/>
      <c r="UBO2425" s="111"/>
      <c r="UBP2425" s="111"/>
      <c r="UBQ2425" s="111"/>
      <c r="UBR2425" s="111"/>
      <c r="UBS2425" s="111"/>
      <c r="UBT2425" s="111"/>
      <c r="UBU2425" s="111"/>
      <c r="UBV2425" s="111"/>
      <c r="UBW2425" s="111"/>
      <c r="UBX2425" s="111"/>
      <c r="UBY2425" s="111"/>
      <c r="UBZ2425" s="111"/>
      <c r="UCA2425" s="111"/>
      <c r="UCB2425" s="111"/>
      <c r="UCC2425" s="111"/>
      <c r="UCD2425" s="111"/>
      <c r="UCE2425" s="111"/>
      <c r="UCF2425" s="111"/>
      <c r="UCG2425" s="111"/>
      <c r="UCH2425" s="111"/>
      <c r="UCI2425" s="111"/>
      <c r="UCJ2425" s="111"/>
      <c r="UCK2425" s="111"/>
      <c r="UCL2425" s="111"/>
      <c r="UCM2425" s="111"/>
      <c r="UCN2425" s="111"/>
      <c r="UCO2425" s="111"/>
      <c r="UCP2425" s="111"/>
      <c r="UCQ2425" s="111"/>
      <c r="UCR2425" s="111"/>
      <c r="UCS2425" s="111"/>
      <c r="UCT2425" s="111"/>
      <c r="UCU2425" s="111"/>
      <c r="UCV2425" s="111"/>
      <c r="UCW2425" s="111"/>
      <c r="UCX2425" s="111"/>
      <c r="UCY2425" s="111"/>
      <c r="UCZ2425" s="111"/>
      <c r="UDA2425" s="111"/>
      <c r="UDB2425" s="111"/>
      <c r="UDC2425" s="111"/>
      <c r="UDD2425" s="111"/>
      <c r="UDE2425" s="111"/>
      <c r="UDF2425" s="111"/>
      <c r="UDG2425" s="111"/>
      <c r="UDH2425" s="111"/>
      <c r="UDI2425" s="111"/>
      <c r="UDJ2425" s="111"/>
      <c r="UDK2425" s="111"/>
      <c r="UDL2425" s="111"/>
      <c r="UDM2425" s="111"/>
      <c r="UDN2425" s="111"/>
      <c r="UDO2425" s="111"/>
      <c r="UDP2425" s="111"/>
      <c r="UDQ2425" s="111"/>
      <c r="UDR2425" s="111"/>
      <c r="UDS2425" s="111"/>
      <c r="UDT2425" s="111"/>
      <c r="UDU2425" s="111"/>
      <c r="UDV2425" s="111"/>
      <c r="UDW2425" s="111"/>
      <c r="UDX2425" s="111"/>
      <c r="UDY2425" s="111"/>
      <c r="UDZ2425" s="111"/>
      <c r="UEA2425" s="111"/>
      <c r="UEB2425" s="111"/>
      <c r="UEC2425" s="111"/>
      <c r="UED2425" s="111"/>
      <c r="UEE2425" s="111"/>
      <c r="UEF2425" s="111"/>
      <c r="UEG2425" s="111"/>
      <c r="UEH2425" s="111"/>
      <c r="UEI2425" s="111"/>
      <c r="UEJ2425" s="111"/>
      <c r="UEK2425" s="111"/>
      <c r="UEL2425" s="111"/>
      <c r="UEM2425" s="111"/>
      <c r="UEN2425" s="111"/>
      <c r="UEO2425" s="111"/>
      <c r="UEP2425" s="111"/>
      <c r="UEQ2425" s="111"/>
      <c r="UER2425" s="111"/>
      <c r="UES2425" s="111"/>
      <c r="UET2425" s="111"/>
      <c r="UEU2425" s="111"/>
      <c r="UEV2425" s="111"/>
      <c r="UEW2425" s="111"/>
      <c r="UEX2425" s="111"/>
      <c r="UEY2425" s="111"/>
      <c r="UEZ2425" s="111"/>
      <c r="UFA2425" s="111"/>
      <c r="UFB2425" s="111"/>
      <c r="UFC2425" s="111"/>
      <c r="UFD2425" s="111"/>
      <c r="UFE2425" s="111"/>
      <c r="UFF2425" s="111"/>
      <c r="UFG2425" s="111"/>
      <c r="UFH2425" s="111"/>
      <c r="UFI2425" s="111"/>
      <c r="UFJ2425" s="111"/>
      <c r="UFK2425" s="111"/>
      <c r="UFL2425" s="111"/>
      <c r="UFM2425" s="111"/>
      <c r="UFN2425" s="111"/>
      <c r="UFO2425" s="111"/>
      <c r="UFP2425" s="111"/>
      <c r="UFQ2425" s="111"/>
      <c r="UFR2425" s="111"/>
      <c r="UFS2425" s="111"/>
      <c r="UFT2425" s="111"/>
      <c r="UFU2425" s="111"/>
      <c r="UFV2425" s="111"/>
      <c r="UFW2425" s="111"/>
      <c r="UFX2425" s="111"/>
      <c r="UFY2425" s="111"/>
      <c r="UFZ2425" s="111"/>
      <c r="UGA2425" s="111"/>
      <c r="UGB2425" s="111"/>
      <c r="UGC2425" s="111"/>
      <c r="UGD2425" s="111"/>
      <c r="UGE2425" s="111"/>
      <c r="UGF2425" s="111"/>
      <c r="UGG2425" s="111"/>
      <c r="UGH2425" s="111"/>
      <c r="UGI2425" s="111"/>
      <c r="UGJ2425" s="111"/>
      <c r="UGK2425" s="111"/>
      <c r="UGL2425" s="111"/>
      <c r="UGM2425" s="111"/>
      <c r="UGN2425" s="111"/>
      <c r="UGO2425" s="111"/>
      <c r="UGP2425" s="111"/>
      <c r="UGQ2425" s="111"/>
      <c r="UGR2425" s="111"/>
      <c r="UGS2425" s="111"/>
      <c r="UGT2425" s="111"/>
      <c r="UGU2425" s="111"/>
      <c r="UGV2425" s="111"/>
      <c r="UGW2425" s="111"/>
      <c r="UGX2425" s="111"/>
      <c r="UGY2425" s="111"/>
      <c r="UGZ2425" s="111"/>
      <c r="UHA2425" s="111"/>
      <c r="UHB2425" s="111"/>
      <c r="UHC2425" s="111"/>
      <c r="UHD2425" s="111"/>
      <c r="UHE2425" s="111"/>
      <c r="UHF2425" s="111"/>
      <c r="UHG2425" s="111"/>
      <c r="UHH2425" s="111"/>
      <c r="UHI2425" s="111"/>
      <c r="UHJ2425" s="111"/>
      <c r="UHK2425" s="111"/>
      <c r="UHL2425" s="111"/>
      <c r="UHM2425" s="111"/>
      <c r="UHN2425" s="111"/>
      <c r="UHO2425" s="111"/>
      <c r="UHP2425" s="111"/>
      <c r="UHQ2425" s="111"/>
      <c r="UHR2425" s="111"/>
      <c r="UHS2425" s="111"/>
      <c r="UHT2425" s="111"/>
      <c r="UHU2425" s="111"/>
      <c r="UHV2425" s="111"/>
      <c r="UHW2425" s="111"/>
      <c r="UHX2425" s="111"/>
      <c r="UHY2425" s="111"/>
      <c r="UHZ2425" s="111"/>
      <c r="UIA2425" s="111"/>
      <c r="UIB2425" s="111"/>
      <c r="UIC2425" s="111"/>
      <c r="UID2425" s="111"/>
      <c r="UIE2425" s="111"/>
      <c r="UIF2425" s="111"/>
      <c r="UIG2425" s="111"/>
      <c r="UIH2425" s="111"/>
      <c r="UII2425" s="111"/>
      <c r="UIJ2425" s="111"/>
      <c r="UIK2425" s="111"/>
      <c r="UIL2425" s="111"/>
      <c r="UIM2425" s="111"/>
      <c r="UIN2425" s="111"/>
      <c r="UIO2425" s="111"/>
      <c r="UIP2425" s="111"/>
      <c r="UIQ2425" s="111"/>
      <c r="UIR2425" s="111"/>
      <c r="UIS2425" s="111"/>
      <c r="UIT2425" s="111"/>
      <c r="UIU2425" s="111"/>
      <c r="UIV2425" s="111"/>
      <c r="UIW2425" s="111"/>
      <c r="UIX2425" s="111"/>
      <c r="UIY2425" s="111"/>
      <c r="UIZ2425" s="111"/>
      <c r="UJA2425" s="111"/>
      <c r="UJB2425" s="111"/>
      <c r="UJC2425" s="111"/>
      <c r="UJD2425" s="111"/>
      <c r="UJE2425" s="111"/>
      <c r="UJF2425" s="111"/>
      <c r="UJG2425" s="111"/>
      <c r="UJH2425" s="111"/>
      <c r="UJI2425" s="111"/>
      <c r="UJJ2425" s="111"/>
      <c r="UJK2425" s="111"/>
      <c r="UJL2425" s="111"/>
      <c r="UJM2425" s="111"/>
      <c r="UJN2425" s="111"/>
      <c r="UJO2425" s="111"/>
      <c r="UJP2425" s="111"/>
      <c r="UJQ2425" s="111"/>
      <c r="UJR2425" s="111"/>
      <c r="UJS2425" s="111"/>
      <c r="UJT2425" s="111"/>
      <c r="UJU2425" s="111"/>
      <c r="UJV2425" s="111"/>
      <c r="UJW2425" s="111"/>
      <c r="UJX2425" s="111"/>
      <c r="UJY2425" s="111"/>
      <c r="UJZ2425" s="111"/>
      <c r="UKA2425" s="111"/>
      <c r="UKB2425" s="111"/>
      <c r="UKC2425" s="111"/>
      <c r="UKD2425" s="111"/>
      <c r="UKE2425" s="111"/>
      <c r="UKF2425" s="111"/>
      <c r="UKG2425" s="111"/>
      <c r="UKH2425" s="111"/>
      <c r="UKI2425" s="111"/>
      <c r="UKJ2425" s="111"/>
      <c r="UKK2425" s="111"/>
      <c r="UKL2425" s="111"/>
      <c r="UKM2425" s="111"/>
      <c r="UKN2425" s="111"/>
      <c r="UKO2425" s="111"/>
      <c r="UKP2425" s="111"/>
      <c r="UKQ2425" s="111"/>
      <c r="UKR2425" s="111"/>
      <c r="UKS2425" s="111"/>
      <c r="UKT2425" s="111"/>
      <c r="UKU2425" s="111"/>
      <c r="UKV2425" s="111"/>
      <c r="UKW2425" s="111"/>
      <c r="UKX2425" s="111"/>
      <c r="UKY2425" s="111"/>
      <c r="UKZ2425" s="111"/>
      <c r="ULA2425" s="111"/>
      <c r="ULB2425" s="111"/>
      <c r="ULC2425" s="111"/>
      <c r="ULD2425" s="111"/>
      <c r="ULE2425" s="111"/>
      <c r="ULF2425" s="111"/>
      <c r="ULG2425" s="111"/>
      <c r="ULH2425" s="111"/>
      <c r="ULI2425" s="111"/>
      <c r="ULJ2425" s="111"/>
      <c r="ULK2425" s="111"/>
      <c r="ULL2425" s="111"/>
      <c r="ULM2425" s="111"/>
      <c r="ULN2425" s="111"/>
      <c r="ULO2425" s="111"/>
      <c r="ULP2425" s="111"/>
      <c r="ULQ2425" s="111"/>
      <c r="ULR2425" s="111"/>
      <c r="ULS2425" s="111"/>
      <c r="ULT2425" s="111"/>
      <c r="ULU2425" s="111"/>
      <c r="ULV2425" s="111"/>
      <c r="ULW2425" s="111"/>
      <c r="ULX2425" s="111"/>
      <c r="ULY2425" s="111"/>
      <c r="ULZ2425" s="111"/>
      <c r="UMA2425" s="111"/>
      <c r="UMB2425" s="111"/>
      <c r="UMC2425" s="111"/>
      <c r="UMD2425" s="111"/>
      <c r="UME2425" s="111"/>
      <c r="UMF2425" s="111"/>
      <c r="UMG2425" s="111"/>
      <c r="UMH2425" s="111"/>
      <c r="UMI2425" s="111"/>
      <c r="UMJ2425" s="111"/>
      <c r="UMK2425" s="111"/>
      <c r="UML2425" s="111"/>
      <c r="UMM2425" s="111"/>
      <c r="UMN2425" s="111"/>
      <c r="UMO2425" s="111"/>
      <c r="UMP2425" s="111"/>
      <c r="UMQ2425" s="111"/>
      <c r="UMR2425" s="111"/>
      <c r="UMS2425" s="111"/>
      <c r="UMT2425" s="111"/>
      <c r="UMU2425" s="111"/>
      <c r="UMV2425" s="111"/>
      <c r="UMW2425" s="111"/>
      <c r="UMX2425" s="111"/>
      <c r="UMY2425" s="111"/>
      <c r="UMZ2425" s="111"/>
      <c r="UNA2425" s="111"/>
      <c r="UNB2425" s="111"/>
      <c r="UNC2425" s="111"/>
      <c r="UND2425" s="111"/>
      <c r="UNE2425" s="111"/>
      <c r="UNF2425" s="111"/>
      <c r="UNG2425" s="111"/>
      <c r="UNH2425" s="111"/>
      <c r="UNI2425" s="111"/>
      <c r="UNJ2425" s="111"/>
      <c r="UNK2425" s="111"/>
      <c r="UNL2425" s="111"/>
      <c r="UNM2425" s="111"/>
      <c r="UNN2425" s="111"/>
      <c r="UNO2425" s="111"/>
      <c r="UNP2425" s="111"/>
      <c r="UNQ2425" s="111"/>
      <c r="UNR2425" s="111"/>
      <c r="UNS2425" s="111"/>
      <c r="UNT2425" s="111"/>
      <c r="UNU2425" s="111"/>
      <c r="UNV2425" s="111"/>
      <c r="UNW2425" s="111"/>
      <c r="UNX2425" s="111"/>
      <c r="UNY2425" s="111"/>
      <c r="UNZ2425" s="111"/>
      <c r="UOA2425" s="111"/>
      <c r="UOB2425" s="111"/>
      <c r="UOC2425" s="111"/>
      <c r="UOD2425" s="111"/>
      <c r="UOE2425" s="111"/>
      <c r="UOF2425" s="111"/>
      <c r="UOG2425" s="111"/>
      <c r="UOH2425" s="111"/>
      <c r="UOI2425" s="111"/>
      <c r="UOJ2425" s="111"/>
      <c r="UOK2425" s="111"/>
      <c r="UOL2425" s="111"/>
      <c r="UOM2425" s="111"/>
      <c r="UON2425" s="111"/>
      <c r="UOO2425" s="111"/>
      <c r="UOP2425" s="111"/>
      <c r="UOQ2425" s="111"/>
      <c r="UOR2425" s="111"/>
      <c r="UOS2425" s="111"/>
      <c r="UOT2425" s="111"/>
      <c r="UOU2425" s="111"/>
      <c r="UOV2425" s="111"/>
      <c r="UOW2425" s="111"/>
      <c r="UOX2425" s="111"/>
      <c r="UOY2425" s="111"/>
      <c r="UOZ2425" s="111"/>
      <c r="UPA2425" s="111"/>
      <c r="UPB2425" s="111"/>
      <c r="UPC2425" s="111"/>
      <c r="UPD2425" s="111"/>
      <c r="UPE2425" s="111"/>
      <c r="UPF2425" s="111"/>
      <c r="UPG2425" s="111"/>
      <c r="UPH2425" s="111"/>
      <c r="UPI2425" s="111"/>
      <c r="UPJ2425" s="111"/>
      <c r="UPK2425" s="111"/>
      <c r="UPL2425" s="111"/>
      <c r="UPM2425" s="111"/>
      <c r="UPN2425" s="111"/>
      <c r="UPO2425" s="111"/>
      <c r="UPP2425" s="111"/>
      <c r="UPQ2425" s="111"/>
      <c r="UPR2425" s="111"/>
      <c r="UPS2425" s="111"/>
      <c r="UPT2425" s="111"/>
      <c r="UPU2425" s="111"/>
      <c r="UPV2425" s="111"/>
      <c r="UPW2425" s="111"/>
      <c r="UPX2425" s="111"/>
      <c r="UPY2425" s="111"/>
      <c r="UPZ2425" s="111"/>
      <c r="UQA2425" s="111"/>
      <c r="UQB2425" s="111"/>
      <c r="UQC2425" s="111"/>
      <c r="UQD2425" s="111"/>
      <c r="UQE2425" s="111"/>
      <c r="UQF2425" s="111"/>
      <c r="UQG2425" s="111"/>
      <c r="UQH2425" s="111"/>
      <c r="UQI2425" s="111"/>
      <c r="UQJ2425" s="111"/>
      <c r="UQK2425" s="111"/>
      <c r="UQL2425" s="111"/>
      <c r="UQM2425" s="111"/>
      <c r="UQN2425" s="111"/>
      <c r="UQO2425" s="111"/>
      <c r="UQP2425" s="111"/>
      <c r="UQQ2425" s="111"/>
      <c r="UQR2425" s="111"/>
      <c r="UQS2425" s="111"/>
      <c r="UQT2425" s="111"/>
      <c r="UQU2425" s="111"/>
      <c r="UQV2425" s="111"/>
      <c r="UQW2425" s="111"/>
      <c r="UQX2425" s="111"/>
      <c r="UQY2425" s="111"/>
      <c r="UQZ2425" s="111"/>
      <c r="URA2425" s="111"/>
      <c r="URB2425" s="111"/>
      <c r="URC2425" s="111"/>
      <c r="URD2425" s="111"/>
      <c r="URE2425" s="111"/>
      <c r="URF2425" s="111"/>
      <c r="URG2425" s="111"/>
      <c r="URH2425" s="111"/>
      <c r="URI2425" s="111"/>
      <c r="URJ2425" s="111"/>
      <c r="URK2425" s="111"/>
      <c r="URL2425" s="111"/>
      <c r="URM2425" s="111"/>
      <c r="URN2425" s="111"/>
      <c r="URO2425" s="111"/>
      <c r="URP2425" s="111"/>
      <c r="URQ2425" s="111"/>
      <c r="URR2425" s="111"/>
      <c r="URS2425" s="111"/>
      <c r="URT2425" s="111"/>
      <c r="URU2425" s="111"/>
      <c r="URV2425" s="111"/>
      <c r="URW2425" s="111"/>
      <c r="URX2425" s="111"/>
      <c r="URY2425" s="111"/>
      <c r="URZ2425" s="111"/>
      <c r="USA2425" s="111"/>
      <c r="USB2425" s="111"/>
      <c r="USC2425" s="111"/>
      <c r="USD2425" s="111"/>
      <c r="USE2425" s="111"/>
      <c r="USF2425" s="111"/>
      <c r="USG2425" s="111"/>
      <c r="USH2425" s="111"/>
      <c r="USI2425" s="111"/>
      <c r="USJ2425" s="111"/>
      <c r="USK2425" s="111"/>
      <c r="USL2425" s="111"/>
      <c r="USM2425" s="111"/>
      <c r="USN2425" s="111"/>
      <c r="USO2425" s="111"/>
      <c r="USP2425" s="111"/>
      <c r="USQ2425" s="111"/>
      <c r="USR2425" s="111"/>
      <c r="USS2425" s="111"/>
      <c r="UST2425" s="111"/>
      <c r="USU2425" s="111"/>
      <c r="USV2425" s="111"/>
      <c r="USW2425" s="111"/>
      <c r="USX2425" s="111"/>
      <c r="USY2425" s="111"/>
      <c r="USZ2425" s="111"/>
      <c r="UTA2425" s="111"/>
      <c r="UTB2425" s="111"/>
      <c r="UTC2425" s="111"/>
      <c r="UTD2425" s="111"/>
      <c r="UTE2425" s="111"/>
      <c r="UTF2425" s="111"/>
      <c r="UTG2425" s="111"/>
      <c r="UTH2425" s="111"/>
      <c r="UTI2425" s="111"/>
      <c r="UTJ2425" s="111"/>
      <c r="UTK2425" s="111"/>
      <c r="UTL2425" s="111"/>
      <c r="UTM2425" s="111"/>
      <c r="UTN2425" s="111"/>
      <c r="UTO2425" s="111"/>
      <c r="UTP2425" s="111"/>
      <c r="UTQ2425" s="111"/>
      <c r="UTR2425" s="111"/>
      <c r="UTS2425" s="111"/>
      <c r="UTT2425" s="111"/>
      <c r="UTU2425" s="111"/>
      <c r="UTV2425" s="111"/>
      <c r="UTW2425" s="111"/>
      <c r="UTX2425" s="111"/>
      <c r="UTY2425" s="111"/>
      <c r="UTZ2425" s="111"/>
      <c r="UUA2425" s="111"/>
      <c r="UUB2425" s="111"/>
      <c r="UUC2425" s="111"/>
      <c r="UUD2425" s="111"/>
      <c r="UUE2425" s="111"/>
      <c r="UUF2425" s="111"/>
      <c r="UUG2425" s="111"/>
      <c r="UUH2425" s="111"/>
      <c r="UUI2425" s="111"/>
      <c r="UUJ2425" s="111"/>
      <c r="UUK2425" s="111"/>
      <c r="UUL2425" s="111"/>
      <c r="UUM2425" s="111"/>
      <c r="UUN2425" s="111"/>
      <c r="UUO2425" s="111"/>
      <c r="UUP2425" s="111"/>
      <c r="UUQ2425" s="111"/>
      <c r="UUR2425" s="111"/>
      <c r="UUS2425" s="111"/>
      <c r="UUT2425" s="111"/>
      <c r="UUU2425" s="111"/>
      <c r="UUV2425" s="111"/>
      <c r="UUW2425" s="111"/>
      <c r="UUX2425" s="111"/>
      <c r="UUY2425" s="111"/>
      <c r="UUZ2425" s="111"/>
      <c r="UVA2425" s="111"/>
      <c r="UVB2425" s="111"/>
      <c r="UVC2425" s="111"/>
      <c r="UVD2425" s="111"/>
      <c r="UVE2425" s="111"/>
      <c r="UVF2425" s="111"/>
      <c r="UVG2425" s="111"/>
      <c r="UVH2425" s="111"/>
      <c r="UVI2425" s="111"/>
      <c r="UVJ2425" s="111"/>
      <c r="UVK2425" s="111"/>
      <c r="UVL2425" s="111"/>
      <c r="UVM2425" s="111"/>
      <c r="UVN2425" s="111"/>
      <c r="UVO2425" s="111"/>
      <c r="UVP2425" s="111"/>
      <c r="UVQ2425" s="111"/>
      <c r="UVR2425" s="111"/>
      <c r="UVS2425" s="111"/>
      <c r="UVT2425" s="111"/>
      <c r="UVU2425" s="111"/>
      <c r="UVV2425" s="111"/>
      <c r="UVW2425" s="111"/>
      <c r="UVX2425" s="111"/>
      <c r="UVY2425" s="111"/>
      <c r="UVZ2425" s="111"/>
      <c r="UWA2425" s="111"/>
      <c r="UWB2425" s="111"/>
      <c r="UWC2425" s="111"/>
      <c r="UWD2425" s="111"/>
      <c r="UWE2425" s="111"/>
      <c r="UWF2425" s="111"/>
      <c r="UWG2425" s="111"/>
      <c r="UWH2425" s="111"/>
      <c r="UWI2425" s="111"/>
      <c r="UWJ2425" s="111"/>
      <c r="UWK2425" s="111"/>
      <c r="UWL2425" s="111"/>
      <c r="UWM2425" s="111"/>
      <c r="UWN2425" s="111"/>
      <c r="UWO2425" s="111"/>
      <c r="UWP2425" s="111"/>
      <c r="UWQ2425" s="111"/>
      <c r="UWR2425" s="111"/>
      <c r="UWS2425" s="111"/>
      <c r="UWT2425" s="111"/>
      <c r="UWU2425" s="111"/>
      <c r="UWV2425" s="111"/>
      <c r="UWW2425" s="111"/>
      <c r="UWX2425" s="111"/>
      <c r="UWY2425" s="111"/>
      <c r="UWZ2425" s="111"/>
      <c r="UXA2425" s="111"/>
      <c r="UXB2425" s="111"/>
      <c r="UXC2425" s="111"/>
      <c r="UXD2425" s="111"/>
      <c r="UXE2425" s="111"/>
      <c r="UXF2425" s="111"/>
      <c r="UXG2425" s="111"/>
      <c r="UXH2425" s="111"/>
      <c r="UXI2425" s="111"/>
      <c r="UXJ2425" s="111"/>
      <c r="UXK2425" s="111"/>
      <c r="UXL2425" s="111"/>
      <c r="UXM2425" s="111"/>
      <c r="UXN2425" s="111"/>
      <c r="UXO2425" s="111"/>
      <c r="UXP2425" s="111"/>
      <c r="UXQ2425" s="111"/>
      <c r="UXR2425" s="111"/>
      <c r="UXS2425" s="111"/>
      <c r="UXT2425" s="111"/>
      <c r="UXU2425" s="111"/>
      <c r="UXV2425" s="111"/>
      <c r="UXW2425" s="111"/>
      <c r="UXX2425" s="111"/>
      <c r="UXY2425" s="111"/>
      <c r="UXZ2425" s="111"/>
      <c r="UYA2425" s="111"/>
      <c r="UYB2425" s="111"/>
      <c r="UYC2425" s="111"/>
      <c r="UYD2425" s="111"/>
      <c r="UYE2425" s="111"/>
      <c r="UYF2425" s="111"/>
      <c r="UYG2425" s="111"/>
      <c r="UYH2425" s="111"/>
      <c r="UYI2425" s="111"/>
      <c r="UYJ2425" s="111"/>
      <c r="UYK2425" s="111"/>
      <c r="UYL2425" s="111"/>
      <c r="UYM2425" s="111"/>
      <c r="UYN2425" s="111"/>
      <c r="UYO2425" s="111"/>
      <c r="UYP2425" s="111"/>
      <c r="UYQ2425" s="111"/>
      <c r="UYR2425" s="111"/>
      <c r="UYS2425" s="111"/>
      <c r="UYT2425" s="111"/>
      <c r="UYU2425" s="111"/>
      <c r="UYV2425" s="111"/>
      <c r="UYW2425" s="111"/>
      <c r="UYX2425" s="111"/>
      <c r="UYY2425" s="111"/>
      <c r="UYZ2425" s="111"/>
      <c r="UZA2425" s="111"/>
      <c r="UZB2425" s="111"/>
      <c r="UZC2425" s="111"/>
      <c r="UZD2425" s="111"/>
      <c r="UZE2425" s="111"/>
      <c r="UZF2425" s="111"/>
      <c r="UZG2425" s="111"/>
      <c r="UZH2425" s="111"/>
      <c r="UZI2425" s="111"/>
      <c r="UZJ2425" s="111"/>
      <c r="UZK2425" s="111"/>
      <c r="UZL2425" s="111"/>
      <c r="UZM2425" s="111"/>
      <c r="UZN2425" s="111"/>
      <c r="UZO2425" s="111"/>
      <c r="UZP2425" s="111"/>
      <c r="UZQ2425" s="111"/>
      <c r="UZR2425" s="111"/>
      <c r="UZS2425" s="111"/>
      <c r="UZT2425" s="111"/>
      <c r="UZU2425" s="111"/>
      <c r="UZV2425" s="111"/>
      <c r="UZW2425" s="111"/>
      <c r="UZX2425" s="111"/>
      <c r="UZY2425" s="111"/>
      <c r="UZZ2425" s="111"/>
      <c r="VAA2425" s="111"/>
      <c r="VAB2425" s="111"/>
      <c r="VAC2425" s="111"/>
      <c r="VAD2425" s="111"/>
      <c r="VAE2425" s="111"/>
      <c r="VAF2425" s="111"/>
      <c r="VAG2425" s="111"/>
      <c r="VAH2425" s="111"/>
      <c r="VAI2425" s="111"/>
      <c r="VAJ2425" s="111"/>
      <c r="VAK2425" s="111"/>
      <c r="VAL2425" s="111"/>
      <c r="VAM2425" s="111"/>
      <c r="VAN2425" s="111"/>
      <c r="VAO2425" s="111"/>
      <c r="VAP2425" s="111"/>
      <c r="VAQ2425" s="111"/>
      <c r="VAR2425" s="111"/>
      <c r="VAS2425" s="111"/>
      <c r="VAT2425" s="111"/>
      <c r="VAU2425" s="111"/>
      <c r="VAV2425" s="111"/>
      <c r="VAW2425" s="111"/>
      <c r="VAX2425" s="111"/>
      <c r="VAY2425" s="111"/>
      <c r="VAZ2425" s="111"/>
      <c r="VBA2425" s="111"/>
      <c r="VBB2425" s="111"/>
      <c r="VBC2425" s="111"/>
      <c r="VBD2425" s="111"/>
      <c r="VBE2425" s="111"/>
      <c r="VBF2425" s="111"/>
      <c r="VBG2425" s="111"/>
      <c r="VBH2425" s="111"/>
      <c r="VBI2425" s="111"/>
      <c r="VBJ2425" s="111"/>
      <c r="VBK2425" s="111"/>
      <c r="VBL2425" s="111"/>
      <c r="VBM2425" s="111"/>
      <c r="VBN2425" s="111"/>
      <c r="VBO2425" s="111"/>
      <c r="VBP2425" s="111"/>
      <c r="VBQ2425" s="111"/>
      <c r="VBR2425" s="111"/>
      <c r="VBS2425" s="111"/>
      <c r="VBT2425" s="111"/>
      <c r="VBU2425" s="111"/>
      <c r="VBV2425" s="111"/>
      <c r="VBW2425" s="111"/>
      <c r="VBX2425" s="111"/>
      <c r="VBY2425" s="111"/>
      <c r="VBZ2425" s="111"/>
      <c r="VCA2425" s="111"/>
      <c r="VCB2425" s="111"/>
      <c r="VCC2425" s="111"/>
      <c r="VCD2425" s="111"/>
      <c r="VCE2425" s="111"/>
      <c r="VCF2425" s="111"/>
      <c r="VCG2425" s="111"/>
      <c r="VCH2425" s="111"/>
      <c r="VCI2425" s="111"/>
      <c r="VCJ2425" s="111"/>
      <c r="VCK2425" s="111"/>
      <c r="VCL2425" s="111"/>
      <c r="VCM2425" s="111"/>
      <c r="VCN2425" s="111"/>
      <c r="VCO2425" s="111"/>
      <c r="VCP2425" s="111"/>
      <c r="VCQ2425" s="111"/>
      <c r="VCR2425" s="111"/>
      <c r="VCS2425" s="111"/>
      <c r="VCT2425" s="111"/>
      <c r="VCU2425" s="111"/>
      <c r="VCV2425" s="111"/>
      <c r="VCW2425" s="111"/>
      <c r="VCX2425" s="111"/>
      <c r="VCY2425" s="111"/>
      <c r="VCZ2425" s="111"/>
      <c r="VDA2425" s="111"/>
      <c r="VDB2425" s="111"/>
      <c r="VDC2425" s="111"/>
      <c r="VDD2425" s="111"/>
      <c r="VDE2425" s="111"/>
      <c r="VDF2425" s="111"/>
      <c r="VDG2425" s="111"/>
      <c r="VDH2425" s="111"/>
      <c r="VDI2425" s="111"/>
      <c r="VDJ2425" s="111"/>
      <c r="VDK2425" s="111"/>
      <c r="VDL2425" s="111"/>
      <c r="VDM2425" s="111"/>
      <c r="VDN2425" s="111"/>
      <c r="VDO2425" s="111"/>
      <c r="VDP2425" s="111"/>
      <c r="VDQ2425" s="111"/>
      <c r="VDR2425" s="111"/>
      <c r="VDS2425" s="111"/>
      <c r="VDT2425" s="111"/>
      <c r="VDU2425" s="111"/>
      <c r="VDV2425" s="111"/>
      <c r="VDW2425" s="111"/>
      <c r="VDX2425" s="111"/>
      <c r="VDY2425" s="111"/>
      <c r="VDZ2425" s="111"/>
      <c r="VEA2425" s="111"/>
      <c r="VEB2425" s="111"/>
      <c r="VEC2425" s="111"/>
      <c r="VED2425" s="111"/>
      <c r="VEE2425" s="111"/>
      <c r="VEF2425" s="111"/>
      <c r="VEG2425" s="111"/>
      <c r="VEH2425" s="111"/>
      <c r="VEI2425" s="111"/>
      <c r="VEJ2425" s="111"/>
      <c r="VEK2425" s="111"/>
      <c r="VEL2425" s="111"/>
      <c r="VEM2425" s="111"/>
      <c r="VEN2425" s="111"/>
      <c r="VEO2425" s="111"/>
      <c r="VEP2425" s="111"/>
      <c r="VEQ2425" s="111"/>
      <c r="VER2425" s="111"/>
      <c r="VES2425" s="111"/>
      <c r="VET2425" s="111"/>
      <c r="VEU2425" s="111"/>
      <c r="VEV2425" s="111"/>
      <c r="VEW2425" s="111"/>
      <c r="VEX2425" s="111"/>
      <c r="VEY2425" s="111"/>
      <c r="VEZ2425" s="111"/>
      <c r="VFA2425" s="111"/>
      <c r="VFB2425" s="111"/>
      <c r="VFC2425" s="111"/>
      <c r="VFD2425" s="111"/>
      <c r="VFE2425" s="111"/>
      <c r="VFF2425" s="111"/>
      <c r="VFG2425" s="111"/>
      <c r="VFH2425" s="111"/>
      <c r="VFI2425" s="111"/>
      <c r="VFJ2425" s="111"/>
      <c r="VFK2425" s="111"/>
      <c r="VFL2425" s="111"/>
      <c r="VFM2425" s="111"/>
      <c r="VFN2425" s="111"/>
      <c r="VFO2425" s="111"/>
      <c r="VFP2425" s="111"/>
      <c r="VFQ2425" s="111"/>
      <c r="VFR2425" s="111"/>
      <c r="VFS2425" s="111"/>
      <c r="VFT2425" s="111"/>
      <c r="VFU2425" s="111"/>
      <c r="VFV2425" s="111"/>
      <c r="VFW2425" s="111"/>
      <c r="VFX2425" s="111"/>
      <c r="VFY2425" s="111"/>
      <c r="VFZ2425" s="111"/>
      <c r="VGA2425" s="111"/>
      <c r="VGB2425" s="111"/>
      <c r="VGC2425" s="111"/>
      <c r="VGD2425" s="111"/>
      <c r="VGE2425" s="111"/>
      <c r="VGF2425" s="111"/>
      <c r="VGG2425" s="111"/>
      <c r="VGH2425" s="111"/>
      <c r="VGI2425" s="111"/>
      <c r="VGJ2425" s="111"/>
      <c r="VGK2425" s="111"/>
      <c r="VGL2425" s="111"/>
      <c r="VGM2425" s="111"/>
      <c r="VGN2425" s="111"/>
      <c r="VGO2425" s="111"/>
      <c r="VGP2425" s="111"/>
      <c r="VGQ2425" s="111"/>
      <c r="VGR2425" s="111"/>
      <c r="VGS2425" s="111"/>
      <c r="VGT2425" s="111"/>
      <c r="VGU2425" s="111"/>
      <c r="VGV2425" s="111"/>
      <c r="VGW2425" s="111"/>
      <c r="VGX2425" s="111"/>
      <c r="VGY2425" s="111"/>
      <c r="VGZ2425" s="111"/>
      <c r="VHA2425" s="111"/>
      <c r="VHB2425" s="111"/>
      <c r="VHC2425" s="111"/>
      <c r="VHD2425" s="111"/>
      <c r="VHE2425" s="111"/>
      <c r="VHF2425" s="111"/>
      <c r="VHG2425" s="111"/>
      <c r="VHH2425" s="111"/>
      <c r="VHI2425" s="111"/>
      <c r="VHJ2425" s="111"/>
      <c r="VHK2425" s="111"/>
      <c r="VHL2425" s="111"/>
      <c r="VHM2425" s="111"/>
      <c r="VHN2425" s="111"/>
      <c r="VHO2425" s="111"/>
      <c r="VHP2425" s="111"/>
      <c r="VHQ2425" s="111"/>
      <c r="VHR2425" s="111"/>
      <c r="VHS2425" s="111"/>
      <c r="VHT2425" s="111"/>
      <c r="VHU2425" s="111"/>
      <c r="VHV2425" s="111"/>
      <c r="VHW2425" s="111"/>
      <c r="VHX2425" s="111"/>
      <c r="VHY2425" s="111"/>
      <c r="VHZ2425" s="111"/>
      <c r="VIA2425" s="111"/>
      <c r="VIB2425" s="111"/>
      <c r="VIC2425" s="111"/>
      <c r="VID2425" s="111"/>
      <c r="VIE2425" s="111"/>
      <c r="VIF2425" s="111"/>
      <c r="VIG2425" s="111"/>
      <c r="VIH2425" s="111"/>
      <c r="VII2425" s="111"/>
      <c r="VIJ2425" s="111"/>
      <c r="VIK2425" s="111"/>
      <c r="VIL2425" s="111"/>
      <c r="VIM2425" s="111"/>
      <c r="VIN2425" s="111"/>
      <c r="VIO2425" s="111"/>
      <c r="VIP2425" s="111"/>
      <c r="VIQ2425" s="111"/>
      <c r="VIR2425" s="111"/>
      <c r="VIS2425" s="111"/>
      <c r="VIT2425" s="111"/>
      <c r="VIU2425" s="111"/>
      <c r="VIV2425" s="111"/>
      <c r="VIW2425" s="111"/>
      <c r="VIX2425" s="111"/>
      <c r="VIY2425" s="111"/>
      <c r="VIZ2425" s="111"/>
      <c r="VJA2425" s="111"/>
      <c r="VJB2425" s="111"/>
      <c r="VJC2425" s="111"/>
      <c r="VJD2425" s="111"/>
      <c r="VJE2425" s="111"/>
      <c r="VJF2425" s="111"/>
      <c r="VJG2425" s="111"/>
      <c r="VJH2425" s="111"/>
      <c r="VJI2425" s="111"/>
      <c r="VJJ2425" s="111"/>
      <c r="VJK2425" s="111"/>
      <c r="VJL2425" s="111"/>
      <c r="VJM2425" s="111"/>
      <c r="VJN2425" s="111"/>
      <c r="VJO2425" s="111"/>
      <c r="VJP2425" s="111"/>
      <c r="VJQ2425" s="111"/>
      <c r="VJR2425" s="111"/>
      <c r="VJS2425" s="111"/>
      <c r="VJT2425" s="111"/>
      <c r="VJU2425" s="111"/>
      <c r="VJV2425" s="111"/>
      <c r="VJW2425" s="111"/>
      <c r="VJX2425" s="111"/>
      <c r="VJY2425" s="111"/>
      <c r="VJZ2425" s="111"/>
      <c r="VKA2425" s="111"/>
      <c r="VKB2425" s="111"/>
      <c r="VKC2425" s="111"/>
      <c r="VKD2425" s="111"/>
      <c r="VKE2425" s="111"/>
      <c r="VKF2425" s="111"/>
      <c r="VKG2425" s="111"/>
      <c r="VKH2425" s="111"/>
      <c r="VKI2425" s="111"/>
      <c r="VKJ2425" s="111"/>
      <c r="VKK2425" s="111"/>
      <c r="VKL2425" s="111"/>
      <c r="VKM2425" s="111"/>
      <c r="VKN2425" s="111"/>
      <c r="VKO2425" s="111"/>
      <c r="VKP2425" s="111"/>
      <c r="VKQ2425" s="111"/>
      <c r="VKR2425" s="111"/>
      <c r="VKS2425" s="111"/>
      <c r="VKT2425" s="111"/>
      <c r="VKU2425" s="111"/>
      <c r="VKV2425" s="111"/>
      <c r="VKW2425" s="111"/>
      <c r="VKX2425" s="111"/>
      <c r="VKY2425" s="111"/>
      <c r="VKZ2425" s="111"/>
      <c r="VLA2425" s="111"/>
      <c r="VLB2425" s="111"/>
      <c r="VLC2425" s="111"/>
      <c r="VLD2425" s="111"/>
      <c r="VLE2425" s="111"/>
      <c r="VLF2425" s="111"/>
      <c r="VLG2425" s="111"/>
      <c r="VLH2425" s="111"/>
      <c r="VLI2425" s="111"/>
      <c r="VLJ2425" s="111"/>
      <c r="VLK2425" s="111"/>
      <c r="VLL2425" s="111"/>
      <c r="VLM2425" s="111"/>
      <c r="VLN2425" s="111"/>
      <c r="VLO2425" s="111"/>
      <c r="VLP2425" s="111"/>
      <c r="VLQ2425" s="111"/>
      <c r="VLR2425" s="111"/>
      <c r="VLS2425" s="111"/>
      <c r="VLT2425" s="111"/>
      <c r="VLU2425" s="111"/>
      <c r="VLV2425" s="111"/>
      <c r="VLW2425" s="111"/>
      <c r="VLX2425" s="111"/>
      <c r="VLY2425" s="111"/>
      <c r="VLZ2425" s="111"/>
      <c r="VMA2425" s="111"/>
      <c r="VMB2425" s="111"/>
      <c r="VMC2425" s="111"/>
      <c r="VMD2425" s="111"/>
      <c r="VME2425" s="111"/>
      <c r="VMF2425" s="111"/>
      <c r="VMG2425" s="111"/>
      <c r="VMH2425" s="111"/>
      <c r="VMI2425" s="111"/>
      <c r="VMJ2425" s="111"/>
      <c r="VMK2425" s="111"/>
      <c r="VML2425" s="111"/>
      <c r="VMM2425" s="111"/>
      <c r="VMN2425" s="111"/>
      <c r="VMO2425" s="111"/>
      <c r="VMP2425" s="111"/>
      <c r="VMQ2425" s="111"/>
      <c r="VMR2425" s="111"/>
      <c r="VMS2425" s="111"/>
      <c r="VMT2425" s="111"/>
      <c r="VMU2425" s="111"/>
      <c r="VMV2425" s="111"/>
      <c r="VMW2425" s="111"/>
      <c r="VMX2425" s="111"/>
      <c r="VMY2425" s="111"/>
      <c r="VMZ2425" s="111"/>
      <c r="VNA2425" s="111"/>
      <c r="VNB2425" s="111"/>
      <c r="VNC2425" s="111"/>
      <c r="VND2425" s="111"/>
      <c r="VNE2425" s="111"/>
      <c r="VNF2425" s="111"/>
      <c r="VNG2425" s="111"/>
      <c r="VNH2425" s="111"/>
      <c r="VNI2425" s="111"/>
      <c r="VNJ2425" s="111"/>
      <c r="VNK2425" s="111"/>
      <c r="VNL2425" s="111"/>
      <c r="VNM2425" s="111"/>
      <c r="VNN2425" s="111"/>
      <c r="VNO2425" s="111"/>
      <c r="VNP2425" s="111"/>
      <c r="VNQ2425" s="111"/>
      <c r="VNR2425" s="111"/>
      <c r="VNS2425" s="111"/>
      <c r="VNT2425" s="111"/>
      <c r="VNU2425" s="111"/>
      <c r="VNV2425" s="111"/>
      <c r="VNW2425" s="111"/>
      <c r="VNX2425" s="111"/>
      <c r="VNY2425" s="111"/>
      <c r="VNZ2425" s="111"/>
      <c r="VOA2425" s="111"/>
      <c r="VOB2425" s="111"/>
      <c r="VOC2425" s="111"/>
      <c r="VOD2425" s="111"/>
      <c r="VOE2425" s="111"/>
      <c r="VOF2425" s="111"/>
      <c r="VOG2425" s="111"/>
      <c r="VOH2425" s="111"/>
      <c r="VOI2425" s="111"/>
      <c r="VOJ2425" s="111"/>
      <c r="VOK2425" s="111"/>
      <c r="VOL2425" s="111"/>
      <c r="VOM2425" s="111"/>
      <c r="VON2425" s="111"/>
      <c r="VOO2425" s="111"/>
      <c r="VOP2425" s="111"/>
      <c r="VOQ2425" s="111"/>
      <c r="VOR2425" s="111"/>
      <c r="VOS2425" s="111"/>
      <c r="VOT2425" s="111"/>
      <c r="VOU2425" s="111"/>
      <c r="VOV2425" s="111"/>
      <c r="VOW2425" s="111"/>
      <c r="VOX2425" s="111"/>
      <c r="VOY2425" s="111"/>
      <c r="VOZ2425" s="111"/>
      <c r="VPA2425" s="111"/>
      <c r="VPB2425" s="111"/>
      <c r="VPC2425" s="111"/>
      <c r="VPD2425" s="111"/>
      <c r="VPE2425" s="111"/>
      <c r="VPF2425" s="111"/>
      <c r="VPG2425" s="111"/>
      <c r="VPH2425" s="111"/>
      <c r="VPI2425" s="111"/>
      <c r="VPJ2425" s="111"/>
      <c r="VPK2425" s="111"/>
      <c r="VPL2425" s="111"/>
      <c r="VPM2425" s="111"/>
      <c r="VPN2425" s="111"/>
      <c r="VPO2425" s="111"/>
      <c r="VPP2425" s="111"/>
      <c r="VPQ2425" s="111"/>
      <c r="VPR2425" s="111"/>
      <c r="VPS2425" s="111"/>
      <c r="VPT2425" s="111"/>
      <c r="VPU2425" s="111"/>
      <c r="VPV2425" s="111"/>
      <c r="VPW2425" s="111"/>
      <c r="VPX2425" s="111"/>
      <c r="VPY2425" s="111"/>
      <c r="VPZ2425" s="111"/>
      <c r="VQA2425" s="111"/>
      <c r="VQB2425" s="111"/>
      <c r="VQC2425" s="111"/>
      <c r="VQD2425" s="111"/>
      <c r="VQE2425" s="111"/>
      <c r="VQF2425" s="111"/>
      <c r="VQG2425" s="111"/>
      <c r="VQH2425" s="111"/>
      <c r="VQI2425" s="111"/>
      <c r="VQJ2425" s="111"/>
      <c r="VQK2425" s="111"/>
      <c r="VQL2425" s="111"/>
      <c r="VQM2425" s="111"/>
      <c r="VQN2425" s="111"/>
      <c r="VQO2425" s="111"/>
      <c r="VQP2425" s="111"/>
      <c r="VQQ2425" s="111"/>
      <c r="VQR2425" s="111"/>
      <c r="VQS2425" s="111"/>
      <c r="VQT2425" s="111"/>
      <c r="VQU2425" s="111"/>
      <c r="VQV2425" s="111"/>
      <c r="VQW2425" s="111"/>
      <c r="VQX2425" s="111"/>
      <c r="VQY2425" s="111"/>
      <c r="VQZ2425" s="111"/>
      <c r="VRA2425" s="111"/>
      <c r="VRB2425" s="111"/>
      <c r="VRC2425" s="111"/>
      <c r="VRD2425" s="111"/>
      <c r="VRE2425" s="111"/>
      <c r="VRF2425" s="111"/>
      <c r="VRG2425" s="111"/>
      <c r="VRH2425" s="111"/>
      <c r="VRI2425" s="111"/>
      <c r="VRJ2425" s="111"/>
      <c r="VRK2425" s="111"/>
      <c r="VRL2425" s="111"/>
      <c r="VRM2425" s="111"/>
      <c r="VRN2425" s="111"/>
      <c r="VRO2425" s="111"/>
      <c r="VRP2425" s="111"/>
      <c r="VRQ2425" s="111"/>
      <c r="VRR2425" s="111"/>
      <c r="VRS2425" s="111"/>
      <c r="VRT2425" s="111"/>
      <c r="VRU2425" s="111"/>
      <c r="VRV2425" s="111"/>
      <c r="VRW2425" s="111"/>
      <c r="VRX2425" s="111"/>
      <c r="VRY2425" s="111"/>
      <c r="VRZ2425" s="111"/>
      <c r="VSA2425" s="111"/>
      <c r="VSB2425" s="111"/>
      <c r="VSC2425" s="111"/>
      <c r="VSD2425" s="111"/>
      <c r="VSE2425" s="111"/>
      <c r="VSF2425" s="111"/>
      <c r="VSG2425" s="111"/>
      <c r="VSH2425" s="111"/>
      <c r="VSI2425" s="111"/>
      <c r="VSJ2425" s="111"/>
      <c r="VSK2425" s="111"/>
      <c r="VSL2425" s="111"/>
      <c r="VSM2425" s="111"/>
      <c r="VSN2425" s="111"/>
      <c r="VSO2425" s="111"/>
      <c r="VSP2425" s="111"/>
      <c r="VSQ2425" s="111"/>
      <c r="VSR2425" s="111"/>
      <c r="VSS2425" s="111"/>
      <c r="VST2425" s="111"/>
      <c r="VSU2425" s="111"/>
      <c r="VSV2425" s="111"/>
      <c r="VSW2425" s="111"/>
      <c r="VSX2425" s="111"/>
      <c r="VSY2425" s="111"/>
      <c r="VSZ2425" s="111"/>
      <c r="VTA2425" s="111"/>
      <c r="VTB2425" s="111"/>
      <c r="VTC2425" s="111"/>
      <c r="VTD2425" s="111"/>
      <c r="VTE2425" s="111"/>
      <c r="VTF2425" s="111"/>
      <c r="VTG2425" s="111"/>
      <c r="VTH2425" s="111"/>
      <c r="VTI2425" s="111"/>
      <c r="VTJ2425" s="111"/>
      <c r="VTK2425" s="111"/>
      <c r="VTL2425" s="111"/>
      <c r="VTM2425" s="111"/>
      <c r="VTN2425" s="111"/>
      <c r="VTO2425" s="111"/>
      <c r="VTP2425" s="111"/>
      <c r="VTQ2425" s="111"/>
      <c r="VTR2425" s="111"/>
      <c r="VTS2425" s="111"/>
      <c r="VTT2425" s="111"/>
      <c r="VTU2425" s="111"/>
      <c r="VTV2425" s="111"/>
      <c r="VTW2425" s="111"/>
      <c r="VTX2425" s="111"/>
      <c r="VTY2425" s="111"/>
      <c r="VTZ2425" s="111"/>
      <c r="VUA2425" s="111"/>
      <c r="VUB2425" s="111"/>
      <c r="VUC2425" s="111"/>
      <c r="VUD2425" s="111"/>
      <c r="VUE2425" s="111"/>
      <c r="VUF2425" s="111"/>
      <c r="VUG2425" s="111"/>
      <c r="VUH2425" s="111"/>
      <c r="VUI2425" s="111"/>
      <c r="VUJ2425" s="111"/>
      <c r="VUK2425" s="111"/>
      <c r="VUL2425" s="111"/>
      <c r="VUM2425" s="111"/>
      <c r="VUN2425" s="111"/>
      <c r="VUO2425" s="111"/>
      <c r="VUP2425" s="111"/>
      <c r="VUQ2425" s="111"/>
      <c r="VUR2425" s="111"/>
      <c r="VUS2425" s="111"/>
      <c r="VUT2425" s="111"/>
      <c r="VUU2425" s="111"/>
      <c r="VUV2425" s="111"/>
      <c r="VUW2425" s="111"/>
      <c r="VUX2425" s="111"/>
      <c r="VUY2425" s="111"/>
      <c r="VUZ2425" s="111"/>
      <c r="VVA2425" s="111"/>
      <c r="VVB2425" s="111"/>
      <c r="VVC2425" s="111"/>
      <c r="VVD2425" s="111"/>
      <c r="VVE2425" s="111"/>
      <c r="VVF2425" s="111"/>
      <c r="VVG2425" s="111"/>
      <c r="VVH2425" s="111"/>
      <c r="VVI2425" s="111"/>
      <c r="VVJ2425" s="111"/>
      <c r="VVK2425" s="111"/>
      <c r="VVL2425" s="111"/>
      <c r="VVM2425" s="111"/>
      <c r="VVN2425" s="111"/>
      <c r="VVO2425" s="111"/>
      <c r="VVP2425" s="111"/>
      <c r="VVQ2425" s="111"/>
      <c r="VVR2425" s="111"/>
      <c r="VVS2425" s="111"/>
      <c r="VVT2425" s="111"/>
      <c r="VVU2425" s="111"/>
      <c r="VVV2425" s="111"/>
      <c r="VVW2425" s="111"/>
      <c r="VVX2425" s="111"/>
      <c r="VVY2425" s="111"/>
      <c r="VVZ2425" s="111"/>
      <c r="VWA2425" s="111"/>
      <c r="VWB2425" s="111"/>
      <c r="VWC2425" s="111"/>
      <c r="VWD2425" s="111"/>
      <c r="VWE2425" s="111"/>
      <c r="VWF2425" s="111"/>
      <c r="VWG2425" s="111"/>
      <c r="VWH2425" s="111"/>
      <c r="VWI2425" s="111"/>
      <c r="VWJ2425" s="111"/>
      <c r="VWK2425" s="111"/>
      <c r="VWL2425" s="111"/>
      <c r="VWM2425" s="111"/>
      <c r="VWN2425" s="111"/>
      <c r="VWO2425" s="111"/>
      <c r="VWP2425" s="111"/>
      <c r="VWQ2425" s="111"/>
      <c r="VWR2425" s="111"/>
      <c r="VWS2425" s="111"/>
      <c r="VWT2425" s="111"/>
      <c r="VWU2425" s="111"/>
      <c r="VWV2425" s="111"/>
      <c r="VWW2425" s="111"/>
      <c r="VWX2425" s="111"/>
      <c r="VWY2425" s="111"/>
      <c r="VWZ2425" s="111"/>
      <c r="VXA2425" s="111"/>
      <c r="VXB2425" s="111"/>
      <c r="VXC2425" s="111"/>
      <c r="VXD2425" s="111"/>
      <c r="VXE2425" s="111"/>
      <c r="VXF2425" s="111"/>
      <c r="VXG2425" s="111"/>
      <c r="VXH2425" s="111"/>
      <c r="VXI2425" s="111"/>
      <c r="VXJ2425" s="111"/>
      <c r="VXK2425" s="111"/>
      <c r="VXL2425" s="111"/>
      <c r="VXM2425" s="111"/>
      <c r="VXN2425" s="111"/>
      <c r="VXO2425" s="111"/>
      <c r="VXP2425" s="111"/>
      <c r="VXQ2425" s="111"/>
      <c r="VXR2425" s="111"/>
      <c r="VXS2425" s="111"/>
      <c r="VXT2425" s="111"/>
      <c r="VXU2425" s="111"/>
      <c r="VXV2425" s="111"/>
      <c r="VXW2425" s="111"/>
      <c r="VXX2425" s="111"/>
      <c r="VXY2425" s="111"/>
      <c r="VXZ2425" s="111"/>
      <c r="VYA2425" s="111"/>
      <c r="VYB2425" s="111"/>
      <c r="VYC2425" s="111"/>
      <c r="VYD2425" s="111"/>
      <c r="VYE2425" s="111"/>
      <c r="VYF2425" s="111"/>
      <c r="VYG2425" s="111"/>
      <c r="VYH2425" s="111"/>
      <c r="VYI2425" s="111"/>
      <c r="VYJ2425" s="111"/>
      <c r="VYK2425" s="111"/>
      <c r="VYL2425" s="111"/>
      <c r="VYM2425" s="111"/>
      <c r="VYN2425" s="111"/>
      <c r="VYO2425" s="111"/>
      <c r="VYP2425" s="111"/>
      <c r="VYQ2425" s="111"/>
      <c r="VYR2425" s="111"/>
      <c r="VYS2425" s="111"/>
      <c r="VYT2425" s="111"/>
      <c r="VYU2425" s="111"/>
      <c r="VYV2425" s="111"/>
      <c r="VYW2425" s="111"/>
      <c r="VYX2425" s="111"/>
      <c r="VYY2425" s="111"/>
      <c r="VYZ2425" s="111"/>
      <c r="VZA2425" s="111"/>
      <c r="VZB2425" s="111"/>
      <c r="VZC2425" s="111"/>
      <c r="VZD2425" s="111"/>
      <c r="VZE2425" s="111"/>
      <c r="VZF2425" s="111"/>
      <c r="VZG2425" s="111"/>
      <c r="VZH2425" s="111"/>
      <c r="VZI2425" s="111"/>
      <c r="VZJ2425" s="111"/>
      <c r="VZK2425" s="111"/>
      <c r="VZL2425" s="111"/>
      <c r="VZM2425" s="111"/>
      <c r="VZN2425" s="111"/>
      <c r="VZO2425" s="111"/>
      <c r="VZP2425" s="111"/>
      <c r="VZQ2425" s="111"/>
      <c r="VZR2425" s="111"/>
      <c r="VZS2425" s="111"/>
      <c r="VZT2425" s="111"/>
      <c r="VZU2425" s="111"/>
      <c r="VZV2425" s="111"/>
      <c r="VZW2425" s="111"/>
      <c r="VZX2425" s="111"/>
      <c r="VZY2425" s="111"/>
      <c r="VZZ2425" s="111"/>
      <c r="WAA2425" s="111"/>
      <c r="WAB2425" s="111"/>
      <c r="WAC2425" s="111"/>
      <c r="WAD2425" s="111"/>
      <c r="WAE2425" s="111"/>
      <c r="WAF2425" s="111"/>
      <c r="WAG2425" s="111"/>
      <c r="WAH2425" s="111"/>
      <c r="WAI2425" s="111"/>
      <c r="WAJ2425" s="111"/>
      <c r="WAK2425" s="111"/>
      <c r="WAL2425" s="111"/>
      <c r="WAM2425" s="111"/>
      <c r="WAN2425" s="111"/>
      <c r="WAO2425" s="111"/>
      <c r="WAP2425" s="111"/>
      <c r="WAQ2425" s="111"/>
      <c r="WAR2425" s="111"/>
      <c r="WAS2425" s="111"/>
      <c r="WAT2425" s="111"/>
      <c r="WAU2425" s="111"/>
      <c r="WAV2425" s="111"/>
      <c r="WAW2425" s="111"/>
      <c r="WAX2425" s="111"/>
      <c r="WAY2425" s="111"/>
      <c r="WAZ2425" s="111"/>
      <c r="WBA2425" s="111"/>
      <c r="WBB2425" s="111"/>
      <c r="WBC2425" s="111"/>
      <c r="WBD2425" s="111"/>
      <c r="WBE2425" s="111"/>
      <c r="WBF2425" s="111"/>
      <c r="WBG2425" s="111"/>
      <c r="WBH2425" s="111"/>
      <c r="WBI2425" s="111"/>
      <c r="WBJ2425" s="111"/>
      <c r="WBK2425" s="111"/>
      <c r="WBL2425" s="111"/>
      <c r="WBM2425" s="111"/>
      <c r="WBN2425" s="111"/>
      <c r="WBO2425" s="111"/>
      <c r="WBP2425" s="111"/>
      <c r="WBQ2425" s="111"/>
      <c r="WBR2425" s="111"/>
      <c r="WBS2425" s="111"/>
      <c r="WBT2425" s="111"/>
      <c r="WBU2425" s="111"/>
      <c r="WBV2425" s="111"/>
      <c r="WBW2425" s="111"/>
      <c r="WBX2425" s="111"/>
      <c r="WBY2425" s="111"/>
      <c r="WBZ2425" s="111"/>
      <c r="WCA2425" s="111"/>
      <c r="WCB2425" s="111"/>
      <c r="WCC2425" s="111"/>
      <c r="WCD2425" s="111"/>
      <c r="WCE2425" s="111"/>
      <c r="WCF2425" s="111"/>
      <c r="WCG2425" s="111"/>
      <c r="WCH2425" s="111"/>
      <c r="WCI2425" s="111"/>
      <c r="WCJ2425" s="111"/>
      <c r="WCK2425" s="111"/>
      <c r="WCL2425" s="111"/>
      <c r="WCM2425" s="111"/>
      <c r="WCN2425" s="111"/>
      <c r="WCO2425" s="111"/>
      <c r="WCP2425" s="111"/>
      <c r="WCQ2425" s="111"/>
      <c r="WCR2425" s="111"/>
      <c r="WCS2425" s="111"/>
      <c r="WCT2425" s="111"/>
      <c r="WCU2425" s="111"/>
      <c r="WCV2425" s="111"/>
      <c r="WCW2425" s="111"/>
      <c r="WCX2425" s="111"/>
      <c r="WCY2425" s="111"/>
      <c r="WCZ2425" s="111"/>
      <c r="WDA2425" s="111"/>
      <c r="WDB2425" s="111"/>
      <c r="WDC2425" s="111"/>
      <c r="WDD2425" s="111"/>
      <c r="WDE2425" s="111"/>
      <c r="WDF2425" s="111"/>
      <c r="WDG2425" s="111"/>
      <c r="WDH2425" s="111"/>
      <c r="WDI2425" s="111"/>
      <c r="WDJ2425" s="111"/>
      <c r="WDK2425" s="111"/>
      <c r="WDL2425" s="111"/>
      <c r="WDM2425" s="111"/>
      <c r="WDN2425" s="111"/>
      <c r="WDO2425" s="111"/>
      <c r="WDP2425" s="111"/>
      <c r="WDQ2425" s="111"/>
      <c r="WDR2425" s="111"/>
      <c r="WDS2425" s="111"/>
      <c r="WDT2425" s="111"/>
      <c r="WDU2425" s="111"/>
      <c r="WDV2425" s="111"/>
      <c r="WDW2425" s="111"/>
      <c r="WDX2425" s="111"/>
      <c r="WDY2425" s="111"/>
      <c r="WDZ2425" s="111"/>
      <c r="WEA2425" s="111"/>
      <c r="WEB2425" s="111"/>
      <c r="WEC2425" s="111"/>
      <c r="WED2425" s="111"/>
      <c r="WEE2425" s="111"/>
      <c r="WEF2425" s="111"/>
      <c r="WEG2425" s="111"/>
      <c r="WEH2425" s="111"/>
      <c r="WEI2425" s="111"/>
      <c r="WEJ2425" s="111"/>
      <c r="WEK2425" s="111"/>
      <c r="WEL2425" s="111"/>
      <c r="WEM2425" s="111"/>
      <c r="WEN2425" s="111"/>
      <c r="WEO2425" s="111"/>
      <c r="WEP2425" s="111"/>
      <c r="WEQ2425" s="111"/>
      <c r="WER2425" s="111"/>
      <c r="WES2425" s="111"/>
      <c r="WET2425" s="111"/>
      <c r="WEU2425" s="111"/>
      <c r="WEV2425" s="111"/>
      <c r="WEW2425" s="111"/>
      <c r="WEX2425" s="111"/>
      <c r="WEY2425" s="111"/>
      <c r="WEZ2425" s="111"/>
      <c r="WFA2425" s="111"/>
      <c r="WFB2425" s="111"/>
      <c r="WFC2425" s="111"/>
      <c r="WFD2425" s="111"/>
      <c r="WFE2425" s="111"/>
      <c r="WFF2425" s="111"/>
      <c r="WFG2425" s="111"/>
      <c r="WFH2425" s="111"/>
      <c r="WFI2425" s="111"/>
      <c r="WFJ2425" s="111"/>
      <c r="WFK2425" s="111"/>
      <c r="WFL2425" s="111"/>
      <c r="WFM2425" s="111"/>
      <c r="WFN2425" s="111"/>
      <c r="WFO2425" s="111"/>
      <c r="WFP2425" s="111"/>
      <c r="WFQ2425" s="111"/>
      <c r="WFR2425" s="111"/>
      <c r="WFS2425" s="111"/>
      <c r="WFT2425" s="111"/>
      <c r="WFU2425" s="111"/>
      <c r="WFV2425" s="111"/>
      <c r="WFW2425" s="111"/>
      <c r="WFX2425" s="111"/>
      <c r="WFY2425" s="111"/>
      <c r="WFZ2425" s="111"/>
      <c r="WGA2425" s="111"/>
      <c r="WGB2425" s="111"/>
      <c r="WGC2425" s="111"/>
      <c r="WGD2425" s="111"/>
      <c r="WGE2425" s="111"/>
      <c r="WGF2425" s="111"/>
      <c r="WGG2425" s="111"/>
      <c r="WGH2425" s="111"/>
      <c r="WGI2425" s="111"/>
      <c r="WGJ2425" s="111"/>
      <c r="WGK2425" s="111"/>
      <c r="WGL2425" s="111"/>
      <c r="WGM2425" s="111"/>
      <c r="WGN2425" s="111"/>
      <c r="WGO2425" s="111"/>
      <c r="WGP2425" s="111"/>
      <c r="WGQ2425" s="111"/>
      <c r="WGR2425" s="111"/>
      <c r="WGS2425" s="111"/>
      <c r="WGT2425" s="111"/>
      <c r="WGU2425" s="111"/>
      <c r="WGV2425" s="111"/>
      <c r="WGW2425" s="111"/>
      <c r="WGX2425" s="111"/>
      <c r="WGY2425" s="111"/>
      <c r="WGZ2425" s="111"/>
      <c r="WHA2425" s="111"/>
      <c r="WHB2425" s="111"/>
      <c r="WHC2425" s="111"/>
      <c r="WHD2425" s="111"/>
      <c r="WHE2425" s="111"/>
      <c r="WHF2425" s="111"/>
      <c r="WHG2425" s="111"/>
      <c r="WHH2425" s="111"/>
      <c r="WHI2425" s="111"/>
      <c r="WHJ2425" s="111"/>
      <c r="WHK2425" s="111"/>
      <c r="WHL2425" s="111"/>
      <c r="WHM2425" s="111"/>
      <c r="WHN2425" s="111"/>
      <c r="WHO2425" s="111"/>
      <c r="WHP2425" s="111"/>
      <c r="WHQ2425" s="111"/>
      <c r="WHR2425" s="111"/>
      <c r="WHS2425" s="111"/>
      <c r="WHT2425" s="111"/>
      <c r="WHU2425" s="111"/>
      <c r="WHV2425" s="111"/>
      <c r="WHW2425" s="111"/>
      <c r="WHX2425" s="111"/>
      <c r="WHY2425" s="111"/>
      <c r="WHZ2425" s="111"/>
      <c r="WIA2425" s="111"/>
      <c r="WIB2425" s="111"/>
      <c r="WIC2425" s="111"/>
      <c r="WID2425" s="111"/>
      <c r="WIE2425" s="111"/>
      <c r="WIF2425" s="111"/>
      <c r="WIG2425" s="111"/>
      <c r="WIH2425" s="111"/>
      <c r="WII2425" s="111"/>
      <c r="WIJ2425" s="111"/>
      <c r="WIK2425" s="111"/>
      <c r="WIL2425" s="111"/>
      <c r="WIM2425" s="111"/>
      <c r="WIN2425" s="111"/>
      <c r="WIO2425" s="111"/>
      <c r="WIP2425" s="111"/>
      <c r="WIQ2425" s="111"/>
      <c r="WIR2425" s="111"/>
      <c r="WIS2425" s="111"/>
      <c r="WIT2425" s="111"/>
      <c r="WIU2425" s="111"/>
      <c r="WIV2425" s="111"/>
      <c r="WIW2425" s="111"/>
      <c r="WIX2425" s="111"/>
      <c r="WIY2425" s="111"/>
      <c r="WIZ2425" s="111"/>
      <c r="WJA2425" s="111"/>
      <c r="WJB2425" s="111"/>
      <c r="WJC2425" s="111"/>
      <c r="WJD2425" s="111"/>
      <c r="WJE2425" s="111"/>
      <c r="WJF2425" s="111"/>
      <c r="WJG2425" s="111"/>
      <c r="WJH2425" s="111"/>
      <c r="WJI2425" s="111"/>
      <c r="WJJ2425" s="111"/>
      <c r="WJK2425" s="111"/>
      <c r="WJL2425" s="111"/>
      <c r="WJM2425" s="111"/>
      <c r="WJN2425" s="111"/>
      <c r="WJO2425" s="111"/>
      <c r="WJP2425" s="111"/>
      <c r="WJQ2425" s="111"/>
      <c r="WJR2425" s="111"/>
      <c r="WJS2425" s="111"/>
      <c r="WJT2425" s="111"/>
      <c r="WJU2425" s="111"/>
      <c r="WJV2425" s="111"/>
      <c r="WJW2425" s="111"/>
      <c r="WJX2425" s="111"/>
      <c r="WJY2425" s="111"/>
      <c r="WJZ2425" s="111"/>
      <c r="WKA2425" s="111"/>
      <c r="WKB2425" s="111"/>
      <c r="WKC2425" s="111"/>
      <c r="WKD2425" s="111"/>
      <c r="WKE2425" s="111"/>
      <c r="WKF2425" s="111"/>
      <c r="WKG2425" s="111"/>
      <c r="WKH2425" s="111"/>
      <c r="WKI2425" s="111"/>
      <c r="WKJ2425" s="111"/>
      <c r="WKK2425" s="111"/>
      <c r="WKL2425" s="111"/>
      <c r="WKM2425" s="111"/>
      <c r="WKN2425" s="111"/>
      <c r="WKO2425" s="111"/>
      <c r="WKP2425" s="111"/>
      <c r="WKQ2425" s="111"/>
      <c r="WKR2425" s="111"/>
      <c r="WKS2425" s="111"/>
      <c r="WKT2425" s="111"/>
      <c r="WKU2425" s="111"/>
      <c r="WKV2425" s="111"/>
      <c r="WKW2425" s="111"/>
      <c r="WKX2425" s="111"/>
      <c r="WKY2425" s="111"/>
      <c r="WKZ2425" s="111"/>
      <c r="WLA2425" s="111"/>
      <c r="WLB2425" s="111"/>
      <c r="WLC2425" s="111"/>
      <c r="WLD2425" s="111"/>
      <c r="WLE2425" s="111"/>
      <c r="WLF2425" s="111"/>
      <c r="WLG2425" s="111"/>
      <c r="WLH2425" s="111"/>
      <c r="WLI2425" s="111"/>
      <c r="WLJ2425" s="111"/>
      <c r="WLK2425" s="111"/>
      <c r="WLL2425" s="111"/>
      <c r="WLM2425" s="111"/>
      <c r="WLN2425" s="111"/>
      <c r="WLO2425" s="111"/>
      <c r="WLP2425" s="111"/>
      <c r="WLQ2425" s="111"/>
      <c r="WLR2425" s="111"/>
      <c r="WLS2425" s="111"/>
      <c r="WLT2425" s="111"/>
      <c r="WLU2425" s="111"/>
      <c r="WLV2425" s="111"/>
      <c r="WLW2425" s="111"/>
      <c r="WLX2425" s="111"/>
      <c r="WLY2425" s="111"/>
      <c r="WLZ2425" s="111"/>
      <c r="WMA2425" s="111"/>
      <c r="WMB2425" s="111"/>
      <c r="WMC2425" s="111"/>
      <c r="WMD2425" s="111"/>
      <c r="WME2425" s="111"/>
      <c r="WMF2425" s="111"/>
      <c r="WMG2425" s="111"/>
      <c r="WMH2425" s="111"/>
      <c r="WMI2425" s="111"/>
      <c r="WMJ2425" s="111"/>
      <c r="WMK2425" s="111"/>
      <c r="WML2425" s="111"/>
      <c r="WMM2425" s="111"/>
      <c r="WMN2425" s="111"/>
      <c r="WMO2425" s="111"/>
      <c r="WMP2425" s="111"/>
      <c r="WMQ2425" s="111"/>
      <c r="WMR2425" s="111"/>
      <c r="WMS2425" s="111"/>
      <c r="WMT2425" s="111"/>
      <c r="WMU2425" s="111"/>
      <c r="WMV2425" s="111"/>
      <c r="WMW2425" s="111"/>
      <c r="WMX2425" s="111"/>
      <c r="WMY2425" s="111"/>
      <c r="WMZ2425" s="111"/>
      <c r="WNA2425" s="111"/>
      <c r="WNB2425" s="111"/>
      <c r="WNC2425" s="111"/>
      <c r="WND2425" s="111"/>
      <c r="WNE2425" s="111"/>
      <c r="WNF2425" s="111"/>
      <c r="WNG2425" s="111"/>
      <c r="WNH2425" s="111"/>
      <c r="WNI2425" s="111"/>
      <c r="WNJ2425" s="111"/>
      <c r="WNK2425" s="111"/>
      <c r="WNL2425" s="111"/>
      <c r="WNM2425" s="111"/>
      <c r="WNN2425" s="111"/>
      <c r="WNO2425" s="111"/>
      <c r="WNP2425" s="111"/>
      <c r="WNQ2425" s="111"/>
      <c r="WNR2425" s="111"/>
      <c r="WNS2425" s="111"/>
      <c r="WNT2425" s="111"/>
      <c r="WNU2425" s="111"/>
      <c r="WNV2425" s="111"/>
      <c r="WNW2425" s="111"/>
      <c r="WNX2425" s="111"/>
      <c r="WNY2425" s="111"/>
      <c r="WNZ2425" s="111"/>
      <c r="WOA2425" s="111"/>
      <c r="WOB2425" s="111"/>
      <c r="WOC2425" s="111"/>
      <c r="WOD2425" s="111"/>
      <c r="WOE2425" s="111"/>
      <c r="WOF2425" s="111"/>
      <c r="WOG2425" s="111"/>
      <c r="WOH2425" s="111"/>
      <c r="WOI2425" s="111"/>
      <c r="WOJ2425" s="111"/>
      <c r="WOK2425" s="111"/>
      <c r="WOL2425" s="111"/>
      <c r="WOM2425" s="111"/>
      <c r="WON2425" s="111"/>
      <c r="WOO2425" s="111"/>
      <c r="WOP2425" s="111"/>
      <c r="WOQ2425" s="111"/>
      <c r="WOR2425" s="111"/>
      <c r="WOS2425" s="111"/>
      <c r="WOT2425" s="111"/>
      <c r="WOU2425" s="111"/>
      <c r="WOV2425" s="111"/>
      <c r="WOW2425" s="111"/>
      <c r="WOX2425" s="111"/>
      <c r="WOY2425" s="111"/>
      <c r="WOZ2425" s="111"/>
      <c r="WPA2425" s="111"/>
      <c r="WPB2425" s="111"/>
      <c r="WPC2425" s="111"/>
      <c r="WPD2425" s="111"/>
      <c r="WPE2425" s="111"/>
      <c r="WPF2425" s="111"/>
      <c r="WPG2425" s="111"/>
      <c r="WPH2425" s="111"/>
      <c r="WPI2425" s="111"/>
      <c r="WPJ2425" s="111"/>
      <c r="WPK2425" s="111"/>
      <c r="WPL2425" s="111"/>
      <c r="WPM2425" s="111"/>
      <c r="WPN2425" s="111"/>
      <c r="WPO2425" s="111"/>
      <c r="WPP2425" s="111"/>
      <c r="WPQ2425" s="111"/>
      <c r="WPR2425" s="111"/>
      <c r="WPS2425" s="111"/>
      <c r="WPT2425" s="111"/>
      <c r="WPU2425" s="111"/>
      <c r="WPV2425" s="111"/>
      <c r="WPW2425" s="111"/>
      <c r="WPX2425" s="111"/>
      <c r="WPY2425" s="111"/>
      <c r="WPZ2425" s="111"/>
      <c r="WQA2425" s="111"/>
      <c r="WQB2425" s="111"/>
      <c r="WQC2425" s="111"/>
      <c r="WQD2425" s="111"/>
      <c r="WQE2425" s="111"/>
      <c r="WQF2425" s="111"/>
      <c r="WQG2425" s="111"/>
      <c r="WQH2425" s="111"/>
      <c r="WQI2425" s="111"/>
      <c r="WQJ2425" s="111"/>
      <c r="WQK2425" s="111"/>
      <c r="WQL2425" s="111"/>
      <c r="WQM2425" s="111"/>
      <c r="WQN2425" s="111"/>
      <c r="WQO2425" s="111"/>
      <c r="WQP2425" s="111"/>
      <c r="WQQ2425" s="111"/>
      <c r="WQR2425" s="111"/>
      <c r="WQS2425" s="111"/>
      <c r="WQT2425" s="111"/>
      <c r="WQU2425" s="111"/>
      <c r="WQV2425" s="111"/>
      <c r="WQW2425" s="111"/>
      <c r="WQX2425" s="111"/>
      <c r="WQY2425" s="111"/>
      <c r="WQZ2425" s="111"/>
      <c r="WRA2425" s="111"/>
      <c r="WRB2425" s="111"/>
      <c r="WRC2425" s="111"/>
      <c r="WRD2425" s="111"/>
      <c r="WRE2425" s="111"/>
      <c r="WRF2425" s="111"/>
      <c r="WRG2425" s="111"/>
      <c r="WRH2425" s="111"/>
      <c r="WRI2425" s="111"/>
      <c r="WRJ2425" s="111"/>
      <c r="WRK2425" s="111"/>
      <c r="WRL2425" s="111"/>
      <c r="WRM2425" s="111"/>
      <c r="WRN2425" s="111"/>
      <c r="WRO2425" s="111"/>
      <c r="WRP2425" s="111"/>
      <c r="WRQ2425" s="111"/>
      <c r="WRR2425" s="111"/>
      <c r="WRS2425" s="111"/>
      <c r="WRT2425" s="111"/>
      <c r="WRU2425" s="111"/>
      <c r="WRV2425" s="111"/>
      <c r="WRW2425" s="111"/>
      <c r="WRX2425" s="111"/>
      <c r="WRY2425" s="111"/>
      <c r="WRZ2425" s="111"/>
      <c r="WSA2425" s="111"/>
      <c r="WSB2425" s="111"/>
      <c r="WSC2425" s="111"/>
      <c r="WSD2425" s="111"/>
      <c r="WSE2425" s="111"/>
      <c r="WSF2425" s="111"/>
      <c r="WSG2425" s="111"/>
      <c r="WSH2425" s="111"/>
      <c r="WSI2425" s="111"/>
      <c r="WSJ2425" s="111"/>
      <c r="WSK2425" s="111"/>
      <c r="WSL2425" s="111"/>
      <c r="WSM2425" s="111"/>
      <c r="WSN2425" s="111"/>
      <c r="WSO2425" s="111"/>
      <c r="WSP2425" s="111"/>
      <c r="WSQ2425" s="111"/>
      <c r="WSR2425" s="111"/>
      <c r="WSS2425" s="111"/>
      <c r="WST2425" s="111"/>
      <c r="WSU2425" s="111"/>
      <c r="WSV2425" s="111"/>
      <c r="WSW2425" s="111"/>
      <c r="WSX2425" s="111"/>
      <c r="WSY2425" s="111"/>
      <c r="WSZ2425" s="111"/>
      <c r="WTA2425" s="111"/>
      <c r="WTB2425" s="111"/>
      <c r="WTC2425" s="111"/>
      <c r="WTD2425" s="111"/>
      <c r="WTE2425" s="111"/>
      <c r="WTF2425" s="111"/>
      <c r="WTG2425" s="111"/>
      <c r="WTH2425" s="111"/>
      <c r="WTI2425" s="111"/>
      <c r="WTJ2425" s="111"/>
      <c r="WTK2425" s="111"/>
      <c r="WTL2425" s="111"/>
      <c r="WTM2425" s="111"/>
      <c r="WTN2425" s="111"/>
      <c r="WTO2425" s="111"/>
      <c r="WTP2425" s="111"/>
      <c r="WTQ2425" s="111"/>
      <c r="WTR2425" s="111"/>
      <c r="WTS2425" s="111"/>
      <c r="WTT2425" s="111"/>
      <c r="WTU2425" s="111"/>
      <c r="WTV2425" s="111"/>
      <c r="WTW2425" s="111"/>
      <c r="WTX2425" s="111"/>
      <c r="WTY2425" s="111"/>
      <c r="WTZ2425" s="111"/>
      <c r="WUA2425" s="111"/>
      <c r="WUB2425" s="111"/>
      <c r="WUC2425" s="111"/>
      <c r="WUD2425" s="111"/>
      <c r="WUE2425" s="111"/>
      <c r="WUF2425" s="111"/>
      <c r="WUG2425" s="111"/>
      <c r="WUH2425" s="111"/>
      <c r="WUI2425" s="111"/>
      <c r="WUJ2425" s="111"/>
      <c r="WUK2425" s="111"/>
      <c r="WUL2425" s="111"/>
      <c r="WUM2425" s="111"/>
      <c r="WUN2425" s="111"/>
      <c r="WUO2425" s="111"/>
      <c r="WUP2425" s="111"/>
      <c r="WUQ2425" s="111"/>
      <c r="WUR2425" s="111"/>
      <c r="WUS2425" s="111"/>
      <c r="WUT2425" s="111"/>
      <c r="WUU2425" s="111"/>
      <c r="WUV2425" s="111"/>
      <c r="WUW2425" s="111"/>
      <c r="WUX2425" s="111"/>
      <c r="WUY2425" s="111"/>
      <c r="WUZ2425" s="111"/>
      <c r="WVA2425" s="111"/>
      <c r="WVB2425" s="111"/>
      <c r="WVC2425" s="111"/>
      <c r="WVD2425" s="111"/>
      <c r="WVE2425" s="111"/>
      <c r="WVF2425" s="111"/>
      <c r="WVG2425" s="111"/>
      <c r="WVH2425" s="111"/>
      <c r="WVI2425" s="111"/>
      <c r="WVJ2425" s="111"/>
      <c r="WVK2425" s="111"/>
      <c r="WVL2425" s="111"/>
      <c r="WVM2425" s="111"/>
      <c r="WVN2425" s="111"/>
      <c r="WVO2425" s="111"/>
      <c r="WVP2425" s="111"/>
      <c r="WVQ2425" s="111"/>
      <c r="WVR2425" s="111"/>
      <c r="WVS2425" s="111"/>
      <c r="WVT2425" s="111"/>
      <c r="WVU2425" s="111"/>
      <c r="WVV2425" s="111"/>
      <c r="WVW2425" s="111"/>
      <c r="WVX2425" s="111"/>
      <c r="WVY2425" s="111"/>
      <c r="WVZ2425" s="111"/>
      <c r="WWA2425" s="111"/>
      <c r="WWB2425" s="111"/>
      <c r="WWC2425" s="111"/>
      <c r="WWD2425" s="111"/>
      <c r="WWE2425" s="111"/>
      <c r="WWF2425" s="111"/>
      <c r="WWG2425" s="111"/>
      <c r="WWH2425" s="111"/>
      <c r="WWI2425" s="111"/>
      <c r="WWJ2425" s="111"/>
      <c r="WWK2425" s="111"/>
      <c r="WWL2425" s="111"/>
      <c r="WWM2425" s="111"/>
      <c r="WWN2425" s="111"/>
      <c r="WWO2425" s="111"/>
      <c r="WWP2425" s="111"/>
      <c r="WWQ2425" s="111"/>
      <c r="WWR2425" s="111"/>
      <c r="WWS2425" s="111"/>
      <c r="WWT2425" s="111"/>
      <c r="WWU2425" s="111"/>
      <c r="WWV2425" s="111"/>
      <c r="WWW2425" s="111"/>
      <c r="WWX2425" s="111"/>
      <c r="WWY2425" s="111"/>
      <c r="WWZ2425" s="111"/>
      <c r="WXA2425" s="111"/>
      <c r="WXB2425" s="111"/>
      <c r="WXC2425" s="111"/>
      <c r="WXD2425" s="111"/>
      <c r="WXE2425" s="111"/>
      <c r="WXF2425" s="111"/>
      <c r="WXG2425" s="111"/>
      <c r="WXH2425" s="111"/>
      <c r="WXI2425" s="111"/>
      <c r="WXJ2425" s="111"/>
      <c r="WXK2425" s="111"/>
      <c r="WXL2425" s="111"/>
      <c r="WXM2425" s="111"/>
      <c r="WXN2425" s="111"/>
      <c r="WXO2425" s="111"/>
      <c r="WXP2425" s="111"/>
      <c r="WXQ2425" s="111"/>
      <c r="WXR2425" s="111"/>
      <c r="WXS2425" s="111"/>
      <c r="WXT2425" s="111"/>
      <c r="WXU2425" s="111"/>
      <c r="WXV2425" s="111"/>
      <c r="WXW2425" s="111"/>
      <c r="WXX2425" s="111"/>
      <c r="WXY2425" s="111"/>
      <c r="WXZ2425" s="111"/>
      <c r="WYA2425" s="111"/>
      <c r="WYB2425" s="111"/>
      <c r="WYC2425" s="111"/>
      <c r="WYD2425" s="111"/>
      <c r="WYE2425" s="111"/>
      <c r="WYF2425" s="111"/>
      <c r="WYG2425" s="111"/>
      <c r="WYH2425" s="111"/>
      <c r="WYI2425" s="111"/>
      <c r="WYJ2425" s="111"/>
      <c r="WYK2425" s="111"/>
      <c r="WYL2425" s="111"/>
      <c r="WYM2425" s="111"/>
      <c r="WYN2425" s="111"/>
      <c r="WYO2425" s="111"/>
      <c r="WYP2425" s="111"/>
      <c r="WYQ2425" s="111"/>
      <c r="WYR2425" s="111"/>
      <c r="WYS2425" s="111"/>
      <c r="WYT2425" s="111"/>
      <c r="WYU2425" s="111"/>
      <c r="WYV2425" s="111"/>
      <c r="WYW2425" s="111"/>
      <c r="WYX2425" s="111"/>
      <c r="WYY2425" s="111"/>
      <c r="WYZ2425" s="111"/>
      <c r="WZA2425" s="111"/>
      <c r="WZB2425" s="111"/>
      <c r="WZC2425" s="111"/>
      <c r="WZD2425" s="111"/>
      <c r="WZE2425" s="111"/>
      <c r="WZF2425" s="111"/>
      <c r="WZG2425" s="111"/>
      <c r="WZH2425" s="111"/>
      <c r="WZI2425" s="111"/>
      <c r="WZJ2425" s="111"/>
      <c r="WZK2425" s="111"/>
      <c r="WZL2425" s="111"/>
      <c r="WZM2425" s="111"/>
      <c r="WZN2425" s="111"/>
      <c r="WZO2425" s="111"/>
      <c r="WZP2425" s="111"/>
      <c r="WZQ2425" s="111"/>
      <c r="WZR2425" s="111"/>
      <c r="WZS2425" s="111"/>
      <c r="WZT2425" s="111"/>
      <c r="WZU2425" s="111"/>
      <c r="WZV2425" s="111"/>
      <c r="WZW2425" s="111"/>
      <c r="WZX2425" s="111"/>
      <c r="WZY2425" s="111"/>
      <c r="WZZ2425" s="111"/>
      <c r="XAA2425" s="111"/>
      <c r="XAB2425" s="111"/>
      <c r="XAC2425" s="111"/>
      <c r="XAD2425" s="111"/>
      <c r="XAE2425" s="111"/>
      <c r="XAF2425" s="111"/>
      <c r="XAG2425" s="111"/>
      <c r="XAH2425" s="111"/>
      <c r="XAI2425" s="111"/>
      <c r="XAJ2425" s="111"/>
      <c r="XAK2425" s="111"/>
      <c r="XAL2425" s="111"/>
      <c r="XAM2425" s="111"/>
      <c r="XAN2425" s="111"/>
      <c r="XAO2425" s="111"/>
      <c r="XAP2425" s="111"/>
      <c r="XAQ2425" s="111"/>
      <c r="XAR2425" s="111"/>
      <c r="XAS2425" s="111"/>
      <c r="XAT2425" s="111"/>
      <c r="XAU2425" s="111"/>
      <c r="XAV2425" s="111"/>
      <c r="XAW2425" s="111"/>
      <c r="XAX2425" s="111"/>
      <c r="XAY2425" s="111"/>
      <c r="XAZ2425" s="111"/>
      <c r="XBA2425" s="111"/>
      <c r="XBB2425" s="111"/>
      <c r="XBC2425" s="111"/>
      <c r="XBD2425" s="111"/>
      <c r="XBE2425" s="111"/>
      <c r="XBF2425" s="111"/>
      <c r="XBG2425" s="111"/>
      <c r="XBH2425" s="111"/>
      <c r="XBI2425" s="111"/>
      <c r="XBJ2425" s="111"/>
      <c r="XBK2425" s="111"/>
      <c r="XBL2425" s="111"/>
      <c r="XBM2425" s="111"/>
      <c r="XBN2425" s="111"/>
      <c r="XBO2425" s="111"/>
      <c r="XBP2425" s="111"/>
      <c r="XBQ2425" s="111"/>
      <c r="XBR2425" s="111"/>
      <c r="XBS2425" s="111"/>
      <c r="XBT2425" s="111"/>
      <c r="XBU2425" s="111"/>
      <c r="XBV2425" s="111"/>
      <c r="XBW2425" s="111"/>
      <c r="XBX2425" s="111"/>
      <c r="XBY2425" s="111"/>
      <c r="XBZ2425" s="111"/>
      <c r="XCA2425" s="111"/>
      <c r="XCB2425" s="111"/>
      <c r="XCC2425" s="111"/>
      <c r="XCD2425" s="111"/>
      <c r="XCE2425" s="111"/>
      <c r="XCF2425" s="111"/>
      <c r="XCG2425" s="111"/>
      <c r="XCH2425" s="111"/>
      <c r="XCI2425" s="111"/>
      <c r="XCJ2425" s="111"/>
      <c r="XCK2425" s="111"/>
      <c r="XCL2425" s="111"/>
      <c r="XCM2425" s="111"/>
      <c r="XCN2425" s="111"/>
      <c r="XCO2425" s="111"/>
      <c r="XCP2425" s="111"/>
      <c r="XCQ2425" s="111"/>
      <c r="XCR2425" s="111"/>
      <c r="XCS2425" s="111"/>
      <c r="XCT2425" s="111"/>
      <c r="XCU2425" s="111"/>
      <c r="XCV2425" s="111"/>
      <c r="XCW2425" s="111"/>
      <c r="XCX2425" s="111"/>
      <c r="XCY2425" s="111"/>
      <c r="XCZ2425" s="111"/>
      <c r="XDA2425" s="111"/>
      <c r="XDB2425" s="111"/>
      <c r="XDC2425" s="111"/>
      <c r="XDD2425" s="111"/>
      <c r="XDE2425" s="111"/>
      <c r="XDF2425" s="111"/>
      <c r="XDG2425" s="111"/>
      <c r="XDH2425" s="111"/>
      <c r="XDI2425" s="111"/>
      <c r="XDJ2425" s="111"/>
      <c r="XDK2425" s="111"/>
      <c r="XDL2425" s="111"/>
      <c r="XDM2425" s="111"/>
      <c r="XDN2425" s="111"/>
      <c r="XDO2425" s="111"/>
      <c r="XDP2425" s="111"/>
      <c r="XDQ2425" s="111"/>
      <c r="XDR2425" s="111"/>
      <c r="XDS2425" s="111"/>
      <c r="XDT2425" s="111"/>
      <c r="XDU2425" s="111"/>
      <c r="XDV2425" s="111"/>
      <c r="XDW2425" s="111"/>
      <c r="XDX2425" s="111"/>
      <c r="XDY2425" s="111"/>
      <c r="XDZ2425" s="111"/>
      <c r="XEA2425" s="111"/>
      <c r="XEB2425" s="111"/>
      <c r="XEC2425" s="111"/>
      <c r="XED2425" s="111"/>
      <c r="XEE2425" s="111"/>
      <c r="XEF2425" s="111"/>
      <c r="XEG2425" s="111"/>
      <c r="XEH2425" s="111"/>
      <c r="XEI2425" s="111"/>
      <c r="XEJ2425" s="111"/>
      <c r="XEK2425" s="111"/>
      <c r="XEL2425" s="111"/>
      <c r="XEM2425" s="111"/>
      <c r="XEN2425" s="111"/>
      <c r="XEO2425" s="111"/>
      <c r="XEP2425" s="111"/>
      <c r="XEQ2425" s="111"/>
      <c r="XER2425" s="111"/>
      <c r="XES2425" s="111"/>
      <c r="XET2425" s="111"/>
      <c r="XEU2425" s="111"/>
      <c r="XEV2425" s="111"/>
      <c r="XEW2425" s="111"/>
      <c r="XEX2425" s="111"/>
      <c r="XEY2425" s="111"/>
      <c r="XEZ2425" s="111"/>
      <c r="XFA2425" s="111"/>
      <c r="XFB2425" s="111"/>
    </row>
    <row r="2426" spans="1:16382" ht="12.75" customHeight="1">
      <c r="A2426" s="799">
        <v>560200</v>
      </c>
      <c r="B2426" s="814" t="s">
        <v>9120</v>
      </c>
      <c r="C2426" s="431">
        <v>53101</v>
      </c>
      <c r="D2426" s="799">
        <v>560200</v>
      </c>
      <c r="E2426" s="799"/>
      <c r="F2426" s="799">
        <v>550000</v>
      </c>
      <c r="G2426" s="800"/>
      <c r="H2426" s="786"/>
      <c r="I2426" s="788" t="str">
        <f t="shared" si="77"/>
        <v/>
      </c>
      <c r="J2426" s="789"/>
      <c r="Q2426" s="93" t="str">
        <f t="shared" si="75"/>
        <v>560200</v>
      </c>
      <c r="R2426" s="111"/>
      <c r="S2426" s="111"/>
      <c r="T2426" s="111"/>
      <c r="U2426" s="111"/>
      <c r="V2426" s="111"/>
      <c r="W2426" s="111"/>
      <c r="X2426" s="111"/>
      <c r="Y2426" s="111"/>
      <c r="Z2426" s="111"/>
      <c r="AA2426" s="111"/>
      <c r="AB2426" s="111"/>
      <c r="AC2426" s="111"/>
      <c r="AD2426" s="111"/>
      <c r="AE2426" s="111"/>
      <c r="AF2426" s="111"/>
      <c r="AG2426" s="111"/>
      <c r="AH2426" s="111"/>
      <c r="AI2426" s="111"/>
      <c r="AJ2426" s="111"/>
      <c r="AK2426" s="111"/>
      <c r="AL2426" s="111"/>
      <c r="AM2426" s="111"/>
      <c r="AN2426" s="111"/>
      <c r="AO2426" s="111"/>
      <c r="AP2426" s="111"/>
      <c r="AQ2426" s="111"/>
      <c r="AR2426" s="111"/>
      <c r="AS2426" s="111"/>
      <c r="AT2426" s="111"/>
      <c r="AU2426" s="111"/>
      <c r="AV2426" s="111"/>
      <c r="AW2426" s="111"/>
      <c r="AX2426" s="111"/>
      <c r="AY2426" s="111"/>
      <c r="AZ2426" s="111"/>
      <c r="BA2426" s="111"/>
      <c r="BB2426" s="111"/>
      <c r="BC2426" s="111"/>
      <c r="BD2426" s="111"/>
      <c r="BE2426" s="111"/>
      <c r="BF2426" s="111"/>
      <c r="BG2426" s="111"/>
      <c r="BH2426" s="111"/>
      <c r="BI2426" s="111"/>
      <c r="BJ2426" s="111"/>
      <c r="BK2426" s="111"/>
      <c r="BL2426" s="111"/>
      <c r="BM2426" s="111"/>
      <c r="BN2426" s="111"/>
      <c r="BO2426" s="111"/>
      <c r="BP2426" s="111"/>
      <c r="BQ2426" s="111"/>
      <c r="BR2426" s="111"/>
      <c r="BS2426" s="111"/>
      <c r="BT2426" s="111"/>
      <c r="BU2426" s="111"/>
      <c r="BV2426" s="111"/>
      <c r="BW2426" s="111"/>
      <c r="BX2426" s="111"/>
      <c r="BY2426" s="111"/>
      <c r="BZ2426" s="111"/>
      <c r="CA2426" s="111"/>
      <c r="CB2426" s="111"/>
      <c r="CC2426" s="111"/>
      <c r="CD2426" s="111"/>
      <c r="CE2426" s="111"/>
      <c r="CF2426" s="111"/>
      <c r="CG2426" s="111"/>
      <c r="CH2426" s="111"/>
      <c r="CI2426" s="111"/>
      <c r="CJ2426" s="111"/>
      <c r="CK2426" s="111"/>
      <c r="CL2426" s="111"/>
      <c r="CM2426" s="111"/>
      <c r="CN2426" s="111"/>
      <c r="CO2426" s="111"/>
      <c r="CP2426" s="111"/>
      <c r="CQ2426" s="111"/>
      <c r="CR2426" s="111"/>
      <c r="CS2426" s="111"/>
      <c r="CT2426" s="111"/>
      <c r="CU2426" s="111"/>
      <c r="CV2426" s="111"/>
      <c r="CW2426" s="111"/>
      <c r="CX2426" s="111"/>
      <c r="CY2426" s="111"/>
      <c r="CZ2426" s="111"/>
      <c r="DA2426" s="111"/>
      <c r="DB2426" s="111"/>
      <c r="DC2426" s="111"/>
      <c r="DD2426" s="111"/>
      <c r="DE2426" s="111"/>
      <c r="DF2426" s="111"/>
      <c r="DG2426" s="111"/>
      <c r="DH2426" s="111"/>
      <c r="DI2426" s="111"/>
      <c r="DJ2426" s="111"/>
      <c r="DK2426" s="111"/>
      <c r="DL2426" s="111"/>
      <c r="DM2426" s="111"/>
      <c r="DN2426" s="111"/>
      <c r="DO2426" s="111"/>
      <c r="DP2426" s="111"/>
      <c r="DQ2426" s="111"/>
      <c r="DR2426" s="111"/>
      <c r="DS2426" s="111"/>
      <c r="DT2426" s="111"/>
      <c r="DU2426" s="111"/>
      <c r="DV2426" s="111"/>
      <c r="DW2426" s="111"/>
      <c r="DX2426" s="111"/>
      <c r="DY2426" s="111"/>
      <c r="DZ2426" s="111"/>
      <c r="EA2426" s="111"/>
      <c r="EB2426" s="111"/>
      <c r="EC2426" s="111"/>
      <c r="ED2426" s="111"/>
      <c r="EE2426" s="111"/>
      <c r="EF2426" s="111"/>
      <c r="EG2426" s="111"/>
      <c r="EH2426" s="111"/>
      <c r="EI2426" s="111"/>
      <c r="EJ2426" s="111"/>
      <c r="EK2426" s="111"/>
      <c r="EL2426" s="111"/>
      <c r="EM2426" s="111"/>
      <c r="EN2426" s="111"/>
      <c r="EO2426" s="111"/>
      <c r="EP2426" s="111"/>
      <c r="EQ2426" s="111"/>
      <c r="ER2426" s="111"/>
      <c r="ES2426" s="111"/>
      <c r="ET2426" s="111"/>
      <c r="EU2426" s="111"/>
      <c r="EV2426" s="111"/>
      <c r="EW2426" s="111"/>
      <c r="EX2426" s="111"/>
      <c r="EY2426" s="111"/>
      <c r="EZ2426" s="111"/>
      <c r="FA2426" s="111"/>
      <c r="FB2426" s="111"/>
      <c r="FC2426" s="111"/>
      <c r="FD2426" s="111"/>
      <c r="FE2426" s="111"/>
      <c r="FF2426" s="111"/>
      <c r="FG2426" s="111"/>
      <c r="FH2426" s="111"/>
      <c r="FI2426" s="111"/>
      <c r="FJ2426" s="111"/>
      <c r="FK2426" s="111"/>
      <c r="FL2426" s="111"/>
      <c r="FM2426" s="111"/>
      <c r="FN2426" s="111"/>
      <c r="FO2426" s="111"/>
      <c r="FP2426" s="111"/>
      <c r="FQ2426" s="111"/>
      <c r="FR2426" s="111"/>
      <c r="FS2426" s="111"/>
      <c r="FT2426" s="111"/>
      <c r="FU2426" s="111"/>
      <c r="FV2426" s="111"/>
      <c r="FW2426" s="111"/>
      <c r="FX2426" s="111"/>
      <c r="FY2426" s="111"/>
      <c r="FZ2426" s="111"/>
      <c r="GA2426" s="111"/>
      <c r="GB2426" s="111"/>
      <c r="GC2426" s="111"/>
      <c r="GD2426" s="111"/>
      <c r="GE2426" s="111"/>
      <c r="GF2426" s="111"/>
      <c r="GG2426" s="111"/>
      <c r="GH2426" s="111"/>
      <c r="GI2426" s="111"/>
      <c r="GJ2426" s="111"/>
      <c r="GK2426" s="111"/>
      <c r="GL2426" s="111"/>
      <c r="GM2426" s="111"/>
      <c r="GN2426" s="111"/>
      <c r="GO2426" s="111"/>
      <c r="GP2426" s="111"/>
      <c r="GQ2426" s="111"/>
      <c r="GR2426" s="111"/>
      <c r="GS2426" s="111"/>
      <c r="GT2426" s="111"/>
      <c r="GU2426" s="111"/>
      <c r="GV2426" s="111"/>
      <c r="GW2426" s="111"/>
      <c r="GX2426" s="111"/>
      <c r="GY2426" s="111"/>
      <c r="GZ2426" s="111"/>
      <c r="HA2426" s="111"/>
      <c r="HB2426" s="111"/>
      <c r="HC2426" s="111"/>
      <c r="HD2426" s="111"/>
      <c r="HE2426" s="111"/>
      <c r="HF2426" s="111"/>
      <c r="HG2426" s="111"/>
      <c r="HH2426" s="111"/>
      <c r="HI2426" s="111"/>
      <c r="HJ2426" s="111"/>
      <c r="HK2426" s="111"/>
      <c r="HL2426" s="111"/>
      <c r="HM2426" s="111"/>
      <c r="HN2426" s="111"/>
      <c r="HO2426" s="111"/>
      <c r="HP2426" s="111"/>
      <c r="HQ2426" s="111"/>
      <c r="HR2426" s="111"/>
      <c r="HS2426" s="111"/>
      <c r="HT2426" s="111"/>
      <c r="HU2426" s="111"/>
      <c r="HV2426" s="111"/>
      <c r="HW2426" s="111"/>
      <c r="HX2426" s="111"/>
      <c r="HY2426" s="111"/>
      <c r="HZ2426" s="111"/>
      <c r="IA2426" s="111"/>
      <c r="IB2426" s="111"/>
      <c r="IC2426" s="111"/>
      <c r="ID2426" s="111"/>
      <c r="IE2426" s="111"/>
      <c r="IF2426" s="111"/>
      <c r="IG2426" s="111"/>
      <c r="IH2426" s="111"/>
      <c r="II2426" s="111"/>
      <c r="IJ2426" s="111"/>
      <c r="IK2426" s="111"/>
      <c r="IL2426" s="111"/>
      <c r="IM2426" s="111"/>
      <c r="IN2426" s="111"/>
      <c r="IO2426" s="111"/>
      <c r="IP2426" s="111"/>
      <c r="IQ2426" s="111"/>
      <c r="IR2426" s="111"/>
      <c r="IS2426" s="111"/>
      <c r="IT2426" s="111"/>
      <c r="IU2426" s="111"/>
      <c r="IV2426" s="111"/>
      <c r="IW2426" s="111"/>
      <c r="IX2426" s="111"/>
      <c r="IY2426" s="111"/>
      <c r="IZ2426" s="111"/>
      <c r="JA2426" s="111"/>
      <c r="JB2426" s="111"/>
      <c r="JC2426" s="111"/>
      <c r="JD2426" s="111"/>
      <c r="JE2426" s="111"/>
      <c r="JF2426" s="111"/>
      <c r="JG2426" s="111"/>
      <c r="JH2426" s="111"/>
      <c r="JI2426" s="111"/>
      <c r="JJ2426" s="111"/>
      <c r="JK2426" s="111"/>
      <c r="JL2426" s="111"/>
      <c r="JM2426" s="111"/>
      <c r="JN2426" s="111"/>
      <c r="JO2426" s="111"/>
      <c r="JP2426" s="111"/>
      <c r="JQ2426" s="111"/>
      <c r="JR2426" s="111"/>
      <c r="JS2426" s="111"/>
      <c r="JT2426" s="111"/>
      <c r="JU2426" s="111"/>
      <c r="JV2426" s="111"/>
      <c r="JW2426" s="111"/>
      <c r="JX2426" s="111"/>
      <c r="JY2426" s="111"/>
      <c r="JZ2426" s="111"/>
      <c r="KA2426" s="111"/>
      <c r="KB2426" s="111"/>
      <c r="KC2426" s="111"/>
      <c r="KD2426" s="111"/>
      <c r="KE2426" s="111"/>
      <c r="KF2426" s="111"/>
      <c r="KG2426" s="111"/>
      <c r="KH2426" s="111"/>
      <c r="KI2426" s="111"/>
      <c r="KJ2426" s="111"/>
      <c r="KK2426" s="111"/>
      <c r="KL2426" s="111"/>
      <c r="KM2426" s="111"/>
      <c r="KN2426" s="111"/>
      <c r="KO2426" s="111"/>
      <c r="KP2426" s="111"/>
      <c r="KQ2426" s="111"/>
      <c r="KR2426" s="111"/>
      <c r="KS2426" s="111"/>
      <c r="KT2426" s="111"/>
      <c r="KU2426" s="111"/>
      <c r="KV2426" s="111"/>
      <c r="KW2426" s="111"/>
      <c r="KX2426" s="111"/>
      <c r="KY2426" s="111"/>
      <c r="KZ2426" s="111"/>
      <c r="LA2426" s="111"/>
      <c r="LB2426" s="111"/>
      <c r="LC2426" s="111"/>
      <c r="LD2426" s="111"/>
      <c r="LE2426" s="111"/>
      <c r="LF2426" s="111"/>
      <c r="LG2426" s="111"/>
      <c r="LH2426" s="111"/>
      <c r="LI2426" s="111"/>
      <c r="LJ2426" s="111"/>
      <c r="LK2426" s="111"/>
      <c r="LL2426" s="111"/>
      <c r="LM2426" s="111"/>
      <c r="LN2426" s="111"/>
      <c r="LO2426" s="111"/>
      <c r="LP2426" s="111"/>
      <c r="LQ2426" s="111"/>
      <c r="LR2426" s="111"/>
      <c r="LS2426" s="111"/>
      <c r="LT2426" s="111"/>
      <c r="LU2426" s="111"/>
      <c r="LV2426" s="111"/>
      <c r="LW2426" s="111"/>
      <c r="LX2426" s="111"/>
      <c r="LY2426" s="111"/>
      <c r="LZ2426" s="111"/>
      <c r="MA2426" s="111"/>
      <c r="MB2426" s="111"/>
      <c r="MC2426" s="111"/>
      <c r="MD2426" s="111"/>
      <c r="ME2426" s="111"/>
      <c r="MF2426" s="111"/>
      <c r="MG2426" s="111"/>
      <c r="MH2426" s="111"/>
      <c r="MI2426" s="111"/>
      <c r="MJ2426" s="111"/>
      <c r="MK2426" s="111"/>
      <c r="ML2426" s="111"/>
      <c r="MM2426" s="111"/>
      <c r="MN2426" s="111"/>
      <c r="MO2426" s="111"/>
      <c r="MP2426" s="111"/>
      <c r="MQ2426" s="111"/>
      <c r="MR2426" s="111"/>
      <c r="MS2426" s="111"/>
      <c r="MT2426" s="111"/>
      <c r="MU2426" s="111"/>
      <c r="MV2426" s="111"/>
      <c r="MW2426" s="111"/>
      <c r="MX2426" s="111"/>
      <c r="MY2426" s="111"/>
      <c r="MZ2426" s="111"/>
      <c r="NA2426" s="111"/>
      <c r="NB2426" s="111"/>
      <c r="NC2426" s="111"/>
      <c r="ND2426" s="111"/>
      <c r="NE2426" s="111"/>
      <c r="NF2426" s="111"/>
      <c r="NG2426" s="111"/>
      <c r="NH2426" s="111"/>
      <c r="NI2426" s="111"/>
      <c r="NJ2426" s="111"/>
      <c r="NK2426" s="111"/>
      <c r="NL2426" s="111"/>
      <c r="NM2426" s="111"/>
      <c r="NN2426" s="111"/>
      <c r="NO2426" s="111"/>
      <c r="NP2426" s="111"/>
      <c r="NQ2426" s="111"/>
      <c r="NR2426" s="111"/>
      <c r="NS2426" s="111"/>
      <c r="NT2426" s="111"/>
      <c r="NU2426" s="111"/>
      <c r="NV2426" s="111"/>
      <c r="NW2426" s="111"/>
      <c r="NX2426" s="111"/>
      <c r="NY2426" s="111"/>
      <c r="NZ2426" s="111"/>
      <c r="OA2426" s="111"/>
      <c r="OB2426" s="111"/>
      <c r="OC2426" s="111"/>
      <c r="OD2426" s="111"/>
      <c r="OE2426" s="111"/>
      <c r="OF2426" s="111"/>
      <c r="OG2426" s="111"/>
      <c r="OH2426" s="111"/>
      <c r="OI2426" s="111"/>
      <c r="OJ2426" s="111"/>
      <c r="OK2426" s="111"/>
      <c r="OL2426" s="111"/>
      <c r="OM2426" s="111"/>
      <c r="ON2426" s="111"/>
      <c r="OO2426" s="111"/>
      <c r="OP2426" s="111"/>
      <c r="OQ2426" s="111"/>
      <c r="OR2426" s="111"/>
      <c r="OS2426" s="111"/>
      <c r="OT2426" s="111"/>
      <c r="OU2426" s="111"/>
      <c r="OV2426" s="111"/>
      <c r="OW2426" s="111"/>
      <c r="OX2426" s="111"/>
      <c r="OY2426" s="111"/>
      <c r="OZ2426" s="111"/>
      <c r="PA2426" s="111"/>
      <c r="PB2426" s="111"/>
      <c r="PC2426" s="111"/>
      <c r="PD2426" s="111"/>
      <c r="PE2426" s="111"/>
      <c r="PF2426" s="111"/>
      <c r="PG2426" s="111"/>
      <c r="PH2426" s="111"/>
      <c r="PI2426" s="111"/>
      <c r="PJ2426" s="111"/>
      <c r="PK2426" s="111"/>
      <c r="PL2426" s="111"/>
      <c r="PM2426" s="111"/>
      <c r="PN2426" s="111"/>
      <c r="PO2426" s="111"/>
      <c r="PP2426" s="111"/>
      <c r="PQ2426" s="111"/>
      <c r="PR2426" s="111"/>
      <c r="PS2426" s="111"/>
      <c r="PT2426" s="111"/>
      <c r="PU2426" s="111"/>
      <c r="PV2426" s="111"/>
      <c r="PW2426" s="111"/>
      <c r="PX2426" s="111"/>
      <c r="PY2426" s="111"/>
      <c r="PZ2426" s="111"/>
      <c r="QA2426" s="111"/>
      <c r="QB2426" s="111"/>
      <c r="QC2426" s="111"/>
      <c r="QD2426" s="111"/>
      <c r="QE2426" s="111"/>
      <c r="QF2426" s="111"/>
      <c r="QG2426" s="111"/>
      <c r="QH2426" s="111"/>
      <c r="QI2426" s="111"/>
      <c r="QJ2426" s="111"/>
      <c r="QK2426" s="111"/>
      <c r="QL2426" s="111"/>
      <c r="QM2426" s="111"/>
      <c r="QN2426" s="111"/>
      <c r="QO2426" s="111"/>
      <c r="QP2426" s="111"/>
      <c r="QQ2426" s="111"/>
      <c r="QR2426" s="111"/>
      <c r="QS2426" s="111"/>
      <c r="QT2426" s="111"/>
      <c r="QU2426" s="111"/>
      <c r="QV2426" s="111"/>
      <c r="QW2426" s="111"/>
      <c r="QX2426" s="111"/>
      <c r="QY2426" s="111"/>
      <c r="QZ2426" s="111"/>
      <c r="RA2426" s="111"/>
      <c r="RB2426" s="111"/>
      <c r="RC2426" s="111"/>
      <c r="RD2426" s="111"/>
      <c r="RE2426" s="111"/>
      <c r="RF2426" s="111"/>
      <c r="RG2426" s="111"/>
      <c r="RH2426" s="111"/>
      <c r="RI2426" s="111"/>
      <c r="RJ2426" s="111"/>
      <c r="RK2426" s="111"/>
      <c r="RL2426" s="111"/>
      <c r="RM2426" s="111"/>
      <c r="RN2426" s="111"/>
      <c r="RO2426" s="111"/>
      <c r="RP2426" s="111"/>
      <c r="RQ2426" s="111"/>
      <c r="RR2426" s="111"/>
      <c r="RS2426" s="111"/>
      <c r="RT2426" s="111"/>
      <c r="RU2426" s="111"/>
      <c r="RV2426" s="111"/>
      <c r="RW2426" s="111"/>
      <c r="RX2426" s="111"/>
      <c r="RY2426" s="111"/>
      <c r="RZ2426" s="111"/>
      <c r="SA2426" s="111"/>
      <c r="SB2426" s="111"/>
      <c r="SC2426" s="111"/>
      <c r="SD2426" s="111"/>
      <c r="SE2426" s="111"/>
      <c r="SF2426" s="111"/>
      <c r="SG2426" s="111"/>
      <c r="SH2426" s="111"/>
      <c r="SI2426" s="111"/>
      <c r="SJ2426" s="111"/>
      <c r="SK2426" s="111"/>
      <c r="SL2426" s="111"/>
      <c r="SM2426" s="111"/>
      <c r="SN2426" s="111"/>
      <c r="SO2426" s="111"/>
      <c r="SP2426" s="111"/>
      <c r="SQ2426" s="111"/>
      <c r="SR2426" s="111"/>
      <c r="SS2426" s="111"/>
      <c r="ST2426" s="111"/>
      <c r="SU2426" s="111"/>
      <c r="SV2426" s="111"/>
      <c r="SW2426" s="111"/>
      <c r="SX2426" s="111"/>
      <c r="SY2426" s="111"/>
      <c r="SZ2426" s="111"/>
      <c r="TA2426" s="111"/>
      <c r="TB2426" s="111"/>
      <c r="TC2426" s="111"/>
      <c r="TD2426" s="111"/>
      <c r="TE2426" s="111"/>
      <c r="TF2426" s="111"/>
      <c r="TG2426" s="111"/>
      <c r="TH2426" s="111"/>
      <c r="TI2426" s="111"/>
      <c r="TJ2426" s="111"/>
      <c r="TK2426" s="111"/>
      <c r="TL2426" s="111"/>
      <c r="TM2426" s="111"/>
      <c r="TN2426" s="111"/>
      <c r="TO2426" s="111"/>
      <c r="TP2426" s="111"/>
      <c r="TQ2426" s="111"/>
      <c r="TR2426" s="111"/>
      <c r="TS2426" s="111"/>
      <c r="TT2426" s="111"/>
      <c r="TU2426" s="111"/>
      <c r="TV2426" s="111"/>
      <c r="TW2426" s="111"/>
      <c r="TX2426" s="111"/>
      <c r="TY2426" s="111"/>
      <c r="TZ2426" s="111"/>
      <c r="UA2426" s="111"/>
      <c r="UB2426" s="111"/>
      <c r="UC2426" s="111"/>
      <c r="UD2426" s="111"/>
      <c r="UE2426" s="111"/>
      <c r="UF2426" s="111"/>
      <c r="UG2426" s="111"/>
      <c r="UH2426" s="111"/>
      <c r="UI2426" s="111"/>
      <c r="UJ2426" s="111"/>
      <c r="UK2426" s="111"/>
      <c r="UL2426" s="111"/>
      <c r="UM2426" s="111"/>
      <c r="UN2426" s="111"/>
      <c r="UO2426" s="111"/>
      <c r="UP2426" s="111"/>
      <c r="UQ2426" s="111"/>
      <c r="UR2426" s="111"/>
      <c r="US2426" s="111"/>
      <c r="UT2426" s="111"/>
      <c r="UU2426" s="111"/>
      <c r="UV2426" s="111"/>
      <c r="UW2426" s="111"/>
      <c r="UX2426" s="111"/>
      <c r="UY2426" s="111"/>
      <c r="UZ2426" s="111"/>
      <c r="VA2426" s="111"/>
      <c r="VB2426" s="111"/>
      <c r="VC2426" s="111"/>
      <c r="VD2426" s="111"/>
      <c r="VE2426" s="111"/>
      <c r="VF2426" s="111"/>
      <c r="VG2426" s="111"/>
      <c r="VH2426" s="111"/>
      <c r="VI2426" s="111"/>
      <c r="VJ2426" s="111"/>
      <c r="VK2426" s="111"/>
      <c r="VL2426" s="111"/>
      <c r="VM2426" s="111"/>
      <c r="VN2426" s="111"/>
      <c r="VO2426" s="111"/>
      <c r="VP2426" s="111"/>
      <c r="VQ2426" s="111"/>
      <c r="VR2426" s="111"/>
      <c r="VS2426" s="111"/>
      <c r="VT2426" s="111"/>
      <c r="VU2426" s="111"/>
      <c r="VV2426" s="111"/>
      <c r="VW2426" s="111"/>
      <c r="VX2426" s="111"/>
      <c r="VY2426" s="111"/>
      <c r="VZ2426" s="111"/>
      <c r="WA2426" s="111"/>
      <c r="WB2426" s="111"/>
      <c r="WC2426" s="111"/>
      <c r="WD2426" s="111"/>
      <c r="WE2426" s="111"/>
      <c r="WF2426" s="111"/>
      <c r="WG2426" s="111"/>
      <c r="WH2426" s="111"/>
      <c r="WI2426" s="111"/>
      <c r="WJ2426" s="111"/>
      <c r="WK2426" s="111"/>
      <c r="WL2426" s="111"/>
      <c r="WM2426" s="111"/>
      <c r="WN2426" s="111"/>
      <c r="WO2426" s="111"/>
      <c r="WP2426" s="111"/>
      <c r="WQ2426" s="111"/>
      <c r="WR2426" s="111"/>
      <c r="WS2426" s="111"/>
      <c r="WT2426" s="111"/>
      <c r="WU2426" s="111"/>
      <c r="WV2426" s="111"/>
      <c r="WW2426" s="111"/>
      <c r="WX2426" s="111"/>
      <c r="WY2426" s="111"/>
      <c r="WZ2426" s="111"/>
      <c r="XA2426" s="111"/>
      <c r="XB2426" s="111"/>
      <c r="XC2426" s="111"/>
      <c r="XD2426" s="111"/>
      <c r="XE2426" s="111"/>
      <c r="XF2426" s="111"/>
      <c r="XG2426" s="111"/>
      <c r="XH2426" s="111"/>
      <c r="XI2426" s="111"/>
      <c r="XJ2426" s="111"/>
      <c r="XK2426" s="111"/>
      <c r="XL2426" s="111"/>
      <c r="XM2426" s="111"/>
      <c r="XN2426" s="111"/>
      <c r="XO2426" s="111"/>
      <c r="XP2426" s="111"/>
      <c r="XQ2426" s="111"/>
      <c r="XR2426" s="111"/>
      <c r="XS2426" s="111"/>
      <c r="XT2426" s="111"/>
      <c r="XU2426" s="111"/>
      <c r="XV2426" s="111"/>
      <c r="XW2426" s="111"/>
      <c r="XX2426" s="111"/>
      <c r="XY2426" s="111"/>
      <c r="XZ2426" s="111"/>
      <c r="YA2426" s="111"/>
      <c r="YB2426" s="111"/>
      <c r="YC2426" s="111"/>
      <c r="YD2426" s="111"/>
      <c r="YE2426" s="111"/>
      <c r="YF2426" s="111"/>
      <c r="YG2426" s="111"/>
      <c r="YH2426" s="111"/>
      <c r="YI2426" s="111"/>
      <c r="YJ2426" s="111"/>
      <c r="YK2426" s="111"/>
      <c r="YL2426" s="111"/>
      <c r="YM2426" s="111"/>
      <c r="YN2426" s="111"/>
      <c r="YO2426" s="111"/>
      <c r="YP2426" s="111"/>
      <c r="YQ2426" s="111"/>
      <c r="YR2426" s="111"/>
      <c r="YS2426" s="111"/>
      <c r="YT2426" s="111"/>
      <c r="YU2426" s="111"/>
      <c r="YV2426" s="111"/>
      <c r="YW2426" s="111"/>
      <c r="YX2426" s="111"/>
      <c r="YY2426" s="111"/>
      <c r="YZ2426" s="111"/>
      <c r="ZA2426" s="111"/>
      <c r="ZB2426" s="111"/>
      <c r="ZC2426" s="111"/>
      <c r="ZD2426" s="111"/>
      <c r="ZE2426" s="111"/>
      <c r="ZF2426" s="111"/>
      <c r="ZG2426" s="111"/>
      <c r="ZH2426" s="111"/>
      <c r="ZI2426" s="111"/>
      <c r="ZJ2426" s="111"/>
      <c r="ZK2426" s="111"/>
      <c r="ZL2426" s="111"/>
      <c r="ZM2426" s="111"/>
      <c r="ZN2426" s="111"/>
      <c r="ZO2426" s="111"/>
      <c r="ZP2426" s="111"/>
      <c r="ZQ2426" s="111"/>
      <c r="ZR2426" s="111"/>
      <c r="ZS2426" s="111"/>
      <c r="ZT2426" s="111"/>
      <c r="ZU2426" s="111"/>
      <c r="ZV2426" s="111"/>
      <c r="ZW2426" s="111"/>
      <c r="ZX2426" s="111"/>
      <c r="ZY2426" s="111"/>
      <c r="ZZ2426" s="111"/>
      <c r="AAA2426" s="111"/>
      <c r="AAB2426" s="111"/>
      <c r="AAC2426" s="111"/>
      <c r="AAD2426" s="111"/>
      <c r="AAE2426" s="111"/>
      <c r="AAF2426" s="111"/>
      <c r="AAG2426" s="111"/>
      <c r="AAH2426" s="111"/>
      <c r="AAI2426" s="111"/>
      <c r="AAJ2426" s="111"/>
      <c r="AAK2426" s="111"/>
      <c r="AAL2426" s="111"/>
      <c r="AAM2426" s="111"/>
      <c r="AAN2426" s="111"/>
      <c r="AAO2426" s="111"/>
      <c r="AAP2426" s="111"/>
      <c r="AAQ2426" s="111"/>
      <c r="AAR2426" s="111"/>
      <c r="AAS2426" s="111"/>
      <c r="AAT2426" s="111"/>
      <c r="AAU2426" s="111"/>
      <c r="AAV2426" s="111"/>
      <c r="AAW2426" s="111"/>
      <c r="AAX2426" s="111"/>
      <c r="AAY2426" s="111"/>
      <c r="AAZ2426" s="111"/>
      <c r="ABA2426" s="111"/>
      <c r="ABB2426" s="111"/>
      <c r="ABC2426" s="111"/>
      <c r="ABD2426" s="111"/>
      <c r="ABE2426" s="111"/>
      <c r="ABF2426" s="111"/>
      <c r="ABG2426" s="111"/>
      <c r="ABH2426" s="111"/>
      <c r="ABI2426" s="111"/>
      <c r="ABJ2426" s="111"/>
      <c r="ABK2426" s="111"/>
      <c r="ABL2426" s="111"/>
      <c r="ABM2426" s="111"/>
      <c r="ABN2426" s="111"/>
      <c r="ABO2426" s="111"/>
      <c r="ABP2426" s="111"/>
      <c r="ABQ2426" s="111"/>
      <c r="ABR2426" s="111"/>
      <c r="ABS2426" s="111"/>
      <c r="ABT2426" s="111"/>
      <c r="ABU2426" s="111"/>
      <c r="ABV2426" s="111"/>
      <c r="ABW2426" s="111"/>
      <c r="ABX2426" s="111"/>
      <c r="ABY2426" s="111"/>
      <c r="ABZ2426" s="111"/>
      <c r="ACA2426" s="111"/>
      <c r="ACB2426" s="111"/>
      <c r="ACC2426" s="111"/>
      <c r="ACD2426" s="111"/>
      <c r="ACE2426" s="111"/>
      <c r="ACF2426" s="111"/>
      <c r="ACG2426" s="111"/>
      <c r="ACH2426" s="111"/>
      <c r="ACI2426" s="111"/>
      <c r="ACJ2426" s="111"/>
      <c r="ACK2426" s="111"/>
      <c r="ACL2426" s="111"/>
      <c r="ACM2426" s="111"/>
      <c r="ACN2426" s="111"/>
      <c r="ACO2426" s="111"/>
      <c r="ACP2426" s="111"/>
      <c r="ACQ2426" s="111"/>
      <c r="ACR2426" s="111"/>
      <c r="ACS2426" s="111"/>
      <c r="ACT2426" s="111"/>
      <c r="ACU2426" s="111"/>
      <c r="ACV2426" s="111"/>
      <c r="ACW2426" s="111"/>
      <c r="ACX2426" s="111"/>
      <c r="ACY2426" s="111"/>
      <c r="ACZ2426" s="111"/>
      <c r="ADA2426" s="111"/>
      <c r="ADB2426" s="111"/>
      <c r="ADC2426" s="111"/>
      <c r="ADD2426" s="111"/>
      <c r="ADE2426" s="111"/>
      <c r="ADF2426" s="111"/>
      <c r="ADG2426" s="111"/>
      <c r="ADH2426" s="111"/>
      <c r="ADI2426" s="111"/>
      <c r="ADJ2426" s="111"/>
      <c r="ADK2426" s="111"/>
      <c r="ADL2426" s="111"/>
      <c r="ADM2426" s="111"/>
      <c r="ADN2426" s="111"/>
      <c r="ADO2426" s="111"/>
      <c r="ADP2426" s="111"/>
      <c r="ADQ2426" s="111"/>
      <c r="ADR2426" s="111"/>
      <c r="ADS2426" s="111"/>
      <c r="ADT2426" s="111"/>
      <c r="ADU2426" s="111"/>
      <c r="ADV2426" s="111"/>
      <c r="ADW2426" s="111"/>
      <c r="ADX2426" s="111"/>
      <c r="ADY2426" s="111"/>
      <c r="ADZ2426" s="111"/>
      <c r="AEA2426" s="111"/>
      <c r="AEB2426" s="111"/>
      <c r="AEC2426" s="111"/>
      <c r="AED2426" s="111"/>
      <c r="AEE2426" s="111"/>
      <c r="AEF2426" s="111"/>
      <c r="AEG2426" s="111"/>
      <c r="AEH2426" s="111"/>
      <c r="AEI2426" s="111"/>
      <c r="AEJ2426" s="111"/>
      <c r="AEK2426" s="111"/>
      <c r="AEL2426" s="111"/>
      <c r="AEM2426" s="111"/>
      <c r="AEN2426" s="111"/>
      <c r="AEO2426" s="111"/>
      <c r="AEP2426" s="111"/>
      <c r="AEQ2426" s="111"/>
      <c r="AER2426" s="111"/>
      <c r="AES2426" s="111"/>
      <c r="AET2426" s="111"/>
      <c r="AEU2426" s="111"/>
      <c r="AEV2426" s="111"/>
      <c r="AEW2426" s="111"/>
      <c r="AEX2426" s="111"/>
      <c r="AEY2426" s="111"/>
      <c r="AEZ2426" s="111"/>
      <c r="AFA2426" s="111"/>
      <c r="AFB2426" s="111"/>
      <c r="AFC2426" s="111"/>
      <c r="AFD2426" s="111"/>
      <c r="AFE2426" s="111"/>
      <c r="AFF2426" s="111"/>
      <c r="AFG2426" s="111"/>
      <c r="AFH2426" s="111"/>
      <c r="AFI2426" s="111"/>
      <c r="AFJ2426" s="111"/>
      <c r="AFK2426" s="111"/>
      <c r="AFL2426" s="111"/>
      <c r="AFM2426" s="111"/>
      <c r="AFN2426" s="111"/>
      <c r="AFO2426" s="111"/>
      <c r="AFP2426" s="111"/>
      <c r="AFQ2426" s="111"/>
      <c r="AFR2426" s="111"/>
      <c r="AFS2426" s="111"/>
      <c r="AFT2426" s="111"/>
      <c r="AFU2426" s="111"/>
      <c r="AFV2426" s="111"/>
      <c r="AFW2426" s="111"/>
      <c r="AFX2426" s="111"/>
      <c r="AFY2426" s="111"/>
      <c r="AFZ2426" s="111"/>
      <c r="AGA2426" s="111"/>
      <c r="AGB2426" s="111"/>
      <c r="AGC2426" s="111"/>
      <c r="AGD2426" s="111"/>
      <c r="AGE2426" s="111"/>
      <c r="AGF2426" s="111"/>
      <c r="AGG2426" s="111"/>
      <c r="AGH2426" s="111"/>
      <c r="AGI2426" s="111"/>
      <c r="AGJ2426" s="111"/>
      <c r="AGK2426" s="111"/>
      <c r="AGL2426" s="111"/>
      <c r="AGM2426" s="111"/>
      <c r="AGN2426" s="111"/>
      <c r="AGO2426" s="111"/>
      <c r="AGP2426" s="111"/>
      <c r="AGQ2426" s="111"/>
      <c r="AGR2426" s="111"/>
      <c r="AGS2426" s="111"/>
      <c r="AGT2426" s="111"/>
      <c r="AGU2426" s="111"/>
      <c r="AGV2426" s="111"/>
      <c r="AGW2426" s="111"/>
      <c r="AGX2426" s="111"/>
      <c r="AGY2426" s="111"/>
      <c r="AGZ2426" s="111"/>
      <c r="AHA2426" s="111"/>
      <c r="AHB2426" s="111"/>
      <c r="AHC2426" s="111"/>
      <c r="AHD2426" s="111"/>
      <c r="AHE2426" s="111"/>
      <c r="AHF2426" s="111"/>
      <c r="AHG2426" s="111"/>
      <c r="AHH2426" s="111"/>
      <c r="AHI2426" s="111"/>
      <c r="AHJ2426" s="111"/>
      <c r="AHK2426" s="111"/>
      <c r="AHL2426" s="111"/>
      <c r="AHM2426" s="111"/>
      <c r="AHN2426" s="111"/>
      <c r="AHO2426" s="111"/>
      <c r="AHP2426" s="111"/>
      <c r="AHQ2426" s="111"/>
      <c r="AHR2426" s="111"/>
      <c r="AHS2426" s="111"/>
      <c r="AHT2426" s="111"/>
      <c r="AHU2426" s="111"/>
      <c r="AHV2426" s="111"/>
      <c r="AHW2426" s="111"/>
      <c r="AHX2426" s="111"/>
      <c r="AHY2426" s="111"/>
      <c r="AHZ2426" s="111"/>
      <c r="AIA2426" s="111"/>
      <c r="AIB2426" s="111"/>
      <c r="AIC2426" s="111"/>
      <c r="AID2426" s="111"/>
      <c r="AIE2426" s="111"/>
      <c r="AIF2426" s="111"/>
      <c r="AIG2426" s="111"/>
      <c r="AIH2426" s="111"/>
      <c r="AII2426" s="111"/>
      <c r="AIJ2426" s="111"/>
      <c r="AIK2426" s="111"/>
      <c r="AIL2426" s="111"/>
      <c r="AIM2426" s="111"/>
      <c r="AIN2426" s="111"/>
      <c r="AIO2426" s="111"/>
      <c r="AIP2426" s="111"/>
      <c r="AIQ2426" s="111"/>
      <c r="AIR2426" s="111"/>
      <c r="AIS2426" s="111"/>
      <c r="AIT2426" s="111"/>
      <c r="AIU2426" s="111"/>
      <c r="AIV2426" s="111"/>
      <c r="AIW2426" s="111"/>
      <c r="AIX2426" s="111"/>
      <c r="AIY2426" s="111"/>
      <c r="AIZ2426" s="111"/>
      <c r="AJA2426" s="111"/>
      <c r="AJB2426" s="111"/>
      <c r="AJC2426" s="111"/>
      <c r="AJD2426" s="111"/>
      <c r="AJE2426" s="111"/>
      <c r="AJF2426" s="111"/>
      <c r="AJG2426" s="111"/>
      <c r="AJH2426" s="111"/>
      <c r="AJI2426" s="111"/>
      <c r="AJJ2426" s="111"/>
      <c r="AJK2426" s="111"/>
      <c r="AJL2426" s="111"/>
      <c r="AJM2426" s="111"/>
      <c r="AJN2426" s="111"/>
      <c r="AJO2426" s="111"/>
      <c r="AJP2426" s="111"/>
      <c r="AJQ2426" s="111"/>
      <c r="AJR2426" s="111"/>
      <c r="AJS2426" s="111"/>
      <c r="AJT2426" s="111"/>
      <c r="AJU2426" s="111"/>
      <c r="AJV2426" s="111"/>
      <c r="AJW2426" s="111"/>
      <c r="AJX2426" s="111"/>
      <c r="AJY2426" s="111"/>
      <c r="AJZ2426" s="111"/>
      <c r="AKA2426" s="111"/>
      <c r="AKB2426" s="111"/>
      <c r="AKC2426" s="111"/>
      <c r="AKD2426" s="111"/>
      <c r="AKE2426" s="111"/>
      <c r="AKF2426" s="111"/>
      <c r="AKG2426" s="111"/>
      <c r="AKH2426" s="111"/>
      <c r="AKI2426" s="111"/>
      <c r="AKJ2426" s="111"/>
      <c r="AKK2426" s="111"/>
      <c r="AKL2426" s="111"/>
      <c r="AKM2426" s="111"/>
      <c r="AKN2426" s="111"/>
      <c r="AKO2426" s="111"/>
      <c r="AKP2426" s="111"/>
      <c r="AKQ2426" s="111"/>
      <c r="AKR2426" s="111"/>
      <c r="AKS2426" s="111"/>
      <c r="AKT2426" s="111"/>
      <c r="AKU2426" s="111"/>
      <c r="AKV2426" s="111"/>
      <c r="AKW2426" s="111"/>
      <c r="AKX2426" s="111"/>
      <c r="AKY2426" s="111"/>
      <c r="AKZ2426" s="111"/>
      <c r="ALA2426" s="111"/>
      <c r="ALB2426" s="111"/>
      <c r="ALC2426" s="111"/>
      <c r="ALD2426" s="111"/>
      <c r="ALE2426" s="111"/>
      <c r="ALF2426" s="111"/>
      <c r="ALG2426" s="111"/>
      <c r="ALH2426" s="111"/>
      <c r="ALI2426" s="111"/>
      <c r="ALJ2426" s="111"/>
      <c r="ALK2426" s="111"/>
      <c r="ALL2426" s="111"/>
      <c r="ALM2426" s="111"/>
      <c r="ALN2426" s="111"/>
      <c r="ALO2426" s="111"/>
      <c r="ALP2426" s="111"/>
      <c r="ALQ2426" s="111"/>
      <c r="ALR2426" s="111"/>
      <c r="ALS2426" s="111"/>
      <c r="ALT2426" s="111"/>
      <c r="ALU2426" s="111"/>
      <c r="ALV2426" s="111"/>
      <c r="ALW2426" s="111"/>
      <c r="ALX2426" s="111"/>
      <c r="ALY2426" s="111"/>
      <c r="ALZ2426" s="111"/>
      <c r="AMA2426" s="111"/>
      <c r="AMB2426" s="111"/>
      <c r="AMC2426" s="111"/>
      <c r="AMD2426" s="111"/>
      <c r="AME2426" s="111"/>
      <c r="AMF2426" s="111"/>
      <c r="AMG2426" s="111"/>
      <c r="AMH2426" s="111"/>
      <c r="AMI2426" s="111"/>
      <c r="AMJ2426" s="111"/>
      <c r="AMK2426" s="111"/>
      <c r="AML2426" s="111"/>
      <c r="AMM2426" s="111"/>
      <c r="AMN2426" s="111"/>
      <c r="AMO2426" s="111"/>
      <c r="AMP2426" s="111"/>
      <c r="AMQ2426" s="111"/>
      <c r="AMR2426" s="111"/>
      <c r="AMS2426" s="111"/>
      <c r="AMT2426" s="111"/>
      <c r="AMU2426" s="111"/>
      <c r="AMV2426" s="111"/>
      <c r="AMW2426" s="111"/>
      <c r="AMX2426" s="111"/>
      <c r="AMY2426" s="111"/>
      <c r="AMZ2426" s="111"/>
      <c r="ANA2426" s="111"/>
      <c r="ANB2426" s="111"/>
      <c r="ANC2426" s="111"/>
      <c r="AND2426" s="111"/>
      <c r="ANE2426" s="111"/>
      <c r="ANF2426" s="111"/>
      <c r="ANG2426" s="111"/>
      <c r="ANH2426" s="111"/>
      <c r="ANI2426" s="111"/>
      <c r="ANJ2426" s="111"/>
      <c r="ANK2426" s="111"/>
      <c r="ANL2426" s="111"/>
      <c r="ANM2426" s="111"/>
      <c r="ANN2426" s="111"/>
      <c r="ANO2426" s="111"/>
      <c r="ANP2426" s="111"/>
      <c r="ANQ2426" s="111"/>
      <c r="ANR2426" s="111"/>
      <c r="ANS2426" s="111"/>
      <c r="ANT2426" s="111"/>
      <c r="ANU2426" s="111"/>
      <c r="ANV2426" s="111"/>
      <c r="ANW2426" s="111"/>
      <c r="ANX2426" s="111"/>
      <c r="ANY2426" s="111"/>
      <c r="ANZ2426" s="111"/>
      <c r="AOA2426" s="111"/>
      <c r="AOB2426" s="111"/>
      <c r="AOC2426" s="111"/>
      <c r="AOD2426" s="111"/>
      <c r="AOE2426" s="111"/>
      <c r="AOF2426" s="111"/>
      <c r="AOG2426" s="111"/>
      <c r="AOH2426" s="111"/>
      <c r="AOI2426" s="111"/>
      <c r="AOJ2426" s="111"/>
      <c r="AOK2426" s="111"/>
      <c r="AOL2426" s="111"/>
      <c r="AOM2426" s="111"/>
      <c r="AON2426" s="111"/>
      <c r="AOO2426" s="111"/>
      <c r="AOP2426" s="111"/>
      <c r="AOQ2426" s="111"/>
      <c r="AOR2426" s="111"/>
      <c r="AOS2426" s="111"/>
      <c r="AOT2426" s="111"/>
      <c r="AOU2426" s="111"/>
      <c r="AOV2426" s="111"/>
      <c r="AOW2426" s="111"/>
      <c r="AOX2426" s="111"/>
      <c r="AOY2426" s="111"/>
      <c r="AOZ2426" s="111"/>
      <c r="APA2426" s="111"/>
      <c r="APB2426" s="111"/>
      <c r="APC2426" s="111"/>
      <c r="APD2426" s="111"/>
      <c r="APE2426" s="111"/>
      <c r="APF2426" s="111"/>
      <c r="APG2426" s="111"/>
      <c r="APH2426" s="111"/>
      <c r="API2426" s="111"/>
      <c r="APJ2426" s="111"/>
      <c r="APK2426" s="111"/>
      <c r="APL2426" s="111"/>
      <c r="APM2426" s="111"/>
      <c r="APN2426" s="111"/>
      <c r="APO2426" s="111"/>
      <c r="APP2426" s="111"/>
      <c r="APQ2426" s="111"/>
      <c r="APR2426" s="111"/>
      <c r="APS2426" s="111"/>
      <c r="APT2426" s="111"/>
      <c r="APU2426" s="111"/>
      <c r="APV2426" s="111"/>
      <c r="APW2426" s="111"/>
      <c r="APX2426" s="111"/>
      <c r="APY2426" s="111"/>
      <c r="APZ2426" s="111"/>
      <c r="AQA2426" s="111"/>
      <c r="AQB2426" s="111"/>
      <c r="AQC2426" s="111"/>
      <c r="AQD2426" s="111"/>
      <c r="AQE2426" s="111"/>
      <c r="AQF2426" s="111"/>
      <c r="AQG2426" s="111"/>
      <c r="AQH2426" s="111"/>
      <c r="AQI2426" s="111"/>
      <c r="AQJ2426" s="111"/>
      <c r="AQK2426" s="111"/>
      <c r="AQL2426" s="111"/>
      <c r="AQM2426" s="111"/>
      <c r="AQN2426" s="111"/>
      <c r="AQO2426" s="111"/>
      <c r="AQP2426" s="111"/>
      <c r="AQQ2426" s="111"/>
      <c r="AQR2426" s="111"/>
      <c r="AQS2426" s="111"/>
      <c r="AQT2426" s="111"/>
      <c r="AQU2426" s="111"/>
      <c r="AQV2426" s="111"/>
      <c r="AQW2426" s="111"/>
      <c r="AQX2426" s="111"/>
      <c r="AQY2426" s="111"/>
      <c r="AQZ2426" s="111"/>
      <c r="ARA2426" s="111"/>
      <c r="ARB2426" s="111"/>
      <c r="ARC2426" s="111"/>
      <c r="ARD2426" s="111"/>
      <c r="ARE2426" s="111"/>
      <c r="ARF2426" s="111"/>
      <c r="ARG2426" s="111"/>
      <c r="ARH2426" s="111"/>
      <c r="ARI2426" s="111"/>
      <c r="ARJ2426" s="111"/>
      <c r="ARK2426" s="111"/>
      <c r="ARL2426" s="111"/>
      <c r="ARM2426" s="111"/>
      <c r="ARN2426" s="111"/>
      <c r="ARO2426" s="111"/>
      <c r="ARP2426" s="111"/>
      <c r="ARQ2426" s="111"/>
      <c r="ARR2426" s="111"/>
      <c r="ARS2426" s="111"/>
      <c r="ART2426" s="111"/>
      <c r="ARU2426" s="111"/>
      <c r="ARV2426" s="111"/>
      <c r="ARW2426" s="111"/>
      <c r="ARX2426" s="111"/>
      <c r="ARY2426" s="111"/>
      <c r="ARZ2426" s="111"/>
      <c r="ASA2426" s="111"/>
      <c r="ASB2426" s="111"/>
      <c r="ASC2426" s="111"/>
      <c r="ASD2426" s="111"/>
      <c r="ASE2426" s="111"/>
      <c r="ASF2426" s="111"/>
      <c r="ASG2426" s="111"/>
      <c r="ASH2426" s="111"/>
      <c r="ASI2426" s="111"/>
      <c r="ASJ2426" s="111"/>
      <c r="ASK2426" s="111"/>
      <c r="ASL2426" s="111"/>
      <c r="ASM2426" s="111"/>
      <c r="ASN2426" s="111"/>
      <c r="ASO2426" s="111"/>
      <c r="ASP2426" s="111"/>
      <c r="ASQ2426" s="111"/>
      <c r="ASR2426" s="111"/>
      <c r="ASS2426" s="111"/>
      <c r="AST2426" s="111"/>
      <c r="ASU2426" s="111"/>
      <c r="ASV2426" s="111"/>
      <c r="ASW2426" s="111"/>
      <c r="ASX2426" s="111"/>
      <c r="ASY2426" s="111"/>
      <c r="ASZ2426" s="111"/>
      <c r="ATA2426" s="111"/>
      <c r="ATB2426" s="111"/>
      <c r="ATC2426" s="111"/>
      <c r="ATD2426" s="111"/>
      <c r="ATE2426" s="111"/>
      <c r="ATF2426" s="111"/>
      <c r="ATG2426" s="111"/>
      <c r="ATH2426" s="111"/>
      <c r="ATI2426" s="111"/>
      <c r="ATJ2426" s="111"/>
      <c r="ATK2426" s="111"/>
      <c r="ATL2426" s="111"/>
      <c r="ATM2426" s="111"/>
      <c r="ATN2426" s="111"/>
      <c r="ATO2426" s="111"/>
      <c r="ATP2426" s="111"/>
      <c r="ATQ2426" s="111"/>
      <c r="ATR2426" s="111"/>
      <c r="ATS2426" s="111"/>
      <c r="ATT2426" s="111"/>
      <c r="ATU2426" s="111"/>
      <c r="ATV2426" s="111"/>
      <c r="ATW2426" s="111"/>
      <c r="ATX2426" s="111"/>
      <c r="ATY2426" s="111"/>
      <c r="ATZ2426" s="111"/>
      <c r="AUA2426" s="111"/>
      <c r="AUB2426" s="111"/>
      <c r="AUC2426" s="111"/>
      <c r="AUD2426" s="111"/>
      <c r="AUE2426" s="111"/>
      <c r="AUF2426" s="111"/>
      <c r="AUG2426" s="111"/>
      <c r="AUH2426" s="111"/>
      <c r="AUI2426" s="111"/>
      <c r="AUJ2426" s="111"/>
      <c r="AUK2426" s="111"/>
      <c r="AUL2426" s="111"/>
      <c r="AUM2426" s="111"/>
      <c r="AUN2426" s="111"/>
      <c r="AUO2426" s="111"/>
      <c r="AUP2426" s="111"/>
      <c r="AUQ2426" s="111"/>
      <c r="AUR2426" s="111"/>
      <c r="AUS2426" s="111"/>
      <c r="AUT2426" s="111"/>
      <c r="AUU2426" s="111"/>
      <c r="AUV2426" s="111"/>
      <c r="AUW2426" s="111"/>
      <c r="AUX2426" s="111"/>
      <c r="AUY2426" s="111"/>
      <c r="AUZ2426" s="111"/>
      <c r="AVA2426" s="111"/>
      <c r="AVB2426" s="111"/>
      <c r="AVC2426" s="111"/>
      <c r="AVD2426" s="111"/>
      <c r="AVE2426" s="111"/>
      <c r="AVF2426" s="111"/>
      <c r="AVG2426" s="111"/>
      <c r="AVH2426" s="111"/>
      <c r="AVI2426" s="111"/>
      <c r="AVJ2426" s="111"/>
      <c r="AVK2426" s="111"/>
      <c r="AVL2426" s="111"/>
      <c r="AVM2426" s="111"/>
      <c r="AVN2426" s="111"/>
      <c r="AVO2426" s="111"/>
      <c r="AVP2426" s="111"/>
      <c r="AVQ2426" s="111"/>
      <c r="AVR2426" s="111"/>
      <c r="AVS2426" s="111"/>
      <c r="AVT2426" s="111"/>
      <c r="AVU2426" s="111"/>
      <c r="AVV2426" s="111"/>
      <c r="AVW2426" s="111"/>
      <c r="AVX2426" s="111"/>
      <c r="AVY2426" s="111"/>
      <c r="AVZ2426" s="111"/>
      <c r="AWA2426" s="111"/>
      <c r="AWB2426" s="111"/>
      <c r="AWC2426" s="111"/>
      <c r="AWD2426" s="111"/>
      <c r="AWE2426" s="111"/>
      <c r="AWF2426" s="111"/>
      <c r="AWG2426" s="111"/>
      <c r="AWH2426" s="111"/>
      <c r="AWI2426" s="111"/>
      <c r="AWJ2426" s="111"/>
      <c r="AWK2426" s="111"/>
      <c r="AWL2426" s="111"/>
      <c r="AWM2426" s="111"/>
      <c r="AWN2426" s="111"/>
      <c r="AWO2426" s="111"/>
      <c r="AWP2426" s="111"/>
      <c r="AWQ2426" s="111"/>
      <c r="AWR2426" s="111"/>
      <c r="AWS2426" s="111"/>
      <c r="AWT2426" s="111"/>
      <c r="AWU2426" s="111"/>
      <c r="AWV2426" s="111"/>
      <c r="AWW2426" s="111"/>
      <c r="AWX2426" s="111"/>
      <c r="AWY2426" s="111"/>
      <c r="AWZ2426" s="111"/>
      <c r="AXA2426" s="111"/>
      <c r="AXB2426" s="111"/>
      <c r="AXC2426" s="111"/>
      <c r="AXD2426" s="111"/>
      <c r="AXE2426" s="111"/>
      <c r="AXF2426" s="111"/>
      <c r="AXG2426" s="111"/>
      <c r="AXH2426" s="111"/>
      <c r="AXI2426" s="111"/>
      <c r="AXJ2426" s="111"/>
      <c r="AXK2426" s="111"/>
      <c r="AXL2426" s="111"/>
      <c r="AXM2426" s="111"/>
      <c r="AXN2426" s="111"/>
      <c r="AXO2426" s="111"/>
      <c r="AXP2426" s="111"/>
      <c r="AXQ2426" s="111"/>
      <c r="AXR2426" s="111"/>
      <c r="AXS2426" s="111"/>
      <c r="AXT2426" s="111"/>
      <c r="AXU2426" s="111"/>
      <c r="AXV2426" s="111"/>
      <c r="AXW2426" s="111"/>
      <c r="AXX2426" s="111"/>
      <c r="AXY2426" s="111"/>
      <c r="AXZ2426" s="111"/>
      <c r="AYA2426" s="111"/>
      <c r="AYB2426" s="111"/>
      <c r="AYC2426" s="111"/>
      <c r="AYD2426" s="111"/>
      <c r="AYE2426" s="111"/>
      <c r="AYF2426" s="111"/>
      <c r="AYG2426" s="111"/>
      <c r="AYH2426" s="111"/>
      <c r="AYI2426" s="111"/>
      <c r="AYJ2426" s="111"/>
      <c r="AYK2426" s="111"/>
      <c r="AYL2426" s="111"/>
      <c r="AYM2426" s="111"/>
      <c r="AYN2426" s="111"/>
      <c r="AYO2426" s="111"/>
      <c r="AYP2426" s="111"/>
      <c r="AYQ2426" s="111"/>
      <c r="AYR2426" s="111"/>
      <c r="AYS2426" s="111"/>
      <c r="AYT2426" s="111"/>
      <c r="AYU2426" s="111"/>
      <c r="AYV2426" s="111"/>
      <c r="AYW2426" s="111"/>
      <c r="AYX2426" s="111"/>
      <c r="AYY2426" s="111"/>
      <c r="AYZ2426" s="111"/>
      <c r="AZA2426" s="111"/>
      <c r="AZB2426" s="111"/>
      <c r="AZC2426" s="111"/>
      <c r="AZD2426" s="111"/>
      <c r="AZE2426" s="111"/>
      <c r="AZF2426" s="111"/>
      <c r="AZG2426" s="111"/>
      <c r="AZH2426" s="111"/>
      <c r="AZI2426" s="111"/>
      <c r="AZJ2426" s="111"/>
      <c r="AZK2426" s="111"/>
      <c r="AZL2426" s="111"/>
      <c r="AZM2426" s="111"/>
      <c r="AZN2426" s="111"/>
      <c r="AZO2426" s="111"/>
      <c r="AZP2426" s="111"/>
      <c r="AZQ2426" s="111"/>
      <c r="AZR2426" s="111"/>
      <c r="AZS2426" s="111"/>
      <c r="AZT2426" s="111"/>
      <c r="AZU2426" s="111"/>
      <c r="AZV2426" s="111"/>
      <c r="AZW2426" s="111"/>
      <c r="AZX2426" s="111"/>
      <c r="AZY2426" s="111"/>
      <c r="AZZ2426" s="111"/>
      <c r="BAA2426" s="111"/>
      <c r="BAB2426" s="111"/>
      <c r="BAC2426" s="111"/>
      <c r="BAD2426" s="111"/>
      <c r="BAE2426" s="111"/>
      <c r="BAF2426" s="111"/>
      <c r="BAG2426" s="111"/>
      <c r="BAH2426" s="111"/>
      <c r="BAI2426" s="111"/>
      <c r="BAJ2426" s="111"/>
      <c r="BAK2426" s="111"/>
      <c r="BAL2426" s="111"/>
      <c r="BAM2426" s="111"/>
      <c r="BAN2426" s="111"/>
      <c r="BAO2426" s="111"/>
      <c r="BAP2426" s="111"/>
      <c r="BAQ2426" s="111"/>
      <c r="BAR2426" s="111"/>
      <c r="BAS2426" s="111"/>
      <c r="BAT2426" s="111"/>
      <c r="BAU2426" s="111"/>
      <c r="BAV2426" s="111"/>
      <c r="BAW2426" s="111"/>
      <c r="BAX2426" s="111"/>
      <c r="BAY2426" s="111"/>
      <c r="BAZ2426" s="111"/>
      <c r="BBA2426" s="111"/>
      <c r="BBB2426" s="111"/>
      <c r="BBC2426" s="111"/>
      <c r="BBD2426" s="111"/>
      <c r="BBE2426" s="111"/>
      <c r="BBF2426" s="111"/>
      <c r="BBG2426" s="111"/>
      <c r="BBH2426" s="111"/>
      <c r="BBI2426" s="111"/>
      <c r="BBJ2426" s="111"/>
      <c r="BBK2426" s="111"/>
      <c r="BBL2426" s="111"/>
      <c r="BBM2426" s="111"/>
      <c r="BBN2426" s="111"/>
      <c r="BBO2426" s="111"/>
      <c r="BBP2426" s="111"/>
      <c r="BBQ2426" s="111"/>
      <c r="BBR2426" s="111"/>
      <c r="BBS2426" s="111"/>
      <c r="BBT2426" s="111"/>
      <c r="BBU2426" s="111"/>
      <c r="BBV2426" s="111"/>
      <c r="BBW2426" s="111"/>
      <c r="BBX2426" s="111"/>
      <c r="BBY2426" s="111"/>
      <c r="BBZ2426" s="111"/>
      <c r="BCA2426" s="111"/>
      <c r="BCB2426" s="111"/>
      <c r="BCC2426" s="111"/>
      <c r="BCD2426" s="111"/>
      <c r="BCE2426" s="111"/>
      <c r="BCF2426" s="111"/>
      <c r="BCG2426" s="111"/>
      <c r="BCH2426" s="111"/>
      <c r="BCI2426" s="111"/>
      <c r="BCJ2426" s="111"/>
      <c r="BCK2426" s="111"/>
      <c r="BCL2426" s="111"/>
      <c r="BCM2426" s="111"/>
      <c r="BCN2426" s="111"/>
      <c r="BCO2426" s="111"/>
      <c r="BCP2426" s="111"/>
      <c r="BCQ2426" s="111"/>
      <c r="BCR2426" s="111"/>
      <c r="BCS2426" s="111"/>
      <c r="BCT2426" s="111"/>
      <c r="BCU2426" s="111"/>
      <c r="BCV2426" s="111"/>
      <c r="BCW2426" s="111"/>
      <c r="BCX2426" s="111"/>
      <c r="BCY2426" s="111"/>
      <c r="BCZ2426" s="111"/>
      <c r="BDA2426" s="111"/>
      <c r="BDB2426" s="111"/>
      <c r="BDC2426" s="111"/>
      <c r="BDD2426" s="111"/>
      <c r="BDE2426" s="111"/>
      <c r="BDF2426" s="111"/>
      <c r="BDG2426" s="111"/>
      <c r="BDH2426" s="111"/>
      <c r="BDI2426" s="111"/>
      <c r="BDJ2426" s="111"/>
      <c r="BDK2426" s="111"/>
      <c r="BDL2426" s="111"/>
      <c r="BDM2426" s="111"/>
      <c r="BDN2426" s="111"/>
      <c r="BDO2426" s="111"/>
      <c r="BDP2426" s="111"/>
      <c r="BDQ2426" s="111"/>
      <c r="BDR2426" s="111"/>
      <c r="BDS2426" s="111"/>
      <c r="BDT2426" s="111"/>
      <c r="BDU2426" s="111"/>
      <c r="BDV2426" s="111"/>
      <c r="BDW2426" s="111"/>
      <c r="BDX2426" s="111"/>
      <c r="BDY2426" s="111"/>
      <c r="BDZ2426" s="111"/>
      <c r="BEA2426" s="111"/>
      <c r="BEB2426" s="111"/>
      <c r="BEC2426" s="111"/>
      <c r="BED2426" s="111"/>
      <c r="BEE2426" s="111"/>
      <c r="BEF2426" s="111"/>
      <c r="BEG2426" s="111"/>
      <c r="BEH2426" s="111"/>
      <c r="BEI2426" s="111"/>
      <c r="BEJ2426" s="111"/>
      <c r="BEK2426" s="111"/>
      <c r="BEL2426" s="111"/>
      <c r="BEM2426" s="111"/>
      <c r="BEN2426" s="111"/>
      <c r="BEO2426" s="111"/>
      <c r="BEP2426" s="111"/>
      <c r="BEQ2426" s="111"/>
      <c r="BER2426" s="111"/>
      <c r="BES2426" s="111"/>
      <c r="BET2426" s="111"/>
      <c r="BEU2426" s="111"/>
      <c r="BEV2426" s="111"/>
      <c r="BEW2426" s="111"/>
      <c r="BEX2426" s="111"/>
      <c r="BEY2426" s="111"/>
      <c r="BEZ2426" s="111"/>
      <c r="BFA2426" s="111"/>
      <c r="BFB2426" s="111"/>
      <c r="BFC2426" s="111"/>
      <c r="BFD2426" s="111"/>
      <c r="BFE2426" s="111"/>
      <c r="BFF2426" s="111"/>
      <c r="BFG2426" s="111"/>
      <c r="BFH2426" s="111"/>
      <c r="BFI2426" s="111"/>
      <c r="BFJ2426" s="111"/>
      <c r="BFK2426" s="111"/>
      <c r="BFL2426" s="111"/>
      <c r="BFM2426" s="111"/>
      <c r="BFN2426" s="111"/>
      <c r="BFO2426" s="111"/>
      <c r="BFP2426" s="111"/>
      <c r="BFQ2426" s="111"/>
      <c r="BFR2426" s="111"/>
      <c r="BFS2426" s="111"/>
      <c r="BFT2426" s="111"/>
      <c r="BFU2426" s="111"/>
      <c r="BFV2426" s="111"/>
      <c r="BFW2426" s="111"/>
      <c r="BFX2426" s="111"/>
      <c r="BFY2426" s="111"/>
      <c r="BFZ2426" s="111"/>
      <c r="BGA2426" s="111"/>
      <c r="BGB2426" s="111"/>
      <c r="BGC2426" s="111"/>
      <c r="BGD2426" s="111"/>
      <c r="BGE2426" s="111"/>
      <c r="BGF2426" s="111"/>
      <c r="BGG2426" s="111"/>
      <c r="BGH2426" s="111"/>
      <c r="BGI2426" s="111"/>
      <c r="BGJ2426" s="111"/>
      <c r="BGK2426" s="111"/>
      <c r="BGL2426" s="111"/>
      <c r="BGM2426" s="111"/>
      <c r="BGN2426" s="111"/>
      <c r="BGO2426" s="111"/>
      <c r="BGP2426" s="111"/>
      <c r="BGQ2426" s="111"/>
      <c r="BGR2426" s="111"/>
      <c r="BGS2426" s="111"/>
      <c r="BGT2426" s="111"/>
      <c r="BGU2426" s="111"/>
      <c r="BGV2426" s="111"/>
      <c r="BGW2426" s="111"/>
      <c r="BGX2426" s="111"/>
      <c r="BGY2426" s="111"/>
      <c r="BGZ2426" s="111"/>
      <c r="BHA2426" s="111"/>
      <c r="BHB2426" s="111"/>
      <c r="BHC2426" s="111"/>
      <c r="BHD2426" s="111"/>
      <c r="BHE2426" s="111"/>
      <c r="BHF2426" s="111"/>
      <c r="BHG2426" s="111"/>
      <c r="BHH2426" s="111"/>
      <c r="BHI2426" s="111"/>
      <c r="BHJ2426" s="111"/>
      <c r="BHK2426" s="111"/>
      <c r="BHL2426" s="111"/>
      <c r="BHM2426" s="111"/>
      <c r="BHN2426" s="111"/>
      <c r="BHO2426" s="111"/>
      <c r="BHP2426" s="111"/>
      <c r="BHQ2426" s="111"/>
      <c r="BHR2426" s="111"/>
      <c r="BHS2426" s="111"/>
      <c r="BHT2426" s="111"/>
      <c r="BHU2426" s="111"/>
      <c r="BHV2426" s="111"/>
      <c r="BHW2426" s="111"/>
      <c r="BHX2426" s="111"/>
      <c r="BHY2426" s="111"/>
      <c r="BHZ2426" s="111"/>
      <c r="BIA2426" s="111"/>
      <c r="BIB2426" s="111"/>
      <c r="BIC2426" s="111"/>
      <c r="BID2426" s="111"/>
      <c r="BIE2426" s="111"/>
      <c r="BIF2426" s="111"/>
      <c r="BIG2426" s="111"/>
      <c r="BIH2426" s="111"/>
      <c r="BII2426" s="111"/>
      <c r="BIJ2426" s="111"/>
      <c r="BIK2426" s="111"/>
      <c r="BIL2426" s="111"/>
      <c r="BIM2426" s="111"/>
      <c r="BIN2426" s="111"/>
      <c r="BIO2426" s="111"/>
      <c r="BIP2426" s="111"/>
      <c r="BIQ2426" s="111"/>
      <c r="BIR2426" s="111"/>
      <c r="BIS2426" s="111"/>
      <c r="BIT2426" s="111"/>
      <c r="BIU2426" s="111"/>
      <c r="BIV2426" s="111"/>
      <c r="BIW2426" s="111"/>
      <c r="BIX2426" s="111"/>
      <c r="BIY2426" s="111"/>
      <c r="BIZ2426" s="111"/>
      <c r="BJA2426" s="111"/>
      <c r="BJB2426" s="111"/>
      <c r="BJC2426" s="111"/>
      <c r="BJD2426" s="111"/>
      <c r="BJE2426" s="111"/>
      <c r="BJF2426" s="111"/>
      <c r="BJG2426" s="111"/>
      <c r="BJH2426" s="111"/>
      <c r="BJI2426" s="111"/>
      <c r="BJJ2426" s="111"/>
      <c r="BJK2426" s="111"/>
      <c r="BJL2426" s="111"/>
      <c r="BJM2426" s="111"/>
      <c r="BJN2426" s="111"/>
      <c r="BJO2426" s="111"/>
      <c r="BJP2426" s="111"/>
      <c r="BJQ2426" s="111"/>
      <c r="BJR2426" s="111"/>
      <c r="BJS2426" s="111"/>
      <c r="BJT2426" s="111"/>
      <c r="BJU2426" s="111"/>
      <c r="BJV2426" s="111"/>
      <c r="BJW2426" s="111"/>
      <c r="BJX2426" s="111"/>
      <c r="BJY2426" s="111"/>
      <c r="BJZ2426" s="111"/>
      <c r="BKA2426" s="111"/>
      <c r="BKB2426" s="111"/>
      <c r="BKC2426" s="111"/>
      <c r="BKD2426" s="111"/>
      <c r="BKE2426" s="111"/>
      <c r="BKF2426" s="111"/>
      <c r="BKG2426" s="111"/>
      <c r="BKH2426" s="111"/>
      <c r="BKI2426" s="111"/>
      <c r="BKJ2426" s="111"/>
      <c r="BKK2426" s="111"/>
      <c r="BKL2426" s="111"/>
      <c r="BKM2426" s="111"/>
      <c r="BKN2426" s="111"/>
      <c r="BKO2426" s="111"/>
      <c r="BKP2426" s="111"/>
      <c r="BKQ2426" s="111"/>
      <c r="BKR2426" s="111"/>
      <c r="BKS2426" s="111"/>
      <c r="BKT2426" s="111"/>
      <c r="BKU2426" s="111"/>
      <c r="BKV2426" s="111"/>
      <c r="BKW2426" s="111"/>
      <c r="BKX2426" s="111"/>
      <c r="BKY2426" s="111"/>
      <c r="BKZ2426" s="111"/>
      <c r="BLA2426" s="111"/>
      <c r="BLB2426" s="111"/>
      <c r="BLC2426" s="111"/>
      <c r="BLD2426" s="111"/>
      <c r="BLE2426" s="111"/>
      <c r="BLF2426" s="111"/>
      <c r="BLG2426" s="111"/>
      <c r="BLH2426" s="111"/>
      <c r="BLI2426" s="111"/>
      <c r="BLJ2426" s="111"/>
      <c r="BLK2426" s="111"/>
      <c r="BLL2426" s="111"/>
      <c r="BLM2426" s="111"/>
      <c r="BLN2426" s="111"/>
      <c r="BLO2426" s="111"/>
      <c r="BLP2426" s="111"/>
      <c r="BLQ2426" s="111"/>
      <c r="BLR2426" s="111"/>
      <c r="BLS2426" s="111"/>
      <c r="BLT2426" s="111"/>
      <c r="BLU2426" s="111"/>
      <c r="BLV2426" s="111"/>
      <c r="BLW2426" s="111"/>
      <c r="BLX2426" s="111"/>
      <c r="BLY2426" s="111"/>
      <c r="BLZ2426" s="111"/>
      <c r="BMA2426" s="111"/>
      <c r="BMB2426" s="111"/>
      <c r="BMC2426" s="111"/>
      <c r="BMD2426" s="111"/>
      <c r="BME2426" s="111"/>
      <c r="BMF2426" s="111"/>
      <c r="BMG2426" s="111"/>
      <c r="BMH2426" s="111"/>
      <c r="BMI2426" s="111"/>
      <c r="BMJ2426" s="111"/>
      <c r="BMK2426" s="111"/>
      <c r="BML2426" s="111"/>
      <c r="BMM2426" s="111"/>
      <c r="BMN2426" s="111"/>
      <c r="BMO2426" s="111"/>
      <c r="BMP2426" s="111"/>
      <c r="BMQ2426" s="111"/>
      <c r="BMR2426" s="111"/>
      <c r="BMS2426" s="111"/>
      <c r="BMT2426" s="111"/>
      <c r="BMU2426" s="111"/>
      <c r="BMV2426" s="111"/>
      <c r="BMW2426" s="111"/>
      <c r="BMX2426" s="111"/>
      <c r="BMY2426" s="111"/>
      <c r="BMZ2426" s="111"/>
      <c r="BNA2426" s="111"/>
      <c r="BNB2426" s="111"/>
      <c r="BNC2426" s="111"/>
      <c r="BND2426" s="111"/>
      <c r="BNE2426" s="111"/>
      <c r="BNF2426" s="111"/>
      <c r="BNG2426" s="111"/>
      <c r="BNH2426" s="111"/>
      <c r="BNI2426" s="111"/>
      <c r="BNJ2426" s="111"/>
      <c r="BNK2426" s="111"/>
      <c r="BNL2426" s="111"/>
      <c r="BNM2426" s="111"/>
      <c r="BNN2426" s="111"/>
      <c r="BNO2426" s="111"/>
      <c r="BNP2426" s="111"/>
      <c r="BNQ2426" s="111"/>
      <c r="BNR2426" s="111"/>
      <c r="BNS2426" s="111"/>
      <c r="BNT2426" s="111"/>
      <c r="BNU2426" s="111"/>
      <c r="BNV2426" s="111"/>
      <c r="BNW2426" s="111"/>
      <c r="BNX2426" s="111"/>
      <c r="BNY2426" s="111"/>
      <c r="BNZ2426" s="111"/>
      <c r="BOA2426" s="111"/>
      <c r="BOB2426" s="111"/>
      <c r="BOC2426" s="111"/>
      <c r="BOD2426" s="111"/>
      <c r="BOE2426" s="111"/>
      <c r="BOF2426" s="111"/>
      <c r="BOG2426" s="111"/>
      <c r="BOH2426" s="111"/>
      <c r="BOI2426" s="111"/>
      <c r="BOJ2426" s="111"/>
      <c r="BOK2426" s="111"/>
      <c r="BOL2426" s="111"/>
      <c r="BOM2426" s="111"/>
      <c r="BON2426" s="111"/>
      <c r="BOO2426" s="111"/>
      <c r="BOP2426" s="111"/>
      <c r="BOQ2426" s="111"/>
      <c r="BOR2426" s="111"/>
      <c r="BOS2426" s="111"/>
      <c r="BOT2426" s="111"/>
      <c r="BOU2426" s="111"/>
      <c r="BOV2426" s="111"/>
      <c r="BOW2426" s="111"/>
      <c r="BOX2426" s="111"/>
      <c r="BOY2426" s="111"/>
      <c r="BOZ2426" s="111"/>
      <c r="BPA2426" s="111"/>
      <c r="BPB2426" s="111"/>
      <c r="BPC2426" s="111"/>
      <c r="BPD2426" s="111"/>
      <c r="BPE2426" s="111"/>
      <c r="BPF2426" s="111"/>
      <c r="BPG2426" s="111"/>
      <c r="BPH2426" s="111"/>
      <c r="BPI2426" s="111"/>
      <c r="BPJ2426" s="111"/>
      <c r="BPK2426" s="111"/>
      <c r="BPL2426" s="111"/>
      <c r="BPM2426" s="111"/>
      <c r="BPN2426" s="111"/>
      <c r="BPO2426" s="111"/>
      <c r="BPP2426" s="111"/>
      <c r="BPQ2426" s="111"/>
      <c r="BPR2426" s="111"/>
      <c r="BPS2426" s="111"/>
      <c r="BPT2426" s="111"/>
      <c r="BPU2426" s="111"/>
      <c r="BPV2426" s="111"/>
      <c r="BPW2426" s="111"/>
      <c r="BPX2426" s="111"/>
      <c r="BPY2426" s="111"/>
      <c r="BPZ2426" s="111"/>
      <c r="BQA2426" s="111"/>
      <c r="BQB2426" s="111"/>
      <c r="BQC2426" s="111"/>
      <c r="BQD2426" s="111"/>
      <c r="BQE2426" s="111"/>
      <c r="BQF2426" s="111"/>
      <c r="BQG2426" s="111"/>
      <c r="BQH2426" s="111"/>
      <c r="BQI2426" s="111"/>
      <c r="BQJ2426" s="111"/>
      <c r="BQK2426" s="111"/>
      <c r="BQL2426" s="111"/>
      <c r="BQM2426" s="111"/>
      <c r="BQN2426" s="111"/>
      <c r="BQO2426" s="111"/>
      <c r="BQP2426" s="111"/>
      <c r="BQQ2426" s="111"/>
      <c r="BQR2426" s="111"/>
      <c r="BQS2426" s="111"/>
      <c r="BQT2426" s="111"/>
      <c r="BQU2426" s="111"/>
      <c r="BQV2426" s="111"/>
      <c r="BQW2426" s="111"/>
      <c r="BQX2426" s="111"/>
      <c r="BQY2426" s="111"/>
      <c r="BQZ2426" s="111"/>
      <c r="BRA2426" s="111"/>
      <c r="BRB2426" s="111"/>
      <c r="BRC2426" s="111"/>
      <c r="BRD2426" s="111"/>
      <c r="BRE2426" s="111"/>
      <c r="BRF2426" s="111"/>
      <c r="BRG2426" s="111"/>
      <c r="BRH2426" s="111"/>
      <c r="BRI2426" s="111"/>
      <c r="BRJ2426" s="111"/>
      <c r="BRK2426" s="111"/>
      <c r="BRL2426" s="111"/>
      <c r="BRM2426" s="111"/>
      <c r="BRN2426" s="111"/>
      <c r="BRO2426" s="111"/>
      <c r="BRP2426" s="111"/>
      <c r="BRQ2426" s="111"/>
      <c r="BRR2426" s="111"/>
      <c r="BRS2426" s="111"/>
      <c r="BRT2426" s="111"/>
      <c r="BRU2426" s="111"/>
      <c r="BRV2426" s="111"/>
      <c r="BRW2426" s="111"/>
      <c r="BRX2426" s="111"/>
      <c r="BRY2426" s="111"/>
      <c r="BRZ2426" s="111"/>
      <c r="BSA2426" s="111"/>
      <c r="BSB2426" s="111"/>
      <c r="BSC2426" s="111"/>
      <c r="BSD2426" s="111"/>
      <c r="BSE2426" s="111"/>
      <c r="BSF2426" s="111"/>
      <c r="BSG2426" s="111"/>
      <c r="BSH2426" s="111"/>
      <c r="BSI2426" s="111"/>
      <c r="BSJ2426" s="111"/>
      <c r="BSK2426" s="111"/>
      <c r="BSL2426" s="111"/>
      <c r="BSM2426" s="111"/>
      <c r="BSN2426" s="111"/>
      <c r="BSO2426" s="111"/>
      <c r="BSP2426" s="111"/>
      <c r="BSQ2426" s="111"/>
      <c r="BSR2426" s="111"/>
      <c r="BSS2426" s="111"/>
      <c r="BST2426" s="111"/>
      <c r="BSU2426" s="111"/>
      <c r="BSV2426" s="111"/>
      <c r="BSW2426" s="111"/>
      <c r="BSX2426" s="111"/>
      <c r="BSY2426" s="111"/>
      <c r="BSZ2426" s="111"/>
      <c r="BTA2426" s="111"/>
      <c r="BTB2426" s="111"/>
      <c r="BTC2426" s="111"/>
      <c r="BTD2426" s="111"/>
      <c r="BTE2426" s="111"/>
      <c r="BTF2426" s="111"/>
      <c r="BTG2426" s="111"/>
      <c r="BTH2426" s="111"/>
      <c r="BTI2426" s="111"/>
      <c r="BTJ2426" s="111"/>
      <c r="BTK2426" s="111"/>
      <c r="BTL2426" s="111"/>
      <c r="BTM2426" s="111"/>
      <c r="BTN2426" s="111"/>
      <c r="BTO2426" s="111"/>
      <c r="BTP2426" s="111"/>
      <c r="BTQ2426" s="111"/>
      <c r="BTR2426" s="111"/>
      <c r="BTS2426" s="111"/>
      <c r="BTT2426" s="111"/>
      <c r="BTU2426" s="111"/>
      <c r="BTV2426" s="111"/>
      <c r="BTW2426" s="111"/>
      <c r="BTX2426" s="111"/>
      <c r="BTY2426" s="111"/>
      <c r="BTZ2426" s="111"/>
      <c r="BUA2426" s="111"/>
      <c r="BUB2426" s="111"/>
      <c r="BUC2426" s="111"/>
      <c r="BUD2426" s="111"/>
      <c r="BUE2426" s="111"/>
      <c r="BUF2426" s="111"/>
      <c r="BUG2426" s="111"/>
      <c r="BUH2426" s="111"/>
      <c r="BUI2426" s="111"/>
      <c r="BUJ2426" s="111"/>
      <c r="BUK2426" s="111"/>
      <c r="BUL2426" s="111"/>
      <c r="BUM2426" s="111"/>
      <c r="BUN2426" s="111"/>
      <c r="BUO2426" s="111"/>
      <c r="BUP2426" s="111"/>
      <c r="BUQ2426" s="111"/>
      <c r="BUR2426" s="111"/>
      <c r="BUS2426" s="111"/>
      <c r="BUT2426" s="111"/>
      <c r="BUU2426" s="111"/>
      <c r="BUV2426" s="111"/>
      <c r="BUW2426" s="111"/>
      <c r="BUX2426" s="111"/>
      <c r="BUY2426" s="111"/>
      <c r="BUZ2426" s="111"/>
      <c r="BVA2426" s="111"/>
      <c r="BVB2426" s="111"/>
      <c r="BVC2426" s="111"/>
      <c r="BVD2426" s="111"/>
      <c r="BVE2426" s="111"/>
      <c r="BVF2426" s="111"/>
      <c r="BVG2426" s="111"/>
      <c r="BVH2426" s="111"/>
      <c r="BVI2426" s="111"/>
      <c r="BVJ2426" s="111"/>
      <c r="BVK2426" s="111"/>
      <c r="BVL2426" s="111"/>
      <c r="BVM2426" s="111"/>
      <c r="BVN2426" s="111"/>
      <c r="BVO2426" s="111"/>
      <c r="BVP2426" s="111"/>
      <c r="BVQ2426" s="111"/>
      <c r="BVR2426" s="111"/>
      <c r="BVS2426" s="111"/>
      <c r="BVT2426" s="111"/>
      <c r="BVU2426" s="111"/>
      <c r="BVV2426" s="111"/>
      <c r="BVW2426" s="111"/>
      <c r="BVX2426" s="111"/>
      <c r="BVY2426" s="111"/>
      <c r="BVZ2426" s="111"/>
      <c r="BWA2426" s="111"/>
      <c r="BWB2426" s="111"/>
      <c r="BWC2426" s="111"/>
      <c r="BWD2426" s="111"/>
      <c r="BWE2426" s="111"/>
      <c r="BWF2426" s="111"/>
      <c r="BWG2426" s="111"/>
      <c r="BWH2426" s="111"/>
      <c r="BWI2426" s="111"/>
      <c r="BWJ2426" s="111"/>
      <c r="BWK2426" s="111"/>
      <c r="BWL2426" s="111"/>
      <c r="BWM2426" s="111"/>
      <c r="BWN2426" s="111"/>
      <c r="BWO2426" s="111"/>
      <c r="BWP2426" s="111"/>
      <c r="BWQ2426" s="111"/>
      <c r="BWR2426" s="111"/>
      <c r="BWS2426" s="111"/>
      <c r="BWT2426" s="111"/>
      <c r="BWU2426" s="111"/>
      <c r="BWV2426" s="111"/>
      <c r="BWW2426" s="111"/>
      <c r="BWX2426" s="111"/>
      <c r="BWY2426" s="111"/>
      <c r="BWZ2426" s="111"/>
      <c r="BXA2426" s="111"/>
      <c r="BXB2426" s="111"/>
      <c r="BXC2426" s="111"/>
      <c r="BXD2426" s="111"/>
      <c r="BXE2426" s="111"/>
      <c r="BXF2426" s="111"/>
      <c r="BXG2426" s="111"/>
      <c r="BXH2426" s="111"/>
      <c r="BXI2426" s="111"/>
      <c r="BXJ2426" s="111"/>
      <c r="BXK2426" s="111"/>
      <c r="BXL2426" s="111"/>
      <c r="BXM2426" s="111"/>
      <c r="BXN2426" s="111"/>
      <c r="BXO2426" s="111"/>
      <c r="BXP2426" s="111"/>
      <c r="BXQ2426" s="111"/>
      <c r="BXR2426" s="111"/>
      <c r="BXS2426" s="111"/>
      <c r="BXT2426" s="111"/>
      <c r="BXU2426" s="111"/>
      <c r="BXV2426" s="111"/>
      <c r="BXW2426" s="111"/>
      <c r="BXX2426" s="111"/>
      <c r="BXY2426" s="111"/>
      <c r="BXZ2426" s="111"/>
      <c r="BYA2426" s="111"/>
      <c r="BYB2426" s="111"/>
      <c r="BYC2426" s="111"/>
      <c r="BYD2426" s="111"/>
      <c r="BYE2426" s="111"/>
      <c r="BYF2426" s="111"/>
      <c r="BYG2426" s="111"/>
      <c r="BYH2426" s="111"/>
      <c r="BYI2426" s="111"/>
      <c r="BYJ2426" s="111"/>
      <c r="BYK2426" s="111"/>
      <c r="BYL2426" s="111"/>
      <c r="BYM2426" s="111"/>
      <c r="BYN2426" s="111"/>
      <c r="BYO2426" s="111"/>
      <c r="BYP2426" s="111"/>
      <c r="BYQ2426" s="111"/>
      <c r="BYR2426" s="111"/>
      <c r="BYS2426" s="111"/>
      <c r="BYT2426" s="111"/>
      <c r="BYU2426" s="111"/>
      <c r="BYV2426" s="111"/>
      <c r="BYW2426" s="111"/>
      <c r="BYX2426" s="111"/>
      <c r="BYY2426" s="111"/>
      <c r="BYZ2426" s="111"/>
      <c r="BZA2426" s="111"/>
      <c r="BZB2426" s="111"/>
      <c r="BZC2426" s="111"/>
      <c r="BZD2426" s="111"/>
      <c r="BZE2426" s="111"/>
      <c r="BZF2426" s="111"/>
      <c r="BZG2426" s="111"/>
      <c r="BZH2426" s="111"/>
      <c r="BZI2426" s="111"/>
      <c r="BZJ2426" s="111"/>
      <c r="BZK2426" s="111"/>
      <c r="BZL2426" s="111"/>
      <c r="BZM2426" s="111"/>
      <c r="BZN2426" s="111"/>
      <c r="BZO2426" s="111"/>
      <c r="BZP2426" s="111"/>
      <c r="BZQ2426" s="111"/>
      <c r="BZR2426" s="111"/>
      <c r="BZS2426" s="111"/>
      <c r="BZT2426" s="111"/>
      <c r="BZU2426" s="111"/>
      <c r="BZV2426" s="111"/>
      <c r="BZW2426" s="111"/>
      <c r="BZX2426" s="111"/>
      <c r="BZY2426" s="111"/>
      <c r="BZZ2426" s="111"/>
      <c r="CAA2426" s="111"/>
      <c r="CAB2426" s="111"/>
      <c r="CAC2426" s="111"/>
      <c r="CAD2426" s="111"/>
      <c r="CAE2426" s="111"/>
      <c r="CAF2426" s="111"/>
      <c r="CAG2426" s="111"/>
      <c r="CAH2426" s="111"/>
      <c r="CAI2426" s="111"/>
      <c r="CAJ2426" s="111"/>
      <c r="CAK2426" s="111"/>
      <c r="CAL2426" s="111"/>
      <c r="CAM2426" s="111"/>
      <c r="CAN2426" s="111"/>
      <c r="CAO2426" s="111"/>
      <c r="CAP2426" s="111"/>
      <c r="CAQ2426" s="111"/>
      <c r="CAR2426" s="111"/>
      <c r="CAS2426" s="111"/>
      <c r="CAT2426" s="111"/>
      <c r="CAU2426" s="111"/>
      <c r="CAV2426" s="111"/>
      <c r="CAW2426" s="111"/>
      <c r="CAX2426" s="111"/>
      <c r="CAY2426" s="111"/>
      <c r="CAZ2426" s="111"/>
      <c r="CBA2426" s="111"/>
      <c r="CBB2426" s="111"/>
      <c r="CBC2426" s="111"/>
      <c r="CBD2426" s="111"/>
      <c r="CBE2426" s="111"/>
      <c r="CBF2426" s="111"/>
      <c r="CBG2426" s="111"/>
      <c r="CBH2426" s="111"/>
      <c r="CBI2426" s="111"/>
      <c r="CBJ2426" s="111"/>
      <c r="CBK2426" s="111"/>
      <c r="CBL2426" s="111"/>
      <c r="CBM2426" s="111"/>
      <c r="CBN2426" s="111"/>
      <c r="CBO2426" s="111"/>
      <c r="CBP2426" s="111"/>
      <c r="CBQ2426" s="111"/>
      <c r="CBR2426" s="111"/>
      <c r="CBS2426" s="111"/>
      <c r="CBT2426" s="111"/>
      <c r="CBU2426" s="111"/>
      <c r="CBV2426" s="111"/>
      <c r="CBW2426" s="111"/>
      <c r="CBX2426" s="111"/>
      <c r="CBY2426" s="111"/>
      <c r="CBZ2426" s="111"/>
      <c r="CCA2426" s="111"/>
      <c r="CCB2426" s="111"/>
      <c r="CCC2426" s="111"/>
      <c r="CCD2426" s="111"/>
      <c r="CCE2426" s="111"/>
      <c r="CCF2426" s="111"/>
      <c r="CCG2426" s="111"/>
      <c r="CCH2426" s="111"/>
      <c r="CCI2426" s="111"/>
      <c r="CCJ2426" s="111"/>
      <c r="CCK2426" s="111"/>
      <c r="CCL2426" s="111"/>
      <c r="CCM2426" s="111"/>
      <c r="CCN2426" s="111"/>
      <c r="CCO2426" s="111"/>
      <c r="CCP2426" s="111"/>
      <c r="CCQ2426" s="111"/>
      <c r="CCR2426" s="111"/>
      <c r="CCS2426" s="111"/>
      <c r="CCT2426" s="111"/>
      <c r="CCU2426" s="111"/>
      <c r="CCV2426" s="111"/>
      <c r="CCW2426" s="111"/>
      <c r="CCX2426" s="111"/>
      <c r="CCY2426" s="111"/>
      <c r="CCZ2426" s="111"/>
      <c r="CDA2426" s="111"/>
      <c r="CDB2426" s="111"/>
      <c r="CDC2426" s="111"/>
      <c r="CDD2426" s="111"/>
      <c r="CDE2426" s="111"/>
      <c r="CDF2426" s="111"/>
      <c r="CDG2426" s="111"/>
      <c r="CDH2426" s="111"/>
      <c r="CDI2426" s="111"/>
      <c r="CDJ2426" s="111"/>
      <c r="CDK2426" s="111"/>
      <c r="CDL2426" s="111"/>
      <c r="CDM2426" s="111"/>
      <c r="CDN2426" s="111"/>
      <c r="CDO2426" s="111"/>
      <c r="CDP2426" s="111"/>
      <c r="CDQ2426" s="111"/>
      <c r="CDR2426" s="111"/>
      <c r="CDS2426" s="111"/>
      <c r="CDT2426" s="111"/>
      <c r="CDU2426" s="111"/>
      <c r="CDV2426" s="111"/>
      <c r="CDW2426" s="111"/>
      <c r="CDX2426" s="111"/>
      <c r="CDY2426" s="111"/>
      <c r="CDZ2426" s="111"/>
      <c r="CEA2426" s="111"/>
      <c r="CEB2426" s="111"/>
      <c r="CEC2426" s="111"/>
      <c r="CED2426" s="111"/>
      <c r="CEE2426" s="111"/>
      <c r="CEF2426" s="111"/>
      <c r="CEG2426" s="111"/>
      <c r="CEH2426" s="111"/>
      <c r="CEI2426" s="111"/>
      <c r="CEJ2426" s="111"/>
      <c r="CEK2426" s="111"/>
      <c r="CEL2426" s="111"/>
      <c r="CEM2426" s="111"/>
      <c r="CEN2426" s="111"/>
      <c r="CEO2426" s="111"/>
      <c r="CEP2426" s="111"/>
      <c r="CEQ2426" s="111"/>
      <c r="CER2426" s="111"/>
      <c r="CES2426" s="111"/>
      <c r="CET2426" s="111"/>
      <c r="CEU2426" s="111"/>
      <c r="CEV2426" s="111"/>
      <c r="CEW2426" s="111"/>
      <c r="CEX2426" s="111"/>
      <c r="CEY2426" s="111"/>
      <c r="CEZ2426" s="111"/>
      <c r="CFA2426" s="111"/>
      <c r="CFB2426" s="111"/>
      <c r="CFC2426" s="111"/>
      <c r="CFD2426" s="111"/>
      <c r="CFE2426" s="111"/>
      <c r="CFF2426" s="111"/>
      <c r="CFG2426" s="111"/>
      <c r="CFH2426" s="111"/>
      <c r="CFI2426" s="111"/>
      <c r="CFJ2426" s="111"/>
      <c r="CFK2426" s="111"/>
      <c r="CFL2426" s="111"/>
      <c r="CFM2426" s="111"/>
      <c r="CFN2426" s="111"/>
      <c r="CFO2426" s="111"/>
      <c r="CFP2426" s="111"/>
      <c r="CFQ2426" s="111"/>
      <c r="CFR2426" s="111"/>
      <c r="CFS2426" s="111"/>
      <c r="CFT2426" s="111"/>
      <c r="CFU2426" s="111"/>
      <c r="CFV2426" s="111"/>
      <c r="CFW2426" s="111"/>
      <c r="CFX2426" s="111"/>
      <c r="CFY2426" s="111"/>
      <c r="CFZ2426" s="111"/>
      <c r="CGA2426" s="111"/>
      <c r="CGB2426" s="111"/>
      <c r="CGC2426" s="111"/>
      <c r="CGD2426" s="111"/>
      <c r="CGE2426" s="111"/>
      <c r="CGF2426" s="111"/>
      <c r="CGG2426" s="111"/>
      <c r="CGH2426" s="111"/>
      <c r="CGI2426" s="111"/>
      <c r="CGJ2426" s="111"/>
      <c r="CGK2426" s="111"/>
      <c r="CGL2426" s="111"/>
      <c r="CGM2426" s="111"/>
      <c r="CGN2426" s="111"/>
      <c r="CGO2426" s="111"/>
      <c r="CGP2426" s="111"/>
      <c r="CGQ2426" s="111"/>
      <c r="CGR2426" s="111"/>
      <c r="CGS2426" s="111"/>
      <c r="CGT2426" s="111"/>
      <c r="CGU2426" s="111"/>
      <c r="CGV2426" s="111"/>
      <c r="CGW2426" s="111"/>
      <c r="CGX2426" s="111"/>
      <c r="CGY2426" s="111"/>
      <c r="CGZ2426" s="111"/>
      <c r="CHA2426" s="111"/>
      <c r="CHB2426" s="111"/>
      <c r="CHC2426" s="111"/>
      <c r="CHD2426" s="111"/>
      <c r="CHE2426" s="111"/>
      <c r="CHF2426" s="111"/>
      <c r="CHG2426" s="111"/>
      <c r="CHH2426" s="111"/>
      <c r="CHI2426" s="111"/>
      <c r="CHJ2426" s="111"/>
      <c r="CHK2426" s="111"/>
      <c r="CHL2426" s="111"/>
      <c r="CHM2426" s="111"/>
      <c r="CHN2426" s="111"/>
      <c r="CHO2426" s="111"/>
      <c r="CHP2426" s="111"/>
      <c r="CHQ2426" s="111"/>
      <c r="CHR2426" s="111"/>
      <c r="CHS2426" s="111"/>
      <c r="CHT2426" s="111"/>
      <c r="CHU2426" s="111"/>
      <c r="CHV2426" s="111"/>
      <c r="CHW2426" s="111"/>
      <c r="CHX2426" s="111"/>
      <c r="CHY2426" s="111"/>
      <c r="CHZ2426" s="111"/>
      <c r="CIA2426" s="111"/>
      <c r="CIB2426" s="111"/>
      <c r="CIC2426" s="111"/>
      <c r="CID2426" s="111"/>
      <c r="CIE2426" s="111"/>
      <c r="CIF2426" s="111"/>
      <c r="CIG2426" s="111"/>
      <c r="CIH2426" s="111"/>
      <c r="CII2426" s="111"/>
      <c r="CIJ2426" s="111"/>
      <c r="CIK2426" s="111"/>
      <c r="CIL2426" s="111"/>
      <c r="CIM2426" s="111"/>
      <c r="CIN2426" s="111"/>
      <c r="CIO2426" s="111"/>
      <c r="CIP2426" s="111"/>
      <c r="CIQ2426" s="111"/>
      <c r="CIR2426" s="111"/>
      <c r="CIS2426" s="111"/>
      <c r="CIT2426" s="111"/>
      <c r="CIU2426" s="111"/>
      <c r="CIV2426" s="111"/>
      <c r="CIW2426" s="111"/>
      <c r="CIX2426" s="111"/>
      <c r="CIY2426" s="111"/>
      <c r="CIZ2426" s="111"/>
      <c r="CJA2426" s="111"/>
      <c r="CJB2426" s="111"/>
      <c r="CJC2426" s="111"/>
      <c r="CJD2426" s="111"/>
      <c r="CJE2426" s="111"/>
      <c r="CJF2426" s="111"/>
      <c r="CJG2426" s="111"/>
      <c r="CJH2426" s="111"/>
      <c r="CJI2426" s="111"/>
      <c r="CJJ2426" s="111"/>
      <c r="CJK2426" s="111"/>
      <c r="CJL2426" s="111"/>
      <c r="CJM2426" s="111"/>
      <c r="CJN2426" s="111"/>
      <c r="CJO2426" s="111"/>
      <c r="CJP2426" s="111"/>
      <c r="CJQ2426" s="111"/>
      <c r="CJR2426" s="111"/>
      <c r="CJS2426" s="111"/>
      <c r="CJT2426" s="111"/>
      <c r="CJU2426" s="111"/>
      <c r="CJV2426" s="111"/>
      <c r="CJW2426" s="111"/>
      <c r="CJX2426" s="111"/>
      <c r="CJY2426" s="111"/>
      <c r="CJZ2426" s="111"/>
      <c r="CKA2426" s="111"/>
      <c r="CKB2426" s="111"/>
      <c r="CKC2426" s="111"/>
      <c r="CKD2426" s="111"/>
      <c r="CKE2426" s="111"/>
      <c r="CKF2426" s="111"/>
      <c r="CKG2426" s="111"/>
      <c r="CKH2426" s="111"/>
      <c r="CKI2426" s="111"/>
      <c r="CKJ2426" s="111"/>
      <c r="CKK2426" s="111"/>
      <c r="CKL2426" s="111"/>
      <c r="CKM2426" s="111"/>
      <c r="CKN2426" s="111"/>
      <c r="CKO2426" s="111"/>
      <c r="CKP2426" s="111"/>
      <c r="CKQ2426" s="111"/>
      <c r="CKR2426" s="111"/>
      <c r="CKS2426" s="111"/>
      <c r="CKT2426" s="111"/>
      <c r="CKU2426" s="111"/>
      <c r="CKV2426" s="111"/>
      <c r="CKW2426" s="111"/>
      <c r="CKX2426" s="111"/>
      <c r="CKY2426" s="111"/>
      <c r="CKZ2426" s="111"/>
      <c r="CLA2426" s="111"/>
      <c r="CLB2426" s="111"/>
      <c r="CLC2426" s="111"/>
      <c r="CLD2426" s="111"/>
      <c r="CLE2426" s="111"/>
      <c r="CLF2426" s="111"/>
      <c r="CLG2426" s="111"/>
      <c r="CLH2426" s="111"/>
      <c r="CLI2426" s="111"/>
      <c r="CLJ2426" s="111"/>
      <c r="CLK2426" s="111"/>
      <c r="CLL2426" s="111"/>
      <c r="CLM2426" s="111"/>
      <c r="CLN2426" s="111"/>
      <c r="CLO2426" s="111"/>
      <c r="CLP2426" s="111"/>
      <c r="CLQ2426" s="111"/>
      <c r="CLR2426" s="111"/>
      <c r="CLS2426" s="111"/>
      <c r="CLT2426" s="111"/>
      <c r="CLU2426" s="111"/>
      <c r="CLV2426" s="111"/>
      <c r="CLW2426" s="111"/>
      <c r="CLX2426" s="111"/>
      <c r="CLY2426" s="111"/>
      <c r="CLZ2426" s="111"/>
      <c r="CMA2426" s="111"/>
      <c r="CMB2426" s="111"/>
      <c r="CMC2426" s="111"/>
      <c r="CMD2426" s="111"/>
      <c r="CME2426" s="111"/>
      <c r="CMF2426" s="111"/>
      <c r="CMG2426" s="111"/>
      <c r="CMH2426" s="111"/>
      <c r="CMI2426" s="111"/>
      <c r="CMJ2426" s="111"/>
      <c r="CMK2426" s="111"/>
      <c r="CML2426" s="111"/>
      <c r="CMM2426" s="111"/>
      <c r="CMN2426" s="111"/>
      <c r="CMO2426" s="111"/>
      <c r="CMP2426" s="111"/>
      <c r="CMQ2426" s="111"/>
      <c r="CMR2426" s="111"/>
      <c r="CMS2426" s="111"/>
      <c r="CMT2426" s="111"/>
      <c r="CMU2426" s="111"/>
      <c r="CMV2426" s="111"/>
      <c r="CMW2426" s="111"/>
      <c r="CMX2426" s="111"/>
      <c r="CMY2426" s="111"/>
      <c r="CMZ2426" s="111"/>
      <c r="CNA2426" s="111"/>
      <c r="CNB2426" s="111"/>
      <c r="CNC2426" s="111"/>
      <c r="CND2426" s="111"/>
      <c r="CNE2426" s="111"/>
      <c r="CNF2426" s="111"/>
      <c r="CNG2426" s="111"/>
      <c r="CNH2426" s="111"/>
      <c r="CNI2426" s="111"/>
      <c r="CNJ2426" s="111"/>
      <c r="CNK2426" s="111"/>
      <c r="CNL2426" s="111"/>
      <c r="CNM2426" s="111"/>
      <c r="CNN2426" s="111"/>
      <c r="CNO2426" s="111"/>
      <c r="CNP2426" s="111"/>
      <c r="CNQ2426" s="111"/>
      <c r="CNR2426" s="111"/>
      <c r="CNS2426" s="111"/>
      <c r="CNT2426" s="111"/>
      <c r="CNU2426" s="111"/>
      <c r="CNV2426" s="111"/>
      <c r="CNW2426" s="111"/>
      <c r="CNX2426" s="111"/>
      <c r="CNY2426" s="111"/>
      <c r="CNZ2426" s="111"/>
      <c r="COA2426" s="111"/>
      <c r="COB2426" s="111"/>
      <c r="COC2426" s="111"/>
      <c r="COD2426" s="111"/>
      <c r="COE2426" s="111"/>
      <c r="COF2426" s="111"/>
      <c r="COG2426" s="111"/>
      <c r="COH2426" s="111"/>
      <c r="COI2426" s="111"/>
      <c r="COJ2426" s="111"/>
      <c r="COK2426" s="111"/>
      <c r="COL2426" s="111"/>
      <c r="COM2426" s="111"/>
      <c r="CON2426" s="111"/>
      <c r="COO2426" s="111"/>
      <c r="COP2426" s="111"/>
      <c r="COQ2426" s="111"/>
      <c r="COR2426" s="111"/>
      <c r="COS2426" s="111"/>
      <c r="COT2426" s="111"/>
      <c r="COU2426" s="111"/>
      <c r="COV2426" s="111"/>
      <c r="COW2426" s="111"/>
      <c r="COX2426" s="111"/>
      <c r="COY2426" s="111"/>
      <c r="COZ2426" s="111"/>
      <c r="CPA2426" s="111"/>
      <c r="CPB2426" s="111"/>
      <c r="CPC2426" s="111"/>
      <c r="CPD2426" s="111"/>
      <c r="CPE2426" s="111"/>
      <c r="CPF2426" s="111"/>
      <c r="CPG2426" s="111"/>
      <c r="CPH2426" s="111"/>
      <c r="CPI2426" s="111"/>
      <c r="CPJ2426" s="111"/>
      <c r="CPK2426" s="111"/>
      <c r="CPL2426" s="111"/>
      <c r="CPM2426" s="111"/>
      <c r="CPN2426" s="111"/>
      <c r="CPO2426" s="111"/>
      <c r="CPP2426" s="111"/>
      <c r="CPQ2426" s="111"/>
      <c r="CPR2426" s="111"/>
      <c r="CPS2426" s="111"/>
      <c r="CPT2426" s="111"/>
      <c r="CPU2426" s="111"/>
      <c r="CPV2426" s="111"/>
      <c r="CPW2426" s="111"/>
      <c r="CPX2426" s="111"/>
      <c r="CPY2426" s="111"/>
      <c r="CPZ2426" s="111"/>
      <c r="CQA2426" s="111"/>
      <c r="CQB2426" s="111"/>
      <c r="CQC2426" s="111"/>
      <c r="CQD2426" s="111"/>
      <c r="CQE2426" s="111"/>
      <c r="CQF2426" s="111"/>
      <c r="CQG2426" s="111"/>
      <c r="CQH2426" s="111"/>
      <c r="CQI2426" s="111"/>
      <c r="CQJ2426" s="111"/>
      <c r="CQK2426" s="111"/>
      <c r="CQL2426" s="111"/>
      <c r="CQM2426" s="111"/>
      <c r="CQN2426" s="111"/>
      <c r="CQO2426" s="111"/>
      <c r="CQP2426" s="111"/>
      <c r="CQQ2426" s="111"/>
      <c r="CQR2426" s="111"/>
      <c r="CQS2426" s="111"/>
      <c r="CQT2426" s="111"/>
      <c r="CQU2426" s="111"/>
      <c r="CQV2426" s="111"/>
      <c r="CQW2426" s="111"/>
      <c r="CQX2426" s="111"/>
      <c r="CQY2426" s="111"/>
      <c r="CQZ2426" s="111"/>
      <c r="CRA2426" s="111"/>
      <c r="CRB2426" s="111"/>
      <c r="CRC2426" s="111"/>
      <c r="CRD2426" s="111"/>
      <c r="CRE2426" s="111"/>
      <c r="CRF2426" s="111"/>
      <c r="CRG2426" s="111"/>
      <c r="CRH2426" s="111"/>
      <c r="CRI2426" s="111"/>
      <c r="CRJ2426" s="111"/>
      <c r="CRK2426" s="111"/>
      <c r="CRL2426" s="111"/>
      <c r="CRM2426" s="111"/>
      <c r="CRN2426" s="111"/>
      <c r="CRO2426" s="111"/>
      <c r="CRP2426" s="111"/>
      <c r="CRQ2426" s="111"/>
      <c r="CRR2426" s="111"/>
      <c r="CRS2426" s="111"/>
      <c r="CRT2426" s="111"/>
      <c r="CRU2426" s="111"/>
      <c r="CRV2426" s="111"/>
      <c r="CRW2426" s="111"/>
      <c r="CRX2426" s="111"/>
      <c r="CRY2426" s="111"/>
      <c r="CRZ2426" s="111"/>
      <c r="CSA2426" s="111"/>
      <c r="CSB2426" s="111"/>
      <c r="CSC2426" s="111"/>
      <c r="CSD2426" s="111"/>
      <c r="CSE2426" s="111"/>
      <c r="CSF2426" s="111"/>
      <c r="CSG2426" s="111"/>
      <c r="CSH2426" s="111"/>
      <c r="CSI2426" s="111"/>
      <c r="CSJ2426" s="111"/>
      <c r="CSK2426" s="111"/>
      <c r="CSL2426" s="111"/>
      <c r="CSM2426" s="111"/>
      <c r="CSN2426" s="111"/>
      <c r="CSO2426" s="111"/>
      <c r="CSP2426" s="111"/>
      <c r="CSQ2426" s="111"/>
      <c r="CSR2426" s="111"/>
      <c r="CSS2426" s="111"/>
      <c r="CST2426" s="111"/>
      <c r="CSU2426" s="111"/>
      <c r="CSV2426" s="111"/>
      <c r="CSW2426" s="111"/>
      <c r="CSX2426" s="111"/>
      <c r="CSY2426" s="111"/>
      <c r="CSZ2426" s="111"/>
      <c r="CTA2426" s="111"/>
      <c r="CTB2426" s="111"/>
      <c r="CTC2426" s="111"/>
      <c r="CTD2426" s="111"/>
      <c r="CTE2426" s="111"/>
      <c r="CTF2426" s="111"/>
      <c r="CTG2426" s="111"/>
      <c r="CTH2426" s="111"/>
      <c r="CTI2426" s="111"/>
      <c r="CTJ2426" s="111"/>
      <c r="CTK2426" s="111"/>
      <c r="CTL2426" s="111"/>
      <c r="CTM2426" s="111"/>
      <c r="CTN2426" s="111"/>
      <c r="CTO2426" s="111"/>
      <c r="CTP2426" s="111"/>
      <c r="CTQ2426" s="111"/>
      <c r="CTR2426" s="111"/>
      <c r="CTS2426" s="111"/>
      <c r="CTT2426" s="111"/>
      <c r="CTU2426" s="111"/>
      <c r="CTV2426" s="111"/>
      <c r="CTW2426" s="111"/>
      <c r="CTX2426" s="111"/>
      <c r="CTY2426" s="111"/>
      <c r="CTZ2426" s="111"/>
      <c r="CUA2426" s="111"/>
      <c r="CUB2426" s="111"/>
      <c r="CUC2426" s="111"/>
      <c r="CUD2426" s="111"/>
      <c r="CUE2426" s="111"/>
      <c r="CUF2426" s="111"/>
      <c r="CUG2426" s="111"/>
      <c r="CUH2426" s="111"/>
      <c r="CUI2426" s="111"/>
      <c r="CUJ2426" s="111"/>
      <c r="CUK2426" s="111"/>
      <c r="CUL2426" s="111"/>
      <c r="CUM2426" s="111"/>
      <c r="CUN2426" s="111"/>
      <c r="CUO2426" s="111"/>
      <c r="CUP2426" s="111"/>
      <c r="CUQ2426" s="111"/>
      <c r="CUR2426" s="111"/>
      <c r="CUS2426" s="111"/>
      <c r="CUT2426" s="111"/>
      <c r="CUU2426" s="111"/>
      <c r="CUV2426" s="111"/>
      <c r="CUW2426" s="111"/>
      <c r="CUX2426" s="111"/>
      <c r="CUY2426" s="111"/>
      <c r="CUZ2426" s="111"/>
      <c r="CVA2426" s="111"/>
      <c r="CVB2426" s="111"/>
      <c r="CVC2426" s="111"/>
      <c r="CVD2426" s="111"/>
      <c r="CVE2426" s="111"/>
      <c r="CVF2426" s="111"/>
      <c r="CVG2426" s="111"/>
      <c r="CVH2426" s="111"/>
      <c r="CVI2426" s="111"/>
      <c r="CVJ2426" s="111"/>
      <c r="CVK2426" s="111"/>
      <c r="CVL2426" s="111"/>
      <c r="CVM2426" s="111"/>
      <c r="CVN2426" s="111"/>
      <c r="CVO2426" s="111"/>
      <c r="CVP2426" s="111"/>
      <c r="CVQ2426" s="111"/>
      <c r="CVR2426" s="111"/>
      <c r="CVS2426" s="111"/>
      <c r="CVT2426" s="111"/>
      <c r="CVU2426" s="111"/>
      <c r="CVV2426" s="111"/>
      <c r="CVW2426" s="111"/>
      <c r="CVX2426" s="111"/>
      <c r="CVY2426" s="111"/>
      <c r="CVZ2426" s="111"/>
      <c r="CWA2426" s="111"/>
      <c r="CWB2426" s="111"/>
      <c r="CWC2426" s="111"/>
      <c r="CWD2426" s="111"/>
      <c r="CWE2426" s="111"/>
      <c r="CWF2426" s="111"/>
      <c r="CWG2426" s="111"/>
      <c r="CWH2426" s="111"/>
      <c r="CWI2426" s="111"/>
      <c r="CWJ2426" s="111"/>
      <c r="CWK2426" s="111"/>
      <c r="CWL2426" s="111"/>
      <c r="CWM2426" s="111"/>
      <c r="CWN2426" s="111"/>
      <c r="CWO2426" s="111"/>
      <c r="CWP2426" s="111"/>
      <c r="CWQ2426" s="111"/>
      <c r="CWR2426" s="111"/>
      <c r="CWS2426" s="111"/>
      <c r="CWT2426" s="111"/>
      <c r="CWU2426" s="111"/>
      <c r="CWV2426" s="111"/>
      <c r="CWW2426" s="111"/>
      <c r="CWX2426" s="111"/>
      <c r="CWY2426" s="111"/>
      <c r="CWZ2426" s="111"/>
      <c r="CXA2426" s="111"/>
      <c r="CXB2426" s="111"/>
      <c r="CXC2426" s="111"/>
      <c r="CXD2426" s="111"/>
      <c r="CXE2426" s="111"/>
      <c r="CXF2426" s="111"/>
      <c r="CXG2426" s="111"/>
      <c r="CXH2426" s="111"/>
      <c r="CXI2426" s="111"/>
      <c r="CXJ2426" s="111"/>
      <c r="CXK2426" s="111"/>
      <c r="CXL2426" s="111"/>
      <c r="CXM2426" s="111"/>
      <c r="CXN2426" s="111"/>
      <c r="CXO2426" s="111"/>
      <c r="CXP2426" s="111"/>
      <c r="CXQ2426" s="111"/>
      <c r="CXR2426" s="111"/>
      <c r="CXS2426" s="111"/>
      <c r="CXT2426" s="111"/>
      <c r="CXU2426" s="111"/>
      <c r="CXV2426" s="111"/>
      <c r="CXW2426" s="111"/>
      <c r="CXX2426" s="111"/>
      <c r="CXY2426" s="111"/>
      <c r="CXZ2426" s="111"/>
      <c r="CYA2426" s="111"/>
      <c r="CYB2426" s="111"/>
      <c r="CYC2426" s="111"/>
      <c r="CYD2426" s="111"/>
      <c r="CYE2426" s="111"/>
      <c r="CYF2426" s="111"/>
      <c r="CYG2426" s="111"/>
      <c r="CYH2426" s="111"/>
      <c r="CYI2426" s="111"/>
      <c r="CYJ2426" s="111"/>
      <c r="CYK2426" s="111"/>
      <c r="CYL2426" s="111"/>
      <c r="CYM2426" s="111"/>
      <c r="CYN2426" s="111"/>
      <c r="CYO2426" s="111"/>
      <c r="CYP2426" s="111"/>
      <c r="CYQ2426" s="111"/>
      <c r="CYR2426" s="111"/>
      <c r="CYS2426" s="111"/>
      <c r="CYT2426" s="111"/>
      <c r="CYU2426" s="111"/>
      <c r="CYV2426" s="111"/>
      <c r="CYW2426" s="111"/>
      <c r="CYX2426" s="111"/>
      <c r="CYY2426" s="111"/>
      <c r="CYZ2426" s="111"/>
      <c r="CZA2426" s="111"/>
      <c r="CZB2426" s="111"/>
      <c r="CZC2426" s="111"/>
      <c r="CZD2426" s="111"/>
      <c r="CZE2426" s="111"/>
      <c r="CZF2426" s="111"/>
      <c r="CZG2426" s="111"/>
      <c r="CZH2426" s="111"/>
      <c r="CZI2426" s="111"/>
      <c r="CZJ2426" s="111"/>
      <c r="CZK2426" s="111"/>
      <c r="CZL2426" s="111"/>
      <c r="CZM2426" s="111"/>
      <c r="CZN2426" s="111"/>
      <c r="CZO2426" s="111"/>
      <c r="CZP2426" s="111"/>
      <c r="CZQ2426" s="111"/>
      <c r="CZR2426" s="111"/>
      <c r="CZS2426" s="111"/>
      <c r="CZT2426" s="111"/>
      <c r="CZU2426" s="111"/>
      <c r="CZV2426" s="111"/>
      <c r="CZW2426" s="111"/>
      <c r="CZX2426" s="111"/>
      <c r="CZY2426" s="111"/>
      <c r="CZZ2426" s="111"/>
      <c r="DAA2426" s="111"/>
      <c r="DAB2426" s="111"/>
      <c r="DAC2426" s="111"/>
      <c r="DAD2426" s="111"/>
      <c r="DAE2426" s="111"/>
      <c r="DAF2426" s="111"/>
      <c r="DAG2426" s="111"/>
      <c r="DAH2426" s="111"/>
      <c r="DAI2426" s="111"/>
      <c r="DAJ2426" s="111"/>
      <c r="DAK2426" s="111"/>
      <c r="DAL2426" s="111"/>
      <c r="DAM2426" s="111"/>
      <c r="DAN2426" s="111"/>
      <c r="DAO2426" s="111"/>
      <c r="DAP2426" s="111"/>
      <c r="DAQ2426" s="111"/>
      <c r="DAR2426" s="111"/>
      <c r="DAS2426" s="111"/>
      <c r="DAT2426" s="111"/>
      <c r="DAU2426" s="111"/>
      <c r="DAV2426" s="111"/>
      <c r="DAW2426" s="111"/>
      <c r="DAX2426" s="111"/>
      <c r="DAY2426" s="111"/>
      <c r="DAZ2426" s="111"/>
      <c r="DBA2426" s="111"/>
      <c r="DBB2426" s="111"/>
      <c r="DBC2426" s="111"/>
      <c r="DBD2426" s="111"/>
      <c r="DBE2426" s="111"/>
      <c r="DBF2426" s="111"/>
      <c r="DBG2426" s="111"/>
      <c r="DBH2426" s="111"/>
      <c r="DBI2426" s="111"/>
      <c r="DBJ2426" s="111"/>
      <c r="DBK2426" s="111"/>
      <c r="DBL2426" s="111"/>
      <c r="DBM2426" s="111"/>
      <c r="DBN2426" s="111"/>
      <c r="DBO2426" s="111"/>
      <c r="DBP2426" s="111"/>
      <c r="DBQ2426" s="111"/>
      <c r="DBR2426" s="111"/>
      <c r="DBS2426" s="111"/>
      <c r="DBT2426" s="111"/>
      <c r="DBU2426" s="111"/>
      <c r="DBV2426" s="111"/>
      <c r="DBW2426" s="111"/>
      <c r="DBX2426" s="111"/>
      <c r="DBY2426" s="111"/>
      <c r="DBZ2426" s="111"/>
      <c r="DCA2426" s="111"/>
      <c r="DCB2426" s="111"/>
      <c r="DCC2426" s="111"/>
      <c r="DCD2426" s="111"/>
      <c r="DCE2426" s="111"/>
      <c r="DCF2426" s="111"/>
      <c r="DCG2426" s="111"/>
      <c r="DCH2426" s="111"/>
      <c r="DCI2426" s="111"/>
      <c r="DCJ2426" s="111"/>
      <c r="DCK2426" s="111"/>
      <c r="DCL2426" s="111"/>
      <c r="DCM2426" s="111"/>
      <c r="DCN2426" s="111"/>
      <c r="DCO2426" s="111"/>
      <c r="DCP2426" s="111"/>
      <c r="DCQ2426" s="111"/>
      <c r="DCR2426" s="111"/>
      <c r="DCS2426" s="111"/>
      <c r="DCT2426" s="111"/>
      <c r="DCU2426" s="111"/>
      <c r="DCV2426" s="111"/>
      <c r="DCW2426" s="111"/>
      <c r="DCX2426" s="111"/>
      <c r="DCY2426" s="111"/>
      <c r="DCZ2426" s="111"/>
      <c r="DDA2426" s="111"/>
      <c r="DDB2426" s="111"/>
      <c r="DDC2426" s="111"/>
      <c r="DDD2426" s="111"/>
      <c r="DDE2426" s="111"/>
      <c r="DDF2426" s="111"/>
      <c r="DDG2426" s="111"/>
      <c r="DDH2426" s="111"/>
      <c r="DDI2426" s="111"/>
      <c r="DDJ2426" s="111"/>
      <c r="DDK2426" s="111"/>
      <c r="DDL2426" s="111"/>
      <c r="DDM2426" s="111"/>
      <c r="DDN2426" s="111"/>
      <c r="DDO2426" s="111"/>
      <c r="DDP2426" s="111"/>
      <c r="DDQ2426" s="111"/>
      <c r="DDR2426" s="111"/>
      <c r="DDS2426" s="111"/>
      <c r="DDT2426" s="111"/>
      <c r="DDU2426" s="111"/>
      <c r="DDV2426" s="111"/>
      <c r="DDW2426" s="111"/>
      <c r="DDX2426" s="111"/>
      <c r="DDY2426" s="111"/>
      <c r="DDZ2426" s="111"/>
      <c r="DEA2426" s="111"/>
      <c r="DEB2426" s="111"/>
      <c r="DEC2426" s="111"/>
      <c r="DED2426" s="111"/>
      <c r="DEE2426" s="111"/>
      <c r="DEF2426" s="111"/>
      <c r="DEG2426" s="111"/>
      <c r="DEH2426" s="111"/>
      <c r="DEI2426" s="111"/>
      <c r="DEJ2426" s="111"/>
      <c r="DEK2426" s="111"/>
      <c r="DEL2426" s="111"/>
      <c r="DEM2426" s="111"/>
      <c r="DEN2426" s="111"/>
      <c r="DEO2426" s="111"/>
      <c r="DEP2426" s="111"/>
      <c r="DEQ2426" s="111"/>
      <c r="DER2426" s="111"/>
      <c r="DES2426" s="111"/>
      <c r="DET2426" s="111"/>
      <c r="DEU2426" s="111"/>
      <c r="DEV2426" s="111"/>
      <c r="DEW2426" s="111"/>
      <c r="DEX2426" s="111"/>
      <c r="DEY2426" s="111"/>
      <c r="DEZ2426" s="111"/>
      <c r="DFA2426" s="111"/>
      <c r="DFB2426" s="111"/>
      <c r="DFC2426" s="111"/>
      <c r="DFD2426" s="111"/>
      <c r="DFE2426" s="111"/>
      <c r="DFF2426" s="111"/>
      <c r="DFG2426" s="111"/>
      <c r="DFH2426" s="111"/>
      <c r="DFI2426" s="111"/>
      <c r="DFJ2426" s="111"/>
      <c r="DFK2426" s="111"/>
      <c r="DFL2426" s="111"/>
      <c r="DFM2426" s="111"/>
      <c r="DFN2426" s="111"/>
      <c r="DFO2426" s="111"/>
      <c r="DFP2426" s="111"/>
      <c r="DFQ2426" s="111"/>
      <c r="DFR2426" s="111"/>
      <c r="DFS2426" s="111"/>
      <c r="DFT2426" s="111"/>
      <c r="DFU2426" s="111"/>
      <c r="DFV2426" s="111"/>
      <c r="DFW2426" s="111"/>
      <c r="DFX2426" s="111"/>
      <c r="DFY2426" s="111"/>
      <c r="DFZ2426" s="111"/>
      <c r="DGA2426" s="111"/>
      <c r="DGB2426" s="111"/>
      <c r="DGC2426" s="111"/>
      <c r="DGD2426" s="111"/>
      <c r="DGE2426" s="111"/>
      <c r="DGF2426" s="111"/>
      <c r="DGG2426" s="111"/>
      <c r="DGH2426" s="111"/>
      <c r="DGI2426" s="111"/>
      <c r="DGJ2426" s="111"/>
      <c r="DGK2426" s="111"/>
      <c r="DGL2426" s="111"/>
      <c r="DGM2426" s="111"/>
      <c r="DGN2426" s="111"/>
      <c r="DGO2426" s="111"/>
      <c r="DGP2426" s="111"/>
      <c r="DGQ2426" s="111"/>
      <c r="DGR2426" s="111"/>
      <c r="DGS2426" s="111"/>
      <c r="DGT2426" s="111"/>
      <c r="DGU2426" s="111"/>
      <c r="DGV2426" s="111"/>
      <c r="DGW2426" s="111"/>
      <c r="DGX2426" s="111"/>
      <c r="DGY2426" s="111"/>
      <c r="DGZ2426" s="111"/>
      <c r="DHA2426" s="111"/>
      <c r="DHB2426" s="111"/>
      <c r="DHC2426" s="111"/>
      <c r="DHD2426" s="111"/>
      <c r="DHE2426" s="111"/>
      <c r="DHF2426" s="111"/>
      <c r="DHG2426" s="111"/>
      <c r="DHH2426" s="111"/>
      <c r="DHI2426" s="111"/>
      <c r="DHJ2426" s="111"/>
      <c r="DHK2426" s="111"/>
      <c r="DHL2426" s="111"/>
      <c r="DHM2426" s="111"/>
      <c r="DHN2426" s="111"/>
      <c r="DHO2426" s="111"/>
      <c r="DHP2426" s="111"/>
      <c r="DHQ2426" s="111"/>
      <c r="DHR2426" s="111"/>
      <c r="DHS2426" s="111"/>
      <c r="DHT2426" s="111"/>
      <c r="DHU2426" s="111"/>
      <c r="DHV2426" s="111"/>
      <c r="DHW2426" s="111"/>
      <c r="DHX2426" s="111"/>
      <c r="DHY2426" s="111"/>
      <c r="DHZ2426" s="111"/>
      <c r="DIA2426" s="111"/>
      <c r="DIB2426" s="111"/>
      <c r="DIC2426" s="111"/>
      <c r="DID2426" s="111"/>
      <c r="DIE2426" s="111"/>
      <c r="DIF2426" s="111"/>
      <c r="DIG2426" s="111"/>
      <c r="DIH2426" s="111"/>
      <c r="DII2426" s="111"/>
      <c r="DIJ2426" s="111"/>
      <c r="DIK2426" s="111"/>
      <c r="DIL2426" s="111"/>
      <c r="DIM2426" s="111"/>
      <c r="DIN2426" s="111"/>
      <c r="DIO2426" s="111"/>
      <c r="DIP2426" s="111"/>
      <c r="DIQ2426" s="111"/>
      <c r="DIR2426" s="111"/>
      <c r="DIS2426" s="111"/>
      <c r="DIT2426" s="111"/>
      <c r="DIU2426" s="111"/>
      <c r="DIV2426" s="111"/>
      <c r="DIW2426" s="111"/>
      <c r="DIX2426" s="111"/>
      <c r="DIY2426" s="111"/>
      <c r="DIZ2426" s="111"/>
      <c r="DJA2426" s="111"/>
      <c r="DJB2426" s="111"/>
      <c r="DJC2426" s="111"/>
      <c r="DJD2426" s="111"/>
      <c r="DJE2426" s="111"/>
      <c r="DJF2426" s="111"/>
      <c r="DJG2426" s="111"/>
      <c r="DJH2426" s="111"/>
      <c r="DJI2426" s="111"/>
      <c r="DJJ2426" s="111"/>
      <c r="DJK2426" s="111"/>
      <c r="DJL2426" s="111"/>
      <c r="DJM2426" s="111"/>
      <c r="DJN2426" s="111"/>
      <c r="DJO2426" s="111"/>
      <c r="DJP2426" s="111"/>
      <c r="DJQ2426" s="111"/>
      <c r="DJR2426" s="111"/>
      <c r="DJS2426" s="111"/>
      <c r="DJT2426" s="111"/>
      <c r="DJU2426" s="111"/>
      <c r="DJV2426" s="111"/>
      <c r="DJW2426" s="111"/>
      <c r="DJX2426" s="111"/>
      <c r="DJY2426" s="111"/>
      <c r="DJZ2426" s="111"/>
      <c r="DKA2426" s="111"/>
      <c r="DKB2426" s="111"/>
      <c r="DKC2426" s="111"/>
      <c r="DKD2426" s="111"/>
      <c r="DKE2426" s="111"/>
      <c r="DKF2426" s="111"/>
      <c r="DKG2426" s="111"/>
      <c r="DKH2426" s="111"/>
      <c r="DKI2426" s="111"/>
      <c r="DKJ2426" s="111"/>
      <c r="DKK2426" s="111"/>
      <c r="DKL2426" s="111"/>
      <c r="DKM2426" s="111"/>
      <c r="DKN2426" s="111"/>
      <c r="DKO2426" s="111"/>
      <c r="DKP2426" s="111"/>
      <c r="DKQ2426" s="111"/>
      <c r="DKR2426" s="111"/>
      <c r="DKS2426" s="111"/>
      <c r="DKT2426" s="111"/>
      <c r="DKU2426" s="111"/>
      <c r="DKV2426" s="111"/>
      <c r="DKW2426" s="111"/>
      <c r="DKX2426" s="111"/>
      <c r="DKY2426" s="111"/>
      <c r="DKZ2426" s="111"/>
      <c r="DLA2426" s="111"/>
      <c r="DLB2426" s="111"/>
      <c r="DLC2426" s="111"/>
      <c r="DLD2426" s="111"/>
      <c r="DLE2426" s="111"/>
      <c r="DLF2426" s="111"/>
      <c r="DLG2426" s="111"/>
      <c r="DLH2426" s="111"/>
      <c r="DLI2426" s="111"/>
      <c r="DLJ2426" s="111"/>
      <c r="DLK2426" s="111"/>
      <c r="DLL2426" s="111"/>
      <c r="DLM2426" s="111"/>
      <c r="DLN2426" s="111"/>
      <c r="DLO2426" s="111"/>
      <c r="DLP2426" s="111"/>
      <c r="DLQ2426" s="111"/>
      <c r="DLR2426" s="111"/>
      <c r="DLS2426" s="111"/>
      <c r="DLT2426" s="111"/>
      <c r="DLU2426" s="111"/>
      <c r="DLV2426" s="111"/>
      <c r="DLW2426" s="111"/>
      <c r="DLX2426" s="111"/>
      <c r="DLY2426" s="111"/>
      <c r="DLZ2426" s="111"/>
      <c r="DMA2426" s="111"/>
      <c r="DMB2426" s="111"/>
      <c r="DMC2426" s="111"/>
      <c r="DMD2426" s="111"/>
      <c r="DME2426" s="111"/>
      <c r="DMF2426" s="111"/>
      <c r="DMG2426" s="111"/>
      <c r="DMH2426" s="111"/>
      <c r="DMI2426" s="111"/>
      <c r="DMJ2426" s="111"/>
      <c r="DMK2426" s="111"/>
      <c r="DML2426" s="111"/>
      <c r="DMM2426" s="111"/>
      <c r="DMN2426" s="111"/>
      <c r="DMO2426" s="111"/>
      <c r="DMP2426" s="111"/>
      <c r="DMQ2426" s="111"/>
      <c r="DMR2426" s="111"/>
      <c r="DMS2426" s="111"/>
      <c r="DMT2426" s="111"/>
      <c r="DMU2426" s="111"/>
      <c r="DMV2426" s="111"/>
      <c r="DMW2426" s="111"/>
      <c r="DMX2426" s="111"/>
      <c r="DMY2426" s="111"/>
      <c r="DMZ2426" s="111"/>
      <c r="DNA2426" s="111"/>
      <c r="DNB2426" s="111"/>
      <c r="DNC2426" s="111"/>
      <c r="DND2426" s="111"/>
      <c r="DNE2426" s="111"/>
      <c r="DNF2426" s="111"/>
      <c r="DNG2426" s="111"/>
      <c r="DNH2426" s="111"/>
      <c r="DNI2426" s="111"/>
      <c r="DNJ2426" s="111"/>
      <c r="DNK2426" s="111"/>
      <c r="DNL2426" s="111"/>
      <c r="DNM2426" s="111"/>
      <c r="DNN2426" s="111"/>
      <c r="DNO2426" s="111"/>
      <c r="DNP2426" s="111"/>
      <c r="DNQ2426" s="111"/>
      <c r="DNR2426" s="111"/>
      <c r="DNS2426" s="111"/>
      <c r="DNT2426" s="111"/>
      <c r="DNU2426" s="111"/>
      <c r="DNV2426" s="111"/>
      <c r="DNW2426" s="111"/>
      <c r="DNX2426" s="111"/>
      <c r="DNY2426" s="111"/>
      <c r="DNZ2426" s="111"/>
      <c r="DOA2426" s="111"/>
      <c r="DOB2426" s="111"/>
      <c r="DOC2426" s="111"/>
      <c r="DOD2426" s="111"/>
      <c r="DOE2426" s="111"/>
      <c r="DOF2426" s="111"/>
      <c r="DOG2426" s="111"/>
      <c r="DOH2426" s="111"/>
      <c r="DOI2426" s="111"/>
      <c r="DOJ2426" s="111"/>
      <c r="DOK2426" s="111"/>
      <c r="DOL2426" s="111"/>
      <c r="DOM2426" s="111"/>
      <c r="DON2426" s="111"/>
      <c r="DOO2426" s="111"/>
      <c r="DOP2426" s="111"/>
      <c r="DOQ2426" s="111"/>
      <c r="DOR2426" s="111"/>
      <c r="DOS2426" s="111"/>
      <c r="DOT2426" s="111"/>
      <c r="DOU2426" s="111"/>
      <c r="DOV2426" s="111"/>
      <c r="DOW2426" s="111"/>
      <c r="DOX2426" s="111"/>
      <c r="DOY2426" s="111"/>
      <c r="DOZ2426" s="111"/>
      <c r="DPA2426" s="111"/>
      <c r="DPB2426" s="111"/>
      <c r="DPC2426" s="111"/>
      <c r="DPD2426" s="111"/>
      <c r="DPE2426" s="111"/>
      <c r="DPF2426" s="111"/>
      <c r="DPG2426" s="111"/>
      <c r="DPH2426" s="111"/>
      <c r="DPI2426" s="111"/>
      <c r="DPJ2426" s="111"/>
      <c r="DPK2426" s="111"/>
      <c r="DPL2426" s="111"/>
      <c r="DPM2426" s="111"/>
      <c r="DPN2426" s="111"/>
      <c r="DPO2426" s="111"/>
      <c r="DPP2426" s="111"/>
      <c r="DPQ2426" s="111"/>
      <c r="DPR2426" s="111"/>
      <c r="DPS2426" s="111"/>
      <c r="DPT2426" s="111"/>
      <c r="DPU2426" s="111"/>
      <c r="DPV2426" s="111"/>
      <c r="DPW2426" s="111"/>
      <c r="DPX2426" s="111"/>
      <c r="DPY2426" s="111"/>
      <c r="DPZ2426" s="111"/>
      <c r="DQA2426" s="111"/>
      <c r="DQB2426" s="111"/>
      <c r="DQC2426" s="111"/>
      <c r="DQD2426" s="111"/>
      <c r="DQE2426" s="111"/>
      <c r="DQF2426" s="111"/>
      <c r="DQG2426" s="111"/>
      <c r="DQH2426" s="111"/>
      <c r="DQI2426" s="111"/>
      <c r="DQJ2426" s="111"/>
      <c r="DQK2426" s="111"/>
      <c r="DQL2426" s="111"/>
      <c r="DQM2426" s="111"/>
      <c r="DQN2426" s="111"/>
      <c r="DQO2426" s="111"/>
      <c r="DQP2426" s="111"/>
      <c r="DQQ2426" s="111"/>
      <c r="DQR2426" s="111"/>
      <c r="DQS2426" s="111"/>
      <c r="DQT2426" s="111"/>
      <c r="DQU2426" s="111"/>
      <c r="DQV2426" s="111"/>
      <c r="DQW2426" s="111"/>
      <c r="DQX2426" s="111"/>
      <c r="DQY2426" s="111"/>
      <c r="DQZ2426" s="111"/>
      <c r="DRA2426" s="111"/>
      <c r="DRB2426" s="111"/>
      <c r="DRC2426" s="111"/>
      <c r="DRD2426" s="111"/>
      <c r="DRE2426" s="111"/>
      <c r="DRF2426" s="111"/>
      <c r="DRG2426" s="111"/>
      <c r="DRH2426" s="111"/>
      <c r="DRI2426" s="111"/>
      <c r="DRJ2426" s="111"/>
      <c r="DRK2426" s="111"/>
      <c r="DRL2426" s="111"/>
      <c r="DRM2426" s="111"/>
      <c r="DRN2426" s="111"/>
      <c r="DRO2426" s="111"/>
      <c r="DRP2426" s="111"/>
      <c r="DRQ2426" s="111"/>
      <c r="DRR2426" s="111"/>
      <c r="DRS2426" s="111"/>
      <c r="DRT2426" s="111"/>
      <c r="DRU2426" s="111"/>
      <c r="DRV2426" s="111"/>
      <c r="DRW2426" s="111"/>
      <c r="DRX2426" s="111"/>
      <c r="DRY2426" s="111"/>
      <c r="DRZ2426" s="111"/>
      <c r="DSA2426" s="111"/>
      <c r="DSB2426" s="111"/>
      <c r="DSC2426" s="111"/>
      <c r="DSD2426" s="111"/>
      <c r="DSE2426" s="111"/>
      <c r="DSF2426" s="111"/>
      <c r="DSG2426" s="111"/>
      <c r="DSH2426" s="111"/>
      <c r="DSI2426" s="111"/>
      <c r="DSJ2426" s="111"/>
      <c r="DSK2426" s="111"/>
      <c r="DSL2426" s="111"/>
      <c r="DSM2426" s="111"/>
      <c r="DSN2426" s="111"/>
      <c r="DSO2426" s="111"/>
      <c r="DSP2426" s="111"/>
      <c r="DSQ2426" s="111"/>
      <c r="DSR2426" s="111"/>
      <c r="DSS2426" s="111"/>
      <c r="DST2426" s="111"/>
      <c r="DSU2426" s="111"/>
      <c r="DSV2426" s="111"/>
      <c r="DSW2426" s="111"/>
      <c r="DSX2426" s="111"/>
      <c r="DSY2426" s="111"/>
      <c r="DSZ2426" s="111"/>
      <c r="DTA2426" s="111"/>
      <c r="DTB2426" s="111"/>
      <c r="DTC2426" s="111"/>
      <c r="DTD2426" s="111"/>
      <c r="DTE2426" s="111"/>
      <c r="DTF2426" s="111"/>
      <c r="DTG2426" s="111"/>
      <c r="DTH2426" s="111"/>
      <c r="DTI2426" s="111"/>
      <c r="DTJ2426" s="111"/>
      <c r="DTK2426" s="111"/>
      <c r="DTL2426" s="111"/>
      <c r="DTM2426" s="111"/>
      <c r="DTN2426" s="111"/>
      <c r="DTO2426" s="111"/>
      <c r="DTP2426" s="111"/>
      <c r="DTQ2426" s="111"/>
      <c r="DTR2426" s="111"/>
      <c r="DTS2426" s="111"/>
      <c r="DTT2426" s="111"/>
      <c r="DTU2426" s="111"/>
      <c r="DTV2426" s="111"/>
      <c r="DTW2426" s="111"/>
      <c r="DTX2426" s="111"/>
      <c r="DTY2426" s="111"/>
      <c r="DTZ2426" s="111"/>
      <c r="DUA2426" s="111"/>
      <c r="DUB2426" s="111"/>
      <c r="DUC2426" s="111"/>
      <c r="DUD2426" s="111"/>
      <c r="DUE2426" s="111"/>
      <c r="DUF2426" s="111"/>
      <c r="DUG2426" s="111"/>
      <c r="DUH2426" s="111"/>
      <c r="DUI2426" s="111"/>
      <c r="DUJ2426" s="111"/>
      <c r="DUK2426" s="111"/>
      <c r="DUL2426" s="111"/>
      <c r="DUM2426" s="111"/>
      <c r="DUN2426" s="111"/>
      <c r="DUO2426" s="111"/>
      <c r="DUP2426" s="111"/>
      <c r="DUQ2426" s="111"/>
      <c r="DUR2426" s="111"/>
      <c r="DUS2426" s="111"/>
      <c r="DUT2426" s="111"/>
      <c r="DUU2426" s="111"/>
      <c r="DUV2426" s="111"/>
      <c r="DUW2426" s="111"/>
      <c r="DUX2426" s="111"/>
      <c r="DUY2426" s="111"/>
      <c r="DUZ2426" s="111"/>
      <c r="DVA2426" s="111"/>
      <c r="DVB2426" s="111"/>
      <c r="DVC2426" s="111"/>
      <c r="DVD2426" s="111"/>
      <c r="DVE2426" s="111"/>
      <c r="DVF2426" s="111"/>
      <c r="DVG2426" s="111"/>
      <c r="DVH2426" s="111"/>
      <c r="DVI2426" s="111"/>
      <c r="DVJ2426" s="111"/>
      <c r="DVK2426" s="111"/>
      <c r="DVL2426" s="111"/>
      <c r="DVM2426" s="111"/>
      <c r="DVN2426" s="111"/>
      <c r="DVO2426" s="111"/>
      <c r="DVP2426" s="111"/>
      <c r="DVQ2426" s="111"/>
      <c r="DVR2426" s="111"/>
      <c r="DVS2426" s="111"/>
      <c r="DVT2426" s="111"/>
      <c r="DVU2426" s="111"/>
      <c r="DVV2426" s="111"/>
      <c r="DVW2426" s="111"/>
      <c r="DVX2426" s="111"/>
      <c r="DVY2426" s="111"/>
      <c r="DVZ2426" s="111"/>
      <c r="DWA2426" s="111"/>
      <c r="DWB2426" s="111"/>
      <c r="DWC2426" s="111"/>
      <c r="DWD2426" s="111"/>
      <c r="DWE2426" s="111"/>
      <c r="DWF2426" s="111"/>
      <c r="DWG2426" s="111"/>
      <c r="DWH2426" s="111"/>
      <c r="DWI2426" s="111"/>
      <c r="DWJ2426" s="111"/>
      <c r="DWK2426" s="111"/>
      <c r="DWL2426" s="111"/>
      <c r="DWM2426" s="111"/>
      <c r="DWN2426" s="111"/>
      <c r="DWO2426" s="111"/>
      <c r="DWP2426" s="111"/>
      <c r="DWQ2426" s="111"/>
      <c r="DWR2426" s="111"/>
      <c r="DWS2426" s="111"/>
      <c r="DWT2426" s="111"/>
      <c r="DWU2426" s="111"/>
      <c r="DWV2426" s="111"/>
      <c r="DWW2426" s="111"/>
      <c r="DWX2426" s="111"/>
      <c r="DWY2426" s="111"/>
      <c r="DWZ2426" s="111"/>
      <c r="DXA2426" s="111"/>
      <c r="DXB2426" s="111"/>
      <c r="DXC2426" s="111"/>
      <c r="DXD2426" s="111"/>
      <c r="DXE2426" s="111"/>
      <c r="DXF2426" s="111"/>
      <c r="DXG2426" s="111"/>
      <c r="DXH2426" s="111"/>
      <c r="DXI2426" s="111"/>
      <c r="DXJ2426" s="111"/>
      <c r="DXK2426" s="111"/>
      <c r="DXL2426" s="111"/>
      <c r="DXM2426" s="111"/>
      <c r="DXN2426" s="111"/>
      <c r="DXO2426" s="111"/>
      <c r="DXP2426" s="111"/>
      <c r="DXQ2426" s="111"/>
      <c r="DXR2426" s="111"/>
      <c r="DXS2426" s="111"/>
      <c r="DXT2426" s="111"/>
      <c r="DXU2426" s="111"/>
      <c r="DXV2426" s="111"/>
      <c r="DXW2426" s="111"/>
      <c r="DXX2426" s="111"/>
      <c r="DXY2426" s="111"/>
      <c r="DXZ2426" s="111"/>
      <c r="DYA2426" s="111"/>
      <c r="DYB2426" s="111"/>
      <c r="DYC2426" s="111"/>
      <c r="DYD2426" s="111"/>
      <c r="DYE2426" s="111"/>
      <c r="DYF2426" s="111"/>
      <c r="DYG2426" s="111"/>
      <c r="DYH2426" s="111"/>
      <c r="DYI2426" s="111"/>
      <c r="DYJ2426" s="111"/>
      <c r="DYK2426" s="111"/>
      <c r="DYL2426" s="111"/>
      <c r="DYM2426" s="111"/>
      <c r="DYN2426" s="111"/>
      <c r="DYO2426" s="111"/>
      <c r="DYP2426" s="111"/>
      <c r="DYQ2426" s="111"/>
      <c r="DYR2426" s="111"/>
      <c r="DYS2426" s="111"/>
      <c r="DYT2426" s="111"/>
      <c r="DYU2426" s="111"/>
      <c r="DYV2426" s="111"/>
      <c r="DYW2426" s="111"/>
      <c r="DYX2426" s="111"/>
      <c r="DYY2426" s="111"/>
      <c r="DYZ2426" s="111"/>
      <c r="DZA2426" s="111"/>
      <c r="DZB2426" s="111"/>
      <c r="DZC2426" s="111"/>
      <c r="DZD2426" s="111"/>
      <c r="DZE2426" s="111"/>
      <c r="DZF2426" s="111"/>
      <c r="DZG2426" s="111"/>
      <c r="DZH2426" s="111"/>
      <c r="DZI2426" s="111"/>
      <c r="DZJ2426" s="111"/>
      <c r="DZK2426" s="111"/>
      <c r="DZL2426" s="111"/>
      <c r="DZM2426" s="111"/>
      <c r="DZN2426" s="111"/>
      <c r="DZO2426" s="111"/>
      <c r="DZP2426" s="111"/>
      <c r="DZQ2426" s="111"/>
      <c r="DZR2426" s="111"/>
      <c r="DZS2426" s="111"/>
      <c r="DZT2426" s="111"/>
      <c r="DZU2426" s="111"/>
      <c r="DZV2426" s="111"/>
      <c r="DZW2426" s="111"/>
      <c r="DZX2426" s="111"/>
      <c r="DZY2426" s="111"/>
      <c r="DZZ2426" s="111"/>
      <c r="EAA2426" s="111"/>
      <c r="EAB2426" s="111"/>
      <c r="EAC2426" s="111"/>
      <c r="EAD2426" s="111"/>
      <c r="EAE2426" s="111"/>
      <c r="EAF2426" s="111"/>
      <c r="EAG2426" s="111"/>
      <c r="EAH2426" s="111"/>
      <c r="EAI2426" s="111"/>
      <c r="EAJ2426" s="111"/>
      <c r="EAK2426" s="111"/>
      <c r="EAL2426" s="111"/>
      <c r="EAM2426" s="111"/>
      <c r="EAN2426" s="111"/>
      <c r="EAO2426" s="111"/>
      <c r="EAP2426" s="111"/>
      <c r="EAQ2426" s="111"/>
      <c r="EAR2426" s="111"/>
      <c r="EAS2426" s="111"/>
      <c r="EAT2426" s="111"/>
      <c r="EAU2426" s="111"/>
      <c r="EAV2426" s="111"/>
      <c r="EAW2426" s="111"/>
      <c r="EAX2426" s="111"/>
      <c r="EAY2426" s="111"/>
      <c r="EAZ2426" s="111"/>
      <c r="EBA2426" s="111"/>
      <c r="EBB2426" s="111"/>
      <c r="EBC2426" s="111"/>
      <c r="EBD2426" s="111"/>
      <c r="EBE2426" s="111"/>
      <c r="EBF2426" s="111"/>
      <c r="EBG2426" s="111"/>
      <c r="EBH2426" s="111"/>
      <c r="EBI2426" s="111"/>
      <c r="EBJ2426" s="111"/>
      <c r="EBK2426" s="111"/>
      <c r="EBL2426" s="111"/>
      <c r="EBM2426" s="111"/>
      <c r="EBN2426" s="111"/>
      <c r="EBO2426" s="111"/>
      <c r="EBP2426" s="111"/>
      <c r="EBQ2426" s="111"/>
      <c r="EBR2426" s="111"/>
      <c r="EBS2426" s="111"/>
      <c r="EBT2426" s="111"/>
      <c r="EBU2426" s="111"/>
      <c r="EBV2426" s="111"/>
      <c r="EBW2426" s="111"/>
      <c r="EBX2426" s="111"/>
      <c r="EBY2426" s="111"/>
      <c r="EBZ2426" s="111"/>
      <c r="ECA2426" s="111"/>
      <c r="ECB2426" s="111"/>
      <c r="ECC2426" s="111"/>
      <c r="ECD2426" s="111"/>
      <c r="ECE2426" s="111"/>
      <c r="ECF2426" s="111"/>
      <c r="ECG2426" s="111"/>
      <c r="ECH2426" s="111"/>
      <c r="ECI2426" s="111"/>
      <c r="ECJ2426" s="111"/>
      <c r="ECK2426" s="111"/>
      <c r="ECL2426" s="111"/>
      <c r="ECM2426" s="111"/>
      <c r="ECN2426" s="111"/>
      <c r="ECO2426" s="111"/>
      <c r="ECP2426" s="111"/>
      <c r="ECQ2426" s="111"/>
      <c r="ECR2426" s="111"/>
      <c r="ECS2426" s="111"/>
      <c r="ECT2426" s="111"/>
      <c r="ECU2426" s="111"/>
      <c r="ECV2426" s="111"/>
      <c r="ECW2426" s="111"/>
      <c r="ECX2426" s="111"/>
      <c r="ECY2426" s="111"/>
      <c r="ECZ2426" s="111"/>
      <c r="EDA2426" s="111"/>
      <c r="EDB2426" s="111"/>
      <c r="EDC2426" s="111"/>
      <c r="EDD2426" s="111"/>
      <c r="EDE2426" s="111"/>
      <c r="EDF2426" s="111"/>
      <c r="EDG2426" s="111"/>
      <c r="EDH2426" s="111"/>
      <c r="EDI2426" s="111"/>
      <c r="EDJ2426" s="111"/>
      <c r="EDK2426" s="111"/>
      <c r="EDL2426" s="111"/>
      <c r="EDM2426" s="111"/>
      <c r="EDN2426" s="111"/>
      <c r="EDO2426" s="111"/>
      <c r="EDP2426" s="111"/>
      <c r="EDQ2426" s="111"/>
      <c r="EDR2426" s="111"/>
      <c r="EDS2426" s="111"/>
      <c r="EDT2426" s="111"/>
      <c r="EDU2426" s="111"/>
      <c r="EDV2426" s="111"/>
      <c r="EDW2426" s="111"/>
      <c r="EDX2426" s="111"/>
      <c r="EDY2426" s="111"/>
      <c r="EDZ2426" s="111"/>
      <c r="EEA2426" s="111"/>
      <c r="EEB2426" s="111"/>
      <c r="EEC2426" s="111"/>
      <c r="EED2426" s="111"/>
      <c r="EEE2426" s="111"/>
      <c r="EEF2426" s="111"/>
      <c r="EEG2426" s="111"/>
      <c r="EEH2426" s="111"/>
      <c r="EEI2426" s="111"/>
      <c r="EEJ2426" s="111"/>
      <c r="EEK2426" s="111"/>
      <c r="EEL2426" s="111"/>
      <c r="EEM2426" s="111"/>
      <c r="EEN2426" s="111"/>
      <c r="EEO2426" s="111"/>
      <c r="EEP2426" s="111"/>
      <c r="EEQ2426" s="111"/>
      <c r="EER2426" s="111"/>
      <c r="EES2426" s="111"/>
      <c r="EET2426" s="111"/>
      <c r="EEU2426" s="111"/>
      <c r="EEV2426" s="111"/>
      <c r="EEW2426" s="111"/>
      <c r="EEX2426" s="111"/>
      <c r="EEY2426" s="111"/>
      <c r="EEZ2426" s="111"/>
      <c r="EFA2426" s="111"/>
      <c r="EFB2426" s="111"/>
      <c r="EFC2426" s="111"/>
      <c r="EFD2426" s="111"/>
      <c r="EFE2426" s="111"/>
      <c r="EFF2426" s="111"/>
      <c r="EFG2426" s="111"/>
      <c r="EFH2426" s="111"/>
      <c r="EFI2426" s="111"/>
      <c r="EFJ2426" s="111"/>
      <c r="EFK2426" s="111"/>
      <c r="EFL2426" s="111"/>
      <c r="EFM2426" s="111"/>
      <c r="EFN2426" s="111"/>
      <c r="EFO2426" s="111"/>
      <c r="EFP2426" s="111"/>
      <c r="EFQ2426" s="111"/>
      <c r="EFR2426" s="111"/>
      <c r="EFS2426" s="111"/>
      <c r="EFT2426" s="111"/>
      <c r="EFU2426" s="111"/>
      <c r="EFV2426" s="111"/>
      <c r="EFW2426" s="111"/>
      <c r="EFX2426" s="111"/>
      <c r="EFY2426" s="111"/>
      <c r="EFZ2426" s="111"/>
      <c r="EGA2426" s="111"/>
      <c r="EGB2426" s="111"/>
      <c r="EGC2426" s="111"/>
      <c r="EGD2426" s="111"/>
      <c r="EGE2426" s="111"/>
      <c r="EGF2426" s="111"/>
      <c r="EGG2426" s="111"/>
      <c r="EGH2426" s="111"/>
      <c r="EGI2426" s="111"/>
      <c r="EGJ2426" s="111"/>
      <c r="EGK2426" s="111"/>
      <c r="EGL2426" s="111"/>
      <c r="EGM2426" s="111"/>
      <c r="EGN2426" s="111"/>
      <c r="EGO2426" s="111"/>
      <c r="EGP2426" s="111"/>
      <c r="EGQ2426" s="111"/>
      <c r="EGR2426" s="111"/>
      <c r="EGS2426" s="111"/>
      <c r="EGT2426" s="111"/>
      <c r="EGU2426" s="111"/>
      <c r="EGV2426" s="111"/>
      <c r="EGW2426" s="111"/>
      <c r="EGX2426" s="111"/>
      <c r="EGY2426" s="111"/>
      <c r="EGZ2426" s="111"/>
      <c r="EHA2426" s="111"/>
      <c r="EHB2426" s="111"/>
      <c r="EHC2426" s="111"/>
      <c r="EHD2426" s="111"/>
      <c r="EHE2426" s="111"/>
      <c r="EHF2426" s="111"/>
      <c r="EHG2426" s="111"/>
      <c r="EHH2426" s="111"/>
      <c r="EHI2426" s="111"/>
      <c r="EHJ2426" s="111"/>
      <c r="EHK2426" s="111"/>
      <c r="EHL2426" s="111"/>
      <c r="EHM2426" s="111"/>
      <c r="EHN2426" s="111"/>
      <c r="EHO2426" s="111"/>
      <c r="EHP2426" s="111"/>
      <c r="EHQ2426" s="111"/>
      <c r="EHR2426" s="111"/>
      <c r="EHS2426" s="111"/>
      <c r="EHT2426" s="111"/>
      <c r="EHU2426" s="111"/>
      <c r="EHV2426" s="111"/>
      <c r="EHW2426" s="111"/>
      <c r="EHX2426" s="111"/>
      <c r="EHY2426" s="111"/>
      <c r="EHZ2426" s="111"/>
      <c r="EIA2426" s="111"/>
      <c r="EIB2426" s="111"/>
      <c r="EIC2426" s="111"/>
      <c r="EID2426" s="111"/>
      <c r="EIE2426" s="111"/>
      <c r="EIF2426" s="111"/>
      <c r="EIG2426" s="111"/>
      <c r="EIH2426" s="111"/>
      <c r="EII2426" s="111"/>
      <c r="EIJ2426" s="111"/>
      <c r="EIK2426" s="111"/>
      <c r="EIL2426" s="111"/>
      <c r="EIM2426" s="111"/>
      <c r="EIN2426" s="111"/>
      <c r="EIO2426" s="111"/>
      <c r="EIP2426" s="111"/>
      <c r="EIQ2426" s="111"/>
      <c r="EIR2426" s="111"/>
      <c r="EIS2426" s="111"/>
      <c r="EIT2426" s="111"/>
      <c r="EIU2426" s="111"/>
      <c r="EIV2426" s="111"/>
      <c r="EIW2426" s="111"/>
      <c r="EIX2426" s="111"/>
      <c r="EIY2426" s="111"/>
      <c r="EIZ2426" s="111"/>
      <c r="EJA2426" s="111"/>
      <c r="EJB2426" s="111"/>
      <c r="EJC2426" s="111"/>
      <c r="EJD2426" s="111"/>
      <c r="EJE2426" s="111"/>
      <c r="EJF2426" s="111"/>
      <c r="EJG2426" s="111"/>
      <c r="EJH2426" s="111"/>
      <c r="EJI2426" s="111"/>
      <c r="EJJ2426" s="111"/>
      <c r="EJK2426" s="111"/>
      <c r="EJL2426" s="111"/>
      <c r="EJM2426" s="111"/>
      <c r="EJN2426" s="111"/>
      <c r="EJO2426" s="111"/>
      <c r="EJP2426" s="111"/>
      <c r="EJQ2426" s="111"/>
      <c r="EJR2426" s="111"/>
      <c r="EJS2426" s="111"/>
      <c r="EJT2426" s="111"/>
      <c r="EJU2426" s="111"/>
      <c r="EJV2426" s="111"/>
      <c r="EJW2426" s="111"/>
      <c r="EJX2426" s="111"/>
      <c r="EJY2426" s="111"/>
      <c r="EJZ2426" s="111"/>
      <c r="EKA2426" s="111"/>
      <c r="EKB2426" s="111"/>
      <c r="EKC2426" s="111"/>
      <c r="EKD2426" s="111"/>
      <c r="EKE2426" s="111"/>
      <c r="EKF2426" s="111"/>
      <c r="EKG2426" s="111"/>
      <c r="EKH2426" s="111"/>
      <c r="EKI2426" s="111"/>
      <c r="EKJ2426" s="111"/>
      <c r="EKK2426" s="111"/>
      <c r="EKL2426" s="111"/>
      <c r="EKM2426" s="111"/>
      <c r="EKN2426" s="111"/>
      <c r="EKO2426" s="111"/>
      <c r="EKP2426" s="111"/>
      <c r="EKQ2426" s="111"/>
      <c r="EKR2426" s="111"/>
      <c r="EKS2426" s="111"/>
      <c r="EKT2426" s="111"/>
      <c r="EKU2426" s="111"/>
      <c r="EKV2426" s="111"/>
      <c r="EKW2426" s="111"/>
      <c r="EKX2426" s="111"/>
      <c r="EKY2426" s="111"/>
      <c r="EKZ2426" s="111"/>
      <c r="ELA2426" s="111"/>
      <c r="ELB2426" s="111"/>
      <c r="ELC2426" s="111"/>
      <c r="ELD2426" s="111"/>
      <c r="ELE2426" s="111"/>
      <c r="ELF2426" s="111"/>
      <c r="ELG2426" s="111"/>
      <c r="ELH2426" s="111"/>
      <c r="ELI2426" s="111"/>
      <c r="ELJ2426" s="111"/>
      <c r="ELK2426" s="111"/>
      <c r="ELL2426" s="111"/>
      <c r="ELM2426" s="111"/>
      <c r="ELN2426" s="111"/>
      <c r="ELO2426" s="111"/>
      <c r="ELP2426" s="111"/>
      <c r="ELQ2426" s="111"/>
      <c r="ELR2426" s="111"/>
      <c r="ELS2426" s="111"/>
      <c r="ELT2426" s="111"/>
      <c r="ELU2426" s="111"/>
      <c r="ELV2426" s="111"/>
      <c r="ELW2426" s="111"/>
      <c r="ELX2426" s="111"/>
      <c r="ELY2426" s="111"/>
      <c r="ELZ2426" s="111"/>
      <c r="EMA2426" s="111"/>
      <c r="EMB2426" s="111"/>
      <c r="EMC2426" s="111"/>
      <c r="EMD2426" s="111"/>
      <c r="EME2426" s="111"/>
      <c r="EMF2426" s="111"/>
      <c r="EMG2426" s="111"/>
      <c r="EMH2426" s="111"/>
      <c r="EMI2426" s="111"/>
      <c r="EMJ2426" s="111"/>
      <c r="EMK2426" s="111"/>
      <c r="EML2426" s="111"/>
      <c r="EMM2426" s="111"/>
      <c r="EMN2426" s="111"/>
      <c r="EMO2426" s="111"/>
      <c r="EMP2426" s="111"/>
      <c r="EMQ2426" s="111"/>
      <c r="EMR2426" s="111"/>
      <c r="EMS2426" s="111"/>
      <c r="EMT2426" s="111"/>
      <c r="EMU2426" s="111"/>
      <c r="EMV2426" s="111"/>
      <c r="EMW2426" s="111"/>
      <c r="EMX2426" s="111"/>
      <c r="EMY2426" s="111"/>
      <c r="EMZ2426" s="111"/>
      <c r="ENA2426" s="111"/>
      <c r="ENB2426" s="111"/>
      <c r="ENC2426" s="111"/>
      <c r="END2426" s="111"/>
      <c r="ENE2426" s="111"/>
      <c r="ENF2426" s="111"/>
      <c r="ENG2426" s="111"/>
      <c r="ENH2426" s="111"/>
      <c r="ENI2426" s="111"/>
      <c r="ENJ2426" s="111"/>
      <c r="ENK2426" s="111"/>
      <c r="ENL2426" s="111"/>
      <c r="ENM2426" s="111"/>
      <c r="ENN2426" s="111"/>
      <c r="ENO2426" s="111"/>
      <c r="ENP2426" s="111"/>
      <c r="ENQ2426" s="111"/>
      <c r="ENR2426" s="111"/>
      <c r="ENS2426" s="111"/>
      <c r="ENT2426" s="111"/>
      <c r="ENU2426" s="111"/>
      <c r="ENV2426" s="111"/>
      <c r="ENW2426" s="111"/>
      <c r="ENX2426" s="111"/>
      <c r="ENY2426" s="111"/>
      <c r="ENZ2426" s="111"/>
      <c r="EOA2426" s="111"/>
      <c r="EOB2426" s="111"/>
      <c r="EOC2426" s="111"/>
      <c r="EOD2426" s="111"/>
      <c r="EOE2426" s="111"/>
      <c r="EOF2426" s="111"/>
      <c r="EOG2426" s="111"/>
      <c r="EOH2426" s="111"/>
      <c r="EOI2426" s="111"/>
      <c r="EOJ2426" s="111"/>
      <c r="EOK2426" s="111"/>
      <c r="EOL2426" s="111"/>
      <c r="EOM2426" s="111"/>
      <c r="EON2426" s="111"/>
      <c r="EOO2426" s="111"/>
      <c r="EOP2426" s="111"/>
      <c r="EOQ2426" s="111"/>
      <c r="EOR2426" s="111"/>
      <c r="EOS2426" s="111"/>
      <c r="EOT2426" s="111"/>
      <c r="EOU2426" s="111"/>
      <c r="EOV2426" s="111"/>
      <c r="EOW2426" s="111"/>
      <c r="EOX2426" s="111"/>
      <c r="EOY2426" s="111"/>
      <c r="EOZ2426" s="111"/>
      <c r="EPA2426" s="111"/>
      <c r="EPB2426" s="111"/>
      <c r="EPC2426" s="111"/>
      <c r="EPD2426" s="111"/>
      <c r="EPE2426" s="111"/>
      <c r="EPF2426" s="111"/>
      <c r="EPG2426" s="111"/>
      <c r="EPH2426" s="111"/>
      <c r="EPI2426" s="111"/>
      <c r="EPJ2426" s="111"/>
      <c r="EPK2426" s="111"/>
      <c r="EPL2426" s="111"/>
      <c r="EPM2426" s="111"/>
      <c r="EPN2426" s="111"/>
      <c r="EPO2426" s="111"/>
      <c r="EPP2426" s="111"/>
      <c r="EPQ2426" s="111"/>
      <c r="EPR2426" s="111"/>
      <c r="EPS2426" s="111"/>
      <c r="EPT2426" s="111"/>
      <c r="EPU2426" s="111"/>
      <c r="EPV2426" s="111"/>
      <c r="EPW2426" s="111"/>
      <c r="EPX2426" s="111"/>
      <c r="EPY2426" s="111"/>
      <c r="EPZ2426" s="111"/>
      <c r="EQA2426" s="111"/>
      <c r="EQB2426" s="111"/>
      <c r="EQC2426" s="111"/>
      <c r="EQD2426" s="111"/>
      <c r="EQE2426" s="111"/>
      <c r="EQF2426" s="111"/>
      <c r="EQG2426" s="111"/>
      <c r="EQH2426" s="111"/>
      <c r="EQI2426" s="111"/>
      <c r="EQJ2426" s="111"/>
      <c r="EQK2426" s="111"/>
      <c r="EQL2426" s="111"/>
      <c r="EQM2426" s="111"/>
      <c r="EQN2426" s="111"/>
      <c r="EQO2426" s="111"/>
      <c r="EQP2426" s="111"/>
      <c r="EQQ2426" s="111"/>
      <c r="EQR2426" s="111"/>
      <c r="EQS2426" s="111"/>
      <c r="EQT2426" s="111"/>
      <c r="EQU2426" s="111"/>
      <c r="EQV2426" s="111"/>
      <c r="EQW2426" s="111"/>
      <c r="EQX2426" s="111"/>
      <c r="EQY2426" s="111"/>
      <c r="EQZ2426" s="111"/>
      <c r="ERA2426" s="111"/>
      <c r="ERB2426" s="111"/>
      <c r="ERC2426" s="111"/>
      <c r="ERD2426" s="111"/>
      <c r="ERE2426" s="111"/>
      <c r="ERF2426" s="111"/>
      <c r="ERG2426" s="111"/>
      <c r="ERH2426" s="111"/>
      <c r="ERI2426" s="111"/>
      <c r="ERJ2426" s="111"/>
      <c r="ERK2426" s="111"/>
      <c r="ERL2426" s="111"/>
      <c r="ERM2426" s="111"/>
      <c r="ERN2426" s="111"/>
      <c r="ERO2426" s="111"/>
      <c r="ERP2426" s="111"/>
      <c r="ERQ2426" s="111"/>
      <c r="ERR2426" s="111"/>
      <c r="ERS2426" s="111"/>
      <c r="ERT2426" s="111"/>
      <c r="ERU2426" s="111"/>
      <c r="ERV2426" s="111"/>
      <c r="ERW2426" s="111"/>
      <c r="ERX2426" s="111"/>
      <c r="ERY2426" s="111"/>
      <c r="ERZ2426" s="111"/>
      <c r="ESA2426" s="111"/>
      <c r="ESB2426" s="111"/>
      <c r="ESC2426" s="111"/>
      <c r="ESD2426" s="111"/>
      <c r="ESE2426" s="111"/>
      <c r="ESF2426" s="111"/>
      <c r="ESG2426" s="111"/>
      <c r="ESH2426" s="111"/>
      <c r="ESI2426" s="111"/>
      <c r="ESJ2426" s="111"/>
      <c r="ESK2426" s="111"/>
      <c r="ESL2426" s="111"/>
      <c r="ESM2426" s="111"/>
      <c r="ESN2426" s="111"/>
      <c r="ESO2426" s="111"/>
      <c r="ESP2426" s="111"/>
      <c r="ESQ2426" s="111"/>
      <c r="ESR2426" s="111"/>
      <c r="ESS2426" s="111"/>
      <c r="EST2426" s="111"/>
      <c r="ESU2426" s="111"/>
      <c r="ESV2426" s="111"/>
      <c r="ESW2426" s="111"/>
      <c r="ESX2426" s="111"/>
      <c r="ESY2426" s="111"/>
      <c r="ESZ2426" s="111"/>
      <c r="ETA2426" s="111"/>
      <c r="ETB2426" s="111"/>
      <c r="ETC2426" s="111"/>
      <c r="ETD2426" s="111"/>
      <c r="ETE2426" s="111"/>
      <c r="ETF2426" s="111"/>
      <c r="ETG2426" s="111"/>
      <c r="ETH2426" s="111"/>
      <c r="ETI2426" s="111"/>
      <c r="ETJ2426" s="111"/>
      <c r="ETK2426" s="111"/>
      <c r="ETL2426" s="111"/>
      <c r="ETM2426" s="111"/>
      <c r="ETN2426" s="111"/>
      <c r="ETO2426" s="111"/>
      <c r="ETP2426" s="111"/>
      <c r="ETQ2426" s="111"/>
      <c r="ETR2426" s="111"/>
      <c r="ETS2426" s="111"/>
      <c r="ETT2426" s="111"/>
      <c r="ETU2426" s="111"/>
      <c r="ETV2426" s="111"/>
      <c r="ETW2426" s="111"/>
      <c r="ETX2426" s="111"/>
      <c r="ETY2426" s="111"/>
      <c r="ETZ2426" s="111"/>
      <c r="EUA2426" s="111"/>
      <c r="EUB2426" s="111"/>
      <c r="EUC2426" s="111"/>
      <c r="EUD2426" s="111"/>
      <c r="EUE2426" s="111"/>
      <c r="EUF2426" s="111"/>
      <c r="EUG2426" s="111"/>
      <c r="EUH2426" s="111"/>
      <c r="EUI2426" s="111"/>
      <c r="EUJ2426" s="111"/>
      <c r="EUK2426" s="111"/>
      <c r="EUL2426" s="111"/>
      <c r="EUM2426" s="111"/>
      <c r="EUN2426" s="111"/>
      <c r="EUO2426" s="111"/>
      <c r="EUP2426" s="111"/>
      <c r="EUQ2426" s="111"/>
      <c r="EUR2426" s="111"/>
      <c r="EUS2426" s="111"/>
      <c r="EUT2426" s="111"/>
      <c r="EUU2426" s="111"/>
      <c r="EUV2426" s="111"/>
      <c r="EUW2426" s="111"/>
      <c r="EUX2426" s="111"/>
      <c r="EUY2426" s="111"/>
      <c r="EUZ2426" s="111"/>
      <c r="EVA2426" s="111"/>
      <c r="EVB2426" s="111"/>
      <c r="EVC2426" s="111"/>
      <c r="EVD2426" s="111"/>
      <c r="EVE2426" s="111"/>
      <c r="EVF2426" s="111"/>
      <c r="EVG2426" s="111"/>
      <c r="EVH2426" s="111"/>
      <c r="EVI2426" s="111"/>
      <c r="EVJ2426" s="111"/>
      <c r="EVK2426" s="111"/>
      <c r="EVL2426" s="111"/>
      <c r="EVM2426" s="111"/>
      <c r="EVN2426" s="111"/>
      <c r="EVO2426" s="111"/>
      <c r="EVP2426" s="111"/>
      <c r="EVQ2426" s="111"/>
      <c r="EVR2426" s="111"/>
      <c r="EVS2426" s="111"/>
      <c r="EVT2426" s="111"/>
      <c r="EVU2426" s="111"/>
      <c r="EVV2426" s="111"/>
      <c r="EVW2426" s="111"/>
      <c r="EVX2426" s="111"/>
      <c r="EVY2426" s="111"/>
      <c r="EVZ2426" s="111"/>
      <c r="EWA2426" s="111"/>
      <c r="EWB2426" s="111"/>
      <c r="EWC2426" s="111"/>
      <c r="EWD2426" s="111"/>
      <c r="EWE2426" s="111"/>
      <c r="EWF2426" s="111"/>
      <c r="EWG2426" s="111"/>
      <c r="EWH2426" s="111"/>
      <c r="EWI2426" s="111"/>
      <c r="EWJ2426" s="111"/>
      <c r="EWK2426" s="111"/>
      <c r="EWL2426" s="111"/>
      <c r="EWM2426" s="111"/>
      <c r="EWN2426" s="111"/>
      <c r="EWO2426" s="111"/>
      <c r="EWP2426" s="111"/>
      <c r="EWQ2426" s="111"/>
      <c r="EWR2426" s="111"/>
      <c r="EWS2426" s="111"/>
      <c r="EWT2426" s="111"/>
      <c r="EWU2426" s="111"/>
      <c r="EWV2426" s="111"/>
      <c r="EWW2426" s="111"/>
      <c r="EWX2426" s="111"/>
      <c r="EWY2426" s="111"/>
      <c r="EWZ2426" s="111"/>
      <c r="EXA2426" s="111"/>
      <c r="EXB2426" s="111"/>
      <c r="EXC2426" s="111"/>
      <c r="EXD2426" s="111"/>
      <c r="EXE2426" s="111"/>
      <c r="EXF2426" s="111"/>
      <c r="EXG2426" s="111"/>
      <c r="EXH2426" s="111"/>
      <c r="EXI2426" s="111"/>
      <c r="EXJ2426" s="111"/>
      <c r="EXK2426" s="111"/>
      <c r="EXL2426" s="111"/>
      <c r="EXM2426" s="111"/>
      <c r="EXN2426" s="111"/>
      <c r="EXO2426" s="111"/>
      <c r="EXP2426" s="111"/>
      <c r="EXQ2426" s="111"/>
      <c r="EXR2426" s="111"/>
      <c r="EXS2426" s="111"/>
      <c r="EXT2426" s="111"/>
      <c r="EXU2426" s="111"/>
      <c r="EXV2426" s="111"/>
      <c r="EXW2426" s="111"/>
      <c r="EXX2426" s="111"/>
      <c r="EXY2426" s="111"/>
      <c r="EXZ2426" s="111"/>
      <c r="EYA2426" s="111"/>
      <c r="EYB2426" s="111"/>
      <c r="EYC2426" s="111"/>
      <c r="EYD2426" s="111"/>
      <c r="EYE2426" s="111"/>
      <c r="EYF2426" s="111"/>
      <c r="EYG2426" s="111"/>
      <c r="EYH2426" s="111"/>
      <c r="EYI2426" s="111"/>
      <c r="EYJ2426" s="111"/>
      <c r="EYK2426" s="111"/>
      <c r="EYL2426" s="111"/>
      <c r="EYM2426" s="111"/>
      <c r="EYN2426" s="111"/>
      <c r="EYO2426" s="111"/>
      <c r="EYP2426" s="111"/>
      <c r="EYQ2426" s="111"/>
      <c r="EYR2426" s="111"/>
      <c r="EYS2426" s="111"/>
      <c r="EYT2426" s="111"/>
      <c r="EYU2426" s="111"/>
      <c r="EYV2426" s="111"/>
      <c r="EYW2426" s="111"/>
      <c r="EYX2426" s="111"/>
      <c r="EYY2426" s="111"/>
      <c r="EYZ2426" s="111"/>
      <c r="EZA2426" s="111"/>
      <c r="EZB2426" s="111"/>
      <c r="EZC2426" s="111"/>
      <c r="EZD2426" s="111"/>
      <c r="EZE2426" s="111"/>
      <c r="EZF2426" s="111"/>
      <c r="EZG2426" s="111"/>
      <c r="EZH2426" s="111"/>
      <c r="EZI2426" s="111"/>
      <c r="EZJ2426" s="111"/>
      <c r="EZK2426" s="111"/>
      <c r="EZL2426" s="111"/>
      <c r="EZM2426" s="111"/>
      <c r="EZN2426" s="111"/>
      <c r="EZO2426" s="111"/>
      <c r="EZP2426" s="111"/>
      <c r="EZQ2426" s="111"/>
      <c r="EZR2426" s="111"/>
      <c r="EZS2426" s="111"/>
      <c r="EZT2426" s="111"/>
      <c r="EZU2426" s="111"/>
      <c r="EZV2426" s="111"/>
      <c r="EZW2426" s="111"/>
      <c r="EZX2426" s="111"/>
      <c r="EZY2426" s="111"/>
      <c r="EZZ2426" s="111"/>
      <c r="FAA2426" s="111"/>
      <c r="FAB2426" s="111"/>
      <c r="FAC2426" s="111"/>
      <c r="FAD2426" s="111"/>
      <c r="FAE2426" s="111"/>
      <c r="FAF2426" s="111"/>
      <c r="FAG2426" s="111"/>
      <c r="FAH2426" s="111"/>
      <c r="FAI2426" s="111"/>
      <c r="FAJ2426" s="111"/>
      <c r="FAK2426" s="111"/>
      <c r="FAL2426" s="111"/>
      <c r="FAM2426" s="111"/>
      <c r="FAN2426" s="111"/>
      <c r="FAO2426" s="111"/>
      <c r="FAP2426" s="111"/>
      <c r="FAQ2426" s="111"/>
      <c r="FAR2426" s="111"/>
      <c r="FAS2426" s="111"/>
      <c r="FAT2426" s="111"/>
      <c r="FAU2426" s="111"/>
      <c r="FAV2426" s="111"/>
      <c r="FAW2426" s="111"/>
      <c r="FAX2426" s="111"/>
      <c r="FAY2426" s="111"/>
      <c r="FAZ2426" s="111"/>
      <c r="FBA2426" s="111"/>
      <c r="FBB2426" s="111"/>
      <c r="FBC2426" s="111"/>
      <c r="FBD2426" s="111"/>
      <c r="FBE2426" s="111"/>
      <c r="FBF2426" s="111"/>
      <c r="FBG2426" s="111"/>
      <c r="FBH2426" s="111"/>
      <c r="FBI2426" s="111"/>
      <c r="FBJ2426" s="111"/>
      <c r="FBK2426" s="111"/>
      <c r="FBL2426" s="111"/>
      <c r="FBM2426" s="111"/>
      <c r="FBN2426" s="111"/>
      <c r="FBO2426" s="111"/>
      <c r="FBP2426" s="111"/>
      <c r="FBQ2426" s="111"/>
      <c r="FBR2426" s="111"/>
      <c r="FBS2426" s="111"/>
      <c r="FBT2426" s="111"/>
      <c r="FBU2426" s="111"/>
      <c r="FBV2426" s="111"/>
      <c r="FBW2426" s="111"/>
      <c r="FBX2426" s="111"/>
      <c r="FBY2426" s="111"/>
      <c r="FBZ2426" s="111"/>
      <c r="FCA2426" s="111"/>
      <c r="FCB2426" s="111"/>
      <c r="FCC2426" s="111"/>
      <c r="FCD2426" s="111"/>
      <c r="FCE2426" s="111"/>
      <c r="FCF2426" s="111"/>
      <c r="FCG2426" s="111"/>
      <c r="FCH2426" s="111"/>
      <c r="FCI2426" s="111"/>
      <c r="FCJ2426" s="111"/>
      <c r="FCK2426" s="111"/>
      <c r="FCL2426" s="111"/>
      <c r="FCM2426" s="111"/>
      <c r="FCN2426" s="111"/>
      <c r="FCO2426" s="111"/>
      <c r="FCP2426" s="111"/>
      <c r="FCQ2426" s="111"/>
      <c r="FCR2426" s="111"/>
      <c r="FCS2426" s="111"/>
      <c r="FCT2426" s="111"/>
      <c r="FCU2426" s="111"/>
      <c r="FCV2426" s="111"/>
      <c r="FCW2426" s="111"/>
      <c r="FCX2426" s="111"/>
      <c r="FCY2426" s="111"/>
      <c r="FCZ2426" s="111"/>
      <c r="FDA2426" s="111"/>
      <c r="FDB2426" s="111"/>
      <c r="FDC2426" s="111"/>
      <c r="FDD2426" s="111"/>
      <c r="FDE2426" s="111"/>
      <c r="FDF2426" s="111"/>
      <c r="FDG2426" s="111"/>
      <c r="FDH2426" s="111"/>
      <c r="FDI2426" s="111"/>
      <c r="FDJ2426" s="111"/>
      <c r="FDK2426" s="111"/>
      <c r="FDL2426" s="111"/>
      <c r="FDM2426" s="111"/>
      <c r="FDN2426" s="111"/>
      <c r="FDO2426" s="111"/>
      <c r="FDP2426" s="111"/>
      <c r="FDQ2426" s="111"/>
      <c r="FDR2426" s="111"/>
      <c r="FDS2426" s="111"/>
      <c r="FDT2426" s="111"/>
      <c r="FDU2426" s="111"/>
      <c r="FDV2426" s="111"/>
      <c r="FDW2426" s="111"/>
      <c r="FDX2426" s="111"/>
      <c r="FDY2426" s="111"/>
      <c r="FDZ2426" s="111"/>
      <c r="FEA2426" s="111"/>
      <c r="FEB2426" s="111"/>
      <c r="FEC2426" s="111"/>
      <c r="FED2426" s="111"/>
      <c r="FEE2426" s="111"/>
      <c r="FEF2426" s="111"/>
      <c r="FEG2426" s="111"/>
      <c r="FEH2426" s="111"/>
      <c r="FEI2426" s="111"/>
      <c r="FEJ2426" s="111"/>
      <c r="FEK2426" s="111"/>
      <c r="FEL2426" s="111"/>
      <c r="FEM2426" s="111"/>
      <c r="FEN2426" s="111"/>
      <c r="FEO2426" s="111"/>
      <c r="FEP2426" s="111"/>
      <c r="FEQ2426" s="111"/>
      <c r="FER2426" s="111"/>
      <c r="FES2426" s="111"/>
      <c r="FET2426" s="111"/>
      <c r="FEU2426" s="111"/>
      <c r="FEV2426" s="111"/>
      <c r="FEW2426" s="111"/>
      <c r="FEX2426" s="111"/>
      <c r="FEY2426" s="111"/>
      <c r="FEZ2426" s="111"/>
      <c r="FFA2426" s="111"/>
      <c r="FFB2426" s="111"/>
      <c r="FFC2426" s="111"/>
      <c r="FFD2426" s="111"/>
      <c r="FFE2426" s="111"/>
      <c r="FFF2426" s="111"/>
      <c r="FFG2426" s="111"/>
      <c r="FFH2426" s="111"/>
      <c r="FFI2426" s="111"/>
      <c r="FFJ2426" s="111"/>
      <c r="FFK2426" s="111"/>
      <c r="FFL2426" s="111"/>
      <c r="FFM2426" s="111"/>
      <c r="FFN2426" s="111"/>
      <c r="FFO2426" s="111"/>
      <c r="FFP2426" s="111"/>
      <c r="FFQ2426" s="111"/>
      <c r="FFR2426" s="111"/>
      <c r="FFS2426" s="111"/>
      <c r="FFT2426" s="111"/>
      <c r="FFU2426" s="111"/>
      <c r="FFV2426" s="111"/>
      <c r="FFW2426" s="111"/>
      <c r="FFX2426" s="111"/>
      <c r="FFY2426" s="111"/>
      <c r="FFZ2426" s="111"/>
      <c r="FGA2426" s="111"/>
      <c r="FGB2426" s="111"/>
      <c r="FGC2426" s="111"/>
      <c r="FGD2426" s="111"/>
      <c r="FGE2426" s="111"/>
      <c r="FGF2426" s="111"/>
      <c r="FGG2426" s="111"/>
      <c r="FGH2426" s="111"/>
      <c r="FGI2426" s="111"/>
      <c r="FGJ2426" s="111"/>
      <c r="FGK2426" s="111"/>
      <c r="FGL2426" s="111"/>
      <c r="FGM2426" s="111"/>
      <c r="FGN2426" s="111"/>
      <c r="FGO2426" s="111"/>
      <c r="FGP2426" s="111"/>
      <c r="FGQ2426" s="111"/>
      <c r="FGR2426" s="111"/>
      <c r="FGS2426" s="111"/>
      <c r="FGT2426" s="111"/>
      <c r="FGU2426" s="111"/>
      <c r="FGV2426" s="111"/>
      <c r="FGW2426" s="111"/>
      <c r="FGX2426" s="111"/>
      <c r="FGY2426" s="111"/>
      <c r="FGZ2426" s="111"/>
      <c r="FHA2426" s="111"/>
      <c r="FHB2426" s="111"/>
      <c r="FHC2426" s="111"/>
      <c r="FHD2426" s="111"/>
      <c r="FHE2426" s="111"/>
      <c r="FHF2426" s="111"/>
      <c r="FHG2426" s="111"/>
      <c r="FHH2426" s="111"/>
      <c r="FHI2426" s="111"/>
      <c r="FHJ2426" s="111"/>
      <c r="FHK2426" s="111"/>
      <c r="FHL2426" s="111"/>
      <c r="FHM2426" s="111"/>
      <c r="FHN2426" s="111"/>
      <c r="FHO2426" s="111"/>
      <c r="FHP2426" s="111"/>
      <c r="FHQ2426" s="111"/>
      <c r="FHR2426" s="111"/>
      <c r="FHS2426" s="111"/>
      <c r="FHT2426" s="111"/>
      <c r="FHU2426" s="111"/>
      <c r="FHV2426" s="111"/>
      <c r="FHW2426" s="111"/>
      <c r="FHX2426" s="111"/>
      <c r="FHY2426" s="111"/>
      <c r="FHZ2426" s="111"/>
      <c r="FIA2426" s="111"/>
      <c r="FIB2426" s="111"/>
      <c r="FIC2426" s="111"/>
      <c r="FID2426" s="111"/>
      <c r="FIE2426" s="111"/>
      <c r="FIF2426" s="111"/>
      <c r="FIG2426" s="111"/>
      <c r="FIH2426" s="111"/>
      <c r="FII2426" s="111"/>
      <c r="FIJ2426" s="111"/>
      <c r="FIK2426" s="111"/>
      <c r="FIL2426" s="111"/>
      <c r="FIM2426" s="111"/>
      <c r="FIN2426" s="111"/>
      <c r="FIO2426" s="111"/>
      <c r="FIP2426" s="111"/>
      <c r="FIQ2426" s="111"/>
      <c r="FIR2426" s="111"/>
      <c r="FIS2426" s="111"/>
      <c r="FIT2426" s="111"/>
      <c r="FIU2426" s="111"/>
      <c r="FIV2426" s="111"/>
      <c r="FIW2426" s="111"/>
      <c r="FIX2426" s="111"/>
      <c r="FIY2426" s="111"/>
      <c r="FIZ2426" s="111"/>
      <c r="FJA2426" s="111"/>
      <c r="FJB2426" s="111"/>
      <c r="FJC2426" s="111"/>
      <c r="FJD2426" s="111"/>
      <c r="FJE2426" s="111"/>
      <c r="FJF2426" s="111"/>
      <c r="FJG2426" s="111"/>
      <c r="FJH2426" s="111"/>
      <c r="FJI2426" s="111"/>
      <c r="FJJ2426" s="111"/>
      <c r="FJK2426" s="111"/>
      <c r="FJL2426" s="111"/>
      <c r="FJM2426" s="111"/>
      <c r="FJN2426" s="111"/>
      <c r="FJO2426" s="111"/>
      <c r="FJP2426" s="111"/>
      <c r="FJQ2426" s="111"/>
      <c r="FJR2426" s="111"/>
      <c r="FJS2426" s="111"/>
      <c r="FJT2426" s="111"/>
      <c r="FJU2426" s="111"/>
      <c r="FJV2426" s="111"/>
      <c r="FJW2426" s="111"/>
      <c r="FJX2426" s="111"/>
      <c r="FJY2426" s="111"/>
      <c r="FJZ2426" s="111"/>
      <c r="FKA2426" s="111"/>
      <c r="FKB2426" s="111"/>
      <c r="FKC2426" s="111"/>
      <c r="FKD2426" s="111"/>
      <c r="FKE2426" s="111"/>
      <c r="FKF2426" s="111"/>
      <c r="FKG2426" s="111"/>
      <c r="FKH2426" s="111"/>
      <c r="FKI2426" s="111"/>
      <c r="FKJ2426" s="111"/>
      <c r="FKK2426" s="111"/>
      <c r="FKL2426" s="111"/>
      <c r="FKM2426" s="111"/>
      <c r="FKN2426" s="111"/>
      <c r="FKO2426" s="111"/>
      <c r="FKP2426" s="111"/>
      <c r="FKQ2426" s="111"/>
      <c r="FKR2426" s="111"/>
      <c r="FKS2426" s="111"/>
      <c r="FKT2426" s="111"/>
      <c r="FKU2426" s="111"/>
      <c r="FKV2426" s="111"/>
      <c r="FKW2426" s="111"/>
      <c r="FKX2426" s="111"/>
      <c r="FKY2426" s="111"/>
      <c r="FKZ2426" s="111"/>
      <c r="FLA2426" s="111"/>
      <c r="FLB2426" s="111"/>
      <c r="FLC2426" s="111"/>
      <c r="FLD2426" s="111"/>
      <c r="FLE2426" s="111"/>
      <c r="FLF2426" s="111"/>
      <c r="FLG2426" s="111"/>
      <c r="FLH2426" s="111"/>
      <c r="FLI2426" s="111"/>
      <c r="FLJ2426" s="111"/>
      <c r="FLK2426" s="111"/>
      <c r="FLL2426" s="111"/>
      <c r="FLM2426" s="111"/>
      <c r="FLN2426" s="111"/>
      <c r="FLO2426" s="111"/>
      <c r="FLP2426" s="111"/>
      <c r="FLQ2426" s="111"/>
      <c r="FLR2426" s="111"/>
      <c r="FLS2426" s="111"/>
      <c r="FLT2426" s="111"/>
      <c r="FLU2426" s="111"/>
      <c r="FLV2426" s="111"/>
      <c r="FLW2426" s="111"/>
      <c r="FLX2426" s="111"/>
      <c r="FLY2426" s="111"/>
      <c r="FLZ2426" s="111"/>
      <c r="FMA2426" s="111"/>
      <c r="FMB2426" s="111"/>
      <c r="FMC2426" s="111"/>
      <c r="FMD2426" s="111"/>
      <c r="FME2426" s="111"/>
      <c r="FMF2426" s="111"/>
      <c r="FMG2426" s="111"/>
      <c r="FMH2426" s="111"/>
      <c r="FMI2426" s="111"/>
      <c r="FMJ2426" s="111"/>
      <c r="FMK2426" s="111"/>
      <c r="FML2426" s="111"/>
      <c r="FMM2426" s="111"/>
      <c r="FMN2426" s="111"/>
      <c r="FMO2426" s="111"/>
      <c r="FMP2426" s="111"/>
      <c r="FMQ2426" s="111"/>
      <c r="FMR2426" s="111"/>
      <c r="FMS2426" s="111"/>
      <c r="FMT2426" s="111"/>
      <c r="FMU2426" s="111"/>
      <c r="FMV2426" s="111"/>
      <c r="FMW2426" s="111"/>
      <c r="FMX2426" s="111"/>
      <c r="FMY2426" s="111"/>
      <c r="FMZ2426" s="111"/>
      <c r="FNA2426" s="111"/>
      <c r="FNB2426" s="111"/>
      <c r="FNC2426" s="111"/>
      <c r="FND2426" s="111"/>
      <c r="FNE2426" s="111"/>
      <c r="FNF2426" s="111"/>
      <c r="FNG2426" s="111"/>
      <c r="FNH2426" s="111"/>
      <c r="FNI2426" s="111"/>
      <c r="FNJ2426" s="111"/>
      <c r="FNK2426" s="111"/>
      <c r="FNL2426" s="111"/>
      <c r="FNM2426" s="111"/>
      <c r="FNN2426" s="111"/>
      <c r="FNO2426" s="111"/>
      <c r="FNP2426" s="111"/>
      <c r="FNQ2426" s="111"/>
      <c r="FNR2426" s="111"/>
      <c r="FNS2426" s="111"/>
      <c r="FNT2426" s="111"/>
      <c r="FNU2426" s="111"/>
      <c r="FNV2426" s="111"/>
      <c r="FNW2426" s="111"/>
      <c r="FNX2426" s="111"/>
      <c r="FNY2426" s="111"/>
      <c r="FNZ2426" s="111"/>
      <c r="FOA2426" s="111"/>
      <c r="FOB2426" s="111"/>
      <c r="FOC2426" s="111"/>
      <c r="FOD2426" s="111"/>
      <c r="FOE2426" s="111"/>
      <c r="FOF2426" s="111"/>
      <c r="FOG2426" s="111"/>
      <c r="FOH2426" s="111"/>
      <c r="FOI2426" s="111"/>
      <c r="FOJ2426" s="111"/>
      <c r="FOK2426" s="111"/>
      <c r="FOL2426" s="111"/>
      <c r="FOM2426" s="111"/>
      <c r="FON2426" s="111"/>
      <c r="FOO2426" s="111"/>
      <c r="FOP2426" s="111"/>
      <c r="FOQ2426" s="111"/>
      <c r="FOR2426" s="111"/>
      <c r="FOS2426" s="111"/>
      <c r="FOT2426" s="111"/>
      <c r="FOU2426" s="111"/>
      <c r="FOV2426" s="111"/>
      <c r="FOW2426" s="111"/>
      <c r="FOX2426" s="111"/>
      <c r="FOY2426" s="111"/>
      <c r="FOZ2426" s="111"/>
      <c r="FPA2426" s="111"/>
      <c r="FPB2426" s="111"/>
      <c r="FPC2426" s="111"/>
      <c r="FPD2426" s="111"/>
      <c r="FPE2426" s="111"/>
      <c r="FPF2426" s="111"/>
      <c r="FPG2426" s="111"/>
      <c r="FPH2426" s="111"/>
      <c r="FPI2426" s="111"/>
      <c r="FPJ2426" s="111"/>
      <c r="FPK2426" s="111"/>
      <c r="FPL2426" s="111"/>
      <c r="FPM2426" s="111"/>
      <c r="FPN2426" s="111"/>
      <c r="FPO2426" s="111"/>
      <c r="FPP2426" s="111"/>
      <c r="FPQ2426" s="111"/>
      <c r="FPR2426" s="111"/>
      <c r="FPS2426" s="111"/>
      <c r="FPT2426" s="111"/>
      <c r="FPU2426" s="111"/>
      <c r="FPV2426" s="111"/>
      <c r="FPW2426" s="111"/>
      <c r="FPX2426" s="111"/>
      <c r="FPY2426" s="111"/>
      <c r="FPZ2426" s="111"/>
      <c r="FQA2426" s="111"/>
      <c r="FQB2426" s="111"/>
      <c r="FQC2426" s="111"/>
      <c r="FQD2426" s="111"/>
      <c r="FQE2426" s="111"/>
      <c r="FQF2426" s="111"/>
      <c r="FQG2426" s="111"/>
      <c r="FQH2426" s="111"/>
      <c r="FQI2426" s="111"/>
      <c r="FQJ2426" s="111"/>
      <c r="FQK2426" s="111"/>
      <c r="FQL2426" s="111"/>
      <c r="FQM2426" s="111"/>
      <c r="FQN2426" s="111"/>
      <c r="FQO2426" s="111"/>
      <c r="FQP2426" s="111"/>
      <c r="FQQ2426" s="111"/>
      <c r="FQR2426" s="111"/>
      <c r="FQS2426" s="111"/>
      <c r="FQT2426" s="111"/>
      <c r="FQU2426" s="111"/>
      <c r="FQV2426" s="111"/>
      <c r="FQW2426" s="111"/>
      <c r="FQX2426" s="111"/>
      <c r="FQY2426" s="111"/>
      <c r="FQZ2426" s="111"/>
      <c r="FRA2426" s="111"/>
      <c r="FRB2426" s="111"/>
      <c r="FRC2426" s="111"/>
      <c r="FRD2426" s="111"/>
      <c r="FRE2426" s="111"/>
      <c r="FRF2426" s="111"/>
      <c r="FRG2426" s="111"/>
      <c r="FRH2426" s="111"/>
      <c r="FRI2426" s="111"/>
      <c r="FRJ2426" s="111"/>
      <c r="FRK2426" s="111"/>
      <c r="FRL2426" s="111"/>
      <c r="FRM2426" s="111"/>
      <c r="FRN2426" s="111"/>
      <c r="FRO2426" s="111"/>
      <c r="FRP2426" s="111"/>
      <c r="FRQ2426" s="111"/>
      <c r="FRR2426" s="111"/>
      <c r="FRS2426" s="111"/>
      <c r="FRT2426" s="111"/>
      <c r="FRU2426" s="111"/>
      <c r="FRV2426" s="111"/>
      <c r="FRW2426" s="111"/>
      <c r="FRX2426" s="111"/>
      <c r="FRY2426" s="111"/>
      <c r="FRZ2426" s="111"/>
      <c r="FSA2426" s="111"/>
      <c r="FSB2426" s="111"/>
      <c r="FSC2426" s="111"/>
      <c r="FSD2426" s="111"/>
      <c r="FSE2426" s="111"/>
      <c r="FSF2426" s="111"/>
      <c r="FSG2426" s="111"/>
      <c r="FSH2426" s="111"/>
      <c r="FSI2426" s="111"/>
      <c r="FSJ2426" s="111"/>
      <c r="FSK2426" s="111"/>
      <c r="FSL2426" s="111"/>
      <c r="FSM2426" s="111"/>
      <c r="FSN2426" s="111"/>
      <c r="FSO2426" s="111"/>
      <c r="FSP2426" s="111"/>
      <c r="FSQ2426" s="111"/>
      <c r="FSR2426" s="111"/>
      <c r="FSS2426" s="111"/>
      <c r="FST2426" s="111"/>
      <c r="FSU2426" s="111"/>
      <c r="FSV2426" s="111"/>
      <c r="FSW2426" s="111"/>
      <c r="FSX2426" s="111"/>
      <c r="FSY2426" s="111"/>
      <c r="FSZ2426" s="111"/>
      <c r="FTA2426" s="111"/>
      <c r="FTB2426" s="111"/>
      <c r="FTC2426" s="111"/>
      <c r="FTD2426" s="111"/>
      <c r="FTE2426" s="111"/>
      <c r="FTF2426" s="111"/>
      <c r="FTG2426" s="111"/>
      <c r="FTH2426" s="111"/>
      <c r="FTI2426" s="111"/>
      <c r="FTJ2426" s="111"/>
      <c r="FTK2426" s="111"/>
      <c r="FTL2426" s="111"/>
      <c r="FTM2426" s="111"/>
      <c r="FTN2426" s="111"/>
      <c r="FTO2426" s="111"/>
      <c r="FTP2426" s="111"/>
      <c r="FTQ2426" s="111"/>
      <c r="FTR2426" s="111"/>
      <c r="FTS2426" s="111"/>
      <c r="FTT2426" s="111"/>
      <c r="FTU2426" s="111"/>
      <c r="FTV2426" s="111"/>
      <c r="FTW2426" s="111"/>
      <c r="FTX2426" s="111"/>
      <c r="FTY2426" s="111"/>
      <c r="FTZ2426" s="111"/>
      <c r="FUA2426" s="111"/>
      <c r="FUB2426" s="111"/>
      <c r="FUC2426" s="111"/>
      <c r="FUD2426" s="111"/>
      <c r="FUE2426" s="111"/>
      <c r="FUF2426" s="111"/>
      <c r="FUG2426" s="111"/>
      <c r="FUH2426" s="111"/>
      <c r="FUI2426" s="111"/>
      <c r="FUJ2426" s="111"/>
      <c r="FUK2426" s="111"/>
      <c r="FUL2426" s="111"/>
      <c r="FUM2426" s="111"/>
      <c r="FUN2426" s="111"/>
      <c r="FUO2426" s="111"/>
      <c r="FUP2426" s="111"/>
      <c r="FUQ2426" s="111"/>
      <c r="FUR2426" s="111"/>
      <c r="FUS2426" s="111"/>
      <c r="FUT2426" s="111"/>
      <c r="FUU2426" s="111"/>
      <c r="FUV2426" s="111"/>
      <c r="FUW2426" s="111"/>
      <c r="FUX2426" s="111"/>
      <c r="FUY2426" s="111"/>
      <c r="FUZ2426" s="111"/>
      <c r="FVA2426" s="111"/>
      <c r="FVB2426" s="111"/>
      <c r="FVC2426" s="111"/>
      <c r="FVD2426" s="111"/>
      <c r="FVE2426" s="111"/>
      <c r="FVF2426" s="111"/>
      <c r="FVG2426" s="111"/>
      <c r="FVH2426" s="111"/>
      <c r="FVI2426" s="111"/>
      <c r="FVJ2426" s="111"/>
      <c r="FVK2426" s="111"/>
      <c r="FVL2426" s="111"/>
      <c r="FVM2426" s="111"/>
      <c r="FVN2426" s="111"/>
      <c r="FVO2426" s="111"/>
      <c r="FVP2426" s="111"/>
      <c r="FVQ2426" s="111"/>
      <c r="FVR2426" s="111"/>
      <c r="FVS2426" s="111"/>
      <c r="FVT2426" s="111"/>
      <c r="FVU2426" s="111"/>
      <c r="FVV2426" s="111"/>
      <c r="FVW2426" s="111"/>
      <c r="FVX2426" s="111"/>
      <c r="FVY2426" s="111"/>
      <c r="FVZ2426" s="111"/>
      <c r="FWA2426" s="111"/>
      <c r="FWB2426" s="111"/>
      <c r="FWC2426" s="111"/>
      <c r="FWD2426" s="111"/>
      <c r="FWE2426" s="111"/>
      <c r="FWF2426" s="111"/>
      <c r="FWG2426" s="111"/>
      <c r="FWH2426" s="111"/>
      <c r="FWI2426" s="111"/>
      <c r="FWJ2426" s="111"/>
      <c r="FWK2426" s="111"/>
      <c r="FWL2426" s="111"/>
      <c r="FWM2426" s="111"/>
      <c r="FWN2426" s="111"/>
      <c r="FWO2426" s="111"/>
      <c r="FWP2426" s="111"/>
      <c r="FWQ2426" s="111"/>
      <c r="FWR2426" s="111"/>
      <c r="FWS2426" s="111"/>
      <c r="FWT2426" s="111"/>
      <c r="FWU2426" s="111"/>
      <c r="FWV2426" s="111"/>
      <c r="FWW2426" s="111"/>
      <c r="FWX2426" s="111"/>
      <c r="FWY2426" s="111"/>
      <c r="FWZ2426" s="111"/>
      <c r="FXA2426" s="111"/>
      <c r="FXB2426" s="111"/>
      <c r="FXC2426" s="111"/>
      <c r="FXD2426" s="111"/>
      <c r="FXE2426" s="111"/>
      <c r="FXF2426" s="111"/>
      <c r="FXG2426" s="111"/>
      <c r="FXH2426" s="111"/>
      <c r="FXI2426" s="111"/>
      <c r="FXJ2426" s="111"/>
      <c r="FXK2426" s="111"/>
      <c r="FXL2426" s="111"/>
      <c r="FXM2426" s="111"/>
      <c r="FXN2426" s="111"/>
      <c r="FXO2426" s="111"/>
      <c r="FXP2426" s="111"/>
      <c r="FXQ2426" s="111"/>
      <c r="FXR2426" s="111"/>
      <c r="FXS2426" s="111"/>
      <c r="FXT2426" s="111"/>
      <c r="FXU2426" s="111"/>
      <c r="FXV2426" s="111"/>
      <c r="FXW2426" s="111"/>
      <c r="FXX2426" s="111"/>
      <c r="FXY2426" s="111"/>
      <c r="FXZ2426" s="111"/>
      <c r="FYA2426" s="111"/>
      <c r="FYB2426" s="111"/>
      <c r="FYC2426" s="111"/>
      <c r="FYD2426" s="111"/>
      <c r="FYE2426" s="111"/>
      <c r="FYF2426" s="111"/>
      <c r="FYG2426" s="111"/>
      <c r="FYH2426" s="111"/>
      <c r="FYI2426" s="111"/>
      <c r="FYJ2426" s="111"/>
      <c r="FYK2426" s="111"/>
      <c r="FYL2426" s="111"/>
      <c r="FYM2426" s="111"/>
      <c r="FYN2426" s="111"/>
      <c r="FYO2426" s="111"/>
      <c r="FYP2426" s="111"/>
      <c r="FYQ2426" s="111"/>
      <c r="FYR2426" s="111"/>
      <c r="FYS2426" s="111"/>
      <c r="FYT2426" s="111"/>
      <c r="FYU2426" s="111"/>
      <c r="FYV2426" s="111"/>
      <c r="FYW2426" s="111"/>
      <c r="FYX2426" s="111"/>
      <c r="FYY2426" s="111"/>
      <c r="FYZ2426" s="111"/>
      <c r="FZA2426" s="111"/>
      <c r="FZB2426" s="111"/>
      <c r="FZC2426" s="111"/>
      <c r="FZD2426" s="111"/>
      <c r="FZE2426" s="111"/>
      <c r="FZF2426" s="111"/>
      <c r="FZG2426" s="111"/>
      <c r="FZH2426" s="111"/>
      <c r="FZI2426" s="111"/>
      <c r="FZJ2426" s="111"/>
      <c r="FZK2426" s="111"/>
      <c r="FZL2426" s="111"/>
      <c r="FZM2426" s="111"/>
      <c r="FZN2426" s="111"/>
      <c r="FZO2426" s="111"/>
      <c r="FZP2426" s="111"/>
      <c r="FZQ2426" s="111"/>
      <c r="FZR2426" s="111"/>
      <c r="FZS2426" s="111"/>
      <c r="FZT2426" s="111"/>
      <c r="FZU2426" s="111"/>
      <c r="FZV2426" s="111"/>
      <c r="FZW2426" s="111"/>
      <c r="FZX2426" s="111"/>
      <c r="FZY2426" s="111"/>
      <c r="FZZ2426" s="111"/>
      <c r="GAA2426" s="111"/>
      <c r="GAB2426" s="111"/>
      <c r="GAC2426" s="111"/>
      <c r="GAD2426" s="111"/>
      <c r="GAE2426" s="111"/>
      <c r="GAF2426" s="111"/>
      <c r="GAG2426" s="111"/>
      <c r="GAH2426" s="111"/>
      <c r="GAI2426" s="111"/>
      <c r="GAJ2426" s="111"/>
      <c r="GAK2426" s="111"/>
      <c r="GAL2426" s="111"/>
      <c r="GAM2426" s="111"/>
      <c r="GAN2426" s="111"/>
      <c r="GAO2426" s="111"/>
      <c r="GAP2426" s="111"/>
      <c r="GAQ2426" s="111"/>
      <c r="GAR2426" s="111"/>
      <c r="GAS2426" s="111"/>
      <c r="GAT2426" s="111"/>
      <c r="GAU2426" s="111"/>
      <c r="GAV2426" s="111"/>
      <c r="GAW2426" s="111"/>
      <c r="GAX2426" s="111"/>
      <c r="GAY2426" s="111"/>
      <c r="GAZ2426" s="111"/>
      <c r="GBA2426" s="111"/>
      <c r="GBB2426" s="111"/>
      <c r="GBC2426" s="111"/>
      <c r="GBD2426" s="111"/>
      <c r="GBE2426" s="111"/>
      <c r="GBF2426" s="111"/>
      <c r="GBG2426" s="111"/>
      <c r="GBH2426" s="111"/>
      <c r="GBI2426" s="111"/>
      <c r="GBJ2426" s="111"/>
      <c r="GBK2426" s="111"/>
      <c r="GBL2426" s="111"/>
      <c r="GBM2426" s="111"/>
      <c r="GBN2426" s="111"/>
      <c r="GBO2426" s="111"/>
      <c r="GBP2426" s="111"/>
      <c r="GBQ2426" s="111"/>
      <c r="GBR2426" s="111"/>
      <c r="GBS2426" s="111"/>
      <c r="GBT2426" s="111"/>
      <c r="GBU2426" s="111"/>
      <c r="GBV2426" s="111"/>
      <c r="GBW2426" s="111"/>
      <c r="GBX2426" s="111"/>
      <c r="GBY2426" s="111"/>
      <c r="GBZ2426" s="111"/>
      <c r="GCA2426" s="111"/>
      <c r="GCB2426" s="111"/>
      <c r="GCC2426" s="111"/>
      <c r="GCD2426" s="111"/>
      <c r="GCE2426" s="111"/>
      <c r="GCF2426" s="111"/>
      <c r="GCG2426" s="111"/>
      <c r="GCH2426" s="111"/>
      <c r="GCI2426" s="111"/>
      <c r="GCJ2426" s="111"/>
      <c r="GCK2426" s="111"/>
      <c r="GCL2426" s="111"/>
      <c r="GCM2426" s="111"/>
      <c r="GCN2426" s="111"/>
      <c r="GCO2426" s="111"/>
      <c r="GCP2426" s="111"/>
      <c r="GCQ2426" s="111"/>
      <c r="GCR2426" s="111"/>
      <c r="GCS2426" s="111"/>
      <c r="GCT2426" s="111"/>
      <c r="GCU2426" s="111"/>
      <c r="GCV2426" s="111"/>
      <c r="GCW2426" s="111"/>
      <c r="GCX2426" s="111"/>
      <c r="GCY2426" s="111"/>
      <c r="GCZ2426" s="111"/>
      <c r="GDA2426" s="111"/>
      <c r="GDB2426" s="111"/>
      <c r="GDC2426" s="111"/>
      <c r="GDD2426" s="111"/>
      <c r="GDE2426" s="111"/>
      <c r="GDF2426" s="111"/>
      <c r="GDG2426" s="111"/>
      <c r="GDH2426" s="111"/>
      <c r="GDI2426" s="111"/>
      <c r="GDJ2426" s="111"/>
      <c r="GDK2426" s="111"/>
      <c r="GDL2426" s="111"/>
      <c r="GDM2426" s="111"/>
      <c r="GDN2426" s="111"/>
      <c r="GDO2426" s="111"/>
      <c r="GDP2426" s="111"/>
      <c r="GDQ2426" s="111"/>
      <c r="GDR2426" s="111"/>
      <c r="GDS2426" s="111"/>
      <c r="GDT2426" s="111"/>
      <c r="GDU2426" s="111"/>
      <c r="GDV2426" s="111"/>
      <c r="GDW2426" s="111"/>
      <c r="GDX2426" s="111"/>
      <c r="GDY2426" s="111"/>
      <c r="GDZ2426" s="111"/>
      <c r="GEA2426" s="111"/>
      <c r="GEB2426" s="111"/>
      <c r="GEC2426" s="111"/>
      <c r="GED2426" s="111"/>
      <c r="GEE2426" s="111"/>
      <c r="GEF2426" s="111"/>
      <c r="GEG2426" s="111"/>
      <c r="GEH2426" s="111"/>
      <c r="GEI2426" s="111"/>
      <c r="GEJ2426" s="111"/>
      <c r="GEK2426" s="111"/>
      <c r="GEL2426" s="111"/>
      <c r="GEM2426" s="111"/>
      <c r="GEN2426" s="111"/>
      <c r="GEO2426" s="111"/>
      <c r="GEP2426" s="111"/>
      <c r="GEQ2426" s="111"/>
      <c r="GER2426" s="111"/>
      <c r="GES2426" s="111"/>
      <c r="GET2426" s="111"/>
      <c r="GEU2426" s="111"/>
      <c r="GEV2426" s="111"/>
      <c r="GEW2426" s="111"/>
      <c r="GEX2426" s="111"/>
      <c r="GEY2426" s="111"/>
      <c r="GEZ2426" s="111"/>
      <c r="GFA2426" s="111"/>
      <c r="GFB2426" s="111"/>
      <c r="GFC2426" s="111"/>
      <c r="GFD2426" s="111"/>
      <c r="GFE2426" s="111"/>
      <c r="GFF2426" s="111"/>
      <c r="GFG2426" s="111"/>
      <c r="GFH2426" s="111"/>
      <c r="GFI2426" s="111"/>
      <c r="GFJ2426" s="111"/>
      <c r="GFK2426" s="111"/>
      <c r="GFL2426" s="111"/>
      <c r="GFM2426" s="111"/>
      <c r="GFN2426" s="111"/>
      <c r="GFO2426" s="111"/>
      <c r="GFP2426" s="111"/>
      <c r="GFQ2426" s="111"/>
      <c r="GFR2426" s="111"/>
      <c r="GFS2426" s="111"/>
      <c r="GFT2426" s="111"/>
      <c r="GFU2426" s="111"/>
      <c r="GFV2426" s="111"/>
      <c r="GFW2426" s="111"/>
      <c r="GFX2426" s="111"/>
      <c r="GFY2426" s="111"/>
      <c r="GFZ2426" s="111"/>
      <c r="GGA2426" s="111"/>
      <c r="GGB2426" s="111"/>
      <c r="GGC2426" s="111"/>
      <c r="GGD2426" s="111"/>
      <c r="GGE2426" s="111"/>
      <c r="GGF2426" s="111"/>
      <c r="GGG2426" s="111"/>
      <c r="GGH2426" s="111"/>
      <c r="GGI2426" s="111"/>
      <c r="GGJ2426" s="111"/>
      <c r="GGK2426" s="111"/>
      <c r="GGL2426" s="111"/>
      <c r="GGM2426" s="111"/>
      <c r="GGN2426" s="111"/>
      <c r="GGO2426" s="111"/>
      <c r="GGP2426" s="111"/>
      <c r="GGQ2426" s="111"/>
      <c r="GGR2426" s="111"/>
      <c r="GGS2426" s="111"/>
      <c r="GGT2426" s="111"/>
      <c r="GGU2426" s="111"/>
      <c r="GGV2426" s="111"/>
      <c r="GGW2426" s="111"/>
      <c r="GGX2426" s="111"/>
      <c r="GGY2426" s="111"/>
      <c r="GGZ2426" s="111"/>
      <c r="GHA2426" s="111"/>
      <c r="GHB2426" s="111"/>
      <c r="GHC2426" s="111"/>
      <c r="GHD2426" s="111"/>
      <c r="GHE2426" s="111"/>
      <c r="GHF2426" s="111"/>
      <c r="GHG2426" s="111"/>
      <c r="GHH2426" s="111"/>
      <c r="GHI2426" s="111"/>
      <c r="GHJ2426" s="111"/>
      <c r="GHK2426" s="111"/>
      <c r="GHL2426" s="111"/>
      <c r="GHM2426" s="111"/>
      <c r="GHN2426" s="111"/>
      <c r="GHO2426" s="111"/>
      <c r="GHP2426" s="111"/>
      <c r="GHQ2426" s="111"/>
      <c r="GHR2426" s="111"/>
      <c r="GHS2426" s="111"/>
      <c r="GHT2426" s="111"/>
      <c r="GHU2426" s="111"/>
      <c r="GHV2426" s="111"/>
      <c r="GHW2426" s="111"/>
      <c r="GHX2426" s="111"/>
      <c r="GHY2426" s="111"/>
      <c r="GHZ2426" s="111"/>
      <c r="GIA2426" s="111"/>
      <c r="GIB2426" s="111"/>
      <c r="GIC2426" s="111"/>
      <c r="GID2426" s="111"/>
      <c r="GIE2426" s="111"/>
      <c r="GIF2426" s="111"/>
      <c r="GIG2426" s="111"/>
      <c r="GIH2426" s="111"/>
      <c r="GII2426" s="111"/>
      <c r="GIJ2426" s="111"/>
      <c r="GIK2426" s="111"/>
      <c r="GIL2426" s="111"/>
      <c r="GIM2426" s="111"/>
      <c r="GIN2426" s="111"/>
      <c r="GIO2426" s="111"/>
      <c r="GIP2426" s="111"/>
      <c r="GIQ2426" s="111"/>
      <c r="GIR2426" s="111"/>
      <c r="GIS2426" s="111"/>
      <c r="GIT2426" s="111"/>
      <c r="GIU2426" s="111"/>
      <c r="GIV2426" s="111"/>
      <c r="GIW2426" s="111"/>
      <c r="GIX2426" s="111"/>
      <c r="GIY2426" s="111"/>
      <c r="GIZ2426" s="111"/>
      <c r="GJA2426" s="111"/>
      <c r="GJB2426" s="111"/>
      <c r="GJC2426" s="111"/>
      <c r="GJD2426" s="111"/>
      <c r="GJE2426" s="111"/>
      <c r="GJF2426" s="111"/>
      <c r="GJG2426" s="111"/>
      <c r="GJH2426" s="111"/>
      <c r="GJI2426" s="111"/>
      <c r="GJJ2426" s="111"/>
      <c r="GJK2426" s="111"/>
      <c r="GJL2426" s="111"/>
      <c r="GJM2426" s="111"/>
      <c r="GJN2426" s="111"/>
      <c r="GJO2426" s="111"/>
      <c r="GJP2426" s="111"/>
      <c r="GJQ2426" s="111"/>
      <c r="GJR2426" s="111"/>
      <c r="GJS2426" s="111"/>
      <c r="GJT2426" s="111"/>
      <c r="GJU2426" s="111"/>
      <c r="GJV2426" s="111"/>
      <c r="GJW2426" s="111"/>
      <c r="GJX2426" s="111"/>
      <c r="GJY2426" s="111"/>
      <c r="GJZ2426" s="111"/>
      <c r="GKA2426" s="111"/>
      <c r="GKB2426" s="111"/>
      <c r="GKC2426" s="111"/>
      <c r="GKD2426" s="111"/>
      <c r="GKE2426" s="111"/>
      <c r="GKF2426" s="111"/>
      <c r="GKG2426" s="111"/>
      <c r="GKH2426" s="111"/>
      <c r="GKI2426" s="111"/>
      <c r="GKJ2426" s="111"/>
      <c r="GKK2426" s="111"/>
      <c r="GKL2426" s="111"/>
      <c r="GKM2426" s="111"/>
      <c r="GKN2426" s="111"/>
      <c r="GKO2426" s="111"/>
      <c r="GKP2426" s="111"/>
      <c r="GKQ2426" s="111"/>
      <c r="GKR2426" s="111"/>
      <c r="GKS2426" s="111"/>
      <c r="GKT2426" s="111"/>
      <c r="GKU2426" s="111"/>
      <c r="GKV2426" s="111"/>
      <c r="GKW2426" s="111"/>
      <c r="GKX2426" s="111"/>
      <c r="GKY2426" s="111"/>
      <c r="GKZ2426" s="111"/>
      <c r="GLA2426" s="111"/>
      <c r="GLB2426" s="111"/>
      <c r="GLC2426" s="111"/>
      <c r="GLD2426" s="111"/>
      <c r="GLE2426" s="111"/>
      <c r="GLF2426" s="111"/>
      <c r="GLG2426" s="111"/>
      <c r="GLH2426" s="111"/>
      <c r="GLI2426" s="111"/>
      <c r="GLJ2426" s="111"/>
      <c r="GLK2426" s="111"/>
      <c r="GLL2426" s="111"/>
      <c r="GLM2426" s="111"/>
      <c r="GLN2426" s="111"/>
      <c r="GLO2426" s="111"/>
      <c r="GLP2426" s="111"/>
      <c r="GLQ2426" s="111"/>
      <c r="GLR2426" s="111"/>
      <c r="GLS2426" s="111"/>
      <c r="GLT2426" s="111"/>
      <c r="GLU2426" s="111"/>
      <c r="GLV2426" s="111"/>
      <c r="GLW2426" s="111"/>
      <c r="GLX2426" s="111"/>
      <c r="GLY2426" s="111"/>
      <c r="GLZ2426" s="111"/>
      <c r="GMA2426" s="111"/>
      <c r="GMB2426" s="111"/>
      <c r="GMC2426" s="111"/>
      <c r="GMD2426" s="111"/>
      <c r="GME2426" s="111"/>
      <c r="GMF2426" s="111"/>
      <c r="GMG2426" s="111"/>
      <c r="GMH2426" s="111"/>
      <c r="GMI2426" s="111"/>
      <c r="GMJ2426" s="111"/>
      <c r="GMK2426" s="111"/>
      <c r="GML2426" s="111"/>
      <c r="GMM2426" s="111"/>
      <c r="GMN2426" s="111"/>
      <c r="GMO2426" s="111"/>
      <c r="GMP2426" s="111"/>
      <c r="GMQ2426" s="111"/>
      <c r="GMR2426" s="111"/>
      <c r="GMS2426" s="111"/>
      <c r="GMT2426" s="111"/>
      <c r="GMU2426" s="111"/>
      <c r="GMV2426" s="111"/>
      <c r="GMW2426" s="111"/>
      <c r="GMX2426" s="111"/>
      <c r="GMY2426" s="111"/>
      <c r="GMZ2426" s="111"/>
      <c r="GNA2426" s="111"/>
      <c r="GNB2426" s="111"/>
      <c r="GNC2426" s="111"/>
      <c r="GND2426" s="111"/>
      <c r="GNE2426" s="111"/>
      <c r="GNF2426" s="111"/>
      <c r="GNG2426" s="111"/>
      <c r="GNH2426" s="111"/>
      <c r="GNI2426" s="111"/>
      <c r="GNJ2426" s="111"/>
      <c r="GNK2426" s="111"/>
      <c r="GNL2426" s="111"/>
      <c r="GNM2426" s="111"/>
      <c r="GNN2426" s="111"/>
      <c r="GNO2426" s="111"/>
      <c r="GNP2426" s="111"/>
      <c r="GNQ2426" s="111"/>
      <c r="GNR2426" s="111"/>
      <c r="GNS2426" s="111"/>
      <c r="GNT2426" s="111"/>
      <c r="GNU2426" s="111"/>
      <c r="GNV2426" s="111"/>
      <c r="GNW2426" s="111"/>
      <c r="GNX2426" s="111"/>
      <c r="GNY2426" s="111"/>
      <c r="GNZ2426" s="111"/>
      <c r="GOA2426" s="111"/>
      <c r="GOB2426" s="111"/>
      <c r="GOC2426" s="111"/>
      <c r="GOD2426" s="111"/>
      <c r="GOE2426" s="111"/>
      <c r="GOF2426" s="111"/>
      <c r="GOG2426" s="111"/>
      <c r="GOH2426" s="111"/>
      <c r="GOI2426" s="111"/>
      <c r="GOJ2426" s="111"/>
      <c r="GOK2426" s="111"/>
      <c r="GOL2426" s="111"/>
      <c r="GOM2426" s="111"/>
      <c r="GON2426" s="111"/>
      <c r="GOO2426" s="111"/>
      <c r="GOP2426" s="111"/>
      <c r="GOQ2426" s="111"/>
      <c r="GOR2426" s="111"/>
      <c r="GOS2426" s="111"/>
      <c r="GOT2426" s="111"/>
      <c r="GOU2426" s="111"/>
      <c r="GOV2426" s="111"/>
      <c r="GOW2426" s="111"/>
      <c r="GOX2426" s="111"/>
      <c r="GOY2426" s="111"/>
      <c r="GOZ2426" s="111"/>
      <c r="GPA2426" s="111"/>
      <c r="GPB2426" s="111"/>
      <c r="GPC2426" s="111"/>
      <c r="GPD2426" s="111"/>
      <c r="GPE2426" s="111"/>
      <c r="GPF2426" s="111"/>
      <c r="GPG2426" s="111"/>
      <c r="GPH2426" s="111"/>
      <c r="GPI2426" s="111"/>
      <c r="GPJ2426" s="111"/>
      <c r="GPK2426" s="111"/>
      <c r="GPL2426" s="111"/>
      <c r="GPM2426" s="111"/>
      <c r="GPN2426" s="111"/>
      <c r="GPO2426" s="111"/>
      <c r="GPP2426" s="111"/>
      <c r="GPQ2426" s="111"/>
      <c r="GPR2426" s="111"/>
      <c r="GPS2426" s="111"/>
      <c r="GPT2426" s="111"/>
      <c r="GPU2426" s="111"/>
      <c r="GPV2426" s="111"/>
      <c r="GPW2426" s="111"/>
      <c r="GPX2426" s="111"/>
      <c r="GPY2426" s="111"/>
      <c r="GPZ2426" s="111"/>
      <c r="GQA2426" s="111"/>
      <c r="GQB2426" s="111"/>
      <c r="GQC2426" s="111"/>
      <c r="GQD2426" s="111"/>
      <c r="GQE2426" s="111"/>
      <c r="GQF2426" s="111"/>
      <c r="GQG2426" s="111"/>
      <c r="GQH2426" s="111"/>
      <c r="GQI2426" s="111"/>
      <c r="GQJ2426" s="111"/>
      <c r="GQK2426" s="111"/>
      <c r="GQL2426" s="111"/>
      <c r="GQM2426" s="111"/>
      <c r="GQN2426" s="111"/>
      <c r="GQO2426" s="111"/>
      <c r="GQP2426" s="111"/>
      <c r="GQQ2426" s="111"/>
      <c r="GQR2426" s="111"/>
      <c r="GQS2426" s="111"/>
      <c r="GQT2426" s="111"/>
      <c r="GQU2426" s="111"/>
      <c r="GQV2426" s="111"/>
      <c r="GQW2426" s="111"/>
      <c r="GQX2426" s="111"/>
      <c r="GQY2426" s="111"/>
      <c r="GQZ2426" s="111"/>
      <c r="GRA2426" s="111"/>
      <c r="GRB2426" s="111"/>
      <c r="GRC2426" s="111"/>
      <c r="GRD2426" s="111"/>
      <c r="GRE2426" s="111"/>
      <c r="GRF2426" s="111"/>
      <c r="GRG2426" s="111"/>
      <c r="GRH2426" s="111"/>
      <c r="GRI2426" s="111"/>
      <c r="GRJ2426" s="111"/>
      <c r="GRK2426" s="111"/>
      <c r="GRL2426" s="111"/>
      <c r="GRM2426" s="111"/>
      <c r="GRN2426" s="111"/>
      <c r="GRO2426" s="111"/>
      <c r="GRP2426" s="111"/>
      <c r="GRQ2426" s="111"/>
      <c r="GRR2426" s="111"/>
      <c r="GRS2426" s="111"/>
      <c r="GRT2426" s="111"/>
      <c r="GRU2426" s="111"/>
      <c r="GRV2426" s="111"/>
      <c r="GRW2426" s="111"/>
      <c r="GRX2426" s="111"/>
      <c r="GRY2426" s="111"/>
      <c r="GRZ2426" s="111"/>
      <c r="GSA2426" s="111"/>
      <c r="GSB2426" s="111"/>
      <c r="GSC2426" s="111"/>
      <c r="GSD2426" s="111"/>
      <c r="GSE2426" s="111"/>
      <c r="GSF2426" s="111"/>
      <c r="GSG2426" s="111"/>
      <c r="GSH2426" s="111"/>
      <c r="GSI2426" s="111"/>
      <c r="GSJ2426" s="111"/>
      <c r="GSK2426" s="111"/>
      <c r="GSL2426" s="111"/>
      <c r="GSM2426" s="111"/>
      <c r="GSN2426" s="111"/>
      <c r="GSO2426" s="111"/>
      <c r="GSP2426" s="111"/>
      <c r="GSQ2426" s="111"/>
      <c r="GSR2426" s="111"/>
      <c r="GSS2426" s="111"/>
      <c r="GST2426" s="111"/>
      <c r="GSU2426" s="111"/>
      <c r="GSV2426" s="111"/>
      <c r="GSW2426" s="111"/>
      <c r="GSX2426" s="111"/>
      <c r="GSY2426" s="111"/>
      <c r="GSZ2426" s="111"/>
      <c r="GTA2426" s="111"/>
      <c r="GTB2426" s="111"/>
      <c r="GTC2426" s="111"/>
      <c r="GTD2426" s="111"/>
      <c r="GTE2426" s="111"/>
      <c r="GTF2426" s="111"/>
      <c r="GTG2426" s="111"/>
      <c r="GTH2426" s="111"/>
      <c r="GTI2426" s="111"/>
      <c r="GTJ2426" s="111"/>
      <c r="GTK2426" s="111"/>
      <c r="GTL2426" s="111"/>
      <c r="GTM2426" s="111"/>
      <c r="GTN2426" s="111"/>
      <c r="GTO2426" s="111"/>
      <c r="GTP2426" s="111"/>
      <c r="GTQ2426" s="111"/>
      <c r="GTR2426" s="111"/>
      <c r="GTS2426" s="111"/>
      <c r="GTT2426" s="111"/>
      <c r="GTU2426" s="111"/>
      <c r="GTV2426" s="111"/>
      <c r="GTW2426" s="111"/>
      <c r="GTX2426" s="111"/>
      <c r="GTY2426" s="111"/>
      <c r="GTZ2426" s="111"/>
      <c r="GUA2426" s="111"/>
      <c r="GUB2426" s="111"/>
      <c r="GUC2426" s="111"/>
      <c r="GUD2426" s="111"/>
      <c r="GUE2426" s="111"/>
      <c r="GUF2426" s="111"/>
      <c r="GUG2426" s="111"/>
      <c r="GUH2426" s="111"/>
      <c r="GUI2426" s="111"/>
      <c r="GUJ2426" s="111"/>
      <c r="GUK2426" s="111"/>
      <c r="GUL2426" s="111"/>
      <c r="GUM2426" s="111"/>
      <c r="GUN2426" s="111"/>
      <c r="GUO2426" s="111"/>
      <c r="GUP2426" s="111"/>
      <c r="GUQ2426" s="111"/>
      <c r="GUR2426" s="111"/>
      <c r="GUS2426" s="111"/>
      <c r="GUT2426" s="111"/>
      <c r="GUU2426" s="111"/>
      <c r="GUV2426" s="111"/>
      <c r="GUW2426" s="111"/>
      <c r="GUX2426" s="111"/>
      <c r="GUY2426" s="111"/>
      <c r="GUZ2426" s="111"/>
      <c r="GVA2426" s="111"/>
      <c r="GVB2426" s="111"/>
      <c r="GVC2426" s="111"/>
      <c r="GVD2426" s="111"/>
      <c r="GVE2426" s="111"/>
      <c r="GVF2426" s="111"/>
      <c r="GVG2426" s="111"/>
      <c r="GVH2426" s="111"/>
      <c r="GVI2426" s="111"/>
      <c r="GVJ2426" s="111"/>
      <c r="GVK2426" s="111"/>
      <c r="GVL2426" s="111"/>
      <c r="GVM2426" s="111"/>
      <c r="GVN2426" s="111"/>
      <c r="GVO2426" s="111"/>
      <c r="GVP2426" s="111"/>
      <c r="GVQ2426" s="111"/>
      <c r="GVR2426" s="111"/>
      <c r="GVS2426" s="111"/>
      <c r="GVT2426" s="111"/>
      <c r="GVU2426" s="111"/>
      <c r="GVV2426" s="111"/>
      <c r="GVW2426" s="111"/>
      <c r="GVX2426" s="111"/>
      <c r="GVY2426" s="111"/>
      <c r="GVZ2426" s="111"/>
      <c r="GWA2426" s="111"/>
      <c r="GWB2426" s="111"/>
      <c r="GWC2426" s="111"/>
      <c r="GWD2426" s="111"/>
      <c r="GWE2426" s="111"/>
      <c r="GWF2426" s="111"/>
      <c r="GWG2426" s="111"/>
      <c r="GWH2426" s="111"/>
      <c r="GWI2426" s="111"/>
      <c r="GWJ2426" s="111"/>
      <c r="GWK2426" s="111"/>
      <c r="GWL2426" s="111"/>
      <c r="GWM2426" s="111"/>
      <c r="GWN2426" s="111"/>
      <c r="GWO2426" s="111"/>
      <c r="GWP2426" s="111"/>
      <c r="GWQ2426" s="111"/>
      <c r="GWR2426" s="111"/>
      <c r="GWS2426" s="111"/>
      <c r="GWT2426" s="111"/>
      <c r="GWU2426" s="111"/>
      <c r="GWV2426" s="111"/>
      <c r="GWW2426" s="111"/>
      <c r="GWX2426" s="111"/>
      <c r="GWY2426" s="111"/>
      <c r="GWZ2426" s="111"/>
      <c r="GXA2426" s="111"/>
      <c r="GXB2426" s="111"/>
      <c r="GXC2426" s="111"/>
      <c r="GXD2426" s="111"/>
      <c r="GXE2426" s="111"/>
      <c r="GXF2426" s="111"/>
      <c r="GXG2426" s="111"/>
      <c r="GXH2426" s="111"/>
      <c r="GXI2426" s="111"/>
      <c r="GXJ2426" s="111"/>
      <c r="GXK2426" s="111"/>
      <c r="GXL2426" s="111"/>
      <c r="GXM2426" s="111"/>
      <c r="GXN2426" s="111"/>
      <c r="GXO2426" s="111"/>
      <c r="GXP2426" s="111"/>
      <c r="GXQ2426" s="111"/>
      <c r="GXR2426" s="111"/>
      <c r="GXS2426" s="111"/>
      <c r="GXT2426" s="111"/>
      <c r="GXU2426" s="111"/>
      <c r="GXV2426" s="111"/>
      <c r="GXW2426" s="111"/>
      <c r="GXX2426" s="111"/>
      <c r="GXY2426" s="111"/>
      <c r="GXZ2426" s="111"/>
      <c r="GYA2426" s="111"/>
      <c r="GYB2426" s="111"/>
      <c r="GYC2426" s="111"/>
      <c r="GYD2426" s="111"/>
      <c r="GYE2426" s="111"/>
      <c r="GYF2426" s="111"/>
      <c r="GYG2426" s="111"/>
      <c r="GYH2426" s="111"/>
      <c r="GYI2426" s="111"/>
      <c r="GYJ2426" s="111"/>
      <c r="GYK2426" s="111"/>
      <c r="GYL2426" s="111"/>
      <c r="GYM2426" s="111"/>
      <c r="GYN2426" s="111"/>
      <c r="GYO2426" s="111"/>
      <c r="GYP2426" s="111"/>
      <c r="GYQ2426" s="111"/>
      <c r="GYR2426" s="111"/>
      <c r="GYS2426" s="111"/>
      <c r="GYT2426" s="111"/>
      <c r="GYU2426" s="111"/>
      <c r="GYV2426" s="111"/>
      <c r="GYW2426" s="111"/>
      <c r="GYX2426" s="111"/>
      <c r="GYY2426" s="111"/>
      <c r="GYZ2426" s="111"/>
      <c r="GZA2426" s="111"/>
      <c r="GZB2426" s="111"/>
      <c r="GZC2426" s="111"/>
      <c r="GZD2426" s="111"/>
      <c r="GZE2426" s="111"/>
      <c r="GZF2426" s="111"/>
      <c r="GZG2426" s="111"/>
      <c r="GZH2426" s="111"/>
      <c r="GZI2426" s="111"/>
      <c r="GZJ2426" s="111"/>
      <c r="GZK2426" s="111"/>
      <c r="GZL2426" s="111"/>
      <c r="GZM2426" s="111"/>
      <c r="GZN2426" s="111"/>
      <c r="GZO2426" s="111"/>
      <c r="GZP2426" s="111"/>
      <c r="GZQ2426" s="111"/>
      <c r="GZR2426" s="111"/>
      <c r="GZS2426" s="111"/>
      <c r="GZT2426" s="111"/>
      <c r="GZU2426" s="111"/>
      <c r="GZV2426" s="111"/>
      <c r="GZW2426" s="111"/>
      <c r="GZX2426" s="111"/>
      <c r="GZY2426" s="111"/>
      <c r="GZZ2426" s="111"/>
      <c r="HAA2426" s="111"/>
      <c r="HAB2426" s="111"/>
      <c r="HAC2426" s="111"/>
      <c r="HAD2426" s="111"/>
      <c r="HAE2426" s="111"/>
      <c r="HAF2426" s="111"/>
      <c r="HAG2426" s="111"/>
      <c r="HAH2426" s="111"/>
      <c r="HAI2426" s="111"/>
      <c r="HAJ2426" s="111"/>
      <c r="HAK2426" s="111"/>
      <c r="HAL2426" s="111"/>
      <c r="HAM2426" s="111"/>
      <c r="HAN2426" s="111"/>
      <c r="HAO2426" s="111"/>
      <c r="HAP2426" s="111"/>
      <c r="HAQ2426" s="111"/>
      <c r="HAR2426" s="111"/>
      <c r="HAS2426" s="111"/>
      <c r="HAT2426" s="111"/>
      <c r="HAU2426" s="111"/>
      <c r="HAV2426" s="111"/>
      <c r="HAW2426" s="111"/>
      <c r="HAX2426" s="111"/>
      <c r="HAY2426" s="111"/>
      <c r="HAZ2426" s="111"/>
      <c r="HBA2426" s="111"/>
      <c r="HBB2426" s="111"/>
      <c r="HBC2426" s="111"/>
      <c r="HBD2426" s="111"/>
      <c r="HBE2426" s="111"/>
      <c r="HBF2426" s="111"/>
      <c r="HBG2426" s="111"/>
      <c r="HBH2426" s="111"/>
      <c r="HBI2426" s="111"/>
      <c r="HBJ2426" s="111"/>
      <c r="HBK2426" s="111"/>
      <c r="HBL2426" s="111"/>
      <c r="HBM2426" s="111"/>
      <c r="HBN2426" s="111"/>
      <c r="HBO2426" s="111"/>
      <c r="HBP2426" s="111"/>
      <c r="HBQ2426" s="111"/>
      <c r="HBR2426" s="111"/>
      <c r="HBS2426" s="111"/>
      <c r="HBT2426" s="111"/>
      <c r="HBU2426" s="111"/>
      <c r="HBV2426" s="111"/>
      <c r="HBW2426" s="111"/>
      <c r="HBX2426" s="111"/>
      <c r="HBY2426" s="111"/>
      <c r="HBZ2426" s="111"/>
      <c r="HCA2426" s="111"/>
      <c r="HCB2426" s="111"/>
      <c r="HCC2426" s="111"/>
      <c r="HCD2426" s="111"/>
      <c r="HCE2426" s="111"/>
      <c r="HCF2426" s="111"/>
      <c r="HCG2426" s="111"/>
      <c r="HCH2426" s="111"/>
      <c r="HCI2426" s="111"/>
      <c r="HCJ2426" s="111"/>
      <c r="HCK2426" s="111"/>
      <c r="HCL2426" s="111"/>
      <c r="HCM2426" s="111"/>
      <c r="HCN2426" s="111"/>
      <c r="HCO2426" s="111"/>
      <c r="HCP2426" s="111"/>
      <c r="HCQ2426" s="111"/>
      <c r="HCR2426" s="111"/>
      <c r="HCS2426" s="111"/>
      <c r="HCT2426" s="111"/>
      <c r="HCU2426" s="111"/>
      <c r="HCV2426" s="111"/>
      <c r="HCW2426" s="111"/>
      <c r="HCX2426" s="111"/>
      <c r="HCY2426" s="111"/>
      <c r="HCZ2426" s="111"/>
      <c r="HDA2426" s="111"/>
      <c r="HDB2426" s="111"/>
      <c r="HDC2426" s="111"/>
      <c r="HDD2426" s="111"/>
      <c r="HDE2426" s="111"/>
      <c r="HDF2426" s="111"/>
      <c r="HDG2426" s="111"/>
      <c r="HDH2426" s="111"/>
      <c r="HDI2426" s="111"/>
      <c r="HDJ2426" s="111"/>
      <c r="HDK2426" s="111"/>
      <c r="HDL2426" s="111"/>
      <c r="HDM2426" s="111"/>
      <c r="HDN2426" s="111"/>
      <c r="HDO2426" s="111"/>
      <c r="HDP2426" s="111"/>
      <c r="HDQ2426" s="111"/>
      <c r="HDR2426" s="111"/>
      <c r="HDS2426" s="111"/>
      <c r="HDT2426" s="111"/>
      <c r="HDU2426" s="111"/>
      <c r="HDV2426" s="111"/>
      <c r="HDW2426" s="111"/>
      <c r="HDX2426" s="111"/>
      <c r="HDY2426" s="111"/>
      <c r="HDZ2426" s="111"/>
      <c r="HEA2426" s="111"/>
      <c r="HEB2426" s="111"/>
      <c r="HEC2426" s="111"/>
      <c r="HED2426" s="111"/>
      <c r="HEE2426" s="111"/>
      <c r="HEF2426" s="111"/>
      <c r="HEG2426" s="111"/>
      <c r="HEH2426" s="111"/>
      <c r="HEI2426" s="111"/>
      <c r="HEJ2426" s="111"/>
      <c r="HEK2426" s="111"/>
      <c r="HEL2426" s="111"/>
      <c r="HEM2426" s="111"/>
      <c r="HEN2426" s="111"/>
      <c r="HEO2426" s="111"/>
      <c r="HEP2426" s="111"/>
      <c r="HEQ2426" s="111"/>
      <c r="HER2426" s="111"/>
      <c r="HES2426" s="111"/>
      <c r="HET2426" s="111"/>
      <c r="HEU2426" s="111"/>
      <c r="HEV2426" s="111"/>
      <c r="HEW2426" s="111"/>
      <c r="HEX2426" s="111"/>
      <c r="HEY2426" s="111"/>
      <c r="HEZ2426" s="111"/>
      <c r="HFA2426" s="111"/>
      <c r="HFB2426" s="111"/>
      <c r="HFC2426" s="111"/>
      <c r="HFD2426" s="111"/>
      <c r="HFE2426" s="111"/>
      <c r="HFF2426" s="111"/>
      <c r="HFG2426" s="111"/>
      <c r="HFH2426" s="111"/>
      <c r="HFI2426" s="111"/>
      <c r="HFJ2426" s="111"/>
      <c r="HFK2426" s="111"/>
      <c r="HFL2426" s="111"/>
      <c r="HFM2426" s="111"/>
      <c r="HFN2426" s="111"/>
      <c r="HFO2426" s="111"/>
      <c r="HFP2426" s="111"/>
      <c r="HFQ2426" s="111"/>
      <c r="HFR2426" s="111"/>
      <c r="HFS2426" s="111"/>
      <c r="HFT2426" s="111"/>
      <c r="HFU2426" s="111"/>
      <c r="HFV2426" s="111"/>
      <c r="HFW2426" s="111"/>
      <c r="HFX2426" s="111"/>
      <c r="HFY2426" s="111"/>
      <c r="HFZ2426" s="111"/>
      <c r="HGA2426" s="111"/>
      <c r="HGB2426" s="111"/>
      <c r="HGC2426" s="111"/>
      <c r="HGD2426" s="111"/>
      <c r="HGE2426" s="111"/>
      <c r="HGF2426" s="111"/>
      <c r="HGG2426" s="111"/>
      <c r="HGH2426" s="111"/>
      <c r="HGI2426" s="111"/>
      <c r="HGJ2426" s="111"/>
      <c r="HGK2426" s="111"/>
      <c r="HGL2426" s="111"/>
      <c r="HGM2426" s="111"/>
      <c r="HGN2426" s="111"/>
      <c r="HGO2426" s="111"/>
      <c r="HGP2426" s="111"/>
      <c r="HGQ2426" s="111"/>
      <c r="HGR2426" s="111"/>
      <c r="HGS2426" s="111"/>
      <c r="HGT2426" s="111"/>
      <c r="HGU2426" s="111"/>
      <c r="HGV2426" s="111"/>
      <c r="HGW2426" s="111"/>
      <c r="HGX2426" s="111"/>
      <c r="HGY2426" s="111"/>
      <c r="HGZ2426" s="111"/>
      <c r="HHA2426" s="111"/>
      <c r="HHB2426" s="111"/>
      <c r="HHC2426" s="111"/>
      <c r="HHD2426" s="111"/>
      <c r="HHE2426" s="111"/>
      <c r="HHF2426" s="111"/>
      <c r="HHG2426" s="111"/>
      <c r="HHH2426" s="111"/>
      <c r="HHI2426" s="111"/>
      <c r="HHJ2426" s="111"/>
      <c r="HHK2426" s="111"/>
      <c r="HHL2426" s="111"/>
      <c r="HHM2426" s="111"/>
      <c r="HHN2426" s="111"/>
      <c r="HHO2426" s="111"/>
      <c r="HHP2426" s="111"/>
      <c r="HHQ2426" s="111"/>
      <c r="HHR2426" s="111"/>
      <c r="HHS2426" s="111"/>
      <c r="HHT2426" s="111"/>
      <c r="HHU2426" s="111"/>
      <c r="HHV2426" s="111"/>
      <c r="HHW2426" s="111"/>
      <c r="HHX2426" s="111"/>
      <c r="HHY2426" s="111"/>
      <c r="HHZ2426" s="111"/>
      <c r="HIA2426" s="111"/>
      <c r="HIB2426" s="111"/>
      <c r="HIC2426" s="111"/>
      <c r="HID2426" s="111"/>
      <c r="HIE2426" s="111"/>
      <c r="HIF2426" s="111"/>
      <c r="HIG2426" s="111"/>
      <c r="HIH2426" s="111"/>
      <c r="HII2426" s="111"/>
      <c r="HIJ2426" s="111"/>
      <c r="HIK2426" s="111"/>
      <c r="HIL2426" s="111"/>
      <c r="HIM2426" s="111"/>
      <c r="HIN2426" s="111"/>
      <c r="HIO2426" s="111"/>
      <c r="HIP2426" s="111"/>
      <c r="HIQ2426" s="111"/>
      <c r="HIR2426" s="111"/>
      <c r="HIS2426" s="111"/>
      <c r="HIT2426" s="111"/>
      <c r="HIU2426" s="111"/>
      <c r="HIV2426" s="111"/>
      <c r="HIW2426" s="111"/>
      <c r="HIX2426" s="111"/>
      <c r="HIY2426" s="111"/>
      <c r="HIZ2426" s="111"/>
      <c r="HJA2426" s="111"/>
      <c r="HJB2426" s="111"/>
      <c r="HJC2426" s="111"/>
      <c r="HJD2426" s="111"/>
      <c r="HJE2426" s="111"/>
      <c r="HJF2426" s="111"/>
      <c r="HJG2426" s="111"/>
      <c r="HJH2426" s="111"/>
      <c r="HJI2426" s="111"/>
      <c r="HJJ2426" s="111"/>
      <c r="HJK2426" s="111"/>
      <c r="HJL2426" s="111"/>
      <c r="HJM2426" s="111"/>
      <c r="HJN2426" s="111"/>
      <c r="HJO2426" s="111"/>
      <c r="HJP2426" s="111"/>
      <c r="HJQ2426" s="111"/>
      <c r="HJR2426" s="111"/>
      <c r="HJS2426" s="111"/>
      <c r="HJT2426" s="111"/>
      <c r="HJU2426" s="111"/>
      <c r="HJV2426" s="111"/>
      <c r="HJW2426" s="111"/>
      <c r="HJX2426" s="111"/>
      <c r="HJY2426" s="111"/>
      <c r="HJZ2426" s="111"/>
      <c r="HKA2426" s="111"/>
      <c r="HKB2426" s="111"/>
      <c r="HKC2426" s="111"/>
      <c r="HKD2426" s="111"/>
      <c r="HKE2426" s="111"/>
      <c r="HKF2426" s="111"/>
      <c r="HKG2426" s="111"/>
      <c r="HKH2426" s="111"/>
      <c r="HKI2426" s="111"/>
      <c r="HKJ2426" s="111"/>
      <c r="HKK2426" s="111"/>
      <c r="HKL2426" s="111"/>
      <c r="HKM2426" s="111"/>
      <c r="HKN2426" s="111"/>
      <c r="HKO2426" s="111"/>
      <c r="HKP2426" s="111"/>
      <c r="HKQ2426" s="111"/>
      <c r="HKR2426" s="111"/>
      <c r="HKS2426" s="111"/>
      <c r="HKT2426" s="111"/>
      <c r="HKU2426" s="111"/>
      <c r="HKV2426" s="111"/>
      <c r="HKW2426" s="111"/>
      <c r="HKX2426" s="111"/>
      <c r="HKY2426" s="111"/>
      <c r="HKZ2426" s="111"/>
      <c r="HLA2426" s="111"/>
      <c r="HLB2426" s="111"/>
      <c r="HLC2426" s="111"/>
      <c r="HLD2426" s="111"/>
      <c r="HLE2426" s="111"/>
      <c r="HLF2426" s="111"/>
      <c r="HLG2426" s="111"/>
      <c r="HLH2426" s="111"/>
      <c r="HLI2426" s="111"/>
      <c r="HLJ2426" s="111"/>
      <c r="HLK2426" s="111"/>
      <c r="HLL2426" s="111"/>
      <c r="HLM2426" s="111"/>
      <c r="HLN2426" s="111"/>
      <c r="HLO2426" s="111"/>
      <c r="HLP2426" s="111"/>
      <c r="HLQ2426" s="111"/>
      <c r="HLR2426" s="111"/>
      <c r="HLS2426" s="111"/>
      <c r="HLT2426" s="111"/>
      <c r="HLU2426" s="111"/>
      <c r="HLV2426" s="111"/>
      <c r="HLW2426" s="111"/>
      <c r="HLX2426" s="111"/>
      <c r="HLY2426" s="111"/>
      <c r="HLZ2426" s="111"/>
      <c r="HMA2426" s="111"/>
      <c r="HMB2426" s="111"/>
      <c r="HMC2426" s="111"/>
      <c r="HMD2426" s="111"/>
      <c r="HME2426" s="111"/>
      <c r="HMF2426" s="111"/>
      <c r="HMG2426" s="111"/>
      <c r="HMH2426" s="111"/>
      <c r="HMI2426" s="111"/>
      <c r="HMJ2426" s="111"/>
      <c r="HMK2426" s="111"/>
      <c r="HML2426" s="111"/>
      <c r="HMM2426" s="111"/>
      <c r="HMN2426" s="111"/>
      <c r="HMO2426" s="111"/>
      <c r="HMP2426" s="111"/>
      <c r="HMQ2426" s="111"/>
      <c r="HMR2426" s="111"/>
      <c r="HMS2426" s="111"/>
      <c r="HMT2426" s="111"/>
      <c r="HMU2426" s="111"/>
      <c r="HMV2426" s="111"/>
      <c r="HMW2426" s="111"/>
      <c r="HMX2426" s="111"/>
      <c r="HMY2426" s="111"/>
      <c r="HMZ2426" s="111"/>
      <c r="HNA2426" s="111"/>
      <c r="HNB2426" s="111"/>
      <c r="HNC2426" s="111"/>
      <c r="HND2426" s="111"/>
      <c r="HNE2426" s="111"/>
      <c r="HNF2426" s="111"/>
      <c r="HNG2426" s="111"/>
      <c r="HNH2426" s="111"/>
      <c r="HNI2426" s="111"/>
      <c r="HNJ2426" s="111"/>
      <c r="HNK2426" s="111"/>
      <c r="HNL2426" s="111"/>
      <c r="HNM2426" s="111"/>
      <c r="HNN2426" s="111"/>
      <c r="HNO2426" s="111"/>
      <c r="HNP2426" s="111"/>
      <c r="HNQ2426" s="111"/>
      <c r="HNR2426" s="111"/>
      <c r="HNS2426" s="111"/>
      <c r="HNT2426" s="111"/>
      <c r="HNU2426" s="111"/>
      <c r="HNV2426" s="111"/>
      <c r="HNW2426" s="111"/>
      <c r="HNX2426" s="111"/>
      <c r="HNY2426" s="111"/>
      <c r="HNZ2426" s="111"/>
      <c r="HOA2426" s="111"/>
      <c r="HOB2426" s="111"/>
      <c r="HOC2426" s="111"/>
      <c r="HOD2426" s="111"/>
      <c r="HOE2426" s="111"/>
      <c r="HOF2426" s="111"/>
      <c r="HOG2426" s="111"/>
      <c r="HOH2426" s="111"/>
      <c r="HOI2426" s="111"/>
      <c r="HOJ2426" s="111"/>
      <c r="HOK2426" s="111"/>
      <c r="HOL2426" s="111"/>
      <c r="HOM2426" s="111"/>
      <c r="HON2426" s="111"/>
      <c r="HOO2426" s="111"/>
      <c r="HOP2426" s="111"/>
      <c r="HOQ2426" s="111"/>
      <c r="HOR2426" s="111"/>
      <c r="HOS2426" s="111"/>
      <c r="HOT2426" s="111"/>
      <c r="HOU2426" s="111"/>
      <c r="HOV2426" s="111"/>
      <c r="HOW2426" s="111"/>
      <c r="HOX2426" s="111"/>
      <c r="HOY2426" s="111"/>
      <c r="HOZ2426" s="111"/>
      <c r="HPA2426" s="111"/>
      <c r="HPB2426" s="111"/>
      <c r="HPC2426" s="111"/>
      <c r="HPD2426" s="111"/>
      <c r="HPE2426" s="111"/>
      <c r="HPF2426" s="111"/>
      <c r="HPG2426" s="111"/>
      <c r="HPH2426" s="111"/>
      <c r="HPI2426" s="111"/>
      <c r="HPJ2426" s="111"/>
      <c r="HPK2426" s="111"/>
      <c r="HPL2426" s="111"/>
      <c r="HPM2426" s="111"/>
      <c r="HPN2426" s="111"/>
      <c r="HPO2426" s="111"/>
      <c r="HPP2426" s="111"/>
      <c r="HPQ2426" s="111"/>
      <c r="HPR2426" s="111"/>
      <c r="HPS2426" s="111"/>
      <c r="HPT2426" s="111"/>
      <c r="HPU2426" s="111"/>
      <c r="HPV2426" s="111"/>
      <c r="HPW2426" s="111"/>
      <c r="HPX2426" s="111"/>
      <c r="HPY2426" s="111"/>
      <c r="HPZ2426" s="111"/>
      <c r="HQA2426" s="111"/>
      <c r="HQB2426" s="111"/>
      <c r="HQC2426" s="111"/>
      <c r="HQD2426" s="111"/>
      <c r="HQE2426" s="111"/>
      <c r="HQF2426" s="111"/>
      <c r="HQG2426" s="111"/>
      <c r="HQH2426" s="111"/>
      <c r="HQI2426" s="111"/>
      <c r="HQJ2426" s="111"/>
      <c r="HQK2426" s="111"/>
      <c r="HQL2426" s="111"/>
      <c r="HQM2426" s="111"/>
      <c r="HQN2426" s="111"/>
      <c r="HQO2426" s="111"/>
      <c r="HQP2426" s="111"/>
      <c r="HQQ2426" s="111"/>
      <c r="HQR2426" s="111"/>
      <c r="HQS2426" s="111"/>
      <c r="HQT2426" s="111"/>
      <c r="HQU2426" s="111"/>
      <c r="HQV2426" s="111"/>
      <c r="HQW2426" s="111"/>
      <c r="HQX2426" s="111"/>
      <c r="HQY2426" s="111"/>
      <c r="HQZ2426" s="111"/>
      <c r="HRA2426" s="111"/>
      <c r="HRB2426" s="111"/>
      <c r="HRC2426" s="111"/>
      <c r="HRD2426" s="111"/>
      <c r="HRE2426" s="111"/>
      <c r="HRF2426" s="111"/>
      <c r="HRG2426" s="111"/>
      <c r="HRH2426" s="111"/>
      <c r="HRI2426" s="111"/>
      <c r="HRJ2426" s="111"/>
      <c r="HRK2426" s="111"/>
      <c r="HRL2426" s="111"/>
      <c r="HRM2426" s="111"/>
      <c r="HRN2426" s="111"/>
      <c r="HRO2426" s="111"/>
      <c r="HRP2426" s="111"/>
      <c r="HRQ2426" s="111"/>
      <c r="HRR2426" s="111"/>
      <c r="HRS2426" s="111"/>
      <c r="HRT2426" s="111"/>
      <c r="HRU2426" s="111"/>
      <c r="HRV2426" s="111"/>
      <c r="HRW2426" s="111"/>
      <c r="HRX2426" s="111"/>
      <c r="HRY2426" s="111"/>
      <c r="HRZ2426" s="111"/>
      <c r="HSA2426" s="111"/>
      <c r="HSB2426" s="111"/>
      <c r="HSC2426" s="111"/>
      <c r="HSD2426" s="111"/>
      <c r="HSE2426" s="111"/>
      <c r="HSF2426" s="111"/>
      <c r="HSG2426" s="111"/>
      <c r="HSH2426" s="111"/>
      <c r="HSI2426" s="111"/>
      <c r="HSJ2426" s="111"/>
      <c r="HSK2426" s="111"/>
      <c r="HSL2426" s="111"/>
      <c r="HSM2426" s="111"/>
      <c r="HSN2426" s="111"/>
      <c r="HSO2426" s="111"/>
      <c r="HSP2426" s="111"/>
      <c r="HSQ2426" s="111"/>
      <c r="HSR2426" s="111"/>
      <c r="HSS2426" s="111"/>
      <c r="HST2426" s="111"/>
      <c r="HSU2426" s="111"/>
      <c r="HSV2426" s="111"/>
      <c r="HSW2426" s="111"/>
      <c r="HSX2426" s="111"/>
      <c r="HSY2426" s="111"/>
      <c r="HSZ2426" s="111"/>
      <c r="HTA2426" s="111"/>
      <c r="HTB2426" s="111"/>
      <c r="HTC2426" s="111"/>
      <c r="HTD2426" s="111"/>
      <c r="HTE2426" s="111"/>
      <c r="HTF2426" s="111"/>
      <c r="HTG2426" s="111"/>
      <c r="HTH2426" s="111"/>
      <c r="HTI2426" s="111"/>
      <c r="HTJ2426" s="111"/>
      <c r="HTK2426" s="111"/>
      <c r="HTL2426" s="111"/>
      <c r="HTM2426" s="111"/>
      <c r="HTN2426" s="111"/>
      <c r="HTO2426" s="111"/>
      <c r="HTP2426" s="111"/>
      <c r="HTQ2426" s="111"/>
      <c r="HTR2426" s="111"/>
      <c r="HTS2426" s="111"/>
      <c r="HTT2426" s="111"/>
      <c r="HTU2426" s="111"/>
      <c r="HTV2426" s="111"/>
      <c r="HTW2426" s="111"/>
      <c r="HTX2426" s="111"/>
      <c r="HTY2426" s="111"/>
      <c r="HTZ2426" s="111"/>
      <c r="HUA2426" s="111"/>
      <c r="HUB2426" s="111"/>
      <c r="HUC2426" s="111"/>
      <c r="HUD2426" s="111"/>
      <c r="HUE2426" s="111"/>
      <c r="HUF2426" s="111"/>
      <c r="HUG2426" s="111"/>
      <c r="HUH2426" s="111"/>
      <c r="HUI2426" s="111"/>
      <c r="HUJ2426" s="111"/>
      <c r="HUK2426" s="111"/>
      <c r="HUL2426" s="111"/>
      <c r="HUM2426" s="111"/>
      <c r="HUN2426" s="111"/>
      <c r="HUO2426" s="111"/>
      <c r="HUP2426" s="111"/>
      <c r="HUQ2426" s="111"/>
      <c r="HUR2426" s="111"/>
      <c r="HUS2426" s="111"/>
      <c r="HUT2426" s="111"/>
      <c r="HUU2426" s="111"/>
      <c r="HUV2426" s="111"/>
      <c r="HUW2426" s="111"/>
      <c r="HUX2426" s="111"/>
      <c r="HUY2426" s="111"/>
      <c r="HUZ2426" s="111"/>
      <c r="HVA2426" s="111"/>
      <c r="HVB2426" s="111"/>
      <c r="HVC2426" s="111"/>
      <c r="HVD2426" s="111"/>
      <c r="HVE2426" s="111"/>
      <c r="HVF2426" s="111"/>
      <c r="HVG2426" s="111"/>
      <c r="HVH2426" s="111"/>
      <c r="HVI2426" s="111"/>
      <c r="HVJ2426" s="111"/>
      <c r="HVK2426" s="111"/>
      <c r="HVL2426" s="111"/>
      <c r="HVM2426" s="111"/>
      <c r="HVN2426" s="111"/>
      <c r="HVO2426" s="111"/>
      <c r="HVP2426" s="111"/>
      <c r="HVQ2426" s="111"/>
      <c r="HVR2426" s="111"/>
      <c r="HVS2426" s="111"/>
      <c r="HVT2426" s="111"/>
      <c r="HVU2426" s="111"/>
      <c r="HVV2426" s="111"/>
      <c r="HVW2426" s="111"/>
      <c r="HVX2426" s="111"/>
      <c r="HVY2426" s="111"/>
      <c r="HVZ2426" s="111"/>
      <c r="HWA2426" s="111"/>
      <c r="HWB2426" s="111"/>
      <c r="HWC2426" s="111"/>
      <c r="HWD2426" s="111"/>
      <c r="HWE2426" s="111"/>
      <c r="HWF2426" s="111"/>
      <c r="HWG2426" s="111"/>
      <c r="HWH2426" s="111"/>
      <c r="HWI2426" s="111"/>
      <c r="HWJ2426" s="111"/>
      <c r="HWK2426" s="111"/>
      <c r="HWL2426" s="111"/>
      <c r="HWM2426" s="111"/>
      <c r="HWN2426" s="111"/>
      <c r="HWO2426" s="111"/>
      <c r="HWP2426" s="111"/>
      <c r="HWQ2426" s="111"/>
      <c r="HWR2426" s="111"/>
      <c r="HWS2426" s="111"/>
      <c r="HWT2426" s="111"/>
      <c r="HWU2426" s="111"/>
      <c r="HWV2426" s="111"/>
      <c r="HWW2426" s="111"/>
      <c r="HWX2426" s="111"/>
      <c r="HWY2426" s="111"/>
      <c r="HWZ2426" s="111"/>
      <c r="HXA2426" s="111"/>
      <c r="HXB2426" s="111"/>
      <c r="HXC2426" s="111"/>
      <c r="HXD2426" s="111"/>
      <c r="HXE2426" s="111"/>
      <c r="HXF2426" s="111"/>
      <c r="HXG2426" s="111"/>
      <c r="HXH2426" s="111"/>
      <c r="HXI2426" s="111"/>
      <c r="HXJ2426" s="111"/>
      <c r="HXK2426" s="111"/>
      <c r="HXL2426" s="111"/>
      <c r="HXM2426" s="111"/>
      <c r="HXN2426" s="111"/>
      <c r="HXO2426" s="111"/>
      <c r="HXP2426" s="111"/>
      <c r="HXQ2426" s="111"/>
      <c r="HXR2426" s="111"/>
      <c r="HXS2426" s="111"/>
      <c r="HXT2426" s="111"/>
      <c r="HXU2426" s="111"/>
      <c r="HXV2426" s="111"/>
      <c r="HXW2426" s="111"/>
      <c r="HXX2426" s="111"/>
      <c r="HXY2426" s="111"/>
      <c r="HXZ2426" s="111"/>
      <c r="HYA2426" s="111"/>
      <c r="HYB2426" s="111"/>
      <c r="HYC2426" s="111"/>
      <c r="HYD2426" s="111"/>
      <c r="HYE2426" s="111"/>
      <c r="HYF2426" s="111"/>
      <c r="HYG2426" s="111"/>
      <c r="HYH2426" s="111"/>
      <c r="HYI2426" s="111"/>
      <c r="HYJ2426" s="111"/>
      <c r="HYK2426" s="111"/>
      <c r="HYL2426" s="111"/>
      <c r="HYM2426" s="111"/>
      <c r="HYN2426" s="111"/>
      <c r="HYO2426" s="111"/>
      <c r="HYP2426" s="111"/>
      <c r="HYQ2426" s="111"/>
      <c r="HYR2426" s="111"/>
      <c r="HYS2426" s="111"/>
      <c r="HYT2426" s="111"/>
      <c r="HYU2426" s="111"/>
      <c r="HYV2426" s="111"/>
      <c r="HYW2426" s="111"/>
      <c r="HYX2426" s="111"/>
      <c r="HYY2426" s="111"/>
      <c r="HYZ2426" s="111"/>
      <c r="HZA2426" s="111"/>
      <c r="HZB2426" s="111"/>
      <c r="HZC2426" s="111"/>
      <c r="HZD2426" s="111"/>
      <c r="HZE2426" s="111"/>
      <c r="HZF2426" s="111"/>
      <c r="HZG2426" s="111"/>
      <c r="HZH2426" s="111"/>
      <c r="HZI2426" s="111"/>
      <c r="HZJ2426" s="111"/>
      <c r="HZK2426" s="111"/>
      <c r="HZL2426" s="111"/>
      <c r="HZM2426" s="111"/>
      <c r="HZN2426" s="111"/>
      <c r="HZO2426" s="111"/>
      <c r="HZP2426" s="111"/>
      <c r="HZQ2426" s="111"/>
      <c r="HZR2426" s="111"/>
      <c r="HZS2426" s="111"/>
      <c r="HZT2426" s="111"/>
      <c r="HZU2426" s="111"/>
      <c r="HZV2426" s="111"/>
      <c r="HZW2426" s="111"/>
      <c r="HZX2426" s="111"/>
      <c r="HZY2426" s="111"/>
      <c r="HZZ2426" s="111"/>
      <c r="IAA2426" s="111"/>
      <c r="IAB2426" s="111"/>
      <c r="IAC2426" s="111"/>
      <c r="IAD2426" s="111"/>
      <c r="IAE2426" s="111"/>
      <c r="IAF2426" s="111"/>
      <c r="IAG2426" s="111"/>
      <c r="IAH2426" s="111"/>
      <c r="IAI2426" s="111"/>
      <c r="IAJ2426" s="111"/>
      <c r="IAK2426" s="111"/>
      <c r="IAL2426" s="111"/>
      <c r="IAM2426" s="111"/>
      <c r="IAN2426" s="111"/>
      <c r="IAO2426" s="111"/>
      <c r="IAP2426" s="111"/>
      <c r="IAQ2426" s="111"/>
      <c r="IAR2426" s="111"/>
      <c r="IAS2426" s="111"/>
      <c r="IAT2426" s="111"/>
      <c r="IAU2426" s="111"/>
      <c r="IAV2426" s="111"/>
      <c r="IAW2426" s="111"/>
      <c r="IAX2426" s="111"/>
      <c r="IAY2426" s="111"/>
      <c r="IAZ2426" s="111"/>
      <c r="IBA2426" s="111"/>
      <c r="IBB2426" s="111"/>
      <c r="IBC2426" s="111"/>
      <c r="IBD2426" s="111"/>
      <c r="IBE2426" s="111"/>
      <c r="IBF2426" s="111"/>
      <c r="IBG2426" s="111"/>
      <c r="IBH2426" s="111"/>
      <c r="IBI2426" s="111"/>
      <c r="IBJ2426" s="111"/>
      <c r="IBK2426" s="111"/>
      <c r="IBL2426" s="111"/>
      <c r="IBM2426" s="111"/>
      <c r="IBN2426" s="111"/>
      <c r="IBO2426" s="111"/>
      <c r="IBP2426" s="111"/>
      <c r="IBQ2426" s="111"/>
      <c r="IBR2426" s="111"/>
      <c r="IBS2426" s="111"/>
      <c r="IBT2426" s="111"/>
      <c r="IBU2426" s="111"/>
      <c r="IBV2426" s="111"/>
      <c r="IBW2426" s="111"/>
      <c r="IBX2426" s="111"/>
      <c r="IBY2426" s="111"/>
      <c r="IBZ2426" s="111"/>
      <c r="ICA2426" s="111"/>
      <c r="ICB2426" s="111"/>
      <c r="ICC2426" s="111"/>
      <c r="ICD2426" s="111"/>
      <c r="ICE2426" s="111"/>
      <c r="ICF2426" s="111"/>
      <c r="ICG2426" s="111"/>
      <c r="ICH2426" s="111"/>
      <c r="ICI2426" s="111"/>
      <c r="ICJ2426" s="111"/>
      <c r="ICK2426" s="111"/>
      <c r="ICL2426" s="111"/>
      <c r="ICM2426" s="111"/>
      <c r="ICN2426" s="111"/>
      <c r="ICO2426" s="111"/>
      <c r="ICP2426" s="111"/>
      <c r="ICQ2426" s="111"/>
      <c r="ICR2426" s="111"/>
      <c r="ICS2426" s="111"/>
      <c r="ICT2426" s="111"/>
      <c r="ICU2426" s="111"/>
      <c r="ICV2426" s="111"/>
      <c r="ICW2426" s="111"/>
      <c r="ICX2426" s="111"/>
      <c r="ICY2426" s="111"/>
      <c r="ICZ2426" s="111"/>
      <c r="IDA2426" s="111"/>
      <c r="IDB2426" s="111"/>
      <c r="IDC2426" s="111"/>
      <c r="IDD2426" s="111"/>
      <c r="IDE2426" s="111"/>
      <c r="IDF2426" s="111"/>
      <c r="IDG2426" s="111"/>
      <c r="IDH2426" s="111"/>
      <c r="IDI2426" s="111"/>
      <c r="IDJ2426" s="111"/>
      <c r="IDK2426" s="111"/>
      <c r="IDL2426" s="111"/>
      <c r="IDM2426" s="111"/>
      <c r="IDN2426" s="111"/>
      <c r="IDO2426" s="111"/>
      <c r="IDP2426" s="111"/>
      <c r="IDQ2426" s="111"/>
      <c r="IDR2426" s="111"/>
      <c r="IDS2426" s="111"/>
      <c r="IDT2426" s="111"/>
      <c r="IDU2426" s="111"/>
      <c r="IDV2426" s="111"/>
      <c r="IDW2426" s="111"/>
      <c r="IDX2426" s="111"/>
      <c r="IDY2426" s="111"/>
      <c r="IDZ2426" s="111"/>
      <c r="IEA2426" s="111"/>
      <c r="IEB2426" s="111"/>
      <c r="IEC2426" s="111"/>
      <c r="IED2426" s="111"/>
      <c r="IEE2426" s="111"/>
      <c r="IEF2426" s="111"/>
      <c r="IEG2426" s="111"/>
      <c r="IEH2426" s="111"/>
      <c r="IEI2426" s="111"/>
      <c r="IEJ2426" s="111"/>
      <c r="IEK2426" s="111"/>
      <c r="IEL2426" s="111"/>
      <c r="IEM2426" s="111"/>
      <c r="IEN2426" s="111"/>
      <c r="IEO2426" s="111"/>
      <c r="IEP2426" s="111"/>
      <c r="IEQ2426" s="111"/>
      <c r="IER2426" s="111"/>
      <c r="IES2426" s="111"/>
      <c r="IET2426" s="111"/>
      <c r="IEU2426" s="111"/>
      <c r="IEV2426" s="111"/>
      <c r="IEW2426" s="111"/>
      <c r="IEX2426" s="111"/>
      <c r="IEY2426" s="111"/>
      <c r="IEZ2426" s="111"/>
      <c r="IFA2426" s="111"/>
      <c r="IFB2426" s="111"/>
      <c r="IFC2426" s="111"/>
      <c r="IFD2426" s="111"/>
      <c r="IFE2426" s="111"/>
      <c r="IFF2426" s="111"/>
      <c r="IFG2426" s="111"/>
      <c r="IFH2426" s="111"/>
      <c r="IFI2426" s="111"/>
      <c r="IFJ2426" s="111"/>
      <c r="IFK2426" s="111"/>
      <c r="IFL2426" s="111"/>
      <c r="IFM2426" s="111"/>
      <c r="IFN2426" s="111"/>
      <c r="IFO2426" s="111"/>
      <c r="IFP2426" s="111"/>
      <c r="IFQ2426" s="111"/>
      <c r="IFR2426" s="111"/>
      <c r="IFS2426" s="111"/>
      <c r="IFT2426" s="111"/>
      <c r="IFU2426" s="111"/>
      <c r="IFV2426" s="111"/>
      <c r="IFW2426" s="111"/>
      <c r="IFX2426" s="111"/>
      <c r="IFY2426" s="111"/>
      <c r="IFZ2426" s="111"/>
      <c r="IGA2426" s="111"/>
      <c r="IGB2426" s="111"/>
      <c r="IGC2426" s="111"/>
      <c r="IGD2426" s="111"/>
      <c r="IGE2426" s="111"/>
      <c r="IGF2426" s="111"/>
      <c r="IGG2426" s="111"/>
      <c r="IGH2426" s="111"/>
      <c r="IGI2426" s="111"/>
      <c r="IGJ2426" s="111"/>
      <c r="IGK2426" s="111"/>
      <c r="IGL2426" s="111"/>
      <c r="IGM2426" s="111"/>
      <c r="IGN2426" s="111"/>
      <c r="IGO2426" s="111"/>
      <c r="IGP2426" s="111"/>
      <c r="IGQ2426" s="111"/>
      <c r="IGR2426" s="111"/>
      <c r="IGS2426" s="111"/>
      <c r="IGT2426" s="111"/>
      <c r="IGU2426" s="111"/>
      <c r="IGV2426" s="111"/>
      <c r="IGW2426" s="111"/>
      <c r="IGX2426" s="111"/>
      <c r="IGY2426" s="111"/>
      <c r="IGZ2426" s="111"/>
      <c r="IHA2426" s="111"/>
      <c r="IHB2426" s="111"/>
      <c r="IHC2426" s="111"/>
      <c r="IHD2426" s="111"/>
      <c r="IHE2426" s="111"/>
      <c r="IHF2426" s="111"/>
      <c r="IHG2426" s="111"/>
      <c r="IHH2426" s="111"/>
      <c r="IHI2426" s="111"/>
      <c r="IHJ2426" s="111"/>
      <c r="IHK2426" s="111"/>
      <c r="IHL2426" s="111"/>
      <c r="IHM2426" s="111"/>
      <c r="IHN2426" s="111"/>
      <c r="IHO2426" s="111"/>
      <c r="IHP2426" s="111"/>
      <c r="IHQ2426" s="111"/>
      <c r="IHR2426" s="111"/>
      <c r="IHS2426" s="111"/>
      <c r="IHT2426" s="111"/>
      <c r="IHU2426" s="111"/>
      <c r="IHV2426" s="111"/>
      <c r="IHW2426" s="111"/>
      <c r="IHX2426" s="111"/>
      <c r="IHY2426" s="111"/>
      <c r="IHZ2426" s="111"/>
      <c r="IIA2426" s="111"/>
      <c r="IIB2426" s="111"/>
      <c r="IIC2426" s="111"/>
      <c r="IID2426" s="111"/>
      <c r="IIE2426" s="111"/>
      <c r="IIF2426" s="111"/>
      <c r="IIG2426" s="111"/>
      <c r="IIH2426" s="111"/>
      <c r="III2426" s="111"/>
      <c r="IIJ2426" s="111"/>
      <c r="IIK2426" s="111"/>
      <c r="IIL2426" s="111"/>
      <c r="IIM2426" s="111"/>
      <c r="IIN2426" s="111"/>
      <c r="IIO2426" s="111"/>
      <c r="IIP2426" s="111"/>
      <c r="IIQ2426" s="111"/>
      <c r="IIR2426" s="111"/>
      <c r="IIS2426" s="111"/>
      <c r="IIT2426" s="111"/>
      <c r="IIU2426" s="111"/>
      <c r="IIV2426" s="111"/>
      <c r="IIW2426" s="111"/>
      <c r="IIX2426" s="111"/>
      <c r="IIY2426" s="111"/>
      <c r="IIZ2426" s="111"/>
      <c r="IJA2426" s="111"/>
      <c r="IJB2426" s="111"/>
      <c r="IJC2426" s="111"/>
      <c r="IJD2426" s="111"/>
      <c r="IJE2426" s="111"/>
      <c r="IJF2426" s="111"/>
      <c r="IJG2426" s="111"/>
      <c r="IJH2426" s="111"/>
      <c r="IJI2426" s="111"/>
      <c r="IJJ2426" s="111"/>
      <c r="IJK2426" s="111"/>
      <c r="IJL2426" s="111"/>
      <c r="IJM2426" s="111"/>
      <c r="IJN2426" s="111"/>
      <c r="IJO2426" s="111"/>
      <c r="IJP2426" s="111"/>
      <c r="IJQ2426" s="111"/>
      <c r="IJR2426" s="111"/>
      <c r="IJS2426" s="111"/>
      <c r="IJT2426" s="111"/>
      <c r="IJU2426" s="111"/>
      <c r="IJV2426" s="111"/>
      <c r="IJW2426" s="111"/>
      <c r="IJX2426" s="111"/>
      <c r="IJY2426" s="111"/>
      <c r="IJZ2426" s="111"/>
      <c r="IKA2426" s="111"/>
      <c r="IKB2426" s="111"/>
      <c r="IKC2426" s="111"/>
      <c r="IKD2426" s="111"/>
      <c r="IKE2426" s="111"/>
      <c r="IKF2426" s="111"/>
      <c r="IKG2426" s="111"/>
      <c r="IKH2426" s="111"/>
      <c r="IKI2426" s="111"/>
      <c r="IKJ2426" s="111"/>
      <c r="IKK2426" s="111"/>
      <c r="IKL2426" s="111"/>
      <c r="IKM2426" s="111"/>
      <c r="IKN2426" s="111"/>
      <c r="IKO2426" s="111"/>
      <c r="IKP2426" s="111"/>
      <c r="IKQ2426" s="111"/>
      <c r="IKR2426" s="111"/>
      <c r="IKS2426" s="111"/>
      <c r="IKT2426" s="111"/>
      <c r="IKU2426" s="111"/>
      <c r="IKV2426" s="111"/>
      <c r="IKW2426" s="111"/>
      <c r="IKX2426" s="111"/>
      <c r="IKY2426" s="111"/>
      <c r="IKZ2426" s="111"/>
      <c r="ILA2426" s="111"/>
      <c r="ILB2426" s="111"/>
      <c r="ILC2426" s="111"/>
      <c r="ILD2426" s="111"/>
      <c r="ILE2426" s="111"/>
      <c r="ILF2426" s="111"/>
      <c r="ILG2426" s="111"/>
      <c r="ILH2426" s="111"/>
      <c r="ILI2426" s="111"/>
      <c r="ILJ2426" s="111"/>
      <c r="ILK2426" s="111"/>
      <c r="ILL2426" s="111"/>
      <c r="ILM2426" s="111"/>
      <c r="ILN2426" s="111"/>
      <c r="ILO2426" s="111"/>
      <c r="ILP2426" s="111"/>
      <c r="ILQ2426" s="111"/>
      <c r="ILR2426" s="111"/>
      <c r="ILS2426" s="111"/>
      <c r="ILT2426" s="111"/>
      <c r="ILU2426" s="111"/>
      <c r="ILV2426" s="111"/>
      <c r="ILW2426" s="111"/>
      <c r="ILX2426" s="111"/>
      <c r="ILY2426" s="111"/>
      <c r="ILZ2426" s="111"/>
      <c r="IMA2426" s="111"/>
      <c r="IMB2426" s="111"/>
      <c r="IMC2426" s="111"/>
      <c r="IMD2426" s="111"/>
      <c r="IME2426" s="111"/>
      <c r="IMF2426" s="111"/>
      <c r="IMG2426" s="111"/>
      <c r="IMH2426" s="111"/>
      <c r="IMI2426" s="111"/>
      <c r="IMJ2426" s="111"/>
      <c r="IMK2426" s="111"/>
      <c r="IML2426" s="111"/>
      <c r="IMM2426" s="111"/>
      <c r="IMN2426" s="111"/>
      <c r="IMO2426" s="111"/>
      <c r="IMP2426" s="111"/>
      <c r="IMQ2426" s="111"/>
      <c r="IMR2426" s="111"/>
      <c r="IMS2426" s="111"/>
      <c r="IMT2426" s="111"/>
      <c r="IMU2426" s="111"/>
      <c r="IMV2426" s="111"/>
      <c r="IMW2426" s="111"/>
      <c r="IMX2426" s="111"/>
      <c r="IMY2426" s="111"/>
      <c r="IMZ2426" s="111"/>
      <c r="INA2426" s="111"/>
      <c r="INB2426" s="111"/>
      <c r="INC2426" s="111"/>
      <c r="IND2426" s="111"/>
      <c r="INE2426" s="111"/>
      <c r="INF2426" s="111"/>
      <c r="ING2426" s="111"/>
      <c r="INH2426" s="111"/>
      <c r="INI2426" s="111"/>
      <c r="INJ2426" s="111"/>
      <c r="INK2426" s="111"/>
      <c r="INL2426" s="111"/>
      <c r="INM2426" s="111"/>
      <c r="INN2426" s="111"/>
      <c r="INO2426" s="111"/>
      <c r="INP2426" s="111"/>
      <c r="INQ2426" s="111"/>
      <c r="INR2426" s="111"/>
      <c r="INS2426" s="111"/>
      <c r="INT2426" s="111"/>
      <c r="INU2426" s="111"/>
      <c r="INV2426" s="111"/>
      <c r="INW2426" s="111"/>
      <c r="INX2426" s="111"/>
      <c r="INY2426" s="111"/>
      <c r="INZ2426" s="111"/>
      <c r="IOA2426" s="111"/>
      <c r="IOB2426" s="111"/>
      <c r="IOC2426" s="111"/>
      <c r="IOD2426" s="111"/>
      <c r="IOE2426" s="111"/>
      <c r="IOF2426" s="111"/>
      <c r="IOG2426" s="111"/>
      <c r="IOH2426" s="111"/>
      <c r="IOI2426" s="111"/>
      <c r="IOJ2426" s="111"/>
      <c r="IOK2426" s="111"/>
      <c r="IOL2426" s="111"/>
      <c r="IOM2426" s="111"/>
      <c r="ION2426" s="111"/>
      <c r="IOO2426" s="111"/>
      <c r="IOP2426" s="111"/>
      <c r="IOQ2426" s="111"/>
      <c r="IOR2426" s="111"/>
      <c r="IOS2426" s="111"/>
      <c r="IOT2426" s="111"/>
      <c r="IOU2426" s="111"/>
      <c r="IOV2426" s="111"/>
      <c r="IOW2426" s="111"/>
      <c r="IOX2426" s="111"/>
      <c r="IOY2426" s="111"/>
      <c r="IOZ2426" s="111"/>
      <c r="IPA2426" s="111"/>
      <c r="IPB2426" s="111"/>
      <c r="IPC2426" s="111"/>
      <c r="IPD2426" s="111"/>
      <c r="IPE2426" s="111"/>
      <c r="IPF2426" s="111"/>
      <c r="IPG2426" s="111"/>
      <c r="IPH2426" s="111"/>
      <c r="IPI2426" s="111"/>
      <c r="IPJ2426" s="111"/>
      <c r="IPK2426" s="111"/>
      <c r="IPL2426" s="111"/>
      <c r="IPM2426" s="111"/>
      <c r="IPN2426" s="111"/>
      <c r="IPO2426" s="111"/>
      <c r="IPP2426" s="111"/>
      <c r="IPQ2426" s="111"/>
      <c r="IPR2426" s="111"/>
      <c r="IPS2426" s="111"/>
      <c r="IPT2426" s="111"/>
      <c r="IPU2426" s="111"/>
      <c r="IPV2426" s="111"/>
      <c r="IPW2426" s="111"/>
      <c r="IPX2426" s="111"/>
      <c r="IPY2426" s="111"/>
      <c r="IPZ2426" s="111"/>
      <c r="IQA2426" s="111"/>
      <c r="IQB2426" s="111"/>
      <c r="IQC2426" s="111"/>
      <c r="IQD2426" s="111"/>
      <c r="IQE2426" s="111"/>
      <c r="IQF2426" s="111"/>
      <c r="IQG2426" s="111"/>
      <c r="IQH2426" s="111"/>
      <c r="IQI2426" s="111"/>
      <c r="IQJ2426" s="111"/>
      <c r="IQK2426" s="111"/>
      <c r="IQL2426" s="111"/>
      <c r="IQM2426" s="111"/>
      <c r="IQN2426" s="111"/>
      <c r="IQO2426" s="111"/>
      <c r="IQP2426" s="111"/>
      <c r="IQQ2426" s="111"/>
      <c r="IQR2426" s="111"/>
      <c r="IQS2426" s="111"/>
      <c r="IQT2426" s="111"/>
      <c r="IQU2426" s="111"/>
      <c r="IQV2426" s="111"/>
      <c r="IQW2426" s="111"/>
      <c r="IQX2426" s="111"/>
      <c r="IQY2426" s="111"/>
      <c r="IQZ2426" s="111"/>
      <c r="IRA2426" s="111"/>
      <c r="IRB2426" s="111"/>
      <c r="IRC2426" s="111"/>
      <c r="IRD2426" s="111"/>
      <c r="IRE2426" s="111"/>
      <c r="IRF2426" s="111"/>
      <c r="IRG2426" s="111"/>
      <c r="IRH2426" s="111"/>
      <c r="IRI2426" s="111"/>
      <c r="IRJ2426" s="111"/>
      <c r="IRK2426" s="111"/>
      <c r="IRL2426" s="111"/>
      <c r="IRM2426" s="111"/>
      <c r="IRN2426" s="111"/>
      <c r="IRO2426" s="111"/>
      <c r="IRP2426" s="111"/>
      <c r="IRQ2426" s="111"/>
      <c r="IRR2426" s="111"/>
      <c r="IRS2426" s="111"/>
      <c r="IRT2426" s="111"/>
      <c r="IRU2426" s="111"/>
      <c r="IRV2426" s="111"/>
      <c r="IRW2426" s="111"/>
      <c r="IRX2426" s="111"/>
      <c r="IRY2426" s="111"/>
      <c r="IRZ2426" s="111"/>
      <c r="ISA2426" s="111"/>
      <c r="ISB2426" s="111"/>
      <c r="ISC2426" s="111"/>
      <c r="ISD2426" s="111"/>
      <c r="ISE2426" s="111"/>
      <c r="ISF2426" s="111"/>
      <c r="ISG2426" s="111"/>
      <c r="ISH2426" s="111"/>
      <c r="ISI2426" s="111"/>
      <c r="ISJ2426" s="111"/>
      <c r="ISK2426" s="111"/>
      <c r="ISL2426" s="111"/>
      <c r="ISM2426" s="111"/>
      <c r="ISN2426" s="111"/>
      <c r="ISO2426" s="111"/>
      <c r="ISP2426" s="111"/>
      <c r="ISQ2426" s="111"/>
      <c r="ISR2426" s="111"/>
      <c r="ISS2426" s="111"/>
      <c r="IST2426" s="111"/>
      <c r="ISU2426" s="111"/>
      <c r="ISV2426" s="111"/>
      <c r="ISW2426" s="111"/>
      <c r="ISX2426" s="111"/>
      <c r="ISY2426" s="111"/>
      <c r="ISZ2426" s="111"/>
      <c r="ITA2426" s="111"/>
      <c r="ITB2426" s="111"/>
      <c r="ITC2426" s="111"/>
      <c r="ITD2426" s="111"/>
      <c r="ITE2426" s="111"/>
      <c r="ITF2426" s="111"/>
      <c r="ITG2426" s="111"/>
      <c r="ITH2426" s="111"/>
      <c r="ITI2426" s="111"/>
      <c r="ITJ2426" s="111"/>
      <c r="ITK2426" s="111"/>
      <c r="ITL2426" s="111"/>
      <c r="ITM2426" s="111"/>
      <c r="ITN2426" s="111"/>
      <c r="ITO2426" s="111"/>
      <c r="ITP2426" s="111"/>
      <c r="ITQ2426" s="111"/>
      <c r="ITR2426" s="111"/>
      <c r="ITS2426" s="111"/>
      <c r="ITT2426" s="111"/>
      <c r="ITU2426" s="111"/>
      <c r="ITV2426" s="111"/>
      <c r="ITW2426" s="111"/>
      <c r="ITX2426" s="111"/>
      <c r="ITY2426" s="111"/>
      <c r="ITZ2426" s="111"/>
      <c r="IUA2426" s="111"/>
      <c r="IUB2426" s="111"/>
      <c r="IUC2426" s="111"/>
      <c r="IUD2426" s="111"/>
      <c r="IUE2426" s="111"/>
      <c r="IUF2426" s="111"/>
      <c r="IUG2426" s="111"/>
      <c r="IUH2426" s="111"/>
      <c r="IUI2426" s="111"/>
      <c r="IUJ2426" s="111"/>
      <c r="IUK2426" s="111"/>
      <c r="IUL2426" s="111"/>
      <c r="IUM2426" s="111"/>
      <c r="IUN2426" s="111"/>
      <c r="IUO2426" s="111"/>
      <c r="IUP2426" s="111"/>
      <c r="IUQ2426" s="111"/>
      <c r="IUR2426" s="111"/>
      <c r="IUS2426" s="111"/>
      <c r="IUT2426" s="111"/>
      <c r="IUU2426" s="111"/>
      <c r="IUV2426" s="111"/>
      <c r="IUW2426" s="111"/>
      <c r="IUX2426" s="111"/>
      <c r="IUY2426" s="111"/>
      <c r="IUZ2426" s="111"/>
      <c r="IVA2426" s="111"/>
      <c r="IVB2426" s="111"/>
      <c r="IVC2426" s="111"/>
      <c r="IVD2426" s="111"/>
      <c r="IVE2426" s="111"/>
      <c r="IVF2426" s="111"/>
      <c r="IVG2426" s="111"/>
      <c r="IVH2426" s="111"/>
      <c r="IVI2426" s="111"/>
      <c r="IVJ2426" s="111"/>
      <c r="IVK2426" s="111"/>
      <c r="IVL2426" s="111"/>
      <c r="IVM2426" s="111"/>
      <c r="IVN2426" s="111"/>
      <c r="IVO2426" s="111"/>
      <c r="IVP2426" s="111"/>
      <c r="IVQ2426" s="111"/>
      <c r="IVR2426" s="111"/>
      <c r="IVS2426" s="111"/>
      <c r="IVT2426" s="111"/>
      <c r="IVU2426" s="111"/>
      <c r="IVV2426" s="111"/>
      <c r="IVW2426" s="111"/>
      <c r="IVX2426" s="111"/>
      <c r="IVY2426" s="111"/>
      <c r="IVZ2426" s="111"/>
      <c r="IWA2426" s="111"/>
      <c r="IWB2426" s="111"/>
      <c r="IWC2426" s="111"/>
      <c r="IWD2426" s="111"/>
      <c r="IWE2426" s="111"/>
      <c r="IWF2426" s="111"/>
      <c r="IWG2426" s="111"/>
      <c r="IWH2426" s="111"/>
      <c r="IWI2426" s="111"/>
      <c r="IWJ2426" s="111"/>
      <c r="IWK2426" s="111"/>
      <c r="IWL2426" s="111"/>
      <c r="IWM2426" s="111"/>
      <c r="IWN2426" s="111"/>
      <c r="IWO2426" s="111"/>
      <c r="IWP2426" s="111"/>
      <c r="IWQ2426" s="111"/>
      <c r="IWR2426" s="111"/>
      <c r="IWS2426" s="111"/>
      <c r="IWT2426" s="111"/>
      <c r="IWU2426" s="111"/>
      <c r="IWV2426" s="111"/>
      <c r="IWW2426" s="111"/>
      <c r="IWX2426" s="111"/>
      <c r="IWY2426" s="111"/>
      <c r="IWZ2426" s="111"/>
      <c r="IXA2426" s="111"/>
      <c r="IXB2426" s="111"/>
      <c r="IXC2426" s="111"/>
      <c r="IXD2426" s="111"/>
      <c r="IXE2426" s="111"/>
      <c r="IXF2426" s="111"/>
      <c r="IXG2426" s="111"/>
      <c r="IXH2426" s="111"/>
      <c r="IXI2426" s="111"/>
      <c r="IXJ2426" s="111"/>
      <c r="IXK2426" s="111"/>
      <c r="IXL2426" s="111"/>
      <c r="IXM2426" s="111"/>
      <c r="IXN2426" s="111"/>
      <c r="IXO2426" s="111"/>
      <c r="IXP2426" s="111"/>
      <c r="IXQ2426" s="111"/>
      <c r="IXR2426" s="111"/>
      <c r="IXS2426" s="111"/>
      <c r="IXT2426" s="111"/>
      <c r="IXU2426" s="111"/>
      <c r="IXV2426" s="111"/>
      <c r="IXW2426" s="111"/>
      <c r="IXX2426" s="111"/>
      <c r="IXY2426" s="111"/>
      <c r="IXZ2426" s="111"/>
      <c r="IYA2426" s="111"/>
      <c r="IYB2426" s="111"/>
      <c r="IYC2426" s="111"/>
      <c r="IYD2426" s="111"/>
      <c r="IYE2426" s="111"/>
      <c r="IYF2426" s="111"/>
      <c r="IYG2426" s="111"/>
      <c r="IYH2426" s="111"/>
      <c r="IYI2426" s="111"/>
      <c r="IYJ2426" s="111"/>
      <c r="IYK2426" s="111"/>
      <c r="IYL2426" s="111"/>
      <c r="IYM2426" s="111"/>
      <c r="IYN2426" s="111"/>
      <c r="IYO2426" s="111"/>
      <c r="IYP2426" s="111"/>
      <c r="IYQ2426" s="111"/>
      <c r="IYR2426" s="111"/>
      <c r="IYS2426" s="111"/>
      <c r="IYT2426" s="111"/>
      <c r="IYU2426" s="111"/>
      <c r="IYV2426" s="111"/>
      <c r="IYW2426" s="111"/>
      <c r="IYX2426" s="111"/>
      <c r="IYY2426" s="111"/>
      <c r="IYZ2426" s="111"/>
      <c r="IZA2426" s="111"/>
      <c r="IZB2426" s="111"/>
      <c r="IZC2426" s="111"/>
      <c r="IZD2426" s="111"/>
      <c r="IZE2426" s="111"/>
      <c r="IZF2426" s="111"/>
      <c r="IZG2426" s="111"/>
      <c r="IZH2426" s="111"/>
      <c r="IZI2426" s="111"/>
      <c r="IZJ2426" s="111"/>
      <c r="IZK2426" s="111"/>
      <c r="IZL2426" s="111"/>
      <c r="IZM2426" s="111"/>
      <c r="IZN2426" s="111"/>
      <c r="IZO2426" s="111"/>
      <c r="IZP2426" s="111"/>
      <c r="IZQ2426" s="111"/>
      <c r="IZR2426" s="111"/>
      <c r="IZS2426" s="111"/>
      <c r="IZT2426" s="111"/>
      <c r="IZU2426" s="111"/>
      <c r="IZV2426" s="111"/>
      <c r="IZW2426" s="111"/>
      <c r="IZX2426" s="111"/>
      <c r="IZY2426" s="111"/>
      <c r="IZZ2426" s="111"/>
      <c r="JAA2426" s="111"/>
      <c r="JAB2426" s="111"/>
      <c r="JAC2426" s="111"/>
      <c r="JAD2426" s="111"/>
      <c r="JAE2426" s="111"/>
      <c r="JAF2426" s="111"/>
      <c r="JAG2426" s="111"/>
      <c r="JAH2426" s="111"/>
      <c r="JAI2426" s="111"/>
      <c r="JAJ2426" s="111"/>
      <c r="JAK2426" s="111"/>
      <c r="JAL2426" s="111"/>
      <c r="JAM2426" s="111"/>
      <c r="JAN2426" s="111"/>
      <c r="JAO2426" s="111"/>
      <c r="JAP2426" s="111"/>
      <c r="JAQ2426" s="111"/>
      <c r="JAR2426" s="111"/>
      <c r="JAS2426" s="111"/>
      <c r="JAT2426" s="111"/>
      <c r="JAU2426" s="111"/>
      <c r="JAV2426" s="111"/>
      <c r="JAW2426" s="111"/>
      <c r="JAX2426" s="111"/>
      <c r="JAY2426" s="111"/>
      <c r="JAZ2426" s="111"/>
      <c r="JBA2426" s="111"/>
      <c r="JBB2426" s="111"/>
      <c r="JBC2426" s="111"/>
      <c r="JBD2426" s="111"/>
      <c r="JBE2426" s="111"/>
      <c r="JBF2426" s="111"/>
      <c r="JBG2426" s="111"/>
      <c r="JBH2426" s="111"/>
      <c r="JBI2426" s="111"/>
      <c r="JBJ2426" s="111"/>
      <c r="JBK2426" s="111"/>
      <c r="JBL2426" s="111"/>
      <c r="JBM2426" s="111"/>
      <c r="JBN2426" s="111"/>
      <c r="JBO2426" s="111"/>
      <c r="JBP2426" s="111"/>
      <c r="JBQ2426" s="111"/>
      <c r="JBR2426" s="111"/>
      <c r="JBS2426" s="111"/>
      <c r="JBT2426" s="111"/>
      <c r="JBU2426" s="111"/>
      <c r="JBV2426" s="111"/>
      <c r="JBW2426" s="111"/>
      <c r="JBX2426" s="111"/>
      <c r="JBY2426" s="111"/>
      <c r="JBZ2426" s="111"/>
      <c r="JCA2426" s="111"/>
      <c r="JCB2426" s="111"/>
      <c r="JCC2426" s="111"/>
      <c r="JCD2426" s="111"/>
      <c r="JCE2426" s="111"/>
      <c r="JCF2426" s="111"/>
      <c r="JCG2426" s="111"/>
      <c r="JCH2426" s="111"/>
      <c r="JCI2426" s="111"/>
      <c r="JCJ2426" s="111"/>
      <c r="JCK2426" s="111"/>
      <c r="JCL2426" s="111"/>
      <c r="JCM2426" s="111"/>
      <c r="JCN2426" s="111"/>
      <c r="JCO2426" s="111"/>
      <c r="JCP2426" s="111"/>
      <c r="JCQ2426" s="111"/>
      <c r="JCR2426" s="111"/>
      <c r="JCS2426" s="111"/>
      <c r="JCT2426" s="111"/>
      <c r="JCU2426" s="111"/>
      <c r="JCV2426" s="111"/>
      <c r="JCW2426" s="111"/>
      <c r="JCX2426" s="111"/>
      <c r="JCY2426" s="111"/>
      <c r="JCZ2426" s="111"/>
      <c r="JDA2426" s="111"/>
      <c r="JDB2426" s="111"/>
      <c r="JDC2426" s="111"/>
      <c r="JDD2426" s="111"/>
      <c r="JDE2426" s="111"/>
      <c r="JDF2426" s="111"/>
      <c r="JDG2426" s="111"/>
      <c r="JDH2426" s="111"/>
      <c r="JDI2426" s="111"/>
      <c r="JDJ2426" s="111"/>
      <c r="JDK2426" s="111"/>
      <c r="JDL2426" s="111"/>
      <c r="JDM2426" s="111"/>
      <c r="JDN2426" s="111"/>
      <c r="JDO2426" s="111"/>
      <c r="JDP2426" s="111"/>
      <c r="JDQ2426" s="111"/>
      <c r="JDR2426" s="111"/>
      <c r="JDS2426" s="111"/>
      <c r="JDT2426" s="111"/>
      <c r="JDU2426" s="111"/>
      <c r="JDV2426" s="111"/>
      <c r="JDW2426" s="111"/>
      <c r="JDX2426" s="111"/>
      <c r="JDY2426" s="111"/>
      <c r="JDZ2426" s="111"/>
      <c r="JEA2426" s="111"/>
      <c r="JEB2426" s="111"/>
      <c r="JEC2426" s="111"/>
      <c r="JED2426" s="111"/>
      <c r="JEE2426" s="111"/>
      <c r="JEF2426" s="111"/>
      <c r="JEG2426" s="111"/>
      <c r="JEH2426" s="111"/>
      <c r="JEI2426" s="111"/>
      <c r="JEJ2426" s="111"/>
      <c r="JEK2426" s="111"/>
      <c r="JEL2426" s="111"/>
      <c r="JEM2426" s="111"/>
      <c r="JEN2426" s="111"/>
      <c r="JEO2426" s="111"/>
      <c r="JEP2426" s="111"/>
      <c r="JEQ2426" s="111"/>
      <c r="JER2426" s="111"/>
      <c r="JES2426" s="111"/>
      <c r="JET2426" s="111"/>
      <c r="JEU2426" s="111"/>
      <c r="JEV2426" s="111"/>
      <c r="JEW2426" s="111"/>
      <c r="JEX2426" s="111"/>
      <c r="JEY2426" s="111"/>
      <c r="JEZ2426" s="111"/>
      <c r="JFA2426" s="111"/>
      <c r="JFB2426" s="111"/>
      <c r="JFC2426" s="111"/>
      <c r="JFD2426" s="111"/>
      <c r="JFE2426" s="111"/>
      <c r="JFF2426" s="111"/>
      <c r="JFG2426" s="111"/>
      <c r="JFH2426" s="111"/>
      <c r="JFI2426" s="111"/>
      <c r="JFJ2426" s="111"/>
      <c r="JFK2426" s="111"/>
      <c r="JFL2426" s="111"/>
      <c r="JFM2426" s="111"/>
      <c r="JFN2426" s="111"/>
      <c r="JFO2426" s="111"/>
      <c r="JFP2426" s="111"/>
      <c r="JFQ2426" s="111"/>
      <c r="JFR2426" s="111"/>
      <c r="JFS2426" s="111"/>
      <c r="JFT2426" s="111"/>
      <c r="JFU2426" s="111"/>
      <c r="JFV2426" s="111"/>
      <c r="JFW2426" s="111"/>
      <c r="JFX2426" s="111"/>
      <c r="JFY2426" s="111"/>
      <c r="JFZ2426" s="111"/>
      <c r="JGA2426" s="111"/>
      <c r="JGB2426" s="111"/>
      <c r="JGC2426" s="111"/>
      <c r="JGD2426" s="111"/>
      <c r="JGE2426" s="111"/>
      <c r="JGF2426" s="111"/>
      <c r="JGG2426" s="111"/>
      <c r="JGH2426" s="111"/>
      <c r="JGI2426" s="111"/>
      <c r="JGJ2426" s="111"/>
      <c r="JGK2426" s="111"/>
      <c r="JGL2426" s="111"/>
      <c r="JGM2426" s="111"/>
      <c r="JGN2426" s="111"/>
      <c r="JGO2426" s="111"/>
      <c r="JGP2426" s="111"/>
      <c r="JGQ2426" s="111"/>
      <c r="JGR2426" s="111"/>
      <c r="JGS2426" s="111"/>
      <c r="JGT2426" s="111"/>
      <c r="JGU2426" s="111"/>
      <c r="JGV2426" s="111"/>
      <c r="JGW2426" s="111"/>
      <c r="JGX2426" s="111"/>
      <c r="JGY2426" s="111"/>
      <c r="JGZ2426" s="111"/>
      <c r="JHA2426" s="111"/>
      <c r="JHB2426" s="111"/>
      <c r="JHC2426" s="111"/>
      <c r="JHD2426" s="111"/>
      <c r="JHE2426" s="111"/>
      <c r="JHF2426" s="111"/>
      <c r="JHG2426" s="111"/>
      <c r="JHH2426" s="111"/>
      <c r="JHI2426" s="111"/>
      <c r="JHJ2426" s="111"/>
      <c r="JHK2426" s="111"/>
      <c r="JHL2426" s="111"/>
      <c r="JHM2426" s="111"/>
      <c r="JHN2426" s="111"/>
      <c r="JHO2426" s="111"/>
      <c r="JHP2426" s="111"/>
      <c r="JHQ2426" s="111"/>
      <c r="JHR2426" s="111"/>
      <c r="JHS2426" s="111"/>
      <c r="JHT2426" s="111"/>
      <c r="JHU2426" s="111"/>
      <c r="JHV2426" s="111"/>
      <c r="JHW2426" s="111"/>
      <c r="JHX2426" s="111"/>
      <c r="JHY2426" s="111"/>
      <c r="JHZ2426" s="111"/>
      <c r="JIA2426" s="111"/>
      <c r="JIB2426" s="111"/>
      <c r="JIC2426" s="111"/>
      <c r="JID2426" s="111"/>
      <c r="JIE2426" s="111"/>
      <c r="JIF2426" s="111"/>
      <c r="JIG2426" s="111"/>
      <c r="JIH2426" s="111"/>
      <c r="JII2426" s="111"/>
      <c r="JIJ2426" s="111"/>
      <c r="JIK2426" s="111"/>
      <c r="JIL2426" s="111"/>
      <c r="JIM2426" s="111"/>
      <c r="JIN2426" s="111"/>
      <c r="JIO2426" s="111"/>
      <c r="JIP2426" s="111"/>
      <c r="JIQ2426" s="111"/>
      <c r="JIR2426" s="111"/>
      <c r="JIS2426" s="111"/>
      <c r="JIT2426" s="111"/>
      <c r="JIU2426" s="111"/>
      <c r="JIV2426" s="111"/>
      <c r="JIW2426" s="111"/>
      <c r="JIX2426" s="111"/>
      <c r="JIY2426" s="111"/>
      <c r="JIZ2426" s="111"/>
      <c r="JJA2426" s="111"/>
      <c r="JJB2426" s="111"/>
      <c r="JJC2426" s="111"/>
      <c r="JJD2426" s="111"/>
      <c r="JJE2426" s="111"/>
      <c r="JJF2426" s="111"/>
      <c r="JJG2426" s="111"/>
      <c r="JJH2426" s="111"/>
      <c r="JJI2426" s="111"/>
      <c r="JJJ2426" s="111"/>
      <c r="JJK2426" s="111"/>
      <c r="JJL2426" s="111"/>
      <c r="JJM2426" s="111"/>
      <c r="JJN2426" s="111"/>
      <c r="JJO2426" s="111"/>
      <c r="JJP2426" s="111"/>
      <c r="JJQ2426" s="111"/>
      <c r="JJR2426" s="111"/>
      <c r="JJS2426" s="111"/>
      <c r="JJT2426" s="111"/>
      <c r="JJU2426" s="111"/>
      <c r="JJV2426" s="111"/>
      <c r="JJW2426" s="111"/>
      <c r="JJX2426" s="111"/>
      <c r="JJY2426" s="111"/>
      <c r="JJZ2426" s="111"/>
      <c r="JKA2426" s="111"/>
      <c r="JKB2426" s="111"/>
      <c r="JKC2426" s="111"/>
      <c r="JKD2426" s="111"/>
      <c r="JKE2426" s="111"/>
      <c r="JKF2426" s="111"/>
      <c r="JKG2426" s="111"/>
      <c r="JKH2426" s="111"/>
      <c r="JKI2426" s="111"/>
      <c r="JKJ2426" s="111"/>
      <c r="JKK2426" s="111"/>
      <c r="JKL2426" s="111"/>
      <c r="JKM2426" s="111"/>
      <c r="JKN2426" s="111"/>
      <c r="JKO2426" s="111"/>
      <c r="JKP2426" s="111"/>
      <c r="JKQ2426" s="111"/>
      <c r="JKR2426" s="111"/>
      <c r="JKS2426" s="111"/>
      <c r="JKT2426" s="111"/>
      <c r="JKU2426" s="111"/>
      <c r="JKV2426" s="111"/>
      <c r="JKW2426" s="111"/>
      <c r="JKX2426" s="111"/>
      <c r="JKY2426" s="111"/>
      <c r="JKZ2426" s="111"/>
      <c r="JLA2426" s="111"/>
      <c r="JLB2426" s="111"/>
      <c r="JLC2426" s="111"/>
      <c r="JLD2426" s="111"/>
      <c r="JLE2426" s="111"/>
      <c r="JLF2426" s="111"/>
      <c r="JLG2426" s="111"/>
      <c r="JLH2426" s="111"/>
      <c r="JLI2426" s="111"/>
      <c r="JLJ2426" s="111"/>
      <c r="JLK2426" s="111"/>
      <c r="JLL2426" s="111"/>
      <c r="JLM2426" s="111"/>
      <c r="JLN2426" s="111"/>
      <c r="JLO2426" s="111"/>
      <c r="JLP2426" s="111"/>
      <c r="JLQ2426" s="111"/>
      <c r="JLR2426" s="111"/>
      <c r="JLS2426" s="111"/>
      <c r="JLT2426" s="111"/>
      <c r="JLU2426" s="111"/>
      <c r="JLV2426" s="111"/>
      <c r="JLW2426" s="111"/>
      <c r="JLX2426" s="111"/>
      <c r="JLY2426" s="111"/>
      <c r="JLZ2426" s="111"/>
      <c r="JMA2426" s="111"/>
      <c r="JMB2426" s="111"/>
      <c r="JMC2426" s="111"/>
      <c r="JMD2426" s="111"/>
      <c r="JME2426" s="111"/>
      <c r="JMF2426" s="111"/>
      <c r="JMG2426" s="111"/>
      <c r="JMH2426" s="111"/>
      <c r="JMI2426" s="111"/>
      <c r="JMJ2426" s="111"/>
      <c r="JMK2426" s="111"/>
      <c r="JML2426" s="111"/>
      <c r="JMM2426" s="111"/>
      <c r="JMN2426" s="111"/>
      <c r="JMO2426" s="111"/>
      <c r="JMP2426" s="111"/>
      <c r="JMQ2426" s="111"/>
      <c r="JMR2426" s="111"/>
      <c r="JMS2426" s="111"/>
      <c r="JMT2426" s="111"/>
      <c r="JMU2426" s="111"/>
      <c r="JMV2426" s="111"/>
      <c r="JMW2426" s="111"/>
      <c r="JMX2426" s="111"/>
      <c r="JMY2426" s="111"/>
      <c r="JMZ2426" s="111"/>
      <c r="JNA2426" s="111"/>
      <c r="JNB2426" s="111"/>
      <c r="JNC2426" s="111"/>
      <c r="JND2426" s="111"/>
      <c r="JNE2426" s="111"/>
      <c r="JNF2426" s="111"/>
      <c r="JNG2426" s="111"/>
      <c r="JNH2426" s="111"/>
      <c r="JNI2426" s="111"/>
      <c r="JNJ2426" s="111"/>
      <c r="JNK2426" s="111"/>
      <c r="JNL2426" s="111"/>
      <c r="JNM2426" s="111"/>
      <c r="JNN2426" s="111"/>
      <c r="JNO2426" s="111"/>
      <c r="JNP2426" s="111"/>
      <c r="JNQ2426" s="111"/>
      <c r="JNR2426" s="111"/>
      <c r="JNS2426" s="111"/>
      <c r="JNT2426" s="111"/>
      <c r="JNU2426" s="111"/>
      <c r="JNV2426" s="111"/>
      <c r="JNW2426" s="111"/>
      <c r="JNX2426" s="111"/>
      <c r="JNY2426" s="111"/>
      <c r="JNZ2426" s="111"/>
      <c r="JOA2426" s="111"/>
      <c r="JOB2426" s="111"/>
      <c r="JOC2426" s="111"/>
      <c r="JOD2426" s="111"/>
      <c r="JOE2426" s="111"/>
      <c r="JOF2426" s="111"/>
      <c r="JOG2426" s="111"/>
      <c r="JOH2426" s="111"/>
      <c r="JOI2426" s="111"/>
      <c r="JOJ2426" s="111"/>
      <c r="JOK2426" s="111"/>
      <c r="JOL2426" s="111"/>
      <c r="JOM2426" s="111"/>
      <c r="JON2426" s="111"/>
      <c r="JOO2426" s="111"/>
      <c r="JOP2426" s="111"/>
      <c r="JOQ2426" s="111"/>
      <c r="JOR2426" s="111"/>
      <c r="JOS2426" s="111"/>
      <c r="JOT2426" s="111"/>
      <c r="JOU2426" s="111"/>
      <c r="JOV2426" s="111"/>
      <c r="JOW2426" s="111"/>
      <c r="JOX2426" s="111"/>
      <c r="JOY2426" s="111"/>
      <c r="JOZ2426" s="111"/>
      <c r="JPA2426" s="111"/>
      <c r="JPB2426" s="111"/>
      <c r="JPC2426" s="111"/>
      <c r="JPD2426" s="111"/>
      <c r="JPE2426" s="111"/>
      <c r="JPF2426" s="111"/>
      <c r="JPG2426" s="111"/>
      <c r="JPH2426" s="111"/>
      <c r="JPI2426" s="111"/>
      <c r="JPJ2426" s="111"/>
      <c r="JPK2426" s="111"/>
      <c r="JPL2426" s="111"/>
      <c r="JPM2426" s="111"/>
      <c r="JPN2426" s="111"/>
      <c r="JPO2426" s="111"/>
      <c r="JPP2426" s="111"/>
      <c r="JPQ2426" s="111"/>
      <c r="JPR2426" s="111"/>
      <c r="JPS2426" s="111"/>
      <c r="JPT2426" s="111"/>
      <c r="JPU2426" s="111"/>
      <c r="JPV2426" s="111"/>
      <c r="JPW2426" s="111"/>
      <c r="JPX2426" s="111"/>
      <c r="JPY2426" s="111"/>
      <c r="JPZ2426" s="111"/>
      <c r="JQA2426" s="111"/>
      <c r="JQB2426" s="111"/>
      <c r="JQC2426" s="111"/>
      <c r="JQD2426" s="111"/>
      <c r="JQE2426" s="111"/>
      <c r="JQF2426" s="111"/>
      <c r="JQG2426" s="111"/>
      <c r="JQH2426" s="111"/>
      <c r="JQI2426" s="111"/>
      <c r="JQJ2426" s="111"/>
      <c r="JQK2426" s="111"/>
      <c r="JQL2426" s="111"/>
      <c r="JQM2426" s="111"/>
      <c r="JQN2426" s="111"/>
      <c r="JQO2426" s="111"/>
      <c r="JQP2426" s="111"/>
      <c r="JQQ2426" s="111"/>
      <c r="JQR2426" s="111"/>
      <c r="JQS2426" s="111"/>
      <c r="JQT2426" s="111"/>
      <c r="JQU2426" s="111"/>
      <c r="JQV2426" s="111"/>
      <c r="JQW2426" s="111"/>
      <c r="JQX2426" s="111"/>
      <c r="JQY2426" s="111"/>
      <c r="JQZ2426" s="111"/>
      <c r="JRA2426" s="111"/>
      <c r="JRB2426" s="111"/>
      <c r="JRC2426" s="111"/>
      <c r="JRD2426" s="111"/>
      <c r="JRE2426" s="111"/>
      <c r="JRF2426" s="111"/>
      <c r="JRG2426" s="111"/>
      <c r="JRH2426" s="111"/>
      <c r="JRI2426" s="111"/>
      <c r="JRJ2426" s="111"/>
      <c r="JRK2426" s="111"/>
      <c r="JRL2426" s="111"/>
      <c r="JRM2426" s="111"/>
      <c r="JRN2426" s="111"/>
      <c r="JRO2426" s="111"/>
      <c r="JRP2426" s="111"/>
      <c r="JRQ2426" s="111"/>
      <c r="JRR2426" s="111"/>
      <c r="JRS2426" s="111"/>
      <c r="JRT2426" s="111"/>
      <c r="JRU2426" s="111"/>
      <c r="JRV2426" s="111"/>
      <c r="JRW2426" s="111"/>
      <c r="JRX2426" s="111"/>
      <c r="JRY2426" s="111"/>
      <c r="JRZ2426" s="111"/>
      <c r="JSA2426" s="111"/>
      <c r="JSB2426" s="111"/>
      <c r="JSC2426" s="111"/>
      <c r="JSD2426" s="111"/>
      <c r="JSE2426" s="111"/>
      <c r="JSF2426" s="111"/>
      <c r="JSG2426" s="111"/>
      <c r="JSH2426" s="111"/>
      <c r="JSI2426" s="111"/>
      <c r="JSJ2426" s="111"/>
      <c r="JSK2426" s="111"/>
      <c r="JSL2426" s="111"/>
      <c r="JSM2426" s="111"/>
      <c r="JSN2426" s="111"/>
      <c r="JSO2426" s="111"/>
      <c r="JSP2426" s="111"/>
      <c r="JSQ2426" s="111"/>
      <c r="JSR2426" s="111"/>
      <c r="JSS2426" s="111"/>
      <c r="JST2426" s="111"/>
      <c r="JSU2426" s="111"/>
      <c r="JSV2426" s="111"/>
      <c r="JSW2426" s="111"/>
      <c r="JSX2426" s="111"/>
      <c r="JSY2426" s="111"/>
      <c r="JSZ2426" s="111"/>
      <c r="JTA2426" s="111"/>
      <c r="JTB2426" s="111"/>
      <c r="JTC2426" s="111"/>
      <c r="JTD2426" s="111"/>
      <c r="JTE2426" s="111"/>
      <c r="JTF2426" s="111"/>
      <c r="JTG2426" s="111"/>
      <c r="JTH2426" s="111"/>
      <c r="JTI2426" s="111"/>
      <c r="JTJ2426" s="111"/>
      <c r="JTK2426" s="111"/>
      <c r="JTL2426" s="111"/>
      <c r="JTM2426" s="111"/>
      <c r="JTN2426" s="111"/>
      <c r="JTO2426" s="111"/>
      <c r="JTP2426" s="111"/>
      <c r="JTQ2426" s="111"/>
      <c r="JTR2426" s="111"/>
      <c r="JTS2426" s="111"/>
      <c r="JTT2426" s="111"/>
      <c r="JTU2426" s="111"/>
      <c r="JTV2426" s="111"/>
      <c r="JTW2426" s="111"/>
      <c r="JTX2426" s="111"/>
      <c r="JTY2426" s="111"/>
      <c r="JTZ2426" s="111"/>
      <c r="JUA2426" s="111"/>
      <c r="JUB2426" s="111"/>
      <c r="JUC2426" s="111"/>
      <c r="JUD2426" s="111"/>
      <c r="JUE2426" s="111"/>
      <c r="JUF2426" s="111"/>
      <c r="JUG2426" s="111"/>
      <c r="JUH2426" s="111"/>
      <c r="JUI2426" s="111"/>
      <c r="JUJ2426" s="111"/>
      <c r="JUK2426" s="111"/>
      <c r="JUL2426" s="111"/>
      <c r="JUM2426" s="111"/>
      <c r="JUN2426" s="111"/>
      <c r="JUO2426" s="111"/>
      <c r="JUP2426" s="111"/>
      <c r="JUQ2426" s="111"/>
      <c r="JUR2426" s="111"/>
      <c r="JUS2426" s="111"/>
      <c r="JUT2426" s="111"/>
      <c r="JUU2426" s="111"/>
      <c r="JUV2426" s="111"/>
      <c r="JUW2426" s="111"/>
      <c r="JUX2426" s="111"/>
      <c r="JUY2426" s="111"/>
      <c r="JUZ2426" s="111"/>
      <c r="JVA2426" s="111"/>
      <c r="JVB2426" s="111"/>
      <c r="JVC2426" s="111"/>
      <c r="JVD2426" s="111"/>
      <c r="JVE2426" s="111"/>
      <c r="JVF2426" s="111"/>
      <c r="JVG2426" s="111"/>
      <c r="JVH2426" s="111"/>
      <c r="JVI2426" s="111"/>
      <c r="JVJ2426" s="111"/>
      <c r="JVK2426" s="111"/>
      <c r="JVL2426" s="111"/>
      <c r="JVM2426" s="111"/>
      <c r="JVN2426" s="111"/>
      <c r="JVO2426" s="111"/>
      <c r="JVP2426" s="111"/>
      <c r="JVQ2426" s="111"/>
      <c r="JVR2426" s="111"/>
      <c r="JVS2426" s="111"/>
      <c r="JVT2426" s="111"/>
      <c r="JVU2426" s="111"/>
      <c r="JVV2426" s="111"/>
      <c r="JVW2426" s="111"/>
      <c r="JVX2426" s="111"/>
      <c r="JVY2426" s="111"/>
      <c r="JVZ2426" s="111"/>
      <c r="JWA2426" s="111"/>
      <c r="JWB2426" s="111"/>
      <c r="JWC2426" s="111"/>
      <c r="JWD2426" s="111"/>
      <c r="JWE2426" s="111"/>
      <c r="JWF2426" s="111"/>
      <c r="JWG2426" s="111"/>
      <c r="JWH2426" s="111"/>
      <c r="JWI2426" s="111"/>
      <c r="JWJ2426" s="111"/>
      <c r="JWK2426" s="111"/>
      <c r="JWL2426" s="111"/>
      <c r="JWM2426" s="111"/>
      <c r="JWN2426" s="111"/>
      <c r="JWO2426" s="111"/>
      <c r="JWP2426" s="111"/>
      <c r="JWQ2426" s="111"/>
      <c r="JWR2426" s="111"/>
      <c r="JWS2426" s="111"/>
      <c r="JWT2426" s="111"/>
      <c r="JWU2426" s="111"/>
      <c r="JWV2426" s="111"/>
      <c r="JWW2426" s="111"/>
      <c r="JWX2426" s="111"/>
      <c r="JWY2426" s="111"/>
      <c r="JWZ2426" s="111"/>
      <c r="JXA2426" s="111"/>
      <c r="JXB2426" s="111"/>
      <c r="JXC2426" s="111"/>
      <c r="JXD2426" s="111"/>
      <c r="JXE2426" s="111"/>
      <c r="JXF2426" s="111"/>
      <c r="JXG2426" s="111"/>
      <c r="JXH2426" s="111"/>
      <c r="JXI2426" s="111"/>
      <c r="JXJ2426" s="111"/>
      <c r="JXK2426" s="111"/>
      <c r="JXL2426" s="111"/>
      <c r="JXM2426" s="111"/>
      <c r="JXN2426" s="111"/>
      <c r="JXO2426" s="111"/>
      <c r="JXP2426" s="111"/>
      <c r="JXQ2426" s="111"/>
      <c r="JXR2426" s="111"/>
      <c r="JXS2426" s="111"/>
      <c r="JXT2426" s="111"/>
      <c r="JXU2426" s="111"/>
      <c r="JXV2426" s="111"/>
      <c r="JXW2426" s="111"/>
      <c r="JXX2426" s="111"/>
      <c r="JXY2426" s="111"/>
      <c r="JXZ2426" s="111"/>
      <c r="JYA2426" s="111"/>
      <c r="JYB2426" s="111"/>
      <c r="JYC2426" s="111"/>
      <c r="JYD2426" s="111"/>
      <c r="JYE2426" s="111"/>
      <c r="JYF2426" s="111"/>
      <c r="JYG2426" s="111"/>
      <c r="JYH2426" s="111"/>
      <c r="JYI2426" s="111"/>
      <c r="JYJ2426" s="111"/>
      <c r="JYK2426" s="111"/>
      <c r="JYL2426" s="111"/>
      <c r="JYM2426" s="111"/>
      <c r="JYN2426" s="111"/>
      <c r="JYO2426" s="111"/>
      <c r="JYP2426" s="111"/>
      <c r="JYQ2426" s="111"/>
      <c r="JYR2426" s="111"/>
      <c r="JYS2426" s="111"/>
      <c r="JYT2426" s="111"/>
      <c r="JYU2426" s="111"/>
      <c r="JYV2426" s="111"/>
      <c r="JYW2426" s="111"/>
      <c r="JYX2426" s="111"/>
      <c r="JYY2426" s="111"/>
      <c r="JYZ2426" s="111"/>
      <c r="JZA2426" s="111"/>
      <c r="JZB2426" s="111"/>
      <c r="JZC2426" s="111"/>
      <c r="JZD2426" s="111"/>
      <c r="JZE2426" s="111"/>
      <c r="JZF2426" s="111"/>
      <c r="JZG2426" s="111"/>
      <c r="JZH2426" s="111"/>
      <c r="JZI2426" s="111"/>
      <c r="JZJ2426" s="111"/>
      <c r="JZK2426" s="111"/>
      <c r="JZL2426" s="111"/>
      <c r="JZM2426" s="111"/>
      <c r="JZN2426" s="111"/>
      <c r="JZO2426" s="111"/>
      <c r="JZP2426" s="111"/>
      <c r="JZQ2426" s="111"/>
      <c r="JZR2426" s="111"/>
      <c r="JZS2426" s="111"/>
      <c r="JZT2426" s="111"/>
      <c r="JZU2426" s="111"/>
      <c r="JZV2426" s="111"/>
      <c r="JZW2426" s="111"/>
      <c r="JZX2426" s="111"/>
      <c r="JZY2426" s="111"/>
      <c r="JZZ2426" s="111"/>
      <c r="KAA2426" s="111"/>
      <c r="KAB2426" s="111"/>
      <c r="KAC2426" s="111"/>
      <c r="KAD2426" s="111"/>
      <c r="KAE2426" s="111"/>
      <c r="KAF2426" s="111"/>
      <c r="KAG2426" s="111"/>
      <c r="KAH2426" s="111"/>
      <c r="KAI2426" s="111"/>
      <c r="KAJ2426" s="111"/>
      <c r="KAK2426" s="111"/>
      <c r="KAL2426" s="111"/>
      <c r="KAM2426" s="111"/>
      <c r="KAN2426" s="111"/>
      <c r="KAO2426" s="111"/>
      <c r="KAP2426" s="111"/>
      <c r="KAQ2426" s="111"/>
      <c r="KAR2426" s="111"/>
      <c r="KAS2426" s="111"/>
      <c r="KAT2426" s="111"/>
      <c r="KAU2426" s="111"/>
      <c r="KAV2426" s="111"/>
      <c r="KAW2426" s="111"/>
      <c r="KAX2426" s="111"/>
      <c r="KAY2426" s="111"/>
      <c r="KAZ2426" s="111"/>
      <c r="KBA2426" s="111"/>
      <c r="KBB2426" s="111"/>
      <c r="KBC2426" s="111"/>
      <c r="KBD2426" s="111"/>
      <c r="KBE2426" s="111"/>
      <c r="KBF2426" s="111"/>
      <c r="KBG2426" s="111"/>
      <c r="KBH2426" s="111"/>
      <c r="KBI2426" s="111"/>
      <c r="KBJ2426" s="111"/>
      <c r="KBK2426" s="111"/>
      <c r="KBL2426" s="111"/>
      <c r="KBM2426" s="111"/>
      <c r="KBN2426" s="111"/>
      <c r="KBO2426" s="111"/>
      <c r="KBP2426" s="111"/>
      <c r="KBQ2426" s="111"/>
      <c r="KBR2426" s="111"/>
      <c r="KBS2426" s="111"/>
      <c r="KBT2426" s="111"/>
      <c r="KBU2426" s="111"/>
      <c r="KBV2426" s="111"/>
      <c r="KBW2426" s="111"/>
      <c r="KBX2426" s="111"/>
      <c r="KBY2426" s="111"/>
      <c r="KBZ2426" s="111"/>
      <c r="KCA2426" s="111"/>
      <c r="KCB2426" s="111"/>
      <c r="KCC2426" s="111"/>
      <c r="KCD2426" s="111"/>
      <c r="KCE2426" s="111"/>
      <c r="KCF2426" s="111"/>
      <c r="KCG2426" s="111"/>
      <c r="KCH2426" s="111"/>
      <c r="KCI2426" s="111"/>
      <c r="KCJ2426" s="111"/>
      <c r="KCK2426" s="111"/>
      <c r="KCL2426" s="111"/>
      <c r="KCM2426" s="111"/>
      <c r="KCN2426" s="111"/>
      <c r="KCO2426" s="111"/>
      <c r="KCP2426" s="111"/>
      <c r="KCQ2426" s="111"/>
      <c r="KCR2426" s="111"/>
      <c r="KCS2426" s="111"/>
      <c r="KCT2426" s="111"/>
      <c r="KCU2426" s="111"/>
      <c r="KCV2426" s="111"/>
      <c r="KCW2426" s="111"/>
      <c r="KCX2426" s="111"/>
      <c r="KCY2426" s="111"/>
      <c r="KCZ2426" s="111"/>
      <c r="KDA2426" s="111"/>
      <c r="KDB2426" s="111"/>
      <c r="KDC2426" s="111"/>
      <c r="KDD2426" s="111"/>
      <c r="KDE2426" s="111"/>
      <c r="KDF2426" s="111"/>
      <c r="KDG2426" s="111"/>
      <c r="KDH2426" s="111"/>
      <c r="KDI2426" s="111"/>
      <c r="KDJ2426" s="111"/>
      <c r="KDK2426" s="111"/>
      <c r="KDL2426" s="111"/>
      <c r="KDM2426" s="111"/>
      <c r="KDN2426" s="111"/>
      <c r="KDO2426" s="111"/>
      <c r="KDP2426" s="111"/>
      <c r="KDQ2426" s="111"/>
      <c r="KDR2426" s="111"/>
      <c r="KDS2426" s="111"/>
      <c r="KDT2426" s="111"/>
      <c r="KDU2426" s="111"/>
      <c r="KDV2426" s="111"/>
      <c r="KDW2426" s="111"/>
      <c r="KDX2426" s="111"/>
      <c r="KDY2426" s="111"/>
      <c r="KDZ2426" s="111"/>
      <c r="KEA2426" s="111"/>
      <c r="KEB2426" s="111"/>
      <c r="KEC2426" s="111"/>
      <c r="KED2426" s="111"/>
      <c r="KEE2426" s="111"/>
      <c r="KEF2426" s="111"/>
      <c r="KEG2426" s="111"/>
      <c r="KEH2426" s="111"/>
      <c r="KEI2426" s="111"/>
      <c r="KEJ2426" s="111"/>
      <c r="KEK2426" s="111"/>
      <c r="KEL2426" s="111"/>
      <c r="KEM2426" s="111"/>
      <c r="KEN2426" s="111"/>
      <c r="KEO2426" s="111"/>
      <c r="KEP2426" s="111"/>
      <c r="KEQ2426" s="111"/>
      <c r="KER2426" s="111"/>
      <c r="KES2426" s="111"/>
      <c r="KET2426" s="111"/>
      <c r="KEU2426" s="111"/>
      <c r="KEV2426" s="111"/>
      <c r="KEW2426" s="111"/>
      <c r="KEX2426" s="111"/>
      <c r="KEY2426" s="111"/>
      <c r="KEZ2426" s="111"/>
      <c r="KFA2426" s="111"/>
      <c r="KFB2426" s="111"/>
      <c r="KFC2426" s="111"/>
      <c r="KFD2426" s="111"/>
      <c r="KFE2426" s="111"/>
      <c r="KFF2426" s="111"/>
      <c r="KFG2426" s="111"/>
      <c r="KFH2426" s="111"/>
      <c r="KFI2426" s="111"/>
      <c r="KFJ2426" s="111"/>
      <c r="KFK2426" s="111"/>
      <c r="KFL2426" s="111"/>
      <c r="KFM2426" s="111"/>
      <c r="KFN2426" s="111"/>
      <c r="KFO2426" s="111"/>
      <c r="KFP2426" s="111"/>
      <c r="KFQ2426" s="111"/>
      <c r="KFR2426" s="111"/>
      <c r="KFS2426" s="111"/>
      <c r="KFT2426" s="111"/>
      <c r="KFU2426" s="111"/>
      <c r="KFV2426" s="111"/>
      <c r="KFW2426" s="111"/>
      <c r="KFX2426" s="111"/>
      <c r="KFY2426" s="111"/>
      <c r="KFZ2426" s="111"/>
      <c r="KGA2426" s="111"/>
      <c r="KGB2426" s="111"/>
      <c r="KGC2426" s="111"/>
      <c r="KGD2426" s="111"/>
      <c r="KGE2426" s="111"/>
      <c r="KGF2426" s="111"/>
      <c r="KGG2426" s="111"/>
      <c r="KGH2426" s="111"/>
      <c r="KGI2426" s="111"/>
      <c r="KGJ2426" s="111"/>
      <c r="KGK2426" s="111"/>
      <c r="KGL2426" s="111"/>
      <c r="KGM2426" s="111"/>
      <c r="KGN2426" s="111"/>
      <c r="KGO2426" s="111"/>
      <c r="KGP2426" s="111"/>
      <c r="KGQ2426" s="111"/>
      <c r="KGR2426" s="111"/>
      <c r="KGS2426" s="111"/>
      <c r="KGT2426" s="111"/>
      <c r="KGU2426" s="111"/>
      <c r="KGV2426" s="111"/>
      <c r="KGW2426" s="111"/>
      <c r="KGX2426" s="111"/>
      <c r="KGY2426" s="111"/>
      <c r="KGZ2426" s="111"/>
      <c r="KHA2426" s="111"/>
      <c r="KHB2426" s="111"/>
      <c r="KHC2426" s="111"/>
      <c r="KHD2426" s="111"/>
      <c r="KHE2426" s="111"/>
      <c r="KHF2426" s="111"/>
      <c r="KHG2426" s="111"/>
      <c r="KHH2426" s="111"/>
      <c r="KHI2426" s="111"/>
      <c r="KHJ2426" s="111"/>
      <c r="KHK2426" s="111"/>
      <c r="KHL2426" s="111"/>
      <c r="KHM2426" s="111"/>
      <c r="KHN2426" s="111"/>
      <c r="KHO2426" s="111"/>
      <c r="KHP2426" s="111"/>
      <c r="KHQ2426" s="111"/>
      <c r="KHR2426" s="111"/>
      <c r="KHS2426" s="111"/>
      <c r="KHT2426" s="111"/>
      <c r="KHU2426" s="111"/>
      <c r="KHV2426" s="111"/>
      <c r="KHW2426" s="111"/>
      <c r="KHX2426" s="111"/>
      <c r="KHY2426" s="111"/>
      <c r="KHZ2426" s="111"/>
      <c r="KIA2426" s="111"/>
      <c r="KIB2426" s="111"/>
      <c r="KIC2426" s="111"/>
      <c r="KID2426" s="111"/>
      <c r="KIE2426" s="111"/>
      <c r="KIF2426" s="111"/>
      <c r="KIG2426" s="111"/>
      <c r="KIH2426" s="111"/>
      <c r="KII2426" s="111"/>
      <c r="KIJ2426" s="111"/>
      <c r="KIK2426" s="111"/>
      <c r="KIL2426" s="111"/>
      <c r="KIM2426" s="111"/>
      <c r="KIN2426" s="111"/>
      <c r="KIO2426" s="111"/>
      <c r="KIP2426" s="111"/>
      <c r="KIQ2426" s="111"/>
      <c r="KIR2426" s="111"/>
      <c r="KIS2426" s="111"/>
      <c r="KIT2426" s="111"/>
      <c r="KIU2426" s="111"/>
      <c r="KIV2426" s="111"/>
      <c r="KIW2426" s="111"/>
      <c r="KIX2426" s="111"/>
      <c r="KIY2426" s="111"/>
      <c r="KIZ2426" s="111"/>
      <c r="KJA2426" s="111"/>
      <c r="KJB2426" s="111"/>
      <c r="KJC2426" s="111"/>
      <c r="KJD2426" s="111"/>
      <c r="KJE2426" s="111"/>
      <c r="KJF2426" s="111"/>
      <c r="KJG2426" s="111"/>
      <c r="KJH2426" s="111"/>
      <c r="KJI2426" s="111"/>
      <c r="KJJ2426" s="111"/>
      <c r="KJK2426" s="111"/>
      <c r="KJL2426" s="111"/>
      <c r="KJM2426" s="111"/>
      <c r="KJN2426" s="111"/>
      <c r="KJO2426" s="111"/>
      <c r="KJP2426" s="111"/>
      <c r="KJQ2426" s="111"/>
      <c r="KJR2426" s="111"/>
      <c r="KJS2426" s="111"/>
      <c r="KJT2426" s="111"/>
      <c r="KJU2426" s="111"/>
      <c r="KJV2426" s="111"/>
      <c r="KJW2426" s="111"/>
      <c r="KJX2426" s="111"/>
      <c r="KJY2426" s="111"/>
      <c r="KJZ2426" s="111"/>
      <c r="KKA2426" s="111"/>
      <c r="KKB2426" s="111"/>
      <c r="KKC2426" s="111"/>
      <c r="KKD2426" s="111"/>
      <c r="KKE2426" s="111"/>
      <c r="KKF2426" s="111"/>
      <c r="KKG2426" s="111"/>
      <c r="KKH2426" s="111"/>
      <c r="KKI2426" s="111"/>
      <c r="KKJ2426" s="111"/>
      <c r="KKK2426" s="111"/>
      <c r="KKL2426" s="111"/>
      <c r="KKM2426" s="111"/>
      <c r="KKN2426" s="111"/>
      <c r="KKO2426" s="111"/>
      <c r="KKP2426" s="111"/>
      <c r="KKQ2426" s="111"/>
      <c r="KKR2426" s="111"/>
      <c r="KKS2426" s="111"/>
      <c r="KKT2426" s="111"/>
      <c r="KKU2426" s="111"/>
      <c r="KKV2426" s="111"/>
      <c r="KKW2426" s="111"/>
      <c r="KKX2426" s="111"/>
      <c r="KKY2426" s="111"/>
      <c r="KKZ2426" s="111"/>
      <c r="KLA2426" s="111"/>
      <c r="KLB2426" s="111"/>
      <c r="KLC2426" s="111"/>
      <c r="KLD2426" s="111"/>
      <c r="KLE2426" s="111"/>
      <c r="KLF2426" s="111"/>
      <c r="KLG2426" s="111"/>
      <c r="KLH2426" s="111"/>
      <c r="KLI2426" s="111"/>
      <c r="KLJ2426" s="111"/>
      <c r="KLK2426" s="111"/>
      <c r="KLL2426" s="111"/>
      <c r="KLM2426" s="111"/>
      <c r="KLN2426" s="111"/>
      <c r="KLO2426" s="111"/>
      <c r="KLP2426" s="111"/>
      <c r="KLQ2426" s="111"/>
      <c r="KLR2426" s="111"/>
      <c r="KLS2426" s="111"/>
      <c r="KLT2426" s="111"/>
      <c r="KLU2426" s="111"/>
      <c r="KLV2426" s="111"/>
      <c r="KLW2426" s="111"/>
      <c r="KLX2426" s="111"/>
      <c r="KLY2426" s="111"/>
      <c r="KLZ2426" s="111"/>
      <c r="KMA2426" s="111"/>
      <c r="KMB2426" s="111"/>
      <c r="KMC2426" s="111"/>
      <c r="KMD2426" s="111"/>
      <c r="KME2426" s="111"/>
      <c r="KMF2426" s="111"/>
      <c r="KMG2426" s="111"/>
      <c r="KMH2426" s="111"/>
      <c r="KMI2426" s="111"/>
      <c r="KMJ2426" s="111"/>
      <c r="KMK2426" s="111"/>
      <c r="KML2426" s="111"/>
      <c r="KMM2426" s="111"/>
      <c r="KMN2426" s="111"/>
      <c r="KMO2426" s="111"/>
      <c r="KMP2426" s="111"/>
      <c r="KMQ2426" s="111"/>
      <c r="KMR2426" s="111"/>
      <c r="KMS2426" s="111"/>
      <c r="KMT2426" s="111"/>
      <c r="KMU2426" s="111"/>
      <c r="KMV2426" s="111"/>
      <c r="KMW2426" s="111"/>
      <c r="KMX2426" s="111"/>
      <c r="KMY2426" s="111"/>
      <c r="KMZ2426" s="111"/>
      <c r="KNA2426" s="111"/>
      <c r="KNB2426" s="111"/>
      <c r="KNC2426" s="111"/>
      <c r="KND2426" s="111"/>
      <c r="KNE2426" s="111"/>
      <c r="KNF2426" s="111"/>
      <c r="KNG2426" s="111"/>
      <c r="KNH2426" s="111"/>
      <c r="KNI2426" s="111"/>
      <c r="KNJ2426" s="111"/>
      <c r="KNK2426" s="111"/>
      <c r="KNL2426" s="111"/>
      <c r="KNM2426" s="111"/>
      <c r="KNN2426" s="111"/>
      <c r="KNO2426" s="111"/>
      <c r="KNP2426" s="111"/>
      <c r="KNQ2426" s="111"/>
      <c r="KNR2426" s="111"/>
      <c r="KNS2426" s="111"/>
      <c r="KNT2426" s="111"/>
      <c r="KNU2426" s="111"/>
      <c r="KNV2426" s="111"/>
      <c r="KNW2426" s="111"/>
      <c r="KNX2426" s="111"/>
      <c r="KNY2426" s="111"/>
      <c r="KNZ2426" s="111"/>
      <c r="KOA2426" s="111"/>
      <c r="KOB2426" s="111"/>
      <c r="KOC2426" s="111"/>
      <c r="KOD2426" s="111"/>
      <c r="KOE2426" s="111"/>
      <c r="KOF2426" s="111"/>
      <c r="KOG2426" s="111"/>
      <c r="KOH2426" s="111"/>
      <c r="KOI2426" s="111"/>
      <c r="KOJ2426" s="111"/>
      <c r="KOK2426" s="111"/>
      <c r="KOL2426" s="111"/>
      <c r="KOM2426" s="111"/>
      <c r="KON2426" s="111"/>
      <c r="KOO2426" s="111"/>
      <c r="KOP2426" s="111"/>
      <c r="KOQ2426" s="111"/>
      <c r="KOR2426" s="111"/>
      <c r="KOS2426" s="111"/>
      <c r="KOT2426" s="111"/>
      <c r="KOU2426" s="111"/>
      <c r="KOV2426" s="111"/>
      <c r="KOW2426" s="111"/>
      <c r="KOX2426" s="111"/>
      <c r="KOY2426" s="111"/>
      <c r="KOZ2426" s="111"/>
      <c r="KPA2426" s="111"/>
      <c r="KPB2426" s="111"/>
      <c r="KPC2426" s="111"/>
      <c r="KPD2426" s="111"/>
      <c r="KPE2426" s="111"/>
      <c r="KPF2426" s="111"/>
      <c r="KPG2426" s="111"/>
      <c r="KPH2426" s="111"/>
      <c r="KPI2426" s="111"/>
      <c r="KPJ2426" s="111"/>
      <c r="KPK2426" s="111"/>
      <c r="KPL2426" s="111"/>
      <c r="KPM2426" s="111"/>
      <c r="KPN2426" s="111"/>
      <c r="KPO2426" s="111"/>
      <c r="KPP2426" s="111"/>
      <c r="KPQ2426" s="111"/>
      <c r="KPR2426" s="111"/>
      <c r="KPS2426" s="111"/>
      <c r="KPT2426" s="111"/>
      <c r="KPU2426" s="111"/>
      <c r="KPV2426" s="111"/>
      <c r="KPW2426" s="111"/>
      <c r="KPX2426" s="111"/>
      <c r="KPY2426" s="111"/>
      <c r="KPZ2426" s="111"/>
      <c r="KQA2426" s="111"/>
      <c r="KQB2426" s="111"/>
      <c r="KQC2426" s="111"/>
      <c r="KQD2426" s="111"/>
      <c r="KQE2426" s="111"/>
      <c r="KQF2426" s="111"/>
      <c r="KQG2426" s="111"/>
      <c r="KQH2426" s="111"/>
      <c r="KQI2426" s="111"/>
      <c r="KQJ2426" s="111"/>
      <c r="KQK2426" s="111"/>
      <c r="KQL2426" s="111"/>
      <c r="KQM2426" s="111"/>
      <c r="KQN2426" s="111"/>
      <c r="KQO2426" s="111"/>
      <c r="KQP2426" s="111"/>
      <c r="KQQ2426" s="111"/>
      <c r="KQR2426" s="111"/>
      <c r="KQS2426" s="111"/>
      <c r="KQT2426" s="111"/>
      <c r="KQU2426" s="111"/>
      <c r="KQV2426" s="111"/>
      <c r="KQW2426" s="111"/>
      <c r="KQX2426" s="111"/>
      <c r="KQY2426" s="111"/>
      <c r="KQZ2426" s="111"/>
      <c r="KRA2426" s="111"/>
      <c r="KRB2426" s="111"/>
      <c r="KRC2426" s="111"/>
      <c r="KRD2426" s="111"/>
      <c r="KRE2426" s="111"/>
      <c r="KRF2426" s="111"/>
      <c r="KRG2426" s="111"/>
      <c r="KRH2426" s="111"/>
      <c r="KRI2426" s="111"/>
      <c r="KRJ2426" s="111"/>
      <c r="KRK2426" s="111"/>
      <c r="KRL2426" s="111"/>
      <c r="KRM2426" s="111"/>
      <c r="KRN2426" s="111"/>
      <c r="KRO2426" s="111"/>
      <c r="KRP2426" s="111"/>
      <c r="KRQ2426" s="111"/>
      <c r="KRR2426" s="111"/>
      <c r="KRS2426" s="111"/>
      <c r="KRT2426" s="111"/>
      <c r="KRU2426" s="111"/>
      <c r="KRV2426" s="111"/>
      <c r="KRW2426" s="111"/>
      <c r="KRX2426" s="111"/>
      <c r="KRY2426" s="111"/>
      <c r="KRZ2426" s="111"/>
      <c r="KSA2426" s="111"/>
      <c r="KSB2426" s="111"/>
      <c r="KSC2426" s="111"/>
      <c r="KSD2426" s="111"/>
      <c r="KSE2426" s="111"/>
      <c r="KSF2426" s="111"/>
      <c r="KSG2426" s="111"/>
      <c r="KSH2426" s="111"/>
      <c r="KSI2426" s="111"/>
      <c r="KSJ2426" s="111"/>
      <c r="KSK2426" s="111"/>
      <c r="KSL2426" s="111"/>
      <c r="KSM2426" s="111"/>
      <c r="KSN2426" s="111"/>
      <c r="KSO2426" s="111"/>
      <c r="KSP2426" s="111"/>
      <c r="KSQ2426" s="111"/>
      <c r="KSR2426" s="111"/>
      <c r="KSS2426" s="111"/>
      <c r="KST2426" s="111"/>
      <c r="KSU2426" s="111"/>
      <c r="KSV2426" s="111"/>
      <c r="KSW2426" s="111"/>
      <c r="KSX2426" s="111"/>
      <c r="KSY2426" s="111"/>
      <c r="KSZ2426" s="111"/>
      <c r="KTA2426" s="111"/>
      <c r="KTB2426" s="111"/>
      <c r="KTC2426" s="111"/>
      <c r="KTD2426" s="111"/>
      <c r="KTE2426" s="111"/>
      <c r="KTF2426" s="111"/>
      <c r="KTG2426" s="111"/>
      <c r="KTH2426" s="111"/>
      <c r="KTI2426" s="111"/>
      <c r="KTJ2426" s="111"/>
      <c r="KTK2426" s="111"/>
      <c r="KTL2426" s="111"/>
      <c r="KTM2426" s="111"/>
      <c r="KTN2426" s="111"/>
      <c r="KTO2426" s="111"/>
      <c r="KTP2426" s="111"/>
      <c r="KTQ2426" s="111"/>
      <c r="KTR2426" s="111"/>
      <c r="KTS2426" s="111"/>
      <c r="KTT2426" s="111"/>
      <c r="KTU2426" s="111"/>
      <c r="KTV2426" s="111"/>
      <c r="KTW2426" s="111"/>
      <c r="KTX2426" s="111"/>
      <c r="KTY2426" s="111"/>
      <c r="KTZ2426" s="111"/>
      <c r="KUA2426" s="111"/>
      <c r="KUB2426" s="111"/>
      <c r="KUC2426" s="111"/>
      <c r="KUD2426" s="111"/>
      <c r="KUE2426" s="111"/>
      <c r="KUF2426" s="111"/>
      <c r="KUG2426" s="111"/>
      <c r="KUH2426" s="111"/>
      <c r="KUI2426" s="111"/>
      <c r="KUJ2426" s="111"/>
      <c r="KUK2426" s="111"/>
      <c r="KUL2426" s="111"/>
      <c r="KUM2426" s="111"/>
      <c r="KUN2426" s="111"/>
      <c r="KUO2426" s="111"/>
      <c r="KUP2426" s="111"/>
      <c r="KUQ2426" s="111"/>
      <c r="KUR2426" s="111"/>
      <c r="KUS2426" s="111"/>
      <c r="KUT2426" s="111"/>
      <c r="KUU2426" s="111"/>
      <c r="KUV2426" s="111"/>
      <c r="KUW2426" s="111"/>
      <c r="KUX2426" s="111"/>
      <c r="KUY2426" s="111"/>
      <c r="KUZ2426" s="111"/>
      <c r="KVA2426" s="111"/>
      <c r="KVB2426" s="111"/>
      <c r="KVC2426" s="111"/>
      <c r="KVD2426" s="111"/>
      <c r="KVE2426" s="111"/>
      <c r="KVF2426" s="111"/>
      <c r="KVG2426" s="111"/>
      <c r="KVH2426" s="111"/>
      <c r="KVI2426" s="111"/>
      <c r="KVJ2426" s="111"/>
      <c r="KVK2426" s="111"/>
      <c r="KVL2426" s="111"/>
      <c r="KVM2426" s="111"/>
      <c r="KVN2426" s="111"/>
      <c r="KVO2426" s="111"/>
      <c r="KVP2426" s="111"/>
      <c r="KVQ2426" s="111"/>
      <c r="KVR2426" s="111"/>
      <c r="KVS2426" s="111"/>
      <c r="KVT2426" s="111"/>
      <c r="KVU2426" s="111"/>
      <c r="KVV2426" s="111"/>
      <c r="KVW2426" s="111"/>
      <c r="KVX2426" s="111"/>
      <c r="KVY2426" s="111"/>
      <c r="KVZ2426" s="111"/>
      <c r="KWA2426" s="111"/>
      <c r="KWB2426" s="111"/>
      <c r="KWC2426" s="111"/>
      <c r="KWD2426" s="111"/>
      <c r="KWE2426" s="111"/>
      <c r="KWF2426" s="111"/>
      <c r="KWG2426" s="111"/>
      <c r="KWH2426" s="111"/>
      <c r="KWI2426" s="111"/>
      <c r="KWJ2426" s="111"/>
      <c r="KWK2426" s="111"/>
      <c r="KWL2426" s="111"/>
      <c r="KWM2426" s="111"/>
      <c r="KWN2426" s="111"/>
      <c r="KWO2426" s="111"/>
      <c r="KWP2426" s="111"/>
      <c r="KWQ2426" s="111"/>
      <c r="KWR2426" s="111"/>
      <c r="KWS2426" s="111"/>
      <c r="KWT2426" s="111"/>
      <c r="KWU2426" s="111"/>
      <c r="KWV2426" s="111"/>
      <c r="KWW2426" s="111"/>
      <c r="KWX2426" s="111"/>
      <c r="KWY2426" s="111"/>
      <c r="KWZ2426" s="111"/>
      <c r="KXA2426" s="111"/>
      <c r="KXB2426" s="111"/>
      <c r="KXC2426" s="111"/>
      <c r="KXD2426" s="111"/>
      <c r="KXE2426" s="111"/>
      <c r="KXF2426" s="111"/>
      <c r="KXG2426" s="111"/>
      <c r="KXH2426" s="111"/>
      <c r="KXI2426" s="111"/>
      <c r="KXJ2426" s="111"/>
      <c r="KXK2426" s="111"/>
      <c r="KXL2426" s="111"/>
      <c r="KXM2426" s="111"/>
      <c r="KXN2426" s="111"/>
      <c r="KXO2426" s="111"/>
      <c r="KXP2426" s="111"/>
      <c r="KXQ2426" s="111"/>
      <c r="KXR2426" s="111"/>
      <c r="KXS2426" s="111"/>
      <c r="KXT2426" s="111"/>
      <c r="KXU2426" s="111"/>
      <c r="KXV2426" s="111"/>
      <c r="KXW2426" s="111"/>
      <c r="KXX2426" s="111"/>
      <c r="KXY2426" s="111"/>
      <c r="KXZ2426" s="111"/>
      <c r="KYA2426" s="111"/>
      <c r="KYB2426" s="111"/>
      <c r="KYC2426" s="111"/>
      <c r="KYD2426" s="111"/>
      <c r="KYE2426" s="111"/>
      <c r="KYF2426" s="111"/>
      <c r="KYG2426" s="111"/>
      <c r="KYH2426" s="111"/>
      <c r="KYI2426" s="111"/>
      <c r="KYJ2426" s="111"/>
      <c r="KYK2426" s="111"/>
      <c r="KYL2426" s="111"/>
      <c r="KYM2426" s="111"/>
      <c r="KYN2426" s="111"/>
      <c r="KYO2426" s="111"/>
      <c r="KYP2426" s="111"/>
      <c r="KYQ2426" s="111"/>
      <c r="KYR2426" s="111"/>
      <c r="KYS2426" s="111"/>
      <c r="KYT2426" s="111"/>
      <c r="KYU2426" s="111"/>
      <c r="KYV2426" s="111"/>
      <c r="KYW2426" s="111"/>
      <c r="KYX2426" s="111"/>
      <c r="KYY2426" s="111"/>
      <c r="KYZ2426" s="111"/>
      <c r="KZA2426" s="111"/>
      <c r="KZB2426" s="111"/>
      <c r="KZC2426" s="111"/>
      <c r="KZD2426" s="111"/>
      <c r="KZE2426" s="111"/>
      <c r="KZF2426" s="111"/>
      <c r="KZG2426" s="111"/>
      <c r="KZH2426" s="111"/>
      <c r="KZI2426" s="111"/>
      <c r="KZJ2426" s="111"/>
      <c r="KZK2426" s="111"/>
      <c r="KZL2426" s="111"/>
      <c r="KZM2426" s="111"/>
      <c r="KZN2426" s="111"/>
      <c r="KZO2426" s="111"/>
      <c r="KZP2426" s="111"/>
      <c r="KZQ2426" s="111"/>
      <c r="KZR2426" s="111"/>
      <c r="KZS2426" s="111"/>
      <c r="KZT2426" s="111"/>
      <c r="KZU2426" s="111"/>
      <c r="KZV2426" s="111"/>
      <c r="KZW2426" s="111"/>
      <c r="KZX2426" s="111"/>
      <c r="KZY2426" s="111"/>
      <c r="KZZ2426" s="111"/>
      <c r="LAA2426" s="111"/>
      <c r="LAB2426" s="111"/>
      <c r="LAC2426" s="111"/>
      <c r="LAD2426" s="111"/>
      <c r="LAE2426" s="111"/>
      <c r="LAF2426" s="111"/>
      <c r="LAG2426" s="111"/>
      <c r="LAH2426" s="111"/>
      <c r="LAI2426" s="111"/>
      <c r="LAJ2426" s="111"/>
      <c r="LAK2426" s="111"/>
      <c r="LAL2426" s="111"/>
      <c r="LAM2426" s="111"/>
      <c r="LAN2426" s="111"/>
      <c r="LAO2426" s="111"/>
      <c r="LAP2426" s="111"/>
      <c r="LAQ2426" s="111"/>
      <c r="LAR2426" s="111"/>
      <c r="LAS2426" s="111"/>
      <c r="LAT2426" s="111"/>
      <c r="LAU2426" s="111"/>
      <c r="LAV2426" s="111"/>
      <c r="LAW2426" s="111"/>
      <c r="LAX2426" s="111"/>
      <c r="LAY2426" s="111"/>
      <c r="LAZ2426" s="111"/>
      <c r="LBA2426" s="111"/>
      <c r="LBB2426" s="111"/>
      <c r="LBC2426" s="111"/>
      <c r="LBD2426" s="111"/>
      <c r="LBE2426" s="111"/>
      <c r="LBF2426" s="111"/>
      <c r="LBG2426" s="111"/>
      <c r="LBH2426" s="111"/>
      <c r="LBI2426" s="111"/>
      <c r="LBJ2426" s="111"/>
      <c r="LBK2426" s="111"/>
      <c r="LBL2426" s="111"/>
      <c r="LBM2426" s="111"/>
      <c r="LBN2426" s="111"/>
      <c r="LBO2426" s="111"/>
      <c r="LBP2426" s="111"/>
      <c r="LBQ2426" s="111"/>
      <c r="LBR2426" s="111"/>
      <c r="LBS2426" s="111"/>
      <c r="LBT2426" s="111"/>
      <c r="LBU2426" s="111"/>
      <c r="LBV2426" s="111"/>
      <c r="LBW2426" s="111"/>
      <c r="LBX2426" s="111"/>
      <c r="LBY2426" s="111"/>
      <c r="LBZ2426" s="111"/>
      <c r="LCA2426" s="111"/>
      <c r="LCB2426" s="111"/>
      <c r="LCC2426" s="111"/>
      <c r="LCD2426" s="111"/>
      <c r="LCE2426" s="111"/>
      <c r="LCF2426" s="111"/>
      <c r="LCG2426" s="111"/>
      <c r="LCH2426" s="111"/>
      <c r="LCI2426" s="111"/>
      <c r="LCJ2426" s="111"/>
      <c r="LCK2426" s="111"/>
      <c r="LCL2426" s="111"/>
      <c r="LCM2426" s="111"/>
      <c r="LCN2426" s="111"/>
      <c r="LCO2426" s="111"/>
      <c r="LCP2426" s="111"/>
      <c r="LCQ2426" s="111"/>
      <c r="LCR2426" s="111"/>
      <c r="LCS2426" s="111"/>
      <c r="LCT2426" s="111"/>
      <c r="LCU2426" s="111"/>
      <c r="LCV2426" s="111"/>
      <c r="LCW2426" s="111"/>
      <c r="LCX2426" s="111"/>
      <c r="LCY2426" s="111"/>
      <c r="LCZ2426" s="111"/>
      <c r="LDA2426" s="111"/>
      <c r="LDB2426" s="111"/>
      <c r="LDC2426" s="111"/>
      <c r="LDD2426" s="111"/>
      <c r="LDE2426" s="111"/>
      <c r="LDF2426" s="111"/>
      <c r="LDG2426" s="111"/>
      <c r="LDH2426" s="111"/>
      <c r="LDI2426" s="111"/>
      <c r="LDJ2426" s="111"/>
      <c r="LDK2426" s="111"/>
      <c r="LDL2426" s="111"/>
      <c r="LDM2426" s="111"/>
      <c r="LDN2426" s="111"/>
      <c r="LDO2426" s="111"/>
      <c r="LDP2426" s="111"/>
      <c r="LDQ2426" s="111"/>
      <c r="LDR2426" s="111"/>
      <c r="LDS2426" s="111"/>
      <c r="LDT2426" s="111"/>
      <c r="LDU2426" s="111"/>
      <c r="LDV2426" s="111"/>
      <c r="LDW2426" s="111"/>
      <c r="LDX2426" s="111"/>
      <c r="LDY2426" s="111"/>
      <c r="LDZ2426" s="111"/>
      <c r="LEA2426" s="111"/>
      <c r="LEB2426" s="111"/>
      <c r="LEC2426" s="111"/>
      <c r="LED2426" s="111"/>
      <c r="LEE2426" s="111"/>
      <c r="LEF2426" s="111"/>
      <c r="LEG2426" s="111"/>
      <c r="LEH2426" s="111"/>
      <c r="LEI2426" s="111"/>
      <c r="LEJ2426" s="111"/>
      <c r="LEK2426" s="111"/>
      <c r="LEL2426" s="111"/>
      <c r="LEM2426" s="111"/>
      <c r="LEN2426" s="111"/>
      <c r="LEO2426" s="111"/>
      <c r="LEP2426" s="111"/>
      <c r="LEQ2426" s="111"/>
      <c r="LER2426" s="111"/>
      <c r="LES2426" s="111"/>
      <c r="LET2426" s="111"/>
      <c r="LEU2426" s="111"/>
      <c r="LEV2426" s="111"/>
      <c r="LEW2426" s="111"/>
      <c r="LEX2426" s="111"/>
      <c r="LEY2426" s="111"/>
      <c r="LEZ2426" s="111"/>
      <c r="LFA2426" s="111"/>
      <c r="LFB2426" s="111"/>
      <c r="LFC2426" s="111"/>
      <c r="LFD2426" s="111"/>
      <c r="LFE2426" s="111"/>
      <c r="LFF2426" s="111"/>
      <c r="LFG2426" s="111"/>
      <c r="LFH2426" s="111"/>
      <c r="LFI2426" s="111"/>
      <c r="LFJ2426" s="111"/>
      <c r="LFK2426" s="111"/>
      <c r="LFL2426" s="111"/>
      <c r="LFM2426" s="111"/>
      <c r="LFN2426" s="111"/>
      <c r="LFO2426" s="111"/>
      <c r="LFP2426" s="111"/>
      <c r="LFQ2426" s="111"/>
      <c r="LFR2426" s="111"/>
      <c r="LFS2426" s="111"/>
      <c r="LFT2426" s="111"/>
      <c r="LFU2426" s="111"/>
      <c r="LFV2426" s="111"/>
      <c r="LFW2426" s="111"/>
      <c r="LFX2426" s="111"/>
      <c r="LFY2426" s="111"/>
      <c r="LFZ2426" s="111"/>
      <c r="LGA2426" s="111"/>
      <c r="LGB2426" s="111"/>
      <c r="LGC2426" s="111"/>
      <c r="LGD2426" s="111"/>
      <c r="LGE2426" s="111"/>
      <c r="LGF2426" s="111"/>
      <c r="LGG2426" s="111"/>
      <c r="LGH2426" s="111"/>
      <c r="LGI2426" s="111"/>
      <c r="LGJ2426" s="111"/>
      <c r="LGK2426" s="111"/>
      <c r="LGL2426" s="111"/>
      <c r="LGM2426" s="111"/>
      <c r="LGN2426" s="111"/>
      <c r="LGO2426" s="111"/>
      <c r="LGP2426" s="111"/>
      <c r="LGQ2426" s="111"/>
      <c r="LGR2426" s="111"/>
      <c r="LGS2426" s="111"/>
      <c r="LGT2426" s="111"/>
      <c r="LGU2426" s="111"/>
      <c r="LGV2426" s="111"/>
      <c r="LGW2426" s="111"/>
      <c r="LGX2426" s="111"/>
      <c r="LGY2426" s="111"/>
      <c r="LGZ2426" s="111"/>
      <c r="LHA2426" s="111"/>
      <c r="LHB2426" s="111"/>
      <c r="LHC2426" s="111"/>
      <c r="LHD2426" s="111"/>
      <c r="LHE2426" s="111"/>
      <c r="LHF2426" s="111"/>
      <c r="LHG2426" s="111"/>
      <c r="LHH2426" s="111"/>
      <c r="LHI2426" s="111"/>
      <c r="LHJ2426" s="111"/>
      <c r="LHK2426" s="111"/>
      <c r="LHL2426" s="111"/>
      <c r="LHM2426" s="111"/>
      <c r="LHN2426" s="111"/>
      <c r="LHO2426" s="111"/>
      <c r="LHP2426" s="111"/>
      <c r="LHQ2426" s="111"/>
      <c r="LHR2426" s="111"/>
      <c r="LHS2426" s="111"/>
      <c r="LHT2426" s="111"/>
      <c r="LHU2426" s="111"/>
      <c r="LHV2426" s="111"/>
      <c r="LHW2426" s="111"/>
      <c r="LHX2426" s="111"/>
      <c r="LHY2426" s="111"/>
      <c r="LHZ2426" s="111"/>
      <c r="LIA2426" s="111"/>
      <c r="LIB2426" s="111"/>
      <c r="LIC2426" s="111"/>
      <c r="LID2426" s="111"/>
      <c r="LIE2426" s="111"/>
      <c r="LIF2426" s="111"/>
      <c r="LIG2426" s="111"/>
      <c r="LIH2426" s="111"/>
      <c r="LII2426" s="111"/>
      <c r="LIJ2426" s="111"/>
      <c r="LIK2426" s="111"/>
      <c r="LIL2426" s="111"/>
      <c r="LIM2426" s="111"/>
      <c r="LIN2426" s="111"/>
      <c r="LIO2426" s="111"/>
      <c r="LIP2426" s="111"/>
      <c r="LIQ2426" s="111"/>
      <c r="LIR2426" s="111"/>
      <c r="LIS2426" s="111"/>
      <c r="LIT2426" s="111"/>
      <c r="LIU2426" s="111"/>
      <c r="LIV2426" s="111"/>
      <c r="LIW2426" s="111"/>
      <c r="LIX2426" s="111"/>
      <c r="LIY2426" s="111"/>
      <c r="LIZ2426" s="111"/>
      <c r="LJA2426" s="111"/>
      <c r="LJB2426" s="111"/>
      <c r="LJC2426" s="111"/>
      <c r="LJD2426" s="111"/>
      <c r="LJE2426" s="111"/>
      <c r="LJF2426" s="111"/>
      <c r="LJG2426" s="111"/>
      <c r="LJH2426" s="111"/>
      <c r="LJI2426" s="111"/>
      <c r="LJJ2426" s="111"/>
      <c r="LJK2426" s="111"/>
      <c r="LJL2426" s="111"/>
      <c r="LJM2426" s="111"/>
      <c r="LJN2426" s="111"/>
      <c r="LJO2426" s="111"/>
      <c r="LJP2426" s="111"/>
      <c r="LJQ2426" s="111"/>
      <c r="LJR2426" s="111"/>
      <c r="LJS2426" s="111"/>
      <c r="LJT2426" s="111"/>
      <c r="LJU2426" s="111"/>
      <c r="LJV2426" s="111"/>
      <c r="LJW2426" s="111"/>
      <c r="LJX2426" s="111"/>
      <c r="LJY2426" s="111"/>
      <c r="LJZ2426" s="111"/>
      <c r="LKA2426" s="111"/>
      <c r="LKB2426" s="111"/>
      <c r="LKC2426" s="111"/>
      <c r="LKD2426" s="111"/>
      <c r="LKE2426" s="111"/>
      <c r="LKF2426" s="111"/>
      <c r="LKG2426" s="111"/>
      <c r="LKH2426" s="111"/>
      <c r="LKI2426" s="111"/>
      <c r="LKJ2426" s="111"/>
      <c r="LKK2426" s="111"/>
      <c r="LKL2426" s="111"/>
      <c r="LKM2426" s="111"/>
      <c r="LKN2426" s="111"/>
      <c r="LKO2426" s="111"/>
      <c r="LKP2426" s="111"/>
      <c r="LKQ2426" s="111"/>
      <c r="LKR2426" s="111"/>
      <c r="LKS2426" s="111"/>
      <c r="LKT2426" s="111"/>
      <c r="LKU2426" s="111"/>
      <c r="LKV2426" s="111"/>
      <c r="LKW2426" s="111"/>
      <c r="LKX2426" s="111"/>
      <c r="LKY2426" s="111"/>
      <c r="LKZ2426" s="111"/>
      <c r="LLA2426" s="111"/>
      <c r="LLB2426" s="111"/>
      <c r="LLC2426" s="111"/>
      <c r="LLD2426" s="111"/>
      <c r="LLE2426" s="111"/>
      <c r="LLF2426" s="111"/>
      <c r="LLG2426" s="111"/>
      <c r="LLH2426" s="111"/>
      <c r="LLI2426" s="111"/>
      <c r="LLJ2426" s="111"/>
      <c r="LLK2426" s="111"/>
      <c r="LLL2426" s="111"/>
      <c r="LLM2426" s="111"/>
      <c r="LLN2426" s="111"/>
      <c r="LLO2426" s="111"/>
      <c r="LLP2426" s="111"/>
      <c r="LLQ2426" s="111"/>
      <c r="LLR2426" s="111"/>
      <c r="LLS2426" s="111"/>
      <c r="LLT2426" s="111"/>
      <c r="LLU2426" s="111"/>
      <c r="LLV2426" s="111"/>
      <c r="LLW2426" s="111"/>
      <c r="LLX2426" s="111"/>
      <c r="LLY2426" s="111"/>
      <c r="LLZ2426" s="111"/>
      <c r="LMA2426" s="111"/>
      <c r="LMB2426" s="111"/>
      <c r="LMC2426" s="111"/>
      <c r="LMD2426" s="111"/>
      <c r="LME2426" s="111"/>
      <c r="LMF2426" s="111"/>
      <c r="LMG2426" s="111"/>
      <c r="LMH2426" s="111"/>
      <c r="LMI2426" s="111"/>
      <c r="LMJ2426" s="111"/>
      <c r="LMK2426" s="111"/>
      <c r="LML2426" s="111"/>
      <c r="LMM2426" s="111"/>
      <c r="LMN2426" s="111"/>
      <c r="LMO2426" s="111"/>
      <c r="LMP2426" s="111"/>
      <c r="LMQ2426" s="111"/>
      <c r="LMR2426" s="111"/>
      <c r="LMS2426" s="111"/>
      <c r="LMT2426" s="111"/>
      <c r="LMU2426" s="111"/>
      <c r="LMV2426" s="111"/>
      <c r="LMW2426" s="111"/>
      <c r="LMX2426" s="111"/>
      <c r="LMY2426" s="111"/>
      <c r="LMZ2426" s="111"/>
      <c r="LNA2426" s="111"/>
      <c r="LNB2426" s="111"/>
      <c r="LNC2426" s="111"/>
      <c r="LND2426" s="111"/>
      <c r="LNE2426" s="111"/>
      <c r="LNF2426" s="111"/>
      <c r="LNG2426" s="111"/>
      <c r="LNH2426" s="111"/>
      <c r="LNI2426" s="111"/>
      <c r="LNJ2426" s="111"/>
      <c r="LNK2426" s="111"/>
      <c r="LNL2426" s="111"/>
      <c r="LNM2426" s="111"/>
      <c r="LNN2426" s="111"/>
      <c r="LNO2426" s="111"/>
      <c r="LNP2426" s="111"/>
      <c r="LNQ2426" s="111"/>
      <c r="LNR2426" s="111"/>
      <c r="LNS2426" s="111"/>
      <c r="LNT2426" s="111"/>
      <c r="LNU2426" s="111"/>
      <c r="LNV2426" s="111"/>
      <c r="LNW2426" s="111"/>
      <c r="LNX2426" s="111"/>
      <c r="LNY2426" s="111"/>
      <c r="LNZ2426" s="111"/>
      <c r="LOA2426" s="111"/>
      <c r="LOB2426" s="111"/>
      <c r="LOC2426" s="111"/>
      <c r="LOD2426" s="111"/>
      <c r="LOE2426" s="111"/>
      <c r="LOF2426" s="111"/>
      <c r="LOG2426" s="111"/>
      <c r="LOH2426" s="111"/>
      <c r="LOI2426" s="111"/>
      <c r="LOJ2426" s="111"/>
      <c r="LOK2426" s="111"/>
      <c r="LOL2426" s="111"/>
      <c r="LOM2426" s="111"/>
      <c r="LON2426" s="111"/>
      <c r="LOO2426" s="111"/>
      <c r="LOP2426" s="111"/>
      <c r="LOQ2426" s="111"/>
      <c r="LOR2426" s="111"/>
      <c r="LOS2426" s="111"/>
      <c r="LOT2426" s="111"/>
      <c r="LOU2426" s="111"/>
      <c r="LOV2426" s="111"/>
      <c r="LOW2426" s="111"/>
      <c r="LOX2426" s="111"/>
      <c r="LOY2426" s="111"/>
      <c r="LOZ2426" s="111"/>
      <c r="LPA2426" s="111"/>
      <c r="LPB2426" s="111"/>
      <c r="LPC2426" s="111"/>
      <c r="LPD2426" s="111"/>
      <c r="LPE2426" s="111"/>
      <c r="LPF2426" s="111"/>
      <c r="LPG2426" s="111"/>
      <c r="LPH2426" s="111"/>
      <c r="LPI2426" s="111"/>
      <c r="LPJ2426" s="111"/>
      <c r="LPK2426" s="111"/>
      <c r="LPL2426" s="111"/>
      <c r="LPM2426" s="111"/>
      <c r="LPN2426" s="111"/>
      <c r="LPO2426" s="111"/>
      <c r="LPP2426" s="111"/>
      <c r="LPQ2426" s="111"/>
      <c r="LPR2426" s="111"/>
      <c r="LPS2426" s="111"/>
      <c r="LPT2426" s="111"/>
      <c r="LPU2426" s="111"/>
      <c r="LPV2426" s="111"/>
      <c r="LPW2426" s="111"/>
      <c r="LPX2426" s="111"/>
      <c r="LPY2426" s="111"/>
      <c r="LPZ2426" s="111"/>
      <c r="LQA2426" s="111"/>
      <c r="LQB2426" s="111"/>
      <c r="LQC2426" s="111"/>
      <c r="LQD2426" s="111"/>
      <c r="LQE2426" s="111"/>
      <c r="LQF2426" s="111"/>
      <c r="LQG2426" s="111"/>
      <c r="LQH2426" s="111"/>
      <c r="LQI2426" s="111"/>
      <c r="LQJ2426" s="111"/>
      <c r="LQK2426" s="111"/>
      <c r="LQL2426" s="111"/>
      <c r="LQM2426" s="111"/>
      <c r="LQN2426" s="111"/>
      <c r="LQO2426" s="111"/>
      <c r="LQP2426" s="111"/>
      <c r="LQQ2426" s="111"/>
      <c r="LQR2426" s="111"/>
      <c r="LQS2426" s="111"/>
      <c r="LQT2426" s="111"/>
      <c r="LQU2426" s="111"/>
      <c r="LQV2426" s="111"/>
      <c r="LQW2426" s="111"/>
      <c r="LQX2426" s="111"/>
      <c r="LQY2426" s="111"/>
      <c r="LQZ2426" s="111"/>
      <c r="LRA2426" s="111"/>
      <c r="LRB2426" s="111"/>
      <c r="LRC2426" s="111"/>
      <c r="LRD2426" s="111"/>
      <c r="LRE2426" s="111"/>
      <c r="LRF2426" s="111"/>
      <c r="LRG2426" s="111"/>
      <c r="LRH2426" s="111"/>
      <c r="LRI2426" s="111"/>
      <c r="LRJ2426" s="111"/>
      <c r="LRK2426" s="111"/>
      <c r="LRL2426" s="111"/>
      <c r="LRM2426" s="111"/>
      <c r="LRN2426" s="111"/>
      <c r="LRO2426" s="111"/>
      <c r="LRP2426" s="111"/>
      <c r="LRQ2426" s="111"/>
      <c r="LRR2426" s="111"/>
      <c r="LRS2426" s="111"/>
      <c r="LRT2426" s="111"/>
      <c r="LRU2426" s="111"/>
      <c r="LRV2426" s="111"/>
      <c r="LRW2426" s="111"/>
      <c r="LRX2426" s="111"/>
      <c r="LRY2426" s="111"/>
      <c r="LRZ2426" s="111"/>
      <c r="LSA2426" s="111"/>
      <c r="LSB2426" s="111"/>
      <c r="LSC2426" s="111"/>
      <c r="LSD2426" s="111"/>
      <c r="LSE2426" s="111"/>
      <c r="LSF2426" s="111"/>
      <c r="LSG2426" s="111"/>
      <c r="LSH2426" s="111"/>
      <c r="LSI2426" s="111"/>
      <c r="LSJ2426" s="111"/>
      <c r="LSK2426" s="111"/>
      <c r="LSL2426" s="111"/>
      <c r="LSM2426" s="111"/>
      <c r="LSN2426" s="111"/>
      <c r="LSO2426" s="111"/>
      <c r="LSP2426" s="111"/>
      <c r="LSQ2426" s="111"/>
      <c r="LSR2426" s="111"/>
      <c r="LSS2426" s="111"/>
      <c r="LST2426" s="111"/>
      <c r="LSU2426" s="111"/>
      <c r="LSV2426" s="111"/>
      <c r="LSW2426" s="111"/>
      <c r="LSX2426" s="111"/>
      <c r="LSY2426" s="111"/>
      <c r="LSZ2426" s="111"/>
      <c r="LTA2426" s="111"/>
      <c r="LTB2426" s="111"/>
      <c r="LTC2426" s="111"/>
      <c r="LTD2426" s="111"/>
      <c r="LTE2426" s="111"/>
      <c r="LTF2426" s="111"/>
      <c r="LTG2426" s="111"/>
      <c r="LTH2426" s="111"/>
      <c r="LTI2426" s="111"/>
      <c r="LTJ2426" s="111"/>
      <c r="LTK2426" s="111"/>
      <c r="LTL2426" s="111"/>
      <c r="LTM2426" s="111"/>
      <c r="LTN2426" s="111"/>
      <c r="LTO2426" s="111"/>
      <c r="LTP2426" s="111"/>
      <c r="LTQ2426" s="111"/>
      <c r="LTR2426" s="111"/>
      <c r="LTS2426" s="111"/>
      <c r="LTT2426" s="111"/>
      <c r="LTU2426" s="111"/>
      <c r="LTV2426" s="111"/>
      <c r="LTW2426" s="111"/>
      <c r="LTX2426" s="111"/>
      <c r="LTY2426" s="111"/>
      <c r="LTZ2426" s="111"/>
      <c r="LUA2426" s="111"/>
      <c r="LUB2426" s="111"/>
      <c r="LUC2426" s="111"/>
      <c r="LUD2426" s="111"/>
      <c r="LUE2426" s="111"/>
      <c r="LUF2426" s="111"/>
      <c r="LUG2426" s="111"/>
      <c r="LUH2426" s="111"/>
      <c r="LUI2426" s="111"/>
      <c r="LUJ2426" s="111"/>
      <c r="LUK2426" s="111"/>
      <c r="LUL2426" s="111"/>
      <c r="LUM2426" s="111"/>
      <c r="LUN2426" s="111"/>
      <c r="LUO2426" s="111"/>
      <c r="LUP2426" s="111"/>
      <c r="LUQ2426" s="111"/>
      <c r="LUR2426" s="111"/>
      <c r="LUS2426" s="111"/>
      <c r="LUT2426" s="111"/>
      <c r="LUU2426" s="111"/>
      <c r="LUV2426" s="111"/>
      <c r="LUW2426" s="111"/>
      <c r="LUX2426" s="111"/>
      <c r="LUY2426" s="111"/>
      <c r="LUZ2426" s="111"/>
      <c r="LVA2426" s="111"/>
      <c r="LVB2426" s="111"/>
      <c r="LVC2426" s="111"/>
      <c r="LVD2426" s="111"/>
      <c r="LVE2426" s="111"/>
      <c r="LVF2426" s="111"/>
      <c r="LVG2426" s="111"/>
      <c r="LVH2426" s="111"/>
      <c r="LVI2426" s="111"/>
      <c r="LVJ2426" s="111"/>
      <c r="LVK2426" s="111"/>
      <c r="LVL2426" s="111"/>
      <c r="LVM2426" s="111"/>
      <c r="LVN2426" s="111"/>
      <c r="LVO2426" s="111"/>
      <c r="LVP2426" s="111"/>
      <c r="LVQ2426" s="111"/>
      <c r="LVR2426" s="111"/>
      <c r="LVS2426" s="111"/>
      <c r="LVT2426" s="111"/>
      <c r="LVU2426" s="111"/>
      <c r="LVV2426" s="111"/>
      <c r="LVW2426" s="111"/>
      <c r="LVX2426" s="111"/>
      <c r="LVY2426" s="111"/>
      <c r="LVZ2426" s="111"/>
      <c r="LWA2426" s="111"/>
      <c r="LWB2426" s="111"/>
      <c r="LWC2426" s="111"/>
      <c r="LWD2426" s="111"/>
      <c r="LWE2426" s="111"/>
      <c r="LWF2426" s="111"/>
      <c r="LWG2426" s="111"/>
      <c r="LWH2426" s="111"/>
      <c r="LWI2426" s="111"/>
      <c r="LWJ2426" s="111"/>
      <c r="LWK2426" s="111"/>
      <c r="LWL2426" s="111"/>
      <c r="LWM2426" s="111"/>
      <c r="LWN2426" s="111"/>
      <c r="LWO2426" s="111"/>
      <c r="LWP2426" s="111"/>
      <c r="LWQ2426" s="111"/>
      <c r="LWR2426" s="111"/>
      <c r="LWS2426" s="111"/>
      <c r="LWT2426" s="111"/>
      <c r="LWU2426" s="111"/>
      <c r="LWV2426" s="111"/>
      <c r="LWW2426" s="111"/>
      <c r="LWX2426" s="111"/>
      <c r="LWY2426" s="111"/>
      <c r="LWZ2426" s="111"/>
      <c r="LXA2426" s="111"/>
      <c r="LXB2426" s="111"/>
      <c r="LXC2426" s="111"/>
      <c r="LXD2426" s="111"/>
      <c r="LXE2426" s="111"/>
      <c r="LXF2426" s="111"/>
      <c r="LXG2426" s="111"/>
      <c r="LXH2426" s="111"/>
      <c r="LXI2426" s="111"/>
      <c r="LXJ2426" s="111"/>
      <c r="LXK2426" s="111"/>
      <c r="LXL2426" s="111"/>
      <c r="LXM2426" s="111"/>
      <c r="LXN2426" s="111"/>
      <c r="LXO2426" s="111"/>
      <c r="LXP2426" s="111"/>
      <c r="LXQ2426" s="111"/>
      <c r="LXR2426" s="111"/>
      <c r="LXS2426" s="111"/>
      <c r="LXT2426" s="111"/>
      <c r="LXU2426" s="111"/>
      <c r="LXV2426" s="111"/>
      <c r="LXW2426" s="111"/>
      <c r="LXX2426" s="111"/>
      <c r="LXY2426" s="111"/>
      <c r="LXZ2426" s="111"/>
      <c r="LYA2426" s="111"/>
      <c r="LYB2426" s="111"/>
      <c r="LYC2426" s="111"/>
      <c r="LYD2426" s="111"/>
      <c r="LYE2426" s="111"/>
      <c r="LYF2426" s="111"/>
      <c r="LYG2426" s="111"/>
      <c r="LYH2426" s="111"/>
      <c r="LYI2426" s="111"/>
      <c r="LYJ2426" s="111"/>
      <c r="LYK2426" s="111"/>
      <c r="LYL2426" s="111"/>
      <c r="LYM2426" s="111"/>
      <c r="LYN2426" s="111"/>
      <c r="LYO2426" s="111"/>
      <c r="LYP2426" s="111"/>
      <c r="LYQ2426" s="111"/>
      <c r="LYR2426" s="111"/>
      <c r="LYS2426" s="111"/>
      <c r="LYT2426" s="111"/>
      <c r="LYU2426" s="111"/>
      <c r="LYV2426" s="111"/>
      <c r="LYW2426" s="111"/>
      <c r="LYX2426" s="111"/>
      <c r="LYY2426" s="111"/>
      <c r="LYZ2426" s="111"/>
      <c r="LZA2426" s="111"/>
      <c r="LZB2426" s="111"/>
      <c r="LZC2426" s="111"/>
      <c r="LZD2426" s="111"/>
      <c r="LZE2426" s="111"/>
      <c r="LZF2426" s="111"/>
      <c r="LZG2426" s="111"/>
      <c r="LZH2426" s="111"/>
      <c r="LZI2426" s="111"/>
      <c r="LZJ2426" s="111"/>
      <c r="LZK2426" s="111"/>
      <c r="LZL2426" s="111"/>
      <c r="LZM2426" s="111"/>
      <c r="LZN2426" s="111"/>
      <c r="LZO2426" s="111"/>
      <c r="LZP2426" s="111"/>
      <c r="LZQ2426" s="111"/>
      <c r="LZR2426" s="111"/>
      <c r="LZS2426" s="111"/>
      <c r="LZT2426" s="111"/>
      <c r="LZU2426" s="111"/>
      <c r="LZV2426" s="111"/>
      <c r="LZW2426" s="111"/>
      <c r="LZX2426" s="111"/>
      <c r="LZY2426" s="111"/>
      <c r="LZZ2426" s="111"/>
      <c r="MAA2426" s="111"/>
      <c r="MAB2426" s="111"/>
      <c r="MAC2426" s="111"/>
      <c r="MAD2426" s="111"/>
      <c r="MAE2426" s="111"/>
      <c r="MAF2426" s="111"/>
      <c r="MAG2426" s="111"/>
      <c r="MAH2426" s="111"/>
      <c r="MAI2426" s="111"/>
      <c r="MAJ2426" s="111"/>
      <c r="MAK2426" s="111"/>
      <c r="MAL2426" s="111"/>
      <c r="MAM2426" s="111"/>
      <c r="MAN2426" s="111"/>
      <c r="MAO2426" s="111"/>
      <c r="MAP2426" s="111"/>
      <c r="MAQ2426" s="111"/>
      <c r="MAR2426" s="111"/>
      <c r="MAS2426" s="111"/>
      <c r="MAT2426" s="111"/>
      <c r="MAU2426" s="111"/>
      <c r="MAV2426" s="111"/>
      <c r="MAW2426" s="111"/>
      <c r="MAX2426" s="111"/>
      <c r="MAY2426" s="111"/>
      <c r="MAZ2426" s="111"/>
      <c r="MBA2426" s="111"/>
      <c r="MBB2426" s="111"/>
      <c r="MBC2426" s="111"/>
      <c r="MBD2426" s="111"/>
      <c r="MBE2426" s="111"/>
      <c r="MBF2426" s="111"/>
      <c r="MBG2426" s="111"/>
      <c r="MBH2426" s="111"/>
      <c r="MBI2426" s="111"/>
      <c r="MBJ2426" s="111"/>
      <c r="MBK2426" s="111"/>
      <c r="MBL2426" s="111"/>
      <c r="MBM2426" s="111"/>
      <c r="MBN2426" s="111"/>
      <c r="MBO2426" s="111"/>
      <c r="MBP2426" s="111"/>
      <c r="MBQ2426" s="111"/>
      <c r="MBR2426" s="111"/>
      <c r="MBS2426" s="111"/>
      <c r="MBT2426" s="111"/>
      <c r="MBU2426" s="111"/>
      <c r="MBV2426" s="111"/>
      <c r="MBW2426" s="111"/>
      <c r="MBX2426" s="111"/>
      <c r="MBY2426" s="111"/>
      <c r="MBZ2426" s="111"/>
      <c r="MCA2426" s="111"/>
      <c r="MCB2426" s="111"/>
      <c r="MCC2426" s="111"/>
      <c r="MCD2426" s="111"/>
      <c r="MCE2426" s="111"/>
      <c r="MCF2426" s="111"/>
      <c r="MCG2426" s="111"/>
      <c r="MCH2426" s="111"/>
      <c r="MCI2426" s="111"/>
      <c r="MCJ2426" s="111"/>
      <c r="MCK2426" s="111"/>
      <c r="MCL2426" s="111"/>
      <c r="MCM2426" s="111"/>
      <c r="MCN2426" s="111"/>
      <c r="MCO2426" s="111"/>
      <c r="MCP2426" s="111"/>
      <c r="MCQ2426" s="111"/>
      <c r="MCR2426" s="111"/>
      <c r="MCS2426" s="111"/>
      <c r="MCT2426" s="111"/>
      <c r="MCU2426" s="111"/>
      <c r="MCV2426" s="111"/>
      <c r="MCW2426" s="111"/>
      <c r="MCX2426" s="111"/>
      <c r="MCY2426" s="111"/>
      <c r="MCZ2426" s="111"/>
      <c r="MDA2426" s="111"/>
      <c r="MDB2426" s="111"/>
      <c r="MDC2426" s="111"/>
      <c r="MDD2426" s="111"/>
      <c r="MDE2426" s="111"/>
      <c r="MDF2426" s="111"/>
      <c r="MDG2426" s="111"/>
      <c r="MDH2426" s="111"/>
      <c r="MDI2426" s="111"/>
      <c r="MDJ2426" s="111"/>
      <c r="MDK2426" s="111"/>
      <c r="MDL2426" s="111"/>
      <c r="MDM2426" s="111"/>
      <c r="MDN2426" s="111"/>
      <c r="MDO2426" s="111"/>
      <c r="MDP2426" s="111"/>
      <c r="MDQ2426" s="111"/>
      <c r="MDR2426" s="111"/>
      <c r="MDS2426" s="111"/>
      <c r="MDT2426" s="111"/>
      <c r="MDU2426" s="111"/>
      <c r="MDV2426" s="111"/>
      <c r="MDW2426" s="111"/>
      <c r="MDX2426" s="111"/>
      <c r="MDY2426" s="111"/>
      <c r="MDZ2426" s="111"/>
      <c r="MEA2426" s="111"/>
      <c r="MEB2426" s="111"/>
      <c r="MEC2426" s="111"/>
      <c r="MED2426" s="111"/>
      <c r="MEE2426" s="111"/>
      <c r="MEF2426" s="111"/>
      <c r="MEG2426" s="111"/>
      <c r="MEH2426" s="111"/>
      <c r="MEI2426" s="111"/>
      <c r="MEJ2426" s="111"/>
      <c r="MEK2426" s="111"/>
      <c r="MEL2426" s="111"/>
      <c r="MEM2426" s="111"/>
      <c r="MEN2426" s="111"/>
      <c r="MEO2426" s="111"/>
      <c r="MEP2426" s="111"/>
      <c r="MEQ2426" s="111"/>
      <c r="MER2426" s="111"/>
      <c r="MES2426" s="111"/>
      <c r="MET2426" s="111"/>
      <c r="MEU2426" s="111"/>
      <c r="MEV2426" s="111"/>
      <c r="MEW2426" s="111"/>
      <c r="MEX2426" s="111"/>
      <c r="MEY2426" s="111"/>
      <c r="MEZ2426" s="111"/>
      <c r="MFA2426" s="111"/>
      <c r="MFB2426" s="111"/>
      <c r="MFC2426" s="111"/>
      <c r="MFD2426" s="111"/>
      <c r="MFE2426" s="111"/>
      <c r="MFF2426" s="111"/>
      <c r="MFG2426" s="111"/>
      <c r="MFH2426" s="111"/>
      <c r="MFI2426" s="111"/>
      <c r="MFJ2426" s="111"/>
      <c r="MFK2426" s="111"/>
      <c r="MFL2426" s="111"/>
      <c r="MFM2426" s="111"/>
      <c r="MFN2426" s="111"/>
      <c r="MFO2426" s="111"/>
      <c r="MFP2426" s="111"/>
      <c r="MFQ2426" s="111"/>
      <c r="MFR2426" s="111"/>
      <c r="MFS2426" s="111"/>
      <c r="MFT2426" s="111"/>
      <c r="MFU2426" s="111"/>
      <c r="MFV2426" s="111"/>
      <c r="MFW2426" s="111"/>
      <c r="MFX2426" s="111"/>
      <c r="MFY2426" s="111"/>
      <c r="MFZ2426" s="111"/>
      <c r="MGA2426" s="111"/>
      <c r="MGB2426" s="111"/>
      <c r="MGC2426" s="111"/>
      <c r="MGD2426" s="111"/>
      <c r="MGE2426" s="111"/>
      <c r="MGF2426" s="111"/>
      <c r="MGG2426" s="111"/>
      <c r="MGH2426" s="111"/>
      <c r="MGI2426" s="111"/>
      <c r="MGJ2426" s="111"/>
      <c r="MGK2426" s="111"/>
      <c r="MGL2426" s="111"/>
      <c r="MGM2426" s="111"/>
      <c r="MGN2426" s="111"/>
      <c r="MGO2426" s="111"/>
      <c r="MGP2426" s="111"/>
      <c r="MGQ2426" s="111"/>
      <c r="MGR2426" s="111"/>
      <c r="MGS2426" s="111"/>
      <c r="MGT2426" s="111"/>
      <c r="MGU2426" s="111"/>
      <c r="MGV2426" s="111"/>
      <c r="MGW2426" s="111"/>
      <c r="MGX2426" s="111"/>
      <c r="MGY2426" s="111"/>
      <c r="MGZ2426" s="111"/>
      <c r="MHA2426" s="111"/>
      <c r="MHB2426" s="111"/>
      <c r="MHC2426" s="111"/>
      <c r="MHD2426" s="111"/>
      <c r="MHE2426" s="111"/>
      <c r="MHF2426" s="111"/>
      <c r="MHG2426" s="111"/>
      <c r="MHH2426" s="111"/>
      <c r="MHI2426" s="111"/>
      <c r="MHJ2426" s="111"/>
      <c r="MHK2426" s="111"/>
      <c r="MHL2426" s="111"/>
      <c r="MHM2426" s="111"/>
      <c r="MHN2426" s="111"/>
      <c r="MHO2426" s="111"/>
      <c r="MHP2426" s="111"/>
      <c r="MHQ2426" s="111"/>
      <c r="MHR2426" s="111"/>
      <c r="MHS2426" s="111"/>
      <c r="MHT2426" s="111"/>
      <c r="MHU2426" s="111"/>
      <c r="MHV2426" s="111"/>
      <c r="MHW2426" s="111"/>
      <c r="MHX2426" s="111"/>
      <c r="MHY2426" s="111"/>
      <c r="MHZ2426" s="111"/>
      <c r="MIA2426" s="111"/>
      <c r="MIB2426" s="111"/>
      <c r="MIC2426" s="111"/>
      <c r="MID2426" s="111"/>
      <c r="MIE2426" s="111"/>
      <c r="MIF2426" s="111"/>
      <c r="MIG2426" s="111"/>
      <c r="MIH2426" s="111"/>
      <c r="MII2426" s="111"/>
      <c r="MIJ2426" s="111"/>
      <c r="MIK2426" s="111"/>
      <c r="MIL2426" s="111"/>
      <c r="MIM2426" s="111"/>
      <c r="MIN2426" s="111"/>
      <c r="MIO2426" s="111"/>
      <c r="MIP2426" s="111"/>
      <c r="MIQ2426" s="111"/>
      <c r="MIR2426" s="111"/>
      <c r="MIS2426" s="111"/>
      <c r="MIT2426" s="111"/>
      <c r="MIU2426" s="111"/>
      <c r="MIV2426" s="111"/>
      <c r="MIW2426" s="111"/>
      <c r="MIX2426" s="111"/>
      <c r="MIY2426" s="111"/>
      <c r="MIZ2426" s="111"/>
      <c r="MJA2426" s="111"/>
      <c r="MJB2426" s="111"/>
      <c r="MJC2426" s="111"/>
      <c r="MJD2426" s="111"/>
      <c r="MJE2426" s="111"/>
      <c r="MJF2426" s="111"/>
      <c r="MJG2426" s="111"/>
      <c r="MJH2426" s="111"/>
      <c r="MJI2426" s="111"/>
      <c r="MJJ2426" s="111"/>
      <c r="MJK2426" s="111"/>
      <c r="MJL2426" s="111"/>
      <c r="MJM2426" s="111"/>
      <c r="MJN2426" s="111"/>
      <c r="MJO2426" s="111"/>
      <c r="MJP2426" s="111"/>
      <c r="MJQ2426" s="111"/>
      <c r="MJR2426" s="111"/>
      <c r="MJS2426" s="111"/>
      <c r="MJT2426" s="111"/>
      <c r="MJU2426" s="111"/>
      <c r="MJV2426" s="111"/>
      <c r="MJW2426" s="111"/>
      <c r="MJX2426" s="111"/>
      <c r="MJY2426" s="111"/>
      <c r="MJZ2426" s="111"/>
      <c r="MKA2426" s="111"/>
      <c r="MKB2426" s="111"/>
      <c r="MKC2426" s="111"/>
      <c r="MKD2426" s="111"/>
      <c r="MKE2426" s="111"/>
      <c r="MKF2426" s="111"/>
      <c r="MKG2426" s="111"/>
      <c r="MKH2426" s="111"/>
      <c r="MKI2426" s="111"/>
      <c r="MKJ2426" s="111"/>
      <c r="MKK2426" s="111"/>
      <c r="MKL2426" s="111"/>
      <c r="MKM2426" s="111"/>
      <c r="MKN2426" s="111"/>
      <c r="MKO2426" s="111"/>
      <c r="MKP2426" s="111"/>
      <c r="MKQ2426" s="111"/>
      <c r="MKR2426" s="111"/>
      <c r="MKS2426" s="111"/>
      <c r="MKT2426" s="111"/>
      <c r="MKU2426" s="111"/>
      <c r="MKV2426" s="111"/>
      <c r="MKW2426" s="111"/>
      <c r="MKX2426" s="111"/>
      <c r="MKY2426" s="111"/>
      <c r="MKZ2426" s="111"/>
      <c r="MLA2426" s="111"/>
      <c r="MLB2426" s="111"/>
      <c r="MLC2426" s="111"/>
      <c r="MLD2426" s="111"/>
      <c r="MLE2426" s="111"/>
      <c r="MLF2426" s="111"/>
      <c r="MLG2426" s="111"/>
      <c r="MLH2426" s="111"/>
      <c r="MLI2426" s="111"/>
      <c r="MLJ2426" s="111"/>
      <c r="MLK2426" s="111"/>
      <c r="MLL2426" s="111"/>
      <c r="MLM2426" s="111"/>
      <c r="MLN2426" s="111"/>
      <c r="MLO2426" s="111"/>
      <c r="MLP2426" s="111"/>
      <c r="MLQ2426" s="111"/>
      <c r="MLR2426" s="111"/>
      <c r="MLS2426" s="111"/>
      <c r="MLT2426" s="111"/>
      <c r="MLU2426" s="111"/>
      <c r="MLV2426" s="111"/>
      <c r="MLW2426" s="111"/>
      <c r="MLX2426" s="111"/>
      <c r="MLY2426" s="111"/>
      <c r="MLZ2426" s="111"/>
      <c r="MMA2426" s="111"/>
      <c r="MMB2426" s="111"/>
      <c r="MMC2426" s="111"/>
      <c r="MMD2426" s="111"/>
      <c r="MME2426" s="111"/>
      <c r="MMF2426" s="111"/>
      <c r="MMG2426" s="111"/>
      <c r="MMH2426" s="111"/>
      <c r="MMI2426" s="111"/>
      <c r="MMJ2426" s="111"/>
      <c r="MMK2426" s="111"/>
      <c r="MML2426" s="111"/>
      <c r="MMM2426" s="111"/>
      <c r="MMN2426" s="111"/>
      <c r="MMO2426" s="111"/>
      <c r="MMP2426" s="111"/>
      <c r="MMQ2426" s="111"/>
      <c r="MMR2426" s="111"/>
      <c r="MMS2426" s="111"/>
      <c r="MMT2426" s="111"/>
      <c r="MMU2426" s="111"/>
      <c r="MMV2426" s="111"/>
      <c r="MMW2426" s="111"/>
      <c r="MMX2426" s="111"/>
      <c r="MMY2426" s="111"/>
      <c r="MMZ2426" s="111"/>
      <c r="MNA2426" s="111"/>
      <c r="MNB2426" s="111"/>
      <c r="MNC2426" s="111"/>
      <c r="MND2426" s="111"/>
      <c r="MNE2426" s="111"/>
      <c r="MNF2426" s="111"/>
      <c r="MNG2426" s="111"/>
      <c r="MNH2426" s="111"/>
      <c r="MNI2426" s="111"/>
      <c r="MNJ2426" s="111"/>
      <c r="MNK2426" s="111"/>
      <c r="MNL2426" s="111"/>
      <c r="MNM2426" s="111"/>
      <c r="MNN2426" s="111"/>
      <c r="MNO2426" s="111"/>
      <c r="MNP2426" s="111"/>
      <c r="MNQ2426" s="111"/>
      <c r="MNR2426" s="111"/>
      <c r="MNS2426" s="111"/>
      <c r="MNT2426" s="111"/>
      <c r="MNU2426" s="111"/>
      <c r="MNV2426" s="111"/>
      <c r="MNW2426" s="111"/>
      <c r="MNX2426" s="111"/>
      <c r="MNY2426" s="111"/>
      <c r="MNZ2426" s="111"/>
      <c r="MOA2426" s="111"/>
      <c r="MOB2426" s="111"/>
      <c r="MOC2426" s="111"/>
      <c r="MOD2426" s="111"/>
      <c r="MOE2426" s="111"/>
      <c r="MOF2426" s="111"/>
      <c r="MOG2426" s="111"/>
      <c r="MOH2426" s="111"/>
      <c r="MOI2426" s="111"/>
      <c r="MOJ2426" s="111"/>
      <c r="MOK2426" s="111"/>
      <c r="MOL2426" s="111"/>
      <c r="MOM2426" s="111"/>
      <c r="MON2426" s="111"/>
      <c r="MOO2426" s="111"/>
      <c r="MOP2426" s="111"/>
      <c r="MOQ2426" s="111"/>
      <c r="MOR2426" s="111"/>
      <c r="MOS2426" s="111"/>
      <c r="MOT2426" s="111"/>
      <c r="MOU2426" s="111"/>
      <c r="MOV2426" s="111"/>
      <c r="MOW2426" s="111"/>
      <c r="MOX2426" s="111"/>
      <c r="MOY2426" s="111"/>
      <c r="MOZ2426" s="111"/>
      <c r="MPA2426" s="111"/>
      <c r="MPB2426" s="111"/>
      <c r="MPC2426" s="111"/>
      <c r="MPD2426" s="111"/>
      <c r="MPE2426" s="111"/>
      <c r="MPF2426" s="111"/>
      <c r="MPG2426" s="111"/>
      <c r="MPH2426" s="111"/>
      <c r="MPI2426" s="111"/>
      <c r="MPJ2426" s="111"/>
      <c r="MPK2426" s="111"/>
      <c r="MPL2426" s="111"/>
      <c r="MPM2426" s="111"/>
      <c r="MPN2426" s="111"/>
      <c r="MPO2426" s="111"/>
      <c r="MPP2426" s="111"/>
      <c r="MPQ2426" s="111"/>
      <c r="MPR2426" s="111"/>
      <c r="MPS2426" s="111"/>
      <c r="MPT2426" s="111"/>
      <c r="MPU2426" s="111"/>
      <c r="MPV2426" s="111"/>
      <c r="MPW2426" s="111"/>
      <c r="MPX2426" s="111"/>
      <c r="MPY2426" s="111"/>
      <c r="MPZ2426" s="111"/>
      <c r="MQA2426" s="111"/>
      <c r="MQB2426" s="111"/>
      <c r="MQC2426" s="111"/>
      <c r="MQD2426" s="111"/>
      <c r="MQE2426" s="111"/>
      <c r="MQF2426" s="111"/>
      <c r="MQG2426" s="111"/>
      <c r="MQH2426" s="111"/>
      <c r="MQI2426" s="111"/>
      <c r="MQJ2426" s="111"/>
      <c r="MQK2426" s="111"/>
      <c r="MQL2426" s="111"/>
      <c r="MQM2426" s="111"/>
      <c r="MQN2426" s="111"/>
      <c r="MQO2426" s="111"/>
      <c r="MQP2426" s="111"/>
      <c r="MQQ2426" s="111"/>
      <c r="MQR2426" s="111"/>
      <c r="MQS2426" s="111"/>
      <c r="MQT2426" s="111"/>
      <c r="MQU2426" s="111"/>
      <c r="MQV2426" s="111"/>
      <c r="MQW2426" s="111"/>
      <c r="MQX2426" s="111"/>
      <c r="MQY2426" s="111"/>
      <c r="MQZ2426" s="111"/>
      <c r="MRA2426" s="111"/>
      <c r="MRB2426" s="111"/>
      <c r="MRC2426" s="111"/>
      <c r="MRD2426" s="111"/>
      <c r="MRE2426" s="111"/>
      <c r="MRF2426" s="111"/>
      <c r="MRG2426" s="111"/>
      <c r="MRH2426" s="111"/>
      <c r="MRI2426" s="111"/>
      <c r="MRJ2426" s="111"/>
      <c r="MRK2426" s="111"/>
      <c r="MRL2426" s="111"/>
      <c r="MRM2426" s="111"/>
      <c r="MRN2426" s="111"/>
      <c r="MRO2426" s="111"/>
      <c r="MRP2426" s="111"/>
      <c r="MRQ2426" s="111"/>
      <c r="MRR2426" s="111"/>
      <c r="MRS2426" s="111"/>
      <c r="MRT2426" s="111"/>
      <c r="MRU2426" s="111"/>
      <c r="MRV2426" s="111"/>
      <c r="MRW2426" s="111"/>
      <c r="MRX2426" s="111"/>
      <c r="MRY2426" s="111"/>
      <c r="MRZ2426" s="111"/>
      <c r="MSA2426" s="111"/>
      <c r="MSB2426" s="111"/>
      <c r="MSC2426" s="111"/>
      <c r="MSD2426" s="111"/>
      <c r="MSE2426" s="111"/>
      <c r="MSF2426" s="111"/>
      <c r="MSG2426" s="111"/>
      <c r="MSH2426" s="111"/>
      <c r="MSI2426" s="111"/>
      <c r="MSJ2426" s="111"/>
      <c r="MSK2426" s="111"/>
      <c r="MSL2426" s="111"/>
      <c r="MSM2426" s="111"/>
      <c r="MSN2426" s="111"/>
      <c r="MSO2426" s="111"/>
      <c r="MSP2426" s="111"/>
      <c r="MSQ2426" s="111"/>
      <c r="MSR2426" s="111"/>
      <c r="MSS2426" s="111"/>
      <c r="MST2426" s="111"/>
      <c r="MSU2426" s="111"/>
      <c r="MSV2426" s="111"/>
      <c r="MSW2426" s="111"/>
      <c r="MSX2426" s="111"/>
      <c r="MSY2426" s="111"/>
      <c r="MSZ2426" s="111"/>
      <c r="MTA2426" s="111"/>
      <c r="MTB2426" s="111"/>
      <c r="MTC2426" s="111"/>
      <c r="MTD2426" s="111"/>
      <c r="MTE2426" s="111"/>
      <c r="MTF2426" s="111"/>
      <c r="MTG2426" s="111"/>
      <c r="MTH2426" s="111"/>
      <c r="MTI2426" s="111"/>
      <c r="MTJ2426" s="111"/>
      <c r="MTK2426" s="111"/>
      <c r="MTL2426" s="111"/>
      <c r="MTM2426" s="111"/>
      <c r="MTN2426" s="111"/>
      <c r="MTO2426" s="111"/>
      <c r="MTP2426" s="111"/>
      <c r="MTQ2426" s="111"/>
      <c r="MTR2426" s="111"/>
      <c r="MTS2426" s="111"/>
      <c r="MTT2426" s="111"/>
      <c r="MTU2426" s="111"/>
      <c r="MTV2426" s="111"/>
      <c r="MTW2426" s="111"/>
      <c r="MTX2426" s="111"/>
      <c r="MTY2426" s="111"/>
      <c r="MTZ2426" s="111"/>
      <c r="MUA2426" s="111"/>
      <c r="MUB2426" s="111"/>
      <c r="MUC2426" s="111"/>
      <c r="MUD2426" s="111"/>
      <c r="MUE2426" s="111"/>
      <c r="MUF2426" s="111"/>
      <c r="MUG2426" s="111"/>
      <c r="MUH2426" s="111"/>
      <c r="MUI2426" s="111"/>
      <c r="MUJ2426" s="111"/>
      <c r="MUK2426" s="111"/>
      <c r="MUL2426" s="111"/>
      <c r="MUM2426" s="111"/>
      <c r="MUN2426" s="111"/>
      <c r="MUO2426" s="111"/>
      <c r="MUP2426" s="111"/>
      <c r="MUQ2426" s="111"/>
      <c r="MUR2426" s="111"/>
      <c r="MUS2426" s="111"/>
      <c r="MUT2426" s="111"/>
      <c r="MUU2426" s="111"/>
      <c r="MUV2426" s="111"/>
      <c r="MUW2426" s="111"/>
      <c r="MUX2426" s="111"/>
      <c r="MUY2426" s="111"/>
      <c r="MUZ2426" s="111"/>
      <c r="MVA2426" s="111"/>
      <c r="MVB2426" s="111"/>
      <c r="MVC2426" s="111"/>
      <c r="MVD2426" s="111"/>
      <c r="MVE2426" s="111"/>
      <c r="MVF2426" s="111"/>
      <c r="MVG2426" s="111"/>
      <c r="MVH2426" s="111"/>
      <c r="MVI2426" s="111"/>
      <c r="MVJ2426" s="111"/>
      <c r="MVK2426" s="111"/>
      <c r="MVL2426" s="111"/>
      <c r="MVM2426" s="111"/>
      <c r="MVN2426" s="111"/>
      <c r="MVO2426" s="111"/>
      <c r="MVP2426" s="111"/>
      <c r="MVQ2426" s="111"/>
      <c r="MVR2426" s="111"/>
      <c r="MVS2426" s="111"/>
      <c r="MVT2426" s="111"/>
      <c r="MVU2426" s="111"/>
      <c r="MVV2426" s="111"/>
      <c r="MVW2426" s="111"/>
      <c r="MVX2426" s="111"/>
      <c r="MVY2426" s="111"/>
      <c r="MVZ2426" s="111"/>
      <c r="MWA2426" s="111"/>
      <c r="MWB2426" s="111"/>
      <c r="MWC2426" s="111"/>
      <c r="MWD2426" s="111"/>
      <c r="MWE2426" s="111"/>
      <c r="MWF2426" s="111"/>
      <c r="MWG2426" s="111"/>
      <c r="MWH2426" s="111"/>
      <c r="MWI2426" s="111"/>
      <c r="MWJ2426" s="111"/>
      <c r="MWK2426" s="111"/>
      <c r="MWL2426" s="111"/>
      <c r="MWM2426" s="111"/>
      <c r="MWN2426" s="111"/>
      <c r="MWO2426" s="111"/>
      <c r="MWP2426" s="111"/>
      <c r="MWQ2426" s="111"/>
      <c r="MWR2426" s="111"/>
      <c r="MWS2426" s="111"/>
      <c r="MWT2426" s="111"/>
      <c r="MWU2426" s="111"/>
      <c r="MWV2426" s="111"/>
      <c r="MWW2426" s="111"/>
      <c r="MWX2426" s="111"/>
      <c r="MWY2426" s="111"/>
      <c r="MWZ2426" s="111"/>
      <c r="MXA2426" s="111"/>
      <c r="MXB2426" s="111"/>
      <c r="MXC2426" s="111"/>
      <c r="MXD2426" s="111"/>
      <c r="MXE2426" s="111"/>
      <c r="MXF2426" s="111"/>
      <c r="MXG2426" s="111"/>
      <c r="MXH2426" s="111"/>
      <c r="MXI2426" s="111"/>
      <c r="MXJ2426" s="111"/>
      <c r="MXK2426" s="111"/>
      <c r="MXL2426" s="111"/>
      <c r="MXM2426" s="111"/>
      <c r="MXN2426" s="111"/>
      <c r="MXO2426" s="111"/>
      <c r="MXP2426" s="111"/>
      <c r="MXQ2426" s="111"/>
      <c r="MXR2426" s="111"/>
      <c r="MXS2426" s="111"/>
      <c r="MXT2426" s="111"/>
      <c r="MXU2426" s="111"/>
      <c r="MXV2426" s="111"/>
      <c r="MXW2426" s="111"/>
      <c r="MXX2426" s="111"/>
      <c r="MXY2426" s="111"/>
      <c r="MXZ2426" s="111"/>
      <c r="MYA2426" s="111"/>
      <c r="MYB2426" s="111"/>
      <c r="MYC2426" s="111"/>
      <c r="MYD2426" s="111"/>
      <c r="MYE2426" s="111"/>
      <c r="MYF2426" s="111"/>
      <c r="MYG2426" s="111"/>
      <c r="MYH2426" s="111"/>
      <c r="MYI2426" s="111"/>
      <c r="MYJ2426" s="111"/>
      <c r="MYK2426" s="111"/>
      <c r="MYL2426" s="111"/>
      <c r="MYM2426" s="111"/>
      <c r="MYN2426" s="111"/>
      <c r="MYO2426" s="111"/>
      <c r="MYP2426" s="111"/>
      <c r="MYQ2426" s="111"/>
      <c r="MYR2426" s="111"/>
      <c r="MYS2426" s="111"/>
      <c r="MYT2426" s="111"/>
      <c r="MYU2426" s="111"/>
      <c r="MYV2426" s="111"/>
      <c r="MYW2426" s="111"/>
      <c r="MYX2426" s="111"/>
      <c r="MYY2426" s="111"/>
      <c r="MYZ2426" s="111"/>
      <c r="MZA2426" s="111"/>
      <c r="MZB2426" s="111"/>
      <c r="MZC2426" s="111"/>
      <c r="MZD2426" s="111"/>
      <c r="MZE2426" s="111"/>
      <c r="MZF2426" s="111"/>
      <c r="MZG2426" s="111"/>
      <c r="MZH2426" s="111"/>
      <c r="MZI2426" s="111"/>
      <c r="MZJ2426" s="111"/>
      <c r="MZK2426" s="111"/>
      <c r="MZL2426" s="111"/>
      <c r="MZM2426" s="111"/>
      <c r="MZN2426" s="111"/>
      <c r="MZO2426" s="111"/>
      <c r="MZP2426" s="111"/>
      <c r="MZQ2426" s="111"/>
      <c r="MZR2426" s="111"/>
      <c r="MZS2426" s="111"/>
      <c r="MZT2426" s="111"/>
      <c r="MZU2426" s="111"/>
      <c r="MZV2426" s="111"/>
      <c r="MZW2426" s="111"/>
      <c r="MZX2426" s="111"/>
      <c r="MZY2426" s="111"/>
      <c r="MZZ2426" s="111"/>
      <c r="NAA2426" s="111"/>
      <c r="NAB2426" s="111"/>
      <c r="NAC2426" s="111"/>
      <c r="NAD2426" s="111"/>
      <c r="NAE2426" s="111"/>
      <c r="NAF2426" s="111"/>
      <c r="NAG2426" s="111"/>
      <c r="NAH2426" s="111"/>
      <c r="NAI2426" s="111"/>
      <c r="NAJ2426" s="111"/>
      <c r="NAK2426" s="111"/>
      <c r="NAL2426" s="111"/>
      <c r="NAM2426" s="111"/>
      <c r="NAN2426" s="111"/>
      <c r="NAO2426" s="111"/>
      <c r="NAP2426" s="111"/>
      <c r="NAQ2426" s="111"/>
      <c r="NAR2426" s="111"/>
      <c r="NAS2426" s="111"/>
      <c r="NAT2426" s="111"/>
      <c r="NAU2426" s="111"/>
      <c r="NAV2426" s="111"/>
      <c r="NAW2426" s="111"/>
      <c r="NAX2426" s="111"/>
      <c r="NAY2426" s="111"/>
      <c r="NAZ2426" s="111"/>
      <c r="NBA2426" s="111"/>
      <c r="NBB2426" s="111"/>
      <c r="NBC2426" s="111"/>
      <c r="NBD2426" s="111"/>
      <c r="NBE2426" s="111"/>
      <c r="NBF2426" s="111"/>
      <c r="NBG2426" s="111"/>
      <c r="NBH2426" s="111"/>
      <c r="NBI2426" s="111"/>
      <c r="NBJ2426" s="111"/>
      <c r="NBK2426" s="111"/>
      <c r="NBL2426" s="111"/>
      <c r="NBM2426" s="111"/>
      <c r="NBN2426" s="111"/>
      <c r="NBO2426" s="111"/>
      <c r="NBP2426" s="111"/>
      <c r="NBQ2426" s="111"/>
      <c r="NBR2426" s="111"/>
      <c r="NBS2426" s="111"/>
      <c r="NBT2426" s="111"/>
      <c r="NBU2426" s="111"/>
      <c r="NBV2426" s="111"/>
      <c r="NBW2426" s="111"/>
      <c r="NBX2426" s="111"/>
      <c r="NBY2426" s="111"/>
      <c r="NBZ2426" s="111"/>
      <c r="NCA2426" s="111"/>
      <c r="NCB2426" s="111"/>
      <c r="NCC2426" s="111"/>
      <c r="NCD2426" s="111"/>
      <c r="NCE2426" s="111"/>
      <c r="NCF2426" s="111"/>
      <c r="NCG2426" s="111"/>
      <c r="NCH2426" s="111"/>
      <c r="NCI2426" s="111"/>
      <c r="NCJ2426" s="111"/>
      <c r="NCK2426" s="111"/>
      <c r="NCL2426" s="111"/>
      <c r="NCM2426" s="111"/>
      <c r="NCN2426" s="111"/>
      <c r="NCO2426" s="111"/>
      <c r="NCP2426" s="111"/>
      <c r="NCQ2426" s="111"/>
      <c r="NCR2426" s="111"/>
      <c r="NCS2426" s="111"/>
      <c r="NCT2426" s="111"/>
      <c r="NCU2426" s="111"/>
      <c r="NCV2426" s="111"/>
      <c r="NCW2426" s="111"/>
      <c r="NCX2426" s="111"/>
      <c r="NCY2426" s="111"/>
      <c r="NCZ2426" s="111"/>
      <c r="NDA2426" s="111"/>
      <c r="NDB2426" s="111"/>
      <c r="NDC2426" s="111"/>
      <c r="NDD2426" s="111"/>
      <c r="NDE2426" s="111"/>
      <c r="NDF2426" s="111"/>
      <c r="NDG2426" s="111"/>
      <c r="NDH2426" s="111"/>
      <c r="NDI2426" s="111"/>
      <c r="NDJ2426" s="111"/>
      <c r="NDK2426" s="111"/>
      <c r="NDL2426" s="111"/>
      <c r="NDM2426" s="111"/>
      <c r="NDN2426" s="111"/>
      <c r="NDO2426" s="111"/>
      <c r="NDP2426" s="111"/>
      <c r="NDQ2426" s="111"/>
      <c r="NDR2426" s="111"/>
      <c r="NDS2426" s="111"/>
      <c r="NDT2426" s="111"/>
      <c r="NDU2426" s="111"/>
      <c r="NDV2426" s="111"/>
      <c r="NDW2426" s="111"/>
      <c r="NDX2426" s="111"/>
      <c r="NDY2426" s="111"/>
      <c r="NDZ2426" s="111"/>
      <c r="NEA2426" s="111"/>
      <c r="NEB2426" s="111"/>
      <c r="NEC2426" s="111"/>
      <c r="NED2426" s="111"/>
      <c r="NEE2426" s="111"/>
      <c r="NEF2426" s="111"/>
      <c r="NEG2426" s="111"/>
      <c r="NEH2426" s="111"/>
      <c r="NEI2426" s="111"/>
      <c r="NEJ2426" s="111"/>
      <c r="NEK2426" s="111"/>
      <c r="NEL2426" s="111"/>
      <c r="NEM2426" s="111"/>
      <c r="NEN2426" s="111"/>
      <c r="NEO2426" s="111"/>
      <c r="NEP2426" s="111"/>
      <c r="NEQ2426" s="111"/>
      <c r="NER2426" s="111"/>
      <c r="NES2426" s="111"/>
      <c r="NET2426" s="111"/>
      <c r="NEU2426" s="111"/>
      <c r="NEV2426" s="111"/>
      <c r="NEW2426" s="111"/>
      <c r="NEX2426" s="111"/>
      <c r="NEY2426" s="111"/>
      <c r="NEZ2426" s="111"/>
      <c r="NFA2426" s="111"/>
      <c r="NFB2426" s="111"/>
      <c r="NFC2426" s="111"/>
      <c r="NFD2426" s="111"/>
      <c r="NFE2426" s="111"/>
      <c r="NFF2426" s="111"/>
      <c r="NFG2426" s="111"/>
      <c r="NFH2426" s="111"/>
      <c r="NFI2426" s="111"/>
      <c r="NFJ2426" s="111"/>
      <c r="NFK2426" s="111"/>
      <c r="NFL2426" s="111"/>
      <c r="NFM2426" s="111"/>
      <c r="NFN2426" s="111"/>
      <c r="NFO2426" s="111"/>
      <c r="NFP2426" s="111"/>
      <c r="NFQ2426" s="111"/>
      <c r="NFR2426" s="111"/>
      <c r="NFS2426" s="111"/>
      <c r="NFT2426" s="111"/>
      <c r="NFU2426" s="111"/>
      <c r="NFV2426" s="111"/>
      <c r="NFW2426" s="111"/>
      <c r="NFX2426" s="111"/>
      <c r="NFY2426" s="111"/>
      <c r="NFZ2426" s="111"/>
      <c r="NGA2426" s="111"/>
      <c r="NGB2426" s="111"/>
      <c r="NGC2426" s="111"/>
      <c r="NGD2426" s="111"/>
      <c r="NGE2426" s="111"/>
      <c r="NGF2426" s="111"/>
      <c r="NGG2426" s="111"/>
      <c r="NGH2426" s="111"/>
      <c r="NGI2426" s="111"/>
      <c r="NGJ2426" s="111"/>
      <c r="NGK2426" s="111"/>
      <c r="NGL2426" s="111"/>
      <c r="NGM2426" s="111"/>
      <c r="NGN2426" s="111"/>
      <c r="NGO2426" s="111"/>
      <c r="NGP2426" s="111"/>
      <c r="NGQ2426" s="111"/>
      <c r="NGR2426" s="111"/>
      <c r="NGS2426" s="111"/>
      <c r="NGT2426" s="111"/>
      <c r="NGU2426" s="111"/>
      <c r="NGV2426" s="111"/>
      <c r="NGW2426" s="111"/>
      <c r="NGX2426" s="111"/>
      <c r="NGY2426" s="111"/>
      <c r="NGZ2426" s="111"/>
      <c r="NHA2426" s="111"/>
      <c r="NHB2426" s="111"/>
      <c r="NHC2426" s="111"/>
      <c r="NHD2426" s="111"/>
      <c r="NHE2426" s="111"/>
      <c r="NHF2426" s="111"/>
      <c r="NHG2426" s="111"/>
      <c r="NHH2426" s="111"/>
      <c r="NHI2426" s="111"/>
      <c r="NHJ2426" s="111"/>
      <c r="NHK2426" s="111"/>
      <c r="NHL2426" s="111"/>
      <c r="NHM2426" s="111"/>
      <c r="NHN2426" s="111"/>
      <c r="NHO2426" s="111"/>
      <c r="NHP2426" s="111"/>
      <c r="NHQ2426" s="111"/>
      <c r="NHR2426" s="111"/>
      <c r="NHS2426" s="111"/>
      <c r="NHT2426" s="111"/>
      <c r="NHU2426" s="111"/>
      <c r="NHV2426" s="111"/>
      <c r="NHW2426" s="111"/>
      <c r="NHX2426" s="111"/>
      <c r="NHY2426" s="111"/>
      <c r="NHZ2426" s="111"/>
      <c r="NIA2426" s="111"/>
      <c r="NIB2426" s="111"/>
      <c r="NIC2426" s="111"/>
      <c r="NID2426" s="111"/>
      <c r="NIE2426" s="111"/>
      <c r="NIF2426" s="111"/>
      <c r="NIG2426" s="111"/>
      <c r="NIH2426" s="111"/>
      <c r="NII2426" s="111"/>
      <c r="NIJ2426" s="111"/>
      <c r="NIK2426" s="111"/>
      <c r="NIL2426" s="111"/>
      <c r="NIM2426" s="111"/>
      <c r="NIN2426" s="111"/>
      <c r="NIO2426" s="111"/>
      <c r="NIP2426" s="111"/>
      <c r="NIQ2426" s="111"/>
      <c r="NIR2426" s="111"/>
      <c r="NIS2426" s="111"/>
      <c r="NIT2426" s="111"/>
      <c r="NIU2426" s="111"/>
      <c r="NIV2426" s="111"/>
      <c r="NIW2426" s="111"/>
      <c r="NIX2426" s="111"/>
      <c r="NIY2426" s="111"/>
      <c r="NIZ2426" s="111"/>
      <c r="NJA2426" s="111"/>
      <c r="NJB2426" s="111"/>
      <c r="NJC2426" s="111"/>
      <c r="NJD2426" s="111"/>
      <c r="NJE2426" s="111"/>
      <c r="NJF2426" s="111"/>
      <c r="NJG2426" s="111"/>
      <c r="NJH2426" s="111"/>
      <c r="NJI2426" s="111"/>
      <c r="NJJ2426" s="111"/>
      <c r="NJK2426" s="111"/>
      <c r="NJL2426" s="111"/>
      <c r="NJM2426" s="111"/>
      <c r="NJN2426" s="111"/>
      <c r="NJO2426" s="111"/>
      <c r="NJP2426" s="111"/>
      <c r="NJQ2426" s="111"/>
      <c r="NJR2426" s="111"/>
      <c r="NJS2426" s="111"/>
      <c r="NJT2426" s="111"/>
      <c r="NJU2426" s="111"/>
      <c r="NJV2426" s="111"/>
      <c r="NJW2426" s="111"/>
      <c r="NJX2426" s="111"/>
      <c r="NJY2426" s="111"/>
      <c r="NJZ2426" s="111"/>
      <c r="NKA2426" s="111"/>
      <c r="NKB2426" s="111"/>
      <c r="NKC2426" s="111"/>
      <c r="NKD2426" s="111"/>
      <c r="NKE2426" s="111"/>
      <c r="NKF2426" s="111"/>
      <c r="NKG2426" s="111"/>
      <c r="NKH2426" s="111"/>
      <c r="NKI2426" s="111"/>
      <c r="NKJ2426" s="111"/>
      <c r="NKK2426" s="111"/>
      <c r="NKL2426" s="111"/>
      <c r="NKM2426" s="111"/>
      <c r="NKN2426" s="111"/>
      <c r="NKO2426" s="111"/>
      <c r="NKP2426" s="111"/>
      <c r="NKQ2426" s="111"/>
      <c r="NKR2426" s="111"/>
      <c r="NKS2426" s="111"/>
      <c r="NKT2426" s="111"/>
      <c r="NKU2426" s="111"/>
      <c r="NKV2426" s="111"/>
      <c r="NKW2426" s="111"/>
      <c r="NKX2426" s="111"/>
      <c r="NKY2426" s="111"/>
      <c r="NKZ2426" s="111"/>
      <c r="NLA2426" s="111"/>
      <c r="NLB2426" s="111"/>
      <c r="NLC2426" s="111"/>
      <c r="NLD2426" s="111"/>
      <c r="NLE2426" s="111"/>
      <c r="NLF2426" s="111"/>
      <c r="NLG2426" s="111"/>
      <c r="NLH2426" s="111"/>
      <c r="NLI2426" s="111"/>
      <c r="NLJ2426" s="111"/>
      <c r="NLK2426" s="111"/>
      <c r="NLL2426" s="111"/>
      <c r="NLM2426" s="111"/>
      <c r="NLN2426" s="111"/>
      <c r="NLO2426" s="111"/>
      <c r="NLP2426" s="111"/>
      <c r="NLQ2426" s="111"/>
      <c r="NLR2426" s="111"/>
      <c r="NLS2426" s="111"/>
      <c r="NLT2426" s="111"/>
      <c r="NLU2426" s="111"/>
      <c r="NLV2426" s="111"/>
      <c r="NLW2426" s="111"/>
      <c r="NLX2426" s="111"/>
      <c r="NLY2426" s="111"/>
      <c r="NLZ2426" s="111"/>
      <c r="NMA2426" s="111"/>
      <c r="NMB2426" s="111"/>
      <c r="NMC2426" s="111"/>
      <c r="NMD2426" s="111"/>
      <c r="NME2426" s="111"/>
      <c r="NMF2426" s="111"/>
      <c r="NMG2426" s="111"/>
      <c r="NMH2426" s="111"/>
      <c r="NMI2426" s="111"/>
      <c r="NMJ2426" s="111"/>
      <c r="NMK2426" s="111"/>
      <c r="NML2426" s="111"/>
      <c r="NMM2426" s="111"/>
      <c r="NMN2426" s="111"/>
      <c r="NMO2426" s="111"/>
      <c r="NMP2426" s="111"/>
      <c r="NMQ2426" s="111"/>
      <c r="NMR2426" s="111"/>
      <c r="NMS2426" s="111"/>
      <c r="NMT2426" s="111"/>
      <c r="NMU2426" s="111"/>
      <c r="NMV2426" s="111"/>
      <c r="NMW2426" s="111"/>
      <c r="NMX2426" s="111"/>
      <c r="NMY2426" s="111"/>
      <c r="NMZ2426" s="111"/>
      <c r="NNA2426" s="111"/>
      <c r="NNB2426" s="111"/>
      <c r="NNC2426" s="111"/>
      <c r="NND2426" s="111"/>
      <c r="NNE2426" s="111"/>
      <c r="NNF2426" s="111"/>
      <c r="NNG2426" s="111"/>
      <c r="NNH2426" s="111"/>
      <c r="NNI2426" s="111"/>
      <c r="NNJ2426" s="111"/>
      <c r="NNK2426" s="111"/>
      <c r="NNL2426" s="111"/>
      <c r="NNM2426" s="111"/>
      <c r="NNN2426" s="111"/>
      <c r="NNO2426" s="111"/>
      <c r="NNP2426" s="111"/>
      <c r="NNQ2426" s="111"/>
      <c r="NNR2426" s="111"/>
      <c r="NNS2426" s="111"/>
      <c r="NNT2426" s="111"/>
      <c r="NNU2426" s="111"/>
      <c r="NNV2426" s="111"/>
      <c r="NNW2426" s="111"/>
      <c r="NNX2426" s="111"/>
      <c r="NNY2426" s="111"/>
      <c r="NNZ2426" s="111"/>
      <c r="NOA2426" s="111"/>
      <c r="NOB2426" s="111"/>
      <c r="NOC2426" s="111"/>
      <c r="NOD2426" s="111"/>
      <c r="NOE2426" s="111"/>
      <c r="NOF2426" s="111"/>
      <c r="NOG2426" s="111"/>
      <c r="NOH2426" s="111"/>
      <c r="NOI2426" s="111"/>
      <c r="NOJ2426" s="111"/>
      <c r="NOK2426" s="111"/>
      <c r="NOL2426" s="111"/>
      <c r="NOM2426" s="111"/>
      <c r="NON2426" s="111"/>
      <c r="NOO2426" s="111"/>
      <c r="NOP2426" s="111"/>
      <c r="NOQ2426" s="111"/>
      <c r="NOR2426" s="111"/>
      <c r="NOS2426" s="111"/>
      <c r="NOT2426" s="111"/>
      <c r="NOU2426" s="111"/>
      <c r="NOV2426" s="111"/>
      <c r="NOW2426" s="111"/>
      <c r="NOX2426" s="111"/>
      <c r="NOY2426" s="111"/>
      <c r="NOZ2426" s="111"/>
      <c r="NPA2426" s="111"/>
      <c r="NPB2426" s="111"/>
      <c r="NPC2426" s="111"/>
      <c r="NPD2426" s="111"/>
      <c r="NPE2426" s="111"/>
      <c r="NPF2426" s="111"/>
      <c r="NPG2426" s="111"/>
      <c r="NPH2426" s="111"/>
      <c r="NPI2426" s="111"/>
      <c r="NPJ2426" s="111"/>
      <c r="NPK2426" s="111"/>
      <c r="NPL2426" s="111"/>
      <c r="NPM2426" s="111"/>
      <c r="NPN2426" s="111"/>
      <c r="NPO2426" s="111"/>
      <c r="NPP2426" s="111"/>
      <c r="NPQ2426" s="111"/>
      <c r="NPR2426" s="111"/>
      <c r="NPS2426" s="111"/>
      <c r="NPT2426" s="111"/>
      <c r="NPU2426" s="111"/>
      <c r="NPV2426" s="111"/>
      <c r="NPW2426" s="111"/>
      <c r="NPX2426" s="111"/>
      <c r="NPY2426" s="111"/>
      <c r="NPZ2426" s="111"/>
      <c r="NQA2426" s="111"/>
      <c r="NQB2426" s="111"/>
      <c r="NQC2426" s="111"/>
      <c r="NQD2426" s="111"/>
      <c r="NQE2426" s="111"/>
      <c r="NQF2426" s="111"/>
      <c r="NQG2426" s="111"/>
      <c r="NQH2426" s="111"/>
      <c r="NQI2426" s="111"/>
      <c r="NQJ2426" s="111"/>
      <c r="NQK2426" s="111"/>
      <c r="NQL2426" s="111"/>
      <c r="NQM2426" s="111"/>
      <c r="NQN2426" s="111"/>
      <c r="NQO2426" s="111"/>
      <c r="NQP2426" s="111"/>
      <c r="NQQ2426" s="111"/>
      <c r="NQR2426" s="111"/>
      <c r="NQS2426" s="111"/>
      <c r="NQT2426" s="111"/>
      <c r="NQU2426" s="111"/>
      <c r="NQV2426" s="111"/>
      <c r="NQW2426" s="111"/>
      <c r="NQX2426" s="111"/>
      <c r="NQY2426" s="111"/>
      <c r="NQZ2426" s="111"/>
      <c r="NRA2426" s="111"/>
      <c r="NRB2426" s="111"/>
      <c r="NRC2426" s="111"/>
      <c r="NRD2426" s="111"/>
      <c r="NRE2426" s="111"/>
      <c r="NRF2426" s="111"/>
      <c r="NRG2426" s="111"/>
      <c r="NRH2426" s="111"/>
      <c r="NRI2426" s="111"/>
      <c r="NRJ2426" s="111"/>
      <c r="NRK2426" s="111"/>
      <c r="NRL2426" s="111"/>
      <c r="NRM2426" s="111"/>
      <c r="NRN2426" s="111"/>
      <c r="NRO2426" s="111"/>
      <c r="NRP2426" s="111"/>
      <c r="NRQ2426" s="111"/>
      <c r="NRR2426" s="111"/>
      <c r="NRS2426" s="111"/>
      <c r="NRT2426" s="111"/>
      <c r="NRU2426" s="111"/>
      <c r="NRV2426" s="111"/>
      <c r="NRW2426" s="111"/>
      <c r="NRX2426" s="111"/>
      <c r="NRY2426" s="111"/>
      <c r="NRZ2426" s="111"/>
      <c r="NSA2426" s="111"/>
      <c r="NSB2426" s="111"/>
      <c r="NSC2426" s="111"/>
      <c r="NSD2426" s="111"/>
      <c r="NSE2426" s="111"/>
      <c r="NSF2426" s="111"/>
      <c r="NSG2426" s="111"/>
      <c r="NSH2426" s="111"/>
      <c r="NSI2426" s="111"/>
      <c r="NSJ2426" s="111"/>
      <c r="NSK2426" s="111"/>
      <c r="NSL2426" s="111"/>
      <c r="NSM2426" s="111"/>
      <c r="NSN2426" s="111"/>
      <c r="NSO2426" s="111"/>
      <c r="NSP2426" s="111"/>
      <c r="NSQ2426" s="111"/>
      <c r="NSR2426" s="111"/>
      <c r="NSS2426" s="111"/>
      <c r="NST2426" s="111"/>
      <c r="NSU2426" s="111"/>
      <c r="NSV2426" s="111"/>
      <c r="NSW2426" s="111"/>
      <c r="NSX2426" s="111"/>
      <c r="NSY2426" s="111"/>
      <c r="NSZ2426" s="111"/>
      <c r="NTA2426" s="111"/>
      <c r="NTB2426" s="111"/>
      <c r="NTC2426" s="111"/>
      <c r="NTD2426" s="111"/>
      <c r="NTE2426" s="111"/>
      <c r="NTF2426" s="111"/>
      <c r="NTG2426" s="111"/>
      <c r="NTH2426" s="111"/>
      <c r="NTI2426" s="111"/>
      <c r="NTJ2426" s="111"/>
      <c r="NTK2426" s="111"/>
      <c r="NTL2426" s="111"/>
      <c r="NTM2426" s="111"/>
      <c r="NTN2426" s="111"/>
      <c r="NTO2426" s="111"/>
      <c r="NTP2426" s="111"/>
      <c r="NTQ2426" s="111"/>
      <c r="NTR2426" s="111"/>
      <c r="NTS2426" s="111"/>
      <c r="NTT2426" s="111"/>
      <c r="NTU2426" s="111"/>
      <c r="NTV2426" s="111"/>
      <c r="NTW2426" s="111"/>
      <c r="NTX2426" s="111"/>
      <c r="NTY2426" s="111"/>
      <c r="NTZ2426" s="111"/>
      <c r="NUA2426" s="111"/>
      <c r="NUB2426" s="111"/>
      <c r="NUC2426" s="111"/>
      <c r="NUD2426" s="111"/>
      <c r="NUE2426" s="111"/>
      <c r="NUF2426" s="111"/>
      <c r="NUG2426" s="111"/>
      <c r="NUH2426" s="111"/>
      <c r="NUI2426" s="111"/>
      <c r="NUJ2426" s="111"/>
      <c r="NUK2426" s="111"/>
      <c r="NUL2426" s="111"/>
      <c r="NUM2426" s="111"/>
      <c r="NUN2426" s="111"/>
      <c r="NUO2426" s="111"/>
      <c r="NUP2426" s="111"/>
      <c r="NUQ2426" s="111"/>
      <c r="NUR2426" s="111"/>
      <c r="NUS2426" s="111"/>
      <c r="NUT2426" s="111"/>
      <c r="NUU2426" s="111"/>
      <c r="NUV2426" s="111"/>
      <c r="NUW2426" s="111"/>
      <c r="NUX2426" s="111"/>
      <c r="NUY2426" s="111"/>
      <c r="NUZ2426" s="111"/>
      <c r="NVA2426" s="111"/>
      <c r="NVB2426" s="111"/>
      <c r="NVC2426" s="111"/>
      <c r="NVD2426" s="111"/>
      <c r="NVE2426" s="111"/>
      <c r="NVF2426" s="111"/>
      <c r="NVG2426" s="111"/>
      <c r="NVH2426" s="111"/>
      <c r="NVI2426" s="111"/>
      <c r="NVJ2426" s="111"/>
      <c r="NVK2426" s="111"/>
      <c r="NVL2426" s="111"/>
      <c r="NVM2426" s="111"/>
      <c r="NVN2426" s="111"/>
      <c r="NVO2426" s="111"/>
      <c r="NVP2426" s="111"/>
      <c r="NVQ2426" s="111"/>
      <c r="NVR2426" s="111"/>
      <c r="NVS2426" s="111"/>
      <c r="NVT2426" s="111"/>
      <c r="NVU2426" s="111"/>
      <c r="NVV2426" s="111"/>
      <c r="NVW2426" s="111"/>
      <c r="NVX2426" s="111"/>
      <c r="NVY2426" s="111"/>
      <c r="NVZ2426" s="111"/>
      <c r="NWA2426" s="111"/>
      <c r="NWB2426" s="111"/>
      <c r="NWC2426" s="111"/>
      <c r="NWD2426" s="111"/>
      <c r="NWE2426" s="111"/>
      <c r="NWF2426" s="111"/>
      <c r="NWG2426" s="111"/>
      <c r="NWH2426" s="111"/>
      <c r="NWI2426" s="111"/>
      <c r="NWJ2426" s="111"/>
      <c r="NWK2426" s="111"/>
      <c r="NWL2426" s="111"/>
      <c r="NWM2426" s="111"/>
      <c r="NWN2426" s="111"/>
      <c r="NWO2426" s="111"/>
      <c r="NWP2426" s="111"/>
      <c r="NWQ2426" s="111"/>
      <c r="NWR2426" s="111"/>
      <c r="NWS2426" s="111"/>
      <c r="NWT2426" s="111"/>
      <c r="NWU2426" s="111"/>
      <c r="NWV2426" s="111"/>
      <c r="NWW2426" s="111"/>
      <c r="NWX2426" s="111"/>
      <c r="NWY2426" s="111"/>
      <c r="NWZ2426" s="111"/>
      <c r="NXA2426" s="111"/>
      <c r="NXB2426" s="111"/>
      <c r="NXC2426" s="111"/>
      <c r="NXD2426" s="111"/>
      <c r="NXE2426" s="111"/>
      <c r="NXF2426" s="111"/>
      <c r="NXG2426" s="111"/>
      <c r="NXH2426" s="111"/>
      <c r="NXI2426" s="111"/>
      <c r="NXJ2426" s="111"/>
      <c r="NXK2426" s="111"/>
      <c r="NXL2426" s="111"/>
      <c r="NXM2426" s="111"/>
      <c r="NXN2426" s="111"/>
      <c r="NXO2426" s="111"/>
      <c r="NXP2426" s="111"/>
      <c r="NXQ2426" s="111"/>
      <c r="NXR2426" s="111"/>
      <c r="NXS2426" s="111"/>
      <c r="NXT2426" s="111"/>
      <c r="NXU2426" s="111"/>
      <c r="NXV2426" s="111"/>
      <c r="NXW2426" s="111"/>
      <c r="NXX2426" s="111"/>
      <c r="NXY2426" s="111"/>
      <c r="NXZ2426" s="111"/>
      <c r="NYA2426" s="111"/>
      <c r="NYB2426" s="111"/>
      <c r="NYC2426" s="111"/>
      <c r="NYD2426" s="111"/>
      <c r="NYE2426" s="111"/>
      <c r="NYF2426" s="111"/>
      <c r="NYG2426" s="111"/>
      <c r="NYH2426" s="111"/>
      <c r="NYI2426" s="111"/>
      <c r="NYJ2426" s="111"/>
      <c r="NYK2426" s="111"/>
      <c r="NYL2426" s="111"/>
      <c r="NYM2426" s="111"/>
      <c r="NYN2426" s="111"/>
      <c r="NYO2426" s="111"/>
      <c r="NYP2426" s="111"/>
      <c r="NYQ2426" s="111"/>
      <c r="NYR2426" s="111"/>
      <c r="NYS2426" s="111"/>
      <c r="NYT2426" s="111"/>
      <c r="NYU2426" s="111"/>
      <c r="NYV2426" s="111"/>
      <c r="NYW2426" s="111"/>
      <c r="NYX2426" s="111"/>
      <c r="NYY2426" s="111"/>
      <c r="NYZ2426" s="111"/>
      <c r="NZA2426" s="111"/>
      <c r="NZB2426" s="111"/>
      <c r="NZC2426" s="111"/>
      <c r="NZD2426" s="111"/>
      <c r="NZE2426" s="111"/>
      <c r="NZF2426" s="111"/>
      <c r="NZG2426" s="111"/>
      <c r="NZH2426" s="111"/>
      <c r="NZI2426" s="111"/>
      <c r="NZJ2426" s="111"/>
      <c r="NZK2426" s="111"/>
      <c r="NZL2426" s="111"/>
      <c r="NZM2426" s="111"/>
      <c r="NZN2426" s="111"/>
      <c r="NZO2426" s="111"/>
      <c r="NZP2426" s="111"/>
      <c r="NZQ2426" s="111"/>
      <c r="NZR2426" s="111"/>
      <c r="NZS2426" s="111"/>
      <c r="NZT2426" s="111"/>
      <c r="NZU2426" s="111"/>
      <c r="NZV2426" s="111"/>
      <c r="NZW2426" s="111"/>
      <c r="NZX2426" s="111"/>
      <c r="NZY2426" s="111"/>
      <c r="NZZ2426" s="111"/>
      <c r="OAA2426" s="111"/>
      <c r="OAB2426" s="111"/>
      <c r="OAC2426" s="111"/>
      <c r="OAD2426" s="111"/>
      <c r="OAE2426" s="111"/>
      <c r="OAF2426" s="111"/>
      <c r="OAG2426" s="111"/>
      <c r="OAH2426" s="111"/>
      <c r="OAI2426" s="111"/>
      <c r="OAJ2426" s="111"/>
      <c r="OAK2426" s="111"/>
      <c r="OAL2426" s="111"/>
      <c r="OAM2426" s="111"/>
      <c r="OAN2426" s="111"/>
      <c r="OAO2426" s="111"/>
      <c r="OAP2426" s="111"/>
      <c r="OAQ2426" s="111"/>
      <c r="OAR2426" s="111"/>
      <c r="OAS2426" s="111"/>
      <c r="OAT2426" s="111"/>
      <c r="OAU2426" s="111"/>
      <c r="OAV2426" s="111"/>
      <c r="OAW2426" s="111"/>
      <c r="OAX2426" s="111"/>
      <c r="OAY2426" s="111"/>
      <c r="OAZ2426" s="111"/>
      <c r="OBA2426" s="111"/>
      <c r="OBB2426" s="111"/>
      <c r="OBC2426" s="111"/>
      <c r="OBD2426" s="111"/>
      <c r="OBE2426" s="111"/>
      <c r="OBF2426" s="111"/>
      <c r="OBG2426" s="111"/>
      <c r="OBH2426" s="111"/>
      <c r="OBI2426" s="111"/>
      <c r="OBJ2426" s="111"/>
      <c r="OBK2426" s="111"/>
      <c r="OBL2426" s="111"/>
      <c r="OBM2426" s="111"/>
      <c r="OBN2426" s="111"/>
      <c r="OBO2426" s="111"/>
      <c r="OBP2426" s="111"/>
      <c r="OBQ2426" s="111"/>
      <c r="OBR2426" s="111"/>
      <c r="OBS2426" s="111"/>
      <c r="OBT2426" s="111"/>
      <c r="OBU2426" s="111"/>
      <c r="OBV2426" s="111"/>
      <c r="OBW2426" s="111"/>
      <c r="OBX2426" s="111"/>
      <c r="OBY2426" s="111"/>
      <c r="OBZ2426" s="111"/>
      <c r="OCA2426" s="111"/>
      <c r="OCB2426" s="111"/>
      <c r="OCC2426" s="111"/>
      <c r="OCD2426" s="111"/>
      <c r="OCE2426" s="111"/>
      <c r="OCF2426" s="111"/>
      <c r="OCG2426" s="111"/>
      <c r="OCH2426" s="111"/>
      <c r="OCI2426" s="111"/>
      <c r="OCJ2426" s="111"/>
      <c r="OCK2426" s="111"/>
      <c r="OCL2426" s="111"/>
      <c r="OCM2426" s="111"/>
      <c r="OCN2426" s="111"/>
      <c r="OCO2426" s="111"/>
      <c r="OCP2426" s="111"/>
      <c r="OCQ2426" s="111"/>
      <c r="OCR2426" s="111"/>
      <c r="OCS2426" s="111"/>
      <c r="OCT2426" s="111"/>
      <c r="OCU2426" s="111"/>
      <c r="OCV2426" s="111"/>
      <c r="OCW2426" s="111"/>
      <c r="OCX2426" s="111"/>
      <c r="OCY2426" s="111"/>
      <c r="OCZ2426" s="111"/>
      <c r="ODA2426" s="111"/>
      <c r="ODB2426" s="111"/>
      <c r="ODC2426" s="111"/>
      <c r="ODD2426" s="111"/>
      <c r="ODE2426" s="111"/>
      <c r="ODF2426" s="111"/>
      <c r="ODG2426" s="111"/>
      <c r="ODH2426" s="111"/>
      <c r="ODI2426" s="111"/>
      <c r="ODJ2426" s="111"/>
      <c r="ODK2426" s="111"/>
      <c r="ODL2426" s="111"/>
      <c r="ODM2426" s="111"/>
      <c r="ODN2426" s="111"/>
      <c r="ODO2426" s="111"/>
      <c r="ODP2426" s="111"/>
      <c r="ODQ2426" s="111"/>
      <c r="ODR2426" s="111"/>
      <c r="ODS2426" s="111"/>
      <c r="ODT2426" s="111"/>
      <c r="ODU2426" s="111"/>
      <c r="ODV2426" s="111"/>
      <c r="ODW2426" s="111"/>
      <c r="ODX2426" s="111"/>
      <c r="ODY2426" s="111"/>
      <c r="ODZ2426" s="111"/>
      <c r="OEA2426" s="111"/>
      <c r="OEB2426" s="111"/>
      <c r="OEC2426" s="111"/>
      <c r="OED2426" s="111"/>
      <c r="OEE2426" s="111"/>
      <c r="OEF2426" s="111"/>
      <c r="OEG2426" s="111"/>
      <c r="OEH2426" s="111"/>
      <c r="OEI2426" s="111"/>
      <c r="OEJ2426" s="111"/>
      <c r="OEK2426" s="111"/>
      <c r="OEL2426" s="111"/>
      <c r="OEM2426" s="111"/>
      <c r="OEN2426" s="111"/>
      <c r="OEO2426" s="111"/>
      <c r="OEP2426" s="111"/>
      <c r="OEQ2426" s="111"/>
      <c r="OER2426" s="111"/>
      <c r="OES2426" s="111"/>
      <c r="OET2426" s="111"/>
      <c r="OEU2426" s="111"/>
      <c r="OEV2426" s="111"/>
      <c r="OEW2426" s="111"/>
      <c r="OEX2426" s="111"/>
      <c r="OEY2426" s="111"/>
      <c r="OEZ2426" s="111"/>
      <c r="OFA2426" s="111"/>
      <c r="OFB2426" s="111"/>
      <c r="OFC2426" s="111"/>
      <c r="OFD2426" s="111"/>
      <c r="OFE2426" s="111"/>
      <c r="OFF2426" s="111"/>
      <c r="OFG2426" s="111"/>
      <c r="OFH2426" s="111"/>
      <c r="OFI2426" s="111"/>
      <c r="OFJ2426" s="111"/>
      <c r="OFK2426" s="111"/>
      <c r="OFL2426" s="111"/>
      <c r="OFM2426" s="111"/>
      <c r="OFN2426" s="111"/>
      <c r="OFO2426" s="111"/>
      <c r="OFP2426" s="111"/>
      <c r="OFQ2426" s="111"/>
      <c r="OFR2426" s="111"/>
      <c r="OFS2426" s="111"/>
      <c r="OFT2426" s="111"/>
      <c r="OFU2426" s="111"/>
      <c r="OFV2426" s="111"/>
      <c r="OFW2426" s="111"/>
      <c r="OFX2426" s="111"/>
      <c r="OFY2426" s="111"/>
      <c r="OFZ2426" s="111"/>
      <c r="OGA2426" s="111"/>
      <c r="OGB2426" s="111"/>
      <c r="OGC2426" s="111"/>
      <c r="OGD2426" s="111"/>
      <c r="OGE2426" s="111"/>
      <c r="OGF2426" s="111"/>
      <c r="OGG2426" s="111"/>
      <c r="OGH2426" s="111"/>
      <c r="OGI2426" s="111"/>
      <c r="OGJ2426" s="111"/>
      <c r="OGK2426" s="111"/>
      <c r="OGL2426" s="111"/>
      <c r="OGM2426" s="111"/>
      <c r="OGN2426" s="111"/>
      <c r="OGO2426" s="111"/>
      <c r="OGP2426" s="111"/>
      <c r="OGQ2426" s="111"/>
      <c r="OGR2426" s="111"/>
      <c r="OGS2426" s="111"/>
      <c r="OGT2426" s="111"/>
      <c r="OGU2426" s="111"/>
      <c r="OGV2426" s="111"/>
      <c r="OGW2426" s="111"/>
      <c r="OGX2426" s="111"/>
      <c r="OGY2426" s="111"/>
      <c r="OGZ2426" s="111"/>
      <c r="OHA2426" s="111"/>
      <c r="OHB2426" s="111"/>
      <c r="OHC2426" s="111"/>
      <c r="OHD2426" s="111"/>
      <c r="OHE2426" s="111"/>
      <c r="OHF2426" s="111"/>
      <c r="OHG2426" s="111"/>
      <c r="OHH2426" s="111"/>
      <c r="OHI2426" s="111"/>
      <c r="OHJ2426" s="111"/>
      <c r="OHK2426" s="111"/>
      <c r="OHL2426" s="111"/>
      <c r="OHM2426" s="111"/>
      <c r="OHN2426" s="111"/>
      <c r="OHO2426" s="111"/>
      <c r="OHP2426" s="111"/>
      <c r="OHQ2426" s="111"/>
      <c r="OHR2426" s="111"/>
      <c r="OHS2426" s="111"/>
      <c r="OHT2426" s="111"/>
      <c r="OHU2426" s="111"/>
      <c r="OHV2426" s="111"/>
      <c r="OHW2426" s="111"/>
      <c r="OHX2426" s="111"/>
      <c r="OHY2426" s="111"/>
      <c r="OHZ2426" s="111"/>
      <c r="OIA2426" s="111"/>
      <c r="OIB2426" s="111"/>
      <c r="OIC2426" s="111"/>
      <c r="OID2426" s="111"/>
      <c r="OIE2426" s="111"/>
      <c r="OIF2426" s="111"/>
      <c r="OIG2426" s="111"/>
      <c r="OIH2426" s="111"/>
      <c r="OII2426" s="111"/>
      <c r="OIJ2426" s="111"/>
      <c r="OIK2426" s="111"/>
      <c r="OIL2426" s="111"/>
      <c r="OIM2426" s="111"/>
      <c r="OIN2426" s="111"/>
      <c r="OIO2426" s="111"/>
      <c r="OIP2426" s="111"/>
      <c r="OIQ2426" s="111"/>
      <c r="OIR2426" s="111"/>
      <c r="OIS2426" s="111"/>
      <c r="OIT2426" s="111"/>
      <c r="OIU2426" s="111"/>
      <c r="OIV2426" s="111"/>
      <c r="OIW2426" s="111"/>
      <c r="OIX2426" s="111"/>
      <c r="OIY2426" s="111"/>
      <c r="OIZ2426" s="111"/>
      <c r="OJA2426" s="111"/>
      <c r="OJB2426" s="111"/>
      <c r="OJC2426" s="111"/>
      <c r="OJD2426" s="111"/>
      <c r="OJE2426" s="111"/>
      <c r="OJF2426" s="111"/>
      <c r="OJG2426" s="111"/>
      <c r="OJH2426" s="111"/>
      <c r="OJI2426" s="111"/>
      <c r="OJJ2426" s="111"/>
      <c r="OJK2426" s="111"/>
      <c r="OJL2426" s="111"/>
      <c r="OJM2426" s="111"/>
      <c r="OJN2426" s="111"/>
      <c r="OJO2426" s="111"/>
      <c r="OJP2426" s="111"/>
      <c r="OJQ2426" s="111"/>
      <c r="OJR2426" s="111"/>
      <c r="OJS2426" s="111"/>
      <c r="OJT2426" s="111"/>
      <c r="OJU2426" s="111"/>
      <c r="OJV2426" s="111"/>
      <c r="OJW2426" s="111"/>
      <c r="OJX2426" s="111"/>
      <c r="OJY2426" s="111"/>
      <c r="OJZ2426" s="111"/>
      <c r="OKA2426" s="111"/>
      <c r="OKB2426" s="111"/>
      <c r="OKC2426" s="111"/>
      <c r="OKD2426" s="111"/>
      <c r="OKE2426" s="111"/>
      <c r="OKF2426" s="111"/>
      <c r="OKG2426" s="111"/>
      <c r="OKH2426" s="111"/>
      <c r="OKI2426" s="111"/>
      <c r="OKJ2426" s="111"/>
      <c r="OKK2426" s="111"/>
      <c r="OKL2426" s="111"/>
      <c r="OKM2426" s="111"/>
      <c r="OKN2426" s="111"/>
      <c r="OKO2426" s="111"/>
      <c r="OKP2426" s="111"/>
      <c r="OKQ2426" s="111"/>
      <c r="OKR2426" s="111"/>
      <c r="OKS2426" s="111"/>
      <c r="OKT2426" s="111"/>
      <c r="OKU2426" s="111"/>
      <c r="OKV2426" s="111"/>
      <c r="OKW2426" s="111"/>
      <c r="OKX2426" s="111"/>
      <c r="OKY2426" s="111"/>
      <c r="OKZ2426" s="111"/>
      <c r="OLA2426" s="111"/>
      <c r="OLB2426" s="111"/>
      <c r="OLC2426" s="111"/>
      <c r="OLD2426" s="111"/>
      <c r="OLE2426" s="111"/>
      <c r="OLF2426" s="111"/>
      <c r="OLG2426" s="111"/>
      <c r="OLH2426" s="111"/>
      <c r="OLI2426" s="111"/>
      <c r="OLJ2426" s="111"/>
      <c r="OLK2426" s="111"/>
      <c r="OLL2426" s="111"/>
      <c r="OLM2426" s="111"/>
      <c r="OLN2426" s="111"/>
      <c r="OLO2426" s="111"/>
      <c r="OLP2426" s="111"/>
      <c r="OLQ2426" s="111"/>
      <c r="OLR2426" s="111"/>
      <c r="OLS2426" s="111"/>
      <c r="OLT2426" s="111"/>
      <c r="OLU2426" s="111"/>
      <c r="OLV2426" s="111"/>
      <c r="OLW2426" s="111"/>
      <c r="OLX2426" s="111"/>
      <c r="OLY2426" s="111"/>
      <c r="OLZ2426" s="111"/>
      <c r="OMA2426" s="111"/>
      <c r="OMB2426" s="111"/>
      <c r="OMC2426" s="111"/>
      <c r="OMD2426" s="111"/>
      <c r="OME2426" s="111"/>
      <c r="OMF2426" s="111"/>
      <c r="OMG2426" s="111"/>
      <c r="OMH2426" s="111"/>
      <c r="OMI2426" s="111"/>
      <c r="OMJ2426" s="111"/>
      <c r="OMK2426" s="111"/>
      <c r="OML2426" s="111"/>
      <c r="OMM2426" s="111"/>
      <c r="OMN2426" s="111"/>
      <c r="OMO2426" s="111"/>
      <c r="OMP2426" s="111"/>
      <c r="OMQ2426" s="111"/>
      <c r="OMR2426" s="111"/>
      <c r="OMS2426" s="111"/>
      <c r="OMT2426" s="111"/>
      <c r="OMU2426" s="111"/>
      <c r="OMV2426" s="111"/>
      <c r="OMW2426" s="111"/>
      <c r="OMX2426" s="111"/>
      <c r="OMY2426" s="111"/>
      <c r="OMZ2426" s="111"/>
      <c r="ONA2426" s="111"/>
      <c r="ONB2426" s="111"/>
      <c r="ONC2426" s="111"/>
      <c r="OND2426" s="111"/>
      <c r="ONE2426" s="111"/>
      <c r="ONF2426" s="111"/>
      <c r="ONG2426" s="111"/>
      <c r="ONH2426" s="111"/>
      <c r="ONI2426" s="111"/>
      <c r="ONJ2426" s="111"/>
      <c r="ONK2426" s="111"/>
      <c r="ONL2426" s="111"/>
      <c r="ONM2426" s="111"/>
      <c r="ONN2426" s="111"/>
      <c r="ONO2426" s="111"/>
      <c r="ONP2426" s="111"/>
      <c r="ONQ2426" s="111"/>
      <c r="ONR2426" s="111"/>
      <c r="ONS2426" s="111"/>
      <c r="ONT2426" s="111"/>
      <c r="ONU2426" s="111"/>
      <c r="ONV2426" s="111"/>
      <c r="ONW2426" s="111"/>
      <c r="ONX2426" s="111"/>
      <c r="ONY2426" s="111"/>
      <c r="ONZ2426" s="111"/>
      <c r="OOA2426" s="111"/>
      <c r="OOB2426" s="111"/>
      <c r="OOC2426" s="111"/>
      <c r="OOD2426" s="111"/>
      <c r="OOE2426" s="111"/>
      <c r="OOF2426" s="111"/>
      <c r="OOG2426" s="111"/>
      <c r="OOH2426" s="111"/>
      <c r="OOI2426" s="111"/>
      <c r="OOJ2426" s="111"/>
      <c r="OOK2426" s="111"/>
      <c r="OOL2426" s="111"/>
      <c r="OOM2426" s="111"/>
      <c r="OON2426" s="111"/>
      <c r="OOO2426" s="111"/>
      <c r="OOP2426" s="111"/>
      <c r="OOQ2426" s="111"/>
      <c r="OOR2426" s="111"/>
      <c r="OOS2426" s="111"/>
      <c r="OOT2426" s="111"/>
      <c r="OOU2426" s="111"/>
      <c r="OOV2426" s="111"/>
      <c r="OOW2426" s="111"/>
      <c r="OOX2426" s="111"/>
      <c r="OOY2426" s="111"/>
      <c r="OOZ2426" s="111"/>
      <c r="OPA2426" s="111"/>
      <c r="OPB2426" s="111"/>
      <c r="OPC2426" s="111"/>
      <c r="OPD2426" s="111"/>
      <c r="OPE2426" s="111"/>
      <c r="OPF2426" s="111"/>
      <c r="OPG2426" s="111"/>
      <c r="OPH2426" s="111"/>
      <c r="OPI2426" s="111"/>
      <c r="OPJ2426" s="111"/>
      <c r="OPK2426" s="111"/>
      <c r="OPL2426" s="111"/>
      <c r="OPM2426" s="111"/>
      <c r="OPN2426" s="111"/>
      <c r="OPO2426" s="111"/>
      <c r="OPP2426" s="111"/>
      <c r="OPQ2426" s="111"/>
      <c r="OPR2426" s="111"/>
      <c r="OPS2426" s="111"/>
      <c r="OPT2426" s="111"/>
      <c r="OPU2426" s="111"/>
      <c r="OPV2426" s="111"/>
      <c r="OPW2426" s="111"/>
      <c r="OPX2426" s="111"/>
      <c r="OPY2426" s="111"/>
      <c r="OPZ2426" s="111"/>
      <c r="OQA2426" s="111"/>
      <c r="OQB2426" s="111"/>
      <c r="OQC2426" s="111"/>
      <c r="OQD2426" s="111"/>
      <c r="OQE2426" s="111"/>
      <c r="OQF2426" s="111"/>
      <c r="OQG2426" s="111"/>
      <c r="OQH2426" s="111"/>
      <c r="OQI2426" s="111"/>
      <c r="OQJ2426" s="111"/>
      <c r="OQK2426" s="111"/>
      <c r="OQL2426" s="111"/>
      <c r="OQM2426" s="111"/>
      <c r="OQN2426" s="111"/>
      <c r="OQO2426" s="111"/>
      <c r="OQP2426" s="111"/>
      <c r="OQQ2426" s="111"/>
      <c r="OQR2426" s="111"/>
      <c r="OQS2426" s="111"/>
      <c r="OQT2426" s="111"/>
      <c r="OQU2426" s="111"/>
      <c r="OQV2426" s="111"/>
      <c r="OQW2426" s="111"/>
      <c r="OQX2426" s="111"/>
      <c r="OQY2426" s="111"/>
      <c r="OQZ2426" s="111"/>
      <c r="ORA2426" s="111"/>
      <c r="ORB2426" s="111"/>
      <c r="ORC2426" s="111"/>
      <c r="ORD2426" s="111"/>
      <c r="ORE2426" s="111"/>
      <c r="ORF2426" s="111"/>
      <c r="ORG2426" s="111"/>
      <c r="ORH2426" s="111"/>
      <c r="ORI2426" s="111"/>
      <c r="ORJ2426" s="111"/>
      <c r="ORK2426" s="111"/>
      <c r="ORL2426" s="111"/>
      <c r="ORM2426" s="111"/>
      <c r="ORN2426" s="111"/>
      <c r="ORO2426" s="111"/>
      <c r="ORP2426" s="111"/>
      <c r="ORQ2426" s="111"/>
      <c r="ORR2426" s="111"/>
      <c r="ORS2426" s="111"/>
      <c r="ORT2426" s="111"/>
      <c r="ORU2426" s="111"/>
      <c r="ORV2426" s="111"/>
      <c r="ORW2426" s="111"/>
      <c r="ORX2426" s="111"/>
      <c r="ORY2426" s="111"/>
      <c r="ORZ2426" s="111"/>
      <c r="OSA2426" s="111"/>
      <c r="OSB2426" s="111"/>
      <c r="OSC2426" s="111"/>
      <c r="OSD2426" s="111"/>
      <c r="OSE2426" s="111"/>
      <c r="OSF2426" s="111"/>
      <c r="OSG2426" s="111"/>
      <c r="OSH2426" s="111"/>
      <c r="OSI2426" s="111"/>
      <c r="OSJ2426" s="111"/>
      <c r="OSK2426" s="111"/>
      <c r="OSL2426" s="111"/>
      <c r="OSM2426" s="111"/>
      <c r="OSN2426" s="111"/>
      <c r="OSO2426" s="111"/>
      <c r="OSP2426" s="111"/>
      <c r="OSQ2426" s="111"/>
      <c r="OSR2426" s="111"/>
      <c r="OSS2426" s="111"/>
      <c r="OST2426" s="111"/>
      <c r="OSU2426" s="111"/>
      <c r="OSV2426" s="111"/>
      <c r="OSW2426" s="111"/>
      <c r="OSX2426" s="111"/>
      <c r="OSY2426" s="111"/>
      <c r="OSZ2426" s="111"/>
      <c r="OTA2426" s="111"/>
      <c r="OTB2426" s="111"/>
      <c r="OTC2426" s="111"/>
      <c r="OTD2426" s="111"/>
      <c r="OTE2426" s="111"/>
      <c r="OTF2426" s="111"/>
      <c r="OTG2426" s="111"/>
      <c r="OTH2426" s="111"/>
      <c r="OTI2426" s="111"/>
      <c r="OTJ2426" s="111"/>
      <c r="OTK2426" s="111"/>
      <c r="OTL2426" s="111"/>
      <c r="OTM2426" s="111"/>
      <c r="OTN2426" s="111"/>
      <c r="OTO2426" s="111"/>
      <c r="OTP2426" s="111"/>
      <c r="OTQ2426" s="111"/>
      <c r="OTR2426" s="111"/>
      <c r="OTS2426" s="111"/>
      <c r="OTT2426" s="111"/>
      <c r="OTU2426" s="111"/>
      <c r="OTV2426" s="111"/>
      <c r="OTW2426" s="111"/>
      <c r="OTX2426" s="111"/>
      <c r="OTY2426" s="111"/>
      <c r="OTZ2426" s="111"/>
      <c r="OUA2426" s="111"/>
      <c r="OUB2426" s="111"/>
      <c r="OUC2426" s="111"/>
      <c r="OUD2426" s="111"/>
      <c r="OUE2426" s="111"/>
      <c r="OUF2426" s="111"/>
      <c r="OUG2426" s="111"/>
      <c r="OUH2426" s="111"/>
      <c r="OUI2426" s="111"/>
      <c r="OUJ2426" s="111"/>
      <c r="OUK2426" s="111"/>
      <c r="OUL2426" s="111"/>
      <c r="OUM2426" s="111"/>
      <c r="OUN2426" s="111"/>
      <c r="OUO2426" s="111"/>
      <c r="OUP2426" s="111"/>
      <c r="OUQ2426" s="111"/>
      <c r="OUR2426" s="111"/>
      <c r="OUS2426" s="111"/>
      <c r="OUT2426" s="111"/>
      <c r="OUU2426" s="111"/>
      <c r="OUV2426" s="111"/>
      <c r="OUW2426" s="111"/>
      <c r="OUX2426" s="111"/>
      <c r="OUY2426" s="111"/>
      <c r="OUZ2426" s="111"/>
      <c r="OVA2426" s="111"/>
      <c r="OVB2426" s="111"/>
      <c r="OVC2426" s="111"/>
      <c r="OVD2426" s="111"/>
      <c r="OVE2426" s="111"/>
      <c r="OVF2426" s="111"/>
      <c r="OVG2426" s="111"/>
      <c r="OVH2426" s="111"/>
      <c r="OVI2426" s="111"/>
      <c r="OVJ2426" s="111"/>
      <c r="OVK2426" s="111"/>
      <c r="OVL2426" s="111"/>
      <c r="OVM2426" s="111"/>
      <c r="OVN2426" s="111"/>
      <c r="OVO2426" s="111"/>
      <c r="OVP2426" s="111"/>
      <c r="OVQ2426" s="111"/>
      <c r="OVR2426" s="111"/>
      <c r="OVS2426" s="111"/>
      <c r="OVT2426" s="111"/>
      <c r="OVU2426" s="111"/>
      <c r="OVV2426" s="111"/>
      <c r="OVW2426" s="111"/>
      <c r="OVX2426" s="111"/>
      <c r="OVY2426" s="111"/>
      <c r="OVZ2426" s="111"/>
      <c r="OWA2426" s="111"/>
      <c r="OWB2426" s="111"/>
      <c r="OWC2426" s="111"/>
      <c r="OWD2426" s="111"/>
      <c r="OWE2426" s="111"/>
      <c r="OWF2426" s="111"/>
      <c r="OWG2426" s="111"/>
      <c r="OWH2426" s="111"/>
      <c r="OWI2426" s="111"/>
      <c r="OWJ2426" s="111"/>
      <c r="OWK2426" s="111"/>
      <c r="OWL2426" s="111"/>
      <c r="OWM2426" s="111"/>
      <c r="OWN2426" s="111"/>
      <c r="OWO2426" s="111"/>
      <c r="OWP2426" s="111"/>
      <c r="OWQ2426" s="111"/>
      <c r="OWR2426" s="111"/>
      <c r="OWS2426" s="111"/>
      <c r="OWT2426" s="111"/>
      <c r="OWU2426" s="111"/>
      <c r="OWV2426" s="111"/>
      <c r="OWW2426" s="111"/>
      <c r="OWX2426" s="111"/>
      <c r="OWY2426" s="111"/>
      <c r="OWZ2426" s="111"/>
      <c r="OXA2426" s="111"/>
      <c r="OXB2426" s="111"/>
      <c r="OXC2426" s="111"/>
      <c r="OXD2426" s="111"/>
      <c r="OXE2426" s="111"/>
      <c r="OXF2426" s="111"/>
      <c r="OXG2426" s="111"/>
      <c r="OXH2426" s="111"/>
      <c r="OXI2426" s="111"/>
      <c r="OXJ2426" s="111"/>
      <c r="OXK2426" s="111"/>
      <c r="OXL2426" s="111"/>
      <c r="OXM2426" s="111"/>
      <c r="OXN2426" s="111"/>
      <c r="OXO2426" s="111"/>
      <c r="OXP2426" s="111"/>
      <c r="OXQ2426" s="111"/>
      <c r="OXR2426" s="111"/>
      <c r="OXS2426" s="111"/>
      <c r="OXT2426" s="111"/>
      <c r="OXU2426" s="111"/>
      <c r="OXV2426" s="111"/>
      <c r="OXW2426" s="111"/>
      <c r="OXX2426" s="111"/>
      <c r="OXY2426" s="111"/>
      <c r="OXZ2426" s="111"/>
      <c r="OYA2426" s="111"/>
      <c r="OYB2426" s="111"/>
      <c r="OYC2426" s="111"/>
      <c r="OYD2426" s="111"/>
      <c r="OYE2426" s="111"/>
      <c r="OYF2426" s="111"/>
      <c r="OYG2426" s="111"/>
      <c r="OYH2426" s="111"/>
      <c r="OYI2426" s="111"/>
      <c r="OYJ2426" s="111"/>
      <c r="OYK2426" s="111"/>
      <c r="OYL2426" s="111"/>
      <c r="OYM2426" s="111"/>
      <c r="OYN2426" s="111"/>
      <c r="OYO2426" s="111"/>
      <c r="OYP2426" s="111"/>
      <c r="OYQ2426" s="111"/>
      <c r="OYR2426" s="111"/>
      <c r="OYS2426" s="111"/>
      <c r="OYT2426" s="111"/>
      <c r="OYU2426" s="111"/>
      <c r="OYV2426" s="111"/>
      <c r="OYW2426" s="111"/>
      <c r="OYX2426" s="111"/>
      <c r="OYY2426" s="111"/>
      <c r="OYZ2426" s="111"/>
      <c r="OZA2426" s="111"/>
      <c r="OZB2426" s="111"/>
      <c r="OZC2426" s="111"/>
      <c r="OZD2426" s="111"/>
      <c r="OZE2426" s="111"/>
      <c r="OZF2426" s="111"/>
      <c r="OZG2426" s="111"/>
      <c r="OZH2426" s="111"/>
      <c r="OZI2426" s="111"/>
      <c r="OZJ2426" s="111"/>
      <c r="OZK2426" s="111"/>
      <c r="OZL2426" s="111"/>
      <c r="OZM2426" s="111"/>
      <c r="OZN2426" s="111"/>
      <c r="OZO2426" s="111"/>
      <c r="OZP2426" s="111"/>
      <c r="OZQ2426" s="111"/>
      <c r="OZR2426" s="111"/>
      <c r="OZS2426" s="111"/>
      <c r="OZT2426" s="111"/>
      <c r="OZU2426" s="111"/>
      <c r="OZV2426" s="111"/>
      <c r="OZW2426" s="111"/>
      <c r="OZX2426" s="111"/>
      <c r="OZY2426" s="111"/>
      <c r="OZZ2426" s="111"/>
      <c r="PAA2426" s="111"/>
      <c r="PAB2426" s="111"/>
      <c r="PAC2426" s="111"/>
      <c r="PAD2426" s="111"/>
      <c r="PAE2426" s="111"/>
      <c r="PAF2426" s="111"/>
      <c r="PAG2426" s="111"/>
      <c r="PAH2426" s="111"/>
      <c r="PAI2426" s="111"/>
      <c r="PAJ2426" s="111"/>
      <c r="PAK2426" s="111"/>
      <c r="PAL2426" s="111"/>
      <c r="PAM2426" s="111"/>
      <c r="PAN2426" s="111"/>
      <c r="PAO2426" s="111"/>
      <c r="PAP2426" s="111"/>
      <c r="PAQ2426" s="111"/>
      <c r="PAR2426" s="111"/>
      <c r="PAS2426" s="111"/>
      <c r="PAT2426" s="111"/>
      <c r="PAU2426" s="111"/>
      <c r="PAV2426" s="111"/>
      <c r="PAW2426" s="111"/>
      <c r="PAX2426" s="111"/>
      <c r="PAY2426" s="111"/>
      <c r="PAZ2426" s="111"/>
      <c r="PBA2426" s="111"/>
      <c r="PBB2426" s="111"/>
      <c r="PBC2426" s="111"/>
      <c r="PBD2426" s="111"/>
      <c r="PBE2426" s="111"/>
      <c r="PBF2426" s="111"/>
      <c r="PBG2426" s="111"/>
      <c r="PBH2426" s="111"/>
      <c r="PBI2426" s="111"/>
      <c r="PBJ2426" s="111"/>
      <c r="PBK2426" s="111"/>
      <c r="PBL2426" s="111"/>
      <c r="PBM2426" s="111"/>
      <c r="PBN2426" s="111"/>
      <c r="PBO2426" s="111"/>
      <c r="PBP2426" s="111"/>
      <c r="PBQ2426" s="111"/>
      <c r="PBR2426" s="111"/>
      <c r="PBS2426" s="111"/>
      <c r="PBT2426" s="111"/>
      <c r="PBU2426" s="111"/>
      <c r="PBV2426" s="111"/>
      <c r="PBW2426" s="111"/>
      <c r="PBX2426" s="111"/>
      <c r="PBY2426" s="111"/>
      <c r="PBZ2426" s="111"/>
      <c r="PCA2426" s="111"/>
      <c r="PCB2426" s="111"/>
      <c r="PCC2426" s="111"/>
      <c r="PCD2426" s="111"/>
      <c r="PCE2426" s="111"/>
      <c r="PCF2426" s="111"/>
      <c r="PCG2426" s="111"/>
      <c r="PCH2426" s="111"/>
      <c r="PCI2426" s="111"/>
      <c r="PCJ2426" s="111"/>
      <c r="PCK2426" s="111"/>
      <c r="PCL2426" s="111"/>
      <c r="PCM2426" s="111"/>
      <c r="PCN2426" s="111"/>
      <c r="PCO2426" s="111"/>
      <c r="PCP2426" s="111"/>
      <c r="PCQ2426" s="111"/>
      <c r="PCR2426" s="111"/>
      <c r="PCS2426" s="111"/>
      <c r="PCT2426" s="111"/>
      <c r="PCU2426" s="111"/>
      <c r="PCV2426" s="111"/>
      <c r="PCW2426" s="111"/>
      <c r="PCX2426" s="111"/>
      <c r="PCY2426" s="111"/>
      <c r="PCZ2426" s="111"/>
      <c r="PDA2426" s="111"/>
      <c r="PDB2426" s="111"/>
      <c r="PDC2426" s="111"/>
      <c r="PDD2426" s="111"/>
      <c r="PDE2426" s="111"/>
      <c r="PDF2426" s="111"/>
      <c r="PDG2426" s="111"/>
      <c r="PDH2426" s="111"/>
      <c r="PDI2426" s="111"/>
      <c r="PDJ2426" s="111"/>
      <c r="PDK2426" s="111"/>
      <c r="PDL2426" s="111"/>
      <c r="PDM2426" s="111"/>
      <c r="PDN2426" s="111"/>
      <c r="PDO2426" s="111"/>
      <c r="PDP2426" s="111"/>
      <c r="PDQ2426" s="111"/>
      <c r="PDR2426" s="111"/>
      <c r="PDS2426" s="111"/>
      <c r="PDT2426" s="111"/>
      <c r="PDU2426" s="111"/>
      <c r="PDV2426" s="111"/>
      <c r="PDW2426" s="111"/>
      <c r="PDX2426" s="111"/>
      <c r="PDY2426" s="111"/>
      <c r="PDZ2426" s="111"/>
      <c r="PEA2426" s="111"/>
      <c r="PEB2426" s="111"/>
      <c r="PEC2426" s="111"/>
      <c r="PED2426" s="111"/>
      <c r="PEE2426" s="111"/>
      <c r="PEF2426" s="111"/>
      <c r="PEG2426" s="111"/>
      <c r="PEH2426" s="111"/>
      <c r="PEI2426" s="111"/>
      <c r="PEJ2426" s="111"/>
      <c r="PEK2426" s="111"/>
      <c r="PEL2426" s="111"/>
      <c r="PEM2426" s="111"/>
      <c r="PEN2426" s="111"/>
      <c r="PEO2426" s="111"/>
      <c r="PEP2426" s="111"/>
      <c r="PEQ2426" s="111"/>
      <c r="PER2426" s="111"/>
      <c r="PES2426" s="111"/>
      <c r="PET2426" s="111"/>
      <c r="PEU2426" s="111"/>
      <c r="PEV2426" s="111"/>
      <c r="PEW2426" s="111"/>
      <c r="PEX2426" s="111"/>
      <c r="PEY2426" s="111"/>
      <c r="PEZ2426" s="111"/>
      <c r="PFA2426" s="111"/>
      <c r="PFB2426" s="111"/>
      <c r="PFC2426" s="111"/>
      <c r="PFD2426" s="111"/>
      <c r="PFE2426" s="111"/>
      <c r="PFF2426" s="111"/>
      <c r="PFG2426" s="111"/>
      <c r="PFH2426" s="111"/>
      <c r="PFI2426" s="111"/>
      <c r="PFJ2426" s="111"/>
      <c r="PFK2426" s="111"/>
      <c r="PFL2426" s="111"/>
      <c r="PFM2426" s="111"/>
      <c r="PFN2426" s="111"/>
      <c r="PFO2426" s="111"/>
      <c r="PFP2426" s="111"/>
      <c r="PFQ2426" s="111"/>
      <c r="PFR2426" s="111"/>
      <c r="PFS2426" s="111"/>
      <c r="PFT2426" s="111"/>
      <c r="PFU2426" s="111"/>
      <c r="PFV2426" s="111"/>
      <c r="PFW2426" s="111"/>
      <c r="PFX2426" s="111"/>
      <c r="PFY2426" s="111"/>
      <c r="PFZ2426" s="111"/>
      <c r="PGA2426" s="111"/>
      <c r="PGB2426" s="111"/>
      <c r="PGC2426" s="111"/>
      <c r="PGD2426" s="111"/>
      <c r="PGE2426" s="111"/>
      <c r="PGF2426" s="111"/>
      <c r="PGG2426" s="111"/>
      <c r="PGH2426" s="111"/>
      <c r="PGI2426" s="111"/>
      <c r="PGJ2426" s="111"/>
      <c r="PGK2426" s="111"/>
      <c r="PGL2426" s="111"/>
      <c r="PGM2426" s="111"/>
      <c r="PGN2426" s="111"/>
      <c r="PGO2426" s="111"/>
      <c r="PGP2426" s="111"/>
      <c r="PGQ2426" s="111"/>
      <c r="PGR2426" s="111"/>
      <c r="PGS2426" s="111"/>
      <c r="PGT2426" s="111"/>
      <c r="PGU2426" s="111"/>
      <c r="PGV2426" s="111"/>
      <c r="PGW2426" s="111"/>
      <c r="PGX2426" s="111"/>
      <c r="PGY2426" s="111"/>
      <c r="PGZ2426" s="111"/>
      <c r="PHA2426" s="111"/>
      <c r="PHB2426" s="111"/>
      <c r="PHC2426" s="111"/>
      <c r="PHD2426" s="111"/>
      <c r="PHE2426" s="111"/>
      <c r="PHF2426" s="111"/>
      <c r="PHG2426" s="111"/>
      <c r="PHH2426" s="111"/>
      <c r="PHI2426" s="111"/>
      <c r="PHJ2426" s="111"/>
      <c r="PHK2426" s="111"/>
      <c r="PHL2426" s="111"/>
      <c r="PHM2426" s="111"/>
      <c r="PHN2426" s="111"/>
      <c r="PHO2426" s="111"/>
      <c r="PHP2426" s="111"/>
      <c r="PHQ2426" s="111"/>
      <c r="PHR2426" s="111"/>
      <c r="PHS2426" s="111"/>
      <c r="PHT2426" s="111"/>
      <c r="PHU2426" s="111"/>
      <c r="PHV2426" s="111"/>
      <c r="PHW2426" s="111"/>
      <c r="PHX2426" s="111"/>
      <c r="PHY2426" s="111"/>
      <c r="PHZ2426" s="111"/>
      <c r="PIA2426" s="111"/>
      <c r="PIB2426" s="111"/>
      <c r="PIC2426" s="111"/>
      <c r="PID2426" s="111"/>
      <c r="PIE2426" s="111"/>
      <c r="PIF2426" s="111"/>
      <c r="PIG2426" s="111"/>
      <c r="PIH2426" s="111"/>
      <c r="PII2426" s="111"/>
      <c r="PIJ2426" s="111"/>
      <c r="PIK2426" s="111"/>
      <c r="PIL2426" s="111"/>
      <c r="PIM2426" s="111"/>
      <c r="PIN2426" s="111"/>
      <c r="PIO2426" s="111"/>
      <c r="PIP2426" s="111"/>
      <c r="PIQ2426" s="111"/>
      <c r="PIR2426" s="111"/>
      <c r="PIS2426" s="111"/>
      <c r="PIT2426" s="111"/>
      <c r="PIU2426" s="111"/>
      <c r="PIV2426" s="111"/>
      <c r="PIW2426" s="111"/>
      <c r="PIX2426" s="111"/>
      <c r="PIY2426" s="111"/>
      <c r="PIZ2426" s="111"/>
      <c r="PJA2426" s="111"/>
      <c r="PJB2426" s="111"/>
      <c r="PJC2426" s="111"/>
      <c r="PJD2426" s="111"/>
      <c r="PJE2426" s="111"/>
      <c r="PJF2426" s="111"/>
      <c r="PJG2426" s="111"/>
      <c r="PJH2426" s="111"/>
      <c r="PJI2426" s="111"/>
      <c r="PJJ2426" s="111"/>
      <c r="PJK2426" s="111"/>
      <c r="PJL2426" s="111"/>
      <c r="PJM2426" s="111"/>
      <c r="PJN2426" s="111"/>
      <c r="PJO2426" s="111"/>
      <c r="PJP2426" s="111"/>
      <c r="PJQ2426" s="111"/>
      <c r="PJR2426" s="111"/>
      <c r="PJS2426" s="111"/>
      <c r="PJT2426" s="111"/>
      <c r="PJU2426" s="111"/>
      <c r="PJV2426" s="111"/>
      <c r="PJW2426" s="111"/>
      <c r="PJX2426" s="111"/>
      <c r="PJY2426" s="111"/>
      <c r="PJZ2426" s="111"/>
      <c r="PKA2426" s="111"/>
      <c r="PKB2426" s="111"/>
      <c r="PKC2426" s="111"/>
      <c r="PKD2426" s="111"/>
      <c r="PKE2426" s="111"/>
      <c r="PKF2426" s="111"/>
      <c r="PKG2426" s="111"/>
      <c r="PKH2426" s="111"/>
      <c r="PKI2426" s="111"/>
      <c r="PKJ2426" s="111"/>
      <c r="PKK2426" s="111"/>
      <c r="PKL2426" s="111"/>
      <c r="PKM2426" s="111"/>
      <c r="PKN2426" s="111"/>
      <c r="PKO2426" s="111"/>
      <c r="PKP2426" s="111"/>
      <c r="PKQ2426" s="111"/>
      <c r="PKR2426" s="111"/>
      <c r="PKS2426" s="111"/>
      <c r="PKT2426" s="111"/>
      <c r="PKU2426" s="111"/>
      <c r="PKV2426" s="111"/>
      <c r="PKW2426" s="111"/>
      <c r="PKX2426" s="111"/>
      <c r="PKY2426" s="111"/>
      <c r="PKZ2426" s="111"/>
      <c r="PLA2426" s="111"/>
      <c r="PLB2426" s="111"/>
      <c r="PLC2426" s="111"/>
      <c r="PLD2426" s="111"/>
      <c r="PLE2426" s="111"/>
      <c r="PLF2426" s="111"/>
      <c r="PLG2426" s="111"/>
      <c r="PLH2426" s="111"/>
      <c r="PLI2426" s="111"/>
      <c r="PLJ2426" s="111"/>
      <c r="PLK2426" s="111"/>
      <c r="PLL2426" s="111"/>
      <c r="PLM2426" s="111"/>
      <c r="PLN2426" s="111"/>
      <c r="PLO2426" s="111"/>
      <c r="PLP2426" s="111"/>
      <c r="PLQ2426" s="111"/>
      <c r="PLR2426" s="111"/>
      <c r="PLS2426" s="111"/>
      <c r="PLT2426" s="111"/>
      <c r="PLU2426" s="111"/>
      <c r="PLV2426" s="111"/>
      <c r="PLW2426" s="111"/>
      <c r="PLX2426" s="111"/>
      <c r="PLY2426" s="111"/>
      <c r="PLZ2426" s="111"/>
      <c r="PMA2426" s="111"/>
      <c r="PMB2426" s="111"/>
      <c r="PMC2426" s="111"/>
      <c r="PMD2426" s="111"/>
      <c r="PME2426" s="111"/>
      <c r="PMF2426" s="111"/>
      <c r="PMG2426" s="111"/>
      <c r="PMH2426" s="111"/>
      <c r="PMI2426" s="111"/>
      <c r="PMJ2426" s="111"/>
      <c r="PMK2426" s="111"/>
      <c r="PML2426" s="111"/>
      <c r="PMM2426" s="111"/>
      <c r="PMN2426" s="111"/>
      <c r="PMO2426" s="111"/>
      <c r="PMP2426" s="111"/>
      <c r="PMQ2426" s="111"/>
      <c r="PMR2426" s="111"/>
      <c r="PMS2426" s="111"/>
      <c r="PMT2426" s="111"/>
      <c r="PMU2426" s="111"/>
      <c r="PMV2426" s="111"/>
      <c r="PMW2426" s="111"/>
      <c r="PMX2426" s="111"/>
      <c r="PMY2426" s="111"/>
      <c r="PMZ2426" s="111"/>
      <c r="PNA2426" s="111"/>
      <c r="PNB2426" s="111"/>
      <c r="PNC2426" s="111"/>
      <c r="PND2426" s="111"/>
      <c r="PNE2426" s="111"/>
      <c r="PNF2426" s="111"/>
      <c r="PNG2426" s="111"/>
      <c r="PNH2426" s="111"/>
      <c r="PNI2426" s="111"/>
      <c r="PNJ2426" s="111"/>
      <c r="PNK2426" s="111"/>
      <c r="PNL2426" s="111"/>
      <c r="PNM2426" s="111"/>
      <c r="PNN2426" s="111"/>
      <c r="PNO2426" s="111"/>
      <c r="PNP2426" s="111"/>
      <c r="PNQ2426" s="111"/>
      <c r="PNR2426" s="111"/>
      <c r="PNS2426" s="111"/>
      <c r="PNT2426" s="111"/>
      <c r="PNU2426" s="111"/>
      <c r="PNV2426" s="111"/>
      <c r="PNW2426" s="111"/>
      <c r="PNX2426" s="111"/>
      <c r="PNY2426" s="111"/>
      <c r="PNZ2426" s="111"/>
      <c r="POA2426" s="111"/>
      <c r="POB2426" s="111"/>
      <c r="POC2426" s="111"/>
      <c r="POD2426" s="111"/>
      <c r="POE2426" s="111"/>
      <c r="POF2426" s="111"/>
      <c r="POG2426" s="111"/>
      <c r="POH2426" s="111"/>
      <c r="POI2426" s="111"/>
      <c r="POJ2426" s="111"/>
      <c r="POK2426" s="111"/>
      <c r="POL2426" s="111"/>
      <c r="POM2426" s="111"/>
      <c r="PON2426" s="111"/>
      <c r="POO2426" s="111"/>
      <c r="POP2426" s="111"/>
      <c r="POQ2426" s="111"/>
      <c r="POR2426" s="111"/>
      <c r="POS2426" s="111"/>
      <c r="POT2426" s="111"/>
      <c r="POU2426" s="111"/>
      <c r="POV2426" s="111"/>
      <c r="POW2426" s="111"/>
      <c r="POX2426" s="111"/>
      <c r="POY2426" s="111"/>
      <c r="POZ2426" s="111"/>
      <c r="PPA2426" s="111"/>
      <c r="PPB2426" s="111"/>
      <c r="PPC2426" s="111"/>
      <c r="PPD2426" s="111"/>
      <c r="PPE2426" s="111"/>
      <c r="PPF2426" s="111"/>
      <c r="PPG2426" s="111"/>
      <c r="PPH2426" s="111"/>
      <c r="PPI2426" s="111"/>
      <c r="PPJ2426" s="111"/>
      <c r="PPK2426" s="111"/>
      <c r="PPL2426" s="111"/>
      <c r="PPM2426" s="111"/>
      <c r="PPN2426" s="111"/>
      <c r="PPO2426" s="111"/>
      <c r="PPP2426" s="111"/>
      <c r="PPQ2426" s="111"/>
      <c r="PPR2426" s="111"/>
      <c r="PPS2426" s="111"/>
      <c r="PPT2426" s="111"/>
      <c r="PPU2426" s="111"/>
      <c r="PPV2426" s="111"/>
      <c r="PPW2426" s="111"/>
      <c r="PPX2426" s="111"/>
      <c r="PPY2426" s="111"/>
      <c r="PPZ2426" s="111"/>
      <c r="PQA2426" s="111"/>
      <c r="PQB2426" s="111"/>
      <c r="PQC2426" s="111"/>
      <c r="PQD2426" s="111"/>
      <c r="PQE2426" s="111"/>
      <c r="PQF2426" s="111"/>
      <c r="PQG2426" s="111"/>
      <c r="PQH2426" s="111"/>
      <c r="PQI2426" s="111"/>
      <c r="PQJ2426" s="111"/>
      <c r="PQK2426" s="111"/>
      <c r="PQL2426" s="111"/>
      <c r="PQM2426" s="111"/>
      <c r="PQN2426" s="111"/>
      <c r="PQO2426" s="111"/>
      <c r="PQP2426" s="111"/>
      <c r="PQQ2426" s="111"/>
      <c r="PQR2426" s="111"/>
      <c r="PQS2426" s="111"/>
      <c r="PQT2426" s="111"/>
      <c r="PQU2426" s="111"/>
      <c r="PQV2426" s="111"/>
      <c r="PQW2426" s="111"/>
      <c r="PQX2426" s="111"/>
      <c r="PQY2426" s="111"/>
      <c r="PQZ2426" s="111"/>
      <c r="PRA2426" s="111"/>
      <c r="PRB2426" s="111"/>
      <c r="PRC2426" s="111"/>
      <c r="PRD2426" s="111"/>
      <c r="PRE2426" s="111"/>
      <c r="PRF2426" s="111"/>
      <c r="PRG2426" s="111"/>
      <c r="PRH2426" s="111"/>
      <c r="PRI2426" s="111"/>
      <c r="PRJ2426" s="111"/>
      <c r="PRK2426" s="111"/>
      <c r="PRL2426" s="111"/>
      <c r="PRM2426" s="111"/>
      <c r="PRN2426" s="111"/>
      <c r="PRO2426" s="111"/>
      <c r="PRP2426" s="111"/>
      <c r="PRQ2426" s="111"/>
      <c r="PRR2426" s="111"/>
      <c r="PRS2426" s="111"/>
      <c r="PRT2426" s="111"/>
      <c r="PRU2426" s="111"/>
      <c r="PRV2426" s="111"/>
      <c r="PRW2426" s="111"/>
      <c r="PRX2426" s="111"/>
      <c r="PRY2426" s="111"/>
      <c r="PRZ2426" s="111"/>
      <c r="PSA2426" s="111"/>
      <c r="PSB2426" s="111"/>
      <c r="PSC2426" s="111"/>
      <c r="PSD2426" s="111"/>
      <c r="PSE2426" s="111"/>
      <c r="PSF2426" s="111"/>
      <c r="PSG2426" s="111"/>
      <c r="PSH2426" s="111"/>
      <c r="PSI2426" s="111"/>
      <c r="PSJ2426" s="111"/>
      <c r="PSK2426" s="111"/>
      <c r="PSL2426" s="111"/>
      <c r="PSM2426" s="111"/>
      <c r="PSN2426" s="111"/>
      <c r="PSO2426" s="111"/>
      <c r="PSP2426" s="111"/>
      <c r="PSQ2426" s="111"/>
      <c r="PSR2426" s="111"/>
      <c r="PSS2426" s="111"/>
      <c r="PST2426" s="111"/>
      <c r="PSU2426" s="111"/>
      <c r="PSV2426" s="111"/>
      <c r="PSW2426" s="111"/>
      <c r="PSX2426" s="111"/>
      <c r="PSY2426" s="111"/>
      <c r="PSZ2426" s="111"/>
      <c r="PTA2426" s="111"/>
      <c r="PTB2426" s="111"/>
      <c r="PTC2426" s="111"/>
      <c r="PTD2426" s="111"/>
      <c r="PTE2426" s="111"/>
      <c r="PTF2426" s="111"/>
      <c r="PTG2426" s="111"/>
      <c r="PTH2426" s="111"/>
      <c r="PTI2426" s="111"/>
      <c r="PTJ2426" s="111"/>
      <c r="PTK2426" s="111"/>
      <c r="PTL2426" s="111"/>
      <c r="PTM2426" s="111"/>
      <c r="PTN2426" s="111"/>
      <c r="PTO2426" s="111"/>
      <c r="PTP2426" s="111"/>
      <c r="PTQ2426" s="111"/>
      <c r="PTR2426" s="111"/>
      <c r="PTS2426" s="111"/>
      <c r="PTT2426" s="111"/>
      <c r="PTU2426" s="111"/>
      <c r="PTV2426" s="111"/>
      <c r="PTW2426" s="111"/>
      <c r="PTX2426" s="111"/>
      <c r="PTY2426" s="111"/>
      <c r="PTZ2426" s="111"/>
      <c r="PUA2426" s="111"/>
      <c r="PUB2426" s="111"/>
      <c r="PUC2426" s="111"/>
      <c r="PUD2426" s="111"/>
      <c r="PUE2426" s="111"/>
      <c r="PUF2426" s="111"/>
      <c r="PUG2426" s="111"/>
      <c r="PUH2426" s="111"/>
      <c r="PUI2426" s="111"/>
      <c r="PUJ2426" s="111"/>
      <c r="PUK2426" s="111"/>
      <c r="PUL2426" s="111"/>
      <c r="PUM2426" s="111"/>
      <c r="PUN2426" s="111"/>
      <c r="PUO2426" s="111"/>
      <c r="PUP2426" s="111"/>
      <c r="PUQ2426" s="111"/>
      <c r="PUR2426" s="111"/>
      <c r="PUS2426" s="111"/>
      <c r="PUT2426" s="111"/>
      <c r="PUU2426" s="111"/>
      <c r="PUV2426" s="111"/>
      <c r="PUW2426" s="111"/>
      <c r="PUX2426" s="111"/>
      <c r="PUY2426" s="111"/>
      <c r="PUZ2426" s="111"/>
      <c r="PVA2426" s="111"/>
      <c r="PVB2426" s="111"/>
      <c r="PVC2426" s="111"/>
      <c r="PVD2426" s="111"/>
      <c r="PVE2426" s="111"/>
      <c r="PVF2426" s="111"/>
      <c r="PVG2426" s="111"/>
      <c r="PVH2426" s="111"/>
      <c r="PVI2426" s="111"/>
      <c r="PVJ2426" s="111"/>
      <c r="PVK2426" s="111"/>
      <c r="PVL2426" s="111"/>
      <c r="PVM2426" s="111"/>
      <c r="PVN2426" s="111"/>
      <c r="PVO2426" s="111"/>
      <c r="PVP2426" s="111"/>
      <c r="PVQ2426" s="111"/>
      <c r="PVR2426" s="111"/>
      <c r="PVS2426" s="111"/>
      <c r="PVT2426" s="111"/>
      <c r="PVU2426" s="111"/>
      <c r="PVV2426" s="111"/>
      <c r="PVW2426" s="111"/>
      <c r="PVX2426" s="111"/>
      <c r="PVY2426" s="111"/>
      <c r="PVZ2426" s="111"/>
      <c r="PWA2426" s="111"/>
      <c r="PWB2426" s="111"/>
      <c r="PWC2426" s="111"/>
      <c r="PWD2426" s="111"/>
      <c r="PWE2426" s="111"/>
      <c r="PWF2426" s="111"/>
      <c r="PWG2426" s="111"/>
      <c r="PWH2426" s="111"/>
      <c r="PWI2426" s="111"/>
      <c r="PWJ2426" s="111"/>
      <c r="PWK2426" s="111"/>
      <c r="PWL2426" s="111"/>
      <c r="PWM2426" s="111"/>
      <c r="PWN2426" s="111"/>
      <c r="PWO2426" s="111"/>
      <c r="PWP2426" s="111"/>
      <c r="PWQ2426" s="111"/>
      <c r="PWR2426" s="111"/>
      <c r="PWS2426" s="111"/>
      <c r="PWT2426" s="111"/>
      <c r="PWU2426" s="111"/>
      <c r="PWV2426" s="111"/>
      <c r="PWW2426" s="111"/>
      <c r="PWX2426" s="111"/>
      <c r="PWY2426" s="111"/>
      <c r="PWZ2426" s="111"/>
      <c r="PXA2426" s="111"/>
      <c r="PXB2426" s="111"/>
      <c r="PXC2426" s="111"/>
      <c r="PXD2426" s="111"/>
      <c r="PXE2426" s="111"/>
      <c r="PXF2426" s="111"/>
      <c r="PXG2426" s="111"/>
      <c r="PXH2426" s="111"/>
      <c r="PXI2426" s="111"/>
      <c r="PXJ2426" s="111"/>
      <c r="PXK2426" s="111"/>
      <c r="PXL2426" s="111"/>
      <c r="PXM2426" s="111"/>
      <c r="PXN2426" s="111"/>
      <c r="PXO2426" s="111"/>
      <c r="PXP2426" s="111"/>
      <c r="PXQ2426" s="111"/>
      <c r="PXR2426" s="111"/>
      <c r="PXS2426" s="111"/>
      <c r="PXT2426" s="111"/>
      <c r="PXU2426" s="111"/>
      <c r="PXV2426" s="111"/>
      <c r="PXW2426" s="111"/>
      <c r="PXX2426" s="111"/>
      <c r="PXY2426" s="111"/>
      <c r="PXZ2426" s="111"/>
      <c r="PYA2426" s="111"/>
      <c r="PYB2426" s="111"/>
      <c r="PYC2426" s="111"/>
      <c r="PYD2426" s="111"/>
      <c r="PYE2426" s="111"/>
      <c r="PYF2426" s="111"/>
      <c r="PYG2426" s="111"/>
      <c r="PYH2426" s="111"/>
      <c r="PYI2426" s="111"/>
      <c r="PYJ2426" s="111"/>
      <c r="PYK2426" s="111"/>
      <c r="PYL2426" s="111"/>
      <c r="PYM2426" s="111"/>
      <c r="PYN2426" s="111"/>
      <c r="PYO2426" s="111"/>
      <c r="PYP2426" s="111"/>
      <c r="PYQ2426" s="111"/>
      <c r="PYR2426" s="111"/>
      <c r="PYS2426" s="111"/>
      <c r="PYT2426" s="111"/>
      <c r="PYU2426" s="111"/>
      <c r="PYV2426" s="111"/>
      <c r="PYW2426" s="111"/>
      <c r="PYX2426" s="111"/>
      <c r="PYY2426" s="111"/>
      <c r="PYZ2426" s="111"/>
      <c r="PZA2426" s="111"/>
      <c r="PZB2426" s="111"/>
      <c r="PZC2426" s="111"/>
      <c r="PZD2426" s="111"/>
      <c r="PZE2426" s="111"/>
      <c r="PZF2426" s="111"/>
      <c r="PZG2426" s="111"/>
      <c r="PZH2426" s="111"/>
      <c r="PZI2426" s="111"/>
      <c r="PZJ2426" s="111"/>
      <c r="PZK2426" s="111"/>
      <c r="PZL2426" s="111"/>
      <c r="PZM2426" s="111"/>
      <c r="PZN2426" s="111"/>
      <c r="PZO2426" s="111"/>
      <c r="PZP2426" s="111"/>
      <c r="PZQ2426" s="111"/>
      <c r="PZR2426" s="111"/>
      <c r="PZS2426" s="111"/>
      <c r="PZT2426" s="111"/>
      <c r="PZU2426" s="111"/>
      <c r="PZV2426" s="111"/>
      <c r="PZW2426" s="111"/>
      <c r="PZX2426" s="111"/>
      <c r="PZY2426" s="111"/>
      <c r="PZZ2426" s="111"/>
      <c r="QAA2426" s="111"/>
      <c r="QAB2426" s="111"/>
      <c r="QAC2426" s="111"/>
      <c r="QAD2426" s="111"/>
      <c r="QAE2426" s="111"/>
      <c r="QAF2426" s="111"/>
      <c r="QAG2426" s="111"/>
      <c r="QAH2426" s="111"/>
      <c r="QAI2426" s="111"/>
      <c r="QAJ2426" s="111"/>
      <c r="QAK2426" s="111"/>
      <c r="QAL2426" s="111"/>
      <c r="QAM2426" s="111"/>
      <c r="QAN2426" s="111"/>
      <c r="QAO2426" s="111"/>
      <c r="QAP2426" s="111"/>
      <c r="QAQ2426" s="111"/>
      <c r="QAR2426" s="111"/>
      <c r="QAS2426" s="111"/>
      <c r="QAT2426" s="111"/>
      <c r="QAU2426" s="111"/>
      <c r="QAV2426" s="111"/>
      <c r="QAW2426" s="111"/>
      <c r="QAX2426" s="111"/>
      <c r="QAY2426" s="111"/>
      <c r="QAZ2426" s="111"/>
      <c r="QBA2426" s="111"/>
      <c r="QBB2426" s="111"/>
      <c r="QBC2426" s="111"/>
      <c r="QBD2426" s="111"/>
      <c r="QBE2426" s="111"/>
      <c r="QBF2426" s="111"/>
      <c r="QBG2426" s="111"/>
      <c r="QBH2426" s="111"/>
      <c r="QBI2426" s="111"/>
      <c r="QBJ2426" s="111"/>
      <c r="QBK2426" s="111"/>
      <c r="QBL2426" s="111"/>
      <c r="QBM2426" s="111"/>
      <c r="QBN2426" s="111"/>
      <c r="QBO2426" s="111"/>
      <c r="QBP2426" s="111"/>
      <c r="QBQ2426" s="111"/>
      <c r="QBR2426" s="111"/>
      <c r="QBS2426" s="111"/>
      <c r="QBT2426" s="111"/>
      <c r="QBU2426" s="111"/>
      <c r="QBV2426" s="111"/>
      <c r="QBW2426" s="111"/>
      <c r="QBX2426" s="111"/>
      <c r="QBY2426" s="111"/>
      <c r="QBZ2426" s="111"/>
      <c r="QCA2426" s="111"/>
      <c r="QCB2426" s="111"/>
      <c r="QCC2426" s="111"/>
      <c r="QCD2426" s="111"/>
      <c r="QCE2426" s="111"/>
      <c r="QCF2426" s="111"/>
      <c r="QCG2426" s="111"/>
      <c r="QCH2426" s="111"/>
      <c r="QCI2426" s="111"/>
      <c r="QCJ2426" s="111"/>
      <c r="QCK2426" s="111"/>
      <c r="QCL2426" s="111"/>
      <c r="QCM2426" s="111"/>
      <c r="QCN2426" s="111"/>
      <c r="QCO2426" s="111"/>
      <c r="QCP2426" s="111"/>
      <c r="QCQ2426" s="111"/>
      <c r="QCR2426" s="111"/>
      <c r="QCS2426" s="111"/>
      <c r="QCT2426" s="111"/>
      <c r="QCU2426" s="111"/>
      <c r="QCV2426" s="111"/>
      <c r="QCW2426" s="111"/>
      <c r="QCX2426" s="111"/>
      <c r="QCY2426" s="111"/>
      <c r="QCZ2426" s="111"/>
      <c r="QDA2426" s="111"/>
      <c r="QDB2426" s="111"/>
      <c r="QDC2426" s="111"/>
      <c r="QDD2426" s="111"/>
      <c r="QDE2426" s="111"/>
      <c r="QDF2426" s="111"/>
      <c r="QDG2426" s="111"/>
      <c r="QDH2426" s="111"/>
      <c r="QDI2426" s="111"/>
      <c r="QDJ2426" s="111"/>
      <c r="QDK2426" s="111"/>
      <c r="QDL2426" s="111"/>
      <c r="QDM2426" s="111"/>
      <c r="QDN2426" s="111"/>
      <c r="QDO2426" s="111"/>
      <c r="QDP2426" s="111"/>
      <c r="QDQ2426" s="111"/>
      <c r="QDR2426" s="111"/>
      <c r="QDS2426" s="111"/>
      <c r="QDT2426" s="111"/>
      <c r="QDU2426" s="111"/>
      <c r="QDV2426" s="111"/>
      <c r="QDW2426" s="111"/>
      <c r="QDX2426" s="111"/>
      <c r="QDY2426" s="111"/>
      <c r="QDZ2426" s="111"/>
      <c r="QEA2426" s="111"/>
      <c r="QEB2426" s="111"/>
      <c r="QEC2426" s="111"/>
      <c r="QED2426" s="111"/>
      <c r="QEE2426" s="111"/>
      <c r="QEF2426" s="111"/>
      <c r="QEG2426" s="111"/>
      <c r="QEH2426" s="111"/>
      <c r="QEI2426" s="111"/>
      <c r="QEJ2426" s="111"/>
      <c r="QEK2426" s="111"/>
      <c r="QEL2426" s="111"/>
      <c r="QEM2426" s="111"/>
      <c r="QEN2426" s="111"/>
      <c r="QEO2426" s="111"/>
      <c r="QEP2426" s="111"/>
      <c r="QEQ2426" s="111"/>
      <c r="QER2426" s="111"/>
      <c r="QES2426" s="111"/>
      <c r="QET2426" s="111"/>
      <c r="QEU2426" s="111"/>
      <c r="QEV2426" s="111"/>
      <c r="QEW2426" s="111"/>
      <c r="QEX2426" s="111"/>
      <c r="QEY2426" s="111"/>
      <c r="QEZ2426" s="111"/>
      <c r="QFA2426" s="111"/>
      <c r="QFB2426" s="111"/>
      <c r="QFC2426" s="111"/>
      <c r="QFD2426" s="111"/>
      <c r="QFE2426" s="111"/>
      <c r="QFF2426" s="111"/>
      <c r="QFG2426" s="111"/>
      <c r="QFH2426" s="111"/>
      <c r="QFI2426" s="111"/>
      <c r="QFJ2426" s="111"/>
      <c r="QFK2426" s="111"/>
      <c r="QFL2426" s="111"/>
      <c r="QFM2426" s="111"/>
      <c r="QFN2426" s="111"/>
      <c r="QFO2426" s="111"/>
      <c r="QFP2426" s="111"/>
      <c r="QFQ2426" s="111"/>
      <c r="QFR2426" s="111"/>
      <c r="QFS2426" s="111"/>
      <c r="QFT2426" s="111"/>
      <c r="QFU2426" s="111"/>
      <c r="QFV2426" s="111"/>
      <c r="QFW2426" s="111"/>
      <c r="QFX2426" s="111"/>
      <c r="QFY2426" s="111"/>
      <c r="QFZ2426" s="111"/>
      <c r="QGA2426" s="111"/>
      <c r="QGB2426" s="111"/>
      <c r="QGC2426" s="111"/>
      <c r="QGD2426" s="111"/>
      <c r="QGE2426" s="111"/>
      <c r="QGF2426" s="111"/>
      <c r="QGG2426" s="111"/>
      <c r="QGH2426" s="111"/>
      <c r="QGI2426" s="111"/>
      <c r="QGJ2426" s="111"/>
      <c r="QGK2426" s="111"/>
      <c r="QGL2426" s="111"/>
      <c r="QGM2426" s="111"/>
      <c r="QGN2426" s="111"/>
      <c r="QGO2426" s="111"/>
      <c r="QGP2426" s="111"/>
      <c r="QGQ2426" s="111"/>
      <c r="QGR2426" s="111"/>
      <c r="QGS2426" s="111"/>
      <c r="QGT2426" s="111"/>
      <c r="QGU2426" s="111"/>
      <c r="QGV2426" s="111"/>
      <c r="QGW2426" s="111"/>
      <c r="QGX2426" s="111"/>
      <c r="QGY2426" s="111"/>
      <c r="QGZ2426" s="111"/>
      <c r="QHA2426" s="111"/>
      <c r="QHB2426" s="111"/>
      <c r="QHC2426" s="111"/>
      <c r="QHD2426" s="111"/>
      <c r="QHE2426" s="111"/>
      <c r="QHF2426" s="111"/>
      <c r="QHG2426" s="111"/>
      <c r="QHH2426" s="111"/>
      <c r="QHI2426" s="111"/>
      <c r="QHJ2426" s="111"/>
      <c r="QHK2426" s="111"/>
      <c r="QHL2426" s="111"/>
      <c r="QHM2426" s="111"/>
      <c r="QHN2426" s="111"/>
      <c r="QHO2426" s="111"/>
      <c r="QHP2426" s="111"/>
      <c r="QHQ2426" s="111"/>
      <c r="QHR2426" s="111"/>
      <c r="QHS2426" s="111"/>
      <c r="QHT2426" s="111"/>
      <c r="QHU2426" s="111"/>
      <c r="QHV2426" s="111"/>
      <c r="QHW2426" s="111"/>
      <c r="QHX2426" s="111"/>
      <c r="QHY2426" s="111"/>
      <c r="QHZ2426" s="111"/>
      <c r="QIA2426" s="111"/>
      <c r="QIB2426" s="111"/>
      <c r="QIC2426" s="111"/>
      <c r="QID2426" s="111"/>
      <c r="QIE2426" s="111"/>
      <c r="QIF2426" s="111"/>
      <c r="QIG2426" s="111"/>
      <c r="QIH2426" s="111"/>
      <c r="QII2426" s="111"/>
      <c r="QIJ2426" s="111"/>
      <c r="QIK2426" s="111"/>
      <c r="QIL2426" s="111"/>
      <c r="QIM2426" s="111"/>
      <c r="QIN2426" s="111"/>
      <c r="QIO2426" s="111"/>
      <c r="QIP2426" s="111"/>
      <c r="QIQ2426" s="111"/>
      <c r="QIR2426" s="111"/>
      <c r="QIS2426" s="111"/>
      <c r="QIT2426" s="111"/>
      <c r="QIU2426" s="111"/>
      <c r="QIV2426" s="111"/>
      <c r="QIW2426" s="111"/>
      <c r="QIX2426" s="111"/>
      <c r="QIY2426" s="111"/>
      <c r="QIZ2426" s="111"/>
      <c r="QJA2426" s="111"/>
      <c r="QJB2426" s="111"/>
      <c r="QJC2426" s="111"/>
      <c r="QJD2426" s="111"/>
      <c r="QJE2426" s="111"/>
      <c r="QJF2426" s="111"/>
      <c r="QJG2426" s="111"/>
      <c r="QJH2426" s="111"/>
      <c r="QJI2426" s="111"/>
      <c r="QJJ2426" s="111"/>
      <c r="QJK2426" s="111"/>
      <c r="QJL2426" s="111"/>
      <c r="QJM2426" s="111"/>
      <c r="QJN2426" s="111"/>
      <c r="QJO2426" s="111"/>
      <c r="QJP2426" s="111"/>
      <c r="QJQ2426" s="111"/>
      <c r="QJR2426" s="111"/>
      <c r="QJS2426" s="111"/>
      <c r="QJT2426" s="111"/>
      <c r="QJU2426" s="111"/>
      <c r="QJV2426" s="111"/>
      <c r="QJW2426" s="111"/>
      <c r="QJX2426" s="111"/>
      <c r="QJY2426" s="111"/>
      <c r="QJZ2426" s="111"/>
      <c r="QKA2426" s="111"/>
      <c r="QKB2426" s="111"/>
      <c r="QKC2426" s="111"/>
      <c r="QKD2426" s="111"/>
      <c r="QKE2426" s="111"/>
      <c r="QKF2426" s="111"/>
      <c r="QKG2426" s="111"/>
      <c r="QKH2426" s="111"/>
      <c r="QKI2426" s="111"/>
      <c r="QKJ2426" s="111"/>
      <c r="QKK2426" s="111"/>
      <c r="QKL2426" s="111"/>
      <c r="QKM2426" s="111"/>
      <c r="QKN2426" s="111"/>
      <c r="QKO2426" s="111"/>
      <c r="QKP2426" s="111"/>
      <c r="QKQ2426" s="111"/>
      <c r="QKR2426" s="111"/>
      <c r="QKS2426" s="111"/>
      <c r="QKT2426" s="111"/>
      <c r="QKU2426" s="111"/>
      <c r="QKV2426" s="111"/>
      <c r="QKW2426" s="111"/>
      <c r="QKX2426" s="111"/>
      <c r="QKY2426" s="111"/>
      <c r="QKZ2426" s="111"/>
      <c r="QLA2426" s="111"/>
      <c r="QLB2426" s="111"/>
      <c r="QLC2426" s="111"/>
      <c r="QLD2426" s="111"/>
      <c r="QLE2426" s="111"/>
      <c r="QLF2426" s="111"/>
      <c r="QLG2426" s="111"/>
      <c r="QLH2426" s="111"/>
      <c r="QLI2426" s="111"/>
      <c r="QLJ2426" s="111"/>
      <c r="QLK2426" s="111"/>
      <c r="QLL2426" s="111"/>
      <c r="QLM2426" s="111"/>
      <c r="QLN2426" s="111"/>
      <c r="QLO2426" s="111"/>
      <c r="QLP2426" s="111"/>
      <c r="QLQ2426" s="111"/>
      <c r="QLR2426" s="111"/>
      <c r="QLS2426" s="111"/>
      <c r="QLT2426" s="111"/>
      <c r="QLU2426" s="111"/>
      <c r="QLV2426" s="111"/>
      <c r="QLW2426" s="111"/>
      <c r="QLX2426" s="111"/>
      <c r="QLY2426" s="111"/>
      <c r="QLZ2426" s="111"/>
      <c r="QMA2426" s="111"/>
      <c r="QMB2426" s="111"/>
      <c r="QMC2426" s="111"/>
      <c r="QMD2426" s="111"/>
      <c r="QME2426" s="111"/>
      <c r="QMF2426" s="111"/>
      <c r="QMG2426" s="111"/>
      <c r="QMH2426" s="111"/>
      <c r="QMI2426" s="111"/>
      <c r="QMJ2426" s="111"/>
      <c r="QMK2426" s="111"/>
      <c r="QML2426" s="111"/>
      <c r="QMM2426" s="111"/>
      <c r="QMN2426" s="111"/>
      <c r="QMO2426" s="111"/>
      <c r="QMP2426" s="111"/>
      <c r="QMQ2426" s="111"/>
      <c r="QMR2426" s="111"/>
      <c r="QMS2426" s="111"/>
      <c r="QMT2426" s="111"/>
      <c r="QMU2426" s="111"/>
      <c r="QMV2426" s="111"/>
      <c r="QMW2426" s="111"/>
      <c r="QMX2426" s="111"/>
      <c r="QMY2426" s="111"/>
      <c r="QMZ2426" s="111"/>
      <c r="QNA2426" s="111"/>
      <c r="QNB2426" s="111"/>
      <c r="QNC2426" s="111"/>
      <c r="QND2426" s="111"/>
      <c r="QNE2426" s="111"/>
      <c r="QNF2426" s="111"/>
      <c r="QNG2426" s="111"/>
      <c r="QNH2426" s="111"/>
      <c r="QNI2426" s="111"/>
      <c r="QNJ2426" s="111"/>
      <c r="QNK2426" s="111"/>
      <c r="QNL2426" s="111"/>
      <c r="QNM2426" s="111"/>
      <c r="QNN2426" s="111"/>
      <c r="QNO2426" s="111"/>
      <c r="QNP2426" s="111"/>
      <c r="QNQ2426" s="111"/>
      <c r="QNR2426" s="111"/>
      <c r="QNS2426" s="111"/>
      <c r="QNT2426" s="111"/>
      <c r="QNU2426" s="111"/>
      <c r="QNV2426" s="111"/>
      <c r="QNW2426" s="111"/>
      <c r="QNX2426" s="111"/>
      <c r="QNY2426" s="111"/>
      <c r="QNZ2426" s="111"/>
      <c r="QOA2426" s="111"/>
      <c r="QOB2426" s="111"/>
      <c r="QOC2426" s="111"/>
      <c r="QOD2426" s="111"/>
      <c r="QOE2426" s="111"/>
      <c r="QOF2426" s="111"/>
      <c r="QOG2426" s="111"/>
      <c r="QOH2426" s="111"/>
      <c r="QOI2426" s="111"/>
      <c r="QOJ2426" s="111"/>
      <c r="QOK2426" s="111"/>
      <c r="QOL2426" s="111"/>
      <c r="QOM2426" s="111"/>
      <c r="QON2426" s="111"/>
      <c r="QOO2426" s="111"/>
      <c r="QOP2426" s="111"/>
      <c r="QOQ2426" s="111"/>
      <c r="QOR2426" s="111"/>
      <c r="QOS2426" s="111"/>
      <c r="QOT2426" s="111"/>
      <c r="QOU2426" s="111"/>
      <c r="QOV2426" s="111"/>
      <c r="QOW2426" s="111"/>
      <c r="QOX2426" s="111"/>
      <c r="QOY2426" s="111"/>
      <c r="QOZ2426" s="111"/>
      <c r="QPA2426" s="111"/>
      <c r="QPB2426" s="111"/>
      <c r="QPC2426" s="111"/>
      <c r="QPD2426" s="111"/>
      <c r="QPE2426" s="111"/>
      <c r="QPF2426" s="111"/>
      <c r="QPG2426" s="111"/>
      <c r="QPH2426" s="111"/>
      <c r="QPI2426" s="111"/>
      <c r="QPJ2426" s="111"/>
      <c r="QPK2426" s="111"/>
      <c r="QPL2426" s="111"/>
      <c r="QPM2426" s="111"/>
      <c r="QPN2426" s="111"/>
      <c r="QPO2426" s="111"/>
      <c r="QPP2426" s="111"/>
      <c r="QPQ2426" s="111"/>
      <c r="QPR2426" s="111"/>
      <c r="QPS2426" s="111"/>
      <c r="QPT2426" s="111"/>
      <c r="QPU2426" s="111"/>
      <c r="QPV2426" s="111"/>
      <c r="QPW2426" s="111"/>
      <c r="QPX2426" s="111"/>
      <c r="QPY2426" s="111"/>
      <c r="QPZ2426" s="111"/>
      <c r="QQA2426" s="111"/>
      <c r="QQB2426" s="111"/>
      <c r="QQC2426" s="111"/>
      <c r="QQD2426" s="111"/>
      <c r="QQE2426" s="111"/>
      <c r="QQF2426" s="111"/>
      <c r="QQG2426" s="111"/>
      <c r="QQH2426" s="111"/>
      <c r="QQI2426" s="111"/>
      <c r="QQJ2426" s="111"/>
      <c r="QQK2426" s="111"/>
      <c r="QQL2426" s="111"/>
      <c r="QQM2426" s="111"/>
      <c r="QQN2426" s="111"/>
      <c r="QQO2426" s="111"/>
      <c r="QQP2426" s="111"/>
      <c r="QQQ2426" s="111"/>
      <c r="QQR2426" s="111"/>
      <c r="QQS2426" s="111"/>
      <c r="QQT2426" s="111"/>
      <c r="QQU2426" s="111"/>
      <c r="QQV2426" s="111"/>
      <c r="QQW2426" s="111"/>
      <c r="QQX2426" s="111"/>
      <c r="QQY2426" s="111"/>
      <c r="QQZ2426" s="111"/>
      <c r="QRA2426" s="111"/>
      <c r="QRB2426" s="111"/>
      <c r="QRC2426" s="111"/>
      <c r="QRD2426" s="111"/>
      <c r="QRE2426" s="111"/>
      <c r="QRF2426" s="111"/>
      <c r="QRG2426" s="111"/>
      <c r="QRH2426" s="111"/>
      <c r="QRI2426" s="111"/>
      <c r="QRJ2426" s="111"/>
      <c r="QRK2426" s="111"/>
      <c r="QRL2426" s="111"/>
      <c r="QRM2426" s="111"/>
      <c r="QRN2426" s="111"/>
      <c r="QRO2426" s="111"/>
      <c r="QRP2426" s="111"/>
      <c r="QRQ2426" s="111"/>
      <c r="QRR2426" s="111"/>
      <c r="QRS2426" s="111"/>
      <c r="QRT2426" s="111"/>
      <c r="QRU2426" s="111"/>
      <c r="QRV2426" s="111"/>
      <c r="QRW2426" s="111"/>
      <c r="QRX2426" s="111"/>
      <c r="QRY2426" s="111"/>
      <c r="QRZ2426" s="111"/>
      <c r="QSA2426" s="111"/>
      <c r="QSB2426" s="111"/>
      <c r="QSC2426" s="111"/>
      <c r="QSD2426" s="111"/>
      <c r="QSE2426" s="111"/>
      <c r="QSF2426" s="111"/>
      <c r="QSG2426" s="111"/>
      <c r="QSH2426" s="111"/>
      <c r="QSI2426" s="111"/>
      <c r="QSJ2426" s="111"/>
      <c r="QSK2426" s="111"/>
      <c r="QSL2426" s="111"/>
      <c r="QSM2426" s="111"/>
      <c r="QSN2426" s="111"/>
      <c r="QSO2426" s="111"/>
      <c r="QSP2426" s="111"/>
      <c r="QSQ2426" s="111"/>
      <c r="QSR2426" s="111"/>
      <c r="QSS2426" s="111"/>
      <c r="QST2426" s="111"/>
      <c r="QSU2426" s="111"/>
      <c r="QSV2426" s="111"/>
      <c r="QSW2426" s="111"/>
      <c r="QSX2426" s="111"/>
      <c r="QSY2426" s="111"/>
      <c r="QSZ2426" s="111"/>
      <c r="QTA2426" s="111"/>
      <c r="QTB2426" s="111"/>
      <c r="QTC2426" s="111"/>
      <c r="QTD2426" s="111"/>
      <c r="QTE2426" s="111"/>
      <c r="QTF2426" s="111"/>
      <c r="QTG2426" s="111"/>
      <c r="QTH2426" s="111"/>
      <c r="QTI2426" s="111"/>
      <c r="QTJ2426" s="111"/>
      <c r="QTK2426" s="111"/>
      <c r="QTL2426" s="111"/>
      <c r="QTM2426" s="111"/>
      <c r="QTN2426" s="111"/>
      <c r="QTO2426" s="111"/>
      <c r="QTP2426" s="111"/>
      <c r="QTQ2426" s="111"/>
      <c r="QTR2426" s="111"/>
      <c r="QTS2426" s="111"/>
      <c r="QTT2426" s="111"/>
      <c r="QTU2426" s="111"/>
      <c r="QTV2426" s="111"/>
      <c r="QTW2426" s="111"/>
      <c r="QTX2426" s="111"/>
      <c r="QTY2426" s="111"/>
      <c r="QTZ2426" s="111"/>
      <c r="QUA2426" s="111"/>
      <c r="QUB2426" s="111"/>
      <c r="QUC2426" s="111"/>
      <c r="QUD2426" s="111"/>
      <c r="QUE2426" s="111"/>
      <c r="QUF2426" s="111"/>
      <c r="QUG2426" s="111"/>
      <c r="QUH2426" s="111"/>
      <c r="QUI2426" s="111"/>
      <c r="QUJ2426" s="111"/>
      <c r="QUK2426" s="111"/>
      <c r="QUL2426" s="111"/>
      <c r="QUM2426" s="111"/>
      <c r="QUN2426" s="111"/>
      <c r="QUO2426" s="111"/>
      <c r="QUP2426" s="111"/>
      <c r="QUQ2426" s="111"/>
      <c r="QUR2426" s="111"/>
      <c r="QUS2426" s="111"/>
      <c r="QUT2426" s="111"/>
      <c r="QUU2426" s="111"/>
      <c r="QUV2426" s="111"/>
      <c r="QUW2426" s="111"/>
      <c r="QUX2426" s="111"/>
      <c r="QUY2426" s="111"/>
      <c r="QUZ2426" s="111"/>
      <c r="QVA2426" s="111"/>
      <c r="QVB2426" s="111"/>
      <c r="QVC2426" s="111"/>
      <c r="QVD2426" s="111"/>
      <c r="QVE2426" s="111"/>
      <c r="QVF2426" s="111"/>
      <c r="QVG2426" s="111"/>
      <c r="QVH2426" s="111"/>
      <c r="QVI2426" s="111"/>
      <c r="QVJ2426" s="111"/>
      <c r="QVK2426" s="111"/>
      <c r="QVL2426" s="111"/>
      <c r="QVM2426" s="111"/>
      <c r="QVN2426" s="111"/>
      <c r="QVO2426" s="111"/>
      <c r="QVP2426" s="111"/>
      <c r="QVQ2426" s="111"/>
      <c r="QVR2426" s="111"/>
      <c r="QVS2426" s="111"/>
      <c r="QVT2426" s="111"/>
      <c r="QVU2426" s="111"/>
      <c r="QVV2426" s="111"/>
      <c r="QVW2426" s="111"/>
      <c r="QVX2426" s="111"/>
      <c r="QVY2426" s="111"/>
      <c r="QVZ2426" s="111"/>
      <c r="QWA2426" s="111"/>
      <c r="QWB2426" s="111"/>
      <c r="QWC2426" s="111"/>
      <c r="QWD2426" s="111"/>
      <c r="QWE2426" s="111"/>
      <c r="QWF2426" s="111"/>
      <c r="QWG2426" s="111"/>
      <c r="QWH2426" s="111"/>
      <c r="QWI2426" s="111"/>
      <c r="QWJ2426" s="111"/>
      <c r="QWK2426" s="111"/>
      <c r="QWL2426" s="111"/>
      <c r="QWM2426" s="111"/>
      <c r="QWN2426" s="111"/>
      <c r="QWO2426" s="111"/>
      <c r="QWP2426" s="111"/>
      <c r="QWQ2426" s="111"/>
      <c r="QWR2426" s="111"/>
      <c r="QWS2426" s="111"/>
      <c r="QWT2426" s="111"/>
      <c r="QWU2426" s="111"/>
      <c r="QWV2426" s="111"/>
      <c r="QWW2426" s="111"/>
      <c r="QWX2426" s="111"/>
      <c r="QWY2426" s="111"/>
      <c r="QWZ2426" s="111"/>
      <c r="QXA2426" s="111"/>
      <c r="QXB2426" s="111"/>
      <c r="QXC2426" s="111"/>
      <c r="QXD2426" s="111"/>
      <c r="QXE2426" s="111"/>
      <c r="QXF2426" s="111"/>
      <c r="QXG2426" s="111"/>
      <c r="QXH2426" s="111"/>
      <c r="QXI2426" s="111"/>
      <c r="QXJ2426" s="111"/>
      <c r="QXK2426" s="111"/>
      <c r="QXL2426" s="111"/>
      <c r="QXM2426" s="111"/>
      <c r="QXN2426" s="111"/>
      <c r="QXO2426" s="111"/>
      <c r="QXP2426" s="111"/>
      <c r="QXQ2426" s="111"/>
      <c r="QXR2426" s="111"/>
      <c r="QXS2426" s="111"/>
      <c r="QXT2426" s="111"/>
      <c r="QXU2426" s="111"/>
      <c r="QXV2426" s="111"/>
      <c r="QXW2426" s="111"/>
      <c r="QXX2426" s="111"/>
      <c r="QXY2426" s="111"/>
      <c r="QXZ2426" s="111"/>
      <c r="QYA2426" s="111"/>
      <c r="QYB2426" s="111"/>
      <c r="QYC2426" s="111"/>
      <c r="QYD2426" s="111"/>
      <c r="QYE2426" s="111"/>
      <c r="QYF2426" s="111"/>
      <c r="QYG2426" s="111"/>
      <c r="QYH2426" s="111"/>
      <c r="QYI2426" s="111"/>
      <c r="QYJ2426" s="111"/>
      <c r="QYK2426" s="111"/>
      <c r="QYL2426" s="111"/>
      <c r="QYM2426" s="111"/>
      <c r="QYN2426" s="111"/>
      <c r="QYO2426" s="111"/>
      <c r="QYP2426" s="111"/>
      <c r="QYQ2426" s="111"/>
      <c r="QYR2426" s="111"/>
      <c r="QYS2426" s="111"/>
      <c r="QYT2426" s="111"/>
      <c r="QYU2426" s="111"/>
      <c r="QYV2426" s="111"/>
      <c r="QYW2426" s="111"/>
      <c r="QYX2426" s="111"/>
      <c r="QYY2426" s="111"/>
      <c r="QYZ2426" s="111"/>
      <c r="QZA2426" s="111"/>
      <c r="QZB2426" s="111"/>
      <c r="QZC2426" s="111"/>
      <c r="QZD2426" s="111"/>
      <c r="QZE2426" s="111"/>
      <c r="QZF2426" s="111"/>
      <c r="QZG2426" s="111"/>
      <c r="QZH2426" s="111"/>
      <c r="QZI2426" s="111"/>
      <c r="QZJ2426" s="111"/>
      <c r="QZK2426" s="111"/>
      <c r="QZL2426" s="111"/>
      <c r="QZM2426" s="111"/>
      <c r="QZN2426" s="111"/>
      <c r="QZO2426" s="111"/>
      <c r="QZP2426" s="111"/>
      <c r="QZQ2426" s="111"/>
      <c r="QZR2426" s="111"/>
      <c r="QZS2426" s="111"/>
      <c r="QZT2426" s="111"/>
      <c r="QZU2426" s="111"/>
      <c r="QZV2426" s="111"/>
      <c r="QZW2426" s="111"/>
      <c r="QZX2426" s="111"/>
      <c r="QZY2426" s="111"/>
      <c r="QZZ2426" s="111"/>
      <c r="RAA2426" s="111"/>
      <c r="RAB2426" s="111"/>
      <c r="RAC2426" s="111"/>
      <c r="RAD2426" s="111"/>
      <c r="RAE2426" s="111"/>
      <c r="RAF2426" s="111"/>
      <c r="RAG2426" s="111"/>
      <c r="RAH2426" s="111"/>
      <c r="RAI2426" s="111"/>
      <c r="RAJ2426" s="111"/>
      <c r="RAK2426" s="111"/>
      <c r="RAL2426" s="111"/>
      <c r="RAM2426" s="111"/>
      <c r="RAN2426" s="111"/>
      <c r="RAO2426" s="111"/>
      <c r="RAP2426" s="111"/>
      <c r="RAQ2426" s="111"/>
      <c r="RAR2426" s="111"/>
      <c r="RAS2426" s="111"/>
      <c r="RAT2426" s="111"/>
      <c r="RAU2426" s="111"/>
      <c r="RAV2426" s="111"/>
      <c r="RAW2426" s="111"/>
      <c r="RAX2426" s="111"/>
      <c r="RAY2426" s="111"/>
      <c r="RAZ2426" s="111"/>
      <c r="RBA2426" s="111"/>
      <c r="RBB2426" s="111"/>
      <c r="RBC2426" s="111"/>
      <c r="RBD2426" s="111"/>
      <c r="RBE2426" s="111"/>
      <c r="RBF2426" s="111"/>
      <c r="RBG2426" s="111"/>
      <c r="RBH2426" s="111"/>
      <c r="RBI2426" s="111"/>
      <c r="RBJ2426" s="111"/>
      <c r="RBK2426" s="111"/>
      <c r="RBL2426" s="111"/>
      <c r="RBM2426" s="111"/>
      <c r="RBN2426" s="111"/>
      <c r="RBO2426" s="111"/>
      <c r="RBP2426" s="111"/>
      <c r="RBQ2426" s="111"/>
      <c r="RBR2426" s="111"/>
      <c r="RBS2426" s="111"/>
      <c r="RBT2426" s="111"/>
      <c r="RBU2426" s="111"/>
      <c r="RBV2426" s="111"/>
      <c r="RBW2426" s="111"/>
      <c r="RBX2426" s="111"/>
      <c r="RBY2426" s="111"/>
      <c r="RBZ2426" s="111"/>
      <c r="RCA2426" s="111"/>
      <c r="RCB2426" s="111"/>
      <c r="RCC2426" s="111"/>
      <c r="RCD2426" s="111"/>
      <c r="RCE2426" s="111"/>
      <c r="RCF2426" s="111"/>
      <c r="RCG2426" s="111"/>
      <c r="RCH2426" s="111"/>
      <c r="RCI2426" s="111"/>
      <c r="RCJ2426" s="111"/>
      <c r="RCK2426" s="111"/>
      <c r="RCL2426" s="111"/>
      <c r="RCM2426" s="111"/>
      <c r="RCN2426" s="111"/>
      <c r="RCO2426" s="111"/>
      <c r="RCP2426" s="111"/>
      <c r="RCQ2426" s="111"/>
      <c r="RCR2426" s="111"/>
      <c r="RCS2426" s="111"/>
      <c r="RCT2426" s="111"/>
      <c r="RCU2426" s="111"/>
      <c r="RCV2426" s="111"/>
      <c r="RCW2426" s="111"/>
      <c r="RCX2426" s="111"/>
      <c r="RCY2426" s="111"/>
      <c r="RCZ2426" s="111"/>
      <c r="RDA2426" s="111"/>
      <c r="RDB2426" s="111"/>
      <c r="RDC2426" s="111"/>
      <c r="RDD2426" s="111"/>
      <c r="RDE2426" s="111"/>
      <c r="RDF2426" s="111"/>
      <c r="RDG2426" s="111"/>
      <c r="RDH2426" s="111"/>
      <c r="RDI2426" s="111"/>
      <c r="RDJ2426" s="111"/>
      <c r="RDK2426" s="111"/>
      <c r="RDL2426" s="111"/>
      <c r="RDM2426" s="111"/>
      <c r="RDN2426" s="111"/>
      <c r="RDO2426" s="111"/>
      <c r="RDP2426" s="111"/>
      <c r="RDQ2426" s="111"/>
      <c r="RDR2426" s="111"/>
      <c r="RDS2426" s="111"/>
      <c r="RDT2426" s="111"/>
      <c r="RDU2426" s="111"/>
      <c r="RDV2426" s="111"/>
      <c r="RDW2426" s="111"/>
      <c r="RDX2426" s="111"/>
      <c r="RDY2426" s="111"/>
      <c r="RDZ2426" s="111"/>
      <c r="REA2426" s="111"/>
      <c r="REB2426" s="111"/>
      <c r="REC2426" s="111"/>
      <c r="RED2426" s="111"/>
      <c r="REE2426" s="111"/>
      <c r="REF2426" s="111"/>
      <c r="REG2426" s="111"/>
      <c r="REH2426" s="111"/>
      <c r="REI2426" s="111"/>
      <c r="REJ2426" s="111"/>
      <c r="REK2426" s="111"/>
      <c r="REL2426" s="111"/>
      <c r="REM2426" s="111"/>
      <c r="REN2426" s="111"/>
      <c r="REO2426" s="111"/>
      <c r="REP2426" s="111"/>
      <c r="REQ2426" s="111"/>
      <c r="RER2426" s="111"/>
      <c r="RES2426" s="111"/>
      <c r="RET2426" s="111"/>
      <c r="REU2426" s="111"/>
      <c r="REV2426" s="111"/>
      <c r="REW2426" s="111"/>
      <c r="REX2426" s="111"/>
      <c r="REY2426" s="111"/>
      <c r="REZ2426" s="111"/>
      <c r="RFA2426" s="111"/>
      <c r="RFB2426" s="111"/>
      <c r="RFC2426" s="111"/>
      <c r="RFD2426" s="111"/>
      <c r="RFE2426" s="111"/>
      <c r="RFF2426" s="111"/>
      <c r="RFG2426" s="111"/>
      <c r="RFH2426" s="111"/>
      <c r="RFI2426" s="111"/>
      <c r="RFJ2426" s="111"/>
      <c r="RFK2426" s="111"/>
      <c r="RFL2426" s="111"/>
      <c r="RFM2426" s="111"/>
      <c r="RFN2426" s="111"/>
      <c r="RFO2426" s="111"/>
      <c r="RFP2426" s="111"/>
      <c r="RFQ2426" s="111"/>
      <c r="RFR2426" s="111"/>
      <c r="RFS2426" s="111"/>
      <c r="RFT2426" s="111"/>
      <c r="RFU2426" s="111"/>
      <c r="RFV2426" s="111"/>
      <c r="RFW2426" s="111"/>
      <c r="RFX2426" s="111"/>
      <c r="RFY2426" s="111"/>
      <c r="RFZ2426" s="111"/>
      <c r="RGA2426" s="111"/>
      <c r="RGB2426" s="111"/>
      <c r="RGC2426" s="111"/>
      <c r="RGD2426" s="111"/>
      <c r="RGE2426" s="111"/>
      <c r="RGF2426" s="111"/>
      <c r="RGG2426" s="111"/>
      <c r="RGH2426" s="111"/>
      <c r="RGI2426" s="111"/>
      <c r="RGJ2426" s="111"/>
      <c r="RGK2426" s="111"/>
      <c r="RGL2426" s="111"/>
      <c r="RGM2426" s="111"/>
      <c r="RGN2426" s="111"/>
      <c r="RGO2426" s="111"/>
      <c r="RGP2426" s="111"/>
      <c r="RGQ2426" s="111"/>
      <c r="RGR2426" s="111"/>
      <c r="RGS2426" s="111"/>
      <c r="RGT2426" s="111"/>
      <c r="RGU2426" s="111"/>
      <c r="RGV2426" s="111"/>
      <c r="RGW2426" s="111"/>
      <c r="RGX2426" s="111"/>
      <c r="RGY2426" s="111"/>
      <c r="RGZ2426" s="111"/>
      <c r="RHA2426" s="111"/>
      <c r="RHB2426" s="111"/>
      <c r="RHC2426" s="111"/>
      <c r="RHD2426" s="111"/>
      <c r="RHE2426" s="111"/>
      <c r="RHF2426" s="111"/>
      <c r="RHG2426" s="111"/>
      <c r="RHH2426" s="111"/>
      <c r="RHI2426" s="111"/>
      <c r="RHJ2426" s="111"/>
      <c r="RHK2426" s="111"/>
      <c r="RHL2426" s="111"/>
      <c r="RHM2426" s="111"/>
      <c r="RHN2426" s="111"/>
      <c r="RHO2426" s="111"/>
      <c r="RHP2426" s="111"/>
      <c r="RHQ2426" s="111"/>
      <c r="RHR2426" s="111"/>
      <c r="RHS2426" s="111"/>
      <c r="RHT2426" s="111"/>
      <c r="RHU2426" s="111"/>
      <c r="RHV2426" s="111"/>
      <c r="RHW2426" s="111"/>
      <c r="RHX2426" s="111"/>
      <c r="RHY2426" s="111"/>
      <c r="RHZ2426" s="111"/>
      <c r="RIA2426" s="111"/>
      <c r="RIB2426" s="111"/>
      <c r="RIC2426" s="111"/>
      <c r="RID2426" s="111"/>
      <c r="RIE2426" s="111"/>
      <c r="RIF2426" s="111"/>
      <c r="RIG2426" s="111"/>
      <c r="RIH2426" s="111"/>
      <c r="RII2426" s="111"/>
      <c r="RIJ2426" s="111"/>
      <c r="RIK2426" s="111"/>
      <c r="RIL2426" s="111"/>
      <c r="RIM2426" s="111"/>
      <c r="RIN2426" s="111"/>
      <c r="RIO2426" s="111"/>
      <c r="RIP2426" s="111"/>
      <c r="RIQ2426" s="111"/>
      <c r="RIR2426" s="111"/>
      <c r="RIS2426" s="111"/>
      <c r="RIT2426" s="111"/>
      <c r="RIU2426" s="111"/>
      <c r="RIV2426" s="111"/>
      <c r="RIW2426" s="111"/>
      <c r="RIX2426" s="111"/>
      <c r="RIY2426" s="111"/>
      <c r="RIZ2426" s="111"/>
      <c r="RJA2426" s="111"/>
      <c r="RJB2426" s="111"/>
      <c r="RJC2426" s="111"/>
      <c r="RJD2426" s="111"/>
      <c r="RJE2426" s="111"/>
      <c r="RJF2426" s="111"/>
      <c r="RJG2426" s="111"/>
      <c r="RJH2426" s="111"/>
      <c r="RJI2426" s="111"/>
      <c r="RJJ2426" s="111"/>
      <c r="RJK2426" s="111"/>
      <c r="RJL2426" s="111"/>
      <c r="RJM2426" s="111"/>
      <c r="RJN2426" s="111"/>
      <c r="RJO2426" s="111"/>
      <c r="RJP2426" s="111"/>
      <c r="RJQ2426" s="111"/>
      <c r="RJR2426" s="111"/>
      <c r="RJS2426" s="111"/>
      <c r="RJT2426" s="111"/>
      <c r="RJU2426" s="111"/>
      <c r="RJV2426" s="111"/>
      <c r="RJW2426" s="111"/>
      <c r="RJX2426" s="111"/>
      <c r="RJY2426" s="111"/>
      <c r="RJZ2426" s="111"/>
      <c r="RKA2426" s="111"/>
      <c r="RKB2426" s="111"/>
      <c r="RKC2426" s="111"/>
      <c r="RKD2426" s="111"/>
      <c r="RKE2426" s="111"/>
      <c r="RKF2426" s="111"/>
      <c r="RKG2426" s="111"/>
      <c r="RKH2426" s="111"/>
      <c r="RKI2426" s="111"/>
      <c r="RKJ2426" s="111"/>
      <c r="RKK2426" s="111"/>
      <c r="RKL2426" s="111"/>
      <c r="RKM2426" s="111"/>
      <c r="RKN2426" s="111"/>
      <c r="RKO2426" s="111"/>
      <c r="RKP2426" s="111"/>
      <c r="RKQ2426" s="111"/>
      <c r="RKR2426" s="111"/>
      <c r="RKS2426" s="111"/>
      <c r="RKT2426" s="111"/>
      <c r="RKU2426" s="111"/>
      <c r="RKV2426" s="111"/>
      <c r="RKW2426" s="111"/>
      <c r="RKX2426" s="111"/>
      <c r="RKY2426" s="111"/>
      <c r="RKZ2426" s="111"/>
      <c r="RLA2426" s="111"/>
      <c r="RLB2426" s="111"/>
      <c r="RLC2426" s="111"/>
      <c r="RLD2426" s="111"/>
      <c r="RLE2426" s="111"/>
      <c r="RLF2426" s="111"/>
      <c r="RLG2426" s="111"/>
      <c r="RLH2426" s="111"/>
      <c r="RLI2426" s="111"/>
      <c r="RLJ2426" s="111"/>
      <c r="RLK2426" s="111"/>
      <c r="RLL2426" s="111"/>
      <c r="RLM2426" s="111"/>
      <c r="RLN2426" s="111"/>
      <c r="RLO2426" s="111"/>
      <c r="RLP2426" s="111"/>
      <c r="RLQ2426" s="111"/>
      <c r="RLR2426" s="111"/>
      <c r="RLS2426" s="111"/>
      <c r="RLT2426" s="111"/>
      <c r="RLU2426" s="111"/>
      <c r="RLV2426" s="111"/>
      <c r="RLW2426" s="111"/>
      <c r="RLX2426" s="111"/>
      <c r="RLY2426" s="111"/>
      <c r="RLZ2426" s="111"/>
      <c r="RMA2426" s="111"/>
      <c r="RMB2426" s="111"/>
      <c r="RMC2426" s="111"/>
      <c r="RMD2426" s="111"/>
      <c r="RME2426" s="111"/>
      <c r="RMF2426" s="111"/>
      <c r="RMG2426" s="111"/>
      <c r="RMH2426" s="111"/>
      <c r="RMI2426" s="111"/>
      <c r="RMJ2426" s="111"/>
      <c r="RMK2426" s="111"/>
      <c r="RML2426" s="111"/>
      <c r="RMM2426" s="111"/>
      <c r="RMN2426" s="111"/>
      <c r="RMO2426" s="111"/>
      <c r="RMP2426" s="111"/>
      <c r="RMQ2426" s="111"/>
      <c r="RMR2426" s="111"/>
      <c r="RMS2426" s="111"/>
      <c r="RMT2426" s="111"/>
      <c r="RMU2426" s="111"/>
      <c r="RMV2426" s="111"/>
      <c r="RMW2426" s="111"/>
      <c r="RMX2426" s="111"/>
      <c r="RMY2426" s="111"/>
      <c r="RMZ2426" s="111"/>
      <c r="RNA2426" s="111"/>
      <c r="RNB2426" s="111"/>
      <c r="RNC2426" s="111"/>
      <c r="RND2426" s="111"/>
      <c r="RNE2426" s="111"/>
      <c r="RNF2426" s="111"/>
      <c r="RNG2426" s="111"/>
      <c r="RNH2426" s="111"/>
      <c r="RNI2426" s="111"/>
      <c r="RNJ2426" s="111"/>
      <c r="RNK2426" s="111"/>
      <c r="RNL2426" s="111"/>
      <c r="RNM2426" s="111"/>
      <c r="RNN2426" s="111"/>
      <c r="RNO2426" s="111"/>
      <c r="RNP2426" s="111"/>
      <c r="RNQ2426" s="111"/>
      <c r="RNR2426" s="111"/>
      <c r="RNS2426" s="111"/>
      <c r="RNT2426" s="111"/>
      <c r="RNU2426" s="111"/>
      <c r="RNV2426" s="111"/>
      <c r="RNW2426" s="111"/>
      <c r="RNX2426" s="111"/>
      <c r="RNY2426" s="111"/>
      <c r="RNZ2426" s="111"/>
      <c r="ROA2426" s="111"/>
      <c r="ROB2426" s="111"/>
      <c r="ROC2426" s="111"/>
      <c r="ROD2426" s="111"/>
      <c r="ROE2426" s="111"/>
      <c r="ROF2426" s="111"/>
      <c r="ROG2426" s="111"/>
      <c r="ROH2426" s="111"/>
      <c r="ROI2426" s="111"/>
      <c r="ROJ2426" s="111"/>
      <c r="ROK2426" s="111"/>
      <c r="ROL2426" s="111"/>
      <c r="ROM2426" s="111"/>
      <c r="RON2426" s="111"/>
      <c r="ROO2426" s="111"/>
      <c r="ROP2426" s="111"/>
      <c r="ROQ2426" s="111"/>
      <c r="ROR2426" s="111"/>
      <c r="ROS2426" s="111"/>
      <c r="ROT2426" s="111"/>
      <c r="ROU2426" s="111"/>
      <c r="ROV2426" s="111"/>
      <c r="ROW2426" s="111"/>
      <c r="ROX2426" s="111"/>
      <c r="ROY2426" s="111"/>
      <c r="ROZ2426" s="111"/>
      <c r="RPA2426" s="111"/>
      <c r="RPB2426" s="111"/>
      <c r="RPC2426" s="111"/>
      <c r="RPD2426" s="111"/>
      <c r="RPE2426" s="111"/>
      <c r="RPF2426" s="111"/>
      <c r="RPG2426" s="111"/>
      <c r="RPH2426" s="111"/>
      <c r="RPI2426" s="111"/>
      <c r="RPJ2426" s="111"/>
      <c r="RPK2426" s="111"/>
      <c r="RPL2426" s="111"/>
      <c r="RPM2426" s="111"/>
      <c r="RPN2426" s="111"/>
      <c r="RPO2426" s="111"/>
      <c r="RPP2426" s="111"/>
      <c r="RPQ2426" s="111"/>
      <c r="RPR2426" s="111"/>
      <c r="RPS2426" s="111"/>
      <c r="RPT2426" s="111"/>
      <c r="RPU2426" s="111"/>
      <c r="RPV2426" s="111"/>
      <c r="RPW2426" s="111"/>
      <c r="RPX2426" s="111"/>
      <c r="RPY2426" s="111"/>
      <c r="RPZ2426" s="111"/>
      <c r="RQA2426" s="111"/>
      <c r="RQB2426" s="111"/>
      <c r="RQC2426" s="111"/>
      <c r="RQD2426" s="111"/>
      <c r="RQE2426" s="111"/>
      <c r="RQF2426" s="111"/>
      <c r="RQG2426" s="111"/>
      <c r="RQH2426" s="111"/>
      <c r="RQI2426" s="111"/>
      <c r="RQJ2426" s="111"/>
      <c r="RQK2426" s="111"/>
      <c r="RQL2426" s="111"/>
      <c r="RQM2426" s="111"/>
      <c r="RQN2426" s="111"/>
      <c r="RQO2426" s="111"/>
      <c r="RQP2426" s="111"/>
      <c r="RQQ2426" s="111"/>
      <c r="RQR2426" s="111"/>
      <c r="RQS2426" s="111"/>
      <c r="RQT2426" s="111"/>
      <c r="RQU2426" s="111"/>
      <c r="RQV2426" s="111"/>
      <c r="RQW2426" s="111"/>
      <c r="RQX2426" s="111"/>
      <c r="RQY2426" s="111"/>
      <c r="RQZ2426" s="111"/>
      <c r="RRA2426" s="111"/>
      <c r="RRB2426" s="111"/>
      <c r="RRC2426" s="111"/>
      <c r="RRD2426" s="111"/>
      <c r="RRE2426" s="111"/>
      <c r="RRF2426" s="111"/>
      <c r="RRG2426" s="111"/>
      <c r="RRH2426" s="111"/>
      <c r="RRI2426" s="111"/>
      <c r="RRJ2426" s="111"/>
      <c r="RRK2426" s="111"/>
      <c r="RRL2426" s="111"/>
      <c r="RRM2426" s="111"/>
      <c r="RRN2426" s="111"/>
      <c r="RRO2426" s="111"/>
      <c r="RRP2426" s="111"/>
      <c r="RRQ2426" s="111"/>
      <c r="RRR2426" s="111"/>
      <c r="RRS2426" s="111"/>
      <c r="RRT2426" s="111"/>
      <c r="RRU2426" s="111"/>
      <c r="RRV2426" s="111"/>
      <c r="RRW2426" s="111"/>
      <c r="RRX2426" s="111"/>
      <c r="RRY2426" s="111"/>
      <c r="RRZ2426" s="111"/>
      <c r="RSA2426" s="111"/>
      <c r="RSB2426" s="111"/>
      <c r="RSC2426" s="111"/>
      <c r="RSD2426" s="111"/>
      <c r="RSE2426" s="111"/>
      <c r="RSF2426" s="111"/>
      <c r="RSG2426" s="111"/>
      <c r="RSH2426" s="111"/>
      <c r="RSI2426" s="111"/>
      <c r="RSJ2426" s="111"/>
      <c r="RSK2426" s="111"/>
      <c r="RSL2426" s="111"/>
      <c r="RSM2426" s="111"/>
      <c r="RSN2426" s="111"/>
      <c r="RSO2426" s="111"/>
      <c r="RSP2426" s="111"/>
      <c r="RSQ2426" s="111"/>
      <c r="RSR2426" s="111"/>
      <c r="RSS2426" s="111"/>
      <c r="RST2426" s="111"/>
      <c r="RSU2426" s="111"/>
      <c r="RSV2426" s="111"/>
      <c r="RSW2426" s="111"/>
      <c r="RSX2426" s="111"/>
      <c r="RSY2426" s="111"/>
      <c r="RSZ2426" s="111"/>
      <c r="RTA2426" s="111"/>
      <c r="RTB2426" s="111"/>
      <c r="RTC2426" s="111"/>
      <c r="RTD2426" s="111"/>
      <c r="RTE2426" s="111"/>
      <c r="RTF2426" s="111"/>
      <c r="RTG2426" s="111"/>
      <c r="RTH2426" s="111"/>
      <c r="RTI2426" s="111"/>
      <c r="RTJ2426" s="111"/>
      <c r="RTK2426" s="111"/>
      <c r="RTL2426" s="111"/>
      <c r="RTM2426" s="111"/>
      <c r="RTN2426" s="111"/>
      <c r="RTO2426" s="111"/>
      <c r="RTP2426" s="111"/>
      <c r="RTQ2426" s="111"/>
      <c r="RTR2426" s="111"/>
      <c r="RTS2426" s="111"/>
      <c r="RTT2426" s="111"/>
      <c r="RTU2426" s="111"/>
      <c r="RTV2426" s="111"/>
      <c r="RTW2426" s="111"/>
      <c r="RTX2426" s="111"/>
      <c r="RTY2426" s="111"/>
      <c r="RTZ2426" s="111"/>
      <c r="RUA2426" s="111"/>
      <c r="RUB2426" s="111"/>
      <c r="RUC2426" s="111"/>
      <c r="RUD2426" s="111"/>
      <c r="RUE2426" s="111"/>
      <c r="RUF2426" s="111"/>
      <c r="RUG2426" s="111"/>
      <c r="RUH2426" s="111"/>
      <c r="RUI2426" s="111"/>
      <c r="RUJ2426" s="111"/>
      <c r="RUK2426" s="111"/>
      <c r="RUL2426" s="111"/>
      <c r="RUM2426" s="111"/>
      <c r="RUN2426" s="111"/>
      <c r="RUO2426" s="111"/>
      <c r="RUP2426" s="111"/>
      <c r="RUQ2426" s="111"/>
      <c r="RUR2426" s="111"/>
      <c r="RUS2426" s="111"/>
      <c r="RUT2426" s="111"/>
      <c r="RUU2426" s="111"/>
      <c r="RUV2426" s="111"/>
      <c r="RUW2426" s="111"/>
      <c r="RUX2426" s="111"/>
      <c r="RUY2426" s="111"/>
      <c r="RUZ2426" s="111"/>
      <c r="RVA2426" s="111"/>
      <c r="RVB2426" s="111"/>
      <c r="RVC2426" s="111"/>
      <c r="RVD2426" s="111"/>
      <c r="RVE2426" s="111"/>
      <c r="RVF2426" s="111"/>
      <c r="RVG2426" s="111"/>
      <c r="RVH2426" s="111"/>
      <c r="RVI2426" s="111"/>
      <c r="RVJ2426" s="111"/>
      <c r="RVK2426" s="111"/>
      <c r="RVL2426" s="111"/>
      <c r="RVM2426" s="111"/>
      <c r="RVN2426" s="111"/>
      <c r="RVO2426" s="111"/>
      <c r="RVP2426" s="111"/>
      <c r="RVQ2426" s="111"/>
      <c r="RVR2426" s="111"/>
      <c r="RVS2426" s="111"/>
      <c r="RVT2426" s="111"/>
      <c r="RVU2426" s="111"/>
      <c r="RVV2426" s="111"/>
      <c r="RVW2426" s="111"/>
      <c r="RVX2426" s="111"/>
      <c r="RVY2426" s="111"/>
      <c r="RVZ2426" s="111"/>
      <c r="RWA2426" s="111"/>
      <c r="RWB2426" s="111"/>
      <c r="RWC2426" s="111"/>
      <c r="RWD2426" s="111"/>
      <c r="RWE2426" s="111"/>
      <c r="RWF2426" s="111"/>
      <c r="RWG2426" s="111"/>
      <c r="RWH2426" s="111"/>
      <c r="RWI2426" s="111"/>
      <c r="RWJ2426" s="111"/>
      <c r="RWK2426" s="111"/>
      <c r="RWL2426" s="111"/>
      <c r="RWM2426" s="111"/>
      <c r="RWN2426" s="111"/>
      <c r="RWO2426" s="111"/>
      <c r="RWP2426" s="111"/>
      <c r="RWQ2426" s="111"/>
      <c r="RWR2426" s="111"/>
      <c r="RWS2426" s="111"/>
      <c r="RWT2426" s="111"/>
      <c r="RWU2426" s="111"/>
      <c r="RWV2426" s="111"/>
      <c r="RWW2426" s="111"/>
      <c r="RWX2426" s="111"/>
      <c r="RWY2426" s="111"/>
      <c r="RWZ2426" s="111"/>
      <c r="RXA2426" s="111"/>
      <c r="RXB2426" s="111"/>
      <c r="RXC2426" s="111"/>
      <c r="RXD2426" s="111"/>
      <c r="RXE2426" s="111"/>
      <c r="RXF2426" s="111"/>
      <c r="RXG2426" s="111"/>
      <c r="RXH2426" s="111"/>
      <c r="RXI2426" s="111"/>
      <c r="RXJ2426" s="111"/>
      <c r="RXK2426" s="111"/>
      <c r="RXL2426" s="111"/>
      <c r="RXM2426" s="111"/>
      <c r="RXN2426" s="111"/>
      <c r="RXO2426" s="111"/>
      <c r="RXP2426" s="111"/>
      <c r="RXQ2426" s="111"/>
      <c r="RXR2426" s="111"/>
      <c r="RXS2426" s="111"/>
      <c r="RXT2426" s="111"/>
      <c r="RXU2426" s="111"/>
      <c r="RXV2426" s="111"/>
      <c r="RXW2426" s="111"/>
      <c r="RXX2426" s="111"/>
      <c r="RXY2426" s="111"/>
      <c r="RXZ2426" s="111"/>
      <c r="RYA2426" s="111"/>
      <c r="RYB2426" s="111"/>
      <c r="RYC2426" s="111"/>
      <c r="RYD2426" s="111"/>
      <c r="RYE2426" s="111"/>
      <c r="RYF2426" s="111"/>
      <c r="RYG2426" s="111"/>
      <c r="RYH2426" s="111"/>
      <c r="RYI2426" s="111"/>
      <c r="RYJ2426" s="111"/>
      <c r="RYK2426" s="111"/>
      <c r="RYL2426" s="111"/>
      <c r="RYM2426" s="111"/>
      <c r="RYN2426" s="111"/>
      <c r="RYO2426" s="111"/>
      <c r="RYP2426" s="111"/>
      <c r="RYQ2426" s="111"/>
      <c r="RYR2426" s="111"/>
      <c r="RYS2426" s="111"/>
      <c r="RYT2426" s="111"/>
      <c r="RYU2426" s="111"/>
      <c r="RYV2426" s="111"/>
      <c r="RYW2426" s="111"/>
      <c r="RYX2426" s="111"/>
      <c r="RYY2426" s="111"/>
      <c r="RYZ2426" s="111"/>
      <c r="RZA2426" s="111"/>
      <c r="RZB2426" s="111"/>
      <c r="RZC2426" s="111"/>
      <c r="RZD2426" s="111"/>
      <c r="RZE2426" s="111"/>
      <c r="RZF2426" s="111"/>
      <c r="RZG2426" s="111"/>
      <c r="RZH2426" s="111"/>
      <c r="RZI2426" s="111"/>
      <c r="RZJ2426" s="111"/>
      <c r="RZK2426" s="111"/>
      <c r="RZL2426" s="111"/>
      <c r="RZM2426" s="111"/>
      <c r="RZN2426" s="111"/>
      <c r="RZO2426" s="111"/>
      <c r="RZP2426" s="111"/>
      <c r="RZQ2426" s="111"/>
      <c r="RZR2426" s="111"/>
      <c r="RZS2426" s="111"/>
      <c r="RZT2426" s="111"/>
      <c r="RZU2426" s="111"/>
      <c r="RZV2426" s="111"/>
      <c r="RZW2426" s="111"/>
      <c r="RZX2426" s="111"/>
      <c r="RZY2426" s="111"/>
      <c r="RZZ2426" s="111"/>
      <c r="SAA2426" s="111"/>
      <c r="SAB2426" s="111"/>
      <c r="SAC2426" s="111"/>
      <c r="SAD2426" s="111"/>
      <c r="SAE2426" s="111"/>
      <c r="SAF2426" s="111"/>
      <c r="SAG2426" s="111"/>
      <c r="SAH2426" s="111"/>
      <c r="SAI2426" s="111"/>
      <c r="SAJ2426" s="111"/>
      <c r="SAK2426" s="111"/>
      <c r="SAL2426" s="111"/>
      <c r="SAM2426" s="111"/>
      <c r="SAN2426" s="111"/>
      <c r="SAO2426" s="111"/>
      <c r="SAP2426" s="111"/>
      <c r="SAQ2426" s="111"/>
      <c r="SAR2426" s="111"/>
      <c r="SAS2426" s="111"/>
      <c r="SAT2426" s="111"/>
      <c r="SAU2426" s="111"/>
      <c r="SAV2426" s="111"/>
      <c r="SAW2426" s="111"/>
      <c r="SAX2426" s="111"/>
      <c r="SAY2426" s="111"/>
      <c r="SAZ2426" s="111"/>
      <c r="SBA2426" s="111"/>
      <c r="SBB2426" s="111"/>
      <c r="SBC2426" s="111"/>
      <c r="SBD2426" s="111"/>
      <c r="SBE2426" s="111"/>
      <c r="SBF2426" s="111"/>
      <c r="SBG2426" s="111"/>
      <c r="SBH2426" s="111"/>
      <c r="SBI2426" s="111"/>
      <c r="SBJ2426" s="111"/>
      <c r="SBK2426" s="111"/>
      <c r="SBL2426" s="111"/>
      <c r="SBM2426" s="111"/>
      <c r="SBN2426" s="111"/>
      <c r="SBO2426" s="111"/>
      <c r="SBP2426" s="111"/>
      <c r="SBQ2426" s="111"/>
      <c r="SBR2426" s="111"/>
      <c r="SBS2426" s="111"/>
      <c r="SBT2426" s="111"/>
      <c r="SBU2426" s="111"/>
      <c r="SBV2426" s="111"/>
      <c r="SBW2426" s="111"/>
      <c r="SBX2426" s="111"/>
      <c r="SBY2426" s="111"/>
      <c r="SBZ2426" s="111"/>
      <c r="SCA2426" s="111"/>
      <c r="SCB2426" s="111"/>
      <c r="SCC2426" s="111"/>
      <c r="SCD2426" s="111"/>
      <c r="SCE2426" s="111"/>
      <c r="SCF2426" s="111"/>
      <c r="SCG2426" s="111"/>
      <c r="SCH2426" s="111"/>
      <c r="SCI2426" s="111"/>
      <c r="SCJ2426" s="111"/>
      <c r="SCK2426" s="111"/>
      <c r="SCL2426" s="111"/>
      <c r="SCM2426" s="111"/>
      <c r="SCN2426" s="111"/>
      <c r="SCO2426" s="111"/>
      <c r="SCP2426" s="111"/>
      <c r="SCQ2426" s="111"/>
      <c r="SCR2426" s="111"/>
      <c r="SCS2426" s="111"/>
      <c r="SCT2426" s="111"/>
      <c r="SCU2426" s="111"/>
      <c r="SCV2426" s="111"/>
      <c r="SCW2426" s="111"/>
      <c r="SCX2426" s="111"/>
      <c r="SCY2426" s="111"/>
      <c r="SCZ2426" s="111"/>
      <c r="SDA2426" s="111"/>
      <c r="SDB2426" s="111"/>
      <c r="SDC2426" s="111"/>
      <c r="SDD2426" s="111"/>
      <c r="SDE2426" s="111"/>
      <c r="SDF2426" s="111"/>
      <c r="SDG2426" s="111"/>
      <c r="SDH2426" s="111"/>
      <c r="SDI2426" s="111"/>
      <c r="SDJ2426" s="111"/>
      <c r="SDK2426" s="111"/>
      <c r="SDL2426" s="111"/>
      <c r="SDM2426" s="111"/>
      <c r="SDN2426" s="111"/>
      <c r="SDO2426" s="111"/>
      <c r="SDP2426" s="111"/>
      <c r="SDQ2426" s="111"/>
      <c r="SDR2426" s="111"/>
      <c r="SDS2426" s="111"/>
      <c r="SDT2426" s="111"/>
      <c r="SDU2426" s="111"/>
      <c r="SDV2426" s="111"/>
      <c r="SDW2426" s="111"/>
      <c r="SDX2426" s="111"/>
      <c r="SDY2426" s="111"/>
      <c r="SDZ2426" s="111"/>
      <c r="SEA2426" s="111"/>
      <c r="SEB2426" s="111"/>
      <c r="SEC2426" s="111"/>
      <c r="SED2426" s="111"/>
      <c r="SEE2426" s="111"/>
      <c r="SEF2426" s="111"/>
      <c r="SEG2426" s="111"/>
      <c r="SEH2426" s="111"/>
      <c r="SEI2426" s="111"/>
      <c r="SEJ2426" s="111"/>
      <c r="SEK2426" s="111"/>
      <c r="SEL2426" s="111"/>
      <c r="SEM2426" s="111"/>
      <c r="SEN2426" s="111"/>
      <c r="SEO2426" s="111"/>
      <c r="SEP2426" s="111"/>
      <c r="SEQ2426" s="111"/>
      <c r="SER2426" s="111"/>
      <c r="SES2426" s="111"/>
      <c r="SET2426" s="111"/>
      <c r="SEU2426" s="111"/>
      <c r="SEV2426" s="111"/>
      <c r="SEW2426" s="111"/>
      <c r="SEX2426" s="111"/>
      <c r="SEY2426" s="111"/>
      <c r="SEZ2426" s="111"/>
      <c r="SFA2426" s="111"/>
      <c r="SFB2426" s="111"/>
      <c r="SFC2426" s="111"/>
      <c r="SFD2426" s="111"/>
      <c r="SFE2426" s="111"/>
      <c r="SFF2426" s="111"/>
      <c r="SFG2426" s="111"/>
      <c r="SFH2426" s="111"/>
      <c r="SFI2426" s="111"/>
      <c r="SFJ2426" s="111"/>
      <c r="SFK2426" s="111"/>
      <c r="SFL2426" s="111"/>
      <c r="SFM2426" s="111"/>
      <c r="SFN2426" s="111"/>
      <c r="SFO2426" s="111"/>
      <c r="SFP2426" s="111"/>
      <c r="SFQ2426" s="111"/>
      <c r="SFR2426" s="111"/>
      <c r="SFS2426" s="111"/>
      <c r="SFT2426" s="111"/>
      <c r="SFU2426" s="111"/>
      <c r="SFV2426" s="111"/>
      <c r="SFW2426" s="111"/>
      <c r="SFX2426" s="111"/>
      <c r="SFY2426" s="111"/>
      <c r="SFZ2426" s="111"/>
      <c r="SGA2426" s="111"/>
      <c r="SGB2426" s="111"/>
      <c r="SGC2426" s="111"/>
      <c r="SGD2426" s="111"/>
      <c r="SGE2426" s="111"/>
      <c r="SGF2426" s="111"/>
      <c r="SGG2426" s="111"/>
      <c r="SGH2426" s="111"/>
      <c r="SGI2426" s="111"/>
      <c r="SGJ2426" s="111"/>
      <c r="SGK2426" s="111"/>
      <c r="SGL2426" s="111"/>
      <c r="SGM2426" s="111"/>
      <c r="SGN2426" s="111"/>
      <c r="SGO2426" s="111"/>
      <c r="SGP2426" s="111"/>
      <c r="SGQ2426" s="111"/>
      <c r="SGR2426" s="111"/>
      <c r="SGS2426" s="111"/>
      <c r="SGT2426" s="111"/>
      <c r="SGU2426" s="111"/>
      <c r="SGV2426" s="111"/>
      <c r="SGW2426" s="111"/>
      <c r="SGX2426" s="111"/>
      <c r="SGY2426" s="111"/>
      <c r="SGZ2426" s="111"/>
      <c r="SHA2426" s="111"/>
      <c r="SHB2426" s="111"/>
      <c r="SHC2426" s="111"/>
      <c r="SHD2426" s="111"/>
      <c r="SHE2426" s="111"/>
      <c r="SHF2426" s="111"/>
      <c r="SHG2426" s="111"/>
      <c r="SHH2426" s="111"/>
      <c r="SHI2426" s="111"/>
      <c r="SHJ2426" s="111"/>
      <c r="SHK2426" s="111"/>
      <c r="SHL2426" s="111"/>
      <c r="SHM2426" s="111"/>
      <c r="SHN2426" s="111"/>
      <c r="SHO2426" s="111"/>
      <c r="SHP2426" s="111"/>
      <c r="SHQ2426" s="111"/>
      <c r="SHR2426" s="111"/>
      <c r="SHS2426" s="111"/>
      <c r="SHT2426" s="111"/>
      <c r="SHU2426" s="111"/>
      <c r="SHV2426" s="111"/>
      <c r="SHW2426" s="111"/>
      <c r="SHX2426" s="111"/>
      <c r="SHY2426" s="111"/>
      <c r="SHZ2426" s="111"/>
      <c r="SIA2426" s="111"/>
      <c r="SIB2426" s="111"/>
      <c r="SIC2426" s="111"/>
      <c r="SID2426" s="111"/>
      <c r="SIE2426" s="111"/>
      <c r="SIF2426" s="111"/>
      <c r="SIG2426" s="111"/>
      <c r="SIH2426" s="111"/>
      <c r="SII2426" s="111"/>
      <c r="SIJ2426" s="111"/>
      <c r="SIK2426" s="111"/>
      <c r="SIL2426" s="111"/>
      <c r="SIM2426" s="111"/>
      <c r="SIN2426" s="111"/>
      <c r="SIO2426" s="111"/>
      <c r="SIP2426" s="111"/>
      <c r="SIQ2426" s="111"/>
      <c r="SIR2426" s="111"/>
      <c r="SIS2426" s="111"/>
      <c r="SIT2426" s="111"/>
      <c r="SIU2426" s="111"/>
      <c r="SIV2426" s="111"/>
      <c r="SIW2426" s="111"/>
      <c r="SIX2426" s="111"/>
      <c r="SIY2426" s="111"/>
      <c r="SIZ2426" s="111"/>
      <c r="SJA2426" s="111"/>
      <c r="SJB2426" s="111"/>
      <c r="SJC2426" s="111"/>
      <c r="SJD2426" s="111"/>
      <c r="SJE2426" s="111"/>
      <c r="SJF2426" s="111"/>
      <c r="SJG2426" s="111"/>
      <c r="SJH2426" s="111"/>
      <c r="SJI2426" s="111"/>
      <c r="SJJ2426" s="111"/>
      <c r="SJK2426" s="111"/>
      <c r="SJL2426" s="111"/>
      <c r="SJM2426" s="111"/>
      <c r="SJN2426" s="111"/>
      <c r="SJO2426" s="111"/>
      <c r="SJP2426" s="111"/>
      <c r="SJQ2426" s="111"/>
      <c r="SJR2426" s="111"/>
      <c r="SJS2426" s="111"/>
      <c r="SJT2426" s="111"/>
      <c r="SJU2426" s="111"/>
      <c r="SJV2426" s="111"/>
      <c r="SJW2426" s="111"/>
      <c r="SJX2426" s="111"/>
      <c r="SJY2426" s="111"/>
      <c r="SJZ2426" s="111"/>
      <c r="SKA2426" s="111"/>
      <c r="SKB2426" s="111"/>
      <c r="SKC2426" s="111"/>
      <c r="SKD2426" s="111"/>
      <c r="SKE2426" s="111"/>
      <c r="SKF2426" s="111"/>
      <c r="SKG2426" s="111"/>
      <c r="SKH2426" s="111"/>
      <c r="SKI2426" s="111"/>
      <c r="SKJ2426" s="111"/>
      <c r="SKK2426" s="111"/>
      <c r="SKL2426" s="111"/>
      <c r="SKM2426" s="111"/>
      <c r="SKN2426" s="111"/>
      <c r="SKO2426" s="111"/>
      <c r="SKP2426" s="111"/>
      <c r="SKQ2426" s="111"/>
      <c r="SKR2426" s="111"/>
      <c r="SKS2426" s="111"/>
      <c r="SKT2426" s="111"/>
      <c r="SKU2426" s="111"/>
      <c r="SKV2426" s="111"/>
      <c r="SKW2426" s="111"/>
      <c r="SKX2426" s="111"/>
      <c r="SKY2426" s="111"/>
      <c r="SKZ2426" s="111"/>
      <c r="SLA2426" s="111"/>
      <c r="SLB2426" s="111"/>
      <c r="SLC2426" s="111"/>
      <c r="SLD2426" s="111"/>
      <c r="SLE2426" s="111"/>
      <c r="SLF2426" s="111"/>
      <c r="SLG2426" s="111"/>
      <c r="SLH2426" s="111"/>
      <c r="SLI2426" s="111"/>
      <c r="SLJ2426" s="111"/>
      <c r="SLK2426" s="111"/>
      <c r="SLL2426" s="111"/>
      <c r="SLM2426" s="111"/>
      <c r="SLN2426" s="111"/>
      <c r="SLO2426" s="111"/>
      <c r="SLP2426" s="111"/>
      <c r="SLQ2426" s="111"/>
      <c r="SLR2426" s="111"/>
      <c r="SLS2426" s="111"/>
      <c r="SLT2426" s="111"/>
      <c r="SLU2426" s="111"/>
      <c r="SLV2426" s="111"/>
      <c r="SLW2426" s="111"/>
      <c r="SLX2426" s="111"/>
      <c r="SLY2426" s="111"/>
      <c r="SLZ2426" s="111"/>
      <c r="SMA2426" s="111"/>
      <c r="SMB2426" s="111"/>
      <c r="SMC2426" s="111"/>
      <c r="SMD2426" s="111"/>
      <c r="SME2426" s="111"/>
      <c r="SMF2426" s="111"/>
      <c r="SMG2426" s="111"/>
      <c r="SMH2426" s="111"/>
      <c r="SMI2426" s="111"/>
      <c r="SMJ2426" s="111"/>
      <c r="SMK2426" s="111"/>
      <c r="SML2426" s="111"/>
      <c r="SMM2426" s="111"/>
      <c r="SMN2426" s="111"/>
      <c r="SMO2426" s="111"/>
      <c r="SMP2426" s="111"/>
      <c r="SMQ2426" s="111"/>
      <c r="SMR2426" s="111"/>
      <c r="SMS2426" s="111"/>
      <c r="SMT2426" s="111"/>
      <c r="SMU2426" s="111"/>
      <c r="SMV2426" s="111"/>
      <c r="SMW2426" s="111"/>
      <c r="SMX2426" s="111"/>
      <c r="SMY2426" s="111"/>
      <c r="SMZ2426" s="111"/>
      <c r="SNA2426" s="111"/>
      <c r="SNB2426" s="111"/>
      <c r="SNC2426" s="111"/>
      <c r="SND2426" s="111"/>
      <c r="SNE2426" s="111"/>
      <c r="SNF2426" s="111"/>
      <c r="SNG2426" s="111"/>
      <c r="SNH2426" s="111"/>
      <c r="SNI2426" s="111"/>
      <c r="SNJ2426" s="111"/>
      <c r="SNK2426" s="111"/>
      <c r="SNL2426" s="111"/>
      <c r="SNM2426" s="111"/>
      <c r="SNN2426" s="111"/>
      <c r="SNO2426" s="111"/>
      <c r="SNP2426" s="111"/>
      <c r="SNQ2426" s="111"/>
      <c r="SNR2426" s="111"/>
      <c r="SNS2426" s="111"/>
      <c r="SNT2426" s="111"/>
      <c r="SNU2426" s="111"/>
      <c r="SNV2426" s="111"/>
      <c r="SNW2426" s="111"/>
      <c r="SNX2426" s="111"/>
      <c r="SNY2426" s="111"/>
      <c r="SNZ2426" s="111"/>
      <c r="SOA2426" s="111"/>
      <c r="SOB2426" s="111"/>
      <c r="SOC2426" s="111"/>
      <c r="SOD2426" s="111"/>
      <c r="SOE2426" s="111"/>
      <c r="SOF2426" s="111"/>
      <c r="SOG2426" s="111"/>
      <c r="SOH2426" s="111"/>
      <c r="SOI2426" s="111"/>
      <c r="SOJ2426" s="111"/>
      <c r="SOK2426" s="111"/>
      <c r="SOL2426" s="111"/>
      <c r="SOM2426" s="111"/>
      <c r="SON2426" s="111"/>
      <c r="SOO2426" s="111"/>
      <c r="SOP2426" s="111"/>
      <c r="SOQ2426" s="111"/>
      <c r="SOR2426" s="111"/>
      <c r="SOS2426" s="111"/>
      <c r="SOT2426" s="111"/>
      <c r="SOU2426" s="111"/>
      <c r="SOV2426" s="111"/>
      <c r="SOW2426" s="111"/>
      <c r="SOX2426" s="111"/>
      <c r="SOY2426" s="111"/>
      <c r="SOZ2426" s="111"/>
      <c r="SPA2426" s="111"/>
      <c r="SPB2426" s="111"/>
      <c r="SPC2426" s="111"/>
      <c r="SPD2426" s="111"/>
      <c r="SPE2426" s="111"/>
      <c r="SPF2426" s="111"/>
      <c r="SPG2426" s="111"/>
      <c r="SPH2426" s="111"/>
      <c r="SPI2426" s="111"/>
      <c r="SPJ2426" s="111"/>
      <c r="SPK2426" s="111"/>
      <c r="SPL2426" s="111"/>
      <c r="SPM2426" s="111"/>
      <c r="SPN2426" s="111"/>
      <c r="SPO2426" s="111"/>
      <c r="SPP2426" s="111"/>
      <c r="SPQ2426" s="111"/>
      <c r="SPR2426" s="111"/>
      <c r="SPS2426" s="111"/>
      <c r="SPT2426" s="111"/>
      <c r="SPU2426" s="111"/>
      <c r="SPV2426" s="111"/>
      <c r="SPW2426" s="111"/>
      <c r="SPX2426" s="111"/>
      <c r="SPY2426" s="111"/>
      <c r="SPZ2426" s="111"/>
      <c r="SQA2426" s="111"/>
      <c r="SQB2426" s="111"/>
      <c r="SQC2426" s="111"/>
      <c r="SQD2426" s="111"/>
      <c r="SQE2426" s="111"/>
      <c r="SQF2426" s="111"/>
      <c r="SQG2426" s="111"/>
      <c r="SQH2426" s="111"/>
      <c r="SQI2426" s="111"/>
      <c r="SQJ2426" s="111"/>
      <c r="SQK2426" s="111"/>
      <c r="SQL2426" s="111"/>
      <c r="SQM2426" s="111"/>
      <c r="SQN2426" s="111"/>
      <c r="SQO2426" s="111"/>
      <c r="SQP2426" s="111"/>
      <c r="SQQ2426" s="111"/>
      <c r="SQR2426" s="111"/>
      <c r="SQS2426" s="111"/>
      <c r="SQT2426" s="111"/>
      <c r="SQU2426" s="111"/>
      <c r="SQV2426" s="111"/>
      <c r="SQW2426" s="111"/>
      <c r="SQX2426" s="111"/>
      <c r="SQY2426" s="111"/>
      <c r="SQZ2426" s="111"/>
      <c r="SRA2426" s="111"/>
      <c r="SRB2426" s="111"/>
      <c r="SRC2426" s="111"/>
      <c r="SRD2426" s="111"/>
      <c r="SRE2426" s="111"/>
      <c r="SRF2426" s="111"/>
      <c r="SRG2426" s="111"/>
      <c r="SRH2426" s="111"/>
      <c r="SRI2426" s="111"/>
      <c r="SRJ2426" s="111"/>
      <c r="SRK2426" s="111"/>
      <c r="SRL2426" s="111"/>
      <c r="SRM2426" s="111"/>
      <c r="SRN2426" s="111"/>
      <c r="SRO2426" s="111"/>
      <c r="SRP2426" s="111"/>
      <c r="SRQ2426" s="111"/>
      <c r="SRR2426" s="111"/>
      <c r="SRS2426" s="111"/>
      <c r="SRT2426" s="111"/>
      <c r="SRU2426" s="111"/>
      <c r="SRV2426" s="111"/>
      <c r="SRW2426" s="111"/>
      <c r="SRX2426" s="111"/>
      <c r="SRY2426" s="111"/>
      <c r="SRZ2426" s="111"/>
      <c r="SSA2426" s="111"/>
      <c r="SSB2426" s="111"/>
      <c r="SSC2426" s="111"/>
      <c r="SSD2426" s="111"/>
      <c r="SSE2426" s="111"/>
      <c r="SSF2426" s="111"/>
      <c r="SSG2426" s="111"/>
      <c r="SSH2426" s="111"/>
      <c r="SSI2426" s="111"/>
      <c r="SSJ2426" s="111"/>
      <c r="SSK2426" s="111"/>
      <c r="SSL2426" s="111"/>
      <c r="SSM2426" s="111"/>
      <c r="SSN2426" s="111"/>
      <c r="SSO2426" s="111"/>
      <c r="SSP2426" s="111"/>
      <c r="SSQ2426" s="111"/>
      <c r="SSR2426" s="111"/>
      <c r="SSS2426" s="111"/>
      <c r="SST2426" s="111"/>
      <c r="SSU2426" s="111"/>
      <c r="SSV2426" s="111"/>
      <c r="SSW2426" s="111"/>
      <c r="SSX2426" s="111"/>
      <c r="SSY2426" s="111"/>
      <c r="SSZ2426" s="111"/>
      <c r="STA2426" s="111"/>
      <c r="STB2426" s="111"/>
      <c r="STC2426" s="111"/>
      <c r="STD2426" s="111"/>
      <c r="STE2426" s="111"/>
      <c r="STF2426" s="111"/>
      <c r="STG2426" s="111"/>
      <c r="STH2426" s="111"/>
      <c r="STI2426" s="111"/>
      <c r="STJ2426" s="111"/>
      <c r="STK2426" s="111"/>
      <c r="STL2426" s="111"/>
      <c r="STM2426" s="111"/>
      <c r="STN2426" s="111"/>
      <c r="STO2426" s="111"/>
      <c r="STP2426" s="111"/>
      <c r="STQ2426" s="111"/>
      <c r="STR2426" s="111"/>
      <c r="STS2426" s="111"/>
      <c r="STT2426" s="111"/>
      <c r="STU2426" s="111"/>
      <c r="STV2426" s="111"/>
      <c r="STW2426" s="111"/>
      <c r="STX2426" s="111"/>
      <c r="STY2426" s="111"/>
      <c r="STZ2426" s="111"/>
      <c r="SUA2426" s="111"/>
      <c r="SUB2426" s="111"/>
      <c r="SUC2426" s="111"/>
      <c r="SUD2426" s="111"/>
      <c r="SUE2426" s="111"/>
      <c r="SUF2426" s="111"/>
      <c r="SUG2426" s="111"/>
      <c r="SUH2426" s="111"/>
      <c r="SUI2426" s="111"/>
      <c r="SUJ2426" s="111"/>
      <c r="SUK2426" s="111"/>
      <c r="SUL2426" s="111"/>
      <c r="SUM2426" s="111"/>
      <c r="SUN2426" s="111"/>
      <c r="SUO2426" s="111"/>
      <c r="SUP2426" s="111"/>
      <c r="SUQ2426" s="111"/>
      <c r="SUR2426" s="111"/>
      <c r="SUS2426" s="111"/>
      <c r="SUT2426" s="111"/>
      <c r="SUU2426" s="111"/>
      <c r="SUV2426" s="111"/>
      <c r="SUW2426" s="111"/>
      <c r="SUX2426" s="111"/>
      <c r="SUY2426" s="111"/>
      <c r="SUZ2426" s="111"/>
      <c r="SVA2426" s="111"/>
      <c r="SVB2426" s="111"/>
      <c r="SVC2426" s="111"/>
      <c r="SVD2426" s="111"/>
      <c r="SVE2426" s="111"/>
      <c r="SVF2426" s="111"/>
      <c r="SVG2426" s="111"/>
      <c r="SVH2426" s="111"/>
      <c r="SVI2426" s="111"/>
      <c r="SVJ2426" s="111"/>
      <c r="SVK2426" s="111"/>
      <c r="SVL2426" s="111"/>
      <c r="SVM2426" s="111"/>
      <c r="SVN2426" s="111"/>
      <c r="SVO2426" s="111"/>
      <c r="SVP2426" s="111"/>
      <c r="SVQ2426" s="111"/>
      <c r="SVR2426" s="111"/>
      <c r="SVS2426" s="111"/>
      <c r="SVT2426" s="111"/>
      <c r="SVU2426" s="111"/>
      <c r="SVV2426" s="111"/>
      <c r="SVW2426" s="111"/>
      <c r="SVX2426" s="111"/>
      <c r="SVY2426" s="111"/>
      <c r="SVZ2426" s="111"/>
      <c r="SWA2426" s="111"/>
      <c r="SWB2426" s="111"/>
      <c r="SWC2426" s="111"/>
      <c r="SWD2426" s="111"/>
      <c r="SWE2426" s="111"/>
      <c r="SWF2426" s="111"/>
      <c r="SWG2426" s="111"/>
      <c r="SWH2426" s="111"/>
      <c r="SWI2426" s="111"/>
      <c r="SWJ2426" s="111"/>
      <c r="SWK2426" s="111"/>
      <c r="SWL2426" s="111"/>
      <c r="SWM2426" s="111"/>
      <c r="SWN2426" s="111"/>
      <c r="SWO2426" s="111"/>
      <c r="SWP2426" s="111"/>
      <c r="SWQ2426" s="111"/>
      <c r="SWR2426" s="111"/>
      <c r="SWS2426" s="111"/>
      <c r="SWT2426" s="111"/>
      <c r="SWU2426" s="111"/>
      <c r="SWV2426" s="111"/>
      <c r="SWW2426" s="111"/>
      <c r="SWX2426" s="111"/>
      <c r="SWY2426" s="111"/>
      <c r="SWZ2426" s="111"/>
      <c r="SXA2426" s="111"/>
      <c r="SXB2426" s="111"/>
      <c r="SXC2426" s="111"/>
      <c r="SXD2426" s="111"/>
      <c r="SXE2426" s="111"/>
      <c r="SXF2426" s="111"/>
      <c r="SXG2426" s="111"/>
      <c r="SXH2426" s="111"/>
      <c r="SXI2426" s="111"/>
      <c r="SXJ2426" s="111"/>
      <c r="SXK2426" s="111"/>
      <c r="SXL2426" s="111"/>
      <c r="SXM2426" s="111"/>
      <c r="SXN2426" s="111"/>
      <c r="SXO2426" s="111"/>
      <c r="SXP2426" s="111"/>
      <c r="SXQ2426" s="111"/>
      <c r="SXR2426" s="111"/>
      <c r="SXS2426" s="111"/>
      <c r="SXT2426" s="111"/>
      <c r="SXU2426" s="111"/>
      <c r="SXV2426" s="111"/>
      <c r="SXW2426" s="111"/>
      <c r="SXX2426" s="111"/>
      <c r="SXY2426" s="111"/>
      <c r="SXZ2426" s="111"/>
      <c r="SYA2426" s="111"/>
      <c r="SYB2426" s="111"/>
      <c r="SYC2426" s="111"/>
      <c r="SYD2426" s="111"/>
      <c r="SYE2426" s="111"/>
      <c r="SYF2426" s="111"/>
      <c r="SYG2426" s="111"/>
      <c r="SYH2426" s="111"/>
      <c r="SYI2426" s="111"/>
      <c r="SYJ2426" s="111"/>
      <c r="SYK2426" s="111"/>
      <c r="SYL2426" s="111"/>
      <c r="SYM2426" s="111"/>
      <c r="SYN2426" s="111"/>
      <c r="SYO2426" s="111"/>
      <c r="SYP2426" s="111"/>
      <c r="SYQ2426" s="111"/>
      <c r="SYR2426" s="111"/>
      <c r="SYS2426" s="111"/>
      <c r="SYT2426" s="111"/>
      <c r="SYU2426" s="111"/>
      <c r="SYV2426" s="111"/>
      <c r="SYW2426" s="111"/>
      <c r="SYX2426" s="111"/>
      <c r="SYY2426" s="111"/>
      <c r="SYZ2426" s="111"/>
      <c r="SZA2426" s="111"/>
      <c r="SZB2426" s="111"/>
      <c r="SZC2426" s="111"/>
      <c r="SZD2426" s="111"/>
      <c r="SZE2426" s="111"/>
      <c r="SZF2426" s="111"/>
      <c r="SZG2426" s="111"/>
      <c r="SZH2426" s="111"/>
      <c r="SZI2426" s="111"/>
      <c r="SZJ2426" s="111"/>
      <c r="SZK2426" s="111"/>
      <c r="SZL2426" s="111"/>
      <c r="SZM2426" s="111"/>
      <c r="SZN2426" s="111"/>
      <c r="SZO2426" s="111"/>
      <c r="SZP2426" s="111"/>
      <c r="SZQ2426" s="111"/>
      <c r="SZR2426" s="111"/>
      <c r="SZS2426" s="111"/>
      <c r="SZT2426" s="111"/>
      <c r="SZU2426" s="111"/>
      <c r="SZV2426" s="111"/>
      <c r="SZW2426" s="111"/>
      <c r="SZX2426" s="111"/>
      <c r="SZY2426" s="111"/>
      <c r="SZZ2426" s="111"/>
      <c r="TAA2426" s="111"/>
      <c r="TAB2426" s="111"/>
      <c r="TAC2426" s="111"/>
      <c r="TAD2426" s="111"/>
      <c r="TAE2426" s="111"/>
      <c r="TAF2426" s="111"/>
      <c r="TAG2426" s="111"/>
      <c r="TAH2426" s="111"/>
      <c r="TAI2426" s="111"/>
      <c r="TAJ2426" s="111"/>
      <c r="TAK2426" s="111"/>
      <c r="TAL2426" s="111"/>
      <c r="TAM2426" s="111"/>
      <c r="TAN2426" s="111"/>
      <c r="TAO2426" s="111"/>
      <c r="TAP2426" s="111"/>
      <c r="TAQ2426" s="111"/>
      <c r="TAR2426" s="111"/>
      <c r="TAS2426" s="111"/>
      <c r="TAT2426" s="111"/>
      <c r="TAU2426" s="111"/>
      <c r="TAV2426" s="111"/>
      <c r="TAW2426" s="111"/>
      <c r="TAX2426" s="111"/>
      <c r="TAY2426" s="111"/>
      <c r="TAZ2426" s="111"/>
      <c r="TBA2426" s="111"/>
      <c r="TBB2426" s="111"/>
      <c r="TBC2426" s="111"/>
      <c r="TBD2426" s="111"/>
      <c r="TBE2426" s="111"/>
      <c r="TBF2426" s="111"/>
      <c r="TBG2426" s="111"/>
      <c r="TBH2426" s="111"/>
      <c r="TBI2426" s="111"/>
      <c r="TBJ2426" s="111"/>
      <c r="TBK2426" s="111"/>
      <c r="TBL2426" s="111"/>
      <c r="TBM2426" s="111"/>
      <c r="TBN2426" s="111"/>
      <c r="TBO2426" s="111"/>
      <c r="TBP2426" s="111"/>
      <c r="TBQ2426" s="111"/>
      <c r="TBR2426" s="111"/>
      <c r="TBS2426" s="111"/>
      <c r="TBT2426" s="111"/>
      <c r="TBU2426" s="111"/>
      <c r="TBV2426" s="111"/>
      <c r="TBW2426" s="111"/>
      <c r="TBX2426" s="111"/>
      <c r="TBY2426" s="111"/>
      <c r="TBZ2426" s="111"/>
      <c r="TCA2426" s="111"/>
      <c r="TCB2426" s="111"/>
      <c r="TCC2426" s="111"/>
      <c r="TCD2426" s="111"/>
      <c r="TCE2426" s="111"/>
      <c r="TCF2426" s="111"/>
      <c r="TCG2426" s="111"/>
      <c r="TCH2426" s="111"/>
      <c r="TCI2426" s="111"/>
      <c r="TCJ2426" s="111"/>
      <c r="TCK2426" s="111"/>
      <c r="TCL2426" s="111"/>
      <c r="TCM2426" s="111"/>
      <c r="TCN2426" s="111"/>
      <c r="TCO2426" s="111"/>
      <c r="TCP2426" s="111"/>
      <c r="TCQ2426" s="111"/>
      <c r="TCR2426" s="111"/>
      <c r="TCS2426" s="111"/>
      <c r="TCT2426" s="111"/>
      <c r="TCU2426" s="111"/>
      <c r="TCV2426" s="111"/>
      <c r="TCW2426" s="111"/>
      <c r="TCX2426" s="111"/>
      <c r="TCY2426" s="111"/>
      <c r="TCZ2426" s="111"/>
      <c r="TDA2426" s="111"/>
      <c r="TDB2426" s="111"/>
      <c r="TDC2426" s="111"/>
      <c r="TDD2426" s="111"/>
      <c r="TDE2426" s="111"/>
      <c r="TDF2426" s="111"/>
      <c r="TDG2426" s="111"/>
      <c r="TDH2426" s="111"/>
      <c r="TDI2426" s="111"/>
      <c r="TDJ2426" s="111"/>
      <c r="TDK2426" s="111"/>
      <c r="TDL2426" s="111"/>
      <c r="TDM2426" s="111"/>
      <c r="TDN2426" s="111"/>
      <c r="TDO2426" s="111"/>
      <c r="TDP2426" s="111"/>
      <c r="TDQ2426" s="111"/>
      <c r="TDR2426" s="111"/>
      <c r="TDS2426" s="111"/>
      <c r="TDT2426" s="111"/>
      <c r="TDU2426" s="111"/>
      <c r="TDV2426" s="111"/>
      <c r="TDW2426" s="111"/>
      <c r="TDX2426" s="111"/>
      <c r="TDY2426" s="111"/>
      <c r="TDZ2426" s="111"/>
      <c r="TEA2426" s="111"/>
      <c r="TEB2426" s="111"/>
      <c r="TEC2426" s="111"/>
      <c r="TED2426" s="111"/>
      <c r="TEE2426" s="111"/>
      <c r="TEF2426" s="111"/>
      <c r="TEG2426" s="111"/>
      <c r="TEH2426" s="111"/>
      <c r="TEI2426" s="111"/>
      <c r="TEJ2426" s="111"/>
      <c r="TEK2426" s="111"/>
      <c r="TEL2426" s="111"/>
      <c r="TEM2426" s="111"/>
      <c r="TEN2426" s="111"/>
      <c r="TEO2426" s="111"/>
      <c r="TEP2426" s="111"/>
      <c r="TEQ2426" s="111"/>
      <c r="TER2426" s="111"/>
      <c r="TES2426" s="111"/>
      <c r="TET2426" s="111"/>
      <c r="TEU2426" s="111"/>
      <c r="TEV2426" s="111"/>
      <c r="TEW2426" s="111"/>
      <c r="TEX2426" s="111"/>
      <c r="TEY2426" s="111"/>
      <c r="TEZ2426" s="111"/>
      <c r="TFA2426" s="111"/>
      <c r="TFB2426" s="111"/>
      <c r="TFC2426" s="111"/>
      <c r="TFD2426" s="111"/>
      <c r="TFE2426" s="111"/>
      <c r="TFF2426" s="111"/>
      <c r="TFG2426" s="111"/>
      <c r="TFH2426" s="111"/>
      <c r="TFI2426" s="111"/>
      <c r="TFJ2426" s="111"/>
      <c r="TFK2426" s="111"/>
      <c r="TFL2426" s="111"/>
      <c r="TFM2426" s="111"/>
      <c r="TFN2426" s="111"/>
      <c r="TFO2426" s="111"/>
      <c r="TFP2426" s="111"/>
      <c r="TFQ2426" s="111"/>
      <c r="TFR2426" s="111"/>
      <c r="TFS2426" s="111"/>
      <c r="TFT2426" s="111"/>
      <c r="TFU2426" s="111"/>
      <c r="TFV2426" s="111"/>
      <c r="TFW2426" s="111"/>
      <c r="TFX2426" s="111"/>
      <c r="TFY2426" s="111"/>
      <c r="TFZ2426" s="111"/>
      <c r="TGA2426" s="111"/>
      <c r="TGB2426" s="111"/>
      <c r="TGC2426" s="111"/>
      <c r="TGD2426" s="111"/>
      <c r="TGE2426" s="111"/>
      <c r="TGF2426" s="111"/>
      <c r="TGG2426" s="111"/>
      <c r="TGH2426" s="111"/>
      <c r="TGI2426" s="111"/>
      <c r="TGJ2426" s="111"/>
      <c r="TGK2426" s="111"/>
      <c r="TGL2426" s="111"/>
      <c r="TGM2426" s="111"/>
      <c r="TGN2426" s="111"/>
      <c r="TGO2426" s="111"/>
      <c r="TGP2426" s="111"/>
      <c r="TGQ2426" s="111"/>
      <c r="TGR2426" s="111"/>
      <c r="TGS2426" s="111"/>
      <c r="TGT2426" s="111"/>
      <c r="TGU2426" s="111"/>
      <c r="TGV2426" s="111"/>
      <c r="TGW2426" s="111"/>
      <c r="TGX2426" s="111"/>
      <c r="TGY2426" s="111"/>
      <c r="TGZ2426" s="111"/>
      <c r="THA2426" s="111"/>
      <c r="THB2426" s="111"/>
      <c r="THC2426" s="111"/>
      <c r="THD2426" s="111"/>
      <c r="THE2426" s="111"/>
      <c r="THF2426" s="111"/>
      <c r="THG2426" s="111"/>
      <c r="THH2426" s="111"/>
      <c r="THI2426" s="111"/>
      <c r="THJ2426" s="111"/>
      <c r="THK2426" s="111"/>
      <c r="THL2426" s="111"/>
      <c r="THM2426" s="111"/>
      <c r="THN2426" s="111"/>
      <c r="THO2426" s="111"/>
      <c r="THP2426" s="111"/>
      <c r="THQ2426" s="111"/>
      <c r="THR2426" s="111"/>
      <c r="THS2426" s="111"/>
      <c r="THT2426" s="111"/>
      <c r="THU2426" s="111"/>
      <c r="THV2426" s="111"/>
      <c r="THW2426" s="111"/>
      <c r="THX2426" s="111"/>
      <c r="THY2426" s="111"/>
      <c r="THZ2426" s="111"/>
      <c r="TIA2426" s="111"/>
      <c r="TIB2426" s="111"/>
      <c r="TIC2426" s="111"/>
      <c r="TID2426" s="111"/>
      <c r="TIE2426" s="111"/>
      <c r="TIF2426" s="111"/>
      <c r="TIG2426" s="111"/>
      <c r="TIH2426" s="111"/>
      <c r="TII2426" s="111"/>
      <c r="TIJ2426" s="111"/>
      <c r="TIK2426" s="111"/>
      <c r="TIL2426" s="111"/>
      <c r="TIM2426" s="111"/>
      <c r="TIN2426" s="111"/>
      <c r="TIO2426" s="111"/>
      <c r="TIP2426" s="111"/>
      <c r="TIQ2426" s="111"/>
      <c r="TIR2426" s="111"/>
      <c r="TIS2426" s="111"/>
      <c r="TIT2426" s="111"/>
      <c r="TIU2426" s="111"/>
      <c r="TIV2426" s="111"/>
      <c r="TIW2426" s="111"/>
      <c r="TIX2426" s="111"/>
      <c r="TIY2426" s="111"/>
      <c r="TIZ2426" s="111"/>
      <c r="TJA2426" s="111"/>
      <c r="TJB2426" s="111"/>
      <c r="TJC2426" s="111"/>
      <c r="TJD2426" s="111"/>
      <c r="TJE2426" s="111"/>
      <c r="TJF2426" s="111"/>
      <c r="TJG2426" s="111"/>
      <c r="TJH2426" s="111"/>
      <c r="TJI2426" s="111"/>
      <c r="TJJ2426" s="111"/>
      <c r="TJK2426" s="111"/>
      <c r="TJL2426" s="111"/>
      <c r="TJM2426" s="111"/>
      <c r="TJN2426" s="111"/>
      <c r="TJO2426" s="111"/>
      <c r="TJP2426" s="111"/>
      <c r="TJQ2426" s="111"/>
      <c r="TJR2426" s="111"/>
      <c r="TJS2426" s="111"/>
      <c r="TJT2426" s="111"/>
      <c r="TJU2426" s="111"/>
      <c r="TJV2426" s="111"/>
      <c r="TJW2426" s="111"/>
      <c r="TJX2426" s="111"/>
      <c r="TJY2426" s="111"/>
      <c r="TJZ2426" s="111"/>
      <c r="TKA2426" s="111"/>
      <c r="TKB2426" s="111"/>
      <c r="TKC2426" s="111"/>
      <c r="TKD2426" s="111"/>
      <c r="TKE2426" s="111"/>
      <c r="TKF2426" s="111"/>
      <c r="TKG2426" s="111"/>
      <c r="TKH2426" s="111"/>
      <c r="TKI2426" s="111"/>
      <c r="TKJ2426" s="111"/>
      <c r="TKK2426" s="111"/>
      <c r="TKL2426" s="111"/>
      <c r="TKM2426" s="111"/>
      <c r="TKN2426" s="111"/>
      <c r="TKO2426" s="111"/>
      <c r="TKP2426" s="111"/>
      <c r="TKQ2426" s="111"/>
      <c r="TKR2426" s="111"/>
      <c r="TKS2426" s="111"/>
      <c r="TKT2426" s="111"/>
      <c r="TKU2426" s="111"/>
      <c r="TKV2426" s="111"/>
      <c r="TKW2426" s="111"/>
      <c r="TKX2426" s="111"/>
      <c r="TKY2426" s="111"/>
      <c r="TKZ2426" s="111"/>
      <c r="TLA2426" s="111"/>
      <c r="TLB2426" s="111"/>
      <c r="TLC2426" s="111"/>
      <c r="TLD2426" s="111"/>
      <c r="TLE2426" s="111"/>
      <c r="TLF2426" s="111"/>
      <c r="TLG2426" s="111"/>
      <c r="TLH2426" s="111"/>
      <c r="TLI2426" s="111"/>
      <c r="TLJ2426" s="111"/>
      <c r="TLK2426" s="111"/>
      <c r="TLL2426" s="111"/>
      <c r="TLM2426" s="111"/>
      <c r="TLN2426" s="111"/>
      <c r="TLO2426" s="111"/>
      <c r="TLP2426" s="111"/>
      <c r="TLQ2426" s="111"/>
      <c r="TLR2426" s="111"/>
      <c r="TLS2426" s="111"/>
      <c r="TLT2426" s="111"/>
      <c r="TLU2426" s="111"/>
      <c r="TLV2426" s="111"/>
      <c r="TLW2426" s="111"/>
      <c r="TLX2426" s="111"/>
      <c r="TLY2426" s="111"/>
      <c r="TLZ2426" s="111"/>
      <c r="TMA2426" s="111"/>
      <c r="TMB2426" s="111"/>
      <c r="TMC2426" s="111"/>
      <c r="TMD2426" s="111"/>
      <c r="TME2426" s="111"/>
      <c r="TMF2426" s="111"/>
      <c r="TMG2426" s="111"/>
      <c r="TMH2426" s="111"/>
      <c r="TMI2426" s="111"/>
      <c r="TMJ2426" s="111"/>
      <c r="TMK2426" s="111"/>
      <c r="TML2426" s="111"/>
      <c r="TMM2426" s="111"/>
      <c r="TMN2426" s="111"/>
      <c r="TMO2426" s="111"/>
      <c r="TMP2426" s="111"/>
      <c r="TMQ2426" s="111"/>
      <c r="TMR2426" s="111"/>
      <c r="TMS2426" s="111"/>
      <c r="TMT2426" s="111"/>
      <c r="TMU2426" s="111"/>
      <c r="TMV2426" s="111"/>
      <c r="TMW2426" s="111"/>
      <c r="TMX2426" s="111"/>
      <c r="TMY2426" s="111"/>
      <c r="TMZ2426" s="111"/>
      <c r="TNA2426" s="111"/>
      <c r="TNB2426" s="111"/>
      <c r="TNC2426" s="111"/>
      <c r="TND2426" s="111"/>
      <c r="TNE2426" s="111"/>
      <c r="TNF2426" s="111"/>
      <c r="TNG2426" s="111"/>
      <c r="TNH2426" s="111"/>
      <c r="TNI2426" s="111"/>
      <c r="TNJ2426" s="111"/>
      <c r="TNK2426" s="111"/>
      <c r="TNL2426" s="111"/>
      <c r="TNM2426" s="111"/>
      <c r="TNN2426" s="111"/>
      <c r="TNO2426" s="111"/>
      <c r="TNP2426" s="111"/>
      <c r="TNQ2426" s="111"/>
      <c r="TNR2426" s="111"/>
      <c r="TNS2426" s="111"/>
      <c r="TNT2426" s="111"/>
      <c r="TNU2426" s="111"/>
      <c r="TNV2426" s="111"/>
      <c r="TNW2426" s="111"/>
      <c r="TNX2426" s="111"/>
      <c r="TNY2426" s="111"/>
      <c r="TNZ2426" s="111"/>
      <c r="TOA2426" s="111"/>
      <c r="TOB2426" s="111"/>
      <c r="TOC2426" s="111"/>
      <c r="TOD2426" s="111"/>
      <c r="TOE2426" s="111"/>
      <c r="TOF2426" s="111"/>
      <c r="TOG2426" s="111"/>
      <c r="TOH2426" s="111"/>
      <c r="TOI2426" s="111"/>
      <c r="TOJ2426" s="111"/>
      <c r="TOK2426" s="111"/>
      <c r="TOL2426" s="111"/>
      <c r="TOM2426" s="111"/>
      <c r="TON2426" s="111"/>
      <c r="TOO2426" s="111"/>
      <c r="TOP2426" s="111"/>
      <c r="TOQ2426" s="111"/>
      <c r="TOR2426" s="111"/>
      <c r="TOS2426" s="111"/>
      <c r="TOT2426" s="111"/>
      <c r="TOU2426" s="111"/>
      <c r="TOV2426" s="111"/>
      <c r="TOW2426" s="111"/>
      <c r="TOX2426" s="111"/>
      <c r="TOY2426" s="111"/>
      <c r="TOZ2426" s="111"/>
      <c r="TPA2426" s="111"/>
      <c r="TPB2426" s="111"/>
      <c r="TPC2426" s="111"/>
      <c r="TPD2426" s="111"/>
      <c r="TPE2426" s="111"/>
      <c r="TPF2426" s="111"/>
      <c r="TPG2426" s="111"/>
      <c r="TPH2426" s="111"/>
      <c r="TPI2426" s="111"/>
      <c r="TPJ2426" s="111"/>
      <c r="TPK2426" s="111"/>
      <c r="TPL2426" s="111"/>
      <c r="TPM2426" s="111"/>
      <c r="TPN2426" s="111"/>
      <c r="TPO2426" s="111"/>
      <c r="TPP2426" s="111"/>
      <c r="TPQ2426" s="111"/>
      <c r="TPR2426" s="111"/>
      <c r="TPS2426" s="111"/>
      <c r="TPT2426" s="111"/>
      <c r="TPU2426" s="111"/>
      <c r="TPV2426" s="111"/>
      <c r="TPW2426" s="111"/>
      <c r="TPX2426" s="111"/>
      <c r="TPY2426" s="111"/>
      <c r="TPZ2426" s="111"/>
      <c r="TQA2426" s="111"/>
      <c r="TQB2426" s="111"/>
      <c r="TQC2426" s="111"/>
      <c r="TQD2426" s="111"/>
      <c r="TQE2426" s="111"/>
      <c r="TQF2426" s="111"/>
      <c r="TQG2426" s="111"/>
      <c r="TQH2426" s="111"/>
      <c r="TQI2426" s="111"/>
      <c r="TQJ2426" s="111"/>
      <c r="TQK2426" s="111"/>
      <c r="TQL2426" s="111"/>
      <c r="TQM2426" s="111"/>
      <c r="TQN2426" s="111"/>
      <c r="TQO2426" s="111"/>
      <c r="TQP2426" s="111"/>
      <c r="TQQ2426" s="111"/>
      <c r="TQR2426" s="111"/>
      <c r="TQS2426" s="111"/>
      <c r="TQT2426" s="111"/>
      <c r="TQU2426" s="111"/>
      <c r="TQV2426" s="111"/>
      <c r="TQW2426" s="111"/>
      <c r="TQX2426" s="111"/>
      <c r="TQY2426" s="111"/>
      <c r="TQZ2426" s="111"/>
      <c r="TRA2426" s="111"/>
      <c r="TRB2426" s="111"/>
      <c r="TRC2426" s="111"/>
      <c r="TRD2426" s="111"/>
      <c r="TRE2426" s="111"/>
      <c r="TRF2426" s="111"/>
      <c r="TRG2426" s="111"/>
      <c r="TRH2426" s="111"/>
      <c r="TRI2426" s="111"/>
      <c r="TRJ2426" s="111"/>
      <c r="TRK2426" s="111"/>
      <c r="TRL2426" s="111"/>
      <c r="TRM2426" s="111"/>
      <c r="TRN2426" s="111"/>
      <c r="TRO2426" s="111"/>
      <c r="TRP2426" s="111"/>
      <c r="TRQ2426" s="111"/>
      <c r="TRR2426" s="111"/>
      <c r="TRS2426" s="111"/>
      <c r="TRT2426" s="111"/>
      <c r="TRU2426" s="111"/>
      <c r="TRV2426" s="111"/>
      <c r="TRW2426" s="111"/>
      <c r="TRX2426" s="111"/>
      <c r="TRY2426" s="111"/>
      <c r="TRZ2426" s="111"/>
      <c r="TSA2426" s="111"/>
      <c r="TSB2426" s="111"/>
      <c r="TSC2426" s="111"/>
      <c r="TSD2426" s="111"/>
      <c r="TSE2426" s="111"/>
      <c r="TSF2426" s="111"/>
      <c r="TSG2426" s="111"/>
      <c r="TSH2426" s="111"/>
      <c r="TSI2426" s="111"/>
      <c r="TSJ2426" s="111"/>
      <c r="TSK2426" s="111"/>
      <c r="TSL2426" s="111"/>
      <c r="TSM2426" s="111"/>
      <c r="TSN2426" s="111"/>
      <c r="TSO2426" s="111"/>
      <c r="TSP2426" s="111"/>
      <c r="TSQ2426" s="111"/>
      <c r="TSR2426" s="111"/>
      <c r="TSS2426" s="111"/>
      <c r="TST2426" s="111"/>
      <c r="TSU2426" s="111"/>
      <c r="TSV2426" s="111"/>
      <c r="TSW2426" s="111"/>
      <c r="TSX2426" s="111"/>
      <c r="TSY2426" s="111"/>
      <c r="TSZ2426" s="111"/>
      <c r="TTA2426" s="111"/>
      <c r="TTB2426" s="111"/>
      <c r="TTC2426" s="111"/>
      <c r="TTD2426" s="111"/>
      <c r="TTE2426" s="111"/>
      <c r="TTF2426" s="111"/>
      <c r="TTG2426" s="111"/>
      <c r="TTH2426" s="111"/>
      <c r="TTI2426" s="111"/>
      <c r="TTJ2426" s="111"/>
      <c r="TTK2426" s="111"/>
      <c r="TTL2426" s="111"/>
      <c r="TTM2426" s="111"/>
      <c r="TTN2426" s="111"/>
      <c r="TTO2426" s="111"/>
      <c r="TTP2426" s="111"/>
      <c r="TTQ2426" s="111"/>
      <c r="TTR2426" s="111"/>
      <c r="TTS2426" s="111"/>
      <c r="TTT2426" s="111"/>
      <c r="TTU2426" s="111"/>
      <c r="TTV2426" s="111"/>
      <c r="TTW2426" s="111"/>
      <c r="TTX2426" s="111"/>
      <c r="TTY2426" s="111"/>
      <c r="TTZ2426" s="111"/>
      <c r="TUA2426" s="111"/>
      <c r="TUB2426" s="111"/>
      <c r="TUC2426" s="111"/>
      <c r="TUD2426" s="111"/>
      <c r="TUE2426" s="111"/>
      <c r="TUF2426" s="111"/>
      <c r="TUG2426" s="111"/>
      <c r="TUH2426" s="111"/>
      <c r="TUI2426" s="111"/>
      <c r="TUJ2426" s="111"/>
      <c r="TUK2426" s="111"/>
      <c r="TUL2426" s="111"/>
      <c r="TUM2426" s="111"/>
      <c r="TUN2426" s="111"/>
      <c r="TUO2426" s="111"/>
      <c r="TUP2426" s="111"/>
      <c r="TUQ2426" s="111"/>
      <c r="TUR2426" s="111"/>
      <c r="TUS2426" s="111"/>
      <c r="TUT2426" s="111"/>
      <c r="TUU2426" s="111"/>
      <c r="TUV2426" s="111"/>
      <c r="TUW2426" s="111"/>
      <c r="TUX2426" s="111"/>
      <c r="TUY2426" s="111"/>
      <c r="TUZ2426" s="111"/>
      <c r="TVA2426" s="111"/>
      <c r="TVB2426" s="111"/>
      <c r="TVC2426" s="111"/>
      <c r="TVD2426" s="111"/>
      <c r="TVE2426" s="111"/>
      <c r="TVF2426" s="111"/>
      <c r="TVG2426" s="111"/>
      <c r="TVH2426" s="111"/>
      <c r="TVI2426" s="111"/>
      <c r="TVJ2426" s="111"/>
      <c r="TVK2426" s="111"/>
      <c r="TVL2426" s="111"/>
      <c r="TVM2426" s="111"/>
      <c r="TVN2426" s="111"/>
      <c r="TVO2426" s="111"/>
      <c r="TVP2426" s="111"/>
      <c r="TVQ2426" s="111"/>
      <c r="TVR2426" s="111"/>
      <c r="TVS2426" s="111"/>
      <c r="TVT2426" s="111"/>
      <c r="TVU2426" s="111"/>
      <c r="TVV2426" s="111"/>
      <c r="TVW2426" s="111"/>
      <c r="TVX2426" s="111"/>
      <c r="TVY2426" s="111"/>
      <c r="TVZ2426" s="111"/>
      <c r="TWA2426" s="111"/>
      <c r="TWB2426" s="111"/>
      <c r="TWC2426" s="111"/>
      <c r="TWD2426" s="111"/>
      <c r="TWE2426" s="111"/>
      <c r="TWF2426" s="111"/>
      <c r="TWG2426" s="111"/>
      <c r="TWH2426" s="111"/>
      <c r="TWI2426" s="111"/>
      <c r="TWJ2426" s="111"/>
      <c r="TWK2426" s="111"/>
      <c r="TWL2426" s="111"/>
      <c r="TWM2426" s="111"/>
      <c r="TWN2426" s="111"/>
      <c r="TWO2426" s="111"/>
      <c r="TWP2426" s="111"/>
      <c r="TWQ2426" s="111"/>
      <c r="TWR2426" s="111"/>
      <c r="TWS2426" s="111"/>
      <c r="TWT2426" s="111"/>
      <c r="TWU2426" s="111"/>
      <c r="TWV2426" s="111"/>
      <c r="TWW2426" s="111"/>
      <c r="TWX2426" s="111"/>
      <c r="TWY2426" s="111"/>
      <c r="TWZ2426" s="111"/>
      <c r="TXA2426" s="111"/>
      <c r="TXB2426" s="111"/>
      <c r="TXC2426" s="111"/>
      <c r="TXD2426" s="111"/>
      <c r="TXE2426" s="111"/>
      <c r="TXF2426" s="111"/>
      <c r="TXG2426" s="111"/>
      <c r="TXH2426" s="111"/>
      <c r="TXI2426" s="111"/>
      <c r="TXJ2426" s="111"/>
      <c r="TXK2426" s="111"/>
      <c r="TXL2426" s="111"/>
      <c r="TXM2426" s="111"/>
      <c r="TXN2426" s="111"/>
      <c r="TXO2426" s="111"/>
      <c r="TXP2426" s="111"/>
      <c r="TXQ2426" s="111"/>
      <c r="TXR2426" s="111"/>
      <c r="TXS2426" s="111"/>
      <c r="TXT2426" s="111"/>
      <c r="TXU2426" s="111"/>
      <c r="TXV2426" s="111"/>
      <c r="TXW2426" s="111"/>
      <c r="TXX2426" s="111"/>
      <c r="TXY2426" s="111"/>
      <c r="TXZ2426" s="111"/>
      <c r="TYA2426" s="111"/>
      <c r="TYB2426" s="111"/>
      <c r="TYC2426" s="111"/>
      <c r="TYD2426" s="111"/>
      <c r="TYE2426" s="111"/>
      <c r="TYF2426" s="111"/>
      <c r="TYG2426" s="111"/>
      <c r="TYH2426" s="111"/>
      <c r="TYI2426" s="111"/>
      <c r="TYJ2426" s="111"/>
      <c r="TYK2426" s="111"/>
      <c r="TYL2426" s="111"/>
      <c r="TYM2426" s="111"/>
      <c r="TYN2426" s="111"/>
      <c r="TYO2426" s="111"/>
      <c r="TYP2426" s="111"/>
      <c r="TYQ2426" s="111"/>
      <c r="TYR2426" s="111"/>
      <c r="TYS2426" s="111"/>
      <c r="TYT2426" s="111"/>
      <c r="TYU2426" s="111"/>
      <c r="TYV2426" s="111"/>
      <c r="TYW2426" s="111"/>
      <c r="TYX2426" s="111"/>
      <c r="TYY2426" s="111"/>
      <c r="TYZ2426" s="111"/>
      <c r="TZA2426" s="111"/>
      <c r="TZB2426" s="111"/>
      <c r="TZC2426" s="111"/>
      <c r="TZD2426" s="111"/>
      <c r="TZE2426" s="111"/>
      <c r="TZF2426" s="111"/>
      <c r="TZG2426" s="111"/>
      <c r="TZH2426" s="111"/>
      <c r="TZI2426" s="111"/>
      <c r="TZJ2426" s="111"/>
      <c r="TZK2426" s="111"/>
      <c r="TZL2426" s="111"/>
      <c r="TZM2426" s="111"/>
      <c r="TZN2426" s="111"/>
      <c r="TZO2426" s="111"/>
      <c r="TZP2426" s="111"/>
      <c r="TZQ2426" s="111"/>
      <c r="TZR2426" s="111"/>
      <c r="TZS2426" s="111"/>
      <c r="TZT2426" s="111"/>
      <c r="TZU2426" s="111"/>
      <c r="TZV2426" s="111"/>
      <c r="TZW2426" s="111"/>
      <c r="TZX2426" s="111"/>
      <c r="TZY2426" s="111"/>
      <c r="TZZ2426" s="111"/>
      <c r="UAA2426" s="111"/>
      <c r="UAB2426" s="111"/>
      <c r="UAC2426" s="111"/>
      <c r="UAD2426" s="111"/>
      <c r="UAE2426" s="111"/>
      <c r="UAF2426" s="111"/>
      <c r="UAG2426" s="111"/>
      <c r="UAH2426" s="111"/>
      <c r="UAI2426" s="111"/>
      <c r="UAJ2426" s="111"/>
      <c r="UAK2426" s="111"/>
      <c r="UAL2426" s="111"/>
      <c r="UAM2426" s="111"/>
      <c r="UAN2426" s="111"/>
      <c r="UAO2426" s="111"/>
      <c r="UAP2426" s="111"/>
      <c r="UAQ2426" s="111"/>
      <c r="UAR2426" s="111"/>
      <c r="UAS2426" s="111"/>
      <c r="UAT2426" s="111"/>
      <c r="UAU2426" s="111"/>
      <c r="UAV2426" s="111"/>
      <c r="UAW2426" s="111"/>
      <c r="UAX2426" s="111"/>
      <c r="UAY2426" s="111"/>
      <c r="UAZ2426" s="111"/>
      <c r="UBA2426" s="111"/>
      <c r="UBB2426" s="111"/>
      <c r="UBC2426" s="111"/>
      <c r="UBD2426" s="111"/>
      <c r="UBE2426" s="111"/>
      <c r="UBF2426" s="111"/>
      <c r="UBG2426" s="111"/>
      <c r="UBH2426" s="111"/>
      <c r="UBI2426" s="111"/>
      <c r="UBJ2426" s="111"/>
      <c r="UBK2426" s="111"/>
      <c r="UBL2426" s="111"/>
      <c r="UBM2426" s="111"/>
      <c r="UBN2426" s="111"/>
      <c r="UBO2426" s="111"/>
      <c r="UBP2426" s="111"/>
      <c r="UBQ2426" s="111"/>
      <c r="UBR2426" s="111"/>
      <c r="UBS2426" s="111"/>
      <c r="UBT2426" s="111"/>
      <c r="UBU2426" s="111"/>
      <c r="UBV2426" s="111"/>
      <c r="UBW2426" s="111"/>
      <c r="UBX2426" s="111"/>
      <c r="UBY2426" s="111"/>
      <c r="UBZ2426" s="111"/>
      <c r="UCA2426" s="111"/>
      <c r="UCB2426" s="111"/>
      <c r="UCC2426" s="111"/>
      <c r="UCD2426" s="111"/>
      <c r="UCE2426" s="111"/>
      <c r="UCF2426" s="111"/>
      <c r="UCG2426" s="111"/>
      <c r="UCH2426" s="111"/>
      <c r="UCI2426" s="111"/>
      <c r="UCJ2426" s="111"/>
      <c r="UCK2426" s="111"/>
      <c r="UCL2426" s="111"/>
      <c r="UCM2426" s="111"/>
      <c r="UCN2426" s="111"/>
      <c r="UCO2426" s="111"/>
      <c r="UCP2426" s="111"/>
      <c r="UCQ2426" s="111"/>
      <c r="UCR2426" s="111"/>
      <c r="UCS2426" s="111"/>
      <c r="UCT2426" s="111"/>
      <c r="UCU2426" s="111"/>
      <c r="UCV2426" s="111"/>
      <c r="UCW2426" s="111"/>
      <c r="UCX2426" s="111"/>
      <c r="UCY2426" s="111"/>
      <c r="UCZ2426" s="111"/>
      <c r="UDA2426" s="111"/>
      <c r="UDB2426" s="111"/>
      <c r="UDC2426" s="111"/>
      <c r="UDD2426" s="111"/>
      <c r="UDE2426" s="111"/>
      <c r="UDF2426" s="111"/>
      <c r="UDG2426" s="111"/>
      <c r="UDH2426" s="111"/>
      <c r="UDI2426" s="111"/>
      <c r="UDJ2426" s="111"/>
      <c r="UDK2426" s="111"/>
      <c r="UDL2426" s="111"/>
      <c r="UDM2426" s="111"/>
      <c r="UDN2426" s="111"/>
      <c r="UDO2426" s="111"/>
      <c r="UDP2426" s="111"/>
      <c r="UDQ2426" s="111"/>
      <c r="UDR2426" s="111"/>
      <c r="UDS2426" s="111"/>
      <c r="UDT2426" s="111"/>
      <c r="UDU2426" s="111"/>
      <c r="UDV2426" s="111"/>
      <c r="UDW2426" s="111"/>
      <c r="UDX2426" s="111"/>
      <c r="UDY2426" s="111"/>
      <c r="UDZ2426" s="111"/>
      <c r="UEA2426" s="111"/>
      <c r="UEB2426" s="111"/>
      <c r="UEC2426" s="111"/>
      <c r="UED2426" s="111"/>
      <c r="UEE2426" s="111"/>
      <c r="UEF2426" s="111"/>
      <c r="UEG2426" s="111"/>
      <c r="UEH2426" s="111"/>
      <c r="UEI2426" s="111"/>
      <c r="UEJ2426" s="111"/>
      <c r="UEK2426" s="111"/>
      <c r="UEL2426" s="111"/>
      <c r="UEM2426" s="111"/>
      <c r="UEN2426" s="111"/>
      <c r="UEO2426" s="111"/>
      <c r="UEP2426" s="111"/>
      <c r="UEQ2426" s="111"/>
      <c r="UER2426" s="111"/>
      <c r="UES2426" s="111"/>
      <c r="UET2426" s="111"/>
      <c r="UEU2426" s="111"/>
      <c r="UEV2426" s="111"/>
      <c r="UEW2426" s="111"/>
      <c r="UEX2426" s="111"/>
      <c r="UEY2426" s="111"/>
      <c r="UEZ2426" s="111"/>
      <c r="UFA2426" s="111"/>
      <c r="UFB2426" s="111"/>
      <c r="UFC2426" s="111"/>
      <c r="UFD2426" s="111"/>
      <c r="UFE2426" s="111"/>
      <c r="UFF2426" s="111"/>
      <c r="UFG2426" s="111"/>
      <c r="UFH2426" s="111"/>
      <c r="UFI2426" s="111"/>
      <c r="UFJ2426" s="111"/>
      <c r="UFK2426" s="111"/>
      <c r="UFL2426" s="111"/>
      <c r="UFM2426" s="111"/>
      <c r="UFN2426" s="111"/>
      <c r="UFO2426" s="111"/>
      <c r="UFP2426" s="111"/>
      <c r="UFQ2426" s="111"/>
      <c r="UFR2426" s="111"/>
      <c r="UFS2426" s="111"/>
      <c r="UFT2426" s="111"/>
      <c r="UFU2426" s="111"/>
      <c r="UFV2426" s="111"/>
      <c r="UFW2426" s="111"/>
      <c r="UFX2426" s="111"/>
      <c r="UFY2426" s="111"/>
      <c r="UFZ2426" s="111"/>
      <c r="UGA2426" s="111"/>
      <c r="UGB2426" s="111"/>
      <c r="UGC2426" s="111"/>
      <c r="UGD2426" s="111"/>
      <c r="UGE2426" s="111"/>
      <c r="UGF2426" s="111"/>
      <c r="UGG2426" s="111"/>
      <c r="UGH2426" s="111"/>
      <c r="UGI2426" s="111"/>
      <c r="UGJ2426" s="111"/>
      <c r="UGK2426" s="111"/>
      <c r="UGL2426" s="111"/>
      <c r="UGM2426" s="111"/>
      <c r="UGN2426" s="111"/>
      <c r="UGO2426" s="111"/>
      <c r="UGP2426" s="111"/>
      <c r="UGQ2426" s="111"/>
      <c r="UGR2426" s="111"/>
      <c r="UGS2426" s="111"/>
      <c r="UGT2426" s="111"/>
      <c r="UGU2426" s="111"/>
      <c r="UGV2426" s="111"/>
      <c r="UGW2426" s="111"/>
      <c r="UGX2426" s="111"/>
      <c r="UGY2426" s="111"/>
      <c r="UGZ2426" s="111"/>
      <c r="UHA2426" s="111"/>
      <c r="UHB2426" s="111"/>
      <c r="UHC2426" s="111"/>
      <c r="UHD2426" s="111"/>
      <c r="UHE2426" s="111"/>
      <c r="UHF2426" s="111"/>
      <c r="UHG2426" s="111"/>
      <c r="UHH2426" s="111"/>
      <c r="UHI2426" s="111"/>
      <c r="UHJ2426" s="111"/>
      <c r="UHK2426" s="111"/>
      <c r="UHL2426" s="111"/>
      <c r="UHM2426" s="111"/>
      <c r="UHN2426" s="111"/>
      <c r="UHO2426" s="111"/>
      <c r="UHP2426" s="111"/>
      <c r="UHQ2426" s="111"/>
      <c r="UHR2426" s="111"/>
      <c r="UHS2426" s="111"/>
      <c r="UHT2426" s="111"/>
      <c r="UHU2426" s="111"/>
      <c r="UHV2426" s="111"/>
      <c r="UHW2426" s="111"/>
      <c r="UHX2426" s="111"/>
      <c r="UHY2426" s="111"/>
      <c r="UHZ2426" s="111"/>
      <c r="UIA2426" s="111"/>
      <c r="UIB2426" s="111"/>
      <c r="UIC2426" s="111"/>
      <c r="UID2426" s="111"/>
      <c r="UIE2426" s="111"/>
      <c r="UIF2426" s="111"/>
      <c r="UIG2426" s="111"/>
      <c r="UIH2426" s="111"/>
      <c r="UII2426" s="111"/>
      <c r="UIJ2426" s="111"/>
      <c r="UIK2426" s="111"/>
      <c r="UIL2426" s="111"/>
      <c r="UIM2426" s="111"/>
      <c r="UIN2426" s="111"/>
      <c r="UIO2426" s="111"/>
      <c r="UIP2426" s="111"/>
      <c r="UIQ2426" s="111"/>
      <c r="UIR2426" s="111"/>
      <c r="UIS2426" s="111"/>
      <c r="UIT2426" s="111"/>
      <c r="UIU2426" s="111"/>
      <c r="UIV2426" s="111"/>
      <c r="UIW2426" s="111"/>
      <c r="UIX2426" s="111"/>
      <c r="UIY2426" s="111"/>
      <c r="UIZ2426" s="111"/>
      <c r="UJA2426" s="111"/>
      <c r="UJB2426" s="111"/>
      <c r="UJC2426" s="111"/>
      <c r="UJD2426" s="111"/>
      <c r="UJE2426" s="111"/>
      <c r="UJF2426" s="111"/>
      <c r="UJG2426" s="111"/>
      <c r="UJH2426" s="111"/>
      <c r="UJI2426" s="111"/>
      <c r="UJJ2426" s="111"/>
      <c r="UJK2426" s="111"/>
      <c r="UJL2426" s="111"/>
      <c r="UJM2426" s="111"/>
      <c r="UJN2426" s="111"/>
      <c r="UJO2426" s="111"/>
      <c r="UJP2426" s="111"/>
      <c r="UJQ2426" s="111"/>
      <c r="UJR2426" s="111"/>
      <c r="UJS2426" s="111"/>
      <c r="UJT2426" s="111"/>
      <c r="UJU2426" s="111"/>
      <c r="UJV2426" s="111"/>
      <c r="UJW2426" s="111"/>
      <c r="UJX2426" s="111"/>
      <c r="UJY2426" s="111"/>
      <c r="UJZ2426" s="111"/>
      <c r="UKA2426" s="111"/>
      <c r="UKB2426" s="111"/>
      <c r="UKC2426" s="111"/>
      <c r="UKD2426" s="111"/>
      <c r="UKE2426" s="111"/>
      <c r="UKF2426" s="111"/>
      <c r="UKG2426" s="111"/>
      <c r="UKH2426" s="111"/>
      <c r="UKI2426" s="111"/>
      <c r="UKJ2426" s="111"/>
      <c r="UKK2426" s="111"/>
      <c r="UKL2426" s="111"/>
      <c r="UKM2426" s="111"/>
      <c r="UKN2426" s="111"/>
      <c r="UKO2426" s="111"/>
      <c r="UKP2426" s="111"/>
      <c r="UKQ2426" s="111"/>
      <c r="UKR2426" s="111"/>
      <c r="UKS2426" s="111"/>
      <c r="UKT2426" s="111"/>
      <c r="UKU2426" s="111"/>
      <c r="UKV2426" s="111"/>
      <c r="UKW2426" s="111"/>
      <c r="UKX2426" s="111"/>
      <c r="UKY2426" s="111"/>
      <c r="UKZ2426" s="111"/>
      <c r="ULA2426" s="111"/>
      <c r="ULB2426" s="111"/>
      <c r="ULC2426" s="111"/>
      <c r="ULD2426" s="111"/>
      <c r="ULE2426" s="111"/>
      <c r="ULF2426" s="111"/>
      <c r="ULG2426" s="111"/>
      <c r="ULH2426" s="111"/>
      <c r="ULI2426" s="111"/>
      <c r="ULJ2426" s="111"/>
      <c r="ULK2426" s="111"/>
      <c r="ULL2426" s="111"/>
      <c r="ULM2426" s="111"/>
      <c r="ULN2426" s="111"/>
      <c r="ULO2426" s="111"/>
      <c r="ULP2426" s="111"/>
      <c r="ULQ2426" s="111"/>
      <c r="ULR2426" s="111"/>
      <c r="ULS2426" s="111"/>
      <c r="ULT2426" s="111"/>
      <c r="ULU2426" s="111"/>
      <c r="ULV2426" s="111"/>
      <c r="ULW2426" s="111"/>
      <c r="ULX2426" s="111"/>
      <c r="ULY2426" s="111"/>
      <c r="ULZ2426" s="111"/>
      <c r="UMA2426" s="111"/>
      <c r="UMB2426" s="111"/>
      <c r="UMC2426" s="111"/>
      <c r="UMD2426" s="111"/>
      <c r="UME2426" s="111"/>
      <c r="UMF2426" s="111"/>
      <c r="UMG2426" s="111"/>
      <c r="UMH2426" s="111"/>
      <c r="UMI2426" s="111"/>
      <c r="UMJ2426" s="111"/>
      <c r="UMK2426" s="111"/>
      <c r="UML2426" s="111"/>
      <c r="UMM2426" s="111"/>
      <c r="UMN2426" s="111"/>
      <c r="UMO2426" s="111"/>
      <c r="UMP2426" s="111"/>
      <c r="UMQ2426" s="111"/>
      <c r="UMR2426" s="111"/>
      <c r="UMS2426" s="111"/>
      <c r="UMT2426" s="111"/>
      <c r="UMU2426" s="111"/>
      <c r="UMV2426" s="111"/>
      <c r="UMW2426" s="111"/>
      <c r="UMX2426" s="111"/>
      <c r="UMY2426" s="111"/>
      <c r="UMZ2426" s="111"/>
      <c r="UNA2426" s="111"/>
      <c r="UNB2426" s="111"/>
      <c r="UNC2426" s="111"/>
      <c r="UND2426" s="111"/>
      <c r="UNE2426" s="111"/>
      <c r="UNF2426" s="111"/>
      <c r="UNG2426" s="111"/>
      <c r="UNH2426" s="111"/>
      <c r="UNI2426" s="111"/>
      <c r="UNJ2426" s="111"/>
      <c r="UNK2426" s="111"/>
      <c r="UNL2426" s="111"/>
      <c r="UNM2426" s="111"/>
      <c r="UNN2426" s="111"/>
      <c r="UNO2426" s="111"/>
      <c r="UNP2426" s="111"/>
      <c r="UNQ2426" s="111"/>
      <c r="UNR2426" s="111"/>
      <c r="UNS2426" s="111"/>
      <c r="UNT2426" s="111"/>
      <c r="UNU2426" s="111"/>
      <c r="UNV2426" s="111"/>
      <c r="UNW2426" s="111"/>
      <c r="UNX2426" s="111"/>
      <c r="UNY2426" s="111"/>
      <c r="UNZ2426" s="111"/>
      <c r="UOA2426" s="111"/>
      <c r="UOB2426" s="111"/>
      <c r="UOC2426" s="111"/>
      <c r="UOD2426" s="111"/>
      <c r="UOE2426" s="111"/>
      <c r="UOF2426" s="111"/>
      <c r="UOG2426" s="111"/>
      <c r="UOH2426" s="111"/>
      <c r="UOI2426" s="111"/>
      <c r="UOJ2426" s="111"/>
      <c r="UOK2426" s="111"/>
      <c r="UOL2426" s="111"/>
      <c r="UOM2426" s="111"/>
      <c r="UON2426" s="111"/>
      <c r="UOO2426" s="111"/>
      <c r="UOP2426" s="111"/>
      <c r="UOQ2426" s="111"/>
      <c r="UOR2426" s="111"/>
      <c r="UOS2426" s="111"/>
      <c r="UOT2426" s="111"/>
      <c r="UOU2426" s="111"/>
      <c r="UOV2426" s="111"/>
      <c r="UOW2426" s="111"/>
      <c r="UOX2426" s="111"/>
      <c r="UOY2426" s="111"/>
      <c r="UOZ2426" s="111"/>
      <c r="UPA2426" s="111"/>
      <c r="UPB2426" s="111"/>
      <c r="UPC2426" s="111"/>
      <c r="UPD2426" s="111"/>
      <c r="UPE2426" s="111"/>
      <c r="UPF2426" s="111"/>
      <c r="UPG2426" s="111"/>
      <c r="UPH2426" s="111"/>
      <c r="UPI2426" s="111"/>
      <c r="UPJ2426" s="111"/>
      <c r="UPK2426" s="111"/>
      <c r="UPL2426" s="111"/>
      <c r="UPM2426" s="111"/>
      <c r="UPN2426" s="111"/>
      <c r="UPO2426" s="111"/>
      <c r="UPP2426" s="111"/>
      <c r="UPQ2426" s="111"/>
      <c r="UPR2426" s="111"/>
      <c r="UPS2426" s="111"/>
      <c r="UPT2426" s="111"/>
      <c r="UPU2426" s="111"/>
      <c r="UPV2426" s="111"/>
      <c r="UPW2426" s="111"/>
      <c r="UPX2426" s="111"/>
      <c r="UPY2426" s="111"/>
      <c r="UPZ2426" s="111"/>
      <c r="UQA2426" s="111"/>
      <c r="UQB2426" s="111"/>
      <c r="UQC2426" s="111"/>
      <c r="UQD2426" s="111"/>
      <c r="UQE2426" s="111"/>
      <c r="UQF2426" s="111"/>
      <c r="UQG2426" s="111"/>
      <c r="UQH2426" s="111"/>
      <c r="UQI2426" s="111"/>
      <c r="UQJ2426" s="111"/>
      <c r="UQK2426" s="111"/>
      <c r="UQL2426" s="111"/>
      <c r="UQM2426" s="111"/>
      <c r="UQN2426" s="111"/>
      <c r="UQO2426" s="111"/>
      <c r="UQP2426" s="111"/>
      <c r="UQQ2426" s="111"/>
      <c r="UQR2426" s="111"/>
      <c r="UQS2426" s="111"/>
      <c r="UQT2426" s="111"/>
      <c r="UQU2426" s="111"/>
      <c r="UQV2426" s="111"/>
      <c r="UQW2426" s="111"/>
      <c r="UQX2426" s="111"/>
      <c r="UQY2426" s="111"/>
      <c r="UQZ2426" s="111"/>
      <c r="URA2426" s="111"/>
      <c r="URB2426" s="111"/>
      <c r="URC2426" s="111"/>
      <c r="URD2426" s="111"/>
      <c r="URE2426" s="111"/>
      <c r="URF2426" s="111"/>
      <c r="URG2426" s="111"/>
      <c r="URH2426" s="111"/>
      <c r="URI2426" s="111"/>
      <c r="URJ2426" s="111"/>
      <c r="URK2426" s="111"/>
      <c r="URL2426" s="111"/>
      <c r="URM2426" s="111"/>
      <c r="URN2426" s="111"/>
      <c r="URO2426" s="111"/>
      <c r="URP2426" s="111"/>
      <c r="URQ2426" s="111"/>
      <c r="URR2426" s="111"/>
      <c r="URS2426" s="111"/>
      <c r="URT2426" s="111"/>
      <c r="URU2426" s="111"/>
      <c r="URV2426" s="111"/>
      <c r="URW2426" s="111"/>
      <c r="URX2426" s="111"/>
      <c r="URY2426" s="111"/>
      <c r="URZ2426" s="111"/>
      <c r="USA2426" s="111"/>
      <c r="USB2426" s="111"/>
      <c r="USC2426" s="111"/>
      <c r="USD2426" s="111"/>
      <c r="USE2426" s="111"/>
      <c r="USF2426" s="111"/>
      <c r="USG2426" s="111"/>
      <c r="USH2426" s="111"/>
      <c r="USI2426" s="111"/>
      <c r="USJ2426" s="111"/>
      <c r="USK2426" s="111"/>
      <c r="USL2426" s="111"/>
      <c r="USM2426" s="111"/>
      <c r="USN2426" s="111"/>
      <c r="USO2426" s="111"/>
      <c r="USP2426" s="111"/>
      <c r="USQ2426" s="111"/>
      <c r="USR2426" s="111"/>
      <c r="USS2426" s="111"/>
      <c r="UST2426" s="111"/>
      <c r="USU2426" s="111"/>
      <c r="USV2426" s="111"/>
      <c r="USW2426" s="111"/>
      <c r="USX2426" s="111"/>
      <c r="USY2426" s="111"/>
      <c r="USZ2426" s="111"/>
      <c r="UTA2426" s="111"/>
      <c r="UTB2426" s="111"/>
      <c r="UTC2426" s="111"/>
      <c r="UTD2426" s="111"/>
      <c r="UTE2426" s="111"/>
      <c r="UTF2426" s="111"/>
      <c r="UTG2426" s="111"/>
      <c r="UTH2426" s="111"/>
      <c r="UTI2426" s="111"/>
      <c r="UTJ2426" s="111"/>
      <c r="UTK2426" s="111"/>
      <c r="UTL2426" s="111"/>
      <c r="UTM2426" s="111"/>
      <c r="UTN2426" s="111"/>
      <c r="UTO2426" s="111"/>
      <c r="UTP2426" s="111"/>
      <c r="UTQ2426" s="111"/>
      <c r="UTR2426" s="111"/>
      <c r="UTS2426" s="111"/>
      <c r="UTT2426" s="111"/>
      <c r="UTU2426" s="111"/>
      <c r="UTV2426" s="111"/>
      <c r="UTW2426" s="111"/>
      <c r="UTX2426" s="111"/>
      <c r="UTY2426" s="111"/>
      <c r="UTZ2426" s="111"/>
      <c r="UUA2426" s="111"/>
      <c r="UUB2426" s="111"/>
      <c r="UUC2426" s="111"/>
      <c r="UUD2426" s="111"/>
      <c r="UUE2426" s="111"/>
      <c r="UUF2426" s="111"/>
      <c r="UUG2426" s="111"/>
      <c r="UUH2426" s="111"/>
      <c r="UUI2426" s="111"/>
      <c r="UUJ2426" s="111"/>
      <c r="UUK2426" s="111"/>
      <c r="UUL2426" s="111"/>
      <c r="UUM2426" s="111"/>
      <c r="UUN2426" s="111"/>
      <c r="UUO2426" s="111"/>
      <c r="UUP2426" s="111"/>
      <c r="UUQ2426" s="111"/>
      <c r="UUR2426" s="111"/>
      <c r="UUS2426" s="111"/>
      <c r="UUT2426" s="111"/>
      <c r="UUU2426" s="111"/>
      <c r="UUV2426" s="111"/>
      <c r="UUW2426" s="111"/>
      <c r="UUX2426" s="111"/>
      <c r="UUY2426" s="111"/>
      <c r="UUZ2426" s="111"/>
      <c r="UVA2426" s="111"/>
      <c r="UVB2426" s="111"/>
      <c r="UVC2426" s="111"/>
      <c r="UVD2426" s="111"/>
      <c r="UVE2426" s="111"/>
      <c r="UVF2426" s="111"/>
      <c r="UVG2426" s="111"/>
      <c r="UVH2426" s="111"/>
      <c r="UVI2426" s="111"/>
      <c r="UVJ2426" s="111"/>
      <c r="UVK2426" s="111"/>
      <c r="UVL2426" s="111"/>
      <c r="UVM2426" s="111"/>
      <c r="UVN2426" s="111"/>
      <c r="UVO2426" s="111"/>
      <c r="UVP2426" s="111"/>
      <c r="UVQ2426" s="111"/>
      <c r="UVR2426" s="111"/>
      <c r="UVS2426" s="111"/>
      <c r="UVT2426" s="111"/>
      <c r="UVU2426" s="111"/>
      <c r="UVV2426" s="111"/>
      <c r="UVW2426" s="111"/>
      <c r="UVX2426" s="111"/>
      <c r="UVY2426" s="111"/>
      <c r="UVZ2426" s="111"/>
      <c r="UWA2426" s="111"/>
      <c r="UWB2426" s="111"/>
      <c r="UWC2426" s="111"/>
      <c r="UWD2426" s="111"/>
      <c r="UWE2426" s="111"/>
      <c r="UWF2426" s="111"/>
      <c r="UWG2426" s="111"/>
      <c r="UWH2426" s="111"/>
      <c r="UWI2426" s="111"/>
      <c r="UWJ2426" s="111"/>
      <c r="UWK2426" s="111"/>
      <c r="UWL2426" s="111"/>
      <c r="UWM2426" s="111"/>
      <c r="UWN2426" s="111"/>
      <c r="UWO2426" s="111"/>
      <c r="UWP2426" s="111"/>
      <c r="UWQ2426" s="111"/>
      <c r="UWR2426" s="111"/>
      <c r="UWS2426" s="111"/>
      <c r="UWT2426" s="111"/>
      <c r="UWU2426" s="111"/>
      <c r="UWV2426" s="111"/>
      <c r="UWW2426" s="111"/>
      <c r="UWX2426" s="111"/>
      <c r="UWY2426" s="111"/>
      <c r="UWZ2426" s="111"/>
      <c r="UXA2426" s="111"/>
      <c r="UXB2426" s="111"/>
      <c r="UXC2426" s="111"/>
      <c r="UXD2426" s="111"/>
      <c r="UXE2426" s="111"/>
      <c r="UXF2426" s="111"/>
      <c r="UXG2426" s="111"/>
      <c r="UXH2426" s="111"/>
      <c r="UXI2426" s="111"/>
      <c r="UXJ2426" s="111"/>
      <c r="UXK2426" s="111"/>
      <c r="UXL2426" s="111"/>
      <c r="UXM2426" s="111"/>
      <c r="UXN2426" s="111"/>
      <c r="UXO2426" s="111"/>
      <c r="UXP2426" s="111"/>
      <c r="UXQ2426" s="111"/>
      <c r="UXR2426" s="111"/>
      <c r="UXS2426" s="111"/>
      <c r="UXT2426" s="111"/>
      <c r="UXU2426" s="111"/>
      <c r="UXV2426" s="111"/>
      <c r="UXW2426" s="111"/>
      <c r="UXX2426" s="111"/>
      <c r="UXY2426" s="111"/>
      <c r="UXZ2426" s="111"/>
      <c r="UYA2426" s="111"/>
      <c r="UYB2426" s="111"/>
      <c r="UYC2426" s="111"/>
      <c r="UYD2426" s="111"/>
      <c r="UYE2426" s="111"/>
      <c r="UYF2426" s="111"/>
      <c r="UYG2426" s="111"/>
      <c r="UYH2426" s="111"/>
      <c r="UYI2426" s="111"/>
      <c r="UYJ2426" s="111"/>
      <c r="UYK2426" s="111"/>
      <c r="UYL2426" s="111"/>
      <c r="UYM2426" s="111"/>
      <c r="UYN2426" s="111"/>
      <c r="UYO2426" s="111"/>
      <c r="UYP2426" s="111"/>
      <c r="UYQ2426" s="111"/>
      <c r="UYR2426" s="111"/>
      <c r="UYS2426" s="111"/>
      <c r="UYT2426" s="111"/>
      <c r="UYU2426" s="111"/>
      <c r="UYV2426" s="111"/>
      <c r="UYW2426" s="111"/>
      <c r="UYX2426" s="111"/>
      <c r="UYY2426" s="111"/>
      <c r="UYZ2426" s="111"/>
      <c r="UZA2426" s="111"/>
      <c r="UZB2426" s="111"/>
      <c r="UZC2426" s="111"/>
      <c r="UZD2426" s="111"/>
      <c r="UZE2426" s="111"/>
      <c r="UZF2426" s="111"/>
      <c r="UZG2426" s="111"/>
      <c r="UZH2426" s="111"/>
      <c r="UZI2426" s="111"/>
      <c r="UZJ2426" s="111"/>
      <c r="UZK2426" s="111"/>
      <c r="UZL2426" s="111"/>
      <c r="UZM2426" s="111"/>
      <c r="UZN2426" s="111"/>
      <c r="UZO2426" s="111"/>
      <c r="UZP2426" s="111"/>
      <c r="UZQ2426" s="111"/>
      <c r="UZR2426" s="111"/>
      <c r="UZS2426" s="111"/>
      <c r="UZT2426" s="111"/>
      <c r="UZU2426" s="111"/>
      <c r="UZV2426" s="111"/>
      <c r="UZW2426" s="111"/>
      <c r="UZX2426" s="111"/>
      <c r="UZY2426" s="111"/>
      <c r="UZZ2426" s="111"/>
      <c r="VAA2426" s="111"/>
      <c r="VAB2426" s="111"/>
      <c r="VAC2426" s="111"/>
      <c r="VAD2426" s="111"/>
      <c r="VAE2426" s="111"/>
      <c r="VAF2426" s="111"/>
      <c r="VAG2426" s="111"/>
      <c r="VAH2426" s="111"/>
      <c r="VAI2426" s="111"/>
      <c r="VAJ2426" s="111"/>
      <c r="VAK2426" s="111"/>
      <c r="VAL2426" s="111"/>
      <c r="VAM2426" s="111"/>
      <c r="VAN2426" s="111"/>
      <c r="VAO2426" s="111"/>
      <c r="VAP2426" s="111"/>
      <c r="VAQ2426" s="111"/>
      <c r="VAR2426" s="111"/>
      <c r="VAS2426" s="111"/>
      <c r="VAT2426" s="111"/>
      <c r="VAU2426" s="111"/>
      <c r="VAV2426" s="111"/>
      <c r="VAW2426" s="111"/>
      <c r="VAX2426" s="111"/>
      <c r="VAY2426" s="111"/>
      <c r="VAZ2426" s="111"/>
      <c r="VBA2426" s="111"/>
      <c r="VBB2426" s="111"/>
      <c r="VBC2426" s="111"/>
      <c r="VBD2426" s="111"/>
      <c r="VBE2426" s="111"/>
      <c r="VBF2426" s="111"/>
      <c r="VBG2426" s="111"/>
      <c r="VBH2426" s="111"/>
      <c r="VBI2426" s="111"/>
      <c r="VBJ2426" s="111"/>
      <c r="VBK2426" s="111"/>
      <c r="VBL2426" s="111"/>
      <c r="VBM2426" s="111"/>
      <c r="VBN2426" s="111"/>
      <c r="VBO2426" s="111"/>
      <c r="VBP2426" s="111"/>
      <c r="VBQ2426" s="111"/>
      <c r="VBR2426" s="111"/>
      <c r="VBS2426" s="111"/>
      <c r="VBT2426" s="111"/>
      <c r="VBU2426" s="111"/>
      <c r="VBV2426" s="111"/>
      <c r="VBW2426" s="111"/>
      <c r="VBX2426" s="111"/>
      <c r="VBY2426" s="111"/>
      <c r="VBZ2426" s="111"/>
      <c r="VCA2426" s="111"/>
      <c r="VCB2426" s="111"/>
      <c r="VCC2426" s="111"/>
      <c r="VCD2426" s="111"/>
      <c r="VCE2426" s="111"/>
      <c r="VCF2426" s="111"/>
      <c r="VCG2426" s="111"/>
      <c r="VCH2426" s="111"/>
      <c r="VCI2426" s="111"/>
      <c r="VCJ2426" s="111"/>
      <c r="VCK2426" s="111"/>
      <c r="VCL2426" s="111"/>
      <c r="VCM2426" s="111"/>
      <c r="VCN2426" s="111"/>
      <c r="VCO2426" s="111"/>
      <c r="VCP2426" s="111"/>
      <c r="VCQ2426" s="111"/>
      <c r="VCR2426" s="111"/>
      <c r="VCS2426" s="111"/>
      <c r="VCT2426" s="111"/>
      <c r="VCU2426" s="111"/>
      <c r="VCV2426" s="111"/>
      <c r="VCW2426" s="111"/>
      <c r="VCX2426" s="111"/>
      <c r="VCY2426" s="111"/>
      <c r="VCZ2426" s="111"/>
      <c r="VDA2426" s="111"/>
      <c r="VDB2426" s="111"/>
      <c r="VDC2426" s="111"/>
      <c r="VDD2426" s="111"/>
      <c r="VDE2426" s="111"/>
      <c r="VDF2426" s="111"/>
      <c r="VDG2426" s="111"/>
      <c r="VDH2426" s="111"/>
      <c r="VDI2426" s="111"/>
      <c r="VDJ2426" s="111"/>
      <c r="VDK2426" s="111"/>
      <c r="VDL2426" s="111"/>
      <c r="VDM2426" s="111"/>
      <c r="VDN2426" s="111"/>
      <c r="VDO2426" s="111"/>
      <c r="VDP2426" s="111"/>
      <c r="VDQ2426" s="111"/>
      <c r="VDR2426" s="111"/>
      <c r="VDS2426" s="111"/>
      <c r="VDT2426" s="111"/>
      <c r="VDU2426" s="111"/>
      <c r="VDV2426" s="111"/>
      <c r="VDW2426" s="111"/>
      <c r="VDX2426" s="111"/>
      <c r="VDY2426" s="111"/>
      <c r="VDZ2426" s="111"/>
      <c r="VEA2426" s="111"/>
      <c r="VEB2426" s="111"/>
      <c r="VEC2426" s="111"/>
      <c r="VED2426" s="111"/>
      <c r="VEE2426" s="111"/>
      <c r="VEF2426" s="111"/>
      <c r="VEG2426" s="111"/>
      <c r="VEH2426" s="111"/>
      <c r="VEI2426" s="111"/>
      <c r="VEJ2426" s="111"/>
      <c r="VEK2426" s="111"/>
      <c r="VEL2426" s="111"/>
      <c r="VEM2426" s="111"/>
      <c r="VEN2426" s="111"/>
      <c r="VEO2426" s="111"/>
      <c r="VEP2426" s="111"/>
      <c r="VEQ2426" s="111"/>
      <c r="VER2426" s="111"/>
      <c r="VES2426" s="111"/>
      <c r="VET2426" s="111"/>
      <c r="VEU2426" s="111"/>
      <c r="VEV2426" s="111"/>
      <c r="VEW2426" s="111"/>
      <c r="VEX2426" s="111"/>
      <c r="VEY2426" s="111"/>
      <c r="VEZ2426" s="111"/>
      <c r="VFA2426" s="111"/>
      <c r="VFB2426" s="111"/>
      <c r="VFC2426" s="111"/>
      <c r="VFD2426" s="111"/>
      <c r="VFE2426" s="111"/>
      <c r="VFF2426" s="111"/>
      <c r="VFG2426" s="111"/>
      <c r="VFH2426" s="111"/>
      <c r="VFI2426" s="111"/>
      <c r="VFJ2426" s="111"/>
      <c r="VFK2426" s="111"/>
      <c r="VFL2426" s="111"/>
      <c r="VFM2426" s="111"/>
      <c r="VFN2426" s="111"/>
      <c r="VFO2426" s="111"/>
      <c r="VFP2426" s="111"/>
      <c r="VFQ2426" s="111"/>
      <c r="VFR2426" s="111"/>
      <c r="VFS2426" s="111"/>
      <c r="VFT2426" s="111"/>
      <c r="VFU2426" s="111"/>
      <c r="VFV2426" s="111"/>
      <c r="VFW2426" s="111"/>
      <c r="VFX2426" s="111"/>
      <c r="VFY2426" s="111"/>
      <c r="VFZ2426" s="111"/>
      <c r="VGA2426" s="111"/>
      <c r="VGB2426" s="111"/>
      <c r="VGC2426" s="111"/>
      <c r="VGD2426" s="111"/>
      <c r="VGE2426" s="111"/>
      <c r="VGF2426" s="111"/>
      <c r="VGG2426" s="111"/>
      <c r="VGH2426" s="111"/>
      <c r="VGI2426" s="111"/>
      <c r="VGJ2426" s="111"/>
      <c r="VGK2426" s="111"/>
      <c r="VGL2426" s="111"/>
      <c r="VGM2426" s="111"/>
      <c r="VGN2426" s="111"/>
      <c r="VGO2426" s="111"/>
      <c r="VGP2426" s="111"/>
      <c r="VGQ2426" s="111"/>
      <c r="VGR2426" s="111"/>
      <c r="VGS2426" s="111"/>
      <c r="VGT2426" s="111"/>
      <c r="VGU2426" s="111"/>
      <c r="VGV2426" s="111"/>
      <c r="VGW2426" s="111"/>
      <c r="VGX2426" s="111"/>
      <c r="VGY2426" s="111"/>
      <c r="VGZ2426" s="111"/>
      <c r="VHA2426" s="111"/>
      <c r="VHB2426" s="111"/>
      <c r="VHC2426" s="111"/>
      <c r="VHD2426" s="111"/>
      <c r="VHE2426" s="111"/>
      <c r="VHF2426" s="111"/>
      <c r="VHG2426" s="111"/>
      <c r="VHH2426" s="111"/>
      <c r="VHI2426" s="111"/>
      <c r="VHJ2426" s="111"/>
      <c r="VHK2426" s="111"/>
      <c r="VHL2426" s="111"/>
      <c r="VHM2426" s="111"/>
      <c r="VHN2426" s="111"/>
      <c r="VHO2426" s="111"/>
      <c r="VHP2426" s="111"/>
      <c r="VHQ2426" s="111"/>
      <c r="VHR2426" s="111"/>
      <c r="VHS2426" s="111"/>
      <c r="VHT2426" s="111"/>
      <c r="VHU2426" s="111"/>
      <c r="VHV2426" s="111"/>
      <c r="VHW2426" s="111"/>
      <c r="VHX2426" s="111"/>
      <c r="VHY2426" s="111"/>
      <c r="VHZ2426" s="111"/>
      <c r="VIA2426" s="111"/>
      <c r="VIB2426" s="111"/>
      <c r="VIC2426" s="111"/>
      <c r="VID2426" s="111"/>
      <c r="VIE2426" s="111"/>
      <c r="VIF2426" s="111"/>
      <c r="VIG2426" s="111"/>
      <c r="VIH2426" s="111"/>
      <c r="VII2426" s="111"/>
      <c r="VIJ2426" s="111"/>
      <c r="VIK2426" s="111"/>
      <c r="VIL2426" s="111"/>
      <c r="VIM2426" s="111"/>
      <c r="VIN2426" s="111"/>
      <c r="VIO2426" s="111"/>
      <c r="VIP2426" s="111"/>
      <c r="VIQ2426" s="111"/>
      <c r="VIR2426" s="111"/>
      <c r="VIS2426" s="111"/>
      <c r="VIT2426" s="111"/>
      <c r="VIU2426" s="111"/>
      <c r="VIV2426" s="111"/>
      <c r="VIW2426" s="111"/>
      <c r="VIX2426" s="111"/>
      <c r="VIY2426" s="111"/>
      <c r="VIZ2426" s="111"/>
      <c r="VJA2426" s="111"/>
      <c r="VJB2426" s="111"/>
      <c r="VJC2426" s="111"/>
      <c r="VJD2426" s="111"/>
      <c r="VJE2426" s="111"/>
      <c r="VJF2426" s="111"/>
      <c r="VJG2426" s="111"/>
      <c r="VJH2426" s="111"/>
      <c r="VJI2426" s="111"/>
      <c r="VJJ2426" s="111"/>
      <c r="VJK2426" s="111"/>
      <c r="VJL2426" s="111"/>
      <c r="VJM2426" s="111"/>
      <c r="VJN2426" s="111"/>
      <c r="VJO2426" s="111"/>
      <c r="VJP2426" s="111"/>
      <c r="VJQ2426" s="111"/>
      <c r="VJR2426" s="111"/>
      <c r="VJS2426" s="111"/>
      <c r="VJT2426" s="111"/>
      <c r="VJU2426" s="111"/>
      <c r="VJV2426" s="111"/>
      <c r="VJW2426" s="111"/>
      <c r="VJX2426" s="111"/>
      <c r="VJY2426" s="111"/>
      <c r="VJZ2426" s="111"/>
      <c r="VKA2426" s="111"/>
      <c r="VKB2426" s="111"/>
      <c r="VKC2426" s="111"/>
      <c r="VKD2426" s="111"/>
      <c r="VKE2426" s="111"/>
      <c r="VKF2426" s="111"/>
      <c r="VKG2426" s="111"/>
      <c r="VKH2426" s="111"/>
      <c r="VKI2426" s="111"/>
      <c r="VKJ2426" s="111"/>
      <c r="VKK2426" s="111"/>
      <c r="VKL2426" s="111"/>
      <c r="VKM2426" s="111"/>
      <c r="VKN2426" s="111"/>
      <c r="VKO2426" s="111"/>
      <c r="VKP2426" s="111"/>
      <c r="VKQ2426" s="111"/>
      <c r="VKR2426" s="111"/>
      <c r="VKS2426" s="111"/>
      <c r="VKT2426" s="111"/>
      <c r="VKU2426" s="111"/>
      <c r="VKV2426" s="111"/>
      <c r="VKW2426" s="111"/>
      <c r="VKX2426" s="111"/>
      <c r="VKY2426" s="111"/>
      <c r="VKZ2426" s="111"/>
      <c r="VLA2426" s="111"/>
      <c r="VLB2426" s="111"/>
      <c r="VLC2426" s="111"/>
      <c r="VLD2426" s="111"/>
      <c r="VLE2426" s="111"/>
      <c r="VLF2426" s="111"/>
      <c r="VLG2426" s="111"/>
      <c r="VLH2426" s="111"/>
      <c r="VLI2426" s="111"/>
      <c r="VLJ2426" s="111"/>
      <c r="VLK2426" s="111"/>
      <c r="VLL2426" s="111"/>
      <c r="VLM2426" s="111"/>
      <c r="VLN2426" s="111"/>
      <c r="VLO2426" s="111"/>
      <c r="VLP2426" s="111"/>
      <c r="VLQ2426" s="111"/>
      <c r="VLR2426" s="111"/>
      <c r="VLS2426" s="111"/>
      <c r="VLT2426" s="111"/>
      <c r="VLU2426" s="111"/>
      <c r="VLV2426" s="111"/>
      <c r="VLW2426" s="111"/>
      <c r="VLX2426" s="111"/>
      <c r="VLY2426" s="111"/>
      <c r="VLZ2426" s="111"/>
      <c r="VMA2426" s="111"/>
      <c r="VMB2426" s="111"/>
      <c r="VMC2426" s="111"/>
      <c r="VMD2426" s="111"/>
      <c r="VME2426" s="111"/>
      <c r="VMF2426" s="111"/>
      <c r="VMG2426" s="111"/>
      <c r="VMH2426" s="111"/>
      <c r="VMI2426" s="111"/>
      <c r="VMJ2426" s="111"/>
      <c r="VMK2426" s="111"/>
      <c r="VML2426" s="111"/>
      <c r="VMM2426" s="111"/>
      <c r="VMN2426" s="111"/>
      <c r="VMO2426" s="111"/>
      <c r="VMP2426" s="111"/>
      <c r="VMQ2426" s="111"/>
      <c r="VMR2426" s="111"/>
      <c r="VMS2426" s="111"/>
      <c r="VMT2426" s="111"/>
      <c r="VMU2426" s="111"/>
      <c r="VMV2426" s="111"/>
      <c r="VMW2426" s="111"/>
      <c r="VMX2426" s="111"/>
      <c r="VMY2426" s="111"/>
      <c r="VMZ2426" s="111"/>
      <c r="VNA2426" s="111"/>
      <c r="VNB2426" s="111"/>
      <c r="VNC2426" s="111"/>
      <c r="VND2426" s="111"/>
      <c r="VNE2426" s="111"/>
      <c r="VNF2426" s="111"/>
      <c r="VNG2426" s="111"/>
      <c r="VNH2426" s="111"/>
      <c r="VNI2426" s="111"/>
      <c r="VNJ2426" s="111"/>
      <c r="VNK2426" s="111"/>
      <c r="VNL2426" s="111"/>
      <c r="VNM2426" s="111"/>
      <c r="VNN2426" s="111"/>
      <c r="VNO2426" s="111"/>
      <c r="VNP2426" s="111"/>
      <c r="VNQ2426" s="111"/>
      <c r="VNR2426" s="111"/>
      <c r="VNS2426" s="111"/>
      <c r="VNT2426" s="111"/>
      <c r="VNU2426" s="111"/>
      <c r="VNV2426" s="111"/>
      <c r="VNW2426" s="111"/>
      <c r="VNX2426" s="111"/>
      <c r="VNY2426" s="111"/>
      <c r="VNZ2426" s="111"/>
      <c r="VOA2426" s="111"/>
      <c r="VOB2426" s="111"/>
      <c r="VOC2426" s="111"/>
      <c r="VOD2426" s="111"/>
      <c r="VOE2426" s="111"/>
      <c r="VOF2426" s="111"/>
      <c r="VOG2426" s="111"/>
      <c r="VOH2426" s="111"/>
      <c r="VOI2426" s="111"/>
      <c r="VOJ2426" s="111"/>
      <c r="VOK2426" s="111"/>
      <c r="VOL2426" s="111"/>
      <c r="VOM2426" s="111"/>
      <c r="VON2426" s="111"/>
      <c r="VOO2426" s="111"/>
      <c r="VOP2426" s="111"/>
      <c r="VOQ2426" s="111"/>
      <c r="VOR2426" s="111"/>
      <c r="VOS2426" s="111"/>
      <c r="VOT2426" s="111"/>
      <c r="VOU2426" s="111"/>
      <c r="VOV2426" s="111"/>
      <c r="VOW2426" s="111"/>
      <c r="VOX2426" s="111"/>
      <c r="VOY2426" s="111"/>
      <c r="VOZ2426" s="111"/>
      <c r="VPA2426" s="111"/>
      <c r="VPB2426" s="111"/>
      <c r="VPC2426" s="111"/>
      <c r="VPD2426" s="111"/>
      <c r="VPE2426" s="111"/>
      <c r="VPF2426" s="111"/>
      <c r="VPG2426" s="111"/>
      <c r="VPH2426" s="111"/>
      <c r="VPI2426" s="111"/>
      <c r="VPJ2426" s="111"/>
      <c r="VPK2426" s="111"/>
      <c r="VPL2426" s="111"/>
      <c r="VPM2426" s="111"/>
      <c r="VPN2426" s="111"/>
      <c r="VPO2426" s="111"/>
      <c r="VPP2426" s="111"/>
      <c r="VPQ2426" s="111"/>
      <c r="VPR2426" s="111"/>
      <c r="VPS2426" s="111"/>
      <c r="VPT2426" s="111"/>
      <c r="VPU2426" s="111"/>
      <c r="VPV2426" s="111"/>
      <c r="VPW2426" s="111"/>
      <c r="VPX2426" s="111"/>
      <c r="VPY2426" s="111"/>
      <c r="VPZ2426" s="111"/>
      <c r="VQA2426" s="111"/>
      <c r="VQB2426" s="111"/>
      <c r="VQC2426" s="111"/>
      <c r="VQD2426" s="111"/>
      <c r="VQE2426" s="111"/>
      <c r="VQF2426" s="111"/>
      <c r="VQG2426" s="111"/>
      <c r="VQH2426" s="111"/>
      <c r="VQI2426" s="111"/>
      <c r="VQJ2426" s="111"/>
      <c r="VQK2426" s="111"/>
      <c r="VQL2426" s="111"/>
      <c r="VQM2426" s="111"/>
      <c r="VQN2426" s="111"/>
      <c r="VQO2426" s="111"/>
      <c r="VQP2426" s="111"/>
      <c r="VQQ2426" s="111"/>
      <c r="VQR2426" s="111"/>
      <c r="VQS2426" s="111"/>
      <c r="VQT2426" s="111"/>
      <c r="VQU2426" s="111"/>
      <c r="VQV2426" s="111"/>
      <c r="VQW2426" s="111"/>
      <c r="VQX2426" s="111"/>
      <c r="VQY2426" s="111"/>
      <c r="VQZ2426" s="111"/>
      <c r="VRA2426" s="111"/>
      <c r="VRB2426" s="111"/>
      <c r="VRC2426" s="111"/>
      <c r="VRD2426" s="111"/>
      <c r="VRE2426" s="111"/>
      <c r="VRF2426" s="111"/>
      <c r="VRG2426" s="111"/>
      <c r="VRH2426" s="111"/>
      <c r="VRI2426" s="111"/>
      <c r="VRJ2426" s="111"/>
      <c r="VRK2426" s="111"/>
      <c r="VRL2426" s="111"/>
      <c r="VRM2426" s="111"/>
      <c r="VRN2426" s="111"/>
      <c r="VRO2426" s="111"/>
      <c r="VRP2426" s="111"/>
      <c r="VRQ2426" s="111"/>
      <c r="VRR2426" s="111"/>
      <c r="VRS2426" s="111"/>
      <c r="VRT2426" s="111"/>
      <c r="VRU2426" s="111"/>
      <c r="VRV2426" s="111"/>
      <c r="VRW2426" s="111"/>
      <c r="VRX2426" s="111"/>
      <c r="VRY2426" s="111"/>
      <c r="VRZ2426" s="111"/>
      <c r="VSA2426" s="111"/>
      <c r="VSB2426" s="111"/>
      <c r="VSC2426" s="111"/>
      <c r="VSD2426" s="111"/>
      <c r="VSE2426" s="111"/>
      <c r="VSF2426" s="111"/>
      <c r="VSG2426" s="111"/>
      <c r="VSH2426" s="111"/>
      <c r="VSI2426" s="111"/>
      <c r="VSJ2426" s="111"/>
      <c r="VSK2426" s="111"/>
      <c r="VSL2426" s="111"/>
      <c r="VSM2426" s="111"/>
      <c r="VSN2426" s="111"/>
      <c r="VSO2426" s="111"/>
      <c r="VSP2426" s="111"/>
      <c r="VSQ2426" s="111"/>
      <c r="VSR2426" s="111"/>
      <c r="VSS2426" s="111"/>
      <c r="VST2426" s="111"/>
      <c r="VSU2426" s="111"/>
      <c r="VSV2426" s="111"/>
      <c r="VSW2426" s="111"/>
      <c r="VSX2426" s="111"/>
      <c r="VSY2426" s="111"/>
      <c r="VSZ2426" s="111"/>
      <c r="VTA2426" s="111"/>
      <c r="VTB2426" s="111"/>
      <c r="VTC2426" s="111"/>
      <c r="VTD2426" s="111"/>
      <c r="VTE2426" s="111"/>
      <c r="VTF2426" s="111"/>
      <c r="VTG2426" s="111"/>
      <c r="VTH2426" s="111"/>
      <c r="VTI2426" s="111"/>
      <c r="VTJ2426" s="111"/>
      <c r="VTK2426" s="111"/>
      <c r="VTL2426" s="111"/>
      <c r="VTM2426" s="111"/>
      <c r="VTN2426" s="111"/>
      <c r="VTO2426" s="111"/>
      <c r="VTP2426" s="111"/>
      <c r="VTQ2426" s="111"/>
      <c r="VTR2426" s="111"/>
      <c r="VTS2426" s="111"/>
      <c r="VTT2426" s="111"/>
      <c r="VTU2426" s="111"/>
      <c r="VTV2426" s="111"/>
      <c r="VTW2426" s="111"/>
      <c r="VTX2426" s="111"/>
      <c r="VTY2426" s="111"/>
      <c r="VTZ2426" s="111"/>
      <c r="VUA2426" s="111"/>
      <c r="VUB2426" s="111"/>
      <c r="VUC2426" s="111"/>
      <c r="VUD2426" s="111"/>
      <c r="VUE2426" s="111"/>
      <c r="VUF2426" s="111"/>
      <c r="VUG2426" s="111"/>
      <c r="VUH2426" s="111"/>
      <c r="VUI2426" s="111"/>
      <c r="VUJ2426" s="111"/>
      <c r="VUK2426" s="111"/>
      <c r="VUL2426" s="111"/>
      <c r="VUM2426" s="111"/>
      <c r="VUN2426" s="111"/>
      <c r="VUO2426" s="111"/>
      <c r="VUP2426" s="111"/>
      <c r="VUQ2426" s="111"/>
      <c r="VUR2426" s="111"/>
      <c r="VUS2426" s="111"/>
      <c r="VUT2426" s="111"/>
      <c r="VUU2426" s="111"/>
      <c r="VUV2426" s="111"/>
      <c r="VUW2426" s="111"/>
      <c r="VUX2426" s="111"/>
      <c r="VUY2426" s="111"/>
      <c r="VUZ2426" s="111"/>
      <c r="VVA2426" s="111"/>
      <c r="VVB2426" s="111"/>
      <c r="VVC2426" s="111"/>
      <c r="VVD2426" s="111"/>
      <c r="VVE2426" s="111"/>
      <c r="VVF2426" s="111"/>
      <c r="VVG2426" s="111"/>
      <c r="VVH2426" s="111"/>
      <c r="VVI2426" s="111"/>
      <c r="VVJ2426" s="111"/>
      <c r="VVK2426" s="111"/>
      <c r="VVL2426" s="111"/>
      <c r="VVM2426" s="111"/>
      <c r="VVN2426" s="111"/>
      <c r="VVO2426" s="111"/>
      <c r="VVP2426" s="111"/>
      <c r="VVQ2426" s="111"/>
      <c r="VVR2426" s="111"/>
      <c r="VVS2426" s="111"/>
      <c r="VVT2426" s="111"/>
      <c r="VVU2426" s="111"/>
      <c r="VVV2426" s="111"/>
      <c r="VVW2426" s="111"/>
      <c r="VVX2426" s="111"/>
      <c r="VVY2426" s="111"/>
      <c r="VVZ2426" s="111"/>
      <c r="VWA2426" s="111"/>
      <c r="VWB2426" s="111"/>
      <c r="VWC2426" s="111"/>
      <c r="VWD2426" s="111"/>
      <c r="VWE2426" s="111"/>
      <c r="VWF2426" s="111"/>
      <c r="VWG2426" s="111"/>
      <c r="VWH2426" s="111"/>
      <c r="VWI2426" s="111"/>
      <c r="VWJ2426" s="111"/>
      <c r="VWK2426" s="111"/>
      <c r="VWL2426" s="111"/>
      <c r="VWM2426" s="111"/>
      <c r="VWN2426" s="111"/>
      <c r="VWO2426" s="111"/>
      <c r="VWP2426" s="111"/>
      <c r="VWQ2426" s="111"/>
      <c r="VWR2426" s="111"/>
      <c r="VWS2426" s="111"/>
      <c r="VWT2426" s="111"/>
      <c r="VWU2426" s="111"/>
      <c r="VWV2426" s="111"/>
      <c r="VWW2426" s="111"/>
      <c r="VWX2426" s="111"/>
      <c r="VWY2426" s="111"/>
      <c r="VWZ2426" s="111"/>
      <c r="VXA2426" s="111"/>
      <c r="VXB2426" s="111"/>
      <c r="VXC2426" s="111"/>
      <c r="VXD2426" s="111"/>
      <c r="VXE2426" s="111"/>
      <c r="VXF2426" s="111"/>
      <c r="VXG2426" s="111"/>
      <c r="VXH2426" s="111"/>
      <c r="VXI2426" s="111"/>
      <c r="VXJ2426" s="111"/>
      <c r="VXK2426" s="111"/>
      <c r="VXL2426" s="111"/>
      <c r="VXM2426" s="111"/>
      <c r="VXN2426" s="111"/>
      <c r="VXO2426" s="111"/>
      <c r="VXP2426" s="111"/>
      <c r="VXQ2426" s="111"/>
      <c r="VXR2426" s="111"/>
      <c r="VXS2426" s="111"/>
      <c r="VXT2426" s="111"/>
      <c r="VXU2426" s="111"/>
      <c r="VXV2426" s="111"/>
      <c r="VXW2426" s="111"/>
      <c r="VXX2426" s="111"/>
      <c r="VXY2426" s="111"/>
      <c r="VXZ2426" s="111"/>
      <c r="VYA2426" s="111"/>
      <c r="VYB2426" s="111"/>
      <c r="VYC2426" s="111"/>
      <c r="VYD2426" s="111"/>
      <c r="VYE2426" s="111"/>
      <c r="VYF2426" s="111"/>
      <c r="VYG2426" s="111"/>
      <c r="VYH2426" s="111"/>
      <c r="VYI2426" s="111"/>
      <c r="VYJ2426" s="111"/>
      <c r="VYK2426" s="111"/>
      <c r="VYL2426" s="111"/>
      <c r="VYM2426" s="111"/>
      <c r="VYN2426" s="111"/>
      <c r="VYO2426" s="111"/>
      <c r="VYP2426" s="111"/>
      <c r="VYQ2426" s="111"/>
      <c r="VYR2426" s="111"/>
      <c r="VYS2426" s="111"/>
      <c r="VYT2426" s="111"/>
      <c r="VYU2426" s="111"/>
      <c r="VYV2426" s="111"/>
      <c r="VYW2426" s="111"/>
      <c r="VYX2426" s="111"/>
      <c r="VYY2426" s="111"/>
      <c r="VYZ2426" s="111"/>
      <c r="VZA2426" s="111"/>
      <c r="VZB2426" s="111"/>
      <c r="VZC2426" s="111"/>
      <c r="VZD2426" s="111"/>
      <c r="VZE2426" s="111"/>
      <c r="VZF2426" s="111"/>
      <c r="VZG2426" s="111"/>
      <c r="VZH2426" s="111"/>
      <c r="VZI2426" s="111"/>
      <c r="VZJ2426" s="111"/>
      <c r="VZK2426" s="111"/>
      <c r="VZL2426" s="111"/>
      <c r="VZM2426" s="111"/>
      <c r="VZN2426" s="111"/>
      <c r="VZO2426" s="111"/>
      <c r="VZP2426" s="111"/>
      <c r="VZQ2426" s="111"/>
      <c r="VZR2426" s="111"/>
      <c r="VZS2426" s="111"/>
      <c r="VZT2426" s="111"/>
      <c r="VZU2426" s="111"/>
      <c r="VZV2426" s="111"/>
      <c r="VZW2426" s="111"/>
      <c r="VZX2426" s="111"/>
      <c r="VZY2426" s="111"/>
      <c r="VZZ2426" s="111"/>
      <c r="WAA2426" s="111"/>
      <c r="WAB2426" s="111"/>
      <c r="WAC2426" s="111"/>
      <c r="WAD2426" s="111"/>
      <c r="WAE2426" s="111"/>
      <c r="WAF2426" s="111"/>
      <c r="WAG2426" s="111"/>
      <c r="WAH2426" s="111"/>
      <c r="WAI2426" s="111"/>
      <c r="WAJ2426" s="111"/>
      <c r="WAK2426" s="111"/>
      <c r="WAL2426" s="111"/>
      <c r="WAM2426" s="111"/>
      <c r="WAN2426" s="111"/>
      <c r="WAO2426" s="111"/>
      <c r="WAP2426" s="111"/>
      <c r="WAQ2426" s="111"/>
      <c r="WAR2426" s="111"/>
      <c r="WAS2426" s="111"/>
      <c r="WAT2426" s="111"/>
      <c r="WAU2426" s="111"/>
      <c r="WAV2426" s="111"/>
      <c r="WAW2426" s="111"/>
      <c r="WAX2426" s="111"/>
      <c r="WAY2426" s="111"/>
      <c r="WAZ2426" s="111"/>
      <c r="WBA2426" s="111"/>
      <c r="WBB2426" s="111"/>
      <c r="WBC2426" s="111"/>
      <c r="WBD2426" s="111"/>
      <c r="WBE2426" s="111"/>
      <c r="WBF2426" s="111"/>
      <c r="WBG2426" s="111"/>
      <c r="WBH2426" s="111"/>
      <c r="WBI2426" s="111"/>
      <c r="WBJ2426" s="111"/>
      <c r="WBK2426" s="111"/>
      <c r="WBL2426" s="111"/>
      <c r="WBM2426" s="111"/>
      <c r="WBN2426" s="111"/>
      <c r="WBO2426" s="111"/>
      <c r="WBP2426" s="111"/>
      <c r="WBQ2426" s="111"/>
      <c r="WBR2426" s="111"/>
      <c r="WBS2426" s="111"/>
      <c r="WBT2426" s="111"/>
      <c r="WBU2426" s="111"/>
      <c r="WBV2426" s="111"/>
      <c r="WBW2426" s="111"/>
      <c r="WBX2426" s="111"/>
      <c r="WBY2426" s="111"/>
      <c r="WBZ2426" s="111"/>
      <c r="WCA2426" s="111"/>
      <c r="WCB2426" s="111"/>
      <c r="WCC2426" s="111"/>
      <c r="WCD2426" s="111"/>
      <c r="WCE2426" s="111"/>
      <c r="WCF2426" s="111"/>
      <c r="WCG2426" s="111"/>
      <c r="WCH2426" s="111"/>
      <c r="WCI2426" s="111"/>
      <c r="WCJ2426" s="111"/>
      <c r="WCK2426" s="111"/>
      <c r="WCL2426" s="111"/>
      <c r="WCM2426" s="111"/>
      <c r="WCN2426" s="111"/>
      <c r="WCO2426" s="111"/>
      <c r="WCP2426" s="111"/>
      <c r="WCQ2426" s="111"/>
      <c r="WCR2426" s="111"/>
      <c r="WCS2426" s="111"/>
      <c r="WCT2426" s="111"/>
      <c r="WCU2426" s="111"/>
      <c r="WCV2426" s="111"/>
      <c r="WCW2426" s="111"/>
      <c r="WCX2426" s="111"/>
      <c r="WCY2426" s="111"/>
      <c r="WCZ2426" s="111"/>
      <c r="WDA2426" s="111"/>
      <c r="WDB2426" s="111"/>
      <c r="WDC2426" s="111"/>
      <c r="WDD2426" s="111"/>
      <c r="WDE2426" s="111"/>
      <c r="WDF2426" s="111"/>
      <c r="WDG2426" s="111"/>
      <c r="WDH2426" s="111"/>
      <c r="WDI2426" s="111"/>
      <c r="WDJ2426" s="111"/>
      <c r="WDK2426" s="111"/>
      <c r="WDL2426" s="111"/>
      <c r="WDM2426" s="111"/>
      <c r="WDN2426" s="111"/>
      <c r="WDO2426" s="111"/>
      <c r="WDP2426" s="111"/>
      <c r="WDQ2426" s="111"/>
      <c r="WDR2426" s="111"/>
      <c r="WDS2426" s="111"/>
      <c r="WDT2426" s="111"/>
      <c r="WDU2426" s="111"/>
      <c r="WDV2426" s="111"/>
      <c r="WDW2426" s="111"/>
      <c r="WDX2426" s="111"/>
      <c r="WDY2426" s="111"/>
      <c r="WDZ2426" s="111"/>
      <c r="WEA2426" s="111"/>
      <c r="WEB2426" s="111"/>
      <c r="WEC2426" s="111"/>
      <c r="WED2426" s="111"/>
      <c r="WEE2426" s="111"/>
      <c r="WEF2426" s="111"/>
      <c r="WEG2426" s="111"/>
      <c r="WEH2426" s="111"/>
      <c r="WEI2426" s="111"/>
      <c r="WEJ2426" s="111"/>
      <c r="WEK2426" s="111"/>
      <c r="WEL2426" s="111"/>
      <c r="WEM2426" s="111"/>
      <c r="WEN2426" s="111"/>
      <c r="WEO2426" s="111"/>
      <c r="WEP2426" s="111"/>
      <c r="WEQ2426" s="111"/>
      <c r="WER2426" s="111"/>
      <c r="WES2426" s="111"/>
      <c r="WET2426" s="111"/>
      <c r="WEU2426" s="111"/>
      <c r="WEV2426" s="111"/>
      <c r="WEW2426" s="111"/>
      <c r="WEX2426" s="111"/>
      <c r="WEY2426" s="111"/>
      <c r="WEZ2426" s="111"/>
      <c r="WFA2426" s="111"/>
      <c r="WFB2426" s="111"/>
      <c r="WFC2426" s="111"/>
      <c r="WFD2426" s="111"/>
      <c r="WFE2426" s="111"/>
      <c r="WFF2426" s="111"/>
      <c r="WFG2426" s="111"/>
      <c r="WFH2426" s="111"/>
      <c r="WFI2426" s="111"/>
      <c r="WFJ2426" s="111"/>
      <c r="WFK2426" s="111"/>
      <c r="WFL2426" s="111"/>
      <c r="WFM2426" s="111"/>
      <c r="WFN2426" s="111"/>
      <c r="WFO2426" s="111"/>
      <c r="WFP2426" s="111"/>
      <c r="WFQ2426" s="111"/>
      <c r="WFR2426" s="111"/>
      <c r="WFS2426" s="111"/>
      <c r="WFT2426" s="111"/>
      <c r="WFU2426" s="111"/>
      <c r="WFV2426" s="111"/>
      <c r="WFW2426" s="111"/>
      <c r="WFX2426" s="111"/>
      <c r="WFY2426" s="111"/>
      <c r="WFZ2426" s="111"/>
      <c r="WGA2426" s="111"/>
      <c r="WGB2426" s="111"/>
      <c r="WGC2426" s="111"/>
      <c r="WGD2426" s="111"/>
      <c r="WGE2426" s="111"/>
      <c r="WGF2426" s="111"/>
      <c r="WGG2426" s="111"/>
      <c r="WGH2426" s="111"/>
      <c r="WGI2426" s="111"/>
      <c r="WGJ2426" s="111"/>
      <c r="WGK2426" s="111"/>
      <c r="WGL2426" s="111"/>
      <c r="WGM2426" s="111"/>
      <c r="WGN2426" s="111"/>
      <c r="WGO2426" s="111"/>
      <c r="WGP2426" s="111"/>
      <c r="WGQ2426" s="111"/>
      <c r="WGR2426" s="111"/>
      <c r="WGS2426" s="111"/>
      <c r="WGT2426" s="111"/>
      <c r="WGU2426" s="111"/>
      <c r="WGV2426" s="111"/>
      <c r="WGW2426" s="111"/>
      <c r="WGX2426" s="111"/>
      <c r="WGY2426" s="111"/>
      <c r="WGZ2426" s="111"/>
      <c r="WHA2426" s="111"/>
      <c r="WHB2426" s="111"/>
      <c r="WHC2426" s="111"/>
      <c r="WHD2426" s="111"/>
      <c r="WHE2426" s="111"/>
      <c r="WHF2426" s="111"/>
      <c r="WHG2426" s="111"/>
      <c r="WHH2426" s="111"/>
      <c r="WHI2426" s="111"/>
      <c r="WHJ2426" s="111"/>
      <c r="WHK2426" s="111"/>
      <c r="WHL2426" s="111"/>
      <c r="WHM2426" s="111"/>
      <c r="WHN2426" s="111"/>
      <c r="WHO2426" s="111"/>
      <c r="WHP2426" s="111"/>
      <c r="WHQ2426" s="111"/>
      <c r="WHR2426" s="111"/>
      <c r="WHS2426" s="111"/>
      <c r="WHT2426" s="111"/>
      <c r="WHU2426" s="111"/>
      <c r="WHV2426" s="111"/>
      <c r="WHW2426" s="111"/>
      <c r="WHX2426" s="111"/>
      <c r="WHY2426" s="111"/>
      <c r="WHZ2426" s="111"/>
      <c r="WIA2426" s="111"/>
      <c r="WIB2426" s="111"/>
      <c r="WIC2426" s="111"/>
      <c r="WID2426" s="111"/>
      <c r="WIE2426" s="111"/>
      <c r="WIF2426" s="111"/>
      <c r="WIG2426" s="111"/>
      <c r="WIH2426" s="111"/>
      <c r="WII2426" s="111"/>
      <c r="WIJ2426" s="111"/>
      <c r="WIK2426" s="111"/>
      <c r="WIL2426" s="111"/>
      <c r="WIM2426" s="111"/>
      <c r="WIN2426" s="111"/>
      <c r="WIO2426" s="111"/>
      <c r="WIP2426" s="111"/>
      <c r="WIQ2426" s="111"/>
      <c r="WIR2426" s="111"/>
      <c r="WIS2426" s="111"/>
      <c r="WIT2426" s="111"/>
      <c r="WIU2426" s="111"/>
      <c r="WIV2426" s="111"/>
      <c r="WIW2426" s="111"/>
      <c r="WIX2426" s="111"/>
      <c r="WIY2426" s="111"/>
      <c r="WIZ2426" s="111"/>
      <c r="WJA2426" s="111"/>
      <c r="WJB2426" s="111"/>
      <c r="WJC2426" s="111"/>
      <c r="WJD2426" s="111"/>
      <c r="WJE2426" s="111"/>
      <c r="WJF2426" s="111"/>
      <c r="WJG2426" s="111"/>
      <c r="WJH2426" s="111"/>
      <c r="WJI2426" s="111"/>
      <c r="WJJ2426" s="111"/>
      <c r="WJK2426" s="111"/>
      <c r="WJL2426" s="111"/>
      <c r="WJM2426" s="111"/>
      <c r="WJN2426" s="111"/>
      <c r="WJO2426" s="111"/>
      <c r="WJP2426" s="111"/>
      <c r="WJQ2426" s="111"/>
      <c r="WJR2426" s="111"/>
      <c r="WJS2426" s="111"/>
      <c r="WJT2426" s="111"/>
      <c r="WJU2426" s="111"/>
      <c r="WJV2426" s="111"/>
      <c r="WJW2426" s="111"/>
      <c r="WJX2426" s="111"/>
      <c r="WJY2426" s="111"/>
      <c r="WJZ2426" s="111"/>
      <c r="WKA2426" s="111"/>
      <c r="WKB2426" s="111"/>
      <c r="WKC2426" s="111"/>
      <c r="WKD2426" s="111"/>
      <c r="WKE2426" s="111"/>
      <c r="WKF2426" s="111"/>
      <c r="WKG2426" s="111"/>
      <c r="WKH2426" s="111"/>
      <c r="WKI2426" s="111"/>
      <c r="WKJ2426" s="111"/>
      <c r="WKK2426" s="111"/>
      <c r="WKL2426" s="111"/>
      <c r="WKM2426" s="111"/>
      <c r="WKN2426" s="111"/>
      <c r="WKO2426" s="111"/>
      <c r="WKP2426" s="111"/>
      <c r="WKQ2426" s="111"/>
      <c r="WKR2426" s="111"/>
      <c r="WKS2426" s="111"/>
      <c r="WKT2426" s="111"/>
      <c r="WKU2426" s="111"/>
      <c r="WKV2426" s="111"/>
      <c r="WKW2426" s="111"/>
      <c r="WKX2426" s="111"/>
      <c r="WKY2426" s="111"/>
      <c r="WKZ2426" s="111"/>
      <c r="WLA2426" s="111"/>
      <c r="WLB2426" s="111"/>
      <c r="WLC2426" s="111"/>
      <c r="WLD2426" s="111"/>
      <c r="WLE2426" s="111"/>
      <c r="WLF2426" s="111"/>
      <c r="WLG2426" s="111"/>
      <c r="WLH2426" s="111"/>
      <c r="WLI2426" s="111"/>
      <c r="WLJ2426" s="111"/>
      <c r="WLK2426" s="111"/>
      <c r="WLL2426" s="111"/>
      <c r="WLM2426" s="111"/>
      <c r="WLN2426" s="111"/>
      <c r="WLO2426" s="111"/>
      <c r="WLP2426" s="111"/>
      <c r="WLQ2426" s="111"/>
      <c r="WLR2426" s="111"/>
      <c r="WLS2426" s="111"/>
      <c r="WLT2426" s="111"/>
      <c r="WLU2426" s="111"/>
      <c r="WLV2426" s="111"/>
      <c r="WLW2426" s="111"/>
      <c r="WLX2426" s="111"/>
      <c r="WLY2426" s="111"/>
      <c r="WLZ2426" s="111"/>
      <c r="WMA2426" s="111"/>
      <c r="WMB2426" s="111"/>
      <c r="WMC2426" s="111"/>
      <c r="WMD2426" s="111"/>
      <c r="WME2426" s="111"/>
      <c r="WMF2426" s="111"/>
      <c r="WMG2426" s="111"/>
      <c r="WMH2426" s="111"/>
      <c r="WMI2426" s="111"/>
      <c r="WMJ2426" s="111"/>
      <c r="WMK2426" s="111"/>
      <c r="WML2426" s="111"/>
      <c r="WMM2426" s="111"/>
      <c r="WMN2426" s="111"/>
      <c r="WMO2426" s="111"/>
      <c r="WMP2426" s="111"/>
      <c r="WMQ2426" s="111"/>
      <c r="WMR2426" s="111"/>
      <c r="WMS2426" s="111"/>
      <c r="WMT2426" s="111"/>
      <c r="WMU2426" s="111"/>
      <c r="WMV2426" s="111"/>
      <c r="WMW2426" s="111"/>
      <c r="WMX2426" s="111"/>
      <c r="WMY2426" s="111"/>
      <c r="WMZ2426" s="111"/>
      <c r="WNA2426" s="111"/>
      <c r="WNB2426" s="111"/>
      <c r="WNC2426" s="111"/>
      <c r="WND2426" s="111"/>
      <c r="WNE2426" s="111"/>
      <c r="WNF2426" s="111"/>
      <c r="WNG2426" s="111"/>
      <c r="WNH2426" s="111"/>
      <c r="WNI2426" s="111"/>
      <c r="WNJ2426" s="111"/>
      <c r="WNK2426" s="111"/>
      <c r="WNL2426" s="111"/>
      <c r="WNM2426" s="111"/>
      <c r="WNN2426" s="111"/>
      <c r="WNO2426" s="111"/>
      <c r="WNP2426" s="111"/>
      <c r="WNQ2426" s="111"/>
      <c r="WNR2426" s="111"/>
      <c r="WNS2426" s="111"/>
      <c r="WNT2426" s="111"/>
      <c r="WNU2426" s="111"/>
      <c r="WNV2426" s="111"/>
      <c r="WNW2426" s="111"/>
      <c r="WNX2426" s="111"/>
      <c r="WNY2426" s="111"/>
      <c r="WNZ2426" s="111"/>
      <c r="WOA2426" s="111"/>
      <c r="WOB2426" s="111"/>
      <c r="WOC2426" s="111"/>
      <c r="WOD2426" s="111"/>
      <c r="WOE2426" s="111"/>
      <c r="WOF2426" s="111"/>
      <c r="WOG2426" s="111"/>
      <c r="WOH2426" s="111"/>
      <c r="WOI2426" s="111"/>
      <c r="WOJ2426" s="111"/>
      <c r="WOK2426" s="111"/>
      <c r="WOL2426" s="111"/>
      <c r="WOM2426" s="111"/>
      <c r="WON2426" s="111"/>
      <c r="WOO2426" s="111"/>
      <c r="WOP2426" s="111"/>
      <c r="WOQ2426" s="111"/>
      <c r="WOR2426" s="111"/>
      <c r="WOS2426" s="111"/>
      <c r="WOT2426" s="111"/>
      <c r="WOU2426" s="111"/>
      <c r="WOV2426" s="111"/>
      <c r="WOW2426" s="111"/>
      <c r="WOX2426" s="111"/>
      <c r="WOY2426" s="111"/>
      <c r="WOZ2426" s="111"/>
      <c r="WPA2426" s="111"/>
      <c r="WPB2426" s="111"/>
      <c r="WPC2426" s="111"/>
      <c r="WPD2426" s="111"/>
      <c r="WPE2426" s="111"/>
      <c r="WPF2426" s="111"/>
      <c r="WPG2426" s="111"/>
      <c r="WPH2426" s="111"/>
      <c r="WPI2426" s="111"/>
      <c r="WPJ2426" s="111"/>
      <c r="WPK2426" s="111"/>
      <c r="WPL2426" s="111"/>
      <c r="WPM2426" s="111"/>
      <c r="WPN2426" s="111"/>
      <c r="WPO2426" s="111"/>
      <c r="WPP2426" s="111"/>
      <c r="WPQ2426" s="111"/>
      <c r="WPR2426" s="111"/>
      <c r="WPS2426" s="111"/>
      <c r="WPT2426" s="111"/>
      <c r="WPU2426" s="111"/>
      <c r="WPV2426" s="111"/>
      <c r="WPW2426" s="111"/>
      <c r="WPX2426" s="111"/>
      <c r="WPY2426" s="111"/>
      <c r="WPZ2426" s="111"/>
      <c r="WQA2426" s="111"/>
      <c r="WQB2426" s="111"/>
      <c r="WQC2426" s="111"/>
      <c r="WQD2426" s="111"/>
      <c r="WQE2426" s="111"/>
      <c r="WQF2426" s="111"/>
      <c r="WQG2426" s="111"/>
      <c r="WQH2426" s="111"/>
      <c r="WQI2426" s="111"/>
      <c r="WQJ2426" s="111"/>
      <c r="WQK2426" s="111"/>
      <c r="WQL2426" s="111"/>
      <c r="WQM2426" s="111"/>
      <c r="WQN2426" s="111"/>
      <c r="WQO2426" s="111"/>
      <c r="WQP2426" s="111"/>
      <c r="WQQ2426" s="111"/>
      <c r="WQR2426" s="111"/>
      <c r="WQS2426" s="111"/>
      <c r="WQT2426" s="111"/>
      <c r="WQU2426" s="111"/>
      <c r="WQV2426" s="111"/>
      <c r="WQW2426" s="111"/>
      <c r="WQX2426" s="111"/>
      <c r="WQY2426" s="111"/>
      <c r="WQZ2426" s="111"/>
      <c r="WRA2426" s="111"/>
      <c r="WRB2426" s="111"/>
      <c r="WRC2426" s="111"/>
      <c r="WRD2426" s="111"/>
      <c r="WRE2426" s="111"/>
      <c r="WRF2426" s="111"/>
      <c r="WRG2426" s="111"/>
      <c r="WRH2426" s="111"/>
      <c r="WRI2426" s="111"/>
      <c r="WRJ2426" s="111"/>
      <c r="WRK2426" s="111"/>
      <c r="WRL2426" s="111"/>
      <c r="WRM2426" s="111"/>
      <c r="WRN2426" s="111"/>
      <c r="WRO2426" s="111"/>
      <c r="WRP2426" s="111"/>
      <c r="WRQ2426" s="111"/>
      <c r="WRR2426" s="111"/>
      <c r="WRS2426" s="111"/>
      <c r="WRT2426" s="111"/>
      <c r="WRU2426" s="111"/>
      <c r="WRV2426" s="111"/>
      <c r="WRW2426" s="111"/>
      <c r="WRX2426" s="111"/>
      <c r="WRY2426" s="111"/>
      <c r="WRZ2426" s="111"/>
      <c r="WSA2426" s="111"/>
      <c r="WSB2426" s="111"/>
      <c r="WSC2426" s="111"/>
      <c r="WSD2426" s="111"/>
      <c r="WSE2426" s="111"/>
      <c r="WSF2426" s="111"/>
      <c r="WSG2426" s="111"/>
      <c r="WSH2426" s="111"/>
      <c r="WSI2426" s="111"/>
      <c r="WSJ2426" s="111"/>
      <c r="WSK2426" s="111"/>
      <c r="WSL2426" s="111"/>
      <c r="WSM2426" s="111"/>
      <c r="WSN2426" s="111"/>
      <c r="WSO2426" s="111"/>
      <c r="WSP2426" s="111"/>
      <c r="WSQ2426" s="111"/>
      <c r="WSR2426" s="111"/>
      <c r="WSS2426" s="111"/>
      <c r="WST2426" s="111"/>
      <c r="WSU2426" s="111"/>
      <c r="WSV2426" s="111"/>
      <c r="WSW2426" s="111"/>
      <c r="WSX2426" s="111"/>
      <c r="WSY2426" s="111"/>
      <c r="WSZ2426" s="111"/>
      <c r="WTA2426" s="111"/>
      <c r="WTB2426" s="111"/>
      <c r="WTC2426" s="111"/>
      <c r="WTD2426" s="111"/>
      <c r="WTE2426" s="111"/>
      <c r="WTF2426" s="111"/>
      <c r="WTG2426" s="111"/>
      <c r="WTH2426" s="111"/>
      <c r="WTI2426" s="111"/>
      <c r="WTJ2426" s="111"/>
      <c r="WTK2426" s="111"/>
      <c r="WTL2426" s="111"/>
      <c r="WTM2426" s="111"/>
      <c r="WTN2426" s="111"/>
      <c r="WTO2426" s="111"/>
      <c r="WTP2426" s="111"/>
      <c r="WTQ2426" s="111"/>
      <c r="WTR2426" s="111"/>
      <c r="WTS2426" s="111"/>
      <c r="WTT2426" s="111"/>
      <c r="WTU2426" s="111"/>
      <c r="WTV2426" s="111"/>
      <c r="WTW2426" s="111"/>
      <c r="WTX2426" s="111"/>
      <c r="WTY2426" s="111"/>
      <c r="WTZ2426" s="111"/>
      <c r="WUA2426" s="111"/>
      <c r="WUB2426" s="111"/>
      <c r="WUC2426" s="111"/>
      <c r="WUD2426" s="111"/>
      <c r="WUE2426" s="111"/>
      <c r="WUF2426" s="111"/>
      <c r="WUG2426" s="111"/>
      <c r="WUH2426" s="111"/>
      <c r="WUI2426" s="111"/>
      <c r="WUJ2426" s="111"/>
      <c r="WUK2426" s="111"/>
      <c r="WUL2426" s="111"/>
      <c r="WUM2426" s="111"/>
      <c r="WUN2426" s="111"/>
      <c r="WUO2426" s="111"/>
      <c r="WUP2426" s="111"/>
      <c r="WUQ2426" s="111"/>
      <c r="WUR2426" s="111"/>
      <c r="WUS2426" s="111"/>
      <c r="WUT2426" s="111"/>
      <c r="WUU2426" s="111"/>
      <c r="WUV2426" s="111"/>
      <c r="WUW2426" s="111"/>
      <c r="WUX2426" s="111"/>
      <c r="WUY2426" s="111"/>
      <c r="WUZ2426" s="111"/>
      <c r="WVA2426" s="111"/>
      <c r="WVB2426" s="111"/>
      <c r="WVC2426" s="111"/>
      <c r="WVD2426" s="111"/>
      <c r="WVE2426" s="111"/>
      <c r="WVF2426" s="111"/>
      <c r="WVG2426" s="111"/>
      <c r="WVH2426" s="111"/>
      <c r="WVI2426" s="111"/>
      <c r="WVJ2426" s="111"/>
      <c r="WVK2426" s="111"/>
      <c r="WVL2426" s="111"/>
      <c r="WVM2426" s="111"/>
      <c r="WVN2426" s="111"/>
      <c r="WVO2426" s="111"/>
      <c r="WVP2426" s="111"/>
      <c r="WVQ2426" s="111"/>
      <c r="WVR2426" s="111"/>
      <c r="WVS2426" s="111"/>
      <c r="WVT2426" s="111"/>
      <c r="WVU2426" s="111"/>
      <c r="WVV2426" s="111"/>
      <c r="WVW2426" s="111"/>
      <c r="WVX2426" s="111"/>
      <c r="WVY2426" s="111"/>
      <c r="WVZ2426" s="111"/>
      <c r="WWA2426" s="111"/>
      <c r="WWB2426" s="111"/>
      <c r="WWC2426" s="111"/>
      <c r="WWD2426" s="111"/>
      <c r="WWE2426" s="111"/>
      <c r="WWF2426" s="111"/>
      <c r="WWG2426" s="111"/>
      <c r="WWH2426" s="111"/>
      <c r="WWI2426" s="111"/>
      <c r="WWJ2426" s="111"/>
      <c r="WWK2426" s="111"/>
      <c r="WWL2426" s="111"/>
      <c r="WWM2426" s="111"/>
      <c r="WWN2426" s="111"/>
      <c r="WWO2426" s="111"/>
      <c r="WWP2426" s="111"/>
      <c r="WWQ2426" s="111"/>
      <c r="WWR2426" s="111"/>
      <c r="WWS2426" s="111"/>
      <c r="WWT2426" s="111"/>
      <c r="WWU2426" s="111"/>
      <c r="WWV2426" s="111"/>
      <c r="WWW2426" s="111"/>
      <c r="WWX2426" s="111"/>
      <c r="WWY2426" s="111"/>
      <c r="WWZ2426" s="111"/>
      <c r="WXA2426" s="111"/>
      <c r="WXB2426" s="111"/>
      <c r="WXC2426" s="111"/>
      <c r="WXD2426" s="111"/>
      <c r="WXE2426" s="111"/>
      <c r="WXF2426" s="111"/>
      <c r="WXG2426" s="111"/>
      <c r="WXH2426" s="111"/>
      <c r="WXI2426" s="111"/>
      <c r="WXJ2426" s="111"/>
      <c r="WXK2426" s="111"/>
      <c r="WXL2426" s="111"/>
      <c r="WXM2426" s="111"/>
      <c r="WXN2426" s="111"/>
      <c r="WXO2426" s="111"/>
      <c r="WXP2426" s="111"/>
      <c r="WXQ2426" s="111"/>
      <c r="WXR2426" s="111"/>
      <c r="WXS2426" s="111"/>
      <c r="WXT2426" s="111"/>
      <c r="WXU2426" s="111"/>
      <c r="WXV2426" s="111"/>
      <c r="WXW2426" s="111"/>
      <c r="WXX2426" s="111"/>
      <c r="WXY2426" s="111"/>
      <c r="WXZ2426" s="111"/>
      <c r="WYA2426" s="111"/>
      <c r="WYB2426" s="111"/>
      <c r="WYC2426" s="111"/>
      <c r="WYD2426" s="111"/>
      <c r="WYE2426" s="111"/>
      <c r="WYF2426" s="111"/>
      <c r="WYG2426" s="111"/>
      <c r="WYH2426" s="111"/>
      <c r="WYI2426" s="111"/>
      <c r="WYJ2426" s="111"/>
      <c r="WYK2426" s="111"/>
      <c r="WYL2426" s="111"/>
      <c r="WYM2426" s="111"/>
      <c r="WYN2426" s="111"/>
      <c r="WYO2426" s="111"/>
      <c r="WYP2426" s="111"/>
      <c r="WYQ2426" s="111"/>
      <c r="WYR2426" s="111"/>
      <c r="WYS2426" s="111"/>
      <c r="WYT2426" s="111"/>
      <c r="WYU2426" s="111"/>
      <c r="WYV2426" s="111"/>
      <c r="WYW2426" s="111"/>
      <c r="WYX2426" s="111"/>
      <c r="WYY2426" s="111"/>
      <c r="WYZ2426" s="111"/>
      <c r="WZA2426" s="111"/>
      <c r="WZB2426" s="111"/>
      <c r="WZC2426" s="111"/>
      <c r="WZD2426" s="111"/>
      <c r="WZE2426" s="111"/>
      <c r="WZF2426" s="111"/>
      <c r="WZG2426" s="111"/>
      <c r="WZH2426" s="111"/>
      <c r="WZI2426" s="111"/>
      <c r="WZJ2426" s="111"/>
      <c r="WZK2426" s="111"/>
      <c r="WZL2426" s="111"/>
      <c r="WZM2426" s="111"/>
      <c r="WZN2426" s="111"/>
      <c r="WZO2426" s="111"/>
      <c r="WZP2426" s="111"/>
      <c r="WZQ2426" s="111"/>
      <c r="WZR2426" s="111"/>
      <c r="WZS2426" s="111"/>
      <c r="WZT2426" s="111"/>
      <c r="WZU2426" s="111"/>
      <c r="WZV2426" s="111"/>
      <c r="WZW2426" s="111"/>
      <c r="WZX2426" s="111"/>
      <c r="WZY2426" s="111"/>
      <c r="WZZ2426" s="111"/>
      <c r="XAA2426" s="111"/>
      <c r="XAB2426" s="111"/>
      <c r="XAC2426" s="111"/>
      <c r="XAD2426" s="111"/>
      <c r="XAE2426" s="111"/>
      <c r="XAF2426" s="111"/>
      <c r="XAG2426" s="111"/>
      <c r="XAH2426" s="111"/>
      <c r="XAI2426" s="111"/>
      <c r="XAJ2426" s="111"/>
      <c r="XAK2426" s="111"/>
      <c r="XAL2426" s="111"/>
      <c r="XAM2426" s="111"/>
      <c r="XAN2426" s="111"/>
      <c r="XAO2426" s="111"/>
      <c r="XAP2426" s="111"/>
      <c r="XAQ2426" s="111"/>
      <c r="XAR2426" s="111"/>
      <c r="XAS2426" s="111"/>
      <c r="XAT2426" s="111"/>
      <c r="XAU2426" s="111"/>
      <c r="XAV2426" s="111"/>
      <c r="XAW2426" s="111"/>
      <c r="XAX2426" s="111"/>
      <c r="XAY2426" s="111"/>
      <c r="XAZ2426" s="111"/>
      <c r="XBA2426" s="111"/>
      <c r="XBB2426" s="111"/>
      <c r="XBC2426" s="111"/>
      <c r="XBD2426" s="111"/>
      <c r="XBE2426" s="111"/>
      <c r="XBF2426" s="111"/>
      <c r="XBG2426" s="111"/>
      <c r="XBH2426" s="111"/>
      <c r="XBI2426" s="111"/>
      <c r="XBJ2426" s="111"/>
      <c r="XBK2426" s="111"/>
      <c r="XBL2426" s="111"/>
      <c r="XBM2426" s="111"/>
      <c r="XBN2426" s="111"/>
      <c r="XBO2426" s="111"/>
      <c r="XBP2426" s="111"/>
      <c r="XBQ2426" s="111"/>
      <c r="XBR2426" s="111"/>
      <c r="XBS2426" s="111"/>
      <c r="XBT2426" s="111"/>
      <c r="XBU2426" s="111"/>
      <c r="XBV2426" s="111"/>
      <c r="XBW2426" s="111"/>
      <c r="XBX2426" s="111"/>
      <c r="XBY2426" s="111"/>
      <c r="XBZ2426" s="111"/>
      <c r="XCA2426" s="111"/>
      <c r="XCB2426" s="111"/>
      <c r="XCC2426" s="111"/>
      <c r="XCD2426" s="111"/>
      <c r="XCE2426" s="111"/>
      <c r="XCF2426" s="111"/>
      <c r="XCG2426" s="111"/>
      <c r="XCH2426" s="111"/>
      <c r="XCI2426" s="111"/>
      <c r="XCJ2426" s="111"/>
      <c r="XCK2426" s="111"/>
      <c r="XCL2426" s="111"/>
      <c r="XCM2426" s="111"/>
      <c r="XCN2426" s="111"/>
      <c r="XCO2426" s="111"/>
      <c r="XCP2426" s="111"/>
      <c r="XCQ2426" s="111"/>
      <c r="XCR2426" s="111"/>
      <c r="XCS2426" s="111"/>
      <c r="XCT2426" s="111"/>
      <c r="XCU2426" s="111"/>
      <c r="XCV2426" s="111"/>
      <c r="XCW2426" s="111"/>
      <c r="XCX2426" s="111"/>
      <c r="XCY2426" s="111"/>
      <c r="XCZ2426" s="111"/>
      <c r="XDA2426" s="111"/>
      <c r="XDB2426" s="111"/>
      <c r="XDC2426" s="111"/>
      <c r="XDD2426" s="111"/>
      <c r="XDE2426" s="111"/>
      <c r="XDF2426" s="111"/>
      <c r="XDG2426" s="111"/>
      <c r="XDH2426" s="111"/>
      <c r="XDI2426" s="111"/>
      <c r="XDJ2426" s="111"/>
      <c r="XDK2426" s="111"/>
      <c r="XDL2426" s="111"/>
      <c r="XDM2426" s="111"/>
      <c r="XDN2426" s="111"/>
      <c r="XDO2426" s="111"/>
      <c r="XDP2426" s="111"/>
      <c r="XDQ2426" s="111"/>
      <c r="XDR2426" s="111"/>
      <c r="XDS2426" s="111"/>
      <c r="XDT2426" s="111"/>
      <c r="XDU2426" s="111"/>
      <c r="XDV2426" s="111"/>
      <c r="XDW2426" s="111"/>
      <c r="XDX2426" s="111"/>
      <c r="XDY2426" s="111"/>
      <c r="XDZ2426" s="111"/>
      <c r="XEA2426" s="111"/>
      <c r="XEB2426" s="111"/>
      <c r="XEC2426" s="111"/>
      <c r="XED2426" s="111"/>
      <c r="XEE2426" s="111"/>
      <c r="XEF2426" s="111"/>
      <c r="XEG2426" s="111"/>
      <c r="XEH2426" s="111"/>
      <c r="XEI2426" s="111"/>
      <c r="XEJ2426" s="111"/>
      <c r="XEK2426" s="111"/>
      <c r="XEL2426" s="111"/>
      <c r="XEM2426" s="111"/>
      <c r="XEN2426" s="111"/>
      <c r="XEO2426" s="111"/>
      <c r="XEP2426" s="111"/>
      <c r="XEQ2426" s="111"/>
      <c r="XER2426" s="111"/>
      <c r="XES2426" s="111"/>
      <c r="XET2426" s="111"/>
      <c r="XEU2426" s="111"/>
      <c r="XEV2426" s="111"/>
      <c r="XEW2426" s="111"/>
      <c r="XEX2426" s="111"/>
      <c r="XEY2426" s="111"/>
      <c r="XEZ2426" s="111"/>
      <c r="XFA2426" s="111"/>
      <c r="XFB2426" s="111"/>
    </row>
    <row r="2427" spans="1:16382" ht="12.75" customHeight="1">
      <c r="A2427" s="57">
        <v>599999</v>
      </c>
      <c r="B2427" s="38" t="s">
        <v>6477</v>
      </c>
      <c r="C2427" s="57">
        <v>51999</v>
      </c>
      <c r="D2427" s="57">
        <v>599999</v>
      </c>
      <c r="E2427" s="57"/>
      <c r="F2427" s="57">
        <v>550000</v>
      </c>
      <c r="G2427" s="58"/>
      <c r="H2427" s="38"/>
      <c r="I2427" s="93" t="str">
        <f t="shared" si="77"/>
        <v/>
      </c>
      <c r="K2427" s="103">
        <f>COUNTIF($I$1694:$I$2427, "END")</f>
        <v>70</v>
      </c>
      <c r="Q2427" s="93" t="str">
        <f t="shared" si="75"/>
        <v>599999</v>
      </c>
      <c r="R2427" s="111"/>
      <c r="S2427" s="111"/>
      <c r="T2427" s="111"/>
      <c r="U2427" s="111"/>
      <c r="V2427" s="111"/>
      <c r="W2427" s="111"/>
      <c r="X2427" s="111"/>
      <c r="Y2427" s="111"/>
      <c r="Z2427" s="111"/>
      <c r="AA2427" s="111"/>
      <c r="AB2427" s="111"/>
      <c r="AC2427" s="111"/>
      <c r="AD2427" s="111"/>
      <c r="AE2427" s="111"/>
      <c r="AF2427" s="111"/>
      <c r="AG2427" s="111"/>
      <c r="AH2427" s="111"/>
      <c r="AI2427" s="111"/>
      <c r="AJ2427" s="111"/>
      <c r="AK2427" s="111"/>
      <c r="AL2427" s="111"/>
      <c r="AM2427" s="111"/>
      <c r="AN2427" s="111"/>
      <c r="AO2427" s="111"/>
      <c r="AP2427" s="111"/>
      <c r="AQ2427" s="111"/>
      <c r="AR2427" s="111"/>
      <c r="AS2427" s="111"/>
      <c r="AT2427" s="111"/>
      <c r="AU2427" s="111"/>
      <c r="AV2427" s="111"/>
      <c r="AW2427" s="111"/>
      <c r="AX2427" s="111"/>
      <c r="AY2427" s="111"/>
      <c r="AZ2427" s="111"/>
      <c r="BA2427" s="111"/>
      <c r="BB2427" s="111"/>
      <c r="BC2427" s="111"/>
      <c r="BD2427" s="111"/>
      <c r="BE2427" s="111"/>
      <c r="BF2427" s="111"/>
      <c r="BG2427" s="111"/>
      <c r="BH2427" s="111"/>
      <c r="BI2427" s="111"/>
      <c r="BJ2427" s="111"/>
      <c r="BK2427" s="111"/>
      <c r="BL2427" s="111"/>
      <c r="BM2427" s="111"/>
      <c r="BN2427" s="111"/>
      <c r="BO2427" s="111"/>
      <c r="BP2427" s="111"/>
      <c r="BQ2427" s="111"/>
      <c r="BR2427" s="111"/>
      <c r="BS2427" s="111"/>
      <c r="BT2427" s="111"/>
      <c r="BU2427" s="111"/>
      <c r="BV2427" s="111"/>
      <c r="BW2427" s="111"/>
      <c r="BX2427" s="111"/>
      <c r="BY2427" s="111"/>
      <c r="BZ2427" s="111"/>
      <c r="CA2427" s="111"/>
      <c r="CB2427" s="111"/>
      <c r="CC2427" s="111"/>
      <c r="CD2427" s="111"/>
      <c r="CE2427" s="111"/>
      <c r="CF2427" s="111"/>
      <c r="CG2427" s="111"/>
      <c r="CH2427" s="111"/>
      <c r="CI2427" s="111"/>
      <c r="CJ2427" s="111"/>
      <c r="CK2427" s="111"/>
      <c r="CL2427" s="111"/>
      <c r="CM2427" s="111"/>
      <c r="CN2427" s="111"/>
      <c r="CO2427" s="111"/>
      <c r="CP2427" s="111"/>
      <c r="CQ2427" s="111"/>
      <c r="CR2427" s="111"/>
      <c r="CS2427" s="111"/>
      <c r="CT2427" s="111"/>
      <c r="CU2427" s="111"/>
      <c r="CV2427" s="111"/>
      <c r="CW2427" s="111"/>
      <c r="CX2427" s="111"/>
      <c r="CY2427" s="111"/>
      <c r="CZ2427" s="111"/>
      <c r="DA2427" s="111"/>
      <c r="DB2427" s="111"/>
      <c r="DC2427" s="111"/>
      <c r="DD2427" s="111"/>
      <c r="DE2427" s="111"/>
      <c r="DF2427" s="111"/>
      <c r="DG2427" s="111"/>
      <c r="DH2427" s="111"/>
      <c r="DI2427" s="111"/>
      <c r="DJ2427" s="111"/>
      <c r="DK2427" s="111"/>
      <c r="DL2427" s="111"/>
      <c r="DM2427" s="111"/>
      <c r="DN2427" s="111"/>
      <c r="DO2427" s="111"/>
      <c r="DP2427" s="111"/>
      <c r="DQ2427" s="111"/>
      <c r="DR2427" s="111"/>
      <c r="DS2427" s="111"/>
      <c r="DT2427" s="111"/>
      <c r="DU2427" s="111"/>
      <c r="DV2427" s="111"/>
      <c r="DW2427" s="111"/>
      <c r="DX2427" s="111"/>
      <c r="DY2427" s="111"/>
      <c r="DZ2427" s="111"/>
      <c r="EA2427" s="111"/>
      <c r="EB2427" s="111"/>
      <c r="EC2427" s="111"/>
      <c r="ED2427" s="111"/>
      <c r="EE2427" s="111"/>
      <c r="EF2427" s="111"/>
      <c r="EG2427" s="111"/>
      <c r="EH2427" s="111"/>
      <c r="EI2427" s="111"/>
      <c r="EJ2427" s="111"/>
      <c r="EK2427" s="111"/>
      <c r="EL2427" s="111"/>
      <c r="EM2427" s="111"/>
      <c r="EN2427" s="111"/>
      <c r="EO2427" s="111"/>
      <c r="EP2427" s="111"/>
      <c r="EQ2427" s="111"/>
      <c r="ER2427" s="111"/>
      <c r="ES2427" s="111"/>
      <c r="ET2427" s="111"/>
      <c r="EU2427" s="111"/>
      <c r="EV2427" s="111"/>
      <c r="EW2427" s="111"/>
      <c r="EX2427" s="111"/>
      <c r="EY2427" s="111"/>
      <c r="EZ2427" s="111"/>
      <c r="FA2427" s="111"/>
      <c r="FB2427" s="111"/>
      <c r="FC2427" s="111"/>
      <c r="FD2427" s="111"/>
      <c r="FE2427" s="111"/>
      <c r="FF2427" s="111"/>
      <c r="FG2427" s="111"/>
      <c r="FH2427" s="111"/>
      <c r="FI2427" s="111"/>
      <c r="FJ2427" s="111"/>
      <c r="FK2427" s="111"/>
      <c r="FL2427" s="111"/>
      <c r="FM2427" s="111"/>
      <c r="FN2427" s="111"/>
      <c r="FO2427" s="111"/>
      <c r="FP2427" s="111"/>
      <c r="FQ2427" s="111"/>
      <c r="FR2427" s="111"/>
      <c r="FS2427" s="111"/>
      <c r="FT2427" s="111"/>
      <c r="FU2427" s="111"/>
      <c r="FV2427" s="111"/>
      <c r="FW2427" s="111"/>
      <c r="FX2427" s="111"/>
      <c r="FY2427" s="111"/>
      <c r="FZ2427" s="111"/>
      <c r="GA2427" s="111"/>
      <c r="GB2427" s="111"/>
      <c r="GC2427" s="111"/>
      <c r="GD2427" s="111"/>
      <c r="GE2427" s="111"/>
      <c r="GF2427" s="111"/>
      <c r="GG2427" s="111"/>
      <c r="GH2427" s="111"/>
      <c r="GI2427" s="111"/>
      <c r="GJ2427" s="111"/>
      <c r="GK2427" s="111"/>
      <c r="GL2427" s="111"/>
      <c r="GM2427" s="111"/>
      <c r="GN2427" s="111"/>
      <c r="GO2427" s="111"/>
      <c r="GP2427" s="111"/>
      <c r="GQ2427" s="111"/>
      <c r="GR2427" s="111"/>
      <c r="GS2427" s="111"/>
      <c r="GT2427" s="111"/>
      <c r="GU2427" s="111"/>
      <c r="GV2427" s="111"/>
      <c r="GW2427" s="111"/>
      <c r="GX2427" s="111"/>
      <c r="GY2427" s="111"/>
      <c r="GZ2427" s="111"/>
      <c r="HA2427" s="111"/>
      <c r="HB2427" s="111"/>
      <c r="HC2427" s="111"/>
      <c r="HD2427" s="111"/>
      <c r="HE2427" s="111"/>
      <c r="HF2427" s="111"/>
      <c r="HG2427" s="111"/>
      <c r="HH2427" s="111"/>
      <c r="HI2427" s="111"/>
      <c r="HJ2427" s="111"/>
      <c r="HK2427" s="111"/>
      <c r="HL2427" s="111"/>
      <c r="HM2427" s="111"/>
      <c r="HN2427" s="111"/>
      <c r="HO2427" s="111"/>
      <c r="HP2427" s="111"/>
      <c r="HQ2427" s="111"/>
      <c r="HR2427" s="111"/>
      <c r="HS2427" s="111"/>
      <c r="HT2427" s="111"/>
      <c r="HU2427" s="111"/>
      <c r="HV2427" s="111"/>
      <c r="HW2427" s="111"/>
      <c r="HX2427" s="111"/>
      <c r="HY2427" s="111"/>
      <c r="HZ2427" s="111"/>
      <c r="IA2427" s="111"/>
      <c r="IB2427" s="111"/>
      <c r="IC2427" s="111"/>
      <c r="ID2427" s="111"/>
      <c r="IE2427" s="111"/>
      <c r="IF2427" s="111"/>
      <c r="IG2427" s="111"/>
      <c r="IH2427" s="111"/>
      <c r="II2427" s="111"/>
      <c r="IJ2427" s="111"/>
      <c r="IK2427" s="111"/>
      <c r="IL2427" s="111"/>
      <c r="IM2427" s="111"/>
      <c r="IN2427" s="111"/>
      <c r="IO2427" s="111"/>
      <c r="IP2427" s="111"/>
      <c r="IQ2427" s="111"/>
      <c r="IR2427" s="111"/>
      <c r="IS2427" s="111"/>
      <c r="IT2427" s="111"/>
      <c r="IU2427" s="111"/>
      <c r="IV2427" s="111"/>
      <c r="IW2427" s="111"/>
      <c r="IX2427" s="111"/>
      <c r="IY2427" s="111"/>
      <c r="IZ2427" s="111"/>
      <c r="JA2427" s="111"/>
      <c r="JB2427" s="111"/>
      <c r="JC2427" s="111"/>
      <c r="JD2427" s="111"/>
      <c r="JE2427" s="111"/>
      <c r="JF2427" s="111"/>
      <c r="JG2427" s="111"/>
      <c r="JH2427" s="111"/>
      <c r="JI2427" s="111"/>
      <c r="JJ2427" s="111"/>
      <c r="JK2427" s="111"/>
      <c r="JL2427" s="111"/>
      <c r="JM2427" s="111"/>
      <c r="JN2427" s="111"/>
      <c r="JO2427" s="111"/>
      <c r="JP2427" s="111"/>
      <c r="JQ2427" s="111"/>
      <c r="JR2427" s="111"/>
      <c r="JS2427" s="111"/>
      <c r="JT2427" s="111"/>
      <c r="JU2427" s="111"/>
      <c r="JV2427" s="111"/>
      <c r="JW2427" s="111"/>
      <c r="JX2427" s="111"/>
      <c r="JY2427" s="111"/>
      <c r="JZ2427" s="111"/>
      <c r="KA2427" s="111"/>
      <c r="KB2427" s="111"/>
      <c r="KC2427" s="111"/>
      <c r="KD2427" s="111"/>
      <c r="KE2427" s="111"/>
      <c r="KF2427" s="111"/>
      <c r="KG2427" s="111"/>
      <c r="KH2427" s="111"/>
      <c r="KI2427" s="111"/>
      <c r="KJ2427" s="111"/>
      <c r="KK2427" s="111"/>
      <c r="KL2427" s="111"/>
      <c r="KM2427" s="111"/>
      <c r="KN2427" s="111"/>
      <c r="KO2427" s="111"/>
      <c r="KP2427" s="111"/>
      <c r="KQ2427" s="111"/>
      <c r="KR2427" s="111"/>
      <c r="KS2427" s="111"/>
      <c r="KT2427" s="111"/>
      <c r="KU2427" s="111"/>
      <c r="KV2427" s="111"/>
      <c r="KW2427" s="111"/>
      <c r="KX2427" s="111"/>
      <c r="KY2427" s="111"/>
      <c r="KZ2427" s="111"/>
      <c r="LA2427" s="111"/>
      <c r="LB2427" s="111"/>
      <c r="LC2427" s="111"/>
      <c r="LD2427" s="111"/>
      <c r="LE2427" s="111"/>
      <c r="LF2427" s="111"/>
      <c r="LG2427" s="111"/>
      <c r="LH2427" s="111"/>
      <c r="LI2427" s="111"/>
      <c r="LJ2427" s="111"/>
      <c r="LK2427" s="111"/>
      <c r="LL2427" s="111"/>
      <c r="LM2427" s="111"/>
      <c r="LN2427" s="111"/>
      <c r="LO2427" s="111"/>
      <c r="LP2427" s="111"/>
      <c r="LQ2427" s="111"/>
      <c r="LR2427" s="111"/>
      <c r="LS2427" s="111"/>
      <c r="LT2427" s="111"/>
      <c r="LU2427" s="111"/>
      <c r="LV2427" s="111"/>
      <c r="LW2427" s="111"/>
      <c r="LX2427" s="111"/>
      <c r="LY2427" s="111"/>
      <c r="LZ2427" s="111"/>
      <c r="MA2427" s="111"/>
      <c r="MB2427" s="111"/>
      <c r="MC2427" s="111"/>
      <c r="MD2427" s="111"/>
      <c r="ME2427" s="111"/>
      <c r="MF2427" s="111"/>
      <c r="MG2427" s="111"/>
      <c r="MH2427" s="111"/>
      <c r="MI2427" s="111"/>
      <c r="MJ2427" s="111"/>
      <c r="MK2427" s="111"/>
      <c r="ML2427" s="111"/>
      <c r="MM2427" s="111"/>
      <c r="MN2427" s="111"/>
      <c r="MO2427" s="111"/>
      <c r="MP2427" s="111"/>
      <c r="MQ2427" s="111"/>
      <c r="MR2427" s="111"/>
      <c r="MS2427" s="111"/>
      <c r="MT2427" s="111"/>
      <c r="MU2427" s="111"/>
      <c r="MV2427" s="111"/>
      <c r="MW2427" s="111"/>
      <c r="MX2427" s="111"/>
      <c r="MY2427" s="111"/>
      <c r="MZ2427" s="111"/>
      <c r="NA2427" s="111"/>
      <c r="NB2427" s="111"/>
      <c r="NC2427" s="111"/>
      <c r="ND2427" s="111"/>
      <c r="NE2427" s="111"/>
      <c r="NF2427" s="111"/>
      <c r="NG2427" s="111"/>
      <c r="NH2427" s="111"/>
      <c r="NI2427" s="111"/>
      <c r="NJ2427" s="111"/>
      <c r="NK2427" s="111"/>
      <c r="NL2427" s="111"/>
      <c r="NM2427" s="111"/>
      <c r="NN2427" s="111"/>
      <c r="NO2427" s="111"/>
      <c r="NP2427" s="111"/>
      <c r="NQ2427" s="111"/>
      <c r="NR2427" s="111"/>
      <c r="NS2427" s="111"/>
      <c r="NT2427" s="111"/>
      <c r="NU2427" s="111"/>
      <c r="NV2427" s="111"/>
      <c r="NW2427" s="111"/>
      <c r="NX2427" s="111"/>
      <c r="NY2427" s="111"/>
      <c r="NZ2427" s="111"/>
      <c r="OA2427" s="111"/>
      <c r="OB2427" s="111"/>
      <c r="OC2427" s="111"/>
      <c r="OD2427" s="111"/>
      <c r="OE2427" s="111"/>
      <c r="OF2427" s="111"/>
      <c r="OG2427" s="111"/>
      <c r="OH2427" s="111"/>
      <c r="OI2427" s="111"/>
      <c r="OJ2427" s="111"/>
      <c r="OK2427" s="111"/>
      <c r="OL2427" s="111"/>
      <c r="OM2427" s="111"/>
      <c r="ON2427" s="111"/>
      <c r="OO2427" s="111"/>
      <c r="OP2427" s="111"/>
      <c r="OQ2427" s="111"/>
      <c r="OR2427" s="111"/>
      <c r="OS2427" s="111"/>
      <c r="OT2427" s="111"/>
      <c r="OU2427" s="111"/>
      <c r="OV2427" s="111"/>
      <c r="OW2427" s="111"/>
      <c r="OX2427" s="111"/>
      <c r="OY2427" s="111"/>
      <c r="OZ2427" s="111"/>
      <c r="PA2427" s="111"/>
      <c r="PB2427" s="111"/>
      <c r="PC2427" s="111"/>
      <c r="PD2427" s="111"/>
      <c r="PE2427" s="111"/>
      <c r="PF2427" s="111"/>
      <c r="PG2427" s="111"/>
      <c r="PH2427" s="111"/>
      <c r="PI2427" s="111"/>
      <c r="PJ2427" s="111"/>
      <c r="PK2427" s="111"/>
      <c r="PL2427" s="111"/>
      <c r="PM2427" s="111"/>
      <c r="PN2427" s="111"/>
      <c r="PO2427" s="111"/>
      <c r="PP2427" s="111"/>
      <c r="PQ2427" s="111"/>
      <c r="PR2427" s="111"/>
      <c r="PS2427" s="111"/>
      <c r="PT2427" s="111"/>
      <c r="PU2427" s="111"/>
      <c r="PV2427" s="111"/>
      <c r="PW2427" s="111"/>
      <c r="PX2427" s="111"/>
      <c r="PY2427" s="111"/>
      <c r="PZ2427" s="111"/>
      <c r="QA2427" s="111"/>
      <c r="QB2427" s="111"/>
      <c r="QC2427" s="111"/>
      <c r="QD2427" s="111"/>
      <c r="QE2427" s="111"/>
      <c r="QF2427" s="111"/>
      <c r="QG2427" s="111"/>
      <c r="QH2427" s="111"/>
      <c r="QI2427" s="111"/>
      <c r="QJ2427" s="111"/>
      <c r="QK2427" s="111"/>
      <c r="QL2427" s="111"/>
      <c r="QM2427" s="111"/>
      <c r="QN2427" s="111"/>
      <c r="QO2427" s="111"/>
      <c r="QP2427" s="111"/>
      <c r="QQ2427" s="111"/>
      <c r="QR2427" s="111"/>
      <c r="QS2427" s="111"/>
      <c r="QT2427" s="111"/>
      <c r="QU2427" s="111"/>
      <c r="QV2427" s="111"/>
      <c r="QW2427" s="111"/>
      <c r="QX2427" s="111"/>
      <c r="QY2427" s="111"/>
      <c r="QZ2427" s="111"/>
      <c r="RA2427" s="111"/>
      <c r="RB2427" s="111"/>
      <c r="RC2427" s="111"/>
      <c r="RD2427" s="111"/>
      <c r="RE2427" s="111"/>
      <c r="RF2427" s="111"/>
      <c r="RG2427" s="111"/>
      <c r="RH2427" s="111"/>
      <c r="RI2427" s="111"/>
      <c r="RJ2427" s="111"/>
      <c r="RK2427" s="111"/>
      <c r="RL2427" s="111"/>
      <c r="RM2427" s="111"/>
      <c r="RN2427" s="111"/>
      <c r="RO2427" s="111"/>
      <c r="RP2427" s="111"/>
      <c r="RQ2427" s="111"/>
      <c r="RR2427" s="111"/>
      <c r="RS2427" s="111"/>
      <c r="RT2427" s="111"/>
      <c r="RU2427" s="111"/>
      <c r="RV2427" s="111"/>
      <c r="RW2427" s="111"/>
      <c r="RX2427" s="111"/>
      <c r="RY2427" s="111"/>
      <c r="RZ2427" s="111"/>
      <c r="SA2427" s="111"/>
      <c r="SB2427" s="111"/>
      <c r="SC2427" s="111"/>
      <c r="SD2427" s="111"/>
      <c r="SE2427" s="111"/>
      <c r="SF2427" s="111"/>
      <c r="SG2427" s="111"/>
      <c r="SH2427" s="111"/>
      <c r="SI2427" s="111"/>
      <c r="SJ2427" s="111"/>
      <c r="SK2427" s="111"/>
      <c r="SL2427" s="111"/>
      <c r="SM2427" s="111"/>
      <c r="SN2427" s="111"/>
      <c r="SO2427" s="111"/>
      <c r="SP2427" s="111"/>
      <c r="SQ2427" s="111"/>
      <c r="SR2427" s="111"/>
      <c r="SS2427" s="111"/>
      <c r="ST2427" s="111"/>
      <c r="SU2427" s="111"/>
      <c r="SV2427" s="111"/>
      <c r="SW2427" s="111"/>
      <c r="SX2427" s="111"/>
      <c r="SY2427" s="111"/>
      <c r="SZ2427" s="111"/>
      <c r="TA2427" s="111"/>
      <c r="TB2427" s="111"/>
      <c r="TC2427" s="111"/>
      <c r="TD2427" s="111"/>
      <c r="TE2427" s="111"/>
      <c r="TF2427" s="111"/>
      <c r="TG2427" s="111"/>
      <c r="TH2427" s="111"/>
      <c r="TI2427" s="111"/>
      <c r="TJ2427" s="111"/>
      <c r="TK2427" s="111"/>
      <c r="TL2427" s="111"/>
      <c r="TM2427" s="111"/>
      <c r="TN2427" s="111"/>
      <c r="TO2427" s="111"/>
      <c r="TP2427" s="111"/>
      <c r="TQ2427" s="111"/>
      <c r="TR2427" s="111"/>
      <c r="TS2427" s="111"/>
      <c r="TT2427" s="111"/>
      <c r="TU2427" s="111"/>
      <c r="TV2427" s="111"/>
      <c r="TW2427" s="111"/>
      <c r="TX2427" s="111"/>
      <c r="TY2427" s="111"/>
      <c r="TZ2427" s="111"/>
      <c r="UA2427" s="111"/>
      <c r="UB2427" s="111"/>
      <c r="UC2427" s="111"/>
      <c r="UD2427" s="111"/>
      <c r="UE2427" s="111"/>
      <c r="UF2427" s="111"/>
      <c r="UG2427" s="111"/>
      <c r="UH2427" s="111"/>
      <c r="UI2427" s="111"/>
      <c r="UJ2427" s="111"/>
      <c r="UK2427" s="111"/>
      <c r="UL2427" s="111"/>
      <c r="UM2427" s="111"/>
      <c r="UN2427" s="111"/>
      <c r="UO2427" s="111"/>
      <c r="UP2427" s="111"/>
      <c r="UQ2427" s="111"/>
      <c r="UR2427" s="111"/>
      <c r="US2427" s="111"/>
      <c r="UT2427" s="111"/>
      <c r="UU2427" s="111"/>
      <c r="UV2427" s="111"/>
      <c r="UW2427" s="111"/>
      <c r="UX2427" s="111"/>
      <c r="UY2427" s="111"/>
      <c r="UZ2427" s="111"/>
      <c r="VA2427" s="111"/>
      <c r="VB2427" s="111"/>
      <c r="VC2427" s="111"/>
      <c r="VD2427" s="111"/>
      <c r="VE2427" s="111"/>
      <c r="VF2427" s="111"/>
      <c r="VG2427" s="111"/>
      <c r="VH2427" s="111"/>
      <c r="VI2427" s="111"/>
      <c r="VJ2427" s="111"/>
      <c r="VK2427" s="111"/>
      <c r="VL2427" s="111"/>
      <c r="VM2427" s="111"/>
      <c r="VN2427" s="111"/>
      <c r="VO2427" s="111"/>
      <c r="VP2427" s="111"/>
      <c r="VQ2427" s="111"/>
      <c r="VR2427" s="111"/>
      <c r="VS2427" s="111"/>
      <c r="VT2427" s="111"/>
      <c r="VU2427" s="111"/>
      <c r="VV2427" s="111"/>
      <c r="VW2427" s="111"/>
      <c r="VX2427" s="111"/>
      <c r="VY2427" s="111"/>
      <c r="VZ2427" s="111"/>
      <c r="WA2427" s="111"/>
      <c r="WB2427" s="111"/>
      <c r="WC2427" s="111"/>
      <c r="WD2427" s="111"/>
      <c r="WE2427" s="111"/>
      <c r="WF2427" s="111"/>
      <c r="WG2427" s="111"/>
      <c r="WH2427" s="111"/>
      <c r="WI2427" s="111"/>
      <c r="WJ2427" s="111"/>
      <c r="WK2427" s="111"/>
      <c r="WL2427" s="111"/>
      <c r="WM2427" s="111"/>
      <c r="WN2427" s="111"/>
      <c r="WO2427" s="111"/>
      <c r="WP2427" s="111"/>
      <c r="WQ2427" s="111"/>
      <c r="WR2427" s="111"/>
      <c r="WS2427" s="111"/>
      <c r="WT2427" s="111"/>
      <c r="WU2427" s="111"/>
      <c r="WV2427" s="111"/>
      <c r="WW2427" s="111"/>
      <c r="WX2427" s="111"/>
      <c r="WY2427" s="111"/>
      <c r="WZ2427" s="111"/>
      <c r="XA2427" s="111"/>
      <c r="XB2427" s="111"/>
      <c r="XC2427" s="111"/>
      <c r="XD2427" s="111"/>
      <c r="XE2427" s="111"/>
      <c r="XF2427" s="111"/>
      <c r="XG2427" s="111"/>
      <c r="XH2427" s="111"/>
      <c r="XI2427" s="111"/>
      <c r="XJ2427" s="111"/>
      <c r="XK2427" s="111"/>
      <c r="XL2427" s="111"/>
      <c r="XM2427" s="111"/>
      <c r="XN2427" s="111"/>
      <c r="XO2427" s="111"/>
      <c r="XP2427" s="111"/>
      <c r="XQ2427" s="111"/>
      <c r="XR2427" s="111"/>
      <c r="XS2427" s="111"/>
      <c r="XT2427" s="111"/>
      <c r="XU2427" s="111"/>
      <c r="XV2427" s="111"/>
      <c r="XW2427" s="111"/>
      <c r="XX2427" s="111"/>
      <c r="XY2427" s="111"/>
      <c r="XZ2427" s="111"/>
      <c r="YA2427" s="111"/>
      <c r="YB2427" s="111"/>
      <c r="YC2427" s="111"/>
      <c r="YD2427" s="111"/>
      <c r="YE2427" s="111"/>
      <c r="YF2427" s="111"/>
      <c r="YG2427" s="111"/>
      <c r="YH2427" s="111"/>
      <c r="YI2427" s="111"/>
      <c r="YJ2427" s="111"/>
      <c r="YK2427" s="111"/>
      <c r="YL2427" s="111"/>
      <c r="YM2427" s="111"/>
      <c r="YN2427" s="111"/>
      <c r="YO2427" s="111"/>
      <c r="YP2427" s="111"/>
      <c r="YQ2427" s="111"/>
      <c r="YR2427" s="111"/>
      <c r="YS2427" s="111"/>
      <c r="YT2427" s="111"/>
      <c r="YU2427" s="111"/>
      <c r="YV2427" s="111"/>
      <c r="YW2427" s="111"/>
      <c r="YX2427" s="111"/>
      <c r="YY2427" s="111"/>
      <c r="YZ2427" s="111"/>
      <c r="ZA2427" s="111"/>
      <c r="ZB2427" s="111"/>
      <c r="ZC2427" s="111"/>
      <c r="ZD2427" s="111"/>
      <c r="ZE2427" s="111"/>
      <c r="ZF2427" s="111"/>
      <c r="ZG2427" s="111"/>
      <c r="ZH2427" s="111"/>
      <c r="ZI2427" s="111"/>
      <c r="ZJ2427" s="111"/>
      <c r="ZK2427" s="111"/>
      <c r="ZL2427" s="111"/>
      <c r="ZM2427" s="111"/>
      <c r="ZN2427" s="111"/>
      <c r="ZO2427" s="111"/>
      <c r="ZP2427" s="111"/>
      <c r="ZQ2427" s="111"/>
      <c r="ZR2427" s="111"/>
      <c r="ZS2427" s="111"/>
      <c r="ZT2427" s="111"/>
      <c r="ZU2427" s="111"/>
      <c r="ZV2427" s="111"/>
      <c r="ZW2427" s="111"/>
      <c r="ZX2427" s="111"/>
      <c r="ZY2427" s="111"/>
      <c r="ZZ2427" s="111"/>
      <c r="AAA2427" s="111"/>
      <c r="AAB2427" s="111"/>
      <c r="AAC2427" s="111"/>
      <c r="AAD2427" s="111"/>
      <c r="AAE2427" s="111"/>
      <c r="AAF2427" s="111"/>
      <c r="AAG2427" s="111"/>
      <c r="AAH2427" s="111"/>
      <c r="AAI2427" s="111"/>
      <c r="AAJ2427" s="111"/>
      <c r="AAK2427" s="111"/>
      <c r="AAL2427" s="111"/>
      <c r="AAM2427" s="111"/>
      <c r="AAN2427" s="111"/>
      <c r="AAO2427" s="111"/>
      <c r="AAP2427" s="111"/>
      <c r="AAQ2427" s="111"/>
      <c r="AAR2427" s="111"/>
      <c r="AAS2427" s="111"/>
      <c r="AAT2427" s="111"/>
      <c r="AAU2427" s="111"/>
      <c r="AAV2427" s="111"/>
      <c r="AAW2427" s="111"/>
      <c r="AAX2427" s="111"/>
      <c r="AAY2427" s="111"/>
      <c r="AAZ2427" s="111"/>
      <c r="ABA2427" s="111"/>
      <c r="ABB2427" s="111"/>
      <c r="ABC2427" s="111"/>
      <c r="ABD2427" s="111"/>
      <c r="ABE2427" s="111"/>
      <c r="ABF2427" s="111"/>
      <c r="ABG2427" s="111"/>
      <c r="ABH2427" s="111"/>
      <c r="ABI2427" s="111"/>
      <c r="ABJ2427" s="111"/>
      <c r="ABK2427" s="111"/>
      <c r="ABL2427" s="111"/>
      <c r="ABM2427" s="111"/>
      <c r="ABN2427" s="111"/>
      <c r="ABO2427" s="111"/>
      <c r="ABP2427" s="111"/>
      <c r="ABQ2427" s="111"/>
      <c r="ABR2427" s="111"/>
      <c r="ABS2427" s="111"/>
      <c r="ABT2427" s="111"/>
      <c r="ABU2427" s="111"/>
      <c r="ABV2427" s="111"/>
      <c r="ABW2427" s="111"/>
      <c r="ABX2427" s="111"/>
      <c r="ABY2427" s="111"/>
      <c r="ABZ2427" s="111"/>
      <c r="ACA2427" s="111"/>
      <c r="ACB2427" s="111"/>
      <c r="ACC2427" s="111"/>
      <c r="ACD2427" s="111"/>
      <c r="ACE2427" s="111"/>
      <c r="ACF2427" s="111"/>
      <c r="ACG2427" s="111"/>
      <c r="ACH2427" s="111"/>
      <c r="ACI2427" s="111"/>
      <c r="ACJ2427" s="111"/>
      <c r="ACK2427" s="111"/>
      <c r="ACL2427" s="111"/>
      <c r="ACM2427" s="111"/>
      <c r="ACN2427" s="111"/>
      <c r="ACO2427" s="111"/>
      <c r="ACP2427" s="111"/>
      <c r="ACQ2427" s="111"/>
      <c r="ACR2427" s="111"/>
      <c r="ACS2427" s="111"/>
      <c r="ACT2427" s="111"/>
      <c r="ACU2427" s="111"/>
      <c r="ACV2427" s="111"/>
      <c r="ACW2427" s="111"/>
      <c r="ACX2427" s="111"/>
      <c r="ACY2427" s="111"/>
      <c r="ACZ2427" s="111"/>
      <c r="ADA2427" s="111"/>
      <c r="ADB2427" s="111"/>
      <c r="ADC2427" s="111"/>
      <c r="ADD2427" s="111"/>
      <c r="ADE2427" s="111"/>
      <c r="ADF2427" s="111"/>
      <c r="ADG2427" s="111"/>
      <c r="ADH2427" s="111"/>
      <c r="ADI2427" s="111"/>
      <c r="ADJ2427" s="111"/>
      <c r="ADK2427" s="111"/>
      <c r="ADL2427" s="111"/>
      <c r="ADM2427" s="111"/>
      <c r="ADN2427" s="111"/>
      <c r="ADO2427" s="111"/>
      <c r="ADP2427" s="111"/>
      <c r="ADQ2427" s="111"/>
      <c r="ADR2427" s="111"/>
      <c r="ADS2427" s="111"/>
      <c r="ADT2427" s="111"/>
      <c r="ADU2427" s="111"/>
      <c r="ADV2427" s="111"/>
      <c r="ADW2427" s="111"/>
      <c r="ADX2427" s="111"/>
      <c r="ADY2427" s="111"/>
      <c r="ADZ2427" s="111"/>
      <c r="AEA2427" s="111"/>
      <c r="AEB2427" s="111"/>
      <c r="AEC2427" s="111"/>
      <c r="AED2427" s="111"/>
      <c r="AEE2427" s="111"/>
      <c r="AEF2427" s="111"/>
      <c r="AEG2427" s="111"/>
      <c r="AEH2427" s="111"/>
      <c r="AEI2427" s="111"/>
      <c r="AEJ2427" s="111"/>
      <c r="AEK2427" s="111"/>
      <c r="AEL2427" s="111"/>
      <c r="AEM2427" s="111"/>
      <c r="AEN2427" s="111"/>
      <c r="AEO2427" s="111"/>
      <c r="AEP2427" s="111"/>
      <c r="AEQ2427" s="111"/>
      <c r="AER2427" s="111"/>
      <c r="AES2427" s="111"/>
      <c r="AET2427" s="111"/>
      <c r="AEU2427" s="111"/>
      <c r="AEV2427" s="111"/>
      <c r="AEW2427" s="111"/>
      <c r="AEX2427" s="111"/>
      <c r="AEY2427" s="111"/>
      <c r="AEZ2427" s="111"/>
      <c r="AFA2427" s="111"/>
      <c r="AFB2427" s="111"/>
      <c r="AFC2427" s="111"/>
      <c r="AFD2427" s="111"/>
      <c r="AFE2427" s="111"/>
      <c r="AFF2427" s="111"/>
      <c r="AFG2427" s="111"/>
      <c r="AFH2427" s="111"/>
      <c r="AFI2427" s="111"/>
      <c r="AFJ2427" s="111"/>
      <c r="AFK2427" s="111"/>
      <c r="AFL2427" s="111"/>
      <c r="AFM2427" s="111"/>
      <c r="AFN2427" s="111"/>
      <c r="AFO2427" s="111"/>
      <c r="AFP2427" s="111"/>
      <c r="AFQ2427" s="111"/>
      <c r="AFR2427" s="111"/>
      <c r="AFS2427" s="111"/>
      <c r="AFT2427" s="111"/>
      <c r="AFU2427" s="111"/>
      <c r="AFV2427" s="111"/>
      <c r="AFW2427" s="111"/>
      <c r="AFX2427" s="111"/>
      <c r="AFY2427" s="111"/>
      <c r="AFZ2427" s="111"/>
      <c r="AGA2427" s="111"/>
      <c r="AGB2427" s="111"/>
      <c r="AGC2427" s="111"/>
      <c r="AGD2427" s="111"/>
      <c r="AGE2427" s="111"/>
      <c r="AGF2427" s="111"/>
      <c r="AGG2427" s="111"/>
      <c r="AGH2427" s="111"/>
      <c r="AGI2427" s="111"/>
      <c r="AGJ2427" s="111"/>
      <c r="AGK2427" s="111"/>
      <c r="AGL2427" s="111"/>
      <c r="AGM2427" s="111"/>
      <c r="AGN2427" s="111"/>
      <c r="AGO2427" s="111"/>
      <c r="AGP2427" s="111"/>
      <c r="AGQ2427" s="111"/>
      <c r="AGR2427" s="111"/>
      <c r="AGS2427" s="111"/>
      <c r="AGT2427" s="111"/>
      <c r="AGU2427" s="111"/>
      <c r="AGV2427" s="111"/>
      <c r="AGW2427" s="111"/>
      <c r="AGX2427" s="111"/>
      <c r="AGY2427" s="111"/>
      <c r="AGZ2427" s="111"/>
      <c r="AHA2427" s="111"/>
      <c r="AHB2427" s="111"/>
      <c r="AHC2427" s="111"/>
      <c r="AHD2427" s="111"/>
      <c r="AHE2427" s="111"/>
      <c r="AHF2427" s="111"/>
      <c r="AHG2427" s="111"/>
      <c r="AHH2427" s="111"/>
      <c r="AHI2427" s="111"/>
      <c r="AHJ2427" s="111"/>
      <c r="AHK2427" s="111"/>
      <c r="AHL2427" s="111"/>
      <c r="AHM2427" s="111"/>
      <c r="AHN2427" s="111"/>
      <c r="AHO2427" s="111"/>
      <c r="AHP2427" s="111"/>
      <c r="AHQ2427" s="111"/>
      <c r="AHR2427" s="111"/>
      <c r="AHS2427" s="111"/>
      <c r="AHT2427" s="111"/>
      <c r="AHU2427" s="111"/>
      <c r="AHV2427" s="111"/>
      <c r="AHW2427" s="111"/>
      <c r="AHX2427" s="111"/>
      <c r="AHY2427" s="111"/>
      <c r="AHZ2427" s="111"/>
      <c r="AIA2427" s="111"/>
      <c r="AIB2427" s="111"/>
      <c r="AIC2427" s="111"/>
      <c r="AID2427" s="111"/>
      <c r="AIE2427" s="111"/>
      <c r="AIF2427" s="111"/>
      <c r="AIG2427" s="111"/>
      <c r="AIH2427" s="111"/>
      <c r="AII2427" s="111"/>
      <c r="AIJ2427" s="111"/>
      <c r="AIK2427" s="111"/>
      <c r="AIL2427" s="111"/>
      <c r="AIM2427" s="111"/>
      <c r="AIN2427" s="111"/>
      <c r="AIO2427" s="111"/>
      <c r="AIP2427" s="111"/>
      <c r="AIQ2427" s="111"/>
      <c r="AIR2427" s="111"/>
      <c r="AIS2427" s="111"/>
      <c r="AIT2427" s="111"/>
      <c r="AIU2427" s="111"/>
      <c r="AIV2427" s="111"/>
      <c r="AIW2427" s="111"/>
      <c r="AIX2427" s="111"/>
      <c r="AIY2427" s="111"/>
      <c r="AIZ2427" s="111"/>
      <c r="AJA2427" s="111"/>
      <c r="AJB2427" s="111"/>
      <c r="AJC2427" s="111"/>
      <c r="AJD2427" s="111"/>
      <c r="AJE2427" s="111"/>
      <c r="AJF2427" s="111"/>
      <c r="AJG2427" s="111"/>
      <c r="AJH2427" s="111"/>
      <c r="AJI2427" s="111"/>
      <c r="AJJ2427" s="111"/>
      <c r="AJK2427" s="111"/>
      <c r="AJL2427" s="111"/>
      <c r="AJM2427" s="111"/>
      <c r="AJN2427" s="111"/>
      <c r="AJO2427" s="111"/>
      <c r="AJP2427" s="111"/>
      <c r="AJQ2427" s="111"/>
      <c r="AJR2427" s="111"/>
      <c r="AJS2427" s="111"/>
      <c r="AJT2427" s="111"/>
      <c r="AJU2427" s="111"/>
      <c r="AJV2427" s="111"/>
      <c r="AJW2427" s="111"/>
      <c r="AJX2427" s="111"/>
      <c r="AJY2427" s="111"/>
      <c r="AJZ2427" s="111"/>
      <c r="AKA2427" s="111"/>
      <c r="AKB2427" s="111"/>
      <c r="AKC2427" s="111"/>
      <c r="AKD2427" s="111"/>
      <c r="AKE2427" s="111"/>
      <c r="AKF2427" s="111"/>
      <c r="AKG2427" s="111"/>
      <c r="AKH2427" s="111"/>
      <c r="AKI2427" s="111"/>
      <c r="AKJ2427" s="111"/>
      <c r="AKK2427" s="111"/>
      <c r="AKL2427" s="111"/>
      <c r="AKM2427" s="111"/>
      <c r="AKN2427" s="111"/>
      <c r="AKO2427" s="111"/>
      <c r="AKP2427" s="111"/>
      <c r="AKQ2427" s="111"/>
      <c r="AKR2427" s="111"/>
      <c r="AKS2427" s="111"/>
      <c r="AKT2427" s="111"/>
      <c r="AKU2427" s="111"/>
      <c r="AKV2427" s="111"/>
      <c r="AKW2427" s="111"/>
      <c r="AKX2427" s="111"/>
      <c r="AKY2427" s="111"/>
      <c r="AKZ2427" s="111"/>
      <c r="ALA2427" s="111"/>
      <c r="ALB2427" s="111"/>
      <c r="ALC2427" s="111"/>
      <c r="ALD2427" s="111"/>
      <c r="ALE2427" s="111"/>
      <c r="ALF2427" s="111"/>
      <c r="ALG2427" s="111"/>
      <c r="ALH2427" s="111"/>
      <c r="ALI2427" s="111"/>
      <c r="ALJ2427" s="111"/>
      <c r="ALK2427" s="111"/>
      <c r="ALL2427" s="111"/>
      <c r="ALM2427" s="111"/>
      <c r="ALN2427" s="111"/>
      <c r="ALO2427" s="111"/>
      <c r="ALP2427" s="111"/>
      <c r="ALQ2427" s="111"/>
      <c r="ALR2427" s="111"/>
      <c r="ALS2427" s="111"/>
      <c r="ALT2427" s="111"/>
      <c r="ALU2427" s="111"/>
      <c r="ALV2427" s="111"/>
      <c r="ALW2427" s="111"/>
      <c r="ALX2427" s="111"/>
      <c r="ALY2427" s="111"/>
      <c r="ALZ2427" s="111"/>
      <c r="AMA2427" s="111"/>
      <c r="AMB2427" s="111"/>
      <c r="AMC2427" s="111"/>
      <c r="AMD2427" s="111"/>
      <c r="AME2427" s="111"/>
      <c r="AMF2427" s="111"/>
      <c r="AMG2427" s="111"/>
      <c r="AMH2427" s="111"/>
      <c r="AMI2427" s="111"/>
      <c r="AMJ2427" s="111"/>
      <c r="AMK2427" s="111"/>
      <c r="AML2427" s="111"/>
      <c r="AMM2427" s="111"/>
      <c r="AMN2427" s="111"/>
      <c r="AMO2427" s="111"/>
      <c r="AMP2427" s="111"/>
      <c r="AMQ2427" s="111"/>
      <c r="AMR2427" s="111"/>
      <c r="AMS2427" s="111"/>
      <c r="AMT2427" s="111"/>
      <c r="AMU2427" s="111"/>
      <c r="AMV2427" s="111"/>
      <c r="AMW2427" s="111"/>
      <c r="AMX2427" s="111"/>
      <c r="AMY2427" s="111"/>
      <c r="AMZ2427" s="111"/>
      <c r="ANA2427" s="111"/>
      <c r="ANB2427" s="111"/>
      <c r="ANC2427" s="111"/>
      <c r="AND2427" s="111"/>
      <c r="ANE2427" s="111"/>
      <c r="ANF2427" s="111"/>
      <c r="ANG2427" s="111"/>
      <c r="ANH2427" s="111"/>
      <c r="ANI2427" s="111"/>
      <c r="ANJ2427" s="111"/>
      <c r="ANK2427" s="111"/>
      <c r="ANL2427" s="111"/>
      <c r="ANM2427" s="111"/>
      <c r="ANN2427" s="111"/>
      <c r="ANO2427" s="111"/>
      <c r="ANP2427" s="111"/>
      <c r="ANQ2427" s="111"/>
      <c r="ANR2427" s="111"/>
      <c r="ANS2427" s="111"/>
      <c r="ANT2427" s="111"/>
      <c r="ANU2427" s="111"/>
      <c r="ANV2427" s="111"/>
      <c r="ANW2427" s="111"/>
      <c r="ANX2427" s="111"/>
      <c r="ANY2427" s="111"/>
      <c r="ANZ2427" s="111"/>
      <c r="AOA2427" s="111"/>
      <c r="AOB2427" s="111"/>
      <c r="AOC2427" s="111"/>
      <c r="AOD2427" s="111"/>
      <c r="AOE2427" s="111"/>
      <c r="AOF2427" s="111"/>
      <c r="AOG2427" s="111"/>
      <c r="AOH2427" s="111"/>
      <c r="AOI2427" s="111"/>
      <c r="AOJ2427" s="111"/>
      <c r="AOK2427" s="111"/>
      <c r="AOL2427" s="111"/>
      <c r="AOM2427" s="111"/>
      <c r="AON2427" s="111"/>
      <c r="AOO2427" s="111"/>
      <c r="AOP2427" s="111"/>
      <c r="AOQ2427" s="111"/>
      <c r="AOR2427" s="111"/>
      <c r="AOS2427" s="111"/>
      <c r="AOT2427" s="111"/>
      <c r="AOU2427" s="111"/>
      <c r="AOV2427" s="111"/>
      <c r="AOW2427" s="111"/>
      <c r="AOX2427" s="111"/>
      <c r="AOY2427" s="111"/>
      <c r="AOZ2427" s="111"/>
      <c r="APA2427" s="111"/>
      <c r="APB2427" s="111"/>
      <c r="APC2427" s="111"/>
      <c r="APD2427" s="111"/>
      <c r="APE2427" s="111"/>
      <c r="APF2427" s="111"/>
      <c r="APG2427" s="111"/>
      <c r="APH2427" s="111"/>
      <c r="API2427" s="111"/>
      <c r="APJ2427" s="111"/>
      <c r="APK2427" s="111"/>
      <c r="APL2427" s="111"/>
      <c r="APM2427" s="111"/>
      <c r="APN2427" s="111"/>
      <c r="APO2427" s="111"/>
      <c r="APP2427" s="111"/>
      <c r="APQ2427" s="111"/>
      <c r="APR2427" s="111"/>
      <c r="APS2427" s="111"/>
      <c r="APT2427" s="111"/>
      <c r="APU2427" s="111"/>
      <c r="APV2427" s="111"/>
      <c r="APW2427" s="111"/>
      <c r="APX2427" s="111"/>
      <c r="APY2427" s="111"/>
      <c r="APZ2427" s="111"/>
      <c r="AQA2427" s="111"/>
      <c r="AQB2427" s="111"/>
      <c r="AQC2427" s="111"/>
      <c r="AQD2427" s="111"/>
      <c r="AQE2427" s="111"/>
      <c r="AQF2427" s="111"/>
      <c r="AQG2427" s="111"/>
      <c r="AQH2427" s="111"/>
      <c r="AQI2427" s="111"/>
      <c r="AQJ2427" s="111"/>
      <c r="AQK2427" s="111"/>
      <c r="AQL2427" s="111"/>
      <c r="AQM2427" s="111"/>
      <c r="AQN2427" s="111"/>
      <c r="AQO2427" s="111"/>
      <c r="AQP2427" s="111"/>
      <c r="AQQ2427" s="111"/>
      <c r="AQR2427" s="111"/>
      <c r="AQS2427" s="111"/>
      <c r="AQT2427" s="111"/>
      <c r="AQU2427" s="111"/>
      <c r="AQV2427" s="111"/>
      <c r="AQW2427" s="111"/>
      <c r="AQX2427" s="111"/>
      <c r="AQY2427" s="111"/>
      <c r="AQZ2427" s="111"/>
      <c r="ARA2427" s="111"/>
      <c r="ARB2427" s="111"/>
      <c r="ARC2427" s="111"/>
      <c r="ARD2427" s="111"/>
      <c r="ARE2427" s="111"/>
      <c r="ARF2427" s="111"/>
      <c r="ARG2427" s="111"/>
      <c r="ARH2427" s="111"/>
      <c r="ARI2427" s="111"/>
      <c r="ARJ2427" s="111"/>
      <c r="ARK2427" s="111"/>
      <c r="ARL2427" s="111"/>
      <c r="ARM2427" s="111"/>
      <c r="ARN2427" s="111"/>
      <c r="ARO2427" s="111"/>
      <c r="ARP2427" s="111"/>
      <c r="ARQ2427" s="111"/>
      <c r="ARR2427" s="111"/>
      <c r="ARS2427" s="111"/>
      <c r="ART2427" s="111"/>
      <c r="ARU2427" s="111"/>
      <c r="ARV2427" s="111"/>
      <c r="ARW2427" s="111"/>
      <c r="ARX2427" s="111"/>
      <c r="ARY2427" s="111"/>
      <c r="ARZ2427" s="111"/>
      <c r="ASA2427" s="111"/>
      <c r="ASB2427" s="111"/>
      <c r="ASC2427" s="111"/>
      <c r="ASD2427" s="111"/>
      <c r="ASE2427" s="111"/>
      <c r="ASF2427" s="111"/>
      <c r="ASG2427" s="111"/>
      <c r="ASH2427" s="111"/>
      <c r="ASI2427" s="111"/>
      <c r="ASJ2427" s="111"/>
      <c r="ASK2427" s="111"/>
      <c r="ASL2427" s="111"/>
      <c r="ASM2427" s="111"/>
      <c r="ASN2427" s="111"/>
      <c r="ASO2427" s="111"/>
      <c r="ASP2427" s="111"/>
      <c r="ASQ2427" s="111"/>
      <c r="ASR2427" s="111"/>
      <c r="ASS2427" s="111"/>
      <c r="AST2427" s="111"/>
      <c r="ASU2427" s="111"/>
      <c r="ASV2427" s="111"/>
      <c r="ASW2427" s="111"/>
      <c r="ASX2427" s="111"/>
      <c r="ASY2427" s="111"/>
      <c r="ASZ2427" s="111"/>
      <c r="ATA2427" s="111"/>
      <c r="ATB2427" s="111"/>
      <c r="ATC2427" s="111"/>
      <c r="ATD2427" s="111"/>
      <c r="ATE2427" s="111"/>
      <c r="ATF2427" s="111"/>
      <c r="ATG2427" s="111"/>
      <c r="ATH2427" s="111"/>
      <c r="ATI2427" s="111"/>
      <c r="ATJ2427" s="111"/>
      <c r="ATK2427" s="111"/>
      <c r="ATL2427" s="111"/>
      <c r="ATM2427" s="111"/>
      <c r="ATN2427" s="111"/>
      <c r="ATO2427" s="111"/>
      <c r="ATP2427" s="111"/>
      <c r="ATQ2427" s="111"/>
      <c r="ATR2427" s="111"/>
      <c r="ATS2427" s="111"/>
      <c r="ATT2427" s="111"/>
      <c r="ATU2427" s="111"/>
      <c r="ATV2427" s="111"/>
      <c r="ATW2427" s="111"/>
      <c r="ATX2427" s="111"/>
      <c r="ATY2427" s="111"/>
      <c r="ATZ2427" s="111"/>
      <c r="AUA2427" s="111"/>
      <c r="AUB2427" s="111"/>
      <c r="AUC2427" s="111"/>
      <c r="AUD2427" s="111"/>
      <c r="AUE2427" s="111"/>
      <c r="AUF2427" s="111"/>
      <c r="AUG2427" s="111"/>
      <c r="AUH2427" s="111"/>
      <c r="AUI2427" s="111"/>
      <c r="AUJ2427" s="111"/>
      <c r="AUK2427" s="111"/>
      <c r="AUL2427" s="111"/>
      <c r="AUM2427" s="111"/>
      <c r="AUN2427" s="111"/>
      <c r="AUO2427" s="111"/>
      <c r="AUP2427" s="111"/>
      <c r="AUQ2427" s="111"/>
      <c r="AUR2427" s="111"/>
      <c r="AUS2427" s="111"/>
      <c r="AUT2427" s="111"/>
      <c r="AUU2427" s="111"/>
      <c r="AUV2427" s="111"/>
      <c r="AUW2427" s="111"/>
      <c r="AUX2427" s="111"/>
      <c r="AUY2427" s="111"/>
      <c r="AUZ2427" s="111"/>
      <c r="AVA2427" s="111"/>
      <c r="AVB2427" s="111"/>
      <c r="AVC2427" s="111"/>
      <c r="AVD2427" s="111"/>
      <c r="AVE2427" s="111"/>
      <c r="AVF2427" s="111"/>
      <c r="AVG2427" s="111"/>
      <c r="AVH2427" s="111"/>
      <c r="AVI2427" s="111"/>
      <c r="AVJ2427" s="111"/>
      <c r="AVK2427" s="111"/>
      <c r="AVL2427" s="111"/>
      <c r="AVM2427" s="111"/>
      <c r="AVN2427" s="111"/>
      <c r="AVO2427" s="111"/>
      <c r="AVP2427" s="111"/>
      <c r="AVQ2427" s="111"/>
      <c r="AVR2427" s="111"/>
      <c r="AVS2427" s="111"/>
      <c r="AVT2427" s="111"/>
      <c r="AVU2427" s="111"/>
      <c r="AVV2427" s="111"/>
      <c r="AVW2427" s="111"/>
      <c r="AVX2427" s="111"/>
      <c r="AVY2427" s="111"/>
      <c r="AVZ2427" s="111"/>
      <c r="AWA2427" s="111"/>
      <c r="AWB2427" s="111"/>
      <c r="AWC2427" s="111"/>
      <c r="AWD2427" s="111"/>
      <c r="AWE2427" s="111"/>
      <c r="AWF2427" s="111"/>
      <c r="AWG2427" s="111"/>
      <c r="AWH2427" s="111"/>
      <c r="AWI2427" s="111"/>
      <c r="AWJ2427" s="111"/>
      <c r="AWK2427" s="111"/>
      <c r="AWL2427" s="111"/>
      <c r="AWM2427" s="111"/>
      <c r="AWN2427" s="111"/>
      <c r="AWO2427" s="111"/>
      <c r="AWP2427" s="111"/>
      <c r="AWQ2427" s="111"/>
      <c r="AWR2427" s="111"/>
      <c r="AWS2427" s="111"/>
      <c r="AWT2427" s="111"/>
      <c r="AWU2427" s="111"/>
      <c r="AWV2427" s="111"/>
      <c r="AWW2427" s="111"/>
      <c r="AWX2427" s="111"/>
      <c r="AWY2427" s="111"/>
      <c r="AWZ2427" s="111"/>
      <c r="AXA2427" s="111"/>
      <c r="AXB2427" s="111"/>
      <c r="AXC2427" s="111"/>
      <c r="AXD2427" s="111"/>
      <c r="AXE2427" s="111"/>
      <c r="AXF2427" s="111"/>
      <c r="AXG2427" s="111"/>
      <c r="AXH2427" s="111"/>
      <c r="AXI2427" s="111"/>
      <c r="AXJ2427" s="111"/>
      <c r="AXK2427" s="111"/>
      <c r="AXL2427" s="111"/>
      <c r="AXM2427" s="111"/>
      <c r="AXN2427" s="111"/>
      <c r="AXO2427" s="111"/>
      <c r="AXP2427" s="111"/>
      <c r="AXQ2427" s="111"/>
      <c r="AXR2427" s="111"/>
      <c r="AXS2427" s="111"/>
      <c r="AXT2427" s="111"/>
      <c r="AXU2427" s="111"/>
      <c r="AXV2427" s="111"/>
      <c r="AXW2427" s="111"/>
      <c r="AXX2427" s="111"/>
      <c r="AXY2427" s="111"/>
      <c r="AXZ2427" s="111"/>
      <c r="AYA2427" s="111"/>
      <c r="AYB2427" s="111"/>
      <c r="AYC2427" s="111"/>
      <c r="AYD2427" s="111"/>
      <c r="AYE2427" s="111"/>
      <c r="AYF2427" s="111"/>
      <c r="AYG2427" s="111"/>
      <c r="AYH2427" s="111"/>
      <c r="AYI2427" s="111"/>
      <c r="AYJ2427" s="111"/>
      <c r="AYK2427" s="111"/>
      <c r="AYL2427" s="111"/>
      <c r="AYM2427" s="111"/>
      <c r="AYN2427" s="111"/>
      <c r="AYO2427" s="111"/>
      <c r="AYP2427" s="111"/>
      <c r="AYQ2427" s="111"/>
      <c r="AYR2427" s="111"/>
      <c r="AYS2427" s="111"/>
      <c r="AYT2427" s="111"/>
      <c r="AYU2427" s="111"/>
      <c r="AYV2427" s="111"/>
      <c r="AYW2427" s="111"/>
      <c r="AYX2427" s="111"/>
      <c r="AYY2427" s="111"/>
      <c r="AYZ2427" s="111"/>
      <c r="AZA2427" s="111"/>
      <c r="AZB2427" s="111"/>
      <c r="AZC2427" s="111"/>
      <c r="AZD2427" s="111"/>
      <c r="AZE2427" s="111"/>
      <c r="AZF2427" s="111"/>
      <c r="AZG2427" s="111"/>
      <c r="AZH2427" s="111"/>
      <c r="AZI2427" s="111"/>
      <c r="AZJ2427" s="111"/>
      <c r="AZK2427" s="111"/>
      <c r="AZL2427" s="111"/>
      <c r="AZM2427" s="111"/>
      <c r="AZN2427" s="111"/>
      <c r="AZO2427" s="111"/>
      <c r="AZP2427" s="111"/>
      <c r="AZQ2427" s="111"/>
      <c r="AZR2427" s="111"/>
      <c r="AZS2427" s="111"/>
      <c r="AZT2427" s="111"/>
      <c r="AZU2427" s="111"/>
      <c r="AZV2427" s="111"/>
      <c r="AZW2427" s="111"/>
      <c r="AZX2427" s="111"/>
      <c r="AZY2427" s="111"/>
      <c r="AZZ2427" s="111"/>
      <c r="BAA2427" s="111"/>
      <c r="BAB2427" s="111"/>
      <c r="BAC2427" s="111"/>
      <c r="BAD2427" s="111"/>
      <c r="BAE2427" s="111"/>
      <c r="BAF2427" s="111"/>
      <c r="BAG2427" s="111"/>
      <c r="BAH2427" s="111"/>
      <c r="BAI2427" s="111"/>
      <c r="BAJ2427" s="111"/>
      <c r="BAK2427" s="111"/>
      <c r="BAL2427" s="111"/>
      <c r="BAM2427" s="111"/>
      <c r="BAN2427" s="111"/>
      <c r="BAO2427" s="111"/>
      <c r="BAP2427" s="111"/>
      <c r="BAQ2427" s="111"/>
      <c r="BAR2427" s="111"/>
      <c r="BAS2427" s="111"/>
      <c r="BAT2427" s="111"/>
      <c r="BAU2427" s="111"/>
      <c r="BAV2427" s="111"/>
      <c r="BAW2427" s="111"/>
      <c r="BAX2427" s="111"/>
      <c r="BAY2427" s="111"/>
      <c r="BAZ2427" s="111"/>
      <c r="BBA2427" s="111"/>
      <c r="BBB2427" s="111"/>
      <c r="BBC2427" s="111"/>
      <c r="BBD2427" s="111"/>
      <c r="BBE2427" s="111"/>
      <c r="BBF2427" s="111"/>
      <c r="BBG2427" s="111"/>
      <c r="BBH2427" s="111"/>
      <c r="BBI2427" s="111"/>
      <c r="BBJ2427" s="111"/>
      <c r="BBK2427" s="111"/>
      <c r="BBL2427" s="111"/>
      <c r="BBM2427" s="111"/>
      <c r="BBN2427" s="111"/>
      <c r="BBO2427" s="111"/>
      <c r="BBP2427" s="111"/>
      <c r="BBQ2427" s="111"/>
      <c r="BBR2427" s="111"/>
      <c r="BBS2427" s="111"/>
      <c r="BBT2427" s="111"/>
      <c r="BBU2427" s="111"/>
      <c r="BBV2427" s="111"/>
      <c r="BBW2427" s="111"/>
      <c r="BBX2427" s="111"/>
      <c r="BBY2427" s="111"/>
      <c r="BBZ2427" s="111"/>
      <c r="BCA2427" s="111"/>
      <c r="BCB2427" s="111"/>
      <c r="BCC2427" s="111"/>
      <c r="BCD2427" s="111"/>
      <c r="BCE2427" s="111"/>
      <c r="BCF2427" s="111"/>
      <c r="BCG2427" s="111"/>
      <c r="BCH2427" s="111"/>
      <c r="BCI2427" s="111"/>
      <c r="BCJ2427" s="111"/>
      <c r="BCK2427" s="111"/>
      <c r="BCL2427" s="111"/>
      <c r="BCM2427" s="111"/>
      <c r="BCN2427" s="111"/>
      <c r="BCO2427" s="111"/>
      <c r="BCP2427" s="111"/>
      <c r="BCQ2427" s="111"/>
      <c r="BCR2427" s="111"/>
      <c r="BCS2427" s="111"/>
      <c r="BCT2427" s="111"/>
      <c r="BCU2427" s="111"/>
      <c r="BCV2427" s="111"/>
      <c r="BCW2427" s="111"/>
      <c r="BCX2427" s="111"/>
      <c r="BCY2427" s="111"/>
      <c r="BCZ2427" s="111"/>
      <c r="BDA2427" s="111"/>
      <c r="BDB2427" s="111"/>
      <c r="BDC2427" s="111"/>
      <c r="BDD2427" s="111"/>
      <c r="BDE2427" s="111"/>
      <c r="BDF2427" s="111"/>
      <c r="BDG2427" s="111"/>
      <c r="BDH2427" s="111"/>
      <c r="BDI2427" s="111"/>
      <c r="BDJ2427" s="111"/>
      <c r="BDK2427" s="111"/>
      <c r="BDL2427" s="111"/>
      <c r="BDM2427" s="111"/>
      <c r="BDN2427" s="111"/>
      <c r="BDO2427" s="111"/>
      <c r="BDP2427" s="111"/>
      <c r="BDQ2427" s="111"/>
      <c r="BDR2427" s="111"/>
      <c r="BDS2427" s="111"/>
      <c r="BDT2427" s="111"/>
      <c r="BDU2427" s="111"/>
      <c r="BDV2427" s="111"/>
      <c r="BDW2427" s="111"/>
      <c r="BDX2427" s="111"/>
      <c r="BDY2427" s="111"/>
      <c r="BDZ2427" s="111"/>
      <c r="BEA2427" s="111"/>
      <c r="BEB2427" s="111"/>
      <c r="BEC2427" s="111"/>
      <c r="BED2427" s="111"/>
      <c r="BEE2427" s="111"/>
      <c r="BEF2427" s="111"/>
      <c r="BEG2427" s="111"/>
      <c r="BEH2427" s="111"/>
      <c r="BEI2427" s="111"/>
      <c r="BEJ2427" s="111"/>
      <c r="BEK2427" s="111"/>
      <c r="BEL2427" s="111"/>
      <c r="BEM2427" s="111"/>
      <c r="BEN2427" s="111"/>
      <c r="BEO2427" s="111"/>
      <c r="BEP2427" s="111"/>
      <c r="BEQ2427" s="111"/>
      <c r="BER2427" s="111"/>
      <c r="BES2427" s="111"/>
      <c r="BET2427" s="111"/>
      <c r="BEU2427" s="111"/>
      <c r="BEV2427" s="111"/>
      <c r="BEW2427" s="111"/>
      <c r="BEX2427" s="111"/>
      <c r="BEY2427" s="111"/>
      <c r="BEZ2427" s="111"/>
      <c r="BFA2427" s="111"/>
      <c r="BFB2427" s="111"/>
      <c r="BFC2427" s="111"/>
      <c r="BFD2427" s="111"/>
      <c r="BFE2427" s="111"/>
      <c r="BFF2427" s="111"/>
      <c r="BFG2427" s="111"/>
      <c r="BFH2427" s="111"/>
      <c r="BFI2427" s="111"/>
      <c r="BFJ2427" s="111"/>
      <c r="BFK2427" s="111"/>
      <c r="BFL2427" s="111"/>
      <c r="BFM2427" s="111"/>
      <c r="BFN2427" s="111"/>
      <c r="BFO2427" s="111"/>
      <c r="BFP2427" s="111"/>
      <c r="BFQ2427" s="111"/>
      <c r="BFR2427" s="111"/>
      <c r="BFS2427" s="111"/>
      <c r="BFT2427" s="111"/>
      <c r="BFU2427" s="111"/>
      <c r="BFV2427" s="111"/>
      <c r="BFW2427" s="111"/>
      <c r="BFX2427" s="111"/>
      <c r="BFY2427" s="111"/>
      <c r="BFZ2427" s="111"/>
      <c r="BGA2427" s="111"/>
      <c r="BGB2427" s="111"/>
      <c r="BGC2427" s="111"/>
      <c r="BGD2427" s="111"/>
      <c r="BGE2427" s="111"/>
      <c r="BGF2427" s="111"/>
      <c r="BGG2427" s="111"/>
      <c r="BGH2427" s="111"/>
      <c r="BGI2427" s="111"/>
      <c r="BGJ2427" s="111"/>
      <c r="BGK2427" s="111"/>
      <c r="BGL2427" s="111"/>
      <c r="BGM2427" s="111"/>
      <c r="BGN2427" s="111"/>
      <c r="BGO2427" s="111"/>
      <c r="BGP2427" s="111"/>
      <c r="BGQ2427" s="111"/>
      <c r="BGR2427" s="111"/>
      <c r="BGS2427" s="111"/>
      <c r="BGT2427" s="111"/>
      <c r="BGU2427" s="111"/>
      <c r="BGV2427" s="111"/>
      <c r="BGW2427" s="111"/>
      <c r="BGX2427" s="111"/>
      <c r="BGY2427" s="111"/>
      <c r="BGZ2427" s="111"/>
      <c r="BHA2427" s="111"/>
      <c r="BHB2427" s="111"/>
      <c r="BHC2427" s="111"/>
      <c r="BHD2427" s="111"/>
      <c r="BHE2427" s="111"/>
      <c r="BHF2427" s="111"/>
      <c r="BHG2427" s="111"/>
      <c r="BHH2427" s="111"/>
      <c r="BHI2427" s="111"/>
      <c r="BHJ2427" s="111"/>
      <c r="BHK2427" s="111"/>
      <c r="BHL2427" s="111"/>
      <c r="BHM2427" s="111"/>
      <c r="BHN2427" s="111"/>
      <c r="BHO2427" s="111"/>
      <c r="BHP2427" s="111"/>
      <c r="BHQ2427" s="111"/>
      <c r="BHR2427" s="111"/>
      <c r="BHS2427" s="111"/>
      <c r="BHT2427" s="111"/>
      <c r="BHU2427" s="111"/>
      <c r="BHV2427" s="111"/>
      <c r="BHW2427" s="111"/>
      <c r="BHX2427" s="111"/>
      <c r="BHY2427" s="111"/>
      <c r="BHZ2427" s="111"/>
      <c r="BIA2427" s="111"/>
      <c r="BIB2427" s="111"/>
      <c r="BIC2427" s="111"/>
      <c r="BID2427" s="111"/>
      <c r="BIE2427" s="111"/>
      <c r="BIF2427" s="111"/>
      <c r="BIG2427" s="111"/>
      <c r="BIH2427" s="111"/>
      <c r="BII2427" s="111"/>
      <c r="BIJ2427" s="111"/>
      <c r="BIK2427" s="111"/>
      <c r="BIL2427" s="111"/>
      <c r="BIM2427" s="111"/>
      <c r="BIN2427" s="111"/>
      <c r="BIO2427" s="111"/>
      <c r="BIP2427" s="111"/>
      <c r="BIQ2427" s="111"/>
      <c r="BIR2427" s="111"/>
      <c r="BIS2427" s="111"/>
      <c r="BIT2427" s="111"/>
      <c r="BIU2427" s="111"/>
      <c r="BIV2427" s="111"/>
      <c r="BIW2427" s="111"/>
      <c r="BIX2427" s="111"/>
      <c r="BIY2427" s="111"/>
      <c r="BIZ2427" s="111"/>
      <c r="BJA2427" s="111"/>
      <c r="BJB2427" s="111"/>
      <c r="BJC2427" s="111"/>
      <c r="BJD2427" s="111"/>
      <c r="BJE2427" s="111"/>
      <c r="BJF2427" s="111"/>
      <c r="BJG2427" s="111"/>
      <c r="BJH2427" s="111"/>
      <c r="BJI2427" s="111"/>
      <c r="BJJ2427" s="111"/>
      <c r="BJK2427" s="111"/>
      <c r="BJL2427" s="111"/>
      <c r="BJM2427" s="111"/>
      <c r="BJN2427" s="111"/>
      <c r="BJO2427" s="111"/>
      <c r="BJP2427" s="111"/>
      <c r="BJQ2427" s="111"/>
      <c r="BJR2427" s="111"/>
      <c r="BJS2427" s="111"/>
      <c r="BJT2427" s="111"/>
      <c r="BJU2427" s="111"/>
      <c r="BJV2427" s="111"/>
      <c r="BJW2427" s="111"/>
      <c r="BJX2427" s="111"/>
      <c r="BJY2427" s="111"/>
      <c r="BJZ2427" s="111"/>
      <c r="BKA2427" s="111"/>
      <c r="BKB2427" s="111"/>
      <c r="BKC2427" s="111"/>
      <c r="BKD2427" s="111"/>
      <c r="BKE2427" s="111"/>
      <c r="BKF2427" s="111"/>
      <c r="BKG2427" s="111"/>
      <c r="BKH2427" s="111"/>
      <c r="BKI2427" s="111"/>
      <c r="BKJ2427" s="111"/>
      <c r="BKK2427" s="111"/>
      <c r="BKL2427" s="111"/>
      <c r="BKM2427" s="111"/>
      <c r="BKN2427" s="111"/>
      <c r="BKO2427" s="111"/>
      <c r="BKP2427" s="111"/>
      <c r="BKQ2427" s="111"/>
      <c r="BKR2427" s="111"/>
      <c r="BKS2427" s="111"/>
      <c r="BKT2427" s="111"/>
      <c r="BKU2427" s="111"/>
      <c r="BKV2427" s="111"/>
      <c r="BKW2427" s="111"/>
      <c r="BKX2427" s="111"/>
      <c r="BKY2427" s="111"/>
      <c r="BKZ2427" s="111"/>
      <c r="BLA2427" s="111"/>
      <c r="BLB2427" s="111"/>
      <c r="BLC2427" s="111"/>
      <c r="BLD2427" s="111"/>
      <c r="BLE2427" s="111"/>
      <c r="BLF2427" s="111"/>
      <c r="BLG2427" s="111"/>
      <c r="BLH2427" s="111"/>
      <c r="BLI2427" s="111"/>
      <c r="BLJ2427" s="111"/>
      <c r="BLK2427" s="111"/>
      <c r="BLL2427" s="111"/>
      <c r="BLM2427" s="111"/>
      <c r="BLN2427" s="111"/>
      <c r="BLO2427" s="111"/>
      <c r="BLP2427" s="111"/>
      <c r="BLQ2427" s="111"/>
      <c r="BLR2427" s="111"/>
      <c r="BLS2427" s="111"/>
      <c r="BLT2427" s="111"/>
      <c r="BLU2427" s="111"/>
      <c r="BLV2427" s="111"/>
      <c r="BLW2427" s="111"/>
      <c r="BLX2427" s="111"/>
      <c r="BLY2427" s="111"/>
      <c r="BLZ2427" s="111"/>
      <c r="BMA2427" s="111"/>
      <c r="BMB2427" s="111"/>
      <c r="BMC2427" s="111"/>
      <c r="BMD2427" s="111"/>
      <c r="BME2427" s="111"/>
      <c r="BMF2427" s="111"/>
      <c r="BMG2427" s="111"/>
      <c r="BMH2427" s="111"/>
      <c r="BMI2427" s="111"/>
      <c r="BMJ2427" s="111"/>
      <c r="BMK2427" s="111"/>
      <c r="BML2427" s="111"/>
      <c r="BMM2427" s="111"/>
      <c r="BMN2427" s="111"/>
      <c r="BMO2427" s="111"/>
      <c r="BMP2427" s="111"/>
      <c r="BMQ2427" s="111"/>
      <c r="BMR2427" s="111"/>
      <c r="BMS2427" s="111"/>
      <c r="BMT2427" s="111"/>
      <c r="BMU2427" s="111"/>
      <c r="BMV2427" s="111"/>
      <c r="BMW2427" s="111"/>
      <c r="BMX2427" s="111"/>
      <c r="BMY2427" s="111"/>
      <c r="BMZ2427" s="111"/>
      <c r="BNA2427" s="111"/>
      <c r="BNB2427" s="111"/>
      <c r="BNC2427" s="111"/>
      <c r="BND2427" s="111"/>
      <c r="BNE2427" s="111"/>
      <c r="BNF2427" s="111"/>
      <c r="BNG2427" s="111"/>
      <c r="BNH2427" s="111"/>
      <c r="BNI2427" s="111"/>
      <c r="BNJ2427" s="111"/>
      <c r="BNK2427" s="111"/>
      <c r="BNL2427" s="111"/>
      <c r="BNM2427" s="111"/>
      <c r="BNN2427" s="111"/>
      <c r="BNO2427" s="111"/>
      <c r="BNP2427" s="111"/>
      <c r="BNQ2427" s="111"/>
      <c r="BNR2427" s="111"/>
      <c r="BNS2427" s="111"/>
      <c r="BNT2427" s="111"/>
      <c r="BNU2427" s="111"/>
      <c r="BNV2427" s="111"/>
      <c r="BNW2427" s="111"/>
      <c r="BNX2427" s="111"/>
      <c r="BNY2427" s="111"/>
      <c r="BNZ2427" s="111"/>
      <c r="BOA2427" s="111"/>
      <c r="BOB2427" s="111"/>
      <c r="BOC2427" s="111"/>
      <c r="BOD2427" s="111"/>
      <c r="BOE2427" s="111"/>
      <c r="BOF2427" s="111"/>
      <c r="BOG2427" s="111"/>
      <c r="BOH2427" s="111"/>
      <c r="BOI2427" s="111"/>
      <c r="BOJ2427" s="111"/>
      <c r="BOK2427" s="111"/>
      <c r="BOL2427" s="111"/>
      <c r="BOM2427" s="111"/>
      <c r="BON2427" s="111"/>
      <c r="BOO2427" s="111"/>
      <c r="BOP2427" s="111"/>
      <c r="BOQ2427" s="111"/>
      <c r="BOR2427" s="111"/>
      <c r="BOS2427" s="111"/>
      <c r="BOT2427" s="111"/>
      <c r="BOU2427" s="111"/>
      <c r="BOV2427" s="111"/>
      <c r="BOW2427" s="111"/>
      <c r="BOX2427" s="111"/>
      <c r="BOY2427" s="111"/>
      <c r="BOZ2427" s="111"/>
      <c r="BPA2427" s="111"/>
      <c r="BPB2427" s="111"/>
      <c r="BPC2427" s="111"/>
      <c r="BPD2427" s="111"/>
      <c r="BPE2427" s="111"/>
      <c r="BPF2427" s="111"/>
      <c r="BPG2427" s="111"/>
      <c r="BPH2427" s="111"/>
      <c r="BPI2427" s="111"/>
      <c r="BPJ2427" s="111"/>
      <c r="BPK2427" s="111"/>
      <c r="BPL2427" s="111"/>
      <c r="BPM2427" s="111"/>
      <c r="BPN2427" s="111"/>
      <c r="BPO2427" s="111"/>
      <c r="BPP2427" s="111"/>
      <c r="BPQ2427" s="111"/>
      <c r="BPR2427" s="111"/>
      <c r="BPS2427" s="111"/>
      <c r="BPT2427" s="111"/>
      <c r="BPU2427" s="111"/>
      <c r="BPV2427" s="111"/>
      <c r="BPW2427" s="111"/>
      <c r="BPX2427" s="111"/>
      <c r="BPY2427" s="111"/>
      <c r="BPZ2427" s="111"/>
      <c r="BQA2427" s="111"/>
      <c r="BQB2427" s="111"/>
      <c r="BQC2427" s="111"/>
      <c r="BQD2427" s="111"/>
      <c r="BQE2427" s="111"/>
      <c r="BQF2427" s="111"/>
      <c r="BQG2427" s="111"/>
      <c r="BQH2427" s="111"/>
      <c r="BQI2427" s="111"/>
      <c r="BQJ2427" s="111"/>
      <c r="BQK2427" s="111"/>
      <c r="BQL2427" s="111"/>
      <c r="BQM2427" s="111"/>
      <c r="BQN2427" s="111"/>
      <c r="BQO2427" s="111"/>
      <c r="BQP2427" s="111"/>
      <c r="BQQ2427" s="111"/>
      <c r="BQR2427" s="111"/>
      <c r="BQS2427" s="111"/>
      <c r="BQT2427" s="111"/>
      <c r="BQU2427" s="111"/>
      <c r="BQV2427" s="111"/>
      <c r="BQW2427" s="111"/>
      <c r="BQX2427" s="111"/>
      <c r="BQY2427" s="111"/>
      <c r="BQZ2427" s="111"/>
      <c r="BRA2427" s="111"/>
      <c r="BRB2427" s="111"/>
      <c r="BRC2427" s="111"/>
      <c r="BRD2427" s="111"/>
      <c r="BRE2427" s="111"/>
      <c r="BRF2427" s="111"/>
      <c r="BRG2427" s="111"/>
      <c r="BRH2427" s="111"/>
      <c r="BRI2427" s="111"/>
      <c r="BRJ2427" s="111"/>
      <c r="BRK2427" s="111"/>
      <c r="BRL2427" s="111"/>
      <c r="BRM2427" s="111"/>
      <c r="BRN2427" s="111"/>
      <c r="BRO2427" s="111"/>
      <c r="BRP2427" s="111"/>
      <c r="BRQ2427" s="111"/>
      <c r="BRR2427" s="111"/>
      <c r="BRS2427" s="111"/>
      <c r="BRT2427" s="111"/>
      <c r="BRU2427" s="111"/>
      <c r="BRV2427" s="111"/>
      <c r="BRW2427" s="111"/>
      <c r="BRX2427" s="111"/>
      <c r="BRY2427" s="111"/>
      <c r="BRZ2427" s="111"/>
      <c r="BSA2427" s="111"/>
      <c r="BSB2427" s="111"/>
      <c r="BSC2427" s="111"/>
      <c r="BSD2427" s="111"/>
      <c r="BSE2427" s="111"/>
      <c r="BSF2427" s="111"/>
      <c r="BSG2427" s="111"/>
      <c r="BSH2427" s="111"/>
      <c r="BSI2427" s="111"/>
      <c r="BSJ2427" s="111"/>
      <c r="BSK2427" s="111"/>
      <c r="BSL2427" s="111"/>
      <c r="BSM2427" s="111"/>
      <c r="BSN2427" s="111"/>
      <c r="BSO2427" s="111"/>
      <c r="BSP2427" s="111"/>
      <c r="BSQ2427" s="111"/>
      <c r="BSR2427" s="111"/>
      <c r="BSS2427" s="111"/>
      <c r="BST2427" s="111"/>
      <c r="BSU2427" s="111"/>
      <c r="BSV2427" s="111"/>
      <c r="BSW2427" s="111"/>
      <c r="BSX2427" s="111"/>
      <c r="BSY2427" s="111"/>
      <c r="BSZ2427" s="111"/>
      <c r="BTA2427" s="111"/>
      <c r="BTB2427" s="111"/>
      <c r="BTC2427" s="111"/>
      <c r="BTD2427" s="111"/>
      <c r="BTE2427" s="111"/>
      <c r="BTF2427" s="111"/>
      <c r="BTG2427" s="111"/>
      <c r="BTH2427" s="111"/>
      <c r="BTI2427" s="111"/>
      <c r="BTJ2427" s="111"/>
      <c r="BTK2427" s="111"/>
      <c r="BTL2427" s="111"/>
      <c r="BTM2427" s="111"/>
      <c r="BTN2427" s="111"/>
      <c r="BTO2427" s="111"/>
      <c r="BTP2427" s="111"/>
      <c r="BTQ2427" s="111"/>
      <c r="BTR2427" s="111"/>
      <c r="BTS2427" s="111"/>
      <c r="BTT2427" s="111"/>
      <c r="BTU2427" s="111"/>
      <c r="BTV2427" s="111"/>
      <c r="BTW2427" s="111"/>
      <c r="BTX2427" s="111"/>
      <c r="BTY2427" s="111"/>
      <c r="BTZ2427" s="111"/>
      <c r="BUA2427" s="111"/>
      <c r="BUB2427" s="111"/>
      <c r="BUC2427" s="111"/>
      <c r="BUD2427" s="111"/>
      <c r="BUE2427" s="111"/>
      <c r="BUF2427" s="111"/>
      <c r="BUG2427" s="111"/>
      <c r="BUH2427" s="111"/>
      <c r="BUI2427" s="111"/>
      <c r="BUJ2427" s="111"/>
      <c r="BUK2427" s="111"/>
      <c r="BUL2427" s="111"/>
      <c r="BUM2427" s="111"/>
      <c r="BUN2427" s="111"/>
      <c r="BUO2427" s="111"/>
      <c r="BUP2427" s="111"/>
      <c r="BUQ2427" s="111"/>
      <c r="BUR2427" s="111"/>
      <c r="BUS2427" s="111"/>
      <c r="BUT2427" s="111"/>
      <c r="BUU2427" s="111"/>
      <c r="BUV2427" s="111"/>
      <c r="BUW2427" s="111"/>
      <c r="BUX2427" s="111"/>
      <c r="BUY2427" s="111"/>
      <c r="BUZ2427" s="111"/>
      <c r="BVA2427" s="111"/>
      <c r="BVB2427" s="111"/>
      <c r="BVC2427" s="111"/>
      <c r="BVD2427" s="111"/>
      <c r="BVE2427" s="111"/>
      <c r="BVF2427" s="111"/>
      <c r="BVG2427" s="111"/>
      <c r="BVH2427" s="111"/>
      <c r="BVI2427" s="111"/>
      <c r="BVJ2427" s="111"/>
      <c r="BVK2427" s="111"/>
      <c r="BVL2427" s="111"/>
      <c r="BVM2427" s="111"/>
      <c r="BVN2427" s="111"/>
      <c r="BVO2427" s="111"/>
      <c r="BVP2427" s="111"/>
      <c r="BVQ2427" s="111"/>
      <c r="BVR2427" s="111"/>
      <c r="BVS2427" s="111"/>
      <c r="BVT2427" s="111"/>
      <c r="BVU2427" s="111"/>
      <c r="BVV2427" s="111"/>
      <c r="BVW2427" s="111"/>
      <c r="BVX2427" s="111"/>
      <c r="BVY2427" s="111"/>
      <c r="BVZ2427" s="111"/>
      <c r="BWA2427" s="111"/>
      <c r="BWB2427" s="111"/>
      <c r="BWC2427" s="111"/>
      <c r="BWD2427" s="111"/>
      <c r="BWE2427" s="111"/>
      <c r="BWF2427" s="111"/>
      <c r="BWG2427" s="111"/>
      <c r="BWH2427" s="111"/>
      <c r="BWI2427" s="111"/>
      <c r="BWJ2427" s="111"/>
      <c r="BWK2427" s="111"/>
      <c r="BWL2427" s="111"/>
      <c r="BWM2427" s="111"/>
      <c r="BWN2427" s="111"/>
      <c r="BWO2427" s="111"/>
      <c r="BWP2427" s="111"/>
      <c r="BWQ2427" s="111"/>
      <c r="BWR2427" s="111"/>
      <c r="BWS2427" s="111"/>
      <c r="BWT2427" s="111"/>
      <c r="BWU2427" s="111"/>
      <c r="BWV2427" s="111"/>
      <c r="BWW2427" s="111"/>
      <c r="BWX2427" s="111"/>
      <c r="BWY2427" s="111"/>
      <c r="BWZ2427" s="111"/>
      <c r="BXA2427" s="111"/>
      <c r="BXB2427" s="111"/>
      <c r="BXC2427" s="111"/>
      <c r="BXD2427" s="111"/>
      <c r="BXE2427" s="111"/>
      <c r="BXF2427" s="111"/>
      <c r="BXG2427" s="111"/>
      <c r="BXH2427" s="111"/>
      <c r="BXI2427" s="111"/>
      <c r="BXJ2427" s="111"/>
      <c r="BXK2427" s="111"/>
      <c r="BXL2427" s="111"/>
      <c r="BXM2427" s="111"/>
      <c r="BXN2427" s="111"/>
      <c r="BXO2427" s="111"/>
      <c r="BXP2427" s="111"/>
      <c r="BXQ2427" s="111"/>
      <c r="BXR2427" s="111"/>
      <c r="BXS2427" s="111"/>
      <c r="BXT2427" s="111"/>
      <c r="BXU2427" s="111"/>
      <c r="BXV2427" s="111"/>
      <c r="BXW2427" s="111"/>
      <c r="BXX2427" s="111"/>
      <c r="BXY2427" s="111"/>
      <c r="BXZ2427" s="111"/>
      <c r="BYA2427" s="111"/>
      <c r="BYB2427" s="111"/>
      <c r="BYC2427" s="111"/>
      <c r="BYD2427" s="111"/>
      <c r="BYE2427" s="111"/>
      <c r="BYF2427" s="111"/>
      <c r="BYG2427" s="111"/>
      <c r="BYH2427" s="111"/>
      <c r="BYI2427" s="111"/>
      <c r="BYJ2427" s="111"/>
      <c r="BYK2427" s="111"/>
      <c r="BYL2427" s="111"/>
      <c r="BYM2427" s="111"/>
      <c r="BYN2427" s="111"/>
      <c r="BYO2427" s="111"/>
      <c r="BYP2427" s="111"/>
      <c r="BYQ2427" s="111"/>
      <c r="BYR2427" s="111"/>
      <c r="BYS2427" s="111"/>
      <c r="BYT2427" s="111"/>
      <c r="BYU2427" s="111"/>
      <c r="BYV2427" s="111"/>
      <c r="BYW2427" s="111"/>
      <c r="BYX2427" s="111"/>
      <c r="BYY2427" s="111"/>
      <c r="BYZ2427" s="111"/>
      <c r="BZA2427" s="111"/>
      <c r="BZB2427" s="111"/>
      <c r="BZC2427" s="111"/>
      <c r="BZD2427" s="111"/>
      <c r="BZE2427" s="111"/>
      <c r="BZF2427" s="111"/>
      <c r="BZG2427" s="111"/>
      <c r="BZH2427" s="111"/>
      <c r="BZI2427" s="111"/>
      <c r="BZJ2427" s="111"/>
      <c r="BZK2427" s="111"/>
      <c r="BZL2427" s="111"/>
      <c r="BZM2427" s="111"/>
      <c r="BZN2427" s="111"/>
      <c r="BZO2427" s="111"/>
      <c r="BZP2427" s="111"/>
      <c r="BZQ2427" s="111"/>
      <c r="BZR2427" s="111"/>
      <c r="BZS2427" s="111"/>
      <c r="BZT2427" s="111"/>
      <c r="BZU2427" s="111"/>
      <c r="BZV2427" s="111"/>
      <c r="BZW2427" s="111"/>
      <c r="BZX2427" s="111"/>
      <c r="BZY2427" s="111"/>
      <c r="BZZ2427" s="111"/>
      <c r="CAA2427" s="111"/>
      <c r="CAB2427" s="111"/>
      <c r="CAC2427" s="111"/>
      <c r="CAD2427" s="111"/>
      <c r="CAE2427" s="111"/>
      <c r="CAF2427" s="111"/>
      <c r="CAG2427" s="111"/>
      <c r="CAH2427" s="111"/>
      <c r="CAI2427" s="111"/>
      <c r="CAJ2427" s="111"/>
      <c r="CAK2427" s="111"/>
      <c r="CAL2427" s="111"/>
      <c r="CAM2427" s="111"/>
      <c r="CAN2427" s="111"/>
      <c r="CAO2427" s="111"/>
      <c r="CAP2427" s="111"/>
      <c r="CAQ2427" s="111"/>
      <c r="CAR2427" s="111"/>
      <c r="CAS2427" s="111"/>
      <c r="CAT2427" s="111"/>
      <c r="CAU2427" s="111"/>
      <c r="CAV2427" s="111"/>
      <c r="CAW2427" s="111"/>
      <c r="CAX2427" s="111"/>
      <c r="CAY2427" s="111"/>
      <c r="CAZ2427" s="111"/>
      <c r="CBA2427" s="111"/>
      <c r="CBB2427" s="111"/>
      <c r="CBC2427" s="111"/>
      <c r="CBD2427" s="111"/>
      <c r="CBE2427" s="111"/>
      <c r="CBF2427" s="111"/>
      <c r="CBG2427" s="111"/>
      <c r="CBH2427" s="111"/>
      <c r="CBI2427" s="111"/>
      <c r="CBJ2427" s="111"/>
      <c r="CBK2427" s="111"/>
      <c r="CBL2427" s="111"/>
      <c r="CBM2427" s="111"/>
      <c r="CBN2427" s="111"/>
      <c r="CBO2427" s="111"/>
      <c r="CBP2427" s="111"/>
      <c r="CBQ2427" s="111"/>
      <c r="CBR2427" s="111"/>
      <c r="CBS2427" s="111"/>
      <c r="CBT2427" s="111"/>
      <c r="CBU2427" s="111"/>
      <c r="CBV2427" s="111"/>
      <c r="CBW2427" s="111"/>
      <c r="CBX2427" s="111"/>
      <c r="CBY2427" s="111"/>
      <c r="CBZ2427" s="111"/>
      <c r="CCA2427" s="111"/>
      <c r="CCB2427" s="111"/>
      <c r="CCC2427" s="111"/>
      <c r="CCD2427" s="111"/>
      <c r="CCE2427" s="111"/>
      <c r="CCF2427" s="111"/>
      <c r="CCG2427" s="111"/>
      <c r="CCH2427" s="111"/>
      <c r="CCI2427" s="111"/>
      <c r="CCJ2427" s="111"/>
      <c r="CCK2427" s="111"/>
      <c r="CCL2427" s="111"/>
      <c r="CCM2427" s="111"/>
      <c r="CCN2427" s="111"/>
      <c r="CCO2427" s="111"/>
      <c r="CCP2427" s="111"/>
      <c r="CCQ2427" s="111"/>
      <c r="CCR2427" s="111"/>
      <c r="CCS2427" s="111"/>
      <c r="CCT2427" s="111"/>
      <c r="CCU2427" s="111"/>
      <c r="CCV2427" s="111"/>
      <c r="CCW2427" s="111"/>
      <c r="CCX2427" s="111"/>
      <c r="CCY2427" s="111"/>
      <c r="CCZ2427" s="111"/>
      <c r="CDA2427" s="111"/>
      <c r="CDB2427" s="111"/>
      <c r="CDC2427" s="111"/>
      <c r="CDD2427" s="111"/>
      <c r="CDE2427" s="111"/>
      <c r="CDF2427" s="111"/>
      <c r="CDG2427" s="111"/>
      <c r="CDH2427" s="111"/>
      <c r="CDI2427" s="111"/>
      <c r="CDJ2427" s="111"/>
      <c r="CDK2427" s="111"/>
      <c r="CDL2427" s="111"/>
      <c r="CDM2427" s="111"/>
      <c r="CDN2427" s="111"/>
      <c r="CDO2427" s="111"/>
      <c r="CDP2427" s="111"/>
      <c r="CDQ2427" s="111"/>
      <c r="CDR2427" s="111"/>
      <c r="CDS2427" s="111"/>
      <c r="CDT2427" s="111"/>
      <c r="CDU2427" s="111"/>
      <c r="CDV2427" s="111"/>
      <c r="CDW2427" s="111"/>
      <c r="CDX2427" s="111"/>
      <c r="CDY2427" s="111"/>
      <c r="CDZ2427" s="111"/>
      <c r="CEA2427" s="111"/>
      <c r="CEB2427" s="111"/>
      <c r="CEC2427" s="111"/>
      <c r="CED2427" s="111"/>
      <c r="CEE2427" s="111"/>
      <c r="CEF2427" s="111"/>
      <c r="CEG2427" s="111"/>
      <c r="CEH2427" s="111"/>
      <c r="CEI2427" s="111"/>
      <c r="CEJ2427" s="111"/>
      <c r="CEK2427" s="111"/>
      <c r="CEL2427" s="111"/>
      <c r="CEM2427" s="111"/>
      <c r="CEN2427" s="111"/>
      <c r="CEO2427" s="111"/>
      <c r="CEP2427" s="111"/>
      <c r="CEQ2427" s="111"/>
      <c r="CER2427" s="111"/>
      <c r="CES2427" s="111"/>
      <c r="CET2427" s="111"/>
      <c r="CEU2427" s="111"/>
      <c r="CEV2427" s="111"/>
      <c r="CEW2427" s="111"/>
      <c r="CEX2427" s="111"/>
      <c r="CEY2427" s="111"/>
      <c r="CEZ2427" s="111"/>
      <c r="CFA2427" s="111"/>
      <c r="CFB2427" s="111"/>
      <c r="CFC2427" s="111"/>
      <c r="CFD2427" s="111"/>
      <c r="CFE2427" s="111"/>
      <c r="CFF2427" s="111"/>
      <c r="CFG2427" s="111"/>
      <c r="CFH2427" s="111"/>
      <c r="CFI2427" s="111"/>
      <c r="CFJ2427" s="111"/>
      <c r="CFK2427" s="111"/>
      <c r="CFL2427" s="111"/>
      <c r="CFM2427" s="111"/>
      <c r="CFN2427" s="111"/>
      <c r="CFO2427" s="111"/>
      <c r="CFP2427" s="111"/>
      <c r="CFQ2427" s="111"/>
      <c r="CFR2427" s="111"/>
      <c r="CFS2427" s="111"/>
      <c r="CFT2427" s="111"/>
      <c r="CFU2427" s="111"/>
      <c r="CFV2427" s="111"/>
      <c r="CFW2427" s="111"/>
      <c r="CFX2427" s="111"/>
      <c r="CFY2427" s="111"/>
      <c r="CFZ2427" s="111"/>
      <c r="CGA2427" s="111"/>
      <c r="CGB2427" s="111"/>
      <c r="CGC2427" s="111"/>
      <c r="CGD2427" s="111"/>
      <c r="CGE2427" s="111"/>
      <c r="CGF2427" s="111"/>
      <c r="CGG2427" s="111"/>
      <c r="CGH2427" s="111"/>
      <c r="CGI2427" s="111"/>
      <c r="CGJ2427" s="111"/>
      <c r="CGK2427" s="111"/>
      <c r="CGL2427" s="111"/>
      <c r="CGM2427" s="111"/>
      <c r="CGN2427" s="111"/>
      <c r="CGO2427" s="111"/>
      <c r="CGP2427" s="111"/>
      <c r="CGQ2427" s="111"/>
      <c r="CGR2427" s="111"/>
      <c r="CGS2427" s="111"/>
      <c r="CGT2427" s="111"/>
      <c r="CGU2427" s="111"/>
      <c r="CGV2427" s="111"/>
      <c r="CGW2427" s="111"/>
      <c r="CGX2427" s="111"/>
      <c r="CGY2427" s="111"/>
      <c r="CGZ2427" s="111"/>
      <c r="CHA2427" s="111"/>
      <c r="CHB2427" s="111"/>
      <c r="CHC2427" s="111"/>
      <c r="CHD2427" s="111"/>
      <c r="CHE2427" s="111"/>
      <c r="CHF2427" s="111"/>
      <c r="CHG2427" s="111"/>
      <c r="CHH2427" s="111"/>
      <c r="CHI2427" s="111"/>
      <c r="CHJ2427" s="111"/>
      <c r="CHK2427" s="111"/>
      <c r="CHL2427" s="111"/>
      <c r="CHM2427" s="111"/>
      <c r="CHN2427" s="111"/>
      <c r="CHO2427" s="111"/>
      <c r="CHP2427" s="111"/>
      <c r="CHQ2427" s="111"/>
      <c r="CHR2427" s="111"/>
      <c r="CHS2427" s="111"/>
      <c r="CHT2427" s="111"/>
      <c r="CHU2427" s="111"/>
      <c r="CHV2427" s="111"/>
      <c r="CHW2427" s="111"/>
      <c r="CHX2427" s="111"/>
      <c r="CHY2427" s="111"/>
      <c r="CHZ2427" s="111"/>
      <c r="CIA2427" s="111"/>
      <c r="CIB2427" s="111"/>
      <c r="CIC2427" s="111"/>
      <c r="CID2427" s="111"/>
      <c r="CIE2427" s="111"/>
      <c r="CIF2427" s="111"/>
      <c r="CIG2427" s="111"/>
      <c r="CIH2427" s="111"/>
      <c r="CII2427" s="111"/>
      <c r="CIJ2427" s="111"/>
      <c r="CIK2427" s="111"/>
      <c r="CIL2427" s="111"/>
      <c r="CIM2427" s="111"/>
      <c r="CIN2427" s="111"/>
      <c r="CIO2427" s="111"/>
      <c r="CIP2427" s="111"/>
      <c r="CIQ2427" s="111"/>
      <c r="CIR2427" s="111"/>
      <c r="CIS2427" s="111"/>
      <c r="CIT2427" s="111"/>
      <c r="CIU2427" s="111"/>
      <c r="CIV2427" s="111"/>
      <c r="CIW2427" s="111"/>
      <c r="CIX2427" s="111"/>
      <c r="CIY2427" s="111"/>
      <c r="CIZ2427" s="111"/>
      <c r="CJA2427" s="111"/>
      <c r="CJB2427" s="111"/>
      <c r="CJC2427" s="111"/>
      <c r="CJD2427" s="111"/>
      <c r="CJE2427" s="111"/>
      <c r="CJF2427" s="111"/>
      <c r="CJG2427" s="111"/>
      <c r="CJH2427" s="111"/>
      <c r="CJI2427" s="111"/>
      <c r="CJJ2427" s="111"/>
      <c r="CJK2427" s="111"/>
      <c r="CJL2427" s="111"/>
      <c r="CJM2427" s="111"/>
      <c r="CJN2427" s="111"/>
      <c r="CJO2427" s="111"/>
      <c r="CJP2427" s="111"/>
      <c r="CJQ2427" s="111"/>
      <c r="CJR2427" s="111"/>
      <c r="CJS2427" s="111"/>
      <c r="CJT2427" s="111"/>
      <c r="CJU2427" s="111"/>
      <c r="CJV2427" s="111"/>
      <c r="CJW2427" s="111"/>
      <c r="CJX2427" s="111"/>
      <c r="CJY2427" s="111"/>
      <c r="CJZ2427" s="111"/>
      <c r="CKA2427" s="111"/>
      <c r="CKB2427" s="111"/>
      <c r="CKC2427" s="111"/>
      <c r="CKD2427" s="111"/>
      <c r="CKE2427" s="111"/>
      <c r="CKF2427" s="111"/>
      <c r="CKG2427" s="111"/>
      <c r="CKH2427" s="111"/>
      <c r="CKI2427" s="111"/>
      <c r="CKJ2427" s="111"/>
      <c r="CKK2427" s="111"/>
      <c r="CKL2427" s="111"/>
      <c r="CKM2427" s="111"/>
      <c r="CKN2427" s="111"/>
      <c r="CKO2427" s="111"/>
      <c r="CKP2427" s="111"/>
      <c r="CKQ2427" s="111"/>
      <c r="CKR2427" s="111"/>
      <c r="CKS2427" s="111"/>
      <c r="CKT2427" s="111"/>
      <c r="CKU2427" s="111"/>
      <c r="CKV2427" s="111"/>
      <c r="CKW2427" s="111"/>
      <c r="CKX2427" s="111"/>
      <c r="CKY2427" s="111"/>
      <c r="CKZ2427" s="111"/>
      <c r="CLA2427" s="111"/>
      <c r="CLB2427" s="111"/>
      <c r="CLC2427" s="111"/>
      <c r="CLD2427" s="111"/>
      <c r="CLE2427" s="111"/>
      <c r="CLF2427" s="111"/>
      <c r="CLG2427" s="111"/>
      <c r="CLH2427" s="111"/>
      <c r="CLI2427" s="111"/>
      <c r="CLJ2427" s="111"/>
      <c r="CLK2427" s="111"/>
      <c r="CLL2427" s="111"/>
      <c r="CLM2427" s="111"/>
      <c r="CLN2427" s="111"/>
      <c r="CLO2427" s="111"/>
      <c r="CLP2427" s="111"/>
      <c r="CLQ2427" s="111"/>
      <c r="CLR2427" s="111"/>
      <c r="CLS2427" s="111"/>
      <c r="CLT2427" s="111"/>
      <c r="CLU2427" s="111"/>
      <c r="CLV2427" s="111"/>
      <c r="CLW2427" s="111"/>
      <c r="CLX2427" s="111"/>
      <c r="CLY2427" s="111"/>
      <c r="CLZ2427" s="111"/>
      <c r="CMA2427" s="111"/>
      <c r="CMB2427" s="111"/>
      <c r="CMC2427" s="111"/>
      <c r="CMD2427" s="111"/>
      <c r="CME2427" s="111"/>
      <c r="CMF2427" s="111"/>
      <c r="CMG2427" s="111"/>
      <c r="CMH2427" s="111"/>
      <c r="CMI2427" s="111"/>
      <c r="CMJ2427" s="111"/>
      <c r="CMK2427" s="111"/>
      <c r="CML2427" s="111"/>
      <c r="CMM2427" s="111"/>
      <c r="CMN2427" s="111"/>
      <c r="CMO2427" s="111"/>
      <c r="CMP2427" s="111"/>
      <c r="CMQ2427" s="111"/>
      <c r="CMR2427" s="111"/>
      <c r="CMS2427" s="111"/>
      <c r="CMT2427" s="111"/>
      <c r="CMU2427" s="111"/>
      <c r="CMV2427" s="111"/>
      <c r="CMW2427" s="111"/>
      <c r="CMX2427" s="111"/>
      <c r="CMY2427" s="111"/>
      <c r="CMZ2427" s="111"/>
      <c r="CNA2427" s="111"/>
      <c r="CNB2427" s="111"/>
      <c r="CNC2427" s="111"/>
      <c r="CND2427" s="111"/>
      <c r="CNE2427" s="111"/>
      <c r="CNF2427" s="111"/>
      <c r="CNG2427" s="111"/>
      <c r="CNH2427" s="111"/>
      <c r="CNI2427" s="111"/>
      <c r="CNJ2427" s="111"/>
      <c r="CNK2427" s="111"/>
      <c r="CNL2427" s="111"/>
      <c r="CNM2427" s="111"/>
      <c r="CNN2427" s="111"/>
      <c r="CNO2427" s="111"/>
      <c r="CNP2427" s="111"/>
      <c r="CNQ2427" s="111"/>
      <c r="CNR2427" s="111"/>
      <c r="CNS2427" s="111"/>
      <c r="CNT2427" s="111"/>
      <c r="CNU2427" s="111"/>
      <c r="CNV2427" s="111"/>
      <c r="CNW2427" s="111"/>
      <c r="CNX2427" s="111"/>
      <c r="CNY2427" s="111"/>
      <c r="CNZ2427" s="111"/>
      <c r="COA2427" s="111"/>
      <c r="COB2427" s="111"/>
      <c r="COC2427" s="111"/>
      <c r="COD2427" s="111"/>
      <c r="COE2427" s="111"/>
      <c r="COF2427" s="111"/>
      <c r="COG2427" s="111"/>
      <c r="COH2427" s="111"/>
      <c r="COI2427" s="111"/>
      <c r="COJ2427" s="111"/>
      <c r="COK2427" s="111"/>
      <c r="COL2427" s="111"/>
      <c r="COM2427" s="111"/>
      <c r="CON2427" s="111"/>
      <c r="COO2427" s="111"/>
      <c r="COP2427" s="111"/>
      <c r="COQ2427" s="111"/>
      <c r="COR2427" s="111"/>
      <c r="COS2427" s="111"/>
      <c r="COT2427" s="111"/>
      <c r="COU2427" s="111"/>
      <c r="COV2427" s="111"/>
      <c r="COW2427" s="111"/>
      <c r="COX2427" s="111"/>
      <c r="COY2427" s="111"/>
      <c r="COZ2427" s="111"/>
      <c r="CPA2427" s="111"/>
      <c r="CPB2427" s="111"/>
      <c r="CPC2427" s="111"/>
      <c r="CPD2427" s="111"/>
      <c r="CPE2427" s="111"/>
      <c r="CPF2427" s="111"/>
      <c r="CPG2427" s="111"/>
      <c r="CPH2427" s="111"/>
      <c r="CPI2427" s="111"/>
      <c r="CPJ2427" s="111"/>
      <c r="CPK2427" s="111"/>
      <c r="CPL2427" s="111"/>
      <c r="CPM2427" s="111"/>
      <c r="CPN2427" s="111"/>
      <c r="CPO2427" s="111"/>
      <c r="CPP2427" s="111"/>
      <c r="CPQ2427" s="111"/>
      <c r="CPR2427" s="111"/>
      <c r="CPS2427" s="111"/>
      <c r="CPT2427" s="111"/>
      <c r="CPU2427" s="111"/>
      <c r="CPV2427" s="111"/>
      <c r="CPW2427" s="111"/>
      <c r="CPX2427" s="111"/>
      <c r="CPY2427" s="111"/>
      <c r="CPZ2427" s="111"/>
      <c r="CQA2427" s="111"/>
      <c r="CQB2427" s="111"/>
      <c r="CQC2427" s="111"/>
      <c r="CQD2427" s="111"/>
      <c r="CQE2427" s="111"/>
      <c r="CQF2427" s="111"/>
      <c r="CQG2427" s="111"/>
      <c r="CQH2427" s="111"/>
      <c r="CQI2427" s="111"/>
      <c r="CQJ2427" s="111"/>
      <c r="CQK2427" s="111"/>
      <c r="CQL2427" s="111"/>
      <c r="CQM2427" s="111"/>
      <c r="CQN2427" s="111"/>
      <c r="CQO2427" s="111"/>
      <c r="CQP2427" s="111"/>
      <c r="CQQ2427" s="111"/>
      <c r="CQR2427" s="111"/>
      <c r="CQS2427" s="111"/>
      <c r="CQT2427" s="111"/>
      <c r="CQU2427" s="111"/>
      <c r="CQV2427" s="111"/>
      <c r="CQW2427" s="111"/>
      <c r="CQX2427" s="111"/>
      <c r="CQY2427" s="111"/>
      <c r="CQZ2427" s="111"/>
      <c r="CRA2427" s="111"/>
      <c r="CRB2427" s="111"/>
      <c r="CRC2427" s="111"/>
      <c r="CRD2427" s="111"/>
      <c r="CRE2427" s="111"/>
      <c r="CRF2427" s="111"/>
      <c r="CRG2427" s="111"/>
      <c r="CRH2427" s="111"/>
      <c r="CRI2427" s="111"/>
      <c r="CRJ2427" s="111"/>
      <c r="CRK2427" s="111"/>
      <c r="CRL2427" s="111"/>
      <c r="CRM2427" s="111"/>
      <c r="CRN2427" s="111"/>
      <c r="CRO2427" s="111"/>
      <c r="CRP2427" s="111"/>
      <c r="CRQ2427" s="111"/>
      <c r="CRR2427" s="111"/>
      <c r="CRS2427" s="111"/>
      <c r="CRT2427" s="111"/>
      <c r="CRU2427" s="111"/>
      <c r="CRV2427" s="111"/>
      <c r="CRW2427" s="111"/>
      <c r="CRX2427" s="111"/>
      <c r="CRY2427" s="111"/>
      <c r="CRZ2427" s="111"/>
      <c r="CSA2427" s="111"/>
      <c r="CSB2427" s="111"/>
      <c r="CSC2427" s="111"/>
      <c r="CSD2427" s="111"/>
      <c r="CSE2427" s="111"/>
      <c r="CSF2427" s="111"/>
      <c r="CSG2427" s="111"/>
      <c r="CSH2427" s="111"/>
      <c r="CSI2427" s="111"/>
      <c r="CSJ2427" s="111"/>
      <c r="CSK2427" s="111"/>
      <c r="CSL2427" s="111"/>
      <c r="CSM2427" s="111"/>
      <c r="CSN2427" s="111"/>
      <c r="CSO2427" s="111"/>
      <c r="CSP2427" s="111"/>
      <c r="CSQ2427" s="111"/>
      <c r="CSR2427" s="111"/>
      <c r="CSS2427" s="111"/>
      <c r="CST2427" s="111"/>
      <c r="CSU2427" s="111"/>
      <c r="CSV2427" s="111"/>
      <c r="CSW2427" s="111"/>
      <c r="CSX2427" s="111"/>
      <c r="CSY2427" s="111"/>
      <c r="CSZ2427" s="111"/>
      <c r="CTA2427" s="111"/>
      <c r="CTB2427" s="111"/>
      <c r="CTC2427" s="111"/>
      <c r="CTD2427" s="111"/>
      <c r="CTE2427" s="111"/>
      <c r="CTF2427" s="111"/>
      <c r="CTG2427" s="111"/>
      <c r="CTH2427" s="111"/>
      <c r="CTI2427" s="111"/>
      <c r="CTJ2427" s="111"/>
      <c r="CTK2427" s="111"/>
      <c r="CTL2427" s="111"/>
      <c r="CTM2427" s="111"/>
      <c r="CTN2427" s="111"/>
      <c r="CTO2427" s="111"/>
      <c r="CTP2427" s="111"/>
      <c r="CTQ2427" s="111"/>
      <c r="CTR2427" s="111"/>
      <c r="CTS2427" s="111"/>
      <c r="CTT2427" s="111"/>
      <c r="CTU2427" s="111"/>
      <c r="CTV2427" s="111"/>
      <c r="CTW2427" s="111"/>
      <c r="CTX2427" s="111"/>
      <c r="CTY2427" s="111"/>
      <c r="CTZ2427" s="111"/>
      <c r="CUA2427" s="111"/>
      <c r="CUB2427" s="111"/>
      <c r="CUC2427" s="111"/>
      <c r="CUD2427" s="111"/>
      <c r="CUE2427" s="111"/>
      <c r="CUF2427" s="111"/>
      <c r="CUG2427" s="111"/>
      <c r="CUH2427" s="111"/>
      <c r="CUI2427" s="111"/>
      <c r="CUJ2427" s="111"/>
      <c r="CUK2427" s="111"/>
      <c r="CUL2427" s="111"/>
      <c r="CUM2427" s="111"/>
      <c r="CUN2427" s="111"/>
      <c r="CUO2427" s="111"/>
      <c r="CUP2427" s="111"/>
      <c r="CUQ2427" s="111"/>
      <c r="CUR2427" s="111"/>
      <c r="CUS2427" s="111"/>
      <c r="CUT2427" s="111"/>
      <c r="CUU2427" s="111"/>
      <c r="CUV2427" s="111"/>
      <c r="CUW2427" s="111"/>
      <c r="CUX2427" s="111"/>
      <c r="CUY2427" s="111"/>
      <c r="CUZ2427" s="111"/>
      <c r="CVA2427" s="111"/>
      <c r="CVB2427" s="111"/>
      <c r="CVC2427" s="111"/>
      <c r="CVD2427" s="111"/>
      <c r="CVE2427" s="111"/>
      <c r="CVF2427" s="111"/>
      <c r="CVG2427" s="111"/>
      <c r="CVH2427" s="111"/>
      <c r="CVI2427" s="111"/>
      <c r="CVJ2427" s="111"/>
      <c r="CVK2427" s="111"/>
      <c r="CVL2427" s="111"/>
      <c r="CVM2427" s="111"/>
      <c r="CVN2427" s="111"/>
      <c r="CVO2427" s="111"/>
      <c r="CVP2427" s="111"/>
      <c r="CVQ2427" s="111"/>
      <c r="CVR2427" s="111"/>
      <c r="CVS2427" s="111"/>
      <c r="CVT2427" s="111"/>
      <c r="CVU2427" s="111"/>
      <c r="CVV2427" s="111"/>
      <c r="CVW2427" s="111"/>
      <c r="CVX2427" s="111"/>
      <c r="CVY2427" s="111"/>
      <c r="CVZ2427" s="111"/>
      <c r="CWA2427" s="111"/>
      <c r="CWB2427" s="111"/>
      <c r="CWC2427" s="111"/>
      <c r="CWD2427" s="111"/>
      <c r="CWE2427" s="111"/>
      <c r="CWF2427" s="111"/>
      <c r="CWG2427" s="111"/>
      <c r="CWH2427" s="111"/>
      <c r="CWI2427" s="111"/>
      <c r="CWJ2427" s="111"/>
      <c r="CWK2427" s="111"/>
      <c r="CWL2427" s="111"/>
      <c r="CWM2427" s="111"/>
      <c r="CWN2427" s="111"/>
      <c r="CWO2427" s="111"/>
      <c r="CWP2427" s="111"/>
      <c r="CWQ2427" s="111"/>
      <c r="CWR2427" s="111"/>
      <c r="CWS2427" s="111"/>
      <c r="CWT2427" s="111"/>
      <c r="CWU2427" s="111"/>
      <c r="CWV2427" s="111"/>
      <c r="CWW2427" s="111"/>
      <c r="CWX2427" s="111"/>
      <c r="CWY2427" s="111"/>
      <c r="CWZ2427" s="111"/>
      <c r="CXA2427" s="111"/>
      <c r="CXB2427" s="111"/>
      <c r="CXC2427" s="111"/>
      <c r="CXD2427" s="111"/>
      <c r="CXE2427" s="111"/>
      <c r="CXF2427" s="111"/>
      <c r="CXG2427" s="111"/>
      <c r="CXH2427" s="111"/>
      <c r="CXI2427" s="111"/>
      <c r="CXJ2427" s="111"/>
      <c r="CXK2427" s="111"/>
      <c r="CXL2427" s="111"/>
      <c r="CXM2427" s="111"/>
      <c r="CXN2427" s="111"/>
      <c r="CXO2427" s="111"/>
      <c r="CXP2427" s="111"/>
      <c r="CXQ2427" s="111"/>
      <c r="CXR2427" s="111"/>
      <c r="CXS2427" s="111"/>
      <c r="CXT2427" s="111"/>
      <c r="CXU2427" s="111"/>
      <c r="CXV2427" s="111"/>
      <c r="CXW2427" s="111"/>
      <c r="CXX2427" s="111"/>
      <c r="CXY2427" s="111"/>
      <c r="CXZ2427" s="111"/>
      <c r="CYA2427" s="111"/>
      <c r="CYB2427" s="111"/>
      <c r="CYC2427" s="111"/>
      <c r="CYD2427" s="111"/>
      <c r="CYE2427" s="111"/>
      <c r="CYF2427" s="111"/>
      <c r="CYG2427" s="111"/>
      <c r="CYH2427" s="111"/>
      <c r="CYI2427" s="111"/>
      <c r="CYJ2427" s="111"/>
      <c r="CYK2427" s="111"/>
      <c r="CYL2427" s="111"/>
      <c r="CYM2427" s="111"/>
      <c r="CYN2427" s="111"/>
      <c r="CYO2427" s="111"/>
      <c r="CYP2427" s="111"/>
      <c r="CYQ2427" s="111"/>
      <c r="CYR2427" s="111"/>
      <c r="CYS2427" s="111"/>
      <c r="CYT2427" s="111"/>
      <c r="CYU2427" s="111"/>
      <c r="CYV2427" s="111"/>
      <c r="CYW2427" s="111"/>
      <c r="CYX2427" s="111"/>
      <c r="CYY2427" s="111"/>
      <c r="CYZ2427" s="111"/>
      <c r="CZA2427" s="111"/>
      <c r="CZB2427" s="111"/>
      <c r="CZC2427" s="111"/>
      <c r="CZD2427" s="111"/>
      <c r="CZE2427" s="111"/>
      <c r="CZF2427" s="111"/>
      <c r="CZG2427" s="111"/>
      <c r="CZH2427" s="111"/>
      <c r="CZI2427" s="111"/>
      <c r="CZJ2427" s="111"/>
      <c r="CZK2427" s="111"/>
      <c r="CZL2427" s="111"/>
      <c r="CZM2427" s="111"/>
      <c r="CZN2427" s="111"/>
      <c r="CZO2427" s="111"/>
      <c r="CZP2427" s="111"/>
      <c r="CZQ2427" s="111"/>
      <c r="CZR2427" s="111"/>
      <c r="CZS2427" s="111"/>
      <c r="CZT2427" s="111"/>
      <c r="CZU2427" s="111"/>
      <c r="CZV2427" s="111"/>
      <c r="CZW2427" s="111"/>
      <c r="CZX2427" s="111"/>
      <c r="CZY2427" s="111"/>
      <c r="CZZ2427" s="111"/>
      <c r="DAA2427" s="111"/>
      <c r="DAB2427" s="111"/>
      <c r="DAC2427" s="111"/>
      <c r="DAD2427" s="111"/>
      <c r="DAE2427" s="111"/>
      <c r="DAF2427" s="111"/>
      <c r="DAG2427" s="111"/>
      <c r="DAH2427" s="111"/>
      <c r="DAI2427" s="111"/>
      <c r="DAJ2427" s="111"/>
      <c r="DAK2427" s="111"/>
      <c r="DAL2427" s="111"/>
      <c r="DAM2427" s="111"/>
      <c r="DAN2427" s="111"/>
      <c r="DAO2427" s="111"/>
      <c r="DAP2427" s="111"/>
      <c r="DAQ2427" s="111"/>
      <c r="DAR2427" s="111"/>
      <c r="DAS2427" s="111"/>
      <c r="DAT2427" s="111"/>
      <c r="DAU2427" s="111"/>
      <c r="DAV2427" s="111"/>
      <c r="DAW2427" s="111"/>
      <c r="DAX2427" s="111"/>
      <c r="DAY2427" s="111"/>
      <c r="DAZ2427" s="111"/>
      <c r="DBA2427" s="111"/>
      <c r="DBB2427" s="111"/>
      <c r="DBC2427" s="111"/>
      <c r="DBD2427" s="111"/>
      <c r="DBE2427" s="111"/>
      <c r="DBF2427" s="111"/>
      <c r="DBG2427" s="111"/>
      <c r="DBH2427" s="111"/>
      <c r="DBI2427" s="111"/>
      <c r="DBJ2427" s="111"/>
      <c r="DBK2427" s="111"/>
      <c r="DBL2427" s="111"/>
      <c r="DBM2427" s="111"/>
      <c r="DBN2427" s="111"/>
      <c r="DBO2427" s="111"/>
      <c r="DBP2427" s="111"/>
      <c r="DBQ2427" s="111"/>
      <c r="DBR2427" s="111"/>
      <c r="DBS2427" s="111"/>
      <c r="DBT2427" s="111"/>
      <c r="DBU2427" s="111"/>
      <c r="DBV2427" s="111"/>
      <c r="DBW2427" s="111"/>
      <c r="DBX2427" s="111"/>
      <c r="DBY2427" s="111"/>
      <c r="DBZ2427" s="111"/>
      <c r="DCA2427" s="111"/>
      <c r="DCB2427" s="111"/>
      <c r="DCC2427" s="111"/>
      <c r="DCD2427" s="111"/>
      <c r="DCE2427" s="111"/>
      <c r="DCF2427" s="111"/>
      <c r="DCG2427" s="111"/>
      <c r="DCH2427" s="111"/>
      <c r="DCI2427" s="111"/>
      <c r="DCJ2427" s="111"/>
      <c r="DCK2427" s="111"/>
      <c r="DCL2427" s="111"/>
      <c r="DCM2427" s="111"/>
      <c r="DCN2427" s="111"/>
      <c r="DCO2427" s="111"/>
      <c r="DCP2427" s="111"/>
      <c r="DCQ2427" s="111"/>
      <c r="DCR2427" s="111"/>
      <c r="DCS2427" s="111"/>
      <c r="DCT2427" s="111"/>
      <c r="DCU2427" s="111"/>
      <c r="DCV2427" s="111"/>
      <c r="DCW2427" s="111"/>
      <c r="DCX2427" s="111"/>
      <c r="DCY2427" s="111"/>
      <c r="DCZ2427" s="111"/>
      <c r="DDA2427" s="111"/>
      <c r="DDB2427" s="111"/>
      <c r="DDC2427" s="111"/>
      <c r="DDD2427" s="111"/>
      <c r="DDE2427" s="111"/>
      <c r="DDF2427" s="111"/>
      <c r="DDG2427" s="111"/>
      <c r="DDH2427" s="111"/>
      <c r="DDI2427" s="111"/>
      <c r="DDJ2427" s="111"/>
      <c r="DDK2427" s="111"/>
      <c r="DDL2427" s="111"/>
      <c r="DDM2427" s="111"/>
      <c r="DDN2427" s="111"/>
      <c r="DDO2427" s="111"/>
      <c r="DDP2427" s="111"/>
      <c r="DDQ2427" s="111"/>
      <c r="DDR2427" s="111"/>
      <c r="DDS2427" s="111"/>
      <c r="DDT2427" s="111"/>
      <c r="DDU2427" s="111"/>
      <c r="DDV2427" s="111"/>
      <c r="DDW2427" s="111"/>
      <c r="DDX2427" s="111"/>
      <c r="DDY2427" s="111"/>
      <c r="DDZ2427" s="111"/>
      <c r="DEA2427" s="111"/>
      <c r="DEB2427" s="111"/>
      <c r="DEC2427" s="111"/>
      <c r="DED2427" s="111"/>
      <c r="DEE2427" s="111"/>
      <c r="DEF2427" s="111"/>
      <c r="DEG2427" s="111"/>
      <c r="DEH2427" s="111"/>
      <c r="DEI2427" s="111"/>
      <c r="DEJ2427" s="111"/>
      <c r="DEK2427" s="111"/>
      <c r="DEL2427" s="111"/>
      <c r="DEM2427" s="111"/>
      <c r="DEN2427" s="111"/>
      <c r="DEO2427" s="111"/>
      <c r="DEP2427" s="111"/>
      <c r="DEQ2427" s="111"/>
      <c r="DER2427" s="111"/>
      <c r="DES2427" s="111"/>
      <c r="DET2427" s="111"/>
      <c r="DEU2427" s="111"/>
      <c r="DEV2427" s="111"/>
      <c r="DEW2427" s="111"/>
      <c r="DEX2427" s="111"/>
      <c r="DEY2427" s="111"/>
      <c r="DEZ2427" s="111"/>
      <c r="DFA2427" s="111"/>
      <c r="DFB2427" s="111"/>
      <c r="DFC2427" s="111"/>
      <c r="DFD2427" s="111"/>
      <c r="DFE2427" s="111"/>
      <c r="DFF2427" s="111"/>
      <c r="DFG2427" s="111"/>
      <c r="DFH2427" s="111"/>
      <c r="DFI2427" s="111"/>
      <c r="DFJ2427" s="111"/>
      <c r="DFK2427" s="111"/>
      <c r="DFL2427" s="111"/>
      <c r="DFM2427" s="111"/>
      <c r="DFN2427" s="111"/>
      <c r="DFO2427" s="111"/>
      <c r="DFP2427" s="111"/>
      <c r="DFQ2427" s="111"/>
      <c r="DFR2427" s="111"/>
      <c r="DFS2427" s="111"/>
      <c r="DFT2427" s="111"/>
      <c r="DFU2427" s="111"/>
      <c r="DFV2427" s="111"/>
      <c r="DFW2427" s="111"/>
      <c r="DFX2427" s="111"/>
      <c r="DFY2427" s="111"/>
      <c r="DFZ2427" s="111"/>
      <c r="DGA2427" s="111"/>
      <c r="DGB2427" s="111"/>
      <c r="DGC2427" s="111"/>
      <c r="DGD2427" s="111"/>
      <c r="DGE2427" s="111"/>
      <c r="DGF2427" s="111"/>
      <c r="DGG2427" s="111"/>
      <c r="DGH2427" s="111"/>
      <c r="DGI2427" s="111"/>
      <c r="DGJ2427" s="111"/>
      <c r="DGK2427" s="111"/>
      <c r="DGL2427" s="111"/>
      <c r="DGM2427" s="111"/>
      <c r="DGN2427" s="111"/>
      <c r="DGO2427" s="111"/>
      <c r="DGP2427" s="111"/>
      <c r="DGQ2427" s="111"/>
      <c r="DGR2427" s="111"/>
      <c r="DGS2427" s="111"/>
      <c r="DGT2427" s="111"/>
      <c r="DGU2427" s="111"/>
      <c r="DGV2427" s="111"/>
      <c r="DGW2427" s="111"/>
      <c r="DGX2427" s="111"/>
      <c r="DGY2427" s="111"/>
      <c r="DGZ2427" s="111"/>
      <c r="DHA2427" s="111"/>
      <c r="DHB2427" s="111"/>
      <c r="DHC2427" s="111"/>
      <c r="DHD2427" s="111"/>
      <c r="DHE2427" s="111"/>
      <c r="DHF2427" s="111"/>
      <c r="DHG2427" s="111"/>
      <c r="DHH2427" s="111"/>
      <c r="DHI2427" s="111"/>
      <c r="DHJ2427" s="111"/>
      <c r="DHK2427" s="111"/>
      <c r="DHL2427" s="111"/>
      <c r="DHM2427" s="111"/>
      <c r="DHN2427" s="111"/>
      <c r="DHO2427" s="111"/>
      <c r="DHP2427" s="111"/>
      <c r="DHQ2427" s="111"/>
      <c r="DHR2427" s="111"/>
      <c r="DHS2427" s="111"/>
      <c r="DHT2427" s="111"/>
      <c r="DHU2427" s="111"/>
      <c r="DHV2427" s="111"/>
      <c r="DHW2427" s="111"/>
      <c r="DHX2427" s="111"/>
      <c r="DHY2427" s="111"/>
      <c r="DHZ2427" s="111"/>
      <c r="DIA2427" s="111"/>
      <c r="DIB2427" s="111"/>
      <c r="DIC2427" s="111"/>
      <c r="DID2427" s="111"/>
      <c r="DIE2427" s="111"/>
      <c r="DIF2427" s="111"/>
      <c r="DIG2427" s="111"/>
      <c r="DIH2427" s="111"/>
      <c r="DII2427" s="111"/>
      <c r="DIJ2427" s="111"/>
      <c r="DIK2427" s="111"/>
      <c r="DIL2427" s="111"/>
      <c r="DIM2427" s="111"/>
      <c r="DIN2427" s="111"/>
      <c r="DIO2427" s="111"/>
      <c r="DIP2427" s="111"/>
      <c r="DIQ2427" s="111"/>
      <c r="DIR2427" s="111"/>
      <c r="DIS2427" s="111"/>
      <c r="DIT2427" s="111"/>
      <c r="DIU2427" s="111"/>
      <c r="DIV2427" s="111"/>
      <c r="DIW2427" s="111"/>
      <c r="DIX2427" s="111"/>
      <c r="DIY2427" s="111"/>
      <c r="DIZ2427" s="111"/>
      <c r="DJA2427" s="111"/>
      <c r="DJB2427" s="111"/>
      <c r="DJC2427" s="111"/>
      <c r="DJD2427" s="111"/>
      <c r="DJE2427" s="111"/>
      <c r="DJF2427" s="111"/>
      <c r="DJG2427" s="111"/>
      <c r="DJH2427" s="111"/>
      <c r="DJI2427" s="111"/>
      <c r="DJJ2427" s="111"/>
      <c r="DJK2427" s="111"/>
      <c r="DJL2427" s="111"/>
      <c r="DJM2427" s="111"/>
      <c r="DJN2427" s="111"/>
      <c r="DJO2427" s="111"/>
      <c r="DJP2427" s="111"/>
      <c r="DJQ2427" s="111"/>
      <c r="DJR2427" s="111"/>
      <c r="DJS2427" s="111"/>
      <c r="DJT2427" s="111"/>
      <c r="DJU2427" s="111"/>
      <c r="DJV2427" s="111"/>
      <c r="DJW2427" s="111"/>
      <c r="DJX2427" s="111"/>
      <c r="DJY2427" s="111"/>
      <c r="DJZ2427" s="111"/>
      <c r="DKA2427" s="111"/>
      <c r="DKB2427" s="111"/>
      <c r="DKC2427" s="111"/>
      <c r="DKD2427" s="111"/>
      <c r="DKE2427" s="111"/>
      <c r="DKF2427" s="111"/>
      <c r="DKG2427" s="111"/>
      <c r="DKH2427" s="111"/>
      <c r="DKI2427" s="111"/>
      <c r="DKJ2427" s="111"/>
      <c r="DKK2427" s="111"/>
      <c r="DKL2427" s="111"/>
      <c r="DKM2427" s="111"/>
      <c r="DKN2427" s="111"/>
      <c r="DKO2427" s="111"/>
      <c r="DKP2427" s="111"/>
      <c r="DKQ2427" s="111"/>
      <c r="DKR2427" s="111"/>
      <c r="DKS2427" s="111"/>
      <c r="DKT2427" s="111"/>
      <c r="DKU2427" s="111"/>
      <c r="DKV2427" s="111"/>
      <c r="DKW2427" s="111"/>
      <c r="DKX2427" s="111"/>
      <c r="DKY2427" s="111"/>
      <c r="DKZ2427" s="111"/>
      <c r="DLA2427" s="111"/>
      <c r="DLB2427" s="111"/>
      <c r="DLC2427" s="111"/>
      <c r="DLD2427" s="111"/>
      <c r="DLE2427" s="111"/>
      <c r="DLF2427" s="111"/>
      <c r="DLG2427" s="111"/>
      <c r="DLH2427" s="111"/>
      <c r="DLI2427" s="111"/>
      <c r="DLJ2427" s="111"/>
      <c r="DLK2427" s="111"/>
      <c r="DLL2427" s="111"/>
      <c r="DLM2427" s="111"/>
      <c r="DLN2427" s="111"/>
      <c r="DLO2427" s="111"/>
      <c r="DLP2427" s="111"/>
      <c r="DLQ2427" s="111"/>
      <c r="DLR2427" s="111"/>
      <c r="DLS2427" s="111"/>
      <c r="DLT2427" s="111"/>
      <c r="DLU2427" s="111"/>
      <c r="DLV2427" s="111"/>
      <c r="DLW2427" s="111"/>
      <c r="DLX2427" s="111"/>
      <c r="DLY2427" s="111"/>
      <c r="DLZ2427" s="111"/>
      <c r="DMA2427" s="111"/>
      <c r="DMB2427" s="111"/>
      <c r="DMC2427" s="111"/>
      <c r="DMD2427" s="111"/>
      <c r="DME2427" s="111"/>
      <c r="DMF2427" s="111"/>
      <c r="DMG2427" s="111"/>
      <c r="DMH2427" s="111"/>
      <c r="DMI2427" s="111"/>
      <c r="DMJ2427" s="111"/>
      <c r="DMK2427" s="111"/>
      <c r="DML2427" s="111"/>
      <c r="DMM2427" s="111"/>
      <c r="DMN2427" s="111"/>
      <c r="DMO2427" s="111"/>
      <c r="DMP2427" s="111"/>
      <c r="DMQ2427" s="111"/>
      <c r="DMR2427" s="111"/>
      <c r="DMS2427" s="111"/>
      <c r="DMT2427" s="111"/>
      <c r="DMU2427" s="111"/>
      <c r="DMV2427" s="111"/>
      <c r="DMW2427" s="111"/>
      <c r="DMX2427" s="111"/>
      <c r="DMY2427" s="111"/>
      <c r="DMZ2427" s="111"/>
      <c r="DNA2427" s="111"/>
      <c r="DNB2427" s="111"/>
      <c r="DNC2427" s="111"/>
      <c r="DND2427" s="111"/>
      <c r="DNE2427" s="111"/>
      <c r="DNF2427" s="111"/>
      <c r="DNG2427" s="111"/>
      <c r="DNH2427" s="111"/>
      <c r="DNI2427" s="111"/>
      <c r="DNJ2427" s="111"/>
      <c r="DNK2427" s="111"/>
      <c r="DNL2427" s="111"/>
      <c r="DNM2427" s="111"/>
      <c r="DNN2427" s="111"/>
      <c r="DNO2427" s="111"/>
      <c r="DNP2427" s="111"/>
      <c r="DNQ2427" s="111"/>
      <c r="DNR2427" s="111"/>
      <c r="DNS2427" s="111"/>
      <c r="DNT2427" s="111"/>
      <c r="DNU2427" s="111"/>
      <c r="DNV2427" s="111"/>
      <c r="DNW2427" s="111"/>
      <c r="DNX2427" s="111"/>
      <c r="DNY2427" s="111"/>
      <c r="DNZ2427" s="111"/>
      <c r="DOA2427" s="111"/>
      <c r="DOB2427" s="111"/>
      <c r="DOC2427" s="111"/>
      <c r="DOD2427" s="111"/>
      <c r="DOE2427" s="111"/>
      <c r="DOF2427" s="111"/>
      <c r="DOG2427" s="111"/>
      <c r="DOH2427" s="111"/>
      <c r="DOI2427" s="111"/>
      <c r="DOJ2427" s="111"/>
      <c r="DOK2427" s="111"/>
      <c r="DOL2427" s="111"/>
      <c r="DOM2427" s="111"/>
      <c r="DON2427" s="111"/>
      <c r="DOO2427" s="111"/>
      <c r="DOP2427" s="111"/>
      <c r="DOQ2427" s="111"/>
      <c r="DOR2427" s="111"/>
      <c r="DOS2427" s="111"/>
      <c r="DOT2427" s="111"/>
      <c r="DOU2427" s="111"/>
      <c r="DOV2427" s="111"/>
      <c r="DOW2427" s="111"/>
      <c r="DOX2427" s="111"/>
      <c r="DOY2427" s="111"/>
      <c r="DOZ2427" s="111"/>
      <c r="DPA2427" s="111"/>
      <c r="DPB2427" s="111"/>
      <c r="DPC2427" s="111"/>
      <c r="DPD2427" s="111"/>
      <c r="DPE2427" s="111"/>
      <c r="DPF2427" s="111"/>
      <c r="DPG2427" s="111"/>
      <c r="DPH2427" s="111"/>
      <c r="DPI2427" s="111"/>
      <c r="DPJ2427" s="111"/>
      <c r="DPK2427" s="111"/>
      <c r="DPL2427" s="111"/>
      <c r="DPM2427" s="111"/>
      <c r="DPN2427" s="111"/>
      <c r="DPO2427" s="111"/>
      <c r="DPP2427" s="111"/>
      <c r="DPQ2427" s="111"/>
      <c r="DPR2427" s="111"/>
      <c r="DPS2427" s="111"/>
      <c r="DPT2427" s="111"/>
      <c r="DPU2427" s="111"/>
      <c r="DPV2427" s="111"/>
      <c r="DPW2427" s="111"/>
      <c r="DPX2427" s="111"/>
      <c r="DPY2427" s="111"/>
      <c r="DPZ2427" s="111"/>
      <c r="DQA2427" s="111"/>
      <c r="DQB2427" s="111"/>
      <c r="DQC2427" s="111"/>
      <c r="DQD2427" s="111"/>
      <c r="DQE2427" s="111"/>
      <c r="DQF2427" s="111"/>
      <c r="DQG2427" s="111"/>
      <c r="DQH2427" s="111"/>
      <c r="DQI2427" s="111"/>
      <c r="DQJ2427" s="111"/>
      <c r="DQK2427" s="111"/>
      <c r="DQL2427" s="111"/>
      <c r="DQM2427" s="111"/>
      <c r="DQN2427" s="111"/>
      <c r="DQO2427" s="111"/>
      <c r="DQP2427" s="111"/>
      <c r="DQQ2427" s="111"/>
      <c r="DQR2427" s="111"/>
      <c r="DQS2427" s="111"/>
      <c r="DQT2427" s="111"/>
      <c r="DQU2427" s="111"/>
      <c r="DQV2427" s="111"/>
      <c r="DQW2427" s="111"/>
      <c r="DQX2427" s="111"/>
      <c r="DQY2427" s="111"/>
      <c r="DQZ2427" s="111"/>
      <c r="DRA2427" s="111"/>
      <c r="DRB2427" s="111"/>
      <c r="DRC2427" s="111"/>
      <c r="DRD2427" s="111"/>
      <c r="DRE2427" s="111"/>
      <c r="DRF2427" s="111"/>
      <c r="DRG2427" s="111"/>
      <c r="DRH2427" s="111"/>
      <c r="DRI2427" s="111"/>
      <c r="DRJ2427" s="111"/>
      <c r="DRK2427" s="111"/>
      <c r="DRL2427" s="111"/>
      <c r="DRM2427" s="111"/>
      <c r="DRN2427" s="111"/>
      <c r="DRO2427" s="111"/>
      <c r="DRP2427" s="111"/>
      <c r="DRQ2427" s="111"/>
      <c r="DRR2427" s="111"/>
      <c r="DRS2427" s="111"/>
      <c r="DRT2427" s="111"/>
      <c r="DRU2427" s="111"/>
      <c r="DRV2427" s="111"/>
      <c r="DRW2427" s="111"/>
      <c r="DRX2427" s="111"/>
      <c r="DRY2427" s="111"/>
      <c r="DRZ2427" s="111"/>
      <c r="DSA2427" s="111"/>
      <c r="DSB2427" s="111"/>
      <c r="DSC2427" s="111"/>
      <c r="DSD2427" s="111"/>
      <c r="DSE2427" s="111"/>
      <c r="DSF2427" s="111"/>
      <c r="DSG2427" s="111"/>
      <c r="DSH2427" s="111"/>
      <c r="DSI2427" s="111"/>
      <c r="DSJ2427" s="111"/>
      <c r="DSK2427" s="111"/>
      <c r="DSL2427" s="111"/>
      <c r="DSM2427" s="111"/>
      <c r="DSN2427" s="111"/>
      <c r="DSO2427" s="111"/>
      <c r="DSP2427" s="111"/>
      <c r="DSQ2427" s="111"/>
      <c r="DSR2427" s="111"/>
      <c r="DSS2427" s="111"/>
      <c r="DST2427" s="111"/>
      <c r="DSU2427" s="111"/>
      <c r="DSV2427" s="111"/>
      <c r="DSW2427" s="111"/>
      <c r="DSX2427" s="111"/>
      <c r="DSY2427" s="111"/>
      <c r="DSZ2427" s="111"/>
      <c r="DTA2427" s="111"/>
      <c r="DTB2427" s="111"/>
      <c r="DTC2427" s="111"/>
      <c r="DTD2427" s="111"/>
      <c r="DTE2427" s="111"/>
      <c r="DTF2427" s="111"/>
      <c r="DTG2427" s="111"/>
      <c r="DTH2427" s="111"/>
      <c r="DTI2427" s="111"/>
      <c r="DTJ2427" s="111"/>
      <c r="DTK2427" s="111"/>
      <c r="DTL2427" s="111"/>
      <c r="DTM2427" s="111"/>
      <c r="DTN2427" s="111"/>
      <c r="DTO2427" s="111"/>
      <c r="DTP2427" s="111"/>
      <c r="DTQ2427" s="111"/>
      <c r="DTR2427" s="111"/>
      <c r="DTS2427" s="111"/>
      <c r="DTT2427" s="111"/>
      <c r="DTU2427" s="111"/>
      <c r="DTV2427" s="111"/>
      <c r="DTW2427" s="111"/>
      <c r="DTX2427" s="111"/>
      <c r="DTY2427" s="111"/>
      <c r="DTZ2427" s="111"/>
      <c r="DUA2427" s="111"/>
      <c r="DUB2427" s="111"/>
      <c r="DUC2427" s="111"/>
      <c r="DUD2427" s="111"/>
      <c r="DUE2427" s="111"/>
      <c r="DUF2427" s="111"/>
      <c r="DUG2427" s="111"/>
      <c r="DUH2427" s="111"/>
      <c r="DUI2427" s="111"/>
      <c r="DUJ2427" s="111"/>
      <c r="DUK2427" s="111"/>
      <c r="DUL2427" s="111"/>
      <c r="DUM2427" s="111"/>
      <c r="DUN2427" s="111"/>
      <c r="DUO2427" s="111"/>
      <c r="DUP2427" s="111"/>
      <c r="DUQ2427" s="111"/>
      <c r="DUR2427" s="111"/>
      <c r="DUS2427" s="111"/>
      <c r="DUT2427" s="111"/>
      <c r="DUU2427" s="111"/>
      <c r="DUV2427" s="111"/>
      <c r="DUW2427" s="111"/>
      <c r="DUX2427" s="111"/>
      <c r="DUY2427" s="111"/>
      <c r="DUZ2427" s="111"/>
      <c r="DVA2427" s="111"/>
      <c r="DVB2427" s="111"/>
      <c r="DVC2427" s="111"/>
      <c r="DVD2427" s="111"/>
      <c r="DVE2427" s="111"/>
      <c r="DVF2427" s="111"/>
      <c r="DVG2427" s="111"/>
      <c r="DVH2427" s="111"/>
      <c r="DVI2427" s="111"/>
      <c r="DVJ2427" s="111"/>
      <c r="DVK2427" s="111"/>
      <c r="DVL2427" s="111"/>
      <c r="DVM2427" s="111"/>
      <c r="DVN2427" s="111"/>
      <c r="DVO2427" s="111"/>
      <c r="DVP2427" s="111"/>
      <c r="DVQ2427" s="111"/>
      <c r="DVR2427" s="111"/>
      <c r="DVS2427" s="111"/>
      <c r="DVT2427" s="111"/>
      <c r="DVU2427" s="111"/>
      <c r="DVV2427" s="111"/>
      <c r="DVW2427" s="111"/>
      <c r="DVX2427" s="111"/>
      <c r="DVY2427" s="111"/>
      <c r="DVZ2427" s="111"/>
      <c r="DWA2427" s="111"/>
      <c r="DWB2427" s="111"/>
      <c r="DWC2427" s="111"/>
      <c r="DWD2427" s="111"/>
      <c r="DWE2427" s="111"/>
      <c r="DWF2427" s="111"/>
      <c r="DWG2427" s="111"/>
      <c r="DWH2427" s="111"/>
      <c r="DWI2427" s="111"/>
      <c r="DWJ2427" s="111"/>
      <c r="DWK2427" s="111"/>
      <c r="DWL2427" s="111"/>
      <c r="DWM2427" s="111"/>
      <c r="DWN2427" s="111"/>
      <c r="DWO2427" s="111"/>
      <c r="DWP2427" s="111"/>
      <c r="DWQ2427" s="111"/>
      <c r="DWR2427" s="111"/>
      <c r="DWS2427" s="111"/>
      <c r="DWT2427" s="111"/>
      <c r="DWU2427" s="111"/>
      <c r="DWV2427" s="111"/>
      <c r="DWW2427" s="111"/>
      <c r="DWX2427" s="111"/>
      <c r="DWY2427" s="111"/>
      <c r="DWZ2427" s="111"/>
      <c r="DXA2427" s="111"/>
      <c r="DXB2427" s="111"/>
      <c r="DXC2427" s="111"/>
      <c r="DXD2427" s="111"/>
      <c r="DXE2427" s="111"/>
      <c r="DXF2427" s="111"/>
      <c r="DXG2427" s="111"/>
      <c r="DXH2427" s="111"/>
      <c r="DXI2427" s="111"/>
      <c r="DXJ2427" s="111"/>
      <c r="DXK2427" s="111"/>
      <c r="DXL2427" s="111"/>
      <c r="DXM2427" s="111"/>
      <c r="DXN2427" s="111"/>
      <c r="DXO2427" s="111"/>
      <c r="DXP2427" s="111"/>
      <c r="DXQ2427" s="111"/>
      <c r="DXR2427" s="111"/>
      <c r="DXS2427" s="111"/>
      <c r="DXT2427" s="111"/>
      <c r="DXU2427" s="111"/>
      <c r="DXV2427" s="111"/>
      <c r="DXW2427" s="111"/>
      <c r="DXX2427" s="111"/>
      <c r="DXY2427" s="111"/>
      <c r="DXZ2427" s="111"/>
      <c r="DYA2427" s="111"/>
      <c r="DYB2427" s="111"/>
      <c r="DYC2427" s="111"/>
      <c r="DYD2427" s="111"/>
      <c r="DYE2427" s="111"/>
      <c r="DYF2427" s="111"/>
      <c r="DYG2427" s="111"/>
      <c r="DYH2427" s="111"/>
      <c r="DYI2427" s="111"/>
      <c r="DYJ2427" s="111"/>
      <c r="DYK2427" s="111"/>
      <c r="DYL2427" s="111"/>
      <c r="DYM2427" s="111"/>
      <c r="DYN2427" s="111"/>
      <c r="DYO2427" s="111"/>
      <c r="DYP2427" s="111"/>
      <c r="DYQ2427" s="111"/>
      <c r="DYR2427" s="111"/>
      <c r="DYS2427" s="111"/>
      <c r="DYT2427" s="111"/>
      <c r="DYU2427" s="111"/>
      <c r="DYV2427" s="111"/>
      <c r="DYW2427" s="111"/>
      <c r="DYX2427" s="111"/>
      <c r="DYY2427" s="111"/>
      <c r="DYZ2427" s="111"/>
      <c r="DZA2427" s="111"/>
      <c r="DZB2427" s="111"/>
      <c r="DZC2427" s="111"/>
      <c r="DZD2427" s="111"/>
      <c r="DZE2427" s="111"/>
      <c r="DZF2427" s="111"/>
      <c r="DZG2427" s="111"/>
      <c r="DZH2427" s="111"/>
      <c r="DZI2427" s="111"/>
      <c r="DZJ2427" s="111"/>
      <c r="DZK2427" s="111"/>
      <c r="DZL2427" s="111"/>
      <c r="DZM2427" s="111"/>
      <c r="DZN2427" s="111"/>
      <c r="DZO2427" s="111"/>
      <c r="DZP2427" s="111"/>
      <c r="DZQ2427" s="111"/>
      <c r="DZR2427" s="111"/>
      <c r="DZS2427" s="111"/>
      <c r="DZT2427" s="111"/>
      <c r="DZU2427" s="111"/>
      <c r="DZV2427" s="111"/>
      <c r="DZW2427" s="111"/>
      <c r="DZX2427" s="111"/>
      <c r="DZY2427" s="111"/>
      <c r="DZZ2427" s="111"/>
      <c r="EAA2427" s="111"/>
      <c r="EAB2427" s="111"/>
      <c r="EAC2427" s="111"/>
      <c r="EAD2427" s="111"/>
      <c r="EAE2427" s="111"/>
      <c r="EAF2427" s="111"/>
      <c r="EAG2427" s="111"/>
      <c r="EAH2427" s="111"/>
      <c r="EAI2427" s="111"/>
      <c r="EAJ2427" s="111"/>
      <c r="EAK2427" s="111"/>
      <c r="EAL2427" s="111"/>
      <c r="EAM2427" s="111"/>
      <c r="EAN2427" s="111"/>
      <c r="EAO2427" s="111"/>
      <c r="EAP2427" s="111"/>
      <c r="EAQ2427" s="111"/>
      <c r="EAR2427" s="111"/>
      <c r="EAS2427" s="111"/>
      <c r="EAT2427" s="111"/>
      <c r="EAU2427" s="111"/>
      <c r="EAV2427" s="111"/>
      <c r="EAW2427" s="111"/>
      <c r="EAX2427" s="111"/>
      <c r="EAY2427" s="111"/>
      <c r="EAZ2427" s="111"/>
      <c r="EBA2427" s="111"/>
      <c r="EBB2427" s="111"/>
      <c r="EBC2427" s="111"/>
      <c r="EBD2427" s="111"/>
      <c r="EBE2427" s="111"/>
      <c r="EBF2427" s="111"/>
      <c r="EBG2427" s="111"/>
      <c r="EBH2427" s="111"/>
      <c r="EBI2427" s="111"/>
      <c r="EBJ2427" s="111"/>
      <c r="EBK2427" s="111"/>
      <c r="EBL2427" s="111"/>
      <c r="EBM2427" s="111"/>
      <c r="EBN2427" s="111"/>
      <c r="EBO2427" s="111"/>
      <c r="EBP2427" s="111"/>
      <c r="EBQ2427" s="111"/>
      <c r="EBR2427" s="111"/>
      <c r="EBS2427" s="111"/>
      <c r="EBT2427" s="111"/>
      <c r="EBU2427" s="111"/>
      <c r="EBV2427" s="111"/>
      <c r="EBW2427" s="111"/>
      <c r="EBX2427" s="111"/>
      <c r="EBY2427" s="111"/>
      <c r="EBZ2427" s="111"/>
      <c r="ECA2427" s="111"/>
      <c r="ECB2427" s="111"/>
      <c r="ECC2427" s="111"/>
      <c r="ECD2427" s="111"/>
      <c r="ECE2427" s="111"/>
      <c r="ECF2427" s="111"/>
      <c r="ECG2427" s="111"/>
      <c r="ECH2427" s="111"/>
      <c r="ECI2427" s="111"/>
      <c r="ECJ2427" s="111"/>
      <c r="ECK2427" s="111"/>
      <c r="ECL2427" s="111"/>
      <c r="ECM2427" s="111"/>
      <c r="ECN2427" s="111"/>
      <c r="ECO2427" s="111"/>
      <c r="ECP2427" s="111"/>
      <c r="ECQ2427" s="111"/>
      <c r="ECR2427" s="111"/>
      <c r="ECS2427" s="111"/>
      <c r="ECT2427" s="111"/>
      <c r="ECU2427" s="111"/>
      <c r="ECV2427" s="111"/>
      <c r="ECW2427" s="111"/>
      <c r="ECX2427" s="111"/>
      <c r="ECY2427" s="111"/>
      <c r="ECZ2427" s="111"/>
      <c r="EDA2427" s="111"/>
      <c r="EDB2427" s="111"/>
      <c r="EDC2427" s="111"/>
      <c r="EDD2427" s="111"/>
      <c r="EDE2427" s="111"/>
      <c r="EDF2427" s="111"/>
      <c r="EDG2427" s="111"/>
      <c r="EDH2427" s="111"/>
      <c r="EDI2427" s="111"/>
      <c r="EDJ2427" s="111"/>
      <c r="EDK2427" s="111"/>
      <c r="EDL2427" s="111"/>
      <c r="EDM2427" s="111"/>
      <c r="EDN2427" s="111"/>
      <c r="EDO2427" s="111"/>
      <c r="EDP2427" s="111"/>
      <c r="EDQ2427" s="111"/>
      <c r="EDR2427" s="111"/>
      <c r="EDS2427" s="111"/>
      <c r="EDT2427" s="111"/>
      <c r="EDU2427" s="111"/>
      <c r="EDV2427" s="111"/>
      <c r="EDW2427" s="111"/>
      <c r="EDX2427" s="111"/>
      <c r="EDY2427" s="111"/>
      <c r="EDZ2427" s="111"/>
      <c r="EEA2427" s="111"/>
      <c r="EEB2427" s="111"/>
      <c r="EEC2427" s="111"/>
      <c r="EED2427" s="111"/>
      <c r="EEE2427" s="111"/>
      <c r="EEF2427" s="111"/>
      <c r="EEG2427" s="111"/>
      <c r="EEH2427" s="111"/>
      <c r="EEI2427" s="111"/>
      <c r="EEJ2427" s="111"/>
      <c r="EEK2427" s="111"/>
      <c r="EEL2427" s="111"/>
      <c r="EEM2427" s="111"/>
      <c r="EEN2427" s="111"/>
      <c r="EEO2427" s="111"/>
      <c r="EEP2427" s="111"/>
      <c r="EEQ2427" s="111"/>
      <c r="EER2427" s="111"/>
      <c r="EES2427" s="111"/>
      <c r="EET2427" s="111"/>
      <c r="EEU2427" s="111"/>
      <c r="EEV2427" s="111"/>
      <c r="EEW2427" s="111"/>
      <c r="EEX2427" s="111"/>
      <c r="EEY2427" s="111"/>
      <c r="EEZ2427" s="111"/>
      <c r="EFA2427" s="111"/>
      <c r="EFB2427" s="111"/>
      <c r="EFC2427" s="111"/>
      <c r="EFD2427" s="111"/>
      <c r="EFE2427" s="111"/>
      <c r="EFF2427" s="111"/>
      <c r="EFG2427" s="111"/>
      <c r="EFH2427" s="111"/>
      <c r="EFI2427" s="111"/>
      <c r="EFJ2427" s="111"/>
      <c r="EFK2427" s="111"/>
      <c r="EFL2427" s="111"/>
      <c r="EFM2427" s="111"/>
      <c r="EFN2427" s="111"/>
      <c r="EFO2427" s="111"/>
      <c r="EFP2427" s="111"/>
      <c r="EFQ2427" s="111"/>
      <c r="EFR2427" s="111"/>
      <c r="EFS2427" s="111"/>
      <c r="EFT2427" s="111"/>
      <c r="EFU2427" s="111"/>
      <c r="EFV2427" s="111"/>
      <c r="EFW2427" s="111"/>
      <c r="EFX2427" s="111"/>
      <c r="EFY2427" s="111"/>
      <c r="EFZ2427" s="111"/>
      <c r="EGA2427" s="111"/>
      <c r="EGB2427" s="111"/>
      <c r="EGC2427" s="111"/>
      <c r="EGD2427" s="111"/>
      <c r="EGE2427" s="111"/>
      <c r="EGF2427" s="111"/>
      <c r="EGG2427" s="111"/>
      <c r="EGH2427" s="111"/>
      <c r="EGI2427" s="111"/>
      <c r="EGJ2427" s="111"/>
      <c r="EGK2427" s="111"/>
      <c r="EGL2427" s="111"/>
      <c r="EGM2427" s="111"/>
      <c r="EGN2427" s="111"/>
      <c r="EGO2427" s="111"/>
      <c r="EGP2427" s="111"/>
      <c r="EGQ2427" s="111"/>
      <c r="EGR2427" s="111"/>
      <c r="EGS2427" s="111"/>
      <c r="EGT2427" s="111"/>
      <c r="EGU2427" s="111"/>
      <c r="EGV2427" s="111"/>
      <c r="EGW2427" s="111"/>
      <c r="EGX2427" s="111"/>
      <c r="EGY2427" s="111"/>
      <c r="EGZ2427" s="111"/>
      <c r="EHA2427" s="111"/>
      <c r="EHB2427" s="111"/>
      <c r="EHC2427" s="111"/>
      <c r="EHD2427" s="111"/>
      <c r="EHE2427" s="111"/>
      <c r="EHF2427" s="111"/>
      <c r="EHG2427" s="111"/>
      <c r="EHH2427" s="111"/>
      <c r="EHI2427" s="111"/>
      <c r="EHJ2427" s="111"/>
      <c r="EHK2427" s="111"/>
      <c r="EHL2427" s="111"/>
      <c r="EHM2427" s="111"/>
      <c r="EHN2427" s="111"/>
      <c r="EHO2427" s="111"/>
      <c r="EHP2427" s="111"/>
      <c r="EHQ2427" s="111"/>
      <c r="EHR2427" s="111"/>
      <c r="EHS2427" s="111"/>
      <c r="EHT2427" s="111"/>
      <c r="EHU2427" s="111"/>
      <c r="EHV2427" s="111"/>
      <c r="EHW2427" s="111"/>
      <c r="EHX2427" s="111"/>
      <c r="EHY2427" s="111"/>
      <c r="EHZ2427" s="111"/>
      <c r="EIA2427" s="111"/>
      <c r="EIB2427" s="111"/>
      <c r="EIC2427" s="111"/>
      <c r="EID2427" s="111"/>
      <c r="EIE2427" s="111"/>
      <c r="EIF2427" s="111"/>
      <c r="EIG2427" s="111"/>
      <c r="EIH2427" s="111"/>
      <c r="EII2427" s="111"/>
      <c r="EIJ2427" s="111"/>
      <c r="EIK2427" s="111"/>
      <c r="EIL2427" s="111"/>
      <c r="EIM2427" s="111"/>
      <c r="EIN2427" s="111"/>
      <c r="EIO2427" s="111"/>
      <c r="EIP2427" s="111"/>
      <c r="EIQ2427" s="111"/>
      <c r="EIR2427" s="111"/>
      <c r="EIS2427" s="111"/>
      <c r="EIT2427" s="111"/>
      <c r="EIU2427" s="111"/>
      <c r="EIV2427" s="111"/>
      <c r="EIW2427" s="111"/>
      <c r="EIX2427" s="111"/>
      <c r="EIY2427" s="111"/>
      <c r="EIZ2427" s="111"/>
      <c r="EJA2427" s="111"/>
      <c r="EJB2427" s="111"/>
      <c r="EJC2427" s="111"/>
      <c r="EJD2427" s="111"/>
      <c r="EJE2427" s="111"/>
      <c r="EJF2427" s="111"/>
      <c r="EJG2427" s="111"/>
      <c r="EJH2427" s="111"/>
      <c r="EJI2427" s="111"/>
      <c r="EJJ2427" s="111"/>
      <c r="EJK2427" s="111"/>
      <c r="EJL2427" s="111"/>
      <c r="EJM2427" s="111"/>
      <c r="EJN2427" s="111"/>
      <c r="EJO2427" s="111"/>
      <c r="EJP2427" s="111"/>
      <c r="EJQ2427" s="111"/>
      <c r="EJR2427" s="111"/>
      <c r="EJS2427" s="111"/>
      <c r="EJT2427" s="111"/>
      <c r="EJU2427" s="111"/>
      <c r="EJV2427" s="111"/>
      <c r="EJW2427" s="111"/>
      <c r="EJX2427" s="111"/>
      <c r="EJY2427" s="111"/>
      <c r="EJZ2427" s="111"/>
      <c r="EKA2427" s="111"/>
      <c r="EKB2427" s="111"/>
      <c r="EKC2427" s="111"/>
      <c r="EKD2427" s="111"/>
      <c r="EKE2427" s="111"/>
      <c r="EKF2427" s="111"/>
      <c r="EKG2427" s="111"/>
      <c r="EKH2427" s="111"/>
      <c r="EKI2427" s="111"/>
      <c r="EKJ2427" s="111"/>
      <c r="EKK2427" s="111"/>
      <c r="EKL2427" s="111"/>
      <c r="EKM2427" s="111"/>
      <c r="EKN2427" s="111"/>
      <c r="EKO2427" s="111"/>
      <c r="EKP2427" s="111"/>
      <c r="EKQ2427" s="111"/>
      <c r="EKR2427" s="111"/>
      <c r="EKS2427" s="111"/>
      <c r="EKT2427" s="111"/>
      <c r="EKU2427" s="111"/>
      <c r="EKV2427" s="111"/>
      <c r="EKW2427" s="111"/>
      <c r="EKX2427" s="111"/>
      <c r="EKY2427" s="111"/>
      <c r="EKZ2427" s="111"/>
      <c r="ELA2427" s="111"/>
      <c r="ELB2427" s="111"/>
      <c r="ELC2427" s="111"/>
      <c r="ELD2427" s="111"/>
      <c r="ELE2427" s="111"/>
      <c r="ELF2427" s="111"/>
      <c r="ELG2427" s="111"/>
      <c r="ELH2427" s="111"/>
      <c r="ELI2427" s="111"/>
      <c r="ELJ2427" s="111"/>
      <c r="ELK2427" s="111"/>
      <c r="ELL2427" s="111"/>
      <c r="ELM2427" s="111"/>
      <c r="ELN2427" s="111"/>
      <c r="ELO2427" s="111"/>
      <c r="ELP2427" s="111"/>
      <c r="ELQ2427" s="111"/>
      <c r="ELR2427" s="111"/>
      <c r="ELS2427" s="111"/>
      <c r="ELT2427" s="111"/>
      <c r="ELU2427" s="111"/>
      <c r="ELV2427" s="111"/>
      <c r="ELW2427" s="111"/>
      <c r="ELX2427" s="111"/>
      <c r="ELY2427" s="111"/>
      <c r="ELZ2427" s="111"/>
      <c r="EMA2427" s="111"/>
      <c r="EMB2427" s="111"/>
      <c r="EMC2427" s="111"/>
      <c r="EMD2427" s="111"/>
      <c r="EME2427" s="111"/>
      <c r="EMF2427" s="111"/>
      <c r="EMG2427" s="111"/>
      <c r="EMH2427" s="111"/>
      <c r="EMI2427" s="111"/>
      <c r="EMJ2427" s="111"/>
      <c r="EMK2427" s="111"/>
      <c r="EML2427" s="111"/>
      <c r="EMM2427" s="111"/>
      <c r="EMN2427" s="111"/>
      <c r="EMO2427" s="111"/>
      <c r="EMP2427" s="111"/>
      <c r="EMQ2427" s="111"/>
      <c r="EMR2427" s="111"/>
      <c r="EMS2427" s="111"/>
      <c r="EMT2427" s="111"/>
      <c r="EMU2427" s="111"/>
      <c r="EMV2427" s="111"/>
      <c r="EMW2427" s="111"/>
      <c r="EMX2427" s="111"/>
      <c r="EMY2427" s="111"/>
      <c r="EMZ2427" s="111"/>
      <c r="ENA2427" s="111"/>
      <c r="ENB2427" s="111"/>
      <c r="ENC2427" s="111"/>
      <c r="END2427" s="111"/>
      <c r="ENE2427" s="111"/>
      <c r="ENF2427" s="111"/>
      <c r="ENG2427" s="111"/>
      <c r="ENH2427" s="111"/>
      <c r="ENI2427" s="111"/>
      <c r="ENJ2427" s="111"/>
      <c r="ENK2427" s="111"/>
      <c r="ENL2427" s="111"/>
      <c r="ENM2427" s="111"/>
      <c r="ENN2427" s="111"/>
      <c r="ENO2427" s="111"/>
      <c r="ENP2427" s="111"/>
      <c r="ENQ2427" s="111"/>
      <c r="ENR2427" s="111"/>
      <c r="ENS2427" s="111"/>
      <c r="ENT2427" s="111"/>
      <c r="ENU2427" s="111"/>
      <c r="ENV2427" s="111"/>
      <c r="ENW2427" s="111"/>
      <c r="ENX2427" s="111"/>
      <c r="ENY2427" s="111"/>
      <c r="ENZ2427" s="111"/>
      <c r="EOA2427" s="111"/>
      <c r="EOB2427" s="111"/>
      <c r="EOC2427" s="111"/>
      <c r="EOD2427" s="111"/>
      <c r="EOE2427" s="111"/>
      <c r="EOF2427" s="111"/>
      <c r="EOG2427" s="111"/>
      <c r="EOH2427" s="111"/>
      <c r="EOI2427" s="111"/>
      <c r="EOJ2427" s="111"/>
      <c r="EOK2427" s="111"/>
      <c r="EOL2427" s="111"/>
      <c r="EOM2427" s="111"/>
      <c r="EON2427" s="111"/>
      <c r="EOO2427" s="111"/>
      <c r="EOP2427" s="111"/>
      <c r="EOQ2427" s="111"/>
      <c r="EOR2427" s="111"/>
      <c r="EOS2427" s="111"/>
      <c r="EOT2427" s="111"/>
      <c r="EOU2427" s="111"/>
      <c r="EOV2427" s="111"/>
      <c r="EOW2427" s="111"/>
      <c r="EOX2427" s="111"/>
      <c r="EOY2427" s="111"/>
      <c r="EOZ2427" s="111"/>
      <c r="EPA2427" s="111"/>
      <c r="EPB2427" s="111"/>
      <c r="EPC2427" s="111"/>
      <c r="EPD2427" s="111"/>
      <c r="EPE2427" s="111"/>
      <c r="EPF2427" s="111"/>
      <c r="EPG2427" s="111"/>
      <c r="EPH2427" s="111"/>
      <c r="EPI2427" s="111"/>
      <c r="EPJ2427" s="111"/>
      <c r="EPK2427" s="111"/>
      <c r="EPL2427" s="111"/>
      <c r="EPM2427" s="111"/>
      <c r="EPN2427" s="111"/>
      <c r="EPO2427" s="111"/>
      <c r="EPP2427" s="111"/>
      <c r="EPQ2427" s="111"/>
      <c r="EPR2427" s="111"/>
      <c r="EPS2427" s="111"/>
      <c r="EPT2427" s="111"/>
      <c r="EPU2427" s="111"/>
      <c r="EPV2427" s="111"/>
      <c r="EPW2427" s="111"/>
      <c r="EPX2427" s="111"/>
      <c r="EPY2427" s="111"/>
      <c r="EPZ2427" s="111"/>
      <c r="EQA2427" s="111"/>
      <c r="EQB2427" s="111"/>
      <c r="EQC2427" s="111"/>
      <c r="EQD2427" s="111"/>
      <c r="EQE2427" s="111"/>
      <c r="EQF2427" s="111"/>
      <c r="EQG2427" s="111"/>
      <c r="EQH2427" s="111"/>
      <c r="EQI2427" s="111"/>
      <c r="EQJ2427" s="111"/>
      <c r="EQK2427" s="111"/>
      <c r="EQL2427" s="111"/>
      <c r="EQM2427" s="111"/>
      <c r="EQN2427" s="111"/>
      <c r="EQO2427" s="111"/>
      <c r="EQP2427" s="111"/>
      <c r="EQQ2427" s="111"/>
      <c r="EQR2427" s="111"/>
      <c r="EQS2427" s="111"/>
      <c r="EQT2427" s="111"/>
      <c r="EQU2427" s="111"/>
      <c r="EQV2427" s="111"/>
      <c r="EQW2427" s="111"/>
      <c r="EQX2427" s="111"/>
      <c r="EQY2427" s="111"/>
      <c r="EQZ2427" s="111"/>
      <c r="ERA2427" s="111"/>
      <c r="ERB2427" s="111"/>
      <c r="ERC2427" s="111"/>
      <c r="ERD2427" s="111"/>
      <c r="ERE2427" s="111"/>
      <c r="ERF2427" s="111"/>
      <c r="ERG2427" s="111"/>
      <c r="ERH2427" s="111"/>
      <c r="ERI2427" s="111"/>
      <c r="ERJ2427" s="111"/>
      <c r="ERK2427" s="111"/>
      <c r="ERL2427" s="111"/>
      <c r="ERM2427" s="111"/>
      <c r="ERN2427" s="111"/>
      <c r="ERO2427" s="111"/>
      <c r="ERP2427" s="111"/>
      <c r="ERQ2427" s="111"/>
      <c r="ERR2427" s="111"/>
      <c r="ERS2427" s="111"/>
      <c r="ERT2427" s="111"/>
      <c r="ERU2427" s="111"/>
      <c r="ERV2427" s="111"/>
      <c r="ERW2427" s="111"/>
      <c r="ERX2427" s="111"/>
      <c r="ERY2427" s="111"/>
      <c r="ERZ2427" s="111"/>
      <c r="ESA2427" s="111"/>
      <c r="ESB2427" s="111"/>
      <c r="ESC2427" s="111"/>
      <c r="ESD2427" s="111"/>
      <c r="ESE2427" s="111"/>
      <c r="ESF2427" s="111"/>
      <c r="ESG2427" s="111"/>
      <c r="ESH2427" s="111"/>
      <c r="ESI2427" s="111"/>
      <c r="ESJ2427" s="111"/>
      <c r="ESK2427" s="111"/>
      <c r="ESL2427" s="111"/>
      <c r="ESM2427" s="111"/>
      <c r="ESN2427" s="111"/>
      <c r="ESO2427" s="111"/>
      <c r="ESP2427" s="111"/>
      <c r="ESQ2427" s="111"/>
      <c r="ESR2427" s="111"/>
      <c r="ESS2427" s="111"/>
      <c r="EST2427" s="111"/>
      <c r="ESU2427" s="111"/>
      <c r="ESV2427" s="111"/>
      <c r="ESW2427" s="111"/>
      <c r="ESX2427" s="111"/>
      <c r="ESY2427" s="111"/>
      <c r="ESZ2427" s="111"/>
      <c r="ETA2427" s="111"/>
      <c r="ETB2427" s="111"/>
      <c r="ETC2427" s="111"/>
      <c r="ETD2427" s="111"/>
      <c r="ETE2427" s="111"/>
      <c r="ETF2427" s="111"/>
      <c r="ETG2427" s="111"/>
      <c r="ETH2427" s="111"/>
      <c r="ETI2427" s="111"/>
      <c r="ETJ2427" s="111"/>
      <c r="ETK2427" s="111"/>
      <c r="ETL2427" s="111"/>
      <c r="ETM2427" s="111"/>
      <c r="ETN2427" s="111"/>
      <c r="ETO2427" s="111"/>
      <c r="ETP2427" s="111"/>
      <c r="ETQ2427" s="111"/>
      <c r="ETR2427" s="111"/>
      <c r="ETS2427" s="111"/>
      <c r="ETT2427" s="111"/>
      <c r="ETU2427" s="111"/>
      <c r="ETV2427" s="111"/>
      <c r="ETW2427" s="111"/>
      <c r="ETX2427" s="111"/>
      <c r="ETY2427" s="111"/>
      <c r="ETZ2427" s="111"/>
      <c r="EUA2427" s="111"/>
      <c r="EUB2427" s="111"/>
      <c r="EUC2427" s="111"/>
      <c r="EUD2427" s="111"/>
      <c r="EUE2427" s="111"/>
      <c r="EUF2427" s="111"/>
      <c r="EUG2427" s="111"/>
      <c r="EUH2427" s="111"/>
      <c r="EUI2427" s="111"/>
      <c r="EUJ2427" s="111"/>
      <c r="EUK2427" s="111"/>
      <c r="EUL2427" s="111"/>
      <c r="EUM2427" s="111"/>
      <c r="EUN2427" s="111"/>
      <c r="EUO2427" s="111"/>
      <c r="EUP2427" s="111"/>
      <c r="EUQ2427" s="111"/>
      <c r="EUR2427" s="111"/>
      <c r="EUS2427" s="111"/>
      <c r="EUT2427" s="111"/>
      <c r="EUU2427" s="111"/>
      <c r="EUV2427" s="111"/>
      <c r="EUW2427" s="111"/>
      <c r="EUX2427" s="111"/>
      <c r="EUY2427" s="111"/>
      <c r="EUZ2427" s="111"/>
      <c r="EVA2427" s="111"/>
      <c r="EVB2427" s="111"/>
      <c r="EVC2427" s="111"/>
      <c r="EVD2427" s="111"/>
      <c r="EVE2427" s="111"/>
      <c r="EVF2427" s="111"/>
      <c r="EVG2427" s="111"/>
      <c r="EVH2427" s="111"/>
      <c r="EVI2427" s="111"/>
      <c r="EVJ2427" s="111"/>
      <c r="EVK2427" s="111"/>
      <c r="EVL2427" s="111"/>
      <c r="EVM2427" s="111"/>
      <c r="EVN2427" s="111"/>
      <c r="EVO2427" s="111"/>
      <c r="EVP2427" s="111"/>
      <c r="EVQ2427" s="111"/>
      <c r="EVR2427" s="111"/>
      <c r="EVS2427" s="111"/>
      <c r="EVT2427" s="111"/>
      <c r="EVU2427" s="111"/>
      <c r="EVV2427" s="111"/>
      <c r="EVW2427" s="111"/>
      <c r="EVX2427" s="111"/>
      <c r="EVY2427" s="111"/>
      <c r="EVZ2427" s="111"/>
      <c r="EWA2427" s="111"/>
      <c r="EWB2427" s="111"/>
      <c r="EWC2427" s="111"/>
      <c r="EWD2427" s="111"/>
      <c r="EWE2427" s="111"/>
      <c r="EWF2427" s="111"/>
      <c r="EWG2427" s="111"/>
      <c r="EWH2427" s="111"/>
      <c r="EWI2427" s="111"/>
      <c r="EWJ2427" s="111"/>
      <c r="EWK2427" s="111"/>
      <c r="EWL2427" s="111"/>
      <c r="EWM2427" s="111"/>
      <c r="EWN2427" s="111"/>
      <c r="EWO2427" s="111"/>
      <c r="EWP2427" s="111"/>
      <c r="EWQ2427" s="111"/>
      <c r="EWR2427" s="111"/>
      <c r="EWS2427" s="111"/>
      <c r="EWT2427" s="111"/>
      <c r="EWU2427" s="111"/>
      <c r="EWV2427" s="111"/>
      <c r="EWW2427" s="111"/>
      <c r="EWX2427" s="111"/>
      <c r="EWY2427" s="111"/>
      <c r="EWZ2427" s="111"/>
      <c r="EXA2427" s="111"/>
      <c r="EXB2427" s="111"/>
      <c r="EXC2427" s="111"/>
      <c r="EXD2427" s="111"/>
      <c r="EXE2427" s="111"/>
      <c r="EXF2427" s="111"/>
      <c r="EXG2427" s="111"/>
      <c r="EXH2427" s="111"/>
      <c r="EXI2427" s="111"/>
      <c r="EXJ2427" s="111"/>
      <c r="EXK2427" s="111"/>
      <c r="EXL2427" s="111"/>
      <c r="EXM2427" s="111"/>
      <c r="EXN2427" s="111"/>
      <c r="EXO2427" s="111"/>
      <c r="EXP2427" s="111"/>
      <c r="EXQ2427" s="111"/>
      <c r="EXR2427" s="111"/>
      <c r="EXS2427" s="111"/>
      <c r="EXT2427" s="111"/>
      <c r="EXU2427" s="111"/>
      <c r="EXV2427" s="111"/>
      <c r="EXW2427" s="111"/>
      <c r="EXX2427" s="111"/>
      <c r="EXY2427" s="111"/>
      <c r="EXZ2427" s="111"/>
      <c r="EYA2427" s="111"/>
      <c r="EYB2427" s="111"/>
      <c r="EYC2427" s="111"/>
      <c r="EYD2427" s="111"/>
      <c r="EYE2427" s="111"/>
      <c r="EYF2427" s="111"/>
      <c r="EYG2427" s="111"/>
      <c r="EYH2427" s="111"/>
      <c r="EYI2427" s="111"/>
      <c r="EYJ2427" s="111"/>
      <c r="EYK2427" s="111"/>
      <c r="EYL2427" s="111"/>
      <c r="EYM2427" s="111"/>
      <c r="EYN2427" s="111"/>
      <c r="EYO2427" s="111"/>
      <c r="EYP2427" s="111"/>
      <c r="EYQ2427" s="111"/>
      <c r="EYR2427" s="111"/>
      <c r="EYS2427" s="111"/>
      <c r="EYT2427" s="111"/>
      <c r="EYU2427" s="111"/>
      <c r="EYV2427" s="111"/>
      <c r="EYW2427" s="111"/>
      <c r="EYX2427" s="111"/>
      <c r="EYY2427" s="111"/>
      <c r="EYZ2427" s="111"/>
      <c r="EZA2427" s="111"/>
      <c r="EZB2427" s="111"/>
      <c r="EZC2427" s="111"/>
      <c r="EZD2427" s="111"/>
      <c r="EZE2427" s="111"/>
      <c r="EZF2427" s="111"/>
      <c r="EZG2427" s="111"/>
      <c r="EZH2427" s="111"/>
      <c r="EZI2427" s="111"/>
      <c r="EZJ2427" s="111"/>
      <c r="EZK2427" s="111"/>
      <c r="EZL2427" s="111"/>
      <c r="EZM2427" s="111"/>
      <c r="EZN2427" s="111"/>
      <c r="EZO2427" s="111"/>
      <c r="EZP2427" s="111"/>
      <c r="EZQ2427" s="111"/>
      <c r="EZR2427" s="111"/>
      <c r="EZS2427" s="111"/>
      <c r="EZT2427" s="111"/>
      <c r="EZU2427" s="111"/>
      <c r="EZV2427" s="111"/>
      <c r="EZW2427" s="111"/>
      <c r="EZX2427" s="111"/>
      <c r="EZY2427" s="111"/>
      <c r="EZZ2427" s="111"/>
      <c r="FAA2427" s="111"/>
      <c r="FAB2427" s="111"/>
      <c r="FAC2427" s="111"/>
      <c r="FAD2427" s="111"/>
      <c r="FAE2427" s="111"/>
      <c r="FAF2427" s="111"/>
      <c r="FAG2427" s="111"/>
      <c r="FAH2427" s="111"/>
      <c r="FAI2427" s="111"/>
      <c r="FAJ2427" s="111"/>
      <c r="FAK2427" s="111"/>
      <c r="FAL2427" s="111"/>
      <c r="FAM2427" s="111"/>
      <c r="FAN2427" s="111"/>
      <c r="FAO2427" s="111"/>
      <c r="FAP2427" s="111"/>
      <c r="FAQ2427" s="111"/>
      <c r="FAR2427" s="111"/>
      <c r="FAS2427" s="111"/>
      <c r="FAT2427" s="111"/>
      <c r="FAU2427" s="111"/>
      <c r="FAV2427" s="111"/>
      <c r="FAW2427" s="111"/>
      <c r="FAX2427" s="111"/>
      <c r="FAY2427" s="111"/>
      <c r="FAZ2427" s="111"/>
      <c r="FBA2427" s="111"/>
      <c r="FBB2427" s="111"/>
      <c r="FBC2427" s="111"/>
      <c r="FBD2427" s="111"/>
      <c r="FBE2427" s="111"/>
      <c r="FBF2427" s="111"/>
      <c r="FBG2427" s="111"/>
      <c r="FBH2427" s="111"/>
      <c r="FBI2427" s="111"/>
      <c r="FBJ2427" s="111"/>
      <c r="FBK2427" s="111"/>
      <c r="FBL2427" s="111"/>
      <c r="FBM2427" s="111"/>
      <c r="FBN2427" s="111"/>
      <c r="FBO2427" s="111"/>
      <c r="FBP2427" s="111"/>
      <c r="FBQ2427" s="111"/>
      <c r="FBR2427" s="111"/>
      <c r="FBS2427" s="111"/>
      <c r="FBT2427" s="111"/>
      <c r="FBU2427" s="111"/>
      <c r="FBV2427" s="111"/>
      <c r="FBW2427" s="111"/>
      <c r="FBX2427" s="111"/>
      <c r="FBY2427" s="111"/>
      <c r="FBZ2427" s="111"/>
      <c r="FCA2427" s="111"/>
      <c r="FCB2427" s="111"/>
      <c r="FCC2427" s="111"/>
      <c r="FCD2427" s="111"/>
      <c r="FCE2427" s="111"/>
      <c r="FCF2427" s="111"/>
      <c r="FCG2427" s="111"/>
      <c r="FCH2427" s="111"/>
      <c r="FCI2427" s="111"/>
      <c r="FCJ2427" s="111"/>
      <c r="FCK2427" s="111"/>
      <c r="FCL2427" s="111"/>
      <c r="FCM2427" s="111"/>
      <c r="FCN2427" s="111"/>
      <c r="FCO2427" s="111"/>
      <c r="FCP2427" s="111"/>
      <c r="FCQ2427" s="111"/>
      <c r="FCR2427" s="111"/>
      <c r="FCS2427" s="111"/>
      <c r="FCT2427" s="111"/>
      <c r="FCU2427" s="111"/>
      <c r="FCV2427" s="111"/>
      <c r="FCW2427" s="111"/>
      <c r="FCX2427" s="111"/>
      <c r="FCY2427" s="111"/>
      <c r="FCZ2427" s="111"/>
      <c r="FDA2427" s="111"/>
      <c r="FDB2427" s="111"/>
      <c r="FDC2427" s="111"/>
      <c r="FDD2427" s="111"/>
      <c r="FDE2427" s="111"/>
      <c r="FDF2427" s="111"/>
      <c r="FDG2427" s="111"/>
      <c r="FDH2427" s="111"/>
      <c r="FDI2427" s="111"/>
      <c r="FDJ2427" s="111"/>
      <c r="FDK2427" s="111"/>
      <c r="FDL2427" s="111"/>
      <c r="FDM2427" s="111"/>
      <c r="FDN2427" s="111"/>
      <c r="FDO2427" s="111"/>
      <c r="FDP2427" s="111"/>
      <c r="FDQ2427" s="111"/>
      <c r="FDR2427" s="111"/>
      <c r="FDS2427" s="111"/>
      <c r="FDT2427" s="111"/>
      <c r="FDU2427" s="111"/>
      <c r="FDV2427" s="111"/>
      <c r="FDW2427" s="111"/>
      <c r="FDX2427" s="111"/>
      <c r="FDY2427" s="111"/>
      <c r="FDZ2427" s="111"/>
      <c r="FEA2427" s="111"/>
      <c r="FEB2427" s="111"/>
      <c r="FEC2427" s="111"/>
      <c r="FED2427" s="111"/>
      <c r="FEE2427" s="111"/>
      <c r="FEF2427" s="111"/>
      <c r="FEG2427" s="111"/>
      <c r="FEH2427" s="111"/>
      <c r="FEI2427" s="111"/>
      <c r="FEJ2427" s="111"/>
      <c r="FEK2427" s="111"/>
      <c r="FEL2427" s="111"/>
      <c r="FEM2427" s="111"/>
      <c r="FEN2427" s="111"/>
      <c r="FEO2427" s="111"/>
      <c r="FEP2427" s="111"/>
      <c r="FEQ2427" s="111"/>
      <c r="FER2427" s="111"/>
      <c r="FES2427" s="111"/>
      <c r="FET2427" s="111"/>
      <c r="FEU2427" s="111"/>
      <c r="FEV2427" s="111"/>
      <c r="FEW2427" s="111"/>
      <c r="FEX2427" s="111"/>
      <c r="FEY2427" s="111"/>
      <c r="FEZ2427" s="111"/>
      <c r="FFA2427" s="111"/>
      <c r="FFB2427" s="111"/>
      <c r="FFC2427" s="111"/>
      <c r="FFD2427" s="111"/>
      <c r="FFE2427" s="111"/>
      <c r="FFF2427" s="111"/>
      <c r="FFG2427" s="111"/>
      <c r="FFH2427" s="111"/>
      <c r="FFI2427" s="111"/>
      <c r="FFJ2427" s="111"/>
      <c r="FFK2427" s="111"/>
      <c r="FFL2427" s="111"/>
      <c r="FFM2427" s="111"/>
      <c r="FFN2427" s="111"/>
      <c r="FFO2427" s="111"/>
      <c r="FFP2427" s="111"/>
      <c r="FFQ2427" s="111"/>
      <c r="FFR2427" s="111"/>
      <c r="FFS2427" s="111"/>
      <c r="FFT2427" s="111"/>
      <c r="FFU2427" s="111"/>
      <c r="FFV2427" s="111"/>
      <c r="FFW2427" s="111"/>
      <c r="FFX2427" s="111"/>
      <c r="FFY2427" s="111"/>
      <c r="FFZ2427" s="111"/>
      <c r="FGA2427" s="111"/>
      <c r="FGB2427" s="111"/>
      <c r="FGC2427" s="111"/>
      <c r="FGD2427" s="111"/>
      <c r="FGE2427" s="111"/>
      <c r="FGF2427" s="111"/>
      <c r="FGG2427" s="111"/>
      <c r="FGH2427" s="111"/>
      <c r="FGI2427" s="111"/>
      <c r="FGJ2427" s="111"/>
      <c r="FGK2427" s="111"/>
      <c r="FGL2427" s="111"/>
      <c r="FGM2427" s="111"/>
      <c r="FGN2427" s="111"/>
      <c r="FGO2427" s="111"/>
      <c r="FGP2427" s="111"/>
      <c r="FGQ2427" s="111"/>
      <c r="FGR2427" s="111"/>
      <c r="FGS2427" s="111"/>
      <c r="FGT2427" s="111"/>
      <c r="FGU2427" s="111"/>
      <c r="FGV2427" s="111"/>
      <c r="FGW2427" s="111"/>
      <c r="FGX2427" s="111"/>
      <c r="FGY2427" s="111"/>
      <c r="FGZ2427" s="111"/>
      <c r="FHA2427" s="111"/>
      <c r="FHB2427" s="111"/>
      <c r="FHC2427" s="111"/>
      <c r="FHD2427" s="111"/>
      <c r="FHE2427" s="111"/>
      <c r="FHF2427" s="111"/>
      <c r="FHG2427" s="111"/>
      <c r="FHH2427" s="111"/>
      <c r="FHI2427" s="111"/>
      <c r="FHJ2427" s="111"/>
      <c r="FHK2427" s="111"/>
      <c r="FHL2427" s="111"/>
      <c r="FHM2427" s="111"/>
      <c r="FHN2427" s="111"/>
      <c r="FHO2427" s="111"/>
      <c r="FHP2427" s="111"/>
      <c r="FHQ2427" s="111"/>
      <c r="FHR2427" s="111"/>
      <c r="FHS2427" s="111"/>
      <c r="FHT2427" s="111"/>
      <c r="FHU2427" s="111"/>
      <c r="FHV2427" s="111"/>
      <c r="FHW2427" s="111"/>
      <c r="FHX2427" s="111"/>
      <c r="FHY2427" s="111"/>
      <c r="FHZ2427" s="111"/>
      <c r="FIA2427" s="111"/>
      <c r="FIB2427" s="111"/>
      <c r="FIC2427" s="111"/>
      <c r="FID2427" s="111"/>
      <c r="FIE2427" s="111"/>
      <c r="FIF2427" s="111"/>
      <c r="FIG2427" s="111"/>
      <c r="FIH2427" s="111"/>
      <c r="FII2427" s="111"/>
      <c r="FIJ2427" s="111"/>
      <c r="FIK2427" s="111"/>
      <c r="FIL2427" s="111"/>
      <c r="FIM2427" s="111"/>
      <c r="FIN2427" s="111"/>
      <c r="FIO2427" s="111"/>
      <c r="FIP2427" s="111"/>
      <c r="FIQ2427" s="111"/>
      <c r="FIR2427" s="111"/>
      <c r="FIS2427" s="111"/>
      <c r="FIT2427" s="111"/>
      <c r="FIU2427" s="111"/>
      <c r="FIV2427" s="111"/>
      <c r="FIW2427" s="111"/>
      <c r="FIX2427" s="111"/>
      <c r="FIY2427" s="111"/>
      <c r="FIZ2427" s="111"/>
      <c r="FJA2427" s="111"/>
      <c r="FJB2427" s="111"/>
      <c r="FJC2427" s="111"/>
      <c r="FJD2427" s="111"/>
      <c r="FJE2427" s="111"/>
      <c r="FJF2427" s="111"/>
      <c r="FJG2427" s="111"/>
      <c r="FJH2427" s="111"/>
      <c r="FJI2427" s="111"/>
      <c r="FJJ2427" s="111"/>
      <c r="FJK2427" s="111"/>
      <c r="FJL2427" s="111"/>
      <c r="FJM2427" s="111"/>
      <c r="FJN2427" s="111"/>
      <c r="FJO2427" s="111"/>
      <c r="FJP2427" s="111"/>
      <c r="FJQ2427" s="111"/>
      <c r="FJR2427" s="111"/>
      <c r="FJS2427" s="111"/>
      <c r="FJT2427" s="111"/>
      <c r="FJU2427" s="111"/>
      <c r="FJV2427" s="111"/>
      <c r="FJW2427" s="111"/>
      <c r="FJX2427" s="111"/>
      <c r="FJY2427" s="111"/>
      <c r="FJZ2427" s="111"/>
      <c r="FKA2427" s="111"/>
      <c r="FKB2427" s="111"/>
      <c r="FKC2427" s="111"/>
      <c r="FKD2427" s="111"/>
      <c r="FKE2427" s="111"/>
      <c r="FKF2427" s="111"/>
      <c r="FKG2427" s="111"/>
      <c r="FKH2427" s="111"/>
      <c r="FKI2427" s="111"/>
      <c r="FKJ2427" s="111"/>
      <c r="FKK2427" s="111"/>
      <c r="FKL2427" s="111"/>
      <c r="FKM2427" s="111"/>
      <c r="FKN2427" s="111"/>
      <c r="FKO2427" s="111"/>
      <c r="FKP2427" s="111"/>
      <c r="FKQ2427" s="111"/>
      <c r="FKR2427" s="111"/>
      <c r="FKS2427" s="111"/>
      <c r="FKT2427" s="111"/>
      <c r="FKU2427" s="111"/>
      <c r="FKV2427" s="111"/>
      <c r="FKW2427" s="111"/>
      <c r="FKX2427" s="111"/>
      <c r="FKY2427" s="111"/>
      <c r="FKZ2427" s="111"/>
      <c r="FLA2427" s="111"/>
      <c r="FLB2427" s="111"/>
      <c r="FLC2427" s="111"/>
      <c r="FLD2427" s="111"/>
      <c r="FLE2427" s="111"/>
      <c r="FLF2427" s="111"/>
      <c r="FLG2427" s="111"/>
      <c r="FLH2427" s="111"/>
      <c r="FLI2427" s="111"/>
      <c r="FLJ2427" s="111"/>
      <c r="FLK2427" s="111"/>
      <c r="FLL2427" s="111"/>
      <c r="FLM2427" s="111"/>
      <c r="FLN2427" s="111"/>
      <c r="FLO2427" s="111"/>
      <c r="FLP2427" s="111"/>
      <c r="FLQ2427" s="111"/>
      <c r="FLR2427" s="111"/>
      <c r="FLS2427" s="111"/>
      <c r="FLT2427" s="111"/>
      <c r="FLU2427" s="111"/>
      <c r="FLV2427" s="111"/>
      <c r="FLW2427" s="111"/>
      <c r="FLX2427" s="111"/>
      <c r="FLY2427" s="111"/>
      <c r="FLZ2427" s="111"/>
      <c r="FMA2427" s="111"/>
      <c r="FMB2427" s="111"/>
      <c r="FMC2427" s="111"/>
      <c r="FMD2427" s="111"/>
      <c r="FME2427" s="111"/>
      <c r="FMF2427" s="111"/>
      <c r="FMG2427" s="111"/>
      <c r="FMH2427" s="111"/>
      <c r="FMI2427" s="111"/>
      <c r="FMJ2427" s="111"/>
      <c r="FMK2427" s="111"/>
      <c r="FML2427" s="111"/>
      <c r="FMM2427" s="111"/>
      <c r="FMN2427" s="111"/>
      <c r="FMO2427" s="111"/>
      <c r="FMP2427" s="111"/>
      <c r="FMQ2427" s="111"/>
      <c r="FMR2427" s="111"/>
      <c r="FMS2427" s="111"/>
      <c r="FMT2427" s="111"/>
      <c r="FMU2427" s="111"/>
      <c r="FMV2427" s="111"/>
      <c r="FMW2427" s="111"/>
      <c r="FMX2427" s="111"/>
      <c r="FMY2427" s="111"/>
      <c r="FMZ2427" s="111"/>
      <c r="FNA2427" s="111"/>
      <c r="FNB2427" s="111"/>
      <c r="FNC2427" s="111"/>
      <c r="FND2427" s="111"/>
      <c r="FNE2427" s="111"/>
      <c r="FNF2427" s="111"/>
      <c r="FNG2427" s="111"/>
      <c r="FNH2427" s="111"/>
      <c r="FNI2427" s="111"/>
      <c r="FNJ2427" s="111"/>
      <c r="FNK2427" s="111"/>
      <c r="FNL2427" s="111"/>
      <c r="FNM2427" s="111"/>
      <c r="FNN2427" s="111"/>
      <c r="FNO2427" s="111"/>
      <c r="FNP2427" s="111"/>
      <c r="FNQ2427" s="111"/>
      <c r="FNR2427" s="111"/>
      <c r="FNS2427" s="111"/>
      <c r="FNT2427" s="111"/>
      <c r="FNU2427" s="111"/>
      <c r="FNV2427" s="111"/>
      <c r="FNW2427" s="111"/>
      <c r="FNX2427" s="111"/>
      <c r="FNY2427" s="111"/>
      <c r="FNZ2427" s="111"/>
      <c r="FOA2427" s="111"/>
      <c r="FOB2427" s="111"/>
      <c r="FOC2427" s="111"/>
      <c r="FOD2427" s="111"/>
      <c r="FOE2427" s="111"/>
      <c r="FOF2427" s="111"/>
      <c r="FOG2427" s="111"/>
      <c r="FOH2427" s="111"/>
      <c r="FOI2427" s="111"/>
      <c r="FOJ2427" s="111"/>
      <c r="FOK2427" s="111"/>
      <c r="FOL2427" s="111"/>
      <c r="FOM2427" s="111"/>
      <c r="FON2427" s="111"/>
      <c r="FOO2427" s="111"/>
      <c r="FOP2427" s="111"/>
      <c r="FOQ2427" s="111"/>
      <c r="FOR2427" s="111"/>
      <c r="FOS2427" s="111"/>
      <c r="FOT2427" s="111"/>
      <c r="FOU2427" s="111"/>
      <c r="FOV2427" s="111"/>
      <c r="FOW2427" s="111"/>
      <c r="FOX2427" s="111"/>
      <c r="FOY2427" s="111"/>
      <c r="FOZ2427" s="111"/>
      <c r="FPA2427" s="111"/>
      <c r="FPB2427" s="111"/>
      <c r="FPC2427" s="111"/>
      <c r="FPD2427" s="111"/>
      <c r="FPE2427" s="111"/>
      <c r="FPF2427" s="111"/>
      <c r="FPG2427" s="111"/>
      <c r="FPH2427" s="111"/>
      <c r="FPI2427" s="111"/>
      <c r="FPJ2427" s="111"/>
      <c r="FPK2427" s="111"/>
      <c r="FPL2427" s="111"/>
      <c r="FPM2427" s="111"/>
      <c r="FPN2427" s="111"/>
      <c r="FPO2427" s="111"/>
      <c r="FPP2427" s="111"/>
      <c r="FPQ2427" s="111"/>
      <c r="FPR2427" s="111"/>
      <c r="FPS2427" s="111"/>
      <c r="FPT2427" s="111"/>
      <c r="FPU2427" s="111"/>
      <c r="FPV2427" s="111"/>
      <c r="FPW2427" s="111"/>
      <c r="FPX2427" s="111"/>
      <c r="FPY2427" s="111"/>
      <c r="FPZ2427" s="111"/>
      <c r="FQA2427" s="111"/>
      <c r="FQB2427" s="111"/>
      <c r="FQC2427" s="111"/>
      <c r="FQD2427" s="111"/>
      <c r="FQE2427" s="111"/>
      <c r="FQF2427" s="111"/>
      <c r="FQG2427" s="111"/>
      <c r="FQH2427" s="111"/>
      <c r="FQI2427" s="111"/>
      <c r="FQJ2427" s="111"/>
      <c r="FQK2427" s="111"/>
      <c r="FQL2427" s="111"/>
      <c r="FQM2427" s="111"/>
      <c r="FQN2427" s="111"/>
      <c r="FQO2427" s="111"/>
      <c r="FQP2427" s="111"/>
      <c r="FQQ2427" s="111"/>
      <c r="FQR2427" s="111"/>
      <c r="FQS2427" s="111"/>
      <c r="FQT2427" s="111"/>
      <c r="FQU2427" s="111"/>
      <c r="FQV2427" s="111"/>
      <c r="FQW2427" s="111"/>
      <c r="FQX2427" s="111"/>
      <c r="FQY2427" s="111"/>
      <c r="FQZ2427" s="111"/>
      <c r="FRA2427" s="111"/>
      <c r="FRB2427" s="111"/>
      <c r="FRC2427" s="111"/>
      <c r="FRD2427" s="111"/>
      <c r="FRE2427" s="111"/>
      <c r="FRF2427" s="111"/>
      <c r="FRG2427" s="111"/>
      <c r="FRH2427" s="111"/>
      <c r="FRI2427" s="111"/>
      <c r="FRJ2427" s="111"/>
      <c r="FRK2427" s="111"/>
      <c r="FRL2427" s="111"/>
      <c r="FRM2427" s="111"/>
      <c r="FRN2427" s="111"/>
      <c r="FRO2427" s="111"/>
      <c r="FRP2427" s="111"/>
      <c r="FRQ2427" s="111"/>
      <c r="FRR2427" s="111"/>
      <c r="FRS2427" s="111"/>
      <c r="FRT2427" s="111"/>
      <c r="FRU2427" s="111"/>
      <c r="FRV2427" s="111"/>
      <c r="FRW2427" s="111"/>
      <c r="FRX2427" s="111"/>
      <c r="FRY2427" s="111"/>
      <c r="FRZ2427" s="111"/>
      <c r="FSA2427" s="111"/>
      <c r="FSB2427" s="111"/>
      <c r="FSC2427" s="111"/>
      <c r="FSD2427" s="111"/>
      <c r="FSE2427" s="111"/>
      <c r="FSF2427" s="111"/>
      <c r="FSG2427" s="111"/>
      <c r="FSH2427" s="111"/>
      <c r="FSI2427" s="111"/>
      <c r="FSJ2427" s="111"/>
      <c r="FSK2427" s="111"/>
      <c r="FSL2427" s="111"/>
      <c r="FSM2427" s="111"/>
      <c r="FSN2427" s="111"/>
      <c r="FSO2427" s="111"/>
      <c r="FSP2427" s="111"/>
      <c r="FSQ2427" s="111"/>
      <c r="FSR2427" s="111"/>
      <c r="FSS2427" s="111"/>
      <c r="FST2427" s="111"/>
      <c r="FSU2427" s="111"/>
      <c r="FSV2427" s="111"/>
      <c r="FSW2427" s="111"/>
      <c r="FSX2427" s="111"/>
      <c r="FSY2427" s="111"/>
      <c r="FSZ2427" s="111"/>
      <c r="FTA2427" s="111"/>
      <c r="FTB2427" s="111"/>
      <c r="FTC2427" s="111"/>
      <c r="FTD2427" s="111"/>
      <c r="FTE2427" s="111"/>
      <c r="FTF2427" s="111"/>
      <c r="FTG2427" s="111"/>
      <c r="FTH2427" s="111"/>
      <c r="FTI2427" s="111"/>
      <c r="FTJ2427" s="111"/>
      <c r="FTK2427" s="111"/>
      <c r="FTL2427" s="111"/>
      <c r="FTM2427" s="111"/>
      <c r="FTN2427" s="111"/>
      <c r="FTO2427" s="111"/>
      <c r="FTP2427" s="111"/>
      <c r="FTQ2427" s="111"/>
      <c r="FTR2427" s="111"/>
      <c r="FTS2427" s="111"/>
      <c r="FTT2427" s="111"/>
      <c r="FTU2427" s="111"/>
      <c r="FTV2427" s="111"/>
      <c r="FTW2427" s="111"/>
      <c r="FTX2427" s="111"/>
      <c r="FTY2427" s="111"/>
      <c r="FTZ2427" s="111"/>
      <c r="FUA2427" s="111"/>
      <c r="FUB2427" s="111"/>
      <c r="FUC2427" s="111"/>
      <c r="FUD2427" s="111"/>
      <c r="FUE2427" s="111"/>
      <c r="FUF2427" s="111"/>
      <c r="FUG2427" s="111"/>
      <c r="FUH2427" s="111"/>
      <c r="FUI2427" s="111"/>
      <c r="FUJ2427" s="111"/>
      <c r="FUK2427" s="111"/>
      <c r="FUL2427" s="111"/>
      <c r="FUM2427" s="111"/>
      <c r="FUN2427" s="111"/>
      <c r="FUO2427" s="111"/>
      <c r="FUP2427" s="111"/>
      <c r="FUQ2427" s="111"/>
      <c r="FUR2427" s="111"/>
      <c r="FUS2427" s="111"/>
      <c r="FUT2427" s="111"/>
      <c r="FUU2427" s="111"/>
      <c r="FUV2427" s="111"/>
      <c r="FUW2427" s="111"/>
      <c r="FUX2427" s="111"/>
      <c r="FUY2427" s="111"/>
      <c r="FUZ2427" s="111"/>
      <c r="FVA2427" s="111"/>
      <c r="FVB2427" s="111"/>
      <c r="FVC2427" s="111"/>
      <c r="FVD2427" s="111"/>
      <c r="FVE2427" s="111"/>
      <c r="FVF2427" s="111"/>
      <c r="FVG2427" s="111"/>
      <c r="FVH2427" s="111"/>
      <c r="FVI2427" s="111"/>
      <c r="FVJ2427" s="111"/>
      <c r="FVK2427" s="111"/>
      <c r="FVL2427" s="111"/>
      <c r="FVM2427" s="111"/>
      <c r="FVN2427" s="111"/>
      <c r="FVO2427" s="111"/>
      <c r="FVP2427" s="111"/>
      <c r="FVQ2427" s="111"/>
      <c r="FVR2427" s="111"/>
      <c r="FVS2427" s="111"/>
      <c r="FVT2427" s="111"/>
      <c r="FVU2427" s="111"/>
      <c r="FVV2427" s="111"/>
      <c r="FVW2427" s="111"/>
      <c r="FVX2427" s="111"/>
      <c r="FVY2427" s="111"/>
      <c r="FVZ2427" s="111"/>
      <c r="FWA2427" s="111"/>
      <c r="FWB2427" s="111"/>
      <c r="FWC2427" s="111"/>
      <c r="FWD2427" s="111"/>
      <c r="FWE2427" s="111"/>
      <c r="FWF2427" s="111"/>
      <c r="FWG2427" s="111"/>
      <c r="FWH2427" s="111"/>
      <c r="FWI2427" s="111"/>
      <c r="FWJ2427" s="111"/>
      <c r="FWK2427" s="111"/>
      <c r="FWL2427" s="111"/>
      <c r="FWM2427" s="111"/>
      <c r="FWN2427" s="111"/>
      <c r="FWO2427" s="111"/>
      <c r="FWP2427" s="111"/>
      <c r="FWQ2427" s="111"/>
      <c r="FWR2427" s="111"/>
      <c r="FWS2427" s="111"/>
      <c r="FWT2427" s="111"/>
      <c r="FWU2427" s="111"/>
      <c r="FWV2427" s="111"/>
      <c r="FWW2427" s="111"/>
      <c r="FWX2427" s="111"/>
      <c r="FWY2427" s="111"/>
      <c r="FWZ2427" s="111"/>
      <c r="FXA2427" s="111"/>
      <c r="FXB2427" s="111"/>
      <c r="FXC2427" s="111"/>
      <c r="FXD2427" s="111"/>
      <c r="FXE2427" s="111"/>
      <c r="FXF2427" s="111"/>
      <c r="FXG2427" s="111"/>
      <c r="FXH2427" s="111"/>
      <c r="FXI2427" s="111"/>
      <c r="FXJ2427" s="111"/>
      <c r="FXK2427" s="111"/>
      <c r="FXL2427" s="111"/>
      <c r="FXM2427" s="111"/>
      <c r="FXN2427" s="111"/>
      <c r="FXO2427" s="111"/>
      <c r="FXP2427" s="111"/>
      <c r="FXQ2427" s="111"/>
      <c r="FXR2427" s="111"/>
      <c r="FXS2427" s="111"/>
      <c r="FXT2427" s="111"/>
      <c r="FXU2427" s="111"/>
      <c r="FXV2427" s="111"/>
      <c r="FXW2427" s="111"/>
      <c r="FXX2427" s="111"/>
      <c r="FXY2427" s="111"/>
      <c r="FXZ2427" s="111"/>
      <c r="FYA2427" s="111"/>
      <c r="FYB2427" s="111"/>
      <c r="FYC2427" s="111"/>
      <c r="FYD2427" s="111"/>
      <c r="FYE2427" s="111"/>
      <c r="FYF2427" s="111"/>
      <c r="FYG2427" s="111"/>
      <c r="FYH2427" s="111"/>
      <c r="FYI2427" s="111"/>
      <c r="FYJ2427" s="111"/>
      <c r="FYK2427" s="111"/>
      <c r="FYL2427" s="111"/>
      <c r="FYM2427" s="111"/>
      <c r="FYN2427" s="111"/>
      <c r="FYO2427" s="111"/>
      <c r="FYP2427" s="111"/>
      <c r="FYQ2427" s="111"/>
      <c r="FYR2427" s="111"/>
      <c r="FYS2427" s="111"/>
      <c r="FYT2427" s="111"/>
      <c r="FYU2427" s="111"/>
      <c r="FYV2427" s="111"/>
      <c r="FYW2427" s="111"/>
      <c r="FYX2427" s="111"/>
      <c r="FYY2427" s="111"/>
      <c r="FYZ2427" s="111"/>
      <c r="FZA2427" s="111"/>
      <c r="FZB2427" s="111"/>
      <c r="FZC2427" s="111"/>
      <c r="FZD2427" s="111"/>
      <c r="FZE2427" s="111"/>
      <c r="FZF2427" s="111"/>
      <c r="FZG2427" s="111"/>
      <c r="FZH2427" s="111"/>
      <c r="FZI2427" s="111"/>
      <c r="FZJ2427" s="111"/>
      <c r="FZK2427" s="111"/>
      <c r="FZL2427" s="111"/>
      <c r="FZM2427" s="111"/>
      <c r="FZN2427" s="111"/>
      <c r="FZO2427" s="111"/>
      <c r="FZP2427" s="111"/>
      <c r="FZQ2427" s="111"/>
      <c r="FZR2427" s="111"/>
      <c r="FZS2427" s="111"/>
      <c r="FZT2427" s="111"/>
      <c r="FZU2427" s="111"/>
      <c r="FZV2427" s="111"/>
      <c r="FZW2427" s="111"/>
      <c r="FZX2427" s="111"/>
      <c r="FZY2427" s="111"/>
      <c r="FZZ2427" s="111"/>
      <c r="GAA2427" s="111"/>
      <c r="GAB2427" s="111"/>
      <c r="GAC2427" s="111"/>
      <c r="GAD2427" s="111"/>
      <c r="GAE2427" s="111"/>
      <c r="GAF2427" s="111"/>
      <c r="GAG2427" s="111"/>
      <c r="GAH2427" s="111"/>
      <c r="GAI2427" s="111"/>
      <c r="GAJ2427" s="111"/>
      <c r="GAK2427" s="111"/>
      <c r="GAL2427" s="111"/>
      <c r="GAM2427" s="111"/>
      <c r="GAN2427" s="111"/>
      <c r="GAO2427" s="111"/>
      <c r="GAP2427" s="111"/>
      <c r="GAQ2427" s="111"/>
      <c r="GAR2427" s="111"/>
      <c r="GAS2427" s="111"/>
      <c r="GAT2427" s="111"/>
      <c r="GAU2427" s="111"/>
      <c r="GAV2427" s="111"/>
      <c r="GAW2427" s="111"/>
      <c r="GAX2427" s="111"/>
      <c r="GAY2427" s="111"/>
      <c r="GAZ2427" s="111"/>
      <c r="GBA2427" s="111"/>
      <c r="GBB2427" s="111"/>
      <c r="GBC2427" s="111"/>
      <c r="GBD2427" s="111"/>
      <c r="GBE2427" s="111"/>
      <c r="GBF2427" s="111"/>
      <c r="GBG2427" s="111"/>
      <c r="GBH2427" s="111"/>
      <c r="GBI2427" s="111"/>
      <c r="GBJ2427" s="111"/>
      <c r="GBK2427" s="111"/>
      <c r="GBL2427" s="111"/>
      <c r="GBM2427" s="111"/>
      <c r="GBN2427" s="111"/>
      <c r="GBO2427" s="111"/>
      <c r="GBP2427" s="111"/>
      <c r="GBQ2427" s="111"/>
      <c r="GBR2427" s="111"/>
      <c r="GBS2427" s="111"/>
      <c r="GBT2427" s="111"/>
      <c r="GBU2427" s="111"/>
      <c r="GBV2427" s="111"/>
      <c r="GBW2427" s="111"/>
      <c r="GBX2427" s="111"/>
      <c r="GBY2427" s="111"/>
      <c r="GBZ2427" s="111"/>
      <c r="GCA2427" s="111"/>
      <c r="GCB2427" s="111"/>
      <c r="GCC2427" s="111"/>
      <c r="GCD2427" s="111"/>
      <c r="GCE2427" s="111"/>
      <c r="GCF2427" s="111"/>
      <c r="GCG2427" s="111"/>
      <c r="GCH2427" s="111"/>
      <c r="GCI2427" s="111"/>
      <c r="GCJ2427" s="111"/>
      <c r="GCK2427" s="111"/>
      <c r="GCL2427" s="111"/>
      <c r="GCM2427" s="111"/>
      <c r="GCN2427" s="111"/>
      <c r="GCO2427" s="111"/>
      <c r="GCP2427" s="111"/>
      <c r="GCQ2427" s="111"/>
      <c r="GCR2427" s="111"/>
      <c r="GCS2427" s="111"/>
      <c r="GCT2427" s="111"/>
      <c r="GCU2427" s="111"/>
      <c r="GCV2427" s="111"/>
      <c r="GCW2427" s="111"/>
      <c r="GCX2427" s="111"/>
      <c r="GCY2427" s="111"/>
      <c r="GCZ2427" s="111"/>
      <c r="GDA2427" s="111"/>
      <c r="GDB2427" s="111"/>
      <c r="GDC2427" s="111"/>
      <c r="GDD2427" s="111"/>
      <c r="GDE2427" s="111"/>
      <c r="GDF2427" s="111"/>
      <c r="GDG2427" s="111"/>
      <c r="GDH2427" s="111"/>
      <c r="GDI2427" s="111"/>
      <c r="GDJ2427" s="111"/>
      <c r="GDK2427" s="111"/>
      <c r="GDL2427" s="111"/>
      <c r="GDM2427" s="111"/>
      <c r="GDN2427" s="111"/>
      <c r="GDO2427" s="111"/>
      <c r="GDP2427" s="111"/>
      <c r="GDQ2427" s="111"/>
      <c r="GDR2427" s="111"/>
      <c r="GDS2427" s="111"/>
      <c r="GDT2427" s="111"/>
      <c r="GDU2427" s="111"/>
      <c r="GDV2427" s="111"/>
      <c r="GDW2427" s="111"/>
      <c r="GDX2427" s="111"/>
      <c r="GDY2427" s="111"/>
      <c r="GDZ2427" s="111"/>
      <c r="GEA2427" s="111"/>
      <c r="GEB2427" s="111"/>
      <c r="GEC2427" s="111"/>
      <c r="GED2427" s="111"/>
      <c r="GEE2427" s="111"/>
      <c r="GEF2427" s="111"/>
      <c r="GEG2427" s="111"/>
      <c r="GEH2427" s="111"/>
      <c r="GEI2427" s="111"/>
      <c r="GEJ2427" s="111"/>
      <c r="GEK2427" s="111"/>
      <c r="GEL2427" s="111"/>
      <c r="GEM2427" s="111"/>
      <c r="GEN2427" s="111"/>
      <c r="GEO2427" s="111"/>
      <c r="GEP2427" s="111"/>
      <c r="GEQ2427" s="111"/>
      <c r="GER2427" s="111"/>
      <c r="GES2427" s="111"/>
      <c r="GET2427" s="111"/>
      <c r="GEU2427" s="111"/>
      <c r="GEV2427" s="111"/>
      <c r="GEW2427" s="111"/>
      <c r="GEX2427" s="111"/>
      <c r="GEY2427" s="111"/>
      <c r="GEZ2427" s="111"/>
      <c r="GFA2427" s="111"/>
      <c r="GFB2427" s="111"/>
      <c r="GFC2427" s="111"/>
      <c r="GFD2427" s="111"/>
      <c r="GFE2427" s="111"/>
      <c r="GFF2427" s="111"/>
      <c r="GFG2427" s="111"/>
      <c r="GFH2427" s="111"/>
      <c r="GFI2427" s="111"/>
      <c r="GFJ2427" s="111"/>
      <c r="GFK2427" s="111"/>
      <c r="GFL2427" s="111"/>
      <c r="GFM2427" s="111"/>
      <c r="GFN2427" s="111"/>
      <c r="GFO2427" s="111"/>
      <c r="GFP2427" s="111"/>
      <c r="GFQ2427" s="111"/>
      <c r="GFR2427" s="111"/>
      <c r="GFS2427" s="111"/>
      <c r="GFT2427" s="111"/>
      <c r="GFU2427" s="111"/>
      <c r="GFV2427" s="111"/>
      <c r="GFW2427" s="111"/>
      <c r="GFX2427" s="111"/>
      <c r="GFY2427" s="111"/>
      <c r="GFZ2427" s="111"/>
      <c r="GGA2427" s="111"/>
      <c r="GGB2427" s="111"/>
      <c r="GGC2427" s="111"/>
      <c r="GGD2427" s="111"/>
      <c r="GGE2427" s="111"/>
      <c r="GGF2427" s="111"/>
      <c r="GGG2427" s="111"/>
      <c r="GGH2427" s="111"/>
      <c r="GGI2427" s="111"/>
      <c r="GGJ2427" s="111"/>
      <c r="GGK2427" s="111"/>
      <c r="GGL2427" s="111"/>
      <c r="GGM2427" s="111"/>
      <c r="GGN2427" s="111"/>
      <c r="GGO2427" s="111"/>
      <c r="GGP2427" s="111"/>
      <c r="GGQ2427" s="111"/>
      <c r="GGR2427" s="111"/>
      <c r="GGS2427" s="111"/>
      <c r="GGT2427" s="111"/>
      <c r="GGU2427" s="111"/>
      <c r="GGV2427" s="111"/>
      <c r="GGW2427" s="111"/>
      <c r="GGX2427" s="111"/>
      <c r="GGY2427" s="111"/>
      <c r="GGZ2427" s="111"/>
      <c r="GHA2427" s="111"/>
      <c r="GHB2427" s="111"/>
      <c r="GHC2427" s="111"/>
      <c r="GHD2427" s="111"/>
      <c r="GHE2427" s="111"/>
      <c r="GHF2427" s="111"/>
      <c r="GHG2427" s="111"/>
      <c r="GHH2427" s="111"/>
      <c r="GHI2427" s="111"/>
      <c r="GHJ2427" s="111"/>
      <c r="GHK2427" s="111"/>
      <c r="GHL2427" s="111"/>
      <c r="GHM2427" s="111"/>
      <c r="GHN2427" s="111"/>
      <c r="GHO2427" s="111"/>
      <c r="GHP2427" s="111"/>
      <c r="GHQ2427" s="111"/>
      <c r="GHR2427" s="111"/>
      <c r="GHS2427" s="111"/>
      <c r="GHT2427" s="111"/>
      <c r="GHU2427" s="111"/>
      <c r="GHV2427" s="111"/>
      <c r="GHW2427" s="111"/>
      <c r="GHX2427" s="111"/>
      <c r="GHY2427" s="111"/>
      <c r="GHZ2427" s="111"/>
      <c r="GIA2427" s="111"/>
      <c r="GIB2427" s="111"/>
      <c r="GIC2427" s="111"/>
      <c r="GID2427" s="111"/>
      <c r="GIE2427" s="111"/>
      <c r="GIF2427" s="111"/>
      <c r="GIG2427" s="111"/>
      <c r="GIH2427" s="111"/>
      <c r="GII2427" s="111"/>
      <c r="GIJ2427" s="111"/>
      <c r="GIK2427" s="111"/>
      <c r="GIL2427" s="111"/>
      <c r="GIM2427" s="111"/>
      <c r="GIN2427" s="111"/>
      <c r="GIO2427" s="111"/>
      <c r="GIP2427" s="111"/>
      <c r="GIQ2427" s="111"/>
      <c r="GIR2427" s="111"/>
      <c r="GIS2427" s="111"/>
      <c r="GIT2427" s="111"/>
      <c r="GIU2427" s="111"/>
      <c r="GIV2427" s="111"/>
      <c r="GIW2427" s="111"/>
      <c r="GIX2427" s="111"/>
      <c r="GIY2427" s="111"/>
      <c r="GIZ2427" s="111"/>
      <c r="GJA2427" s="111"/>
      <c r="GJB2427" s="111"/>
      <c r="GJC2427" s="111"/>
      <c r="GJD2427" s="111"/>
      <c r="GJE2427" s="111"/>
      <c r="GJF2427" s="111"/>
      <c r="GJG2427" s="111"/>
      <c r="GJH2427" s="111"/>
      <c r="GJI2427" s="111"/>
      <c r="GJJ2427" s="111"/>
      <c r="GJK2427" s="111"/>
      <c r="GJL2427" s="111"/>
      <c r="GJM2427" s="111"/>
      <c r="GJN2427" s="111"/>
      <c r="GJO2427" s="111"/>
      <c r="GJP2427" s="111"/>
      <c r="GJQ2427" s="111"/>
      <c r="GJR2427" s="111"/>
      <c r="GJS2427" s="111"/>
      <c r="GJT2427" s="111"/>
      <c r="GJU2427" s="111"/>
      <c r="GJV2427" s="111"/>
      <c r="GJW2427" s="111"/>
      <c r="GJX2427" s="111"/>
      <c r="GJY2427" s="111"/>
      <c r="GJZ2427" s="111"/>
      <c r="GKA2427" s="111"/>
      <c r="GKB2427" s="111"/>
      <c r="GKC2427" s="111"/>
      <c r="GKD2427" s="111"/>
      <c r="GKE2427" s="111"/>
      <c r="GKF2427" s="111"/>
      <c r="GKG2427" s="111"/>
      <c r="GKH2427" s="111"/>
      <c r="GKI2427" s="111"/>
      <c r="GKJ2427" s="111"/>
      <c r="GKK2427" s="111"/>
      <c r="GKL2427" s="111"/>
      <c r="GKM2427" s="111"/>
      <c r="GKN2427" s="111"/>
      <c r="GKO2427" s="111"/>
      <c r="GKP2427" s="111"/>
      <c r="GKQ2427" s="111"/>
      <c r="GKR2427" s="111"/>
      <c r="GKS2427" s="111"/>
      <c r="GKT2427" s="111"/>
      <c r="GKU2427" s="111"/>
      <c r="GKV2427" s="111"/>
      <c r="GKW2427" s="111"/>
      <c r="GKX2427" s="111"/>
      <c r="GKY2427" s="111"/>
      <c r="GKZ2427" s="111"/>
      <c r="GLA2427" s="111"/>
      <c r="GLB2427" s="111"/>
      <c r="GLC2427" s="111"/>
      <c r="GLD2427" s="111"/>
      <c r="GLE2427" s="111"/>
      <c r="GLF2427" s="111"/>
      <c r="GLG2427" s="111"/>
      <c r="GLH2427" s="111"/>
      <c r="GLI2427" s="111"/>
      <c r="GLJ2427" s="111"/>
      <c r="GLK2427" s="111"/>
      <c r="GLL2427" s="111"/>
      <c r="GLM2427" s="111"/>
      <c r="GLN2427" s="111"/>
      <c r="GLO2427" s="111"/>
      <c r="GLP2427" s="111"/>
      <c r="GLQ2427" s="111"/>
      <c r="GLR2427" s="111"/>
      <c r="GLS2427" s="111"/>
      <c r="GLT2427" s="111"/>
      <c r="GLU2427" s="111"/>
      <c r="GLV2427" s="111"/>
      <c r="GLW2427" s="111"/>
      <c r="GLX2427" s="111"/>
      <c r="GLY2427" s="111"/>
      <c r="GLZ2427" s="111"/>
      <c r="GMA2427" s="111"/>
      <c r="GMB2427" s="111"/>
      <c r="GMC2427" s="111"/>
      <c r="GMD2427" s="111"/>
      <c r="GME2427" s="111"/>
      <c r="GMF2427" s="111"/>
      <c r="GMG2427" s="111"/>
      <c r="GMH2427" s="111"/>
      <c r="GMI2427" s="111"/>
      <c r="GMJ2427" s="111"/>
      <c r="GMK2427" s="111"/>
      <c r="GML2427" s="111"/>
      <c r="GMM2427" s="111"/>
      <c r="GMN2427" s="111"/>
      <c r="GMO2427" s="111"/>
      <c r="GMP2427" s="111"/>
      <c r="GMQ2427" s="111"/>
      <c r="GMR2427" s="111"/>
      <c r="GMS2427" s="111"/>
      <c r="GMT2427" s="111"/>
      <c r="GMU2427" s="111"/>
      <c r="GMV2427" s="111"/>
      <c r="GMW2427" s="111"/>
      <c r="GMX2427" s="111"/>
      <c r="GMY2427" s="111"/>
      <c r="GMZ2427" s="111"/>
      <c r="GNA2427" s="111"/>
      <c r="GNB2427" s="111"/>
      <c r="GNC2427" s="111"/>
      <c r="GND2427" s="111"/>
      <c r="GNE2427" s="111"/>
      <c r="GNF2427" s="111"/>
      <c r="GNG2427" s="111"/>
      <c r="GNH2427" s="111"/>
      <c r="GNI2427" s="111"/>
      <c r="GNJ2427" s="111"/>
      <c r="GNK2427" s="111"/>
      <c r="GNL2427" s="111"/>
      <c r="GNM2427" s="111"/>
      <c r="GNN2427" s="111"/>
      <c r="GNO2427" s="111"/>
      <c r="GNP2427" s="111"/>
      <c r="GNQ2427" s="111"/>
      <c r="GNR2427" s="111"/>
      <c r="GNS2427" s="111"/>
      <c r="GNT2427" s="111"/>
      <c r="GNU2427" s="111"/>
      <c r="GNV2427" s="111"/>
      <c r="GNW2427" s="111"/>
      <c r="GNX2427" s="111"/>
      <c r="GNY2427" s="111"/>
      <c r="GNZ2427" s="111"/>
      <c r="GOA2427" s="111"/>
      <c r="GOB2427" s="111"/>
      <c r="GOC2427" s="111"/>
      <c r="GOD2427" s="111"/>
      <c r="GOE2427" s="111"/>
      <c r="GOF2427" s="111"/>
      <c r="GOG2427" s="111"/>
      <c r="GOH2427" s="111"/>
      <c r="GOI2427" s="111"/>
      <c r="GOJ2427" s="111"/>
      <c r="GOK2427" s="111"/>
      <c r="GOL2427" s="111"/>
      <c r="GOM2427" s="111"/>
      <c r="GON2427" s="111"/>
      <c r="GOO2427" s="111"/>
      <c r="GOP2427" s="111"/>
      <c r="GOQ2427" s="111"/>
      <c r="GOR2427" s="111"/>
      <c r="GOS2427" s="111"/>
      <c r="GOT2427" s="111"/>
      <c r="GOU2427" s="111"/>
      <c r="GOV2427" s="111"/>
      <c r="GOW2427" s="111"/>
      <c r="GOX2427" s="111"/>
      <c r="GOY2427" s="111"/>
      <c r="GOZ2427" s="111"/>
      <c r="GPA2427" s="111"/>
      <c r="GPB2427" s="111"/>
      <c r="GPC2427" s="111"/>
      <c r="GPD2427" s="111"/>
      <c r="GPE2427" s="111"/>
      <c r="GPF2427" s="111"/>
      <c r="GPG2427" s="111"/>
      <c r="GPH2427" s="111"/>
      <c r="GPI2427" s="111"/>
      <c r="GPJ2427" s="111"/>
      <c r="GPK2427" s="111"/>
      <c r="GPL2427" s="111"/>
      <c r="GPM2427" s="111"/>
      <c r="GPN2427" s="111"/>
      <c r="GPO2427" s="111"/>
      <c r="GPP2427" s="111"/>
      <c r="GPQ2427" s="111"/>
      <c r="GPR2427" s="111"/>
      <c r="GPS2427" s="111"/>
      <c r="GPT2427" s="111"/>
      <c r="GPU2427" s="111"/>
      <c r="GPV2427" s="111"/>
      <c r="GPW2427" s="111"/>
      <c r="GPX2427" s="111"/>
      <c r="GPY2427" s="111"/>
      <c r="GPZ2427" s="111"/>
      <c r="GQA2427" s="111"/>
      <c r="GQB2427" s="111"/>
      <c r="GQC2427" s="111"/>
      <c r="GQD2427" s="111"/>
      <c r="GQE2427" s="111"/>
      <c r="GQF2427" s="111"/>
      <c r="GQG2427" s="111"/>
      <c r="GQH2427" s="111"/>
      <c r="GQI2427" s="111"/>
      <c r="GQJ2427" s="111"/>
      <c r="GQK2427" s="111"/>
      <c r="GQL2427" s="111"/>
      <c r="GQM2427" s="111"/>
      <c r="GQN2427" s="111"/>
      <c r="GQO2427" s="111"/>
      <c r="GQP2427" s="111"/>
      <c r="GQQ2427" s="111"/>
      <c r="GQR2427" s="111"/>
      <c r="GQS2427" s="111"/>
      <c r="GQT2427" s="111"/>
      <c r="GQU2427" s="111"/>
      <c r="GQV2427" s="111"/>
      <c r="GQW2427" s="111"/>
      <c r="GQX2427" s="111"/>
      <c r="GQY2427" s="111"/>
      <c r="GQZ2427" s="111"/>
      <c r="GRA2427" s="111"/>
      <c r="GRB2427" s="111"/>
      <c r="GRC2427" s="111"/>
      <c r="GRD2427" s="111"/>
      <c r="GRE2427" s="111"/>
      <c r="GRF2427" s="111"/>
      <c r="GRG2427" s="111"/>
      <c r="GRH2427" s="111"/>
      <c r="GRI2427" s="111"/>
      <c r="GRJ2427" s="111"/>
      <c r="GRK2427" s="111"/>
      <c r="GRL2427" s="111"/>
      <c r="GRM2427" s="111"/>
      <c r="GRN2427" s="111"/>
      <c r="GRO2427" s="111"/>
      <c r="GRP2427" s="111"/>
      <c r="GRQ2427" s="111"/>
      <c r="GRR2427" s="111"/>
      <c r="GRS2427" s="111"/>
      <c r="GRT2427" s="111"/>
      <c r="GRU2427" s="111"/>
      <c r="GRV2427" s="111"/>
      <c r="GRW2427" s="111"/>
      <c r="GRX2427" s="111"/>
      <c r="GRY2427" s="111"/>
      <c r="GRZ2427" s="111"/>
      <c r="GSA2427" s="111"/>
      <c r="GSB2427" s="111"/>
      <c r="GSC2427" s="111"/>
      <c r="GSD2427" s="111"/>
      <c r="GSE2427" s="111"/>
      <c r="GSF2427" s="111"/>
      <c r="GSG2427" s="111"/>
      <c r="GSH2427" s="111"/>
      <c r="GSI2427" s="111"/>
      <c r="GSJ2427" s="111"/>
      <c r="GSK2427" s="111"/>
      <c r="GSL2427" s="111"/>
      <c r="GSM2427" s="111"/>
      <c r="GSN2427" s="111"/>
      <c r="GSO2427" s="111"/>
      <c r="GSP2427" s="111"/>
      <c r="GSQ2427" s="111"/>
      <c r="GSR2427" s="111"/>
      <c r="GSS2427" s="111"/>
      <c r="GST2427" s="111"/>
      <c r="GSU2427" s="111"/>
      <c r="GSV2427" s="111"/>
      <c r="GSW2427" s="111"/>
      <c r="GSX2427" s="111"/>
      <c r="GSY2427" s="111"/>
      <c r="GSZ2427" s="111"/>
      <c r="GTA2427" s="111"/>
      <c r="GTB2427" s="111"/>
      <c r="GTC2427" s="111"/>
      <c r="GTD2427" s="111"/>
      <c r="GTE2427" s="111"/>
      <c r="GTF2427" s="111"/>
      <c r="GTG2427" s="111"/>
      <c r="GTH2427" s="111"/>
      <c r="GTI2427" s="111"/>
      <c r="GTJ2427" s="111"/>
      <c r="GTK2427" s="111"/>
      <c r="GTL2427" s="111"/>
      <c r="GTM2427" s="111"/>
      <c r="GTN2427" s="111"/>
      <c r="GTO2427" s="111"/>
      <c r="GTP2427" s="111"/>
      <c r="GTQ2427" s="111"/>
      <c r="GTR2427" s="111"/>
      <c r="GTS2427" s="111"/>
      <c r="GTT2427" s="111"/>
      <c r="GTU2427" s="111"/>
      <c r="GTV2427" s="111"/>
      <c r="GTW2427" s="111"/>
      <c r="GTX2427" s="111"/>
      <c r="GTY2427" s="111"/>
      <c r="GTZ2427" s="111"/>
      <c r="GUA2427" s="111"/>
      <c r="GUB2427" s="111"/>
      <c r="GUC2427" s="111"/>
      <c r="GUD2427" s="111"/>
      <c r="GUE2427" s="111"/>
      <c r="GUF2427" s="111"/>
      <c r="GUG2427" s="111"/>
      <c r="GUH2427" s="111"/>
      <c r="GUI2427" s="111"/>
      <c r="GUJ2427" s="111"/>
      <c r="GUK2427" s="111"/>
      <c r="GUL2427" s="111"/>
      <c r="GUM2427" s="111"/>
      <c r="GUN2427" s="111"/>
      <c r="GUO2427" s="111"/>
      <c r="GUP2427" s="111"/>
      <c r="GUQ2427" s="111"/>
      <c r="GUR2427" s="111"/>
      <c r="GUS2427" s="111"/>
      <c r="GUT2427" s="111"/>
      <c r="GUU2427" s="111"/>
      <c r="GUV2427" s="111"/>
      <c r="GUW2427" s="111"/>
      <c r="GUX2427" s="111"/>
      <c r="GUY2427" s="111"/>
      <c r="GUZ2427" s="111"/>
      <c r="GVA2427" s="111"/>
      <c r="GVB2427" s="111"/>
      <c r="GVC2427" s="111"/>
      <c r="GVD2427" s="111"/>
      <c r="GVE2427" s="111"/>
      <c r="GVF2427" s="111"/>
      <c r="GVG2427" s="111"/>
      <c r="GVH2427" s="111"/>
      <c r="GVI2427" s="111"/>
      <c r="GVJ2427" s="111"/>
      <c r="GVK2427" s="111"/>
      <c r="GVL2427" s="111"/>
      <c r="GVM2427" s="111"/>
      <c r="GVN2427" s="111"/>
      <c r="GVO2427" s="111"/>
      <c r="GVP2427" s="111"/>
      <c r="GVQ2427" s="111"/>
      <c r="GVR2427" s="111"/>
      <c r="GVS2427" s="111"/>
      <c r="GVT2427" s="111"/>
      <c r="GVU2427" s="111"/>
      <c r="GVV2427" s="111"/>
      <c r="GVW2427" s="111"/>
      <c r="GVX2427" s="111"/>
      <c r="GVY2427" s="111"/>
      <c r="GVZ2427" s="111"/>
      <c r="GWA2427" s="111"/>
      <c r="GWB2427" s="111"/>
      <c r="GWC2427" s="111"/>
      <c r="GWD2427" s="111"/>
      <c r="GWE2427" s="111"/>
      <c r="GWF2427" s="111"/>
      <c r="GWG2427" s="111"/>
      <c r="GWH2427" s="111"/>
      <c r="GWI2427" s="111"/>
      <c r="GWJ2427" s="111"/>
      <c r="GWK2427" s="111"/>
      <c r="GWL2427" s="111"/>
      <c r="GWM2427" s="111"/>
      <c r="GWN2427" s="111"/>
      <c r="GWO2427" s="111"/>
      <c r="GWP2427" s="111"/>
      <c r="GWQ2427" s="111"/>
      <c r="GWR2427" s="111"/>
      <c r="GWS2427" s="111"/>
      <c r="GWT2427" s="111"/>
      <c r="GWU2427" s="111"/>
      <c r="GWV2427" s="111"/>
      <c r="GWW2427" s="111"/>
      <c r="GWX2427" s="111"/>
      <c r="GWY2427" s="111"/>
      <c r="GWZ2427" s="111"/>
      <c r="GXA2427" s="111"/>
      <c r="GXB2427" s="111"/>
      <c r="GXC2427" s="111"/>
      <c r="GXD2427" s="111"/>
      <c r="GXE2427" s="111"/>
      <c r="GXF2427" s="111"/>
      <c r="GXG2427" s="111"/>
      <c r="GXH2427" s="111"/>
      <c r="GXI2427" s="111"/>
      <c r="GXJ2427" s="111"/>
      <c r="GXK2427" s="111"/>
      <c r="GXL2427" s="111"/>
      <c r="GXM2427" s="111"/>
      <c r="GXN2427" s="111"/>
      <c r="GXO2427" s="111"/>
      <c r="GXP2427" s="111"/>
      <c r="GXQ2427" s="111"/>
      <c r="GXR2427" s="111"/>
      <c r="GXS2427" s="111"/>
      <c r="GXT2427" s="111"/>
      <c r="GXU2427" s="111"/>
      <c r="GXV2427" s="111"/>
      <c r="GXW2427" s="111"/>
      <c r="GXX2427" s="111"/>
      <c r="GXY2427" s="111"/>
      <c r="GXZ2427" s="111"/>
      <c r="GYA2427" s="111"/>
      <c r="GYB2427" s="111"/>
      <c r="GYC2427" s="111"/>
      <c r="GYD2427" s="111"/>
      <c r="GYE2427" s="111"/>
      <c r="GYF2427" s="111"/>
      <c r="GYG2427" s="111"/>
      <c r="GYH2427" s="111"/>
      <c r="GYI2427" s="111"/>
      <c r="GYJ2427" s="111"/>
      <c r="GYK2427" s="111"/>
      <c r="GYL2427" s="111"/>
      <c r="GYM2427" s="111"/>
      <c r="GYN2427" s="111"/>
      <c r="GYO2427" s="111"/>
      <c r="GYP2427" s="111"/>
      <c r="GYQ2427" s="111"/>
      <c r="GYR2427" s="111"/>
      <c r="GYS2427" s="111"/>
      <c r="GYT2427" s="111"/>
      <c r="GYU2427" s="111"/>
      <c r="GYV2427" s="111"/>
      <c r="GYW2427" s="111"/>
      <c r="GYX2427" s="111"/>
      <c r="GYY2427" s="111"/>
      <c r="GYZ2427" s="111"/>
      <c r="GZA2427" s="111"/>
      <c r="GZB2427" s="111"/>
      <c r="GZC2427" s="111"/>
      <c r="GZD2427" s="111"/>
      <c r="GZE2427" s="111"/>
      <c r="GZF2427" s="111"/>
      <c r="GZG2427" s="111"/>
      <c r="GZH2427" s="111"/>
      <c r="GZI2427" s="111"/>
      <c r="GZJ2427" s="111"/>
      <c r="GZK2427" s="111"/>
      <c r="GZL2427" s="111"/>
      <c r="GZM2427" s="111"/>
      <c r="GZN2427" s="111"/>
      <c r="GZO2427" s="111"/>
      <c r="GZP2427" s="111"/>
      <c r="GZQ2427" s="111"/>
      <c r="GZR2427" s="111"/>
      <c r="GZS2427" s="111"/>
      <c r="GZT2427" s="111"/>
      <c r="GZU2427" s="111"/>
      <c r="GZV2427" s="111"/>
      <c r="GZW2427" s="111"/>
      <c r="GZX2427" s="111"/>
      <c r="GZY2427" s="111"/>
      <c r="GZZ2427" s="111"/>
      <c r="HAA2427" s="111"/>
      <c r="HAB2427" s="111"/>
      <c r="HAC2427" s="111"/>
      <c r="HAD2427" s="111"/>
      <c r="HAE2427" s="111"/>
      <c r="HAF2427" s="111"/>
      <c r="HAG2427" s="111"/>
      <c r="HAH2427" s="111"/>
      <c r="HAI2427" s="111"/>
      <c r="HAJ2427" s="111"/>
      <c r="HAK2427" s="111"/>
      <c r="HAL2427" s="111"/>
      <c r="HAM2427" s="111"/>
      <c r="HAN2427" s="111"/>
      <c r="HAO2427" s="111"/>
      <c r="HAP2427" s="111"/>
      <c r="HAQ2427" s="111"/>
      <c r="HAR2427" s="111"/>
      <c r="HAS2427" s="111"/>
      <c r="HAT2427" s="111"/>
      <c r="HAU2427" s="111"/>
      <c r="HAV2427" s="111"/>
      <c r="HAW2427" s="111"/>
      <c r="HAX2427" s="111"/>
      <c r="HAY2427" s="111"/>
      <c r="HAZ2427" s="111"/>
      <c r="HBA2427" s="111"/>
      <c r="HBB2427" s="111"/>
      <c r="HBC2427" s="111"/>
      <c r="HBD2427" s="111"/>
      <c r="HBE2427" s="111"/>
      <c r="HBF2427" s="111"/>
      <c r="HBG2427" s="111"/>
      <c r="HBH2427" s="111"/>
      <c r="HBI2427" s="111"/>
      <c r="HBJ2427" s="111"/>
      <c r="HBK2427" s="111"/>
      <c r="HBL2427" s="111"/>
      <c r="HBM2427" s="111"/>
      <c r="HBN2427" s="111"/>
      <c r="HBO2427" s="111"/>
      <c r="HBP2427" s="111"/>
      <c r="HBQ2427" s="111"/>
      <c r="HBR2427" s="111"/>
      <c r="HBS2427" s="111"/>
      <c r="HBT2427" s="111"/>
      <c r="HBU2427" s="111"/>
      <c r="HBV2427" s="111"/>
      <c r="HBW2427" s="111"/>
      <c r="HBX2427" s="111"/>
      <c r="HBY2427" s="111"/>
      <c r="HBZ2427" s="111"/>
      <c r="HCA2427" s="111"/>
      <c r="HCB2427" s="111"/>
      <c r="HCC2427" s="111"/>
      <c r="HCD2427" s="111"/>
      <c r="HCE2427" s="111"/>
      <c r="HCF2427" s="111"/>
      <c r="HCG2427" s="111"/>
      <c r="HCH2427" s="111"/>
      <c r="HCI2427" s="111"/>
      <c r="HCJ2427" s="111"/>
      <c r="HCK2427" s="111"/>
      <c r="HCL2427" s="111"/>
      <c r="HCM2427" s="111"/>
      <c r="HCN2427" s="111"/>
      <c r="HCO2427" s="111"/>
      <c r="HCP2427" s="111"/>
      <c r="HCQ2427" s="111"/>
      <c r="HCR2427" s="111"/>
      <c r="HCS2427" s="111"/>
      <c r="HCT2427" s="111"/>
      <c r="HCU2427" s="111"/>
      <c r="HCV2427" s="111"/>
      <c r="HCW2427" s="111"/>
      <c r="HCX2427" s="111"/>
      <c r="HCY2427" s="111"/>
      <c r="HCZ2427" s="111"/>
      <c r="HDA2427" s="111"/>
      <c r="HDB2427" s="111"/>
      <c r="HDC2427" s="111"/>
      <c r="HDD2427" s="111"/>
      <c r="HDE2427" s="111"/>
      <c r="HDF2427" s="111"/>
      <c r="HDG2427" s="111"/>
      <c r="HDH2427" s="111"/>
      <c r="HDI2427" s="111"/>
      <c r="HDJ2427" s="111"/>
      <c r="HDK2427" s="111"/>
      <c r="HDL2427" s="111"/>
      <c r="HDM2427" s="111"/>
      <c r="HDN2427" s="111"/>
      <c r="HDO2427" s="111"/>
      <c r="HDP2427" s="111"/>
      <c r="HDQ2427" s="111"/>
      <c r="HDR2427" s="111"/>
      <c r="HDS2427" s="111"/>
      <c r="HDT2427" s="111"/>
      <c r="HDU2427" s="111"/>
      <c r="HDV2427" s="111"/>
      <c r="HDW2427" s="111"/>
      <c r="HDX2427" s="111"/>
      <c r="HDY2427" s="111"/>
      <c r="HDZ2427" s="111"/>
      <c r="HEA2427" s="111"/>
      <c r="HEB2427" s="111"/>
      <c r="HEC2427" s="111"/>
      <c r="HED2427" s="111"/>
      <c r="HEE2427" s="111"/>
      <c r="HEF2427" s="111"/>
      <c r="HEG2427" s="111"/>
      <c r="HEH2427" s="111"/>
      <c r="HEI2427" s="111"/>
      <c r="HEJ2427" s="111"/>
      <c r="HEK2427" s="111"/>
      <c r="HEL2427" s="111"/>
      <c r="HEM2427" s="111"/>
      <c r="HEN2427" s="111"/>
      <c r="HEO2427" s="111"/>
      <c r="HEP2427" s="111"/>
      <c r="HEQ2427" s="111"/>
      <c r="HER2427" s="111"/>
      <c r="HES2427" s="111"/>
      <c r="HET2427" s="111"/>
      <c r="HEU2427" s="111"/>
      <c r="HEV2427" s="111"/>
      <c r="HEW2427" s="111"/>
      <c r="HEX2427" s="111"/>
      <c r="HEY2427" s="111"/>
      <c r="HEZ2427" s="111"/>
      <c r="HFA2427" s="111"/>
      <c r="HFB2427" s="111"/>
      <c r="HFC2427" s="111"/>
      <c r="HFD2427" s="111"/>
      <c r="HFE2427" s="111"/>
      <c r="HFF2427" s="111"/>
      <c r="HFG2427" s="111"/>
      <c r="HFH2427" s="111"/>
      <c r="HFI2427" s="111"/>
      <c r="HFJ2427" s="111"/>
      <c r="HFK2427" s="111"/>
      <c r="HFL2427" s="111"/>
      <c r="HFM2427" s="111"/>
      <c r="HFN2427" s="111"/>
      <c r="HFO2427" s="111"/>
      <c r="HFP2427" s="111"/>
      <c r="HFQ2427" s="111"/>
      <c r="HFR2427" s="111"/>
      <c r="HFS2427" s="111"/>
      <c r="HFT2427" s="111"/>
      <c r="HFU2427" s="111"/>
      <c r="HFV2427" s="111"/>
      <c r="HFW2427" s="111"/>
      <c r="HFX2427" s="111"/>
      <c r="HFY2427" s="111"/>
      <c r="HFZ2427" s="111"/>
      <c r="HGA2427" s="111"/>
      <c r="HGB2427" s="111"/>
      <c r="HGC2427" s="111"/>
      <c r="HGD2427" s="111"/>
      <c r="HGE2427" s="111"/>
      <c r="HGF2427" s="111"/>
      <c r="HGG2427" s="111"/>
      <c r="HGH2427" s="111"/>
      <c r="HGI2427" s="111"/>
      <c r="HGJ2427" s="111"/>
      <c r="HGK2427" s="111"/>
      <c r="HGL2427" s="111"/>
      <c r="HGM2427" s="111"/>
      <c r="HGN2427" s="111"/>
      <c r="HGO2427" s="111"/>
      <c r="HGP2427" s="111"/>
      <c r="HGQ2427" s="111"/>
      <c r="HGR2427" s="111"/>
      <c r="HGS2427" s="111"/>
      <c r="HGT2427" s="111"/>
      <c r="HGU2427" s="111"/>
      <c r="HGV2427" s="111"/>
      <c r="HGW2427" s="111"/>
      <c r="HGX2427" s="111"/>
      <c r="HGY2427" s="111"/>
      <c r="HGZ2427" s="111"/>
      <c r="HHA2427" s="111"/>
      <c r="HHB2427" s="111"/>
      <c r="HHC2427" s="111"/>
      <c r="HHD2427" s="111"/>
      <c r="HHE2427" s="111"/>
      <c r="HHF2427" s="111"/>
      <c r="HHG2427" s="111"/>
      <c r="HHH2427" s="111"/>
      <c r="HHI2427" s="111"/>
      <c r="HHJ2427" s="111"/>
      <c r="HHK2427" s="111"/>
      <c r="HHL2427" s="111"/>
      <c r="HHM2427" s="111"/>
      <c r="HHN2427" s="111"/>
      <c r="HHO2427" s="111"/>
      <c r="HHP2427" s="111"/>
      <c r="HHQ2427" s="111"/>
      <c r="HHR2427" s="111"/>
      <c r="HHS2427" s="111"/>
      <c r="HHT2427" s="111"/>
      <c r="HHU2427" s="111"/>
      <c r="HHV2427" s="111"/>
      <c r="HHW2427" s="111"/>
      <c r="HHX2427" s="111"/>
      <c r="HHY2427" s="111"/>
      <c r="HHZ2427" s="111"/>
      <c r="HIA2427" s="111"/>
      <c r="HIB2427" s="111"/>
      <c r="HIC2427" s="111"/>
      <c r="HID2427" s="111"/>
      <c r="HIE2427" s="111"/>
      <c r="HIF2427" s="111"/>
      <c r="HIG2427" s="111"/>
      <c r="HIH2427" s="111"/>
      <c r="HII2427" s="111"/>
      <c r="HIJ2427" s="111"/>
      <c r="HIK2427" s="111"/>
      <c r="HIL2427" s="111"/>
      <c r="HIM2427" s="111"/>
      <c r="HIN2427" s="111"/>
      <c r="HIO2427" s="111"/>
      <c r="HIP2427" s="111"/>
      <c r="HIQ2427" s="111"/>
      <c r="HIR2427" s="111"/>
      <c r="HIS2427" s="111"/>
      <c r="HIT2427" s="111"/>
      <c r="HIU2427" s="111"/>
      <c r="HIV2427" s="111"/>
      <c r="HIW2427" s="111"/>
      <c r="HIX2427" s="111"/>
      <c r="HIY2427" s="111"/>
      <c r="HIZ2427" s="111"/>
      <c r="HJA2427" s="111"/>
      <c r="HJB2427" s="111"/>
      <c r="HJC2427" s="111"/>
      <c r="HJD2427" s="111"/>
      <c r="HJE2427" s="111"/>
      <c r="HJF2427" s="111"/>
      <c r="HJG2427" s="111"/>
      <c r="HJH2427" s="111"/>
      <c r="HJI2427" s="111"/>
      <c r="HJJ2427" s="111"/>
      <c r="HJK2427" s="111"/>
      <c r="HJL2427" s="111"/>
      <c r="HJM2427" s="111"/>
      <c r="HJN2427" s="111"/>
      <c r="HJO2427" s="111"/>
      <c r="HJP2427" s="111"/>
      <c r="HJQ2427" s="111"/>
      <c r="HJR2427" s="111"/>
      <c r="HJS2427" s="111"/>
      <c r="HJT2427" s="111"/>
      <c r="HJU2427" s="111"/>
      <c r="HJV2427" s="111"/>
      <c r="HJW2427" s="111"/>
      <c r="HJX2427" s="111"/>
      <c r="HJY2427" s="111"/>
      <c r="HJZ2427" s="111"/>
      <c r="HKA2427" s="111"/>
      <c r="HKB2427" s="111"/>
      <c r="HKC2427" s="111"/>
      <c r="HKD2427" s="111"/>
      <c r="HKE2427" s="111"/>
      <c r="HKF2427" s="111"/>
      <c r="HKG2427" s="111"/>
      <c r="HKH2427" s="111"/>
      <c r="HKI2427" s="111"/>
      <c r="HKJ2427" s="111"/>
      <c r="HKK2427" s="111"/>
      <c r="HKL2427" s="111"/>
      <c r="HKM2427" s="111"/>
      <c r="HKN2427" s="111"/>
      <c r="HKO2427" s="111"/>
      <c r="HKP2427" s="111"/>
      <c r="HKQ2427" s="111"/>
      <c r="HKR2427" s="111"/>
      <c r="HKS2427" s="111"/>
      <c r="HKT2427" s="111"/>
      <c r="HKU2427" s="111"/>
      <c r="HKV2427" s="111"/>
      <c r="HKW2427" s="111"/>
      <c r="HKX2427" s="111"/>
      <c r="HKY2427" s="111"/>
      <c r="HKZ2427" s="111"/>
      <c r="HLA2427" s="111"/>
      <c r="HLB2427" s="111"/>
      <c r="HLC2427" s="111"/>
      <c r="HLD2427" s="111"/>
      <c r="HLE2427" s="111"/>
      <c r="HLF2427" s="111"/>
      <c r="HLG2427" s="111"/>
      <c r="HLH2427" s="111"/>
      <c r="HLI2427" s="111"/>
      <c r="HLJ2427" s="111"/>
      <c r="HLK2427" s="111"/>
      <c r="HLL2427" s="111"/>
      <c r="HLM2427" s="111"/>
      <c r="HLN2427" s="111"/>
      <c r="HLO2427" s="111"/>
      <c r="HLP2427" s="111"/>
      <c r="HLQ2427" s="111"/>
      <c r="HLR2427" s="111"/>
      <c r="HLS2427" s="111"/>
      <c r="HLT2427" s="111"/>
      <c r="HLU2427" s="111"/>
      <c r="HLV2427" s="111"/>
      <c r="HLW2427" s="111"/>
      <c r="HLX2427" s="111"/>
      <c r="HLY2427" s="111"/>
      <c r="HLZ2427" s="111"/>
      <c r="HMA2427" s="111"/>
      <c r="HMB2427" s="111"/>
      <c r="HMC2427" s="111"/>
      <c r="HMD2427" s="111"/>
      <c r="HME2427" s="111"/>
      <c r="HMF2427" s="111"/>
      <c r="HMG2427" s="111"/>
      <c r="HMH2427" s="111"/>
      <c r="HMI2427" s="111"/>
      <c r="HMJ2427" s="111"/>
      <c r="HMK2427" s="111"/>
      <c r="HML2427" s="111"/>
      <c r="HMM2427" s="111"/>
      <c r="HMN2427" s="111"/>
      <c r="HMO2427" s="111"/>
      <c r="HMP2427" s="111"/>
      <c r="HMQ2427" s="111"/>
      <c r="HMR2427" s="111"/>
      <c r="HMS2427" s="111"/>
      <c r="HMT2427" s="111"/>
      <c r="HMU2427" s="111"/>
      <c r="HMV2427" s="111"/>
      <c r="HMW2427" s="111"/>
      <c r="HMX2427" s="111"/>
      <c r="HMY2427" s="111"/>
      <c r="HMZ2427" s="111"/>
      <c r="HNA2427" s="111"/>
      <c r="HNB2427" s="111"/>
      <c r="HNC2427" s="111"/>
      <c r="HND2427" s="111"/>
      <c r="HNE2427" s="111"/>
      <c r="HNF2427" s="111"/>
      <c r="HNG2427" s="111"/>
      <c r="HNH2427" s="111"/>
      <c r="HNI2427" s="111"/>
      <c r="HNJ2427" s="111"/>
      <c r="HNK2427" s="111"/>
      <c r="HNL2427" s="111"/>
      <c r="HNM2427" s="111"/>
      <c r="HNN2427" s="111"/>
      <c r="HNO2427" s="111"/>
      <c r="HNP2427" s="111"/>
      <c r="HNQ2427" s="111"/>
      <c r="HNR2427" s="111"/>
      <c r="HNS2427" s="111"/>
      <c r="HNT2427" s="111"/>
      <c r="HNU2427" s="111"/>
      <c r="HNV2427" s="111"/>
      <c r="HNW2427" s="111"/>
      <c r="HNX2427" s="111"/>
      <c r="HNY2427" s="111"/>
      <c r="HNZ2427" s="111"/>
      <c r="HOA2427" s="111"/>
      <c r="HOB2427" s="111"/>
      <c r="HOC2427" s="111"/>
      <c r="HOD2427" s="111"/>
      <c r="HOE2427" s="111"/>
      <c r="HOF2427" s="111"/>
      <c r="HOG2427" s="111"/>
      <c r="HOH2427" s="111"/>
      <c r="HOI2427" s="111"/>
      <c r="HOJ2427" s="111"/>
      <c r="HOK2427" s="111"/>
      <c r="HOL2427" s="111"/>
      <c r="HOM2427" s="111"/>
      <c r="HON2427" s="111"/>
      <c r="HOO2427" s="111"/>
      <c r="HOP2427" s="111"/>
      <c r="HOQ2427" s="111"/>
      <c r="HOR2427" s="111"/>
      <c r="HOS2427" s="111"/>
      <c r="HOT2427" s="111"/>
      <c r="HOU2427" s="111"/>
      <c r="HOV2427" s="111"/>
      <c r="HOW2427" s="111"/>
      <c r="HOX2427" s="111"/>
      <c r="HOY2427" s="111"/>
      <c r="HOZ2427" s="111"/>
      <c r="HPA2427" s="111"/>
      <c r="HPB2427" s="111"/>
      <c r="HPC2427" s="111"/>
      <c r="HPD2427" s="111"/>
      <c r="HPE2427" s="111"/>
      <c r="HPF2427" s="111"/>
      <c r="HPG2427" s="111"/>
      <c r="HPH2427" s="111"/>
      <c r="HPI2427" s="111"/>
      <c r="HPJ2427" s="111"/>
      <c r="HPK2427" s="111"/>
      <c r="HPL2427" s="111"/>
      <c r="HPM2427" s="111"/>
      <c r="HPN2427" s="111"/>
      <c r="HPO2427" s="111"/>
      <c r="HPP2427" s="111"/>
      <c r="HPQ2427" s="111"/>
      <c r="HPR2427" s="111"/>
      <c r="HPS2427" s="111"/>
      <c r="HPT2427" s="111"/>
      <c r="HPU2427" s="111"/>
      <c r="HPV2427" s="111"/>
      <c r="HPW2427" s="111"/>
      <c r="HPX2427" s="111"/>
      <c r="HPY2427" s="111"/>
      <c r="HPZ2427" s="111"/>
      <c r="HQA2427" s="111"/>
      <c r="HQB2427" s="111"/>
      <c r="HQC2427" s="111"/>
      <c r="HQD2427" s="111"/>
      <c r="HQE2427" s="111"/>
      <c r="HQF2427" s="111"/>
      <c r="HQG2427" s="111"/>
      <c r="HQH2427" s="111"/>
      <c r="HQI2427" s="111"/>
      <c r="HQJ2427" s="111"/>
      <c r="HQK2427" s="111"/>
      <c r="HQL2427" s="111"/>
      <c r="HQM2427" s="111"/>
      <c r="HQN2427" s="111"/>
      <c r="HQO2427" s="111"/>
      <c r="HQP2427" s="111"/>
      <c r="HQQ2427" s="111"/>
      <c r="HQR2427" s="111"/>
      <c r="HQS2427" s="111"/>
      <c r="HQT2427" s="111"/>
      <c r="HQU2427" s="111"/>
      <c r="HQV2427" s="111"/>
      <c r="HQW2427" s="111"/>
      <c r="HQX2427" s="111"/>
      <c r="HQY2427" s="111"/>
      <c r="HQZ2427" s="111"/>
      <c r="HRA2427" s="111"/>
      <c r="HRB2427" s="111"/>
      <c r="HRC2427" s="111"/>
      <c r="HRD2427" s="111"/>
      <c r="HRE2427" s="111"/>
      <c r="HRF2427" s="111"/>
      <c r="HRG2427" s="111"/>
      <c r="HRH2427" s="111"/>
      <c r="HRI2427" s="111"/>
      <c r="HRJ2427" s="111"/>
      <c r="HRK2427" s="111"/>
      <c r="HRL2427" s="111"/>
      <c r="HRM2427" s="111"/>
      <c r="HRN2427" s="111"/>
      <c r="HRO2427" s="111"/>
      <c r="HRP2427" s="111"/>
      <c r="HRQ2427" s="111"/>
      <c r="HRR2427" s="111"/>
      <c r="HRS2427" s="111"/>
      <c r="HRT2427" s="111"/>
      <c r="HRU2427" s="111"/>
      <c r="HRV2427" s="111"/>
      <c r="HRW2427" s="111"/>
      <c r="HRX2427" s="111"/>
      <c r="HRY2427" s="111"/>
      <c r="HRZ2427" s="111"/>
      <c r="HSA2427" s="111"/>
      <c r="HSB2427" s="111"/>
      <c r="HSC2427" s="111"/>
      <c r="HSD2427" s="111"/>
      <c r="HSE2427" s="111"/>
      <c r="HSF2427" s="111"/>
      <c r="HSG2427" s="111"/>
      <c r="HSH2427" s="111"/>
      <c r="HSI2427" s="111"/>
      <c r="HSJ2427" s="111"/>
      <c r="HSK2427" s="111"/>
      <c r="HSL2427" s="111"/>
      <c r="HSM2427" s="111"/>
      <c r="HSN2427" s="111"/>
      <c r="HSO2427" s="111"/>
      <c r="HSP2427" s="111"/>
      <c r="HSQ2427" s="111"/>
      <c r="HSR2427" s="111"/>
      <c r="HSS2427" s="111"/>
      <c r="HST2427" s="111"/>
      <c r="HSU2427" s="111"/>
      <c r="HSV2427" s="111"/>
      <c r="HSW2427" s="111"/>
      <c r="HSX2427" s="111"/>
      <c r="HSY2427" s="111"/>
      <c r="HSZ2427" s="111"/>
      <c r="HTA2427" s="111"/>
      <c r="HTB2427" s="111"/>
      <c r="HTC2427" s="111"/>
      <c r="HTD2427" s="111"/>
      <c r="HTE2427" s="111"/>
      <c r="HTF2427" s="111"/>
      <c r="HTG2427" s="111"/>
      <c r="HTH2427" s="111"/>
      <c r="HTI2427" s="111"/>
      <c r="HTJ2427" s="111"/>
      <c r="HTK2427" s="111"/>
      <c r="HTL2427" s="111"/>
      <c r="HTM2427" s="111"/>
      <c r="HTN2427" s="111"/>
      <c r="HTO2427" s="111"/>
      <c r="HTP2427" s="111"/>
      <c r="HTQ2427" s="111"/>
      <c r="HTR2427" s="111"/>
      <c r="HTS2427" s="111"/>
      <c r="HTT2427" s="111"/>
      <c r="HTU2427" s="111"/>
      <c r="HTV2427" s="111"/>
      <c r="HTW2427" s="111"/>
      <c r="HTX2427" s="111"/>
      <c r="HTY2427" s="111"/>
      <c r="HTZ2427" s="111"/>
      <c r="HUA2427" s="111"/>
      <c r="HUB2427" s="111"/>
      <c r="HUC2427" s="111"/>
      <c r="HUD2427" s="111"/>
      <c r="HUE2427" s="111"/>
      <c r="HUF2427" s="111"/>
      <c r="HUG2427" s="111"/>
      <c r="HUH2427" s="111"/>
      <c r="HUI2427" s="111"/>
      <c r="HUJ2427" s="111"/>
      <c r="HUK2427" s="111"/>
      <c r="HUL2427" s="111"/>
      <c r="HUM2427" s="111"/>
      <c r="HUN2427" s="111"/>
      <c r="HUO2427" s="111"/>
      <c r="HUP2427" s="111"/>
      <c r="HUQ2427" s="111"/>
      <c r="HUR2427" s="111"/>
      <c r="HUS2427" s="111"/>
      <c r="HUT2427" s="111"/>
      <c r="HUU2427" s="111"/>
      <c r="HUV2427" s="111"/>
      <c r="HUW2427" s="111"/>
      <c r="HUX2427" s="111"/>
      <c r="HUY2427" s="111"/>
      <c r="HUZ2427" s="111"/>
      <c r="HVA2427" s="111"/>
      <c r="HVB2427" s="111"/>
      <c r="HVC2427" s="111"/>
      <c r="HVD2427" s="111"/>
      <c r="HVE2427" s="111"/>
      <c r="HVF2427" s="111"/>
      <c r="HVG2427" s="111"/>
      <c r="HVH2427" s="111"/>
      <c r="HVI2427" s="111"/>
      <c r="HVJ2427" s="111"/>
      <c r="HVK2427" s="111"/>
      <c r="HVL2427" s="111"/>
      <c r="HVM2427" s="111"/>
      <c r="HVN2427" s="111"/>
      <c r="HVO2427" s="111"/>
      <c r="HVP2427" s="111"/>
      <c r="HVQ2427" s="111"/>
      <c r="HVR2427" s="111"/>
      <c r="HVS2427" s="111"/>
      <c r="HVT2427" s="111"/>
      <c r="HVU2427" s="111"/>
      <c r="HVV2427" s="111"/>
      <c r="HVW2427" s="111"/>
      <c r="HVX2427" s="111"/>
      <c r="HVY2427" s="111"/>
      <c r="HVZ2427" s="111"/>
      <c r="HWA2427" s="111"/>
      <c r="HWB2427" s="111"/>
      <c r="HWC2427" s="111"/>
      <c r="HWD2427" s="111"/>
      <c r="HWE2427" s="111"/>
      <c r="HWF2427" s="111"/>
      <c r="HWG2427" s="111"/>
      <c r="HWH2427" s="111"/>
      <c r="HWI2427" s="111"/>
      <c r="HWJ2427" s="111"/>
      <c r="HWK2427" s="111"/>
      <c r="HWL2427" s="111"/>
      <c r="HWM2427" s="111"/>
      <c r="HWN2427" s="111"/>
      <c r="HWO2427" s="111"/>
      <c r="HWP2427" s="111"/>
      <c r="HWQ2427" s="111"/>
      <c r="HWR2427" s="111"/>
      <c r="HWS2427" s="111"/>
      <c r="HWT2427" s="111"/>
      <c r="HWU2427" s="111"/>
      <c r="HWV2427" s="111"/>
      <c r="HWW2427" s="111"/>
      <c r="HWX2427" s="111"/>
      <c r="HWY2427" s="111"/>
      <c r="HWZ2427" s="111"/>
      <c r="HXA2427" s="111"/>
      <c r="HXB2427" s="111"/>
      <c r="HXC2427" s="111"/>
      <c r="HXD2427" s="111"/>
      <c r="HXE2427" s="111"/>
      <c r="HXF2427" s="111"/>
      <c r="HXG2427" s="111"/>
      <c r="HXH2427" s="111"/>
      <c r="HXI2427" s="111"/>
      <c r="HXJ2427" s="111"/>
      <c r="HXK2427" s="111"/>
      <c r="HXL2427" s="111"/>
      <c r="HXM2427" s="111"/>
      <c r="HXN2427" s="111"/>
      <c r="HXO2427" s="111"/>
      <c r="HXP2427" s="111"/>
      <c r="HXQ2427" s="111"/>
      <c r="HXR2427" s="111"/>
      <c r="HXS2427" s="111"/>
      <c r="HXT2427" s="111"/>
      <c r="HXU2427" s="111"/>
      <c r="HXV2427" s="111"/>
      <c r="HXW2427" s="111"/>
      <c r="HXX2427" s="111"/>
      <c r="HXY2427" s="111"/>
      <c r="HXZ2427" s="111"/>
      <c r="HYA2427" s="111"/>
      <c r="HYB2427" s="111"/>
      <c r="HYC2427" s="111"/>
      <c r="HYD2427" s="111"/>
      <c r="HYE2427" s="111"/>
      <c r="HYF2427" s="111"/>
      <c r="HYG2427" s="111"/>
      <c r="HYH2427" s="111"/>
      <c r="HYI2427" s="111"/>
      <c r="HYJ2427" s="111"/>
      <c r="HYK2427" s="111"/>
      <c r="HYL2427" s="111"/>
      <c r="HYM2427" s="111"/>
      <c r="HYN2427" s="111"/>
      <c r="HYO2427" s="111"/>
      <c r="HYP2427" s="111"/>
      <c r="HYQ2427" s="111"/>
      <c r="HYR2427" s="111"/>
      <c r="HYS2427" s="111"/>
      <c r="HYT2427" s="111"/>
      <c r="HYU2427" s="111"/>
      <c r="HYV2427" s="111"/>
      <c r="HYW2427" s="111"/>
      <c r="HYX2427" s="111"/>
      <c r="HYY2427" s="111"/>
      <c r="HYZ2427" s="111"/>
      <c r="HZA2427" s="111"/>
      <c r="HZB2427" s="111"/>
      <c r="HZC2427" s="111"/>
      <c r="HZD2427" s="111"/>
      <c r="HZE2427" s="111"/>
      <c r="HZF2427" s="111"/>
      <c r="HZG2427" s="111"/>
      <c r="HZH2427" s="111"/>
      <c r="HZI2427" s="111"/>
      <c r="HZJ2427" s="111"/>
      <c r="HZK2427" s="111"/>
      <c r="HZL2427" s="111"/>
      <c r="HZM2427" s="111"/>
      <c r="HZN2427" s="111"/>
      <c r="HZO2427" s="111"/>
      <c r="HZP2427" s="111"/>
      <c r="HZQ2427" s="111"/>
      <c r="HZR2427" s="111"/>
      <c r="HZS2427" s="111"/>
      <c r="HZT2427" s="111"/>
      <c r="HZU2427" s="111"/>
      <c r="HZV2427" s="111"/>
      <c r="HZW2427" s="111"/>
      <c r="HZX2427" s="111"/>
      <c r="HZY2427" s="111"/>
      <c r="HZZ2427" s="111"/>
      <c r="IAA2427" s="111"/>
      <c r="IAB2427" s="111"/>
      <c r="IAC2427" s="111"/>
      <c r="IAD2427" s="111"/>
      <c r="IAE2427" s="111"/>
      <c r="IAF2427" s="111"/>
      <c r="IAG2427" s="111"/>
      <c r="IAH2427" s="111"/>
      <c r="IAI2427" s="111"/>
      <c r="IAJ2427" s="111"/>
      <c r="IAK2427" s="111"/>
      <c r="IAL2427" s="111"/>
      <c r="IAM2427" s="111"/>
      <c r="IAN2427" s="111"/>
      <c r="IAO2427" s="111"/>
      <c r="IAP2427" s="111"/>
      <c r="IAQ2427" s="111"/>
      <c r="IAR2427" s="111"/>
      <c r="IAS2427" s="111"/>
      <c r="IAT2427" s="111"/>
      <c r="IAU2427" s="111"/>
      <c r="IAV2427" s="111"/>
      <c r="IAW2427" s="111"/>
      <c r="IAX2427" s="111"/>
      <c r="IAY2427" s="111"/>
      <c r="IAZ2427" s="111"/>
      <c r="IBA2427" s="111"/>
      <c r="IBB2427" s="111"/>
      <c r="IBC2427" s="111"/>
      <c r="IBD2427" s="111"/>
      <c r="IBE2427" s="111"/>
      <c r="IBF2427" s="111"/>
      <c r="IBG2427" s="111"/>
      <c r="IBH2427" s="111"/>
      <c r="IBI2427" s="111"/>
      <c r="IBJ2427" s="111"/>
      <c r="IBK2427" s="111"/>
      <c r="IBL2427" s="111"/>
      <c r="IBM2427" s="111"/>
      <c r="IBN2427" s="111"/>
      <c r="IBO2427" s="111"/>
      <c r="IBP2427" s="111"/>
      <c r="IBQ2427" s="111"/>
      <c r="IBR2427" s="111"/>
      <c r="IBS2427" s="111"/>
      <c r="IBT2427" s="111"/>
      <c r="IBU2427" s="111"/>
      <c r="IBV2427" s="111"/>
      <c r="IBW2427" s="111"/>
      <c r="IBX2427" s="111"/>
      <c r="IBY2427" s="111"/>
      <c r="IBZ2427" s="111"/>
      <c r="ICA2427" s="111"/>
      <c r="ICB2427" s="111"/>
      <c r="ICC2427" s="111"/>
      <c r="ICD2427" s="111"/>
      <c r="ICE2427" s="111"/>
      <c r="ICF2427" s="111"/>
      <c r="ICG2427" s="111"/>
      <c r="ICH2427" s="111"/>
      <c r="ICI2427" s="111"/>
      <c r="ICJ2427" s="111"/>
      <c r="ICK2427" s="111"/>
      <c r="ICL2427" s="111"/>
      <c r="ICM2427" s="111"/>
      <c r="ICN2427" s="111"/>
      <c r="ICO2427" s="111"/>
      <c r="ICP2427" s="111"/>
      <c r="ICQ2427" s="111"/>
      <c r="ICR2427" s="111"/>
      <c r="ICS2427" s="111"/>
      <c r="ICT2427" s="111"/>
      <c r="ICU2427" s="111"/>
      <c r="ICV2427" s="111"/>
      <c r="ICW2427" s="111"/>
      <c r="ICX2427" s="111"/>
      <c r="ICY2427" s="111"/>
      <c r="ICZ2427" s="111"/>
      <c r="IDA2427" s="111"/>
      <c r="IDB2427" s="111"/>
      <c r="IDC2427" s="111"/>
      <c r="IDD2427" s="111"/>
      <c r="IDE2427" s="111"/>
      <c r="IDF2427" s="111"/>
      <c r="IDG2427" s="111"/>
      <c r="IDH2427" s="111"/>
      <c r="IDI2427" s="111"/>
      <c r="IDJ2427" s="111"/>
      <c r="IDK2427" s="111"/>
      <c r="IDL2427" s="111"/>
      <c r="IDM2427" s="111"/>
      <c r="IDN2427" s="111"/>
      <c r="IDO2427" s="111"/>
      <c r="IDP2427" s="111"/>
      <c r="IDQ2427" s="111"/>
      <c r="IDR2427" s="111"/>
      <c r="IDS2427" s="111"/>
      <c r="IDT2427" s="111"/>
      <c r="IDU2427" s="111"/>
      <c r="IDV2427" s="111"/>
      <c r="IDW2427" s="111"/>
      <c r="IDX2427" s="111"/>
      <c r="IDY2427" s="111"/>
      <c r="IDZ2427" s="111"/>
      <c r="IEA2427" s="111"/>
      <c r="IEB2427" s="111"/>
      <c r="IEC2427" s="111"/>
      <c r="IED2427" s="111"/>
      <c r="IEE2427" s="111"/>
      <c r="IEF2427" s="111"/>
      <c r="IEG2427" s="111"/>
      <c r="IEH2427" s="111"/>
      <c r="IEI2427" s="111"/>
      <c r="IEJ2427" s="111"/>
      <c r="IEK2427" s="111"/>
      <c r="IEL2427" s="111"/>
      <c r="IEM2427" s="111"/>
      <c r="IEN2427" s="111"/>
      <c r="IEO2427" s="111"/>
      <c r="IEP2427" s="111"/>
      <c r="IEQ2427" s="111"/>
      <c r="IER2427" s="111"/>
      <c r="IES2427" s="111"/>
      <c r="IET2427" s="111"/>
      <c r="IEU2427" s="111"/>
      <c r="IEV2427" s="111"/>
      <c r="IEW2427" s="111"/>
      <c r="IEX2427" s="111"/>
      <c r="IEY2427" s="111"/>
      <c r="IEZ2427" s="111"/>
      <c r="IFA2427" s="111"/>
      <c r="IFB2427" s="111"/>
      <c r="IFC2427" s="111"/>
      <c r="IFD2427" s="111"/>
      <c r="IFE2427" s="111"/>
      <c r="IFF2427" s="111"/>
      <c r="IFG2427" s="111"/>
      <c r="IFH2427" s="111"/>
      <c r="IFI2427" s="111"/>
      <c r="IFJ2427" s="111"/>
      <c r="IFK2427" s="111"/>
      <c r="IFL2427" s="111"/>
      <c r="IFM2427" s="111"/>
      <c r="IFN2427" s="111"/>
      <c r="IFO2427" s="111"/>
      <c r="IFP2427" s="111"/>
      <c r="IFQ2427" s="111"/>
      <c r="IFR2427" s="111"/>
      <c r="IFS2427" s="111"/>
      <c r="IFT2427" s="111"/>
      <c r="IFU2427" s="111"/>
      <c r="IFV2427" s="111"/>
      <c r="IFW2427" s="111"/>
      <c r="IFX2427" s="111"/>
      <c r="IFY2427" s="111"/>
      <c r="IFZ2427" s="111"/>
      <c r="IGA2427" s="111"/>
      <c r="IGB2427" s="111"/>
      <c r="IGC2427" s="111"/>
      <c r="IGD2427" s="111"/>
      <c r="IGE2427" s="111"/>
      <c r="IGF2427" s="111"/>
      <c r="IGG2427" s="111"/>
      <c r="IGH2427" s="111"/>
      <c r="IGI2427" s="111"/>
      <c r="IGJ2427" s="111"/>
      <c r="IGK2427" s="111"/>
      <c r="IGL2427" s="111"/>
      <c r="IGM2427" s="111"/>
      <c r="IGN2427" s="111"/>
      <c r="IGO2427" s="111"/>
      <c r="IGP2427" s="111"/>
      <c r="IGQ2427" s="111"/>
      <c r="IGR2427" s="111"/>
      <c r="IGS2427" s="111"/>
      <c r="IGT2427" s="111"/>
      <c r="IGU2427" s="111"/>
      <c r="IGV2427" s="111"/>
      <c r="IGW2427" s="111"/>
      <c r="IGX2427" s="111"/>
      <c r="IGY2427" s="111"/>
      <c r="IGZ2427" s="111"/>
      <c r="IHA2427" s="111"/>
      <c r="IHB2427" s="111"/>
      <c r="IHC2427" s="111"/>
      <c r="IHD2427" s="111"/>
      <c r="IHE2427" s="111"/>
      <c r="IHF2427" s="111"/>
      <c r="IHG2427" s="111"/>
      <c r="IHH2427" s="111"/>
      <c r="IHI2427" s="111"/>
      <c r="IHJ2427" s="111"/>
      <c r="IHK2427" s="111"/>
      <c r="IHL2427" s="111"/>
      <c r="IHM2427" s="111"/>
      <c r="IHN2427" s="111"/>
      <c r="IHO2427" s="111"/>
      <c r="IHP2427" s="111"/>
      <c r="IHQ2427" s="111"/>
      <c r="IHR2427" s="111"/>
      <c r="IHS2427" s="111"/>
      <c r="IHT2427" s="111"/>
      <c r="IHU2427" s="111"/>
      <c r="IHV2427" s="111"/>
      <c r="IHW2427" s="111"/>
      <c r="IHX2427" s="111"/>
      <c r="IHY2427" s="111"/>
      <c r="IHZ2427" s="111"/>
      <c r="IIA2427" s="111"/>
      <c r="IIB2427" s="111"/>
      <c r="IIC2427" s="111"/>
      <c r="IID2427" s="111"/>
      <c r="IIE2427" s="111"/>
      <c r="IIF2427" s="111"/>
      <c r="IIG2427" s="111"/>
      <c r="IIH2427" s="111"/>
      <c r="III2427" s="111"/>
      <c r="IIJ2427" s="111"/>
      <c r="IIK2427" s="111"/>
      <c r="IIL2427" s="111"/>
      <c r="IIM2427" s="111"/>
      <c r="IIN2427" s="111"/>
      <c r="IIO2427" s="111"/>
      <c r="IIP2427" s="111"/>
      <c r="IIQ2427" s="111"/>
      <c r="IIR2427" s="111"/>
      <c r="IIS2427" s="111"/>
      <c r="IIT2427" s="111"/>
      <c r="IIU2427" s="111"/>
      <c r="IIV2427" s="111"/>
      <c r="IIW2427" s="111"/>
      <c r="IIX2427" s="111"/>
      <c r="IIY2427" s="111"/>
      <c r="IIZ2427" s="111"/>
      <c r="IJA2427" s="111"/>
      <c r="IJB2427" s="111"/>
      <c r="IJC2427" s="111"/>
      <c r="IJD2427" s="111"/>
      <c r="IJE2427" s="111"/>
      <c r="IJF2427" s="111"/>
      <c r="IJG2427" s="111"/>
      <c r="IJH2427" s="111"/>
      <c r="IJI2427" s="111"/>
      <c r="IJJ2427" s="111"/>
      <c r="IJK2427" s="111"/>
      <c r="IJL2427" s="111"/>
      <c r="IJM2427" s="111"/>
      <c r="IJN2427" s="111"/>
      <c r="IJO2427" s="111"/>
      <c r="IJP2427" s="111"/>
      <c r="IJQ2427" s="111"/>
      <c r="IJR2427" s="111"/>
      <c r="IJS2427" s="111"/>
      <c r="IJT2427" s="111"/>
      <c r="IJU2427" s="111"/>
      <c r="IJV2427" s="111"/>
      <c r="IJW2427" s="111"/>
      <c r="IJX2427" s="111"/>
      <c r="IJY2427" s="111"/>
      <c r="IJZ2427" s="111"/>
      <c r="IKA2427" s="111"/>
      <c r="IKB2427" s="111"/>
      <c r="IKC2427" s="111"/>
      <c r="IKD2427" s="111"/>
      <c r="IKE2427" s="111"/>
      <c r="IKF2427" s="111"/>
      <c r="IKG2427" s="111"/>
      <c r="IKH2427" s="111"/>
      <c r="IKI2427" s="111"/>
      <c r="IKJ2427" s="111"/>
      <c r="IKK2427" s="111"/>
      <c r="IKL2427" s="111"/>
      <c r="IKM2427" s="111"/>
      <c r="IKN2427" s="111"/>
      <c r="IKO2427" s="111"/>
      <c r="IKP2427" s="111"/>
      <c r="IKQ2427" s="111"/>
      <c r="IKR2427" s="111"/>
      <c r="IKS2427" s="111"/>
      <c r="IKT2427" s="111"/>
      <c r="IKU2427" s="111"/>
      <c r="IKV2427" s="111"/>
      <c r="IKW2427" s="111"/>
      <c r="IKX2427" s="111"/>
      <c r="IKY2427" s="111"/>
      <c r="IKZ2427" s="111"/>
      <c r="ILA2427" s="111"/>
      <c r="ILB2427" s="111"/>
      <c r="ILC2427" s="111"/>
      <c r="ILD2427" s="111"/>
      <c r="ILE2427" s="111"/>
      <c r="ILF2427" s="111"/>
      <c r="ILG2427" s="111"/>
      <c r="ILH2427" s="111"/>
      <c r="ILI2427" s="111"/>
      <c r="ILJ2427" s="111"/>
      <c r="ILK2427" s="111"/>
      <c r="ILL2427" s="111"/>
      <c r="ILM2427" s="111"/>
      <c r="ILN2427" s="111"/>
      <c r="ILO2427" s="111"/>
      <c r="ILP2427" s="111"/>
      <c r="ILQ2427" s="111"/>
      <c r="ILR2427" s="111"/>
      <c r="ILS2427" s="111"/>
      <c r="ILT2427" s="111"/>
      <c r="ILU2427" s="111"/>
      <c r="ILV2427" s="111"/>
      <c r="ILW2427" s="111"/>
      <c r="ILX2427" s="111"/>
      <c r="ILY2427" s="111"/>
      <c r="ILZ2427" s="111"/>
      <c r="IMA2427" s="111"/>
      <c r="IMB2427" s="111"/>
      <c r="IMC2427" s="111"/>
      <c r="IMD2427" s="111"/>
      <c r="IME2427" s="111"/>
      <c r="IMF2427" s="111"/>
      <c r="IMG2427" s="111"/>
      <c r="IMH2427" s="111"/>
      <c r="IMI2427" s="111"/>
      <c r="IMJ2427" s="111"/>
      <c r="IMK2427" s="111"/>
      <c r="IML2427" s="111"/>
      <c r="IMM2427" s="111"/>
      <c r="IMN2427" s="111"/>
      <c r="IMO2427" s="111"/>
      <c r="IMP2427" s="111"/>
      <c r="IMQ2427" s="111"/>
      <c r="IMR2427" s="111"/>
      <c r="IMS2427" s="111"/>
      <c r="IMT2427" s="111"/>
      <c r="IMU2427" s="111"/>
      <c r="IMV2427" s="111"/>
      <c r="IMW2427" s="111"/>
      <c r="IMX2427" s="111"/>
      <c r="IMY2427" s="111"/>
      <c r="IMZ2427" s="111"/>
      <c r="INA2427" s="111"/>
      <c r="INB2427" s="111"/>
      <c r="INC2427" s="111"/>
      <c r="IND2427" s="111"/>
      <c r="INE2427" s="111"/>
      <c r="INF2427" s="111"/>
      <c r="ING2427" s="111"/>
      <c r="INH2427" s="111"/>
      <c r="INI2427" s="111"/>
      <c r="INJ2427" s="111"/>
      <c r="INK2427" s="111"/>
      <c r="INL2427" s="111"/>
      <c r="INM2427" s="111"/>
      <c r="INN2427" s="111"/>
      <c r="INO2427" s="111"/>
      <c r="INP2427" s="111"/>
      <c r="INQ2427" s="111"/>
      <c r="INR2427" s="111"/>
      <c r="INS2427" s="111"/>
      <c r="INT2427" s="111"/>
      <c r="INU2427" s="111"/>
      <c r="INV2427" s="111"/>
      <c r="INW2427" s="111"/>
      <c r="INX2427" s="111"/>
      <c r="INY2427" s="111"/>
      <c r="INZ2427" s="111"/>
      <c r="IOA2427" s="111"/>
      <c r="IOB2427" s="111"/>
      <c r="IOC2427" s="111"/>
      <c r="IOD2427" s="111"/>
      <c r="IOE2427" s="111"/>
      <c r="IOF2427" s="111"/>
      <c r="IOG2427" s="111"/>
      <c r="IOH2427" s="111"/>
      <c r="IOI2427" s="111"/>
      <c r="IOJ2427" s="111"/>
      <c r="IOK2427" s="111"/>
      <c r="IOL2427" s="111"/>
      <c r="IOM2427" s="111"/>
      <c r="ION2427" s="111"/>
      <c r="IOO2427" s="111"/>
      <c r="IOP2427" s="111"/>
      <c r="IOQ2427" s="111"/>
      <c r="IOR2427" s="111"/>
      <c r="IOS2427" s="111"/>
      <c r="IOT2427" s="111"/>
      <c r="IOU2427" s="111"/>
      <c r="IOV2427" s="111"/>
      <c r="IOW2427" s="111"/>
      <c r="IOX2427" s="111"/>
      <c r="IOY2427" s="111"/>
      <c r="IOZ2427" s="111"/>
      <c r="IPA2427" s="111"/>
      <c r="IPB2427" s="111"/>
      <c r="IPC2427" s="111"/>
      <c r="IPD2427" s="111"/>
      <c r="IPE2427" s="111"/>
      <c r="IPF2427" s="111"/>
      <c r="IPG2427" s="111"/>
      <c r="IPH2427" s="111"/>
      <c r="IPI2427" s="111"/>
      <c r="IPJ2427" s="111"/>
      <c r="IPK2427" s="111"/>
      <c r="IPL2427" s="111"/>
      <c r="IPM2427" s="111"/>
      <c r="IPN2427" s="111"/>
      <c r="IPO2427" s="111"/>
      <c r="IPP2427" s="111"/>
      <c r="IPQ2427" s="111"/>
      <c r="IPR2427" s="111"/>
      <c r="IPS2427" s="111"/>
      <c r="IPT2427" s="111"/>
      <c r="IPU2427" s="111"/>
      <c r="IPV2427" s="111"/>
      <c r="IPW2427" s="111"/>
      <c r="IPX2427" s="111"/>
      <c r="IPY2427" s="111"/>
      <c r="IPZ2427" s="111"/>
      <c r="IQA2427" s="111"/>
      <c r="IQB2427" s="111"/>
      <c r="IQC2427" s="111"/>
      <c r="IQD2427" s="111"/>
      <c r="IQE2427" s="111"/>
      <c r="IQF2427" s="111"/>
      <c r="IQG2427" s="111"/>
      <c r="IQH2427" s="111"/>
      <c r="IQI2427" s="111"/>
      <c r="IQJ2427" s="111"/>
      <c r="IQK2427" s="111"/>
      <c r="IQL2427" s="111"/>
      <c r="IQM2427" s="111"/>
      <c r="IQN2427" s="111"/>
      <c r="IQO2427" s="111"/>
      <c r="IQP2427" s="111"/>
      <c r="IQQ2427" s="111"/>
      <c r="IQR2427" s="111"/>
      <c r="IQS2427" s="111"/>
      <c r="IQT2427" s="111"/>
      <c r="IQU2427" s="111"/>
      <c r="IQV2427" s="111"/>
      <c r="IQW2427" s="111"/>
      <c r="IQX2427" s="111"/>
      <c r="IQY2427" s="111"/>
      <c r="IQZ2427" s="111"/>
      <c r="IRA2427" s="111"/>
      <c r="IRB2427" s="111"/>
      <c r="IRC2427" s="111"/>
      <c r="IRD2427" s="111"/>
      <c r="IRE2427" s="111"/>
      <c r="IRF2427" s="111"/>
      <c r="IRG2427" s="111"/>
      <c r="IRH2427" s="111"/>
      <c r="IRI2427" s="111"/>
      <c r="IRJ2427" s="111"/>
      <c r="IRK2427" s="111"/>
      <c r="IRL2427" s="111"/>
      <c r="IRM2427" s="111"/>
      <c r="IRN2427" s="111"/>
      <c r="IRO2427" s="111"/>
      <c r="IRP2427" s="111"/>
      <c r="IRQ2427" s="111"/>
      <c r="IRR2427" s="111"/>
      <c r="IRS2427" s="111"/>
      <c r="IRT2427" s="111"/>
      <c r="IRU2427" s="111"/>
      <c r="IRV2427" s="111"/>
      <c r="IRW2427" s="111"/>
      <c r="IRX2427" s="111"/>
      <c r="IRY2427" s="111"/>
      <c r="IRZ2427" s="111"/>
      <c r="ISA2427" s="111"/>
      <c r="ISB2427" s="111"/>
      <c r="ISC2427" s="111"/>
      <c r="ISD2427" s="111"/>
      <c r="ISE2427" s="111"/>
      <c r="ISF2427" s="111"/>
      <c r="ISG2427" s="111"/>
      <c r="ISH2427" s="111"/>
      <c r="ISI2427" s="111"/>
      <c r="ISJ2427" s="111"/>
      <c r="ISK2427" s="111"/>
      <c r="ISL2427" s="111"/>
      <c r="ISM2427" s="111"/>
      <c r="ISN2427" s="111"/>
      <c r="ISO2427" s="111"/>
      <c r="ISP2427" s="111"/>
      <c r="ISQ2427" s="111"/>
      <c r="ISR2427" s="111"/>
      <c r="ISS2427" s="111"/>
      <c r="IST2427" s="111"/>
      <c r="ISU2427" s="111"/>
      <c r="ISV2427" s="111"/>
      <c r="ISW2427" s="111"/>
      <c r="ISX2427" s="111"/>
      <c r="ISY2427" s="111"/>
      <c r="ISZ2427" s="111"/>
      <c r="ITA2427" s="111"/>
      <c r="ITB2427" s="111"/>
      <c r="ITC2427" s="111"/>
      <c r="ITD2427" s="111"/>
      <c r="ITE2427" s="111"/>
      <c r="ITF2427" s="111"/>
      <c r="ITG2427" s="111"/>
      <c r="ITH2427" s="111"/>
      <c r="ITI2427" s="111"/>
      <c r="ITJ2427" s="111"/>
      <c r="ITK2427" s="111"/>
      <c r="ITL2427" s="111"/>
      <c r="ITM2427" s="111"/>
      <c r="ITN2427" s="111"/>
      <c r="ITO2427" s="111"/>
      <c r="ITP2427" s="111"/>
      <c r="ITQ2427" s="111"/>
      <c r="ITR2427" s="111"/>
      <c r="ITS2427" s="111"/>
      <c r="ITT2427" s="111"/>
      <c r="ITU2427" s="111"/>
      <c r="ITV2427" s="111"/>
      <c r="ITW2427" s="111"/>
      <c r="ITX2427" s="111"/>
      <c r="ITY2427" s="111"/>
      <c r="ITZ2427" s="111"/>
      <c r="IUA2427" s="111"/>
      <c r="IUB2427" s="111"/>
      <c r="IUC2427" s="111"/>
      <c r="IUD2427" s="111"/>
      <c r="IUE2427" s="111"/>
      <c r="IUF2427" s="111"/>
      <c r="IUG2427" s="111"/>
      <c r="IUH2427" s="111"/>
      <c r="IUI2427" s="111"/>
      <c r="IUJ2427" s="111"/>
      <c r="IUK2427" s="111"/>
      <c r="IUL2427" s="111"/>
      <c r="IUM2427" s="111"/>
      <c r="IUN2427" s="111"/>
      <c r="IUO2427" s="111"/>
      <c r="IUP2427" s="111"/>
      <c r="IUQ2427" s="111"/>
      <c r="IUR2427" s="111"/>
      <c r="IUS2427" s="111"/>
      <c r="IUT2427" s="111"/>
      <c r="IUU2427" s="111"/>
      <c r="IUV2427" s="111"/>
      <c r="IUW2427" s="111"/>
      <c r="IUX2427" s="111"/>
      <c r="IUY2427" s="111"/>
      <c r="IUZ2427" s="111"/>
      <c r="IVA2427" s="111"/>
      <c r="IVB2427" s="111"/>
      <c r="IVC2427" s="111"/>
      <c r="IVD2427" s="111"/>
      <c r="IVE2427" s="111"/>
      <c r="IVF2427" s="111"/>
      <c r="IVG2427" s="111"/>
      <c r="IVH2427" s="111"/>
      <c r="IVI2427" s="111"/>
      <c r="IVJ2427" s="111"/>
      <c r="IVK2427" s="111"/>
      <c r="IVL2427" s="111"/>
      <c r="IVM2427" s="111"/>
      <c r="IVN2427" s="111"/>
      <c r="IVO2427" s="111"/>
      <c r="IVP2427" s="111"/>
      <c r="IVQ2427" s="111"/>
      <c r="IVR2427" s="111"/>
      <c r="IVS2427" s="111"/>
      <c r="IVT2427" s="111"/>
      <c r="IVU2427" s="111"/>
      <c r="IVV2427" s="111"/>
      <c r="IVW2427" s="111"/>
      <c r="IVX2427" s="111"/>
      <c r="IVY2427" s="111"/>
      <c r="IVZ2427" s="111"/>
      <c r="IWA2427" s="111"/>
      <c r="IWB2427" s="111"/>
      <c r="IWC2427" s="111"/>
      <c r="IWD2427" s="111"/>
      <c r="IWE2427" s="111"/>
      <c r="IWF2427" s="111"/>
      <c r="IWG2427" s="111"/>
      <c r="IWH2427" s="111"/>
      <c r="IWI2427" s="111"/>
      <c r="IWJ2427" s="111"/>
      <c r="IWK2427" s="111"/>
      <c r="IWL2427" s="111"/>
      <c r="IWM2427" s="111"/>
      <c r="IWN2427" s="111"/>
      <c r="IWO2427" s="111"/>
      <c r="IWP2427" s="111"/>
      <c r="IWQ2427" s="111"/>
      <c r="IWR2427" s="111"/>
      <c r="IWS2427" s="111"/>
      <c r="IWT2427" s="111"/>
      <c r="IWU2427" s="111"/>
      <c r="IWV2427" s="111"/>
      <c r="IWW2427" s="111"/>
      <c r="IWX2427" s="111"/>
      <c r="IWY2427" s="111"/>
      <c r="IWZ2427" s="111"/>
      <c r="IXA2427" s="111"/>
      <c r="IXB2427" s="111"/>
      <c r="IXC2427" s="111"/>
      <c r="IXD2427" s="111"/>
      <c r="IXE2427" s="111"/>
      <c r="IXF2427" s="111"/>
      <c r="IXG2427" s="111"/>
      <c r="IXH2427" s="111"/>
      <c r="IXI2427" s="111"/>
      <c r="IXJ2427" s="111"/>
      <c r="IXK2427" s="111"/>
      <c r="IXL2427" s="111"/>
      <c r="IXM2427" s="111"/>
      <c r="IXN2427" s="111"/>
      <c r="IXO2427" s="111"/>
      <c r="IXP2427" s="111"/>
      <c r="IXQ2427" s="111"/>
      <c r="IXR2427" s="111"/>
      <c r="IXS2427" s="111"/>
      <c r="IXT2427" s="111"/>
      <c r="IXU2427" s="111"/>
      <c r="IXV2427" s="111"/>
      <c r="IXW2427" s="111"/>
      <c r="IXX2427" s="111"/>
      <c r="IXY2427" s="111"/>
      <c r="IXZ2427" s="111"/>
      <c r="IYA2427" s="111"/>
      <c r="IYB2427" s="111"/>
      <c r="IYC2427" s="111"/>
      <c r="IYD2427" s="111"/>
      <c r="IYE2427" s="111"/>
      <c r="IYF2427" s="111"/>
      <c r="IYG2427" s="111"/>
      <c r="IYH2427" s="111"/>
      <c r="IYI2427" s="111"/>
      <c r="IYJ2427" s="111"/>
      <c r="IYK2427" s="111"/>
      <c r="IYL2427" s="111"/>
      <c r="IYM2427" s="111"/>
      <c r="IYN2427" s="111"/>
      <c r="IYO2427" s="111"/>
      <c r="IYP2427" s="111"/>
      <c r="IYQ2427" s="111"/>
      <c r="IYR2427" s="111"/>
      <c r="IYS2427" s="111"/>
      <c r="IYT2427" s="111"/>
      <c r="IYU2427" s="111"/>
      <c r="IYV2427" s="111"/>
      <c r="IYW2427" s="111"/>
      <c r="IYX2427" s="111"/>
      <c r="IYY2427" s="111"/>
      <c r="IYZ2427" s="111"/>
      <c r="IZA2427" s="111"/>
      <c r="IZB2427" s="111"/>
      <c r="IZC2427" s="111"/>
      <c r="IZD2427" s="111"/>
      <c r="IZE2427" s="111"/>
      <c r="IZF2427" s="111"/>
      <c r="IZG2427" s="111"/>
      <c r="IZH2427" s="111"/>
      <c r="IZI2427" s="111"/>
      <c r="IZJ2427" s="111"/>
      <c r="IZK2427" s="111"/>
      <c r="IZL2427" s="111"/>
      <c r="IZM2427" s="111"/>
      <c r="IZN2427" s="111"/>
      <c r="IZO2427" s="111"/>
      <c r="IZP2427" s="111"/>
      <c r="IZQ2427" s="111"/>
      <c r="IZR2427" s="111"/>
      <c r="IZS2427" s="111"/>
      <c r="IZT2427" s="111"/>
      <c r="IZU2427" s="111"/>
      <c r="IZV2427" s="111"/>
      <c r="IZW2427" s="111"/>
      <c r="IZX2427" s="111"/>
      <c r="IZY2427" s="111"/>
      <c r="IZZ2427" s="111"/>
      <c r="JAA2427" s="111"/>
      <c r="JAB2427" s="111"/>
      <c r="JAC2427" s="111"/>
      <c r="JAD2427" s="111"/>
      <c r="JAE2427" s="111"/>
      <c r="JAF2427" s="111"/>
      <c r="JAG2427" s="111"/>
      <c r="JAH2427" s="111"/>
      <c r="JAI2427" s="111"/>
      <c r="JAJ2427" s="111"/>
      <c r="JAK2427" s="111"/>
      <c r="JAL2427" s="111"/>
      <c r="JAM2427" s="111"/>
      <c r="JAN2427" s="111"/>
      <c r="JAO2427" s="111"/>
      <c r="JAP2427" s="111"/>
      <c r="JAQ2427" s="111"/>
      <c r="JAR2427" s="111"/>
      <c r="JAS2427" s="111"/>
      <c r="JAT2427" s="111"/>
      <c r="JAU2427" s="111"/>
      <c r="JAV2427" s="111"/>
      <c r="JAW2427" s="111"/>
      <c r="JAX2427" s="111"/>
      <c r="JAY2427" s="111"/>
      <c r="JAZ2427" s="111"/>
      <c r="JBA2427" s="111"/>
      <c r="JBB2427" s="111"/>
      <c r="JBC2427" s="111"/>
      <c r="JBD2427" s="111"/>
      <c r="JBE2427" s="111"/>
      <c r="JBF2427" s="111"/>
      <c r="JBG2427" s="111"/>
      <c r="JBH2427" s="111"/>
      <c r="JBI2427" s="111"/>
      <c r="JBJ2427" s="111"/>
      <c r="JBK2427" s="111"/>
      <c r="JBL2427" s="111"/>
      <c r="JBM2427" s="111"/>
      <c r="JBN2427" s="111"/>
      <c r="JBO2427" s="111"/>
      <c r="JBP2427" s="111"/>
      <c r="JBQ2427" s="111"/>
      <c r="JBR2427" s="111"/>
      <c r="JBS2427" s="111"/>
      <c r="JBT2427" s="111"/>
      <c r="JBU2427" s="111"/>
      <c r="JBV2427" s="111"/>
      <c r="JBW2427" s="111"/>
      <c r="JBX2427" s="111"/>
      <c r="JBY2427" s="111"/>
      <c r="JBZ2427" s="111"/>
      <c r="JCA2427" s="111"/>
      <c r="JCB2427" s="111"/>
      <c r="JCC2427" s="111"/>
      <c r="JCD2427" s="111"/>
      <c r="JCE2427" s="111"/>
      <c r="JCF2427" s="111"/>
      <c r="JCG2427" s="111"/>
      <c r="JCH2427" s="111"/>
      <c r="JCI2427" s="111"/>
      <c r="JCJ2427" s="111"/>
      <c r="JCK2427" s="111"/>
      <c r="JCL2427" s="111"/>
      <c r="JCM2427" s="111"/>
      <c r="JCN2427" s="111"/>
      <c r="JCO2427" s="111"/>
      <c r="JCP2427" s="111"/>
      <c r="JCQ2427" s="111"/>
      <c r="JCR2427" s="111"/>
      <c r="JCS2427" s="111"/>
      <c r="JCT2427" s="111"/>
      <c r="JCU2427" s="111"/>
      <c r="JCV2427" s="111"/>
      <c r="JCW2427" s="111"/>
      <c r="JCX2427" s="111"/>
      <c r="JCY2427" s="111"/>
      <c r="JCZ2427" s="111"/>
      <c r="JDA2427" s="111"/>
      <c r="JDB2427" s="111"/>
      <c r="JDC2427" s="111"/>
      <c r="JDD2427" s="111"/>
      <c r="JDE2427" s="111"/>
      <c r="JDF2427" s="111"/>
      <c r="JDG2427" s="111"/>
      <c r="JDH2427" s="111"/>
      <c r="JDI2427" s="111"/>
      <c r="JDJ2427" s="111"/>
      <c r="JDK2427" s="111"/>
      <c r="JDL2427" s="111"/>
      <c r="JDM2427" s="111"/>
      <c r="JDN2427" s="111"/>
      <c r="JDO2427" s="111"/>
      <c r="JDP2427" s="111"/>
      <c r="JDQ2427" s="111"/>
      <c r="JDR2427" s="111"/>
      <c r="JDS2427" s="111"/>
      <c r="JDT2427" s="111"/>
      <c r="JDU2427" s="111"/>
      <c r="JDV2427" s="111"/>
      <c r="JDW2427" s="111"/>
      <c r="JDX2427" s="111"/>
      <c r="JDY2427" s="111"/>
      <c r="JDZ2427" s="111"/>
      <c r="JEA2427" s="111"/>
      <c r="JEB2427" s="111"/>
      <c r="JEC2427" s="111"/>
      <c r="JED2427" s="111"/>
      <c r="JEE2427" s="111"/>
      <c r="JEF2427" s="111"/>
      <c r="JEG2427" s="111"/>
      <c r="JEH2427" s="111"/>
      <c r="JEI2427" s="111"/>
      <c r="JEJ2427" s="111"/>
      <c r="JEK2427" s="111"/>
      <c r="JEL2427" s="111"/>
      <c r="JEM2427" s="111"/>
      <c r="JEN2427" s="111"/>
      <c r="JEO2427" s="111"/>
      <c r="JEP2427" s="111"/>
      <c r="JEQ2427" s="111"/>
      <c r="JER2427" s="111"/>
      <c r="JES2427" s="111"/>
      <c r="JET2427" s="111"/>
      <c r="JEU2427" s="111"/>
      <c r="JEV2427" s="111"/>
      <c r="JEW2427" s="111"/>
      <c r="JEX2427" s="111"/>
      <c r="JEY2427" s="111"/>
      <c r="JEZ2427" s="111"/>
      <c r="JFA2427" s="111"/>
      <c r="JFB2427" s="111"/>
      <c r="JFC2427" s="111"/>
      <c r="JFD2427" s="111"/>
      <c r="JFE2427" s="111"/>
      <c r="JFF2427" s="111"/>
      <c r="JFG2427" s="111"/>
      <c r="JFH2427" s="111"/>
      <c r="JFI2427" s="111"/>
      <c r="JFJ2427" s="111"/>
      <c r="JFK2427" s="111"/>
      <c r="JFL2427" s="111"/>
      <c r="JFM2427" s="111"/>
      <c r="JFN2427" s="111"/>
      <c r="JFO2427" s="111"/>
      <c r="JFP2427" s="111"/>
      <c r="JFQ2427" s="111"/>
      <c r="JFR2427" s="111"/>
      <c r="JFS2427" s="111"/>
      <c r="JFT2427" s="111"/>
      <c r="JFU2427" s="111"/>
      <c r="JFV2427" s="111"/>
      <c r="JFW2427" s="111"/>
      <c r="JFX2427" s="111"/>
      <c r="JFY2427" s="111"/>
      <c r="JFZ2427" s="111"/>
      <c r="JGA2427" s="111"/>
      <c r="JGB2427" s="111"/>
      <c r="JGC2427" s="111"/>
      <c r="JGD2427" s="111"/>
      <c r="JGE2427" s="111"/>
      <c r="JGF2427" s="111"/>
      <c r="JGG2427" s="111"/>
      <c r="JGH2427" s="111"/>
      <c r="JGI2427" s="111"/>
      <c r="JGJ2427" s="111"/>
      <c r="JGK2427" s="111"/>
      <c r="JGL2427" s="111"/>
      <c r="JGM2427" s="111"/>
      <c r="JGN2427" s="111"/>
      <c r="JGO2427" s="111"/>
      <c r="JGP2427" s="111"/>
      <c r="JGQ2427" s="111"/>
      <c r="JGR2427" s="111"/>
      <c r="JGS2427" s="111"/>
      <c r="JGT2427" s="111"/>
      <c r="JGU2427" s="111"/>
      <c r="JGV2427" s="111"/>
      <c r="JGW2427" s="111"/>
      <c r="JGX2427" s="111"/>
      <c r="JGY2427" s="111"/>
      <c r="JGZ2427" s="111"/>
      <c r="JHA2427" s="111"/>
      <c r="JHB2427" s="111"/>
      <c r="JHC2427" s="111"/>
      <c r="JHD2427" s="111"/>
      <c r="JHE2427" s="111"/>
      <c r="JHF2427" s="111"/>
      <c r="JHG2427" s="111"/>
      <c r="JHH2427" s="111"/>
      <c r="JHI2427" s="111"/>
      <c r="JHJ2427" s="111"/>
      <c r="JHK2427" s="111"/>
      <c r="JHL2427" s="111"/>
      <c r="JHM2427" s="111"/>
      <c r="JHN2427" s="111"/>
      <c r="JHO2427" s="111"/>
      <c r="JHP2427" s="111"/>
      <c r="JHQ2427" s="111"/>
      <c r="JHR2427" s="111"/>
      <c r="JHS2427" s="111"/>
      <c r="JHT2427" s="111"/>
      <c r="JHU2427" s="111"/>
      <c r="JHV2427" s="111"/>
      <c r="JHW2427" s="111"/>
      <c r="JHX2427" s="111"/>
      <c r="JHY2427" s="111"/>
      <c r="JHZ2427" s="111"/>
      <c r="JIA2427" s="111"/>
      <c r="JIB2427" s="111"/>
      <c r="JIC2427" s="111"/>
      <c r="JID2427" s="111"/>
      <c r="JIE2427" s="111"/>
      <c r="JIF2427" s="111"/>
      <c r="JIG2427" s="111"/>
      <c r="JIH2427" s="111"/>
      <c r="JII2427" s="111"/>
      <c r="JIJ2427" s="111"/>
      <c r="JIK2427" s="111"/>
      <c r="JIL2427" s="111"/>
      <c r="JIM2427" s="111"/>
      <c r="JIN2427" s="111"/>
      <c r="JIO2427" s="111"/>
      <c r="JIP2427" s="111"/>
      <c r="JIQ2427" s="111"/>
      <c r="JIR2427" s="111"/>
      <c r="JIS2427" s="111"/>
      <c r="JIT2427" s="111"/>
      <c r="JIU2427" s="111"/>
      <c r="JIV2427" s="111"/>
      <c r="JIW2427" s="111"/>
      <c r="JIX2427" s="111"/>
      <c r="JIY2427" s="111"/>
      <c r="JIZ2427" s="111"/>
      <c r="JJA2427" s="111"/>
      <c r="JJB2427" s="111"/>
      <c r="JJC2427" s="111"/>
      <c r="JJD2427" s="111"/>
      <c r="JJE2427" s="111"/>
      <c r="JJF2427" s="111"/>
      <c r="JJG2427" s="111"/>
      <c r="JJH2427" s="111"/>
      <c r="JJI2427" s="111"/>
      <c r="JJJ2427" s="111"/>
      <c r="JJK2427" s="111"/>
      <c r="JJL2427" s="111"/>
      <c r="JJM2427" s="111"/>
      <c r="JJN2427" s="111"/>
      <c r="JJO2427" s="111"/>
      <c r="JJP2427" s="111"/>
      <c r="JJQ2427" s="111"/>
      <c r="JJR2427" s="111"/>
      <c r="JJS2427" s="111"/>
      <c r="JJT2427" s="111"/>
      <c r="JJU2427" s="111"/>
      <c r="JJV2427" s="111"/>
      <c r="JJW2427" s="111"/>
      <c r="JJX2427" s="111"/>
      <c r="JJY2427" s="111"/>
      <c r="JJZ2427" s="111"/>
      <c r="JKA2427" s="111"/>
      <c r="JKB2427" s="111"/>
      <c r="JKC2427" s="111"/>
      <c r="JKD2427" s="111"/>
      <c r="JKE2427" s="111"/>
      <c r="JKF2427" s="111"/>
      <c r="JKG2427" s="111"/>
      <c r="JKH2427" s="111"/>
      <c r="JKI2427" s="111"/>
      <c r="JKJ2427" s="111"/>
      <c r="JKK2427" s="111"/>
      <c r="JKL2427" s="111"/>
      <c r="JKM2427" s="111"/>
      <c r="JKN2427" s="111"/>
      <c r="JKO2427" s="111"/>
      <c r="JKP2427" s="111"/>
      <c r="JKQ2427" s="111"/>
      <c r="JKR2427" s="111"/>
      <c r="JKS2427" s="111"/>
      <c r="JKT2427" s="111"/>
      <c r="JKU2427" s="111"/>
      <c r="JKV2427" s="111"/>
      <c r="JKW2427" s="111"/>
      <c r="JKX2427" s="111"/>
      <c r="JKY2427" s="111"/>
      <c r="JKZ2427" s="111"/>
      <c r="JLA2427" s="111"/>
      <c r="JLB2427" s="111"/>
      <c r="JLC2427" s="111"/>
      <c r="JLD2427" s="111"/>
      <c r="JLE2427" s="111"/>
      <c r="JLF2427" s="111"/>
      <c r="JLG2427" s="111"/>
      <c r="JLH2427" s="111"/>
      <c r="JLI2427" s="111"/>
      <c r="JLJ2427" s="111"/>
      <c r="JLK2427" s="111"/>
      <c r="JLL2427" s="111"/>
      <c r="JLM2427" s="111"/>
      <c r="JLN2427" s="111"/>
      <c r="JLO2427" s="111"/>
      <c r="JLP2427" s="111"/>
      <c r="JLQ2427" s="111"/>
      <c r="JLR2427" s="111"/>
      <c r="JLS2427" s="111"/>
      <c r="JLT2427" s="111"/>
      <c r="JLU2427" s="111"/>
      <c r="JLV2427" s="111"/>
      <c r="JLW2427" s="111"/>
      <c r="JLX2427" s="111"/>
      <c r="JLY2427" s="111"/>
      <c r="JLZ2427" s="111"/>
      <c r="JMA2427" s="111"/>
      <c r="JMB2427" s="111"/>
      <c r="JMC2427" s="111"/>
      <c r="JMD2427" s="111"/>
      <c r="JME2427" s="111"/>
      <c r="JMF2427" s="111"/>
      <c r="JMG2427" s="111"/>
      <c r="JMH2427" s="111"/>
      <c r="JMI2427" s="111"/>
      <c r="JMJ2427" s="111"/>
      <c r="JMK2427" s="111"/>
      <c r="JML2427" s="111"/>
      <c r="JMM2427" s="111"/>
      <c r="JMN2427" s="111"/>
      <c r="JMO2427" s="111"/>
      <c r="JMP2427" s="111"/>
      <c r="JMQ2427" s="111"/>
      <c r="JMR2427" s="111"/>
      <c r="JMS2427" s="111"/>
      <c r="JMT2427" s="111"/>
      <c r="JMU2427" s="111"/>
      <c r="JMV2427" s="111"/>
      <c r="JMW2427" s="111"/>
      <c r="JMX2427" s="111"/>
      <c r="JMY2427" s="111"/>
      <c r="JMZ2427" s="111"/>
      <c r="JNA2427" s="111"/>
      <c r="JNB2427" s="111"/>
      <c r="JNC2427" s="111"/>
      <c r="JND2427" s="111"/>
      <c r="JNE2427" s="111"/>
      <c r="JNF2427" s="111"/>
      <c r="JNG2427" s="111"/>
      <c r="JNH2427" s="111"/>
      <c r="JNI2427" s="111"/>
      <c r="JNJ2427" s="111"/>
      <c r="JNK2427" s="111"/>
      <c r="JNL2427" s="111"/>
      <c r="JNM2427" s="111"/>
      <c r="JNN2427" s="111"/>
      <c r="JNO2427" s="111"/>
      <c r="JNP2427" s="111"/>
      <c r="JNQ2427" s="111"/>
      <c r="JNR2427" s="111"/>
      <c r="JNS2427" s="111"/>
      <c r="JNT2427" s="111"/>
      <c r="JNU2427" s="111"/>
      <c r="JNV2427" s="111"/>
      <c r="JNW2427" s="111"/>
      <c r="JNX2427" s="111"/>
      <c r="JNY2427" s="111"/>
      <c r="JNZ2427" s="111"/>
      <c r="JOA2427" s="111"/>
      <c r="JOB2427" s="111"/>
      <c r="JOC2427" s="111"/>
      <c r="JOD2427" s="111"/>
      <c r="JOE2427" s="111"/>
      <c r="JOF2427" s="111"/>
      <c r="JOG2427" s="111"/>
      <c r="JOH2427" s="111"/>
      <c r="JOI2427" s="111"/>
      <c r="JOJ2427" s="111"/>
      <c r="JOK2427" s="111"/>
      <c r="JOL2427" s="111"/>
      <c r="JOM2427" s="111"/>
      <c r="JON2427" s="111"/>
      <c r="JOO2427" s="111"/>
      <c r="JOP2427" s="111"/>
      <c r="JOQ2427" s="111"/>
      <c r="JOR2427" s="111"/>
      <c r="JOS2427" s="111"/>
      <c r="JOT2427" s="111"/>
      <c r="JOU2427" s="111"/>
      <c r="JOV2427" s="111"/>
      <c r="JOW2427" s="111"/>
      <c r="JOX2427" s="111"/>
      <c r="JOY2427" s="111"/>
      <c r="JOZ2427" s="111"/>
      <c r="JPA2427" s="111"/>
      <c r="JPB2427" s="111"/>
      <c r="JPC2427" s="111"/>
      <c r="JPD2427" s="111"/>
      <c r="JPE2427" s="111"/>
      <c r="JPF2427" s="111"/>
      <c r="JPG2427" s="111"/>
      <c r="JPH2427" s="111"/>
      <c r="JPI2427" s="111"/>
      <c r="JPJ2427" s="111"/>
      <c r="JPK2427" s="111"/>
      <c r="JPL2427" s="111"/>
      <c r="JPM2427" s="111"/>
      <c r="JPN2427" s="111"/>
      <c r="JPO2427" s="111"/>
      <c r="JPP2427" s="111"/>
      <c r="JPQ2427" s="111"/>
      <c r="JPR2427" s="111"/>
      <c r="JPS2427" s="111"/>
      <c r="JPT2427" s="111"/>
      <c r="JPU2427" s="111"/>
      <c r="JPV2427" s="111"/>
      <c r="JPW2427" s="111"/>
      <c r="JPX2427" s="111"/>
      <c r="JPY2427" s="111"/>
      <c r="JPZ2427" s="111"/>
      <c r="JQA2427" s="111"/>
      <c r="JQB2427" s="111"/>
      <c r="JQC2427" s="111"/>
      <c r="JQD2427" s="111"/>
      <c r="JQE2427" s="111"/>
      <c r="JQF2427" s="111"/>
      <c r="JQG2427" s="111"/>
      <c r="JQH2427" s="111"/>
      <c r="JQI2427" s="111"/>
      <c r="JQJ2427" s="111"/>
      <c r="JQK2427" s="111"/>
      <c r="JQL2427" s="111"/>
      <c r="JQM2427" s="111"/>
      <c r="JQN2427" s="111"/>
      <c r="JQO2427" s="111"/>
      <c r="JQP2427" s="111"/>
      <c r="JQQ2427" s="111"/>
      <c r="JQR2427" s="111"/>
      <c r="JQS2427" s="111"/>
      <c r="JQT2427" s="111"/>
      <c r="JQU2427" s="111"/>
      <c r="JQV2427" s="111"/>
      <c r="JQW2427" s="111"/>
      <c r="JQX2427" s="111"/>
      <c r="JQY2427" s="111"/>
      <c r="JQZ2427" s="111"/>
      <c r="JRA2427" s="111"/>
      <c r="JRB2427" s="111"/>
      <c r="JRC2427" s="111"/>
      <c r="JRD2427" s="111"/>
      <c r="JRE2427" s="111"/>
      <c r="JRF2427" s="111"/>
      <c r="JRG2427" s="111"/>
      <c r="JRH2427" s="111"/>
      <c r="JRI2427" s="111"/>
      <c r="JRJ2427" s="111"/>
      <c r="JRK2427" s="111"/>
      <c r="JRL2427" s="111"/>
      <c r="JRM2427" s="111"/>
      <c r="JRN2427" s="111"/>
      <c r="JRO2427" s="111"/>
      <c r="JRP2427" s="111"/>
      <c r="JRQ2427" s="111"/>
      <c r="JRR2427" s="111"/>
      <c r="JRS2427" s="111"/>
      <c r="JRT2427" s="111"/>
      <c r="JRU2427" s="111"/>
      <c r="JRV2427" s="111"/>
      <c r="JRW2427" s="111"/>
      <c r="JRX2427" s="111"/>
      <c r="JRY2427" s="111"/>
      <c r="JRZ2427" s="111"/>
      <c r="JSA2427" s="111"/>
      <c r="JSB2427" s="111"/>
      <c r="JSC2427" s="111"/>
      <c r="JSD2427" s="111"/>
      <c r="JSE2427" s="111"/>
      <c r="JSF2427" s="111"/>
      <c r="JSG2427" s="111"/>
      <c r="JSH2427" s="111"/>
      <c r="JSI2427" s="111"/>
      <c r="JSJ2427" s="111"/>
      <c r="JSK2427" s="111"/>
      <c r="JSL2427" s="111"/>
      <c r="JSM2427" s="111"/>
      <c r="JSN2427" s="111"/>
      <c r="JSO2427" s="111"/>
      <c r="JSP2427" s="111"/>
      <c r="JSQ2427" s="111"/>
      <c r="JSR2427" s="111"/>
      <c r="JSS2427" s="111"/>
      <c r="JST2427" s="111"/>
      <c r="JSU2427" s="111"/>
      <c r="JSV2427" s="111"/>
      <c r="JSW2427" s="111"/>
      <c r="JSX2427" s="111"/>
      <c r="JSY2427" s="111"/>
      <c r="JSZ2427" s="111"/>
      <c r="JTA2427" s="111"/>
      <c r="JTB2427" s="111"/>
      <c r="JTC2427" s="111"/>
      <c r="JTD2427" s="111"/>
      <c r="JTE2427" s="111"/>
      <c r="JTF2427" s="111"/>
      <c r="JTG2427" s="111"/>
      <c r="JTH2427" s="111"/>
      <c r="JTI2427" s="111"/>
      <c r="JTJ2427" s="111"/>
      <c r="JTK2427" s="111"/>
      <c r="JTL2427" s="111"/>
      <c r="JTM2427" s="111"/>
      <c r="JTN2427" s="111"/>
      <c r="JTO2427" s="111"/>
      <c r="JTP2427" s="111"/>
      <c r="JTQ2427" s="111"/>
      <c r="JTR2427" s="111"/>
      <c r="JTS2427" s="111"/>
      <c r="JTT2427" s="111"/>
      <c r="JTU2427" s="111"/>
      <c r="JTV2427" s="111"/>
      <c r="JTW2427" s="111"/>
      <c r="JTX2427" s="111"/>
      <c r="JTY2427" s="111"/>
      <c r="JTZ2427" s="111"/>
      <c r="JUA2427" s="111"/>
      <c r="JUB2427" s="111"/>
      <c r="JUC2427" s="111"/>
      <c r="JUD2427" s="111"/>
      <c r="JUE2427" s="111"/>
      <c r="JUF2427" s="111"/>
      <c r="JUG2427" s="111"/>
      <c r="JUH2427" s="111"/>
      <c r="JUI2427" s="111"/>
      <c r="JUJ2427" s="111"/>
      <c r="JUK2427" s="111"/>
      <c r="JUL2427" s="111"/>
      <c r="JUM2427" s="111"/>
      <c r="JUN2427" s="111"/>
      <c r="JUO2427" s="111"/>
      <c r="JUP2427" s="111"/>
      <c r="JUQ2427" s="111"/>
      <c r="JUR2427" s="111"/>
      <c r="JUS2427" s="111"/>
      <c r="JUT2427" s="111"/>
      <c r="JUU2427" s="111"/>
      <c r="JUV2427" s="111"/>
      <c r="JUW2427" s="111"/>
      <c r="JUX2427" s="111"/>
      <c r="JUY2427" s="111"/>
      <c r="JUZ2427" s="111"/>
      <c r="JVA2427" s="111"/>
      <c r="JVB2427" s="111"/>
      <c r="JVC2427" s="111"/>
      <c r="JVD2427" s="111"/>
      <c r="JVE2427" s="111"/>
      <c r="JVF2427" s="111"/>
      <c r="JVG2427" s="111"/>
      <c r="JVH2427" s="111"/>
      <c r="JVI2427" s="111"/>
      <c r="JVJ2427" s="111"/>
      <c r="JVK2427" s="111"/>
      <c r="JVL2427" s="111"/>
      <c r="JVM2427" s="111"/>
      <c r="JVN2427" s="111"/>
      <c r="JVO2427" s="111"/>
      <c r="JVP2427" s="111"/>
      <c r="JVQ2427" s="111"/>
      <c r="JVR2427" s="111"/>
      <c r="JVS2427" s="111"/>
      <c r="JVT2427" s="111"/>
      <c r="JVU2427" s="111"/>
      <c r="JVV2427" s="111"/>
      <c r="JVW2427" s="111"/>
      <c r="JVX2427" s="111"/>
      <c r="JVY2427" s="111"/>
      <c r="JVZ2427" s="111"/>
      <c r="JWA2427" s="111"/>
      <c r="JWB2427" s="111"/>
      <c r="JWC2427" s="111"/>
      <c r="JWD2427" s="111"/>
      <c r="JWE2427" s="111"/>
      <c r="JWF2427" s="111"/>
      <c r="JWG2427" s="111"/>
      <c r="JWH2427" s="111"/>
      <c r="JWI2427" s="111"/>
      <c r="JWJ2427" s="111"/>
      <c r="JWK2427" s="111"/>
      <c r="JWL2427" s="111"/>
      <c r="JWM2427" s="111"/>
      <c r="JWN2427" s="111"/>
      <c r="JWO2427" s="111"/>
      <c r="JWP2427" s="111"/>
      <c r="JWQ2427" s="111"/>
      <c r="JWR2427" s="111"/>
      <c r="JWS2427" s="111"/>
      <c r="JWT2427" s="111"/>
      <c r="JWU2427" s="111"/>
      <c r="JWV2427" s="111"/>
      <c r="JWW2427" s="111"/>
      <c r="JWX2427" s="111"/>
      <c r="JWY2427" s="111"/>
      <c r="JWZ2427" s="111"/>
      <c r="JXA2427" s="111"/>
      <c r="JXB2427" s="111"/>
      <c r="JXC2427" s="111"/>
      <c r="JXD2427" s="111"/>
      <c r="JXE2427" s="111"/>
      <c r="JXF2427" s="111"/>
      <c r="JXG2427" s="111"/>
      <c r="JXH2427" s="111"/>
      <c r="JXI2427" s="111"/>
      <c r="JXJ2427" s="111"/>
      <c r="JXK2427" s="111"/>
      <c r="JXL2427" s="111"/>
      <c r="JXM2427" s="111"/>
      <c r="JXN2427" s="111"/>
      <c r="JXO2427" s="111"/>
      <c r="JXP2427" s="111"/>
      <c r="JXQ2427" s="111"/>
      <c r="JXR2427" s="111"/>
      <c r="JXS2427" s="111"/>
      <c r="JXT2427" s="111"/>
      <c r="JXU2427" s="111"/>
      <c r="JXV2427" s="111"/>
      <c r="JXW2427" s="111"/>
      <c r="JXX2427" s="111"/>
      <c r="JXY2427" s="111"/>
      <c r="JXZ2427" s="111"/>
      <c r="JYA2427" s="111"/>
      <c r="JYB2427" s="111"/>
      <c r="JYC2427" s="111"/>
      <c r="JYD2427" s="111"/>
      <c r="JYE2427" s="111"/>
      <c r="JYF2427" s="111"/>
      <c r="JYG2427" s="111"/>
      <c r="JYH2427" s="111"/>
      <c r="JYI2427" s="111"/>
      <c r="JYJ2427" s="111"/>
      <c r="JYK2427" s="111"/>
      <c r="JYL2427" s="111"/>
      <c r="JYM2427" s="111"/>
      <c r="JYN2427" s="111"/>
      <c r="JYO2427" s="111"/>
      <c r="JYP2427" s="111"/>
      <c r="JYQ2427" s="111"/>
      <c r="JYR2427" s="111"/>
      <c r="JYS2427" s="111"/>
      <c r="JYT2427" s="111"/>
      <c r="JYU2427" s="111"/>
      <c r="JYV2427" s="111"/>
      <c r="JYW2427" s="111"/>
      <c r="JYX2427" s="111"/>
      <c r="JYY2427" s="111"/>
      <c r="JYZ2427" s="111"/>
      <c r="JZA2427" s="111"/>
      <c r="JZB2427" s="111"/>
      <c r="JZC2427" s="111"/>
      <c r="JZD2427" s="111"/>
      <c r="JZE2427" s="111"/>
      <c r="JZF2427" s="111"/>
      <c r="JZG2427" s="111"/>
      <c r="JZH2427" s="111"/>
      <c r="JZI2427" s="111"/>
      <c r="JZJ2427" s="111"/>
      <c r="JZK2427" s="111"/>
      <c r="JZL2427" s="111"/>
      <c r="JZM2427" s="111"/>
      <c r="JZN2427" s="111"/>
      <c r="JZO2427" s="111"/>
      <c r="JZP2427" s="111"/>
      <c r="JZQ2427" s="111"/>
      <c r="JZR2427" s="111"/>
      <c r="JZS2427" s="111"/>
      <c r="JZT2427" s="111"/>
      <c r="JZU2427" s="111"/>
      <c r="JZV2427" s="111"/>
      <c r="JZW2427" s="111"/>
      <c r="JZX2427" s="111"/>
      <c r="JZY2427" s="111"/>
      <c r="JZZ2427" s="111"/>
      <c r="KAA2427" s="111"/>
      <c r="KAB2427" s="111"/>
      <c r="KAC2427" s="111"/>
      <c r="KAD2427" s="111"/>
      <c r="KAE2427" s="111"/>
      <c r="KAF2427" s="111"/>
      <c r="KAG2427" s="111"/>
      <c r="KAH2427" s="111"/>
      <c r="KAI2427" s="111"/>
      <c r="KAJ2427" s="111"/>
      <c r="KAK2427" s="111"/>
      <c r="KAL2427" s="111"/>
      <c r="KAM2427" s="111"/>
      <c r="KAN2427" s="111"/>
      <c r="KAO2427" s="111"/>
      <c r="KAP2427" s="111"/>
      <c r="KAQ2427" s="111"/>
      <c r="KAR2427" s="111"/>
      <c r="KAS2427" s="111"/>
      <c r="KAT2427" s="111"/>
      <c r="KAU2427" s="111"/>
      <c r="KAV2427" s="111"/>
      <c r="KAW2427" s="111"/>
      <c r="KAX2427" s="111"/>
      <c r="KAY2427" s="111"/>
      <c r="KAZ2427" s="111"/>
      <c r="KBA2427" s="111"/>
      <c r="KBB2427" s="111"/>
      <c r="KBC2427" s="111"/>
      <c r="KBD2427" s="111"/>
      <c r="KBE2427" s="111"/>
      <c r="KBF2427" s="111"/>
      <c r="KBG2427" s="111"/>
      <c r="KBH2427" s="111"/>
      <c r="KBI2427" s="111"/>
      <c r="KBJ2427" s="111"/>
      <c r="KBK2427" s="111"/>
      <c r="KBL2427" s="111"/>
      <c r="KBM2427" s="111"/>
      <c r="KBN2427" s="111"/>
      <c r="KBO2427" s="111"/>
      <c r="KBP2427" s="111"/>
      <c r="KBQ2427" s="111"/>
      <c r="KBR2427" s="111"/>
      <c r="KBS2427" s="111"/>
      <c r="KBT2427" s="111"/>
      <c r="KBU2427" s="111"/>
      <c r="KBV2427" s="111"/>
      <c r="KBW2427" s="111"/>
      <c r="KBX2427" s="111"/>
      <c r="KBY2427" s="111"/>
      <c r="KBZ2427" s="111"/>
      <c r="KCA2427" s="111"/>
      <c r="KCB2427" s="111"/>
      <c r="KCC2427" s="111"/>
      <c r="KCD2427" s="111"/>
      <c r="KCE2427" s="111"/>
      <c r="KCF2427" s="111"/>
      <c r="KCG2427" s="111"/>
      <c r="KCH2427" s="111"/>
      <c r="KCI2427" s="111"/>
      <c r="KCJ2427" s="111"/>
      <c r="KCK2427" s="111"/>
      <c r="KCL2427" s="111"/>
      <c r="KCM2427" s="111"/>
      <c r="KCN2427" s="111"/>
      <c r="KCO2427" s="111"/>
      <c r="KCP2427" s="111"/>
      <c r="KCQ2427" s="111"/>
      <c r="KCR2427" s="111"/>
      <c r="KCS2427" s="111"/>
      <c r="KCT2427" s="111"/>
      <c r="KCU2427" s="111"/>
      <c r="KCV2427" s="111"/>
      <c r="KCW2427" s="111"/>
      <c r="KCX2427" s="111"/>
      <c r="KCY2427" s="111"/>
      <c r="KCZ2427" s="111"/>
      <c r="KDA2427" s="111"/>
      <c r="KDB2427" s="111"/>
      <c r="KDC2427" s="111"/>
      <c r="KDD2427" s="111"/>
      <c r="KDE2427" s="111"/>
      <c r="KDF2427" s="111"/>
      <c r="KDG2427" s="111"/>
      <c r="KDH2427" s="111"/>
      <c r="KDI2427" s="111"/>
      <c r="KDJ2427" s="111"/>
      <c r="KDK2427" s="111"/>
      <c r="KDL2427" s="111"/>
      <c r="KDM2427" s="111"/>
      <c r="KDN2427" s="111"/>
      <c r="KDO2427" s="111"/>
      <c r="KDP2427" s="111"/>
      <c r="KDQ2427" s="111"/>
      <c r="KDR2427" s="111"/>
      <c r="KDS2427" s="111"/>
      <c r="KDT2427" s="111"/>
      <c r="KDU2427" s="111"/>
      <c r="KDV2427" s="111"/>
      <c r="KDW2427" s="111"/>
      <c r="KDX2427" s="111"/>
      <c r="KDY2427" s="111"/>
      <c r="KDZ2427" s="111"/>
      <c r="KEA2427" s="111"/>
      <c r="KEB2427" s="111"/>
      <c r="KEC2427" s="111"/>
      <c r="KED2427" s="111"/>
      <c r="KEE2427" s="111"/>
      <c r="KEF2427" s="111"/>
      <c r="KEG2427" s="111"/>
      <c r="KEH2427" s="111"/>
      <c r="KEI2427" s="111"/>
      <c r="KEJ2427" s="111"/>
      <c r="KEK2427" s="111"/>
      <c r="KEL2427" s="111"/>
      <c r="KEM2427" s="111"/>
      <c r="KEN2427" s="111"/>
      <c r="KEO2427" s="111"/>
      <c r="KEP2427" s="111"/>
      <c r="KEQ2427" s="111"/>
      <c r="KER2427" s="111"/>
      <c r="KES2427" s="111"/>
      <c r="KET2427" s="111"/>
      <c r="KEU2427" s="111"/>
      <c r="KEV2427" s="111"/>
      <c r="KEW2427" s="111"/>
      <c r="KEX2427" s="111"/>
      <c r="KEY2427" s="111"/>
      <c r="KEZ2427" s="111"/>
      <c r="KFA2427" s="111"/>
      <c r="KFB2427" s="111"/>
      <c r="KFC2427" s="111"/>
      <c r="KFD2427" s="111"/>
      <c r="KFE2427" s="111"/>
      <c r="KFF2427" s="111"/>
      <c r="KFG2427" s="111"/>
      <c r="KFH2427" s="111"/>
      <c r="KFI2427" s="111"/>
      <c r="KFJ2427" s="111"/>
      <c r="KFK2427" s="111"/>
      <c r="KFL2427" s="111"/>
      <c r="KFM2427" s="111"/>
      <c r="KFN2427" s="111"/>
      <c r="KFO2427" s="111"/>
      <c r="KFP2427" s="111"/>
      <c r="KFQ2427" s="111"/>
      <c r="KFR2427" s="111"/>
      <c r="KFS2427" s="111"/>
      <c r="KFT2427" s="111"/>
      <c r="KFU2427" s="111"/>
      <c r="KFV2427" s="111"/>
      <c r="KFW2427" s="111"/>
      <c r="KFX2427" s="111"/>
      <c r="KFY2427" s="111"/>
      <c r="KFZ2427" s="111"/>
      <c r="KGA2427" s="111"/>
      <c r="KGB2427" s="111"/>
      <c r="KGC2427" s="111"/>
      <c r="KGD2427" s="111"/>
      <c r="KGE2427" s="111"/>
      <c r="KGF2427" s="111"/>
      <c r="KGG2427" s="111"/>
      <c r="KGH2427" s="111"/>
      <c r="KGI2427" s="111"/>
      <c r="KGJ2427" s="111"/>
      <c r="KGK2427" s="111"/>
      <c r="KGL2427" s="111"/>
      <c r="KGM2427" s="111"/>
      <c r="KGN2427" s="111"/>
      <c r="KGO2427" s="111"/>
      <c r="KGP2427" s="111"/>
      <c r="KGQ2427" s="111"/>
      <c r="KGR2427" s="111"/>
      <c r="KGS2427" s="111"/>
      <c r="KGT2427" s="111"/>
      <c r="KGU2427" s="111"/>
      <c r="KGV2427" s="111"/>
      <c r="KGW2427" s="111"/>
      <c r="KGX2427" s="111"/>
      <c r="KGY2427" s="111"/>
      <c r="KGZ2427" s="111"/>
      <c r="KHA2427" s="111"/>
      <c r="KHB2427" s="111"/>
      <c r="KHC2427" s="111"/>
      <c r="KHD2427" s="111"/>
      <c r="KHE2427" s="111"/>
      <c r="KHF2427" s="111"/>
      <c r="KHG2427" s="111"/>
      <c r="KHH2427" s="111"/>
      <c r="KHI2427" s="111"/>
      <c r="KHJ2427" s="111"/>
      <c r="KHK2427" s="111"/>
      <c r="KHL2427" s="111"/>
      <c r="KHM2427" s="111"/>
      <c r="KHN2427" s="111"/>
      <c r="KHO2427" s="111"/>
      <c r="KHP2427" s="111"/>
      <c r="KHQ2427" s="111"/>
      <c r="KHR2427" s="111"/>
      <c r="KHS2427" s="111"/>
      <c r="KHT2427" s="111"/>
      <c r="KHU2427" s="111"/>
      <c r="KHV2427" s="111"/>
      <c r="KHW2427" s="111"/>
      <c r="KHX2427" s="111"/>
      <c r="KHY2427" s="111"/>
      <c r="KHZ2427" s="111"/>
      <c r="KIA2427" s="111"/>
      <c r="KIB2427" s="111"/>
      <c r="KIC2427" s="111"/>
      <c r="KID2427" s="111"/>
      <c r="KIE2427" s="111"/>
      <c r="KIF2427" s="111"/>
      <c r="KIG2427" s="111"/>
      <c r="KIH2427" s="111"/>
      <c r="KII2427" s="111"/>
      <c r="KIJ2427" s="111"/>
      <c r="KIK2427" s="111"/>
      <c r="KIL2427" s="111"/>
      <c r="KIM2427" s="111"/>
      <c r="KIN2427" s="111"/>
      <c r="KIO2427" s="111"/>
      <c r="KIP2427" s="111"/>
      <c r="KIQ2427" s="111"/>
      <c r="KIR2427" s="111"/>
      <c r="KIS2427" s="111"/>
      <c r="KIT2427" s="111"/>
      <c r="KIU2427" s="111"/>
      <c r="KIV2427" s="111"/>
      <c r="KIW2427" s="111"/>
      <c r="KIX2427" s="111"/>
      <c r="KIY2427" s="111"/>
      <c r="KIZ2427" s="111"/>
      <c r="KJA2427" s="111"/>
      <c r="KJB2427" s="111"/>
      <c r="KJC2427" s="111"/>
      <c r="KJD2427" s="111"/>
      <c r="KJE2427" s="111"/>
      <c r="KJF2427" s="111"/>
      <c r="KJG2427" s="111"/>
      <c r="KJH2427" s="111"/>
      <c r="KJI2427" s="111"/>
      <c r="KJJ2427" s="111"/>
      <c r="KJK2427" s="111"/>
      <c r="KJL2427" s="111"/>
      <c r="KJM2427" s="111"/>
      <c r="KJN2427" s="111"/>
      <c r="KJO2427" s="111"/>
      <c r="KJP2427" s="111"/>
      <c r="KJQ2427" s="111"/>
      <c r="KJR2427" s="111"/>
      <c r="KJS2427" s="111"/>
      <c r="KJT2427" s="111"/>
      <c r="KJU2427" s="111"/>
      <c r="KJV2427" s="111"/>
      <c r="KJW2427" s="111"/>
      <c r="KJX2427" s="111"/>
      <c r="KJY2427" s="111"/>
      <c r="KJZ2427" s="111"/>
      <c r="KKA2427" s="111"/>
      <c r="KKB2427" s="111"/>
      <c r="KKC2427" s="111"/>
      <c r="KKD2427" s="111"/>
      <c r="KKE2427" s="111"/>
      <c r="KKF2427" s="111"/>
      <c r="KKG2427" s="111"/>
      <c r="KKH2427" s="111"/>
      <c r="KKI2427" s="111"/>
      <c r="KKJ2427" s="111"/>
      <c r="KKK2427" s="111"/>
      <c r="KKL2427" s="111"/>
      <c r="KKM2427" s="111"/>
      <c r="KKN2427" s="111"/>
      <c r="KKO2427" s="111"/>
      <c r="KKP2427" s="111"/>
      <c r="KKQ2427" s="111"/>
      <c r="KKR2427" s="111"/>
      <c r="KKS2427" s="111"/>
      <c r="KKT2427" s="111"/>
      <c r="KKU2427" s="111"/>
      <c r="KKV2427" s="111"/>
      <c r="KKW2427" s="111"/>
      <c r="KKX2427" s="111"/>
      <c r="KKY2427" s="111"/>
      <c r="KKZ2427" s="111"/>
      <c r="KLA2427" s="111"/>
      <c r="KLB2427" s="111"/>
      <c r="KLC2427" s="111"/>
      <c r="KLD2427" s="111"/>
      <c r="KLE2427" s="111"/>
      <c r="KLF2427" s="111"/>
      <c r="KLG2427" s="111"/>
      <c r="KLH2427" s="111"/>
      <c r="KLI2427" s="111"/>
      <c r="KLJ2427" s="111"/>
      <c r="KLK2427" s="111"/>
      <c r="KLL2427" s="111"/>
      <c r="KLM2427" s="111"/>
      <c r="KLN2427" s="111"/>
      <c r="KLO2427" s="111"/>
      <c r="KLP2427" s="111"/>
      <c r="KLQ2427" s="111"/>
      <c r="KLR2427" s="111"/>
      <c r="KLS2427" s="111"/>
      <c r="KLT2427" s="111"/>
      <c r="KLU2427" s="111"/>
      <c r="KLV2427" s="111"/>
      <c r="KLW2427" s="111"/>
      <c r="KLX2427" s="111"/>
      <c r="KLY2427" s="111"/>
      <c r="KLZ2427" s="111"/>
      <c r="KMA2427" s="111"/>
      <c r="KMB2427" s="111"/>
      <c r="KMC2427" s="111"/>
      <c r="KMD2427" s="111"/>
      <c r="KME2427" s="111"/>
      <c r="KMF2427" s="111"/>
      <c r="KMG2427" s="111"/>
      <c r="KMH2427" s="111"/>
      <c r="KMI2427" s="111"/>
      <c r="KMJ2427" s="111"/>
      <c r="KMK2427" s="111"/>
      <c r="KML2427" s="111"/>
      <c r="KMM2427" s="111"/>
      <c r="KMN2427" s="111"/>
      <c r="KMO2427" s="111"/>
      <c r="KMP2427" s="111"/>
      <c r="KMQ2427" s="111"/>
      <c r="KMR2427" s="111"/>
      <c r="KMS2427" s="111"/>
      <c r="KMT2427" s="111"/>
      <c r="KMU2427" s="111"/>
      <c r="KMV2427" s="111"/>
      <c r="KMW2427" s="111"/>
      <c r="KMX2427" s="111"/>
      <c r="KMY2427" s="111"/>
      <c r="KMZ2427" s="111"/>
      <c r="KNA2427" s="111"/>
      <c r="KNB2427" s="111"/>
      <c r="KNC2427" s="111"/>
      <c r="KND2427" s="111"/>
      <c r="KNE2427" s="111"/>
      <c r="KNF2427" s="111"/>
      <c r="KNG2427" s="111"/>
      <c r="KNH2427" s="111"/>
      <c r="KNI2427" s="111"/>
      <c r="KNJ2427" s="111"/>
      <c r="KNK2427" s="111"/>
      <c r="KNL2427" s="111"/>
      <c r="KNM2427" s="111"/>
      <c r="KNN2427" s="111"/>
      <c r="KNO2427" s="111"/>
      <c r="KNP2427" s="111"/>
      <c r="KNQ2427" s="111"/>
      <c r="KNR2427" s="111"/>
      <c r="KNS2427" s="111"/>
      <c r="KNT2427" s="111"/>
      <c r="KNU2427" s="111"/>
      <c r="KNV2427" s="111"/>
      <c r="KNW2427" s="111"/>
      <c r="KNX2427" s="111"/>
      <c r="KNY2427" s="111"/>
      <c r="KNZ2427" s="111"/>
      <c r="KOA2427" s="111"/>
      <c r="KOB2427" s="111"/>
      <c r="KOC2427" s="111"/>
      <c r="KOD2427" s="111"/>
      <c r="KOE2427" s="111"/>
      <c r="KOF2427" s="111"/>
      <c r="KOG2427" s="111"/>
      <c r="KOH2427" s="111"/>
      <c r="KOI2427" s="111"/>
      <c r="KOJ2427" s="111"/>
      <c r="KOK2427" s="111"/>
      <c r="KOL2427" s="111"/>
      <c r="KOM2427" s="111"/>
      <c r="KON2427" s="111"/>
      <c r="KOO2427" s="111"/>
      <c r="KOP2427" s="111"/>
      <c r="KOQ2427" s="111"/>
      <c r="KOR2427" s="111"/>
      <c r="KOS2427" s="111"/>
      <c r="KOT2427" s="111"/>
      <c r="KOU2427" s="111"/>
      <c r="KOV2427" s="111"/>
      <c r="KOW2427" s="111"/>
      <c r="KOX2427" s="111"/>
      <c r="KOY2427" s="111"/>
      <c r="KOZ2427" s="111"/>
      <c r="KPA2427" s="111"/>
      <c r="KPB2427" s="111"/>
      <c r="KPC2427" s="111"/>
      <c r="KPD2427" s="111"/>
      <c r="KPE2427" s="111"/>
      <c r="KPF2427" s="111"/>
      <c r="KPG2427" s="111"/>
      <c r="KPH2427" s="111"/>
      <c r="KPI2427" s="111"/>
      <c r="KPJ2427" s="111"/>
      <c r="KPK2427" s="111"/>
      <c r="KPL2427" s="111"/>
      <c r="KPM2427" s="111"/>
      <c r="KPN2427" s="111"/>
      <c r="KPO2427" s="111"/>
      <c r="KPP2427" s="111"/>
      <c r="KPQ2427" s="111"/>
      <c r="KPR2427" s="111"/>
      <c r="KPS2427" s="111"/>
      <c r="KPT2427" s="111"/>
      <c r="KPU2427" s="111"/>
      <c r="KPV2427" s="111"/>
      <c r="KPW2427" s="111"/>
      <c r="KPX2427" s="111"/>
      <c r="KPY2427" s="111"/>
      <c r="KPZ2427" s="111"/>
      <c r="KQA2427" s="111"/>
      <c r="KQB2427" s="111"/>
      <c r="KQC2427" s="111"/>
      <c r="KQD2427" s="111"/>
      <c r="KQE2427" s="111"/>
      <c r="KQF2427" s="111"/>
      <c r="KQG2427" s="111"/>
      <c r="KQH2427" s="111"/>
      <c r="KQI2427" s="111"/>
      <c r="KQJ2427" s="111"/>
      <c r="KQK2427" s="111"/>
      <c r="KQL2427" s="111"/>
      <c r="KQM2427" s="111"/>
      <c r="KQN2427" s="111"/>
      <c r="KQO2427" s="111"/>
      <c r="KQP2427" s="111"/>
      <c r="KQQ2427" s="111"/>
      <c r="KQR2427" s="111"/>
      <c r="KQS2427" s="111"/>
      <c r="KQT2427" s="111"/>
      <c r="KQU2427" s="111"/>
      <c r="KQV2427" s="111"/>
      <c r="KQW2427" s="111"/>
      <c r="KQX2427" s="111"/>
      <c r="KQY2427" s="111"/>
      <c r="KQZ2427" s="111"/>
      <c r="KRA2427" s="111"/>
      <c r="KRB2427" s="111"/>
      <c r="KRC2427" s="111"/>
      <c r="KRD2427" s="111"/>
      <c r="KRE2427" s="111"/>
      <c r="KRF2427" s="111"/>
      <c r="KRG2427" s="111"/>
      <c r="KRH2427" s="111"/>
      <c r="KRI2427" s="111"/>
      <c r="KRJ2427" s="111"/>
      <c r="KRK2427" s="111"/>
      <c r="KRL2427" s="111"/>
      <c r="KRM2427" s="111"/>
      <c r="KRN2427" s="111"/>
      <c r="KRO2427" s="111"/>
      <c r="KRP2427" s="111"/>
      <c r="KRQ2427" s="111"/>
      <c r="KRR2427" s="111"/>
      <c r="KRS2427" s="111"/>
      <c r="KRT2427" s="111"/>
      <c r="KRU2427" s="111"/>
      <c r="KRV2427" s="111"/>
      <c r="KRW2427" s="111"/>
      <c r="KRX2427" s="111"/>
      <c r="KRY2427" s="111"/>
      <c r="KRZ2427" s="111"/>
      <c r="KSA2427" s="111"/>
      <c r="KSB2427" s="111"/>
      <c r="KSC2427" s="111"/>
      <c r="KSD2427" s="111"/>
      <c r="KSE2427" s="111"/>
      <c r="KSF2427" s="111"/>
      <c r="KSG2427" s="111"/>
      <c r="KSH2427" s="111"/>
      <c r="KSI2427" s="111"/>
      <c r="KSJ2427" s="111"/>
      <c r="KSK2427" s="111"/>
      <c r="KSL2427" s="111"/>
      <c r="KSM2427" s="111"/>
      <c r="KSN2427" s="111"/>
      <c r="KSO2427" s="111"/>
      <c r="KSP2427" s="111"/>
      <c r="KSQ2427" s="111"/>
      <c r="KSR2427" s="111"/>
      <c r="KSS2427" s="111"/>
      <c r="KST2427" s="111"/>
      <c r="KSU2427" s="111"/>
      <c r="KSV2427" s="111"/>
      <c r="KSW2427" s="111"/>
      <c r="KSX2427" s="111"/>
      <c r="KSY2427" s="111"/>
      <c r="KSZ2427" s="111"/>
      <c r="KTA2427" s="111"/>
      <c r="KTB2427" s="111"/>
      <c r="KTC2427" s="111"/>
      <c r="KTD2427" s="111"/>
      <c r="KTE2427" s="111"/>
      <c r="KTF2427" s="111"/>
      <c r="KTG2427" s="111"/>
      <c r="KTH2427" s="111"/>
      <c r="KTI2427" s="111"/>
      <c r="KTJ2427" s="111"/>
      <c r="KTK2427" s="111"/>
      <c r="KTL2427" s="111"/>
      <c r="KTM2427" s="111"/>
      <c r="KTN2427" s="111"/>
      <c r="KTO2427" s="111"/>
      <c r="KTP2427" s="111"/>
      <c r="KTQ2427" s="111"/>
      <c r="KTR2427" s="111"/>
      <c r="KTS2427" s="111"/>
      <c r="KTT2427" s="111"/>
      <c r="KTU2427" s="111"/>
      <c r="KTV2427" s="111"/>
      <c r="KTW2427" s="111"/>
      <c r="KTX2427" s="111"/>
      <c r="KTY2427" s="111"/>
      <c r="KTZ2427" s="111"/>
      <c r="KUA2427" s="111"/>
      <c r="KUB2427" s="111"/>
      <c r="KUC2427" s="111"/>
      <c r="KUD2427" s="111"/>
      <c r="KUE2427" s="111"/>
      <c r="KUF2427" s="111"/>
      <c r="KUG2427" s="111"/>
      <c r="KUH2427" s="111"/>
      <c r="KUI2427" s="111"/>
      <c r="KUJ2427" s="111"/>
      <c r="KUK2427" s="111"/>
      <c r="KUL2427" s="111"/>
      <c r="KUM2427" s="111"/>
      <c r="KUN2427" s="111"/>
      <c r="KUO2427" s="111"/>
      <c r="KUP2427" s="111"/>
      <c r="KUQ2427" s="111"/>
      <c r="KUR2427" s="111"/>
      <c r="KUS2427" s="111"/>
      <c r="KUT2427" s="111"/>
      <c r="KUU2427" s="111"/>
      <c r="KUV2427" s="111"/>
      <c r="KUW2427" s="111"/>
      <c r="KUX2427" s="111"/>
      <c r="KUY2427" s="111"/>
      <c r="KUZ2427" s="111"/>
      <c r="KVA2427" s="111"/>
      <c r="KVB2427" s="111"/>
      <c r="KVC2427" s="111"/>
      <c r="KVD2427" s="111"/>
      <c r="KVE2427" s="111"/>
      <c r="KVF2427" s="111"/>
      <c r="KVG2427" s="111"/>
      <c r="KVH2427" s="111"/>
      <c r="KVI2427" s="111"/>
      <c r="KVJ2427" s="111"/>
      <c r="KVK2427" s="111"/>
      <c r="KVL2427" s="111"/>
      <c r="KVM2427" s="111"/>
      <c r="KVN2427" s="111"/>
      <c r="KVO2427" s="111"/>
      <c r="KVP2427" s="111"/>
      <c r="KVQ2427" s="111"/>
      <c r="KVR2427" s="111"/>
      <c r="KVS2427" s="111"/>
      <c r="KVT2427" s="111"/>
      <c r="KVU2427" s="111"/>
      <c r="KVV2427" s="111"/>
      <c r="KVW2427" s="111"/>
      <c r="KVX2427" s="111"/>
      <c r="KVY2427" s="111"/>
      <c r="KVZ2427" s="111"/>
      <c r="KWA2427" s="111"/>
      <c r="KWB2427" s="111"/>
      <c r="KWC2427" s="111"/>
      <c r="KWD2427" s="111"/>
      <c r="KWE2427" s="111"/>
      <c r="KWF2427" s="111"/>
      <c r="KWG2427" s="111"/>
      <c r="KWH2427" s="111"/>
      <c r="KWI2427" s="111"/>
      <c r="KWJ2427" s="111"/>
      <c r="KWK2427" s="111"/>
      <c r="KWL2427" s="111"/>
      <c r="KWM2427" s="111"/>
      <c r="KWN2427" s="111"/>
      <c r="KWO2427" s="111"/>
      <c r="KWP2427" s="111"/>
      <c r="KWQ2427" s="111"/>
      <c r="KWR2427" s="111"/>
      <c r="KWS2427" s="111"/>
      <c r="KWT2427" s="111"/>
      <c r="KWU2427" s="111"/>
      <c r="KWV2427" s="111"/>
      <c r="KWW2427" s="111"/>
      <c r="KWX2427" s="111"/>
      <c r="KWY2427" s="111"/>
      <c r="KWZ2427" s="111"/>
      <c r="KXA2427" s="111"/>
      <c r="KXB2427" s="111"/>
      <c r="KXC2427" s="111"/>
      <c r="KXD2427" s="111"/>
      <c r="KXE2427" s="111"/>
      <c r="KXF2427" s="111"/>
      <c r="KXG2427" s="111"/>
      <c r="KXH2427" s="111"/>
      <c r="KXI2427" s="111"/>
      <c r="KXJ2427" s="111"/>
      <c r="KXK2427" s="111"/>
      <c r="KXL2427" s="111"/>
      <c r="KXM2427" s="111"/>
      <c r="KXN2427" s="111"/>
      <c r="KXO2427" s="111"/>
      <c r="KXP2427" s="111"/>
      <c r="KXQ2427" s="111"/>
      <c r="KXR2427" s="111"/>
      <c r="KXS2427" s="111"/>
      <c r="KXT2427" s="111"/>
      <c r="KXU2427" s="111"/>
      <c r="KXV2427" s="111"/>
      <c r="KXW2427" s="111"/>
      <c r="KXX2427" s="111"/>
      <c r="KXY2427" s="111"/>
      <c r="KXZ2427" s="111"/>
      <c r="KYA2427" s="111"/>
      <c r="KYB2427" s="111"/>
      <c r="KYC2427" s="111"/>
      <c r="KYD2427" s="111"/>
      <c r="KYE2427" s="111"/>
      <c r="KYF2427" s="111"/>
      <c r="KYG2427" s="111"/>
      <c r="KYH2427" s="111"/>
      <c r="KYI2427" s="111"/>
      <c r="KYJ2427" s="111"/>
      <c r="KYK2427" s="111"/>
      <c r="KYL2427" s="111"/>
      <c r="KYM2427" s="111"/>
      <c r="KYN2427" s="111"/>
      <c r="KYO2427" s="111"/>
      <c r="KYP2427" s="111"/>
      <c r="KYQ2427" s="111"/>
      <c r="KYR2427" s="111"/>
      <c r="KYS2427" s="111"/>
      <c r="KYT2427" s="111"/>
      <c r="KYU2427" s="111"/>
      <c r="KYV2427" s="111"/>
      <c r="KYW2427" s="111"/>
      <c r="KYX2427" s="111"/>
      <c r="KYY2427" s="111"/>
      <c r="KYZ2427" s="111"/>
      <c r="KZA2427" s="111"/>
      <c r="KZB2427" s="111"/>
      <c r="KZC2427" s="111"/>
      <c r="KZD2427" s="111"/>
      <c r="KZE2427" s="111"/>
      <c r="KZF2427" s="111"/>
      <c r="KZG2427" s="111"/>
      <c r="KZH2427" s="111"/>
      <c r="KZI2427" s="111"/>
      <c r="KZJ2427" s="111"/>
      <c r="KZK2427" s="111"/>
      <c r="KZL2427" s="111"/>
      <c r="KZM2427" s="111"/>
      <c r="KZN2427" s="111"/>
      <c r="KZO2427" s="111"/>
      <c r="KZP2427" s="111"/>
      <c r="KZQ2427" s="111"/>
      <c r="KZR2427" s="111"/>
      <c r="KZS2427" s="111"/>
      <c r="KZT2427" s="111"/>
      <c r="KZU2427" s="111"/>
      <c r="KZV2427" s="111"/>
      <c r="KZW2427" s="111"/>
      <c r="KZX2427" s="111"/>
      <c r="KZY2427" s="111"/>
      <c r="KZZ2427" s="111"/>
      <c r="LAA2427" s="111"/>
      <c r="LAB2427" s="111"/>
      <c r="LAC2427" s="111"/>
      <c r="LAD2427" s="111"/>
      <c r="LAE2427" s="111"/>
      <c r="LAF2427" s="111"/>
      <c r="LAG2427" s="111"/>
      <c r="LAH2427" s="111"/>
      <c r="LAI2427" s="111"/>
      <c r="LAJ2427" s="111"/>
      <c r="LAK2427" s="111"/>
      <c r="LAL2427" s="111"/>
      <c r="LAM2427" s="111"/>
      <c r="LAN2427" s="111"/>
      <c r="LAO2427" s="111"/>
      <c r="LAP2427" s="111"/>
      <c r="LAQ2427" s="111"/>
      <c r="LAR2427" s="111"/>
      <c r="LAS2427" s="111"/>
      <c r="LAT2427" s="111"/>
      <c r="LAU2427" s="111"/>
      <c r="LAV2427" s="111"/>
      <c r="LAW2427" s="111"/>
      <c r="LAX2427" s="111"/>
      <c r="LAY2427" s="111"/>
      <c r="LAZ2427" s="111"/>
      <c r="LBA2427" s="111"/>
      <c r="LBB2427" s="111"/>
      <c r="LBC2427" s="111"/>
      <c r="LBD2427" s="111"/>
      <c r="LBE2427" s="111"/>
      <c r="LBF2427" s="111"/>
      <c r="LBG2427" s="111"/>
      <c r="LBH2427" s="111"/>
      <c r="LBI2427" s="111"/>
      <c r="LBJ2427" s="111"/>
      <c r="LBK2427" s="111"/>
      <c r="LBL2427" s="111"/>
      <c r="LBM2427" s="111"/>
      <c r="LBN2427" s="111"/>
      <c r="LBO2427" s="111"/>
      <c r="LBP2427" s="111"/>
      <c r="LBQ2427" s="111"/>
      <c r="LBR2427" s="111"/>
      <c r="LBS2427" s="111"/>
      <c r="LBT2427" s="111"/>
      <c r="LBU2427" s="111"/>
      <c r="LBV2427" s="111"/>
      <c r="LBW2427" s="111"/>
      <c r="LBX2427" s="111"/>
      <c r="LBY2427" s="111"/>
      <c r="LBZ2427" s="111"/>
      <c r="LCA2427" s="111"/>
      <c r="LCB2427" s="111"/>
      <c r="LCC2427" s="111"/>
      <c r="LCD2427" s="111"/>
      <c r="LCE2427" s="111"/>
      <c r="LCF2427" s="111"/>
      <c r="LCG2427" s="111"/>
      <c r="LCH2427" s="111"/>
      <c r="LCI2427" s="111"/>
      <c r="LCJ2427" s="111"/>
      <c r="LCK2427" s="111"/>
      <c r="LCL2427" s="111"/>
      <c r="LCM2427" s="111"/>
      <c r="LCN2427" s="111"/>
      <c r="LCO2427" s="111"/>
      <c r="LCP2427" s="111"/>
      <c r="LCQ2427" s="111"/>
      <c r="LCR2427" s="111"/>
      <c r="LCS2427" s="111"/>
      <c r="LCT2427" s="111"/>
      <c r="LCU2427" s="111"/>
      <c r="LCV2427" s="111"/>
      <c r="LCW2427" s="111"/>
      <c r="LCX2427" s="111"/>
      <c r="LCY2427" s="111"/>
      <c r="LCZ2427" s="111"/>
      <c r="LDA2427" s="111"/>
      <c r="LDB2427" s="111"/>
      <c r="LDC2427" s="111"/>
      <c r="LDD2427" s="111"/>
      <c r="LDE2427" s="111"/>
      <c r="LDF2427" s="111"/>
      <c r="LDG2427" s="111"/>
      <c r="LDH2427" s="111"/>
      <c r="LDI2427" s="111"/>
      <c r="LDJ2427" s="111"/>
      <c r="LDK2427" s="111"/>
      <c r="LDL2427" s="111"/>
      <c r="LDM2427" s="111"/>
      <c r="LDN2427" s="111"/>
      <c r="LDO2427" s="111"/>
      <c r="LDP2427" s="111"/>
      <c r="LDQ2427" s="111"/>
      <c r="LDR2427" s="111"/>
      <c r="LDS2427" s="111"/>
      <c r="LDT2427" s="111"/>
      <c r="LDU2427" s="111"/>
      <c r="LDV2427" s="111"/>
      <c r="LDW2427" s="111"/>
      <c r="LDX2427" s="111"/>
      <c r="LDY2427" s="111"/>
      <c r="LDZ2427" s="111"/>
      <c r="LEA2427" s="111"/>
      <c r="LEB2427" s="111"/>
      <c r="LEC2427" s="111"/>
      <c r="LED2427" s="111"/>
      <c r="LEE2427" s="111"/>
      <c r="LEF2427" s="111"/>
      <c r="LEG2427" s="111"/>
      <c r="LEH2427" s="111"/>
      <c r="LEI2427" s="111"/>
      <c r="LEJ2427" s="111"/>
      <c r="LEK2427" s="111"/>
      <c r="LEL2427" s="111"/>
      <c r="LEM2427" s="111"/>
      <c r="LEN2427" s="111"/>
      <c r="LEO2427" s="111"/>
      <c r="LEP2427" s="111"/>
      <c r="LEQ2427" s="111"/>
      <c r="LER2427" s="111"/>
      <c r="LES2427" s="111"/>
      <c r="LET2427" s="111"/>
      <c r="LEU2427" s="111"/>
      <c r="LEV2427" s="111"/>
      <c r="LEW2427" s="111"/>
      <c r="LEX2427" s="111"/>
      <c r="LEY2427" s="111"/>
      <c r="LEZ2427" s="111"/>
      <c r="LFA2427" s="111"/>
      <c r="LFB2427" s="111"/>
      <c r="LFC2427" s="111"/>
      <c r="LFD2427" s="111"/>
      <c r="LFE2427" s="111"/>
      <c r="LFF2427" s="111"/>
      <c r="LFG2427" s="111"/>
      <c r="LFH2427" s="111"/>
      <c r="LFI2427" s="111"/>
      <c r="LFJ2427" s="111"/>
      <c r="LFK2427" s="111"/>
      <c r="LFL2427" s="111"/>
      <c r="LFM2427" s="111"/>
      <c r="LFN2427" s="111"/>
      <c r="LFO2427" s="111"/>
      <c r="LFP2427" s="111"/>
      <c r="LFQ2427" s="111"/>
      <c r="LFR2427" s="111"/>
      <c r="LFS2427" s="111"/>
      <c r="LFT2427" s="111"/>
      <c r="LFU2427" s="111"/>
      <c r="LFV2427" s="111"/>
      <c r="LFW2427" s="111"/>
      <c r="LFX2427" s="111"/>
      <c r="LFY2427" s="111"/>
      <c r="LFZ2427" s="111"/>
      <c r="LGA2427" s="111"/>
      <c r="LGB2427" s="111"/>
      <c r="LGC2427" s="111"/>
      <c r="LGD2427" s="111"/>
      <c r="LGE2427" s="111"/>
      <c r="LGF2427" s="111"/>
      <c r="LGG2427" s="111"/>
      <c r="LGH2427" s="111"/>
      <c r="LGI2427" s="111"/>
      <c r="LGJ2427" s="111"/>
      <c r="LGK2427" s="111"/>
      <c r="LGL2427" s="111"/>
      <c r="LGM2427" s="111"/>
      <c r="LGN2427" s="111"/>
      <c r="LGO2427" s="111"/>
      <c r="LGP2427" s="111"/>
      <c r="LGQ2427" s="111"/>
      <c r="LGR2427" s="111"/>
      <c r="LGS2427" s="111"/>
      <c r="LGT2427" s="111"/>
      <c r="LGU2427" s="111"/>
      <c r="LGV2427" s="111"/>
      <c r="LGW2427" s="111"/>
      <c r="LGX2427" s="111"/>
      <c r="LGY2427" s="111"/>
      <c r="LGZ2427" s="111"/>
      <c r="LHA2427" s="111"/>
      <c r="LHB2427" s="111"/>
      <c r="LHC2427" s="111"/>
      <c r="LHD2427" s="111"/>
      <c r="LHE2427" s="111"/>
      <c r="LHF2427" s="111"/>
      <c r="LHG2427" s="111"/>
      <c r="LHH2427" s="111"/>
      <c r="LHI2427" s="111"/>
      <c r="LHJ2427" s="111"/>
      <c r="LHK2427" s="111"/>
      <c r="LHL2427" s="111"/>
      <c r="LHM2427" s="111"/>
      <c r="LHN2427" s="111"/>
      <c r="LHO2427" s="111"/>
      <c r="LHP2427" s="111"/>
      <c r="LHQ2427" s="111"/>
      <c r="LHR2427" s="111"/>
      <c r="LHS2427" s="111"/>
      <c r="LHT2427" s="111"/>
      <c r="LHU2427" s="111"/>
      <c r="LHV2427" s="111"/>
      <c r="LHW2427" s="111"/>
      <c r="LHX2427" s="111"/>
      <c r="LHY2427" s="111"/>
      <c r="LHZ2427" s="111"/>
      <c r="LIA2427" s="111"/>
      <c r="LIB2427" s="111"/>
      <c r="LIC2427" s="111"/>
      <c r="LID2427" s="111"/>
      <c r="LIE2427" s="111"/>
      <c r="LIF2427" s="111"/>
      <c r="LIG2427" s="111"/>
      <c r="LIH2427" s="111"/>
      <c r="LII2427" s="111"/>
      <c r="LIJ2427" s="111"/>
      <c r="LIK2427" s="111"/>
      <c r="LIL2427" s="111"/>
      <c r="LIM2427" s="111"/>
      <c r="LIN2427" s="111"/>
      <c r="LIO2427" s="111"/>
      <c r="LIP2427" s="111"/>
      <c r="LIQ2427" s="111"/>
      <c r="LIR2427" s="111"/>
      <c r="LIS2427" s="111"/>
      <c r="LIT2427" s="111"/>
      <c r="LIU2427" s="111"/>
      <c r="LIV2427" s="111"/>
      <c r="LIW2427" s="111"/>
      <c r="LIX2427" s="111"/>
      <c r="LIY2427" s="111"/>
      <c r="LIZ2427" s="111"/>
      <c r="LJA2427" s="111"/>
      <c r="LJB2427" s="111"/>
      <c r="LJC2427" s="111"/>
      <c r="LJD2427" s="111"/>
      <c r="LJE2427" s="111"/>
      <c r="LJF2427" s="111"/>
      <c r="LJG2427" s="111"/>
      <c r="LJH2427" s="111"/>
      <c r="LJI2427" s="111"/>
      <c r="LJJ2427" s="111"/>
      <c r="LJK2427" s="111"/>
      <c r="LJL2427" s="111"/>
      <c r="LJM2427" s="111"/>
      <c r="LJN2427" s="111"/>
      <c r="LJO2427" s="111"/>
      <c r="LJP2427" s="111"/>
      <c r="LJQ2427" s="111"/>
      <c r="LJR2427" s="111"/>
      <c r="LJS2427" s="111"/>
      <c r="LJT2427" s="111"/>
      <c r="LJU2427" s="111"/>
      <c r="LJV2427" s="111"/>
      <c r="LJW2427" s="111"/>
      <c r="LJX2427" s="111"/>
      <c r="LJY2427" s="111"/>
      <c r="LJZ2427" s="111"/>
      <c r="LKA2427" s="111"/>
      <c r="LKB2427" s="111"/>
      <c r="LKC2427" s="111"/>
      <c r="LKD2427" s="111"/>
      <c r="LKE2427" s="111"/>
      <c r="LKF2427" s="111"/>
      <c r="LKG2427" s="111"/>
      <c r="LKH2427" s="111"/>
      <c r="LKI2427" s="111"/>
      <c r="LKJ2427" s="111"/>
      <c r="LKK2427" s="111"/>
      <c r="LKL2427" s="111"/>
      <c r="LKM2427" s="111"/>
      <c r="LKN2427" s="111"/>
      <c r="LKO2427" s="111"/>
      <c r="LKP2427" s="111"/>
      <c r="LKQ2427" s="111"/>
      <c r="LKR2427" s="111"/>
      <c r="LKS2427" s="111"/>
      <c r="LKT2427" s="111"/>
      <c r="LKU2427" s="111"/>
      <c r="LKV2427" s="111"/>
      <c r="LKW2427" s="111"/>
      <c r="LKX2427" s="111"/>
      <c r="LKY2427" s="111"/>
      <c r="LKZ2427" s="111"/>
      <c r="LLA2427" s="111"/>
      <c r="LLB2427" s="111"/>
      <c r="LLC2427" s="111"/>
      <c r="LLD2427" s="111"/>
      <c r="LLE2427" s="111"/>
      <c r="LLF2427" s="111"/>
      <c r="LLG2427" s="111"/>
      <c r="LLH2427" s="111"/>
      <c r="LLI2427" s="111"/>
      <c r="LLJ2427" s="111"/>
      <c r="LLK2427" s="111"/>
      <c r="LLL2427" s="111"/>
      <c r="LLM2427" s="111"/>
      <c r="LLN2427" s="111"/>
      <c r="LLO2427" s="111"/>
      <c r="LLP2427" s="111"/>
      <c r="LLQ2427" s="111"/>
      <c r="LLR2427" s="111"/>
      <c r="LLS2427" s="111"/>
      <c r="LLT2427" s="111"/>
      <c r="LLU2427" s="111"/>
      <c r="LLV2427" s="111"/>
      <c r="LLW2427" s="111"/>
      <c r="LLX2427" s="111"/>
      <c r="LLY2427" s="111"/>
      <c r="LLZ2427" s="111"/>
      <c r="LMA2427" s="111"/>
      <c r="LMB2427" s="111"/>
      <c r="LMC2427" s="111"/>
      <c r="LMD2427" s="111"/>
      <c r="LME2427" s="111"/>
      <c r="LMF2427" s="111"/>
      <c r="LMG2427" s="111"/>
      <c r="LMH2427" s="111"/>
      <c r="LMI2427" s="111"/>
      <c r="LMJ2427" s="111"/>
      <c r="LMK2427" s="111"/>
      <c r="LML2427" s="111"/>
      <c r="LMM2427" s="111"/>
      <c r="LMN2427" s="111"/>
      <c r="LMO2427" s="111"/>
      <c r="LMP2427" s="111"/>
      <c r="LMQ2427" s="111"/>
      <c r="LMR2427" s="111"/>
      <c r="LMS2427" s="111"/>
      <c r="LMT2427" s="111"/>
      <c r="LMU2427" s="111"/>
      <c r="LMV2427" s="111"/>
      <c r="LMW2427" s="111"/>
      <c r="LMX2427" s="111"/>
      <c r="LMY2427" s="111"/>
      <c r="LMZ2427" s="111"/>
      <c r="LNA2427" s="111"/>
      <c r="LNB2427" s="111"/>
      <c r="LNC2427" s="111"/>
      <c r="LND2427" s="111"/>
      <c r="LNE2427" s="111"/>
      <c r="LNF2427" s="111"/>
      <c r="LNG2427" s="111"/>
      <c r="LNH2427" s="111"/>
      <c r="LNI2427" s="111"/>
      <c r="LNJ2427" s="111"/>
      <c r="LNK2427" s="111"/>
      <c r="LNL2427" s="111"/>
      <c r="LNM2427" s="111"/>
      <c r="LNN2427" s="111"/>
      <c r="LNO2427" s="111"/>
      <c r="LNP2427" s="111"/>
      <c r="LNQ2427" s="111"/>
      <c r="LNR2427" s="111"/>
      <c r="LNS2427" s="111"/>
      <c r="LNT2427" s="111"/>
      <c r="LNU2427" s="111"/>
      <c r="LNV2427" s="111"/>
      <c r="LNW2427" s="111"/>
      <c r="LNX2427" s="111"/>
      <c r="LNY2427" s="111"/>
      <c r="LNZ2427" s="111"/>
      <c r="LOA2427" s="111"/>
      <c r="LOB2427" s="111"/>
      <c r="LOC2427" s="111"/>
      <c r="LOD2427" s="111"/>
      <c r="LOE2427" s="111"/>
      <c r="LOF2427" s="111"/>
      <c r="LOG2427" s="111"/>
      <c r="LOH2427" s="111"/>
      <c r="LOI2427" s="111"/>
      <c r="LOJ2427" s="111"/>
      <c r="LOK2427" s="111"/>
      <c r="LOL2427" s="111"/>
      <c r="LOM2427" s="111"/>
      <c r="LON2427" s="111"/>
      <c r="LOO2427" s="111"/>
      <c r="LOP2427" s="111"/>
      <c r="LOQ2427" s="111"/>
      <c r="LOR2427" s="111"/>
      <c r="LOS2427" s="111"/>
      <c r="LOT2427" s="111"/>
      <c r="LOU2427" s="111"/>
      <c r="LOV2427" s="111"/>
      <c r="LOW2427" s="111"/>
      <c r="LOX2427" s="111"/>
      <c r="LOY2427" s="111"/>
      <c r="LOZ2427" s="111"/>
      <c r="LPA2427" s="111"/>
      <c r="LPB2427" s="111"/>
      <c r="LPC2427" s="111"/>
      <c r="LPD2427" s="111"/>
      <c r="LPE2427" s="111"/>
      <c r="LPF2427" s="111"/>
      <c r="LPG2427" s="111"/>
      <c r="LPH2427" s="111"/>
      <c r="LPI2427" s="111"/>
      <c r="LPJ2427" s="111"/>
      <c r="LPK2427" s="111"/>
      <c r="LPL2427" s="111"/>
      <c r="LPM2427" s="111"/>
      <c r="LPN2427" s="111"/>
      <c r="LPO2427" s="111"/>
      <c r="LPP2427" s="111"/>
      <c r="LPQ2427" s="111"/>
      <c r="LPR2427" s="111"/>
      <c r="LPS2427" s="111"/>
      <c r="LPT2427" s="111"/>
      <c r="LPU2427" s="111"/>
      <c r="LPV2427" s="111"/>
      <c r="LPW2427" s="111"/>
      <c r="LPX2427" s="111"/>
      <c r="LPY2427" s="111"/>
      <c r="LPZ2427" s="111"/>
      <c r="LQA2427" s="111"/>
      <c r="LQB2427" s="111"/>
      <c r="LQC2427" s="111"/>
      <c r="LQD2427" s="111"/>
      <c r="LQE2427" s="111"/>
      <c r="LQF2427" s="111"/>
      <c r="LQG2427" s="111"/>
      <c r="LQH2427" s="111"/>
      <c r="LQI2427" s="111"/>
      <c r="LQJ2427" s="111"/>
      <c r="LQK2427" s="111"/>
      <c r="LQL2427" s="111"/>
      <c r="LQM2427" s="111"/>
      <c r="LQN2427" s="111"/>
      <c r="LQO2427" s="111"/>
      <c r="LQP2427" s="111"/>
      <c r="LQQ2427" s="111"/>
      <c r="LQR2427" s="111"/>
      <c r="LQS2427" s="111"/>
      <c r="LQT2427" s="111"/>
      <c r="LQU2427" s="111"/>
      <c r="LQV2427" s="111"/>
      <c r="LQW2427" s="111"/>
      <c r="LQX2427" s="111"/>
      <c r="LQY2427" s="111"/>
      <c r="LQZ2427" s="111"/>
      <c r="LRA2427" s="111"/>
      <c r="LRB2427" s="111"/>
      <c r="LRC2427" s="111"/>
      <c r="LRD2427" s="111"/>
      <c r="LRE2427" s="111"/>
      <c r="LRF2427" s="111"/>
      <c r="LRG2427" s="111"/>
      <c r="LRH2427" s="111"/>
      <c r="LRI2427" s="111"/>
      <c r="LRJ2427" s="111"/>
      <c r="LRK2427" s="111"/>
      <c r="LRL2427" s="111"/>
      <c r="LRM2427" s="111"/>
      <c r="LRN2427" s="111"/>
      <c r="LRO2427" s="111"/>
      <c r="LRP2427" s="111"/>
      <c r="LRQ2427" s="111"/>
      <c r="LRR2427" s="111"/>
      <c r="LRS2427" s="111"/>
      <c r="LRT2427" s="111"/>
      <c r="LRU2427" s="111"/>
      <c r="LRV2427" s="111"/>
      <c r="LRW2427" s="111"/>
      <c r="LRX2427" s="111"/>
      <c r="LRY2427" s="111"/>
      <c r="LRZ2427" s="111"/>
      <c r="LSA2427" s="111"/>
      <c r="LSB2427" s="111"/>
      <c r="LSC2427" s="111"/>
      <c r="LSD2427" s="111"/>
      <c r="LSE2427" s="111"/>
      <c r="LSF2427" s="111"/>
      <c r="LSG2427" s="111"/>
      <c r="LSH2427" s="111"/>
      <c r="LSI2427" s="111"/>
      <c r="LSJ2427" s="111"/>
      <c r="LSK2427" s="111"/>
      <c r="LSL2427" s="111"/>
      <c r="LSM2427" s="111"/>
      <c r="LSN2427" s="111"/>
      <c r="LSO2427" s="111"/>
      <c r="LSP2427" s="111"/>
      <c r="LSQ2427" s="111"/>
      <c r="LSR2427" s="111"/>
      <c r="LSS2427" s="111"/>
      <c r="LST2427" s="111"/>
      <c r="LSU2427" s="111"/>
      <c r="LSV2427" s="111"/>
      <c r="LSW2427" s="111"/>
      <c r="LSX2427" s="111"/>
      <c r="LSY2427" s="111"/>
      <c r="LSZ2427" s="111"/>
      <c r="LTA2427" s="111"/>
      <c r="LTB2427" s="111"/>
      <c r="LTC2427" s="111"/>
      <c r="LTD2427" s="111"/>
      <c r="LTE2427" s="111"/>
      <c r="LTF2427" s="111"/>
      <c r="LTG2427" s="111"/>
      <c r="LTH2427" s="111"/>
      <c r="LTI2427" s="111"/>
      <c r="LTJ2427" s="111"/>
      <c r="LTK2427" s="111"/>
      <c r="LTL2427" s="111"/>
      <c r="LTM2427" s="111"/>
      <c r="LTN2427" s="111"/>
      <c r="LTO2427" s="111"/>
      <c r="LTP2427" s="111"/>
      <c r="LTQ2427" s="111"/>
      <c r="LTR2427" s="111"/>
      <c r="LTS2427" s="111"/>
      <c r="LTT2427" s="111"/>
      <c r="LTU2427" s="111"/>
      <c r="LTV2427" s="111"/>
      <c r="LTW2427" s="111"/>
      <c r="LTX2427" s="111"/>
      <c r="LTY2427" s="111"/>
      <c r="LTZ2427" s="111"/>
      <c r="LUA2427" s="111"/>
      <c r="LUB2427" s="111"/>
      <c r="LUC2427" s="111"/>
      <c r="LUD2427" s="111"/>
      <c r="LUE2427" s="111"/>
      <c r="LUF2427" s="111"/>
      <c r="LUG2427" s="111"/>
      <c r="LUH2427" s="111"/>
      <c r="LUI2427" s="111"/>
      <c r="LUJ2427" s="111"/>
      <c r="LUK2427" s="111"/>
      <c r="LUL2427" s="111"/>
      <c r="LUM2427" s="111"/>
      <c r="LUN2427" s="111"/>
      <c r="LUO2427" s="111"/>
      <c r="LUP2427" s="111"/>
      <c r="LUQ2427" s="111"/>
      <c r="LUR2427" s="111"/>
      <c r="LUS2427" s="111"/>
      <c r="LUT2427" s="111"/>
      <c r="LUU2427" s="111"/>
      <c r="LUV2427" s="111"/>
      <c r="LUW2427" s="111"/>
      <c r="LUX2427" s="111"/>
      <c r="LUY2427" s="111"/>
      <c r="LUZ2427" s="111"/>
      <c r="LVA2427" s="111"/>
      <c r="LVB2427" s="111"/>
      <c r="LVC2427" s="111"/>
      <c r="LVD2427" s="111"/>
      <c r="LVE2427" s="111"/>
      <c r="LVF2427" s="111"/>
      <c r="LVG2427" s="111"/>
      <c r="LVH2427" s="111"/>
      <c r="LVI2427" s="111"/>
      <c r="LVJ2427" s="111"/>
      <c r="LVK2427" s="111"/>
      <c r="LVL2427" s="111"/>
      <c r="LVM2427" s="111"/>
      <c r="LVN2427" s="111"/>
      <c r="LVO2427" s="111"/>
      <c r="LVP2427" s="111"/>
      <c r="LVQ2427" s="111"/>
      <c r="LVR2427" s="111"/>
      <c r="LVS2427" s="111"/>
      <c r="LVT2427" s="111"/>
      <c r="LVU2427" s="111"/>
      <c r="LVV2427" s="111"/>
      <c r="LVW2427" s="111"/>
      <c r="LVX2427" s="111"/>
      <c r="LVY2427" s="111"/>
      <c r="LVZ2427" s="111"/>
      <c r="LWA2427" s="111"/>
      <c r="LWB2427" s="111"/>
      <c r="LWC2427" s="111"/>
      <c r="LWD2427" s="111"/>
      <c r="LWE2427" s="111"/>
      <c r="LWF2427" s="111"/>
      <c r="LWG2427" s="111"/>
      <c r="LWH2427" s="111"/>
      <c r="LWI2427" s="111"/>
      <c r="LWJ2427" s="111"/>
      <c r="LWK2427" s="111"/>
      <c r="LWL2427" s="111"/>
      <c r="LWM2427" s="111"/>
      <c r="LWN2427" s="111"/>
      <c r="LWO2427" s="111"/>
      <c r="LWP2427" s="111"/>
      <c r="LWQ2427" s="111"/>
      <c r="LWR2427" s="111"/>
      <c r="LWS2427" s="111"/>
      <c r="LWT2427" s="111"/>
      <c r="LWU2427" s="111"/>
      <c r="LWV2427" s="111"/>
      <c r="LWW2427" s="111"/>
      <c r="LWX2427" s="111"/>
      <c r="LWY2427" s="111"/>
      <c r="LWZ2427" s="111"/>
      <c r="LXA2427" s="111"/>
      <c r="LXB2427" s="111"/>
      <c r="LXC2427" s="111"/>
      <c r="LXD2427" s="111"/>
      <c r="LXE2427" s="111"/>
      <c r="LXF2427" s="111"/>
      <c r="LXG2427" s="111"/>
      <c r="LXH2427" s="111"/>
      <c r="LXI2427" s="111"/>
      <c r="LXJ2427" s="111"/>
      <c r="LXK2427" s="111"/>
      <c r="LXL2427" s="111"/>
      <c r="LXM2427" s="111"/>
      <c r="LXN2427" s="111"/>
      <c r="LXO2427" s="111"/>
      <c r="LXP2427" s="111"/>
      <c r="LXQ2427" s="111"/>
      <c r="LXR2427" s="111"/>
      <c r="LXS2427" s="111"/>
      <c r="LXT2427" s="111"/>
      <c r="LXU2427" s="111"/>
      <c r="LXV2427" s="111"/>
      <c r="LXW2427" s="111"/>
      <c r="LXX2427" s="111"/>
      <c r="LXY2427" s="111"/>
      <c r="LXZ2427" s="111"/>
      <c r="LYA2427" s="111"/>
      <c r="LYB2427" s="111"/>
      <c r="LYC2427" s="111"/>
      <c r="LYD2427" s="111"/>
      <c r="LYE2427" s="111"/>
      <c r="LYF2427" s="111"/>
      <c r="LYG2427" s="111"/>
      <c r="LYH2427" s="111"/>
      <c r="LYI2427" s="111"/>
      <c r="LYJ2427" s="111"/>
      <c r="LYK2427" s="111"/>
      <c r="LYL2427" s="111"/>
      <c r="LYM2427" s="111"/>
      <c r="LYN2427" s="111"/>
      <c r="LYO2427" s="111"/>
      <c r="LYP2427" s="111"/>
      <c r="LYQ2427" s="111"/>
      <c r="LYR2427" s="111"/>
      <c r="LYS2427" s="111"/>
      <c r="LYT2427" s="111"/>
      <c r="LYU2427" s="111"/>
      <c r="LYV2427" s="111"/>
      <c r="LYW2427" s="111"/>
      <c r="LYX2427" s="111"/>
      <c r="LYY2427" s="111"/>
      <c r="LYZ2427" s="111"/>
      <c r="LZA2427" s="111"/>
      <c r="LZB2427" s="111"/>
      <c r="LZC2427" s="111"/>
      <c r="LZD2427" s="111"/>
      <c r="LZE2427" s="111"/>
      <c r="LZF2427" s="111"/>
      <c r="LZG2427" s="111"/>
      <c r="LZH2427" s="111"/>
      <c r="LZI2427" s="111"/>
      <c r="LZJ2427" s="111"/>
      <c r="LZK2427" s="111"/>
      <c r="LZL2427" s="111"/>
      <c r="LZM2427" s="111"/>
      <c r="LZN2427" s="111"/>
      <c r="LZO2427" s="111"/>
      <c r="LZP2427" s="111"/>
      <c r="LZQ2427" s="111"/>
      <c r="LZR2427" s="111"/>
      <c r="LZS2427" s="111"/>
      <c r="LZT2427" s="111"/>
      <c r="LZU2427" s="111"/>
      <c r="LZV2427" s="111"/>
      <c r="LZW2427" s="111"/>
      <c r="LZX2427" s="111"/>
      <c r="LZY2427" s="111"/>
      <c r="LZZ2427" s="111"/>
      <c r="MAA2427" s="111"/>
      <c r="MAB2427" s="111"/>
      <c r="MAC2427" s="111"/>
      <c r="MAD2427" s="111"/>
      <c r="MAE2427" s="111"/>
      <c r="MAF2427" s="111"/>
      <c r="MAG2427" s="111"/>
      <c r="MAH2427" s="111"/>
      <c r="MAI2427" s="111"/>
      <c r="MAJ2427" s="111"/>
      <c r="MAK2427" s="111"/>
      <c r="MAL2427" s="111"/>
      <c r="MAM2427" s="111"/>
      <c r="MAN2427" s="111"/>
      <c r="MAO2427" s="111"/>
      <c r="MAP2427" s="111"/>
      <c r="MAQ2427" s="111"/>
      <c r="MAR2427" s="111"/>
      <c r="MAS2427" s="111"/>
      <c r="MAT2427" s="111"/>
      <c r="MAU2427" s="111"/>
      <c r="MAV2427" s="111"/>
      <c r="MAW2427" s="111"/>
      <c r="MAX2427" s="111"/>
      <c r="MAY2427" s="111"/>
      <c r="MAZ2427" s="111"/>
      <c r="MBA2427" s="111"/>
      <c r="MBB2427" s="111"/>
      <c r="MBC2427" s="111"/>
      <c r="MBD2427" s="111"/>
      <c r="MBE2427" s="111"/>
      <c r="MBF2427" s="111"/>
      <c r="MBG2427" s="111"/>
      <c r="MBH2427" s="111"/>
      <c r="MBI2427" s="111"/>
      <c r="MBJ2427" s="111"/>
      <c r="MBK2427" s="111"/>
      <c r="MBL2427" s="111"/>
      <c r="MBM2427" s="111"/>
      <c r="MBN2427" s="111"/>
      <c r="MBO2427" s="111"/>
      <c r="MBP2427" s="111"/>
      <c r="MBQ2427" s="111"/>
      <c r="MBR2427" s="111"/>
      <c r="MBS2427" s="111"/>
      <c r="MBT2427" s="111"/>
      <c r="MBU2427" s="111"/>
      <c r="MBV2427" s="111"/>
      <c r="MBW2427" s="111"/>
      <c r="MBX2427" s="111"/>
      <c r="MBY2427" s="111"/>
      <c r="MBZ2427" s="111"/>
      <c r="MCA2427" s="111"/>
      <c r="MCB2427" s="111"/>
      <c r="MCC2427" s="111"/>
      <c r="MCD2427" s="111"/>
      <c r="MCE2427" s="111"/>
      <c r="MCF2427" s="111"/>
      <c r="MCG2427" s="111"/>
      <c r="MCH2427" s="111"/>
      <c r="MCI2427" s="111"/>
      <c r="MCJ2427" s="111"/>
      <c r="MCK2427" s="111"/>
      <c r="MCL2427" s="111"/>
      <c r="MCM2427" s="111"/>
      <c r="MCN2427" s="111"/>
      <c r="MCO2427" s="111"/>
      <c r="MCP2427" s="111"/>
      <c r="MCQ2427" s="111"/>
      <c r="MCR2427" s="111"/>
      <c r="MCS2427" s="111"/>
      <c r="MCT2427" s="111"/>
      <c r="MCU2427" s="111"/>
      <c r="MCV2427" s="111"/>
      <c r="MCW2427" s="111"/>
      <c r="MCX2427" s="111"/>
      <c r="MCY2427" s="111"/>
      <c r="MCZ2427" s="111"/>
      <c r="MDA2427" s="111"/>
      <c r="MDB2427" s="111"/>
      <c r="MDC2427" s="111"/>
      <c r="MDD2427" s="111"/>
      <c r="MDE2427" s="111"/>
      <c r="MDF2427" s="111"/>
      <c r="MDG2427" s="111"/>
      <c r="MDH2427" s="111"/>
      <c r="MDI2427" s="111"/>
      <c r="MDJ2427" s="111"/>
      <c r="MDK2427" s="111"/>
      <c r="MDL2427" s="111"/>
      <c r="MDM2427" s="111"/>
      <c r="MDN2427" s="111"/>
      <c r="MDO2427" s="111"/>
      <c r="MDP2427" s="111"/>
      <c r="MDQ2427" s="111"/>
      <c r="MDR2427" s="111"/>
      <c r="MDS2427" s="111"/>
      <c r="MDT2427" s="111"/>
      <c r="MDU2427" s="111"/>
      <c r="MDV2427" s="111"/>
      <c r="MDW2427" s="111"/>
      <c r="MDX2427" s="111"/>
      <c r="MDY2427" s="111"/>
      <c r="MDZ2427" s="111"/>
      <c r="MEA2427" s="111"/>
      <c r="MEB2427" s="111"/>
      <c r="MEC2427" s="111"/>
      <c r="MED2427" s="111"/>
      <c r="MEE2427" s="111"/>
      <c r="MEF2427" s="111"/>
      <c r="MEG2427" s="111"/>
      <c r="MEH2427" s="111"/>
      <c r="MEI2427" s="111"/>
      <c r="MEJ2427" s="111"/>
      <c r="MEK2427" s="111"/>
      <c r="MEL2427" s="111"/>
      <c r="MEM2427" s="111"/>
      <c r="MEN2427" s="111"/>
      <c r="MEO2427" s="111"/>
      <c r="MEP2427" s="111"/>
      <c r="MEQ2427" s="111"/>
      <c r="MER2427" s="111"/>
      <c r="MES2427" s="111"/>
      <c r="MET2427" s="111"/>
      <c r="MEU2427" s="111"/>
      <c r="MEV2427" s="111"/>
      <c r="MEW2427" s="111"/>
      <c r="MEX2427" s="111"/>
      <c r="MEY2427" s="111"/>
      <c r="MEZ2427" s="111"/>
      <c r="MFA2427" s="111"/>
      <c r="MFB2427" s="111"/>
      <c r="MFC2427" s="111"/>
      <c r="MFD2427" s="111"/>
      <c r="MFE2427" s="111"/>
      <c r="MFF2427" s="111"/>
      <c r="MFG2427" s="111"/>
      <c r="MFH2427" s="111"/>
      <c r="MFI2427" s="111"/>
      <c r="MFJ2427" s="111"/>
      <c r="MFK2427" s="111"/>
      <c r="MFL2427" s="111"/>
      <c r="MFM2427" s="111"/>
      <c r="MFN2427" s="111"/>
      <c r="MFO2427" s="111"/>
      <c r="MFP2427" s="111"/>
      <c r="MFQ2427" s="111"/>
      <c r="MFR2427" s="111"/>
      <c r="MFS2427" s="111"/>
      <c r="MFT2427" s="111"/>
      <c r="MFU2427" s="111"/>
      <c r="MFV2427" s="111"/>
      <c r="MFW2427" s="111"/>
      <c r="MFX2427" s="111"/>
      <c r="MFY2427" s="111"/>
      <c r="MFZ2427" s="111"/>
      <c r="MGA2427" s="111"/>
      <c r="MGB2427" s="111"/>
      <c r="MGC2427" s="111"/>
      <c r="MGD2427" s="111"/>
      <c r="MGE2427" s="111"/>
      <c r="MGF2427" s="111"/>
      <c r="MGG2427" s="111"/>
      <c r="MGH2427" s="111"/>
      <c r="MGI2427" s="111"/>
      <c r="MGJ2427" s="111"/>
      <c r="MGK2427" s="111"/>
      <c r="MGL2427" s="111"/>
      <c r="MGM2427" s="111"/>
      <c r="MGN2427" s="111"/>
      <c r="MGO2427" s="111"/>
      <c r="MGP2427" s="111"/>
      <c r="MGQ2427" s="111"/>
      <c r="MGR2427" s="111"/>
      <c r="MGS2427" s="111"/>
      <c r="MGT2427" s="111"/>
      <c r="MGU2427" s="111"/>
      <c r="MGV2427" s="111"/>
      <c r="MGW2427" s="111"/>
      <c r="MGX2427" s="111"/>
      <c r="MGY2427" s="111"/>
      <c r="MGZ2427" s="111"/>
      <c r="MHA2427" s="111"/>
      <c r="MHB2427" s="111"/>
      <c r="MHC2427" s="111"/>
      <c r="MHD2427" s="111"/>
      <c r="MHE2427" s="111"/>
      <c r="MHF2427" s="111"/>
      <c r="MHG2427" s="111"/>
      <c r="MHH2427" s="111"/>
      <c r="MHI2427" s="111"/>
      <c r="MHJ2427" s="111"/>
      <c r="MHK2427" s="111"/>
      <c r="MHL2427" s="111"/>
      <c r="MHM2427" s="111"/>
      <c r="MHN2427" s="111"/>
      <c r="MHO2427" s="111"/>
      <c r="MHP2427" s="111"/>
      <c r="MHQ2427" s="111"/>
      <c r="MHR2427" s="111"/>
      <c r="MHS2427" s="111"/>
      <c r="MHT2427" s="111"/>
      <c r="MHU2427" s="111"/>
      <c r="MHV2427" s="111"/>
      <c r="MHW2427" s="111"/>
      <c r="MHX2427" s="111"/>
      <c r="MHY2427" s="111"/>
      <c r="MHZ2427" s="111"/>
      <c r="MIA2427" s="111"/>
      <c r="MIB2427" s="111"/>
      <c r="MIC2427" s="111"/>
      <c r="MID2427" s="111"/>
      <c r="MIE2427" s="111"/>
      <c r="MIF2427" s="111"/>
      <c r="MIG2427" s="111"/>
      <c r="MIH2427" s="111"/>
      <c r="MII2427" s="111"/>
      <c r="MIJ2427" s="111"/>
      <c r="MIK2427" s="111"/>
      <c r="MIL2427" s="111"/>
      <c r="MIM2427" s="111"/>
      <c r="MIN2427" s="111"/>
      <c r="MIO2427" s="111"/>
      <c r="MIP2427" s="111"/>
      <c r="MIQ2427" s="111"/>
      <c r="MIR2427" s="111"/>
      <c r="MIS2427" s="111"/>
      <c r="MIT2427" s="111"/>
      <c r="MIU2427" s="111"/>
      <c r="MIV2427" s="111"/>
      <c r="MIW2427" s="111"/>
      <c r="MIX2427" s="111"/>
      <c r="MIY2427" s="111"/>
      <c r="MIZ2427" s="111"/>
      <c r="MJA2427" s="111"/>
      <c r="MJB2427" s="111"/>
      <c r="MJC2427" s="111"/>
      <c r="MJD2427" s="111"/>
      <c r="MJE2427" s="111"/>
      <c r="MJF2427" s="111"/>
      <c r="MJG2427" s="111"/>
      <c r="MJH2427" s="111"/>
      <c r="MJI2427" s="111"/>
      <c r="MJJ2427" s="111"/>
      <c r="MJK2427" s="111"/>
      <c r="MJL2427" s="111"/>
      <c r="MJM2427" s="111"/>
      <c r="MJN2427" s="111"/>
      <c r="MJO2427" s="111"/>
      <c r="MJP2427" s="111"/>
      <c r="MJQ2427" s="111"/>
      <c r="MJR2427" s="111"/>
      <c r="MJS2427" s="111"/>
      <c r="MJT2427" s="111"/>
      <c r="MJU2427" s="111"/>
      <c r="MJV2427" s="111"/>
      <c r="MJW2427" s="111"/>
      <c r="MJX2427" s="111"/>
      <c r="MJY2427" s="111"/>
      <c r="MJZ2427" s="111"/>
      <c r="MKA2427" s="111"/>
      <c r="MKB2427" s="111"/>
      <c r="MKC2427" s="111"/>
      <c r="MKD2427" s="111"/>
      <c r="MKE2427" s="111"/>
      <c r="MKF2427" s="111"/>
      <c r="MKG2427" s="111"/>
      <c r="MKH2427" s="111"/>
      <c r="MKI2427" s="111"/>
      <c r="MKJ2427" s="111"/>
      <c r="MKK2427" s="111"/>
      <c r="MKL2427" s="111"/>
      <c r="MKM2427" s="111"/>
      <c r="MKN2427" s="111"/>
      <c r="MKO2427" s="111"/>
      <c r="MKP2427" s="111"/>
      <c r="MKQ2427" s="111"/>
      <c r="MKR2427" s="111"/>
      <c r="MKS2427" s="111"/>
      <c r="MKT2427" s="111"/>
      <c r="MKU2427" s="111"/>
      <c r="MKV2427" s="111"/>
      <c r="MKW2427" s="111"/>
      <c r="MKX2427" s="111"/>
      <c r="MKY2427" s="111"/>
      <c r="MKZ2427" s="111"/>
      <c r="MLA2427" s="111"/>
      <c r="MLB2427" s="111"/>
      <c r="MLC2427" s="111"/>
      <c r="MLD2427" s="111"/>
      <c r="MLE2427" s="111"/>
      <c r="MLF2427" s="111"/>
      <c r="MLG2427" s="111"/>
      <c r="MLH2427" s="111"/>
      <c r="MLI2427" s="111"/>
      <c r="MLJ2427" s="111"/>
      <c r="MLK2427" s="111"/>
      <c r="MLL2427" s="111"/>
      <c r="MLM2427" s="111"/>
      <c r="MLN2427" s="111"/>
      <c r="MLO2427" s="111"/>
      <c r="MLP2427" s="111"/>
      <c r="MLQ2427" s="111"/>
      <c r="MLR2427" s="111"/>
      <c r="MLS2427" s="111"/>
      <c r="MLT2427" s="111"/>
      <c r="MLU2427" s="111"/>
      <c r="MLV2427" s="111"/>
      <c r="MLW2427" s="111"/>
      <c r="MLX2427" s="111"/>
      <c r="MLY2427" s="111"/>
      <c r="MLZ2427" s="111"/>
      <c r="MMA2427" s="111"/>
      <c r="MMB2427" s="111"/>
      <c r="MMC2427" s="111"/>
      <c r="MMD2427" s="111"/>
      <c r="MME2427" s="111"/>
      <c r="MMF2427" s="111"/>
      <c r="MMG2427" s="111"/>
      <c r="MMH2427" s="111"/>
      <c r="MMI2427" s="111"/>
      <c r="MMJ2427" s="111"/>
      <c r="MMK2427" s="111"/>
      <c r="MML2427" s="111"/>
      <c r="MMM2427" s="111"/>
      <c r="MMN2427" s="111"/>
      <c r="MMO2427" s="111"/>
      <c r="MMP2427" s="111"/>
      <c r="MMQ2427" s="111"/>
      <c r="MMR2427" s="111"/>
      <c r="MMS2427" s="111"/>
      <c r="MMT2427" s="111"/>
      <c r="MMU2427" s="111"/>
      <c r="MMV2427" s="111"/>
      <c r="MMW2427" s="111"/>
      <c r="MMX2427" s="111"/>
      <c r="MMY2427" s="111"/>
      <c r="MMZ2427" s="111"/>
      <c r="MNA2427" s="111"/>
      <c r="MNB2427" s="111"/>
      <c r="MNC2427" s="111"/>
      <c r="MND2427" s="111"/>
      <c r="MNE2427" s="111"/>
      <c r="MNF2427" s="111"/>
      <c r="MNG2427" s="111"/>
      <c r="MNH2427" s="111"/>
      <c r="MNI2427" s="111"/>
      <c r="MNJ2427" s="111"/>
      <c r="MNK2427" s="111"/>
      <c r="MNL2427" s="111"/>
      <c r="MNM2427" s="111"/>
      <c r="MNN2427" s="111"/>
      <c r="MNO2427" s="111"/>
      <c r="MNP2427" s="111"/>
      <c r="MNQ2427" s="111"/>
      <c r="MNR2427" s="111"/>
      <c r="MNS2427" s="111"/>
      <c r="MNT2427" s="111"/>
      <c r="MNU2427" s="111"/>
      <c r="MNV2427" s="111"/>
      <c r="MNW2427" s="111"/>
      <c r="MNX2427" s="111"/>
      <c r="MNY2427" s="111"/>
      <c r="MNZ2427" s="111"/>
      <c r="MOA2427" s="111"/>
      <c r="MOB2427" s="111"/>
      <c r="MOC2427" s="111"/>
      <c r="MOD2427" s="111"/>
      <c r="MOE2427" s="111"/>
      <c r="MOF2427" s="111"/>
      <c r="MOG2427" s="111"/>
      <c r="MOH2427" s="111"/>
      <c r="MOI2427" s="111"/>
      <c r="MOJ2427" s="111"/>
      <c r="MOK2427" s="111"/>
      <c r="MOL2427" s="111"/>
      <c r="MOM2427" s="111"/>
      <c r="MON2427" s="111"/>
      <c r="MOO2427" s="111"/>
      <c r="MOP2427" s="111"/>
      <c r="MOQ2427" s="111"/>
      <c r="MOR2427" s="111"/>
      <c r="MOS2427" s="111"/>
      <c r="MOT2427" s="111"/>
      <c r="MOU2427" s="111"/>
      <c r="MOV2427" s="111"/>
      <c r="MOW2427" s="111"/>
      <c r="MOX2427" s="111"/>
      <c r="MOY2427" s="111"/>
      <c r="MOZ2427" s="111"/>
      <c r="MPA2427" s="111"/>
      <c r="MPB2427" s="111"/>
      <c r="MPC2427" s="111"/>
      <c r="MPD2427" s="111"/>
      <c r="MPE2427" s="111"/>
      <c r="MPF2427" s="111"/>
      <c r="MPG2427" s="111"/>
      <c r="MPH2427" s="111"/>
      <c r="MPI2427" s="111"/>
      <c r="MPJ2427" s="111"/>
      <c r="MPK2427" s="111"/>
      <c r="MPL2427" s="111"/>
      <c r="MPM2427" s="111"/>
      <c r="MPN2427" s="111"/>
      <c r="MPO2427" s="111"/>
      <c r="MPP2427" s="111"/>
      <c r="MPQ2427" s="111"/>
      <c r="MPR2427" s="111"/>
      <c r="MPS2427" s="111"/>
      <c r="MPT2427" s="111"/>
      <c r="MPU2427" s="111"/>
      <c r="MPV2427" s="111"/>
      <c r="MPW2427" s="111"/>
      <c r="MPX2427" s="111"/>
      <c r="MPY2427" s="111"/>
      <c r="MPZ2427" s="111"/>
      <c r="MQA2427" s="111"/>
      <c r="MQB2427" s="111"/>
      <c r="MQC2427" s="111"/>
      <c r="MQD2427" s="111"/>
      <c r="MQE2427" s="111"/>
      <c r="MQF2427" s="111"/>
      <c r="MQG2427" s="111"/>
      <c r="MQH2427" s="111"/>
      <c r="MQI2427" s="111"/>
      <c r="MQJ2427" s="111"/>
      <c r="MQK2427" s="111"/>
      <c r="MQL2427" s="111"/>
      <c r="MQM2427" s="111"/>
      <c r="MQN2427" s="111"/>
      <c r="MQO2427" s="111"/>
      <c r="MQP2427" s="111"/>
      <c r="MQQ2427" s="111"/>
      <c r="MQR2427" s="111"/>
      <c r="MQS2427" s="111"/>
      <c r="MQT2427" s="111"/>
      <c r="MQU2427" s="111"/>
      <c r="MQV2427" s="111"/>
      <c r="MQW2427" s="111"/>
      <c r="MQX2427" s="111"/>
      <c r="MQY2427" s="111"/>
      <c r="MQZ2427" s="111"/>
      <c r="MRA2427" s="111"/>
      <c r="MRB2427" s="111"/>
      <c r="MRC2427" s="111"/>
      <c r="MRD2427" s="111"/>
      <c r="MRE2427" s="111"/>
      <c r="MRF2427" s="111"/>
      <c r="MRG2427" s="111"/>
      <c r="MRH2427" s="111"/>
      <c r="MRI2427" s="111"/>
      <c r="MRJ2427" s="111"/>
      <c r="MRK2427" s="111"/>
      <c r="MRL2427" s="111"/>
      <c r="MRM2427" s="111"/>
      <c r="MRN2427" s="111"/>
      <c r="MRO2427" s="111"/>
      <c r="MRP2427" s="111"/>
      <c r="MRQ2427" s="111"/>
      <c r="MRR2427" s="111"/>
      <c r="MRS2427" s="111"/>
      <c r="MRT2427" s="111"/>
      <c r="MRU2427" s="111"/>
      <c r="MRV2427" s="111"/>
      <c r="MRW2427" s="111"/>
      <c r="MRX2427" s="111"/>
      <c r="MRY2427" s="111"/>
      <c r="MRZ2427" s="111"/>
      <c r="MSA2427" s="111"/>
      <c r="MSB2427" s="111"/>
      <c r="MSC2427" s="111"/>
      <c r="MSD2427" s="111"/>
      <c r="MSE2427" s="111"/>
      <c r="MSF2427" s="111"/>
      <c r="MSG2427" s="111"/>
      <c r="MSH2427" s="111"/>
      <c r="MSI2427" s="111"/>
      <c r="MSJ2427" s="111"/>
      <c r="MSK2427" s="111"/>
      <c r="MSL2427" s="111"/>
      <c r="MSM2427" s="111"/>
      <c r="MSN2427" s="111"/>
      <c r="MSO2427" s="111"/>
      <c r="MSP2427" s="111"/>
      <c r="MSQ2427" s="111"/>
      <c r="MSR2427" s="111"/>
      <c r="MSS2427" s="111"/>
      <c r="MST2427" s="111"/>
      <c r="MSU2427" s="111"/>
      <c r="MSV2427" s="111"/>
      <c r="MSW2427" s="111"/>
      <c r="MSX2427" s="111"/>
      <c r="MSY2427" s="111"/>
      <c r="MSZ2427" s="111"/>
      <c r="MTA2427" s="111"/>
      <c r="MTB2427" s="111"/>
      <c r="MTC2427" s="111"/>
      <c r="MTD2427" s="111"/>
      <c r="MTE2427" s="111"/>
      <c r="MTF2427" s="111"/>
      <c r="MTG2427" s="111"/>
      <c r="MTH2427" s="111"/>
      <c r="MTI2427" s="111"/>
      <c r="MTJ2427" s="111"/>
      <c r="MTK2427" s="111"/>
      <c r="MTL2427" s="111"/>
      <c r="MTM2427" s="111"/>
      <c r="MTN2427" s="111"/>
      <c r="MTO2427" s="111"/>
      <c r="MTP2427" s="111"/>
      <c r="MTQ2427" s="111"/>
      <c r="MTR2427" s="111"/>
      <c r="MTS2427" s="111"/>
      <c r="MTT2427" s="111"/>
      <c r="MTU2427" s="111"/>
      <c r="MTV2427" s="111"/>
      <c r="MTW2427" s="111"/>
      <c r="MTX2427" s="111"/>
      <c r="MTY2427" s="111"/>
      <c r="MTZ2427" s="111"/>
      <c r="MUA2427" s="111"/>
      <c r="MUB2427" s="111"/>
      <c r="MUC2427" s="111"/>
      <c r="MUD2427" s="111"/>
      <c r="MUE2427" s="111"/>
      <c r="MUF2427" s="111"/>
      <c r="MUG2427" s="111"/>
      <c r="MUH2427" s="111"/>
      <c r="MUI2427" s="111"/>
      <c r="MUJ2427" s="111"/>
      <c r="MUK2427" s="111"/>
      <c r="MUL2427" s="111"/>
      <c r="MUM2427" s="111"/>
      <c r="MUN2427" s="111"/>
      <c r="MUO2427" s="111"/>
      <c r="MUP2427" s="111"/>
      <c r="MUQ2427" s="111"/>
      <c r="MUR2427" s="111"/>
      <c r="MUS2427" s="111"/>
      <c r="MUT2427" s="111"/>
      <c r="MUU2427" s="111"/>
      <c r="MUV2427" s="111"/>
      <c r="MUW2427" s="111"/>
      <c r="MUX2427" s="111"/>
      <c r="MUY2427" s="111"/>
      <c r="MUZ2427" s="111"/>
      <c r="MVA2427" s="111"/>
      <c r="MVB2427" s="111"/>
      <c r="MVC2427" s="111"/>
      <c r="MVD2427" s="111"/>
      <c r="MVE2427" s="111"/>
      <c r="MVF2427" s="111"/>
      <c r="MVG2427" s="111"/>
      <c r="MVH2427" s="111"/>
      <c r="MVI2427" s="111"/>
      <c r="MVJ2427" s="111"/>
      <c r="MVK2427" s="111"/>
      <c r="MVL2427" s="111"/>
      <c r="MVM2427" s="111"/>
      <c r="MVN2427" s="111"/>
      <c r="MVO2427" s="111"/>
      <c r="MVP2427" s="111"/>
      <c r="MVQ2427" s="111"/>
      <c r="MVR2427" s="111"/>
      <c r="MVS2427" s="111"/>
      <c r="MVT2427" s="111"/>
      <c r="MVU2427" s="111"/>
      <c r="MVV2427" s="111"/>
      <c r="MVW2427" s="111"/>
      <c r="MVX2427" s="111"/>
      <c r="MVY2427" s="111"/>
      <c r="MVZ2427" s="111"/>
      <c r="MWA2427" s="111"/>
      <c r="MWB2427" s="111"/>
      <c r="MWC2427" s="111"/>
      <c r="MWD2427" s="111"/>
      <c r="MWE2427" s="111"/>
      <c r="MWF2427" s="111"/>
      <c r="MWG2427" s="111"/>
      <c r="MWH2427" s="111"/>
      <c r="MWI2427" s="111"/>
      <c r="MWJ2427" s="111"/>
      <c r="MWK2427" s="111"/>
      <c r="MWL2427" s="111"/>
      <c r="MWM2427" s="111"/>
      <c r="MWN2427" s="111"/>
      <c r="MWO2427" s="111"/>
      <c r="MWP2427" s="111"/>
      <c r="MWQ2427" s="111"/>
      <c r="MWR2427" s="111"/>
      <c r="MWS2427" s="111"/>
      <c r="MWT2427" s="111"/>
      <c r="MWU2427" s="111"/>
      <c r="MWV2427" s="111"/>
      <c r="MWW2427" s="111"/>
      <c r="MWX2427" s="111"/>
      <c r="MWY2427" s="111"/>
      <c r="MWZ2427" s="111"/>
      <c r="MXA2427" s="111"/>
      <c r="MXB2427" s="111"/>
      <c r="MXC2427" s="111"/>
      <c r="MXD2427" s="111"/>
      <c r="MXE2427" s="111"/>
      <c r="MXF2427" s="111"/>
      <c r="MXG2427" s="111"/>
      <c r="MXH2427" s="111"/>
      <c r="MXI2427" s="111"/>
      <c r="MXJ2427" s="111"/>
      <c r="MXK2427" s="111"/>
      <c r="MXL2427" s="111"/>
      <c r="MXM2427" s="111"/>
      <c r="MXN2427" s="111"/>
      <c r="MXO2427" s="111"/>
      <c r="MXP2427" s="111"/>
      <c r="MXQ2427" s="111"/>
      <c r="MXR2427" s="111"/>
      <c r="MXS2427" s="111"/>
      <c r="MXT2427" s="111"/>
      <c r="MXU2427" s="111"/>
      <c r="MXV2427" s="111"/>
      <c r="MXW2427" s="111"/>
      <c r="MXX2427" s="111"/>
      <c r="MXY2427" s="111"/>
      <c r="MXZ2427" s="111"/>
      <c r="MYA2427" s="111"/>
      <c r="MYB2427" s="111"/>
      <c r="MYC2427" s="111"/>
      <c r="MYD2427" s="111"/>
      <c r="MYE2427" s="111"/>
      <c r="MYF2427" s="111"/>
      <c r="MYG2427" s="111"/>
      <c r="MYH2427" s="111"/>
      <c r="MYI2427" s="111"/>
      <c r="MYJ2427" s="111"/>
      <c r="MYK2427" s="111"/>
      <c r="MYL2427" s="111"/>
      <c r="MYM2427" s="111"/>
      <c r="MYN2427" s="111"/>
      <c r="MYO2427" s="111"/>
      <c r="MYP2427" s="111"/>
      <c r="MYQ2427" s="111"/>
      <c r="MYR2427" s="111"/>
      <c r="MYS2427" s="111"/>
      <c r="MYT2427" s="111"/>
      <c r="MYU2427" s="111"/>
      <c r="MYV2427" s="111"/>
      <c r="MYW2427" s="111"/>
      <c r="MYX2427" s="111"/>
      <c r="MYY2427" s="111"/>
      <c r="MYZ2427" s="111"/>
      <c r="MZA2427" s="111"/>
      <c r="MZB2427" s="111"/>
      <c r="MZC2427" s="111"/>
      <c r="MZD2427" s="111"/>
      <c r="MZE2427" s="111"/>
      <c r="MZF2427" s="111"/>
      <c r="MZG2427" s="111"/>
      <c r="MZH2427" s="111"/>
      <c r="MZI2427" s="111"/>
      <c r="MZJ2427" s="111"/>
      <c r="MZK2427" s="111"/>
      <c r="MZL2427" s="111"/>
      <c r="MZM2427" s="111"/>
      <c r="MZN2427" s="111"/>
      <c r="MZO2427" s="111"/>
      <c r="MZP2427" s="111"/>
      <c r="MZQ2427" s="111"/>
      <c r="MZR2427" s="111"/>
      <c r="MZS2427" s="111"/>
      <c r="MZT2427" s="111"/>
      <c r="MZU2427" s="111"/>
      <c r="MZV2427" s="111"/>
      <c r="MZW2427" s="111"/>
      <c r="MZX2427" s="111"/>
      <c r="MZY2427" s="111"/>
      <c r="MZZ2427" s="111"/>
      <c r="NAA2427" s="111"/>
      <c r="NAB2427" s="111"/>
      <c r="NAC2427" s="111"/>
      <c r="NAD2427" s="111"/>
      <c r="NAE2427" s="111"/>
      <c r="NAF2427" s="111"/>
      <c r="NAG2427" s="111"/>
      <c r="NAH2427" s="111"/>
      <c r="NAI2427" s="111"/>
      <c r="NAJ2427" s="111"/>
      <c r="NAK2427" s="111"/>
      <c r="NAL2427" s="111"/>
      <c r="NAM2427" s="111"/>
      <c r="NAN2427" s="111"/>
      <c r="NAO2427" s="111"/>
      <c r="NAP2427" s="111"/>
      <c r="NAQ2427" s="111"/>
      <c r="NAR2427" s="111"/>
      <c r="NAS2427" s="111"/>
      <c r="NAT2427" s="111"/>
      <c r="NAU2427" s="111"/>
      <c r="NAV2427" s="111"/>
      <c r="NAW2427" s="111"/>
      <c r="NAX2427" s="111"/>
      <c r="NAY2427" s="111"/>
      <c r="NAZ2427" s="111"/>
      <c r="NBA2427" s="111"/>
      <c r="NBB2427" s="111"/>
      <c r="NBC2427" s="111"/>
      <c r="NBD2427" s="111"/>
      <c r="NBE2427" s="111"/>
      <c r="NBF2427" s="111"/>
      <c r="NBG2427" s="111"/>
      <c r="NBH2427" s="111"/>
      <c r="NBI2427" s="111"/>
      <c r="NBJ2427" s="111"/>
      <c r="NBK2427" s="111"/>
      <c r="NBL2427" s="111"/>
      <c r="NBM2427" s="111"/>
      <c r="NBN2427" s="111"/>
      <c r="NBO2427" s="111"/>
      <c r="NBP2427" s="111"/>
      <c r="NBQ2427" s="111"/>
      <c r="NBR2427" s="111"/>
      <c r="NBS2427" s="111"/>
      <c r="NBT2427" s="111"/>
      <c r="NBU2427" s="111"/>
      <c r="NBV2427" s="111"/>
      <c r="NBW2427" s="111"/>
      <c r="NBX2427" s="111"/>
      <c r="NBY2427" s="111"/>
      <c r="NBZ2427" s="111"/>
      <c r="NCA2427" s="111"/>
      <c r="NCB2427" s="111"/>
      <c r="NCC2427" s="111"/>
      <c r="NCD2427" s="111"/>
      <c r="NCE2427" s="111"/>
      <c r="NCF2427" s="111"/>
      <c r="NCG2427" s="111"/>
      <c r="NCH2427" s="111"/>
      <c r="NCI2427" s="111"/>
      <c r="NCJ2427" s="111"/>
      <c r="NCK2427" s="111"/>
      <c r="NCL2427" s="111"/>
      <c r="NCM2427" s="111"/>
      <c r="NCN2427" s="111"/>
      <c r="NCO2427" s="111"/>
      <c r="NCP2427" s="111"/>
      <c r="NCQ2427" s="111"/>
      <c r="NCR2427" s="111"/>
      <c r="NCS2427" s="111"/>
      <c r="NCT2427" s="111"/>
      <c r="NCU2427" s="111"/>
      <c r="NCV2427" s="111"/>
      <c r="NCW2427" s="111"/>
      <c r="NCX2427" s="111"/>
      <c r="NCY2427" s="111"/>
      <c r="NCZ2427" s="111"/>
      <c r="NDA2427" s="111"/>
      <c r="NDB2427" s="111"/>
      <c r="NDC2427" s="111"/>
      <c r="NDD2427" s="111"/>
      <c r="NDE2427" s="111"/>
      <c r="NDF2427" s="111"/>
      <c r="NDG2427" s="111"/>
      <c r="NDH2427" s="111"/>
      <c r="NDI2427" s="111"/>
      <c r="NDJ2427" s="111"/>
      <c r="NDK2427" s="111"/>
      <c r="NDL2427" s="111"/>
      <c r="NDM2427" s="111"/>
      <c r="NDN2427" s="111"/>
      <c r="NDO2427" s="111"/>
      <c r="NDP2427" s="111"/>
      <c r="NDQ2427" s="111"/>
      <c r="NDR2427" s="111"/>
      <c r="NDS2427" s="111"/>
      <c r="NDT2427" s="111"/>
      <c r="NDU2427" s="111"/>
      <c r="NDV2427" s="111"/>
      <c r="NDW2427" s="111"/>
      <c r="NDX2427" s="111"/>
      <c r="NDY2427" s="111"/>
      <c r="NDZ2427" s="111"/>
      <c r="NEA2427" s="111"/>
      <c r="NEB2427" s="111"/>
      <c r="NEC2427" s="111"/>
      <c r="NED2427" s="111"/>
      <c r="NEE2427" s="111"/>
      <c r="NEF2427" s="111"/>
      <c r="NEG2427" s="111"/>
      <c r="NEH2427" s="111"/>
      <c r="NEI2427" s="111"/>
      <c r="NEJ2427" s="111"/>
      <c r="NEK2427" s="111"/>
      <c r="NEL2427" s="111"/>
      <c r="NEM2427" s="111"/>
      <c r="NEN2427" s="111"/>
      <c r="NEO2427" s="111"/>
      <c r="NEP2427" s="111"/>
      <c r="NEQ2427" s="111"/>
      <c r="NER2427" s="111"/>
      <c r="NES2427" s="111"/>
      <c r="NET2427" s="111"/>
      <c r="NEU2427" s="111"/>
      <c r="NEV2427" s="111"/>
      <c r="NEW2427" s="111"/>
      <c r="NEX2427" s="111"/>
      <c r="NEY2427" s="111"/>
      <c r="NEZ2427" s="111"/>
      <c r="NFA2427" s="111"/>
      <c r="NFB2427" s="111"/>
      <c r="NFC2427" s="111"/>
      <c r="NFD2427" s="111"/>
      <c r="NFE2427" s="111"/>
      <c r="NFF2427" s="111"/>
      <c r="NFG2427" s="111"/>
      <c r="NFH2427" s="111"/>
      <c r="NFI2427" s="111"/>
      <c r="NFJ2427" s="111"/>
      <c r="NFK2427" s="111"/>
      <c r="NFL2427" s="111"/>
      <c r="NFM2427" s="111"/>
      <c r="NFN2427" s="111"/>
      <c r="NFO2427" s="111"/>
      <c r="NFP2427" s="111"/>
      <c r="NFQ2427" s="111"/>
      <c r="NFR2427" s="111"/>
      <c r="NFS2427" s="111"/>
      <c r="NFT2427" s="111"/>
      <c r="NFU2427" s="111"/>
      <c r="NFV2427" s="111"/>
      <c r="NFW2427" s="111"/>
      <c r="NFX2427" s="111"/>
      <c r="NFY2427" s="111"/>
      <c r="NFZ2427" s="111"/>
      <c r="NGA2427" s="111"/>
      <c r="NGB2427" s="111"/>
      <c r="NGC2427" s="111"/>
      <c r="NGD2427" s="111"/>
      <c r="NGE2427" s="111"/>
      <c r="NGF2427" s="111"/>
      <c r="NGG2427" s="111"/>
      <c r="NGH2427" s="111"/>
      <c r="NGI2427" s="111"/>
      <c r="NGJ2427" s="111"/>
      <c r="NGK2427" s="111"/>
      <c r="NGL2427" s="111"/>
      <c r="NGM2427" s="111"/>
      <c r="NGN2427" s="111"/>
      <c r="NGO2427" s="111"/>
      <c r="NGP2427" s="111"/>
      <c r="NGQ2427" s="111"/>
      <c r="NGR2427" s="111"/>
      <c r="NGS2427" s="111"/>
      <c r="NGT2427" s="111"/>
      <c r="NGU2427" s="111"/>
      <c r="NGV2427" s="111"/>
      <c r="NGW2427" s="111"/>
      <c r="NGX2427" s="111"/>
      <c r="NGY2427" s="111"/>
      <c r="NGZ2427" s="111"/>
      <c r="NHA2427" s="111"/>
      <c r="NHB2427" s="111"/>
      <c r="NHC2427" s="111"/>
      <c r="NHD2427" s="111"/>
      <c r="NHE2427" s="111"/>
      <c r="NHF2427" s="111"/>
      <c r="NHG2427" s="111"/>
      <c r="NHH2427" s="111"/>
      <c r="NHI2427" s="111"/>
      <c r="NHJ2427" s="111"/>
      <c r="NHK2427" s="111"/>
      <c r="NHL2427" s="111"/>
      <c r="NHM2427" s="111"/>
      <c r="NHN2427" s="111"/>
      <c r="NHO2427" s="111"/>
      <c r="NHP2427" s="111"/>
      <c r="NHQ2427" s="111"/>
      <c r="NHR2427" s="111"/>
      <c r="NHS2427" s="111"/>
      <c r="NHT2427" s="111"/>
      <c r="NHU2427" s="111"/>
      <c r="NHV2427" s="111"/>
      <c r="NHW2427" s="111"/>
      <c r="NHX2427" s="111"/>
      <c r="NHY2427" s="111"/>
      <c r="NHZ2427" s="111"/>
      <c r="NIA2427" s="111"/>
      <c r="NIB2427" s="111"/>
      <c r="NIC2427" s="111"/>
      <c r="NID2427" s="111"/>
      <c r="NIE2427" s="111"/>
      <c r="NIF2427" s="111"/>
      <c r="NIG2427" s="111"/>
      <c r="NIH2427" s="111"/>
      <c r="NII2427" s="111"/>
      <c r="NIJ2427" s="111"/>
      <c r="NIK2427" s="111"/>
      <c r="NIL2427" s="111"/>
      <c r="NIM2427" s="111"/>
      <c r="NIN2427" s="111"/>
      <c r="NIO2427" s="111"/>
      <c r="NIP2427" s="111"/>
      <c r="NIQ2427" s="111"/>
      <c r="NIR2427" s="111"/>
      <c r="NIS2427" s="111"/>
      <c r="NIT2427" s="111"/>
      <c r="NIU2427" s="111"/>
      <c r="NIV2427" s="111"/>
      <c r="NIW2427" s="111"/>
      <c r="NIX2427" s="111"/>
      <c r="NIY2427" s="111"/>
      <c r="NIZ2427" s="111"/>
      <c r="NJA2427" s="111"/>
      <c r="NJB2427" s="111"/>
      <c r="NJC2427" s="111"/>
      <c r="NJD2427" s="111"/>
      <c r="NJE2427" s="111"/>
      <c r="NJF2427" s="111"/>
      <c r="NJG2427" s="111"/>
      <c r="NJH2427" s="111"/>
      <c r="NJI2427" s="111"/>
      <c r="NJJ2427" s="111"/>
      <c r="NJK2427" s="111"/>
      <c r="NJL2427" s="111"/>
      <c r="NJM2427" s="111"/>
      <c r="NJN2427" s="111"/>
      <c r="NJO2427" s="111"/>
      <c r="NJP2427" s="111"/>
      <c r="NJQ2427" s="111"/>
      <c r="NJR2427" s="111"/>
      <c r="NJS2427" s="111"/>
      <c r="NJT2427" s="111"/>
      <c r="NJU2427" s="111"/>
      <c r="NJV2427" s="111"/>
      <c r="NJW2427" s="111"/>
      <c r="NJX2427" s="111"/>
      <c r="NJY2427" s="111"/>
      <c r="NJZ2427" s="111"/>
      <c r="NKA2427" s="111"/>
      <c r="NKB2427" s="111"/>
      <c r="NKC2427" s="111"/>
      <c r="NKD2427" s="111"/>
      <c r="NKE2427" s="111"/>
      <c r="NKF2427" s="111"/>
      <c r="NKG2427" s="111"/>
      <c r="NKH2427" s="111"/>
      <c r="NKI2427" s="111"/>
      <c r="NKJ2427" s="111"/>
      <c r="NKK2427" s="111"/>
      <c r="NKL2427" s="111"/>
      <c r="NKM2427" s="111"/>
      <c r="NKN2427" s="111"/>
      <c r="NKO2427" s="111"/>
      <c r="NKP2427" s="111"/>
      <c r="NKQ2427" s="111"/>
      <c r="NKR2427" s="111"/>
      <c r="NKS2427" s="111"/>
      <c r="NKT2427" s="111"/>
      <c r="NKU2427" s="111"/>
      <c r="NKV2427" s="111"/>
      <c r="NKW2427" s="111"/>
      <c r="NKX2427" s="111"/>
      <c r="NKY2427" s="111"/>
      <c r="NKZ2427" s="111"/>
      <c r="NLA2427" s="111"/>
      <c r="NLB2427" s="111"/>
      <c r="NLC2427" s="111"/>
      <c r="NLD2427" s="111"/>
      <c r="NLE2427" s="111"/>
      <c r="NLF2427" s="111"/>
      <c r="NLG2427" s="111"/>
      <c r="NLH2427" s="111"/>
      <c r="NLI2427" s="111"/>
      <c r="NLJ2427" s="111"/>
      <c r="NLK2427" s="111"/>
      <c r="NLL2427" s="111"/>
      <c r="NLM2427" s="111"/>
      <c r="NLN2427" s="111"/>
      <c r="NLO2427" s="111"/>
      <c r="NLP2427" s="111"/>
      <c r="NLQ2427" s="111"/>
      <c r="NLR2427" s="111"/>
      <c r="NLS2427" s="111"/>
      <c r="NLT2427" s="111"/>
      <c r="NLU2427" s="111"/>
      <c r="NLV2427" s="111"/>
      <c r="NLW2427" s="111"/>
      <c r="NLX2427" s="111"/>
      <c r="NLY2427" s="111"/>
      <c r="NLZ2427" s="111"/>
      <c r="NMA2427" s="111"/>
      <c r="NMB2427" s="111"/>
      <c r="NMC2427" s="111"/>
      <c r="NMD2427" s="111"/>
      <c r="NME2427" s="111"/>
      <c r="NMF2427" s="111"/>
      <c r="NMG2427" s="111"/>
      <c r="NMH2427" s="111"/>
      <c r="NMI2427" s="111"/>
      <c r="NMJ2427" s="111"/>
      <c r="NMK2427" s="111"/>
      <c r="NML2427" s="111"/>
      <c r="NMM2427" s="111"/>
      <c r="NMN2427" s="111"/>
      <c r="NMO2427" s="111"/>
      <c r="NMP2427" s="111"/>
      <c r="NMQ2427" s="111"/>
      <c r="NMR2427" s="111"/>
      <c r="NMS2427" s="111"/>
      <c r="NMT2427" s="111"/>
      <c r="NMU2427" s="111"/>
      <c r="NMV2427" s="111"/>
      <c r="NMW2427" s="111"/>
      <c r="NMX2427" s="111"/>
      <c r="NMY2427" s="111"/>
      <c r="NMZ2427" s="111"/>
      <c r="NNA2427" s="111"/>
      <c r="NNB2427" s="111"/>
      <c r="NNC2427" s="111"/>
      <c r="NND2427" s="111"/>
      <c r="NNE2427" s="111"/>
      <c r="NNF2427" s="111"/>
      <c r="NNG2427" s="111"/>
      <c r="NNH2427" s="111"/>
      <c r="NNI2427" s="111"/>
      <c r="NNJ2427" s="111"/>
      <c r="NNK2427" s="111"/>
      <c r="NNL2427" s="111"/>
      <c r="NNM2427" s="111"/>
      <c r="NNN2427" s="111"/>
      <c r="NNO2427" s="111"/>
      <c r="NNP2427" s="111"/>
      <c r="NNQ2427" s="111"/>
      <c r="NNR2427" s="111"/>
      <c r="NNS2427" s="111"/>
      <c r="NNT2427" s="111"/>
      <c r="NNU2427" s="111"/>
      <c r="NNV2427" s="111"/>
      <c r="NNW2427" s="111"/>
      <c r="NNX2427" s="111"/>
      <c r="NNY2427" s="111"/>
      <c r="NNZ2427" s="111"/>
      <c r="NOA2427" s="111"/>
      <c r="NOB2427" s="111"/>
      <c r="NOC2427" s="111"/>
      <c r="NOD2427" s="111"/>
      <c r="NOE2427" s="111"/>
      <c r="NOF2427" s="111"/>
      <c r="NOG2427" s="111"/>
      <c r="NOH2427" s="111"/>
      <c r="NOI2427" s="111"/>
      <c r="NOJ2427" s="111"/>
      <c r="NOK2427" s="111"/>
      <c r="NOL2427" s="111"/>
      <c r="NOM2427" s="111"/>
      <c r="NON2427" s="111"/>
      <c r="NOO2427" s="111"/>
      <c r="NOP2427" s="111"/>
      <c r="NOQ2427" s="111"/>
      <c r="NOR2427" s="111"/>
      <c r="NOS2427" s="111"/>
      <c r="NOT2427" s="111"/>
      <c r="NOU2427" s="111"/>
      <c r="NOV2427" s="111"/>
      <c r="NOW2427" s="111"/>
      <c r="NOX2427" s="111"/>
      <c r="NOY2427" s="111"/>
      <c r="NOZ2427" s="111"/>
      <c r="NPA2427" s="111"/>
      <c r="NPB2427" s="111"/>
      <c r="NPC2427" s="111"/>
      <c r="NPD2427" s="111"/>
      <c r="NPE2427" s="111"/>
      <c r="NPF2427" s="111"/>
      <c r="NPG2427" s="111"/>
      <c r="NPH2427" s="111"/>
      <c r="NPI2427" s="111"/>
      <c r="NPJ2427" s="111"/>
      <c r="NPK2427" s="111"/>
      <c r="NPL2427" s="111"/>
      <c r="NPM2427" s="111"/>
      <c r="NPN2427" s="111"/>
      <c r="NPO2427" s="111"/>
      <c r="NPP2427" s="111"/>
      <c r="NPQ2427" s="111"/>
      <c r="NPR2427" s="111"/>
      <c r="NPS2427" s="111"/>
      <c r="NPT2427" s="111"/>
      <c r="NPU2427" s="111"/>
      <c r="NPV2427" s="111"/>
      <c r="NPW2427" s="111"/>
      <c r="NPX2427" s="111"/>
      <c r="NPY2427" s="111"/>
      <c r="NPZ2427" s="111"/>
      <c r="NQA2427" s="111"/>
      <c r="NQB2427" s="111"/>
      <c r="NQC2427" s="111"/>
      <c r="NQD2427" s="111"/>
      <c r="NQE2427" s="111"/>
      <c r="NQF2427" s="111"/>
      <c r="NQG2427" s="111"/>
      <c r="NQH2427" s="111"/>
      <c r="NQI2427" s="111"/>
      <c r="NQJ2427" s="111"/>
      <c r="NQK2427" s="111"/>
      <c r="NQL2427" s="111"/>
      <c r="NQM2427" s="111"/>
      <c r="NQN2427" s="111"/>
      <c r="NQO2427" s="111"/>
      <c r="NQP2427" s="111"/>
      <c r="NQQ2427" s="111"/>
      <c r="NQR2427" s="111"/>
      <c r="NQS2427" s="111"/>
      <c r="NQT2427" s="111"/>
      <c r="NQU2427" s="111"/>
      <c r="NQV2427" s="111"/>
      <c r="NQW2427" s="111"/>
      <c r="NQX2427" s="111"/>
      <c r="NQY2427" s="111"/>
      <c r="NQZ2427" s="111"/>
      <c r="NRA2427" s="111"/>
      <c r="NRB2427" s="111"/>
      <c r="NRC2427" s="111"/>
      <c r="NRD2427" s="111"/>
      <c r="NRE2427" s="111"/>
      <c r="NRF2427" s="111"/>
      <c r="NRG2427" s="111"/>
      <c r="NRH2427" s="111"/>
      <c r="NRI2427" s="111"/>
      <c r="NRJ2427" s="111"/>
      <c r="NRK2427" s="111"/>
      <c r="NRL2427" s="111"/>
      <c r="NRM2427" s="111"/>
      <c r="NRN2427" s="111"/>
      <c r="NRO2427" s="111"/>
      <c r="NRP2427" s="111"/>
      <c r="NRQ2427" s="111"/>
      <c r="NRR2427" s="111"/>
      <c r="NRS2427" s="111"/>
      <c r="NRT2427" s="111"/>
      <c r="NRU2427" s="111"/>
      <c r="NRV2427" s="111"/>
      <c r="NRW2427" s="111"/>
      <c r="NRX2427" s="111"/>
      <c r="NRY2427" s="111"/>
      <c r="NRZ2427" s="111"/>
      <c r="NSA2427" s="111"/>
      <c r="NSB2427" s="111"/>
      <c r="NSC2427" s="111"/>
      <c r="NSD2427" s="111"/>
      <c r="NSE2427" s="111"/>
      <c r="NSF2427" s="111"/>
      <c r="NSG2427" s="111"/>
      <c r="NSH2427" s="111"/>
      <c r="NSI2427" s="111"/>
      <c r="NSJ2427" s="111"/>
      <c r="NSK2427" s="111"/>
      <c r="NSL2427" s="111"/>
      <c r="NSM2427" s="111"/>
      <c r="NSN2427" s="111"/>
      <c r="NSO2427" s="111"/>
      <c r="NSP2427" s="111"/>
      <c r="NSQ2427" s="111"/>
      <c r="NSR2427" s="111"/>
      <c r="NSS2427" s="111"/>
      <c r="NST2427" s="111"/>
      <c r="NSU2427" s="111"/>
      <c r="NSV2427" s="111"/>
      <c r="NSW2427" s="111"/>
      <c r="NSX2427" s="111"/>
      <c r="NSY2427" s="111"/>
      <c r="NSZ2427" s="111"/>
      <c r="NTA2427" s="111"/>
      <c r="NTB2427" s="111"/>
      <c r="NTC2427" s="111"/>
      <c r="NTD2427" s="111"/>
      <c r="NTE2427" s="111"/>
      <c r="NTF2427" s="111"/>
      <c r="NTG2427" s="111"/>
      <c r="NTH2427" s="111"/>
      <c r="NTI2427" s="111"/>
      <c r="NTJ2427" s="111"/>
      <c r="NTK2427" s="111"/>
      <c r="NTL2427" s="111"/>
      <c r="NTM2427" s="111"/>
      <c r="NTN2427" s="111"/>
      <c r="NTO2427" s="111"/>
      <c r="NTP2427" s="111"/>
      <c r="NTQ2427" s="111"/>
      <c r="NTR2427" s="111"/>
      <c r="NTS2427" s="111"/>
      <c r="NTT2427" s="111"/>
      <c r="NTU2427" s="111"/>
      <c r="NTV2427" s="111"/>
      <c r="NTW2427" s="111"/>
      <c r="NTX2427" s="111"/>
      <c r="NTY2427" s="111"/>
      <c r="NTZ2427" s="111"/>
      <c r="NUA2427" s="111"/>
      <c r="NUB2427" s="111"/>
      <c r="NUC2427" s="111"/>
      <c r="NUD2427" s="111"/>
      <c r="NUE2427" s="111"/>
      <c r="NUF2427" s="111"/>
      <c r="NUG2427" s="111"/>
      <c r="NUH2427" s="111"/>
      <c r="NUI2427" s="111"/>
      <c r="NUJ2427" s="111"/>
      <c r="NUK2427" s="111"/>
      <c r="NUL2427" s="111"/>
      <c r="NUM2427" s="111"/>
      <c r="NUN2427" s="111"/>
      <c r="NUO2427" s="111"/>
      <c r="NUP2427" s="111"/>
      <c r="NUQ2427" s="111"/>
      <c r="NUR2427" s="111"/>
      <c r="NUS2427" s="111"/>
      <c r="NUT2427" s="111"/>
      <c r="NUU2427" s="111"/>
      <c r="NUV2427" s="111"/>
      <c r="NUW2427" s="111"/>
      <c r="NUX2427" s="111"/>
      <c r="NUY2427" s="111"/>
      <c r="NUZ2427" s="111"/>
      <c r="NVA2427" s="111"/>
      <c r="NVB2427" s="111"/>
      <c r="NVC2427" s="111"/>
      <c r="NVD2427" s="111"/>
      <c r="NVE2427" s="111"/>
      <c r="NVF2427" s="111"/>
      <c r="NVG2427" s="111"/>
      <c r="NVH2427" s="111"/>
      <c r="NVI2427" s="111"/>
      <c r="NVJ2427" s="111"/>
      <c r="NVK2427" s="111"/>
      <c r="NVL2427" s="111"/>
      <c r="NVM2427" s="111"/>
      <c r="NVN2427" s="111"/>
      <c r="NVO2427" s="111"/>
      <c r="NVP2427" s="111"/>
      <c r="NVQ2427" s="111"/>
      <c r="NVR2427" s="111"/>
      <c r="NVS2427" s="111"/>
      <c r="NVT2427" s="111"/>
      <c r="NVU2427" s="111"/>
      <c r="NVV2427" s="111"/>
      <c r="NVW2427" s="111"/>
      <c r="NVX2427" s="111"/>
      <c r="NVY2427" s="111"/>
      <c r="NVZ2427" s="111"/>
      <c r="NWA2427" s="111"/>
      <c r="NWB2427" s="111"/>
      <c r="NWC2427" s="111"/>
      <c r="NWD2427" s="111"/>
      <c r="NWE2427" s="111"/>
      <c r="NWF2427" s="111"/>
      <c r="NWG2427" s="111"/>
      <c r="NWH2427" s="111"/>
      <c r="NWI2427" s="111"/>
      <c r="NWJ2427" s="111"/>
      <c r="NWK2427" s="111"/>
      <c r="NWL2427" s="111"/>
      <c r="NWM2427" s="111"/>
      <c r="NWN2427" s="111"/>
      <c r="NWO2427" s="111"/>
      <c r="NWP2427" s="111"/>
      <c r="NWQ2427" s="111"/>
      <c r="NWR2427" s="111"/>
      <c r="NWS2427" s="111"/>
      <c r="NWT2427" s="111"/>
      <c r="NWU2427" s="111"/>
      <c r="NWV2427" s="111"/>
      <c r="NWW2427" s="111"/>
      <c r="NWX2427" s="111"/>
      <c r="NWY2427" s="111"/>
      <c r="NWZ2427" s="111"/>
      <c r="NXA2427" s="111"/>
      <c r="NXB2427" s="111"/>
      <c r="NXC2427" s="111"/>
      <c r="NXD2427" s="111"/>
      <c r="NXE2427" s="111"/>
      <c r="NXF2427" s="111"/>
      <c r="NXG2427" s="111"/>
      <c r="NXH2427" s="111"/>
      <c r="NXI2427" s="111"/>
      <c r="NXJ2427" s="111"/>
      <c r="NXK2427" s="111"/>
      <c r="NXL2427" s="111"/>
      <c r="NXM2427" s="111"/>
      <c r="NXN2427" s="111"/>
      <c r="NXO2427" s="111"/>
      <c r="NXP2427" s="111"/>
      <c r="NXQ2427" s="111"/>
      <c r="NXR2427" s="111"/>
      <c r="NXS2427" s="111"/>
      <c r="NXT2427" s="111"/>
      <c r="NXU2427" s="111"/>
      <c r="NXV2427" s="111"/>
      <c r="NXW2427" s="111"/>
      <c r="NXX2427" s="111"/>
      <c r="NXY2427" s="111"/>
      <c r="NXZ2427" s="111"/>
      <c r="NYA2427" s="111"/>
      <c r="NYB2427" s="111"/>
      <c r="NYC2427" s="111"/>
      <c r="NYD2427" s="111"/>
      <c r="NYE2427" s="111"/>
      <c r="NYF2427" s="111"/>
      <c r="NYG2427" s="111"/>
      <c r="NYH2427" s="111"/>
      <c r="NYI2427" s="111"/>
      <c r="NYJ2427" s="111"/>
      <c r="NYK2427" s="111"/>
      <c r="NYL2427" s="111"/>
      <c r="NYM2427" s="111"/>
      <c r="NYN2427" s="111"/>
      <c r="NYO2427" s="111"/>
      <c r="NYP2427" s="111"/>
      <c r="NYQ2427" s="111"/>
      <c r="NYR2427" s="111"/>
      <c r="NYS2427" s="111"/>
      <c r="NYT2427" s="111"/>
      <c r="NYU2427" s="111"/>
      <c r="NYV2427" s="111"/>
      <c r="NYW2427" s="111"/>
      <c r="NYX2427" s="111"/>
      <c r="NYY2427" s="111"/>
      <c r="NYZ2427" s="111"/>
      <c r="NZA2427" s="111"/>
      <c r="NZB2427" s="111"/>
      <c r="NZC2427" s="111"/>
      <c r="NZD2427" s="111"/>
      <c r="NZE2427" s="111"/>
      <c r="NZF2427" s="111"/>
      <c r="NZG2427" s="111"/>
      <c r="NZH2427" s="111"/>
      <c r="NZI2427" s="111"/>
      <c r="NZJ2427" s="111"/>
      <c r="NZK2427" s="111"/>
      <c r="NZL2427" s="111"/>
      <c r="NZM2427" s="111"/>
      <c r="NZN2427" s="111"/>
      <c r="NZO2427" s="111"/>
      <c r="NZP2427" s="111"/>
      <c r="NZQ2427" s="111"/>
      <c r="NZR2427" s="111"/>
      <c r="NZS2427" s="111"/>
      <c r="NZT2427" s="111"/>
      <c r="NZU2427" s="111"/>
      <c r="NZV2427" s="111"/>
      <c r="NZW2427" s="111"/>
      <c r="NZX2427" s="111"/>
      <c r="NZY2427" s="111"/>
      <c r="NZZ2427" s="111"/>
      <c r="OAA2427" s="111"/>
      <c r="OAB2427" s="111"/>
      <c r="OAC2427" s="111"/>
      <c r="OAD2427" s="111"/>
      <c r="OAE2427" s="111"/>
      <c r="OAF2427" s="111"/>
      <c r="OAG2427" s="111"/>
      <c r="OAH2427" s="111"/>
      <c r="OAI2427" s="111"/>
      <c r="OAJ2427" s="111"/>
      <c r="OAK2427" s="111"/>
      <c r="OAL2427" s="111"/>
      <c r="OAM2427" s="111"/>
      <c r="OAN2427" s="111"/>
      <c r="OAO2427" s="111"/>
      <c r="OAP2427" s="111"/>
      <c r="OAQ2427" s="111"/>
      <c r="OAR2427" s="111"/>
      <c r="OAS2427" s="111"/>
      <c r="OAT2427" s="111"/>
      <c r="OAU2427" s="111"/>
      <c r="OAV2427" s="111"/>
      <c r="OAW2427" s="111"/>
      <c r="OAX2427" s="111"/>
      <c r="OAY2427" s="111"/>
      <c r="OAZ2427" s="111"/>
      <c r="OBA2427" s="111"/>
      <c r="OBB2427" s="111"/>
      <c r="OBC2427" s="111"/>
      <c r="OBD2427" s="111"/>
      <c r="OBE2427" s="111"/>
      <c r="OBF2427" s="111"/>
      <c r="OBG2427" s="111"/>
      <c r="OBH2427" s="111"/>
      <c r="OBI2427" s="111"/>
      <c r="OBJ2427" s="111"/>
      <c r="OBK2427" s="111"/>
      <c r="OBL2427" s="111"/>
      <c r="OBM2427" s="111"/>
      <c r="OBN2427" s="111"/>
      <c r="OBO2427" s="111"/>
      <c r="OBP2427" s="111"/>
      <c r="OBQ2427" s="111"/>
      <c r="OBR2427" s="111"/>
      <c r="OBS2427" s="111"/>
      <c r="OBT2427" s="111"/>
      <c r="OBU2427" s="111"/>
      <c r="OBV2427" s="111"/>
      <c r="OBW2427" s="111"/>
      <c r="OBX2427" s="111"/>
      <c r="OBY2427" s="111"/>
      <c r="OBZ2427" s="111"/>
      <c r="OCA2427" s="111"/>
      <c r="OCB2427" s="111"/>
      <c r="OCC2427" s="111"/>
      <c r="OCD2427" s="111"/>
      <c r="OCE2427" s="111"/>
      <c r="OCF2427" s="111"/>
      <c r="OCG2427" s="111"/>
      <c r="OCH2427" s="111"/>
      <c r="OCI2427" s="111"/>
      <c r="OCJ2427" s="111"/>
      <c r="OCK2427" s="111"/>
      <c r="OCL2427" s="111"/>
      <c r="OCM2427" s="111"/>
      <c r="OCN2427" s="111"/>
      <c r="OCO2427" s="111"/>
      <c r="OCP2427" s="111"/>
      <c r="OCQ2427" s="111"/>
      <c r="OCR2427" s="111"/>
      <c r="OCS2427" s="111"/>
      <c r="OCT2427" s="111"/>
      <c r="OCU2427" s="111"/>
      <c r="OCV2427" s="111"/>
      <c r="OCW2427" s="111"/>
      <c r="OCX2427" s="111"/>
      <c r="OCY2427" s="111"/>
      <c r="OCZ2427" s="111"/>
      <c r="ODA2427" s="111"/>
      <c r="ODB2427" s="111"/>
      <c r="ODC2427" s="111"/>
      <c r="ODD2427" s="111"/>
      <c r="ODE2427" s="111"/>
      <c r="ODF2427" s="111"/>
      <c r="ODG2427" s="111"/>
      <c r="ODH2427" s="111"/>
      <c r="ODI2427" s="111"/>
      <c r="ODJ2427" s="111"/>
      <c r="ODK2427" s="111"/>
      <c r="ODL2427" s="111"/>
      <c r="ODM2427" s="111"/>
      <c r="ODN2427" s="111"/>
      <c r="ODO2427" s="111"/>
      <c r="ODP2427" s="111"/>
      <c r="ODQ2427" s="111"/>
      <c r="ODR2427" s="111"/>
      <c r="ODS2427" s="111"/>
      <c r="ODT2427" s="111"/>
      <c r="ODU2427" s="111"/>
      <c r="ODV2427" s="111"/>
      <c r="ODW2427" s="111"/>
      <c r="ODX2427" s="111"/>
      <c r="ODY2427" s="111"/>
      <c r="ODZ2427" s="111"/>
      <c r="OEA2427" s="111"/>
      <c r="OEB2427" s="111"/>
      <c r="OEC2427" s="111"/>
      <c r="OED2427" s="111"/>
      <c r="OEE2427" s="111"/>
      <c r="OEF2427" s="111"/>
      <c r="OEG2427" s="111"/>
      <c r="OEH2427" s="111"/>
      <c r="OEI2427" s="111"/>
      <c r="OEJ2427" s="111"/>
      <c r="OEK2427" s="111"/>
      <c r="OEL2427" s="111"/>
      <c r="OEM2427" s="111"/>
      <c r="OEN2427" s="111"/>
      <c r="OEO2427" s="111"/>
      <c r="OEP2427" s="111"/>
      <c r="OEQ2427" s="111"/>
      <c r="OER2427" s="111"/>
      <c r="OES2427" s="111"/>
      <c r="OET2427" s="111"/>
      <c r="OEU2427" s="111"/>
      <c r="OEV2427" s="111"/>
      <c r="OEW2427" s="111"/>
      <c r="OEX2427" s="111"/>
      <c r="OEY2427" s="111"/>
      <c r="OEZ2427" s="111"/>
      <c r="OFA2427" s="111"/>
      <c r="OFB2427" s="111"/>
      <c r="OFC2427" s="111"/>
      <c r="OFD2427" s="111"/>
      <c r="OFE2427" s="111"/>
      <c r="OFF2427" s="111"/>
      <c r="OFG2427" s="111"/>
      <c r="OFH2427" s="111"/>
      <c r="OFI2427" s="111"/>
      <c r="OFJ2427" s="111"/>
      <c r="OFK2427" s="111"/>
      <c r="OFL2427" s="111"/>
      <c r="OFM2427" s="111"/>
      <c r="OFN2427" s="111"/>
      <c r="OFO2427" s="111"/>
      <c r="OFP2427" s="111"/>
      <c r="OFQ2427" s="111"/>
      <c r="OFR2427" s="111"/>
      <c r="OFS2427" s="111"/>
      <c r="OFT2427" s="111"/>
      <c r="OFU2427" s="111"/>
      <c r="OFV2427" s="111"/>
      <c r="OFW2427" s="111"/>
      <c r="OFX2427" s="111"/>
      <c r="OFY2427" s="111"/>
      <c r="OFZ2427" s="111"/>
      <c r="OGA2427" s="111"/>
      <c r="OGB2427" s="111"/>
      <c r="OGC2427" s="111"/>
      <c r="OGD2427" s="111"/>
      <c r="OGE2427" s="111"/>
      <c r="OGF2427" s="111"/>
      <c r="OGG2427" s="111"/>
      <c r="OGH2427" s="111"/>
      <c r="OGI2427" s="111"/>
      <c r="OGJ2427" s="111"/>
      <c r="OGK2427" s="111"/>
      <c r="OGL2427" s="111"/>
      <c r="OGM2427" s="111"/>
      <c r="OGN2427" s="111"/>
      <c r="OGO2427" s="111"/>
      <c r="OGP2427" s="111"/>
      <c r="OGQ2427" s="111"/>
      <c r="OGR2427" s="111"/>
      <c r="OGS2427" s="111"/>
      <c r="OGT2427" s="111"/>
      <c r="OGU2427" s="111"/>
      <c r="OGV2427" s="111"/>
      <c r="OGW2427" s="111"/>
      <c r="OGX2427" s="111"/>
      <c r="OGY2427" s="111"/>
      <c r="OGZ2427" s="111"/>
      <c r="OHA2427" s="111"/>
      <c r="OHB2427" s="111"/>
      <c r="OHC2427" s="111"/>
      <c r="OHD2427" s="111"/>
      <c r="OHE2427" s="111"/>
      <c r="OHF2427" s="111"/>
      <c r="OHG2427" s="111"/>
      <c r="OHH2427" s="111"/>
      <c r="OHI2427" s="111"/>
      <c r="OHJ2427" s="111"/>
      <c r="OHK2427" s="111"/>
      <c r="OHL2427" s="111"/>
      <c r="OHM2427" s="111"/>
      <c r="OHN2427" s="111"/>
      <c r="OHO2427" s="111"/>
      <c r="OHP2427" s="111"/>
      <c r="OHQ2427" s="111"/>
      <c r="OHR2427" s="111"/>
      <c r="OHS2427" s="111"/>
      <c r="OHT2427" s="111"/>
      <c r="OHU2427" s="111"/>
      <c r="OHV2427" s="111"/>
      <c r="OHW2427" s="111"/>
      <c r="OHX2427" s="111"/>
      <c r="OHY2427" s="111"/>
      <c r="OHZ2427" s="111"/>
      <c r="OIA2427" s="111"/>
      <c r="OIB2427" s="111"/>
      <c r="OIC2427" s="111"/>
      <c r="OID2427" s="111"/>
      <c r="OIE2427" s="111"/>
      <c r="OIF2427" s="111"/>
      <c r="OIG2427" s="111"/>
      <c r="OIH2427" s="111"/>
      <c r="OII2427" s="111"/>
      <c r="OIJ2427" s="111"/>
      <c r="OIK2427" s="111"/>
      <c r="OIL2427" s="111"/>
      <c r="OIM2427" s="111"/>
      <c r="OIN2427" s="111"/>
      <c r="OIO2427" s="111"/>
      <c r="OIP2427" s="111"/>
      <c r="OIQ2427" s="111"/>
      <c r="OIR2427" s="111"/>
      <c r="OIS2427" s="111"/>
      <c r="OIT2427" s="111"/>
      <c r="OIU2427" s="111"/>
      <c r="OIV2427" s="111"/>
      <c r="OIW2427" s="111"/>
      <c r="OIX2427" s="111"/>
      <c r="OIY2427" s="111"/>
      <c r="OIZ2427" s="111"/>
      <c r="OJA2427" s="111"/>
      <c r="OJB2427" s="111"/>
      <c r="OJC2427" s="111"/>
      <c r="OJD2427" s="111"/>
      <c r="OJE2427" s="111"/>
      <c r="OJF2427" s="111"/>
      <c r="OJG2427" s="111"/>
      <c r="OJH2427" s="111"/>
      <c r="OJI2427" s="111"/>
      <c r="OJJ2427" s="111"/>
      <c r="OJK2427" s="111"/>
      <c r="OJL2427" s="111"/>
      <c r="OJM2427" s="111"/>
      <c r="OJN2427" s="111"/>
      <c r="OJO2427" s="111"/>
      <c r="OJP2427" s="111"/>
      <c r="OJQ2427" s="111"/>
      <c r="OJR2427" s="111"/>
      <c r="OJS2427" s="111"/>
      <c r="OJT2427" s="111"/>
      <c r="OJU2427" s="111"/>
      <c r="OJV2427" s="111"/>
      <c r="OJW2427" s="111"/>
      <c r="OJX2427" s="111"/>
      <c r="OJY2427" s="111"/>
      <c r="OJZ2427" s="111"/>
      <c r="OKA2427" s="111"/>
      <c r="OKB2427" s="111"/>
      <c r="OKC2427" s="111"/>
      <c r="OKD2427" s="111"/>
      <c r="OKE2427" s="111"/>
      <c r="OKF2427" s="111"/>
      <c r="OKG2427" s="111"/>
      <c r="OKH2427" s="111"/>
      <c r="OKI2427" s="111"/>
      <c r="OKJ2427" s="111"/>
      <c r="OKK2427" s="111"/>
      <c r="OKL2427" s="111"/>
      <c r="OKM2427" s="111"/>
      <c r="OKN2427" s="111"/>
      <c r="OKO2427" s="111"/>
      <c r="OKP2427" s="111"/>
      <c r="OKQ2427" s="111"/>
      <c r="OKR2427" s="111"/>
      <c r="OKS2427" s="111"/>
      <c r="OKT2427" s="111"/>
      <c r="OKU2427" s="111"/>
      <c r="OKV2427" s="111"/>
      <c r="OKW2427" s="111"/>
      <c r="OKX2427" s="111"/>
      <c r="OKY2427" s="111"/>
      <c r="OKZ2427" s="111"/>
      <c r="OLA2427" s="111"/>
      <c r="OLB2427" s="111"/>
      <c r="OLC2427" s="111"/>
      <c r="OLD2427" s="111"/>
      <c r="OLE2427" s="111"/>
      <c r="OLF2427" s="111"/>
      <c r="OLG2427" s="111"/>
      <c r="OLH2427" s="111"/>
      <c r="OLI2427" s="111"/>
      <c r="OLJ2427" s="111"/>
      <c r="OLK2427" s="111"/>
      <c r="OLL2427" s="111"/>
      <c r="OLM2427" s="111"/>
      <c r="OLN2427" s="111"/>
      <c r="OLO2427" s="111"/>
      <c r="OLP2427" s="111"/>
      <c r="OLQ2427" s="111"/>
      <c r="OLR2427" s="111"/>
      <c r="OLS2427" s="111"/>
      <c r="OLT2427" s="111"/>
      <c r="OLU2427" s="111"/>
      <c r="OLV2427" s="111"/>
      <c r="OLW2427" s="111"/>
      <c r="OLX2427" s="111"/>
      <c r="OLY2427" s="111"/>
      <c r="OLZ2427" s="111"/>
      <c r="OMA2427" s="111"/>
      <c r="OMB2427" s="111"/>
      <c r="OMC2427" s="111"/>
      <c r="OMD2427" s="111"/>
      <c r="OME2427" s="111"/>
      <c r="OMF2427" s="111"/>
      <c r="OMG2427" s="111"/>
      <c r="OMH2427" s="111"/>
      <c r="OMI2427" s="111"/>
      <c r="OMJ2427" s="111"/>
      <c r="OMK2427" s="111"/>
      <c r="OML2427" s="111"/>
      <c r="OMM2427" s="111"/>
      <c r="OMN2427" s="111"/>
      <c r="OMO2427" s="111"/>
      <c r="OMP2427" s="111"/>
      <c r="OMQ2427" s="111"/>
      <c r="OMR2427" s="111"/>
      <c r="OMS2427" s="111"/>
      <c r="OMT2427" s="111"/>
      <c r="OMU2427" s="111"/>
      <c r="OMV2427" s="111"/>
      <c r="OMW2427" s="111"/>
      <c r="OMX2427" s="111"/>
      <c r="OMY2427" s="111"/>
      <c r="OMZ2427" s="111"/>
      <c r="ONA2427" s="111"/>
      <c r="ONB2427" s="111"/>
      <c r="ONC2427" s="111"/>
      <c r="OND2427" s="111"/>
      <c r="ONE2427" s="111"/>
      <c r="ONF2427" s="111"/>
      <c r="ONG2427" s="111"/>
      <c r="ONH2427" s="111"/>
      <c r="ONI2427" s="111"/>
      <c r="ONJ2427" s="111"/>
      <c r="ONK2427" s="111"/>
      <c r="ONL2427" s="111"/>
      <c r="ONM2427" s="111"/>
      <c r="ONN2427" s="111"/>
      <c r="ONO2427" s="111"/>
      <c r="ONP2427" s="111"/>
      <c r="ONQ2427" s="111"/>
      <c r="ONR2427" s="111"/>
      <c r="ONS2427" s="111"/>
      <c r="ONT2427" s="111"/>
      <c r="ONU2427" s="111"/>
      <c r="ONV2427" s="111"/>
      <c r="ONW2427" s="111"/>
      <c r="ONX2427" s="111"/>
      <c r="ONY2427" s="111"/>
      <c r="ONZ2427" s="111"/>
      <c r="OOA2427" s="111"/>
      <c r="OOB2427" s="111"/>
      <c r="OOC2427" s="111"/>
      <c r="OOD2427" s="111"/>
      <c r="OOE2427" s="111"/>
      <c r="OOF2427" s="111"/>
      <c r="OOG2427" s="111"/>
      <c r="OOH2427" s="111"/>
      <c r="OOI2427" s="111"/>
      <c r="OOJ2427" s="111"/>
      <c r="OOK2427" s="111"/>
      <c r="OOL2427" s="111"/>
      <c r="OOM2427" s="111"/>
      <c r="OON2427" s="111"/>
      <c r="OOO2427" s="111"/>
      <c r="OOP2427" s="111"/>
      <c r="OOQ2427" s="111"/>
      <c r="OOR2427" s="111"/>
      <c r="OOS2427" s="111"/>
      <c r="OOT2427" s="111"/>
      <c r="OOU2427" s="111"/>
      <c r="OOV2427" s="111"/>
      <c r="OOW2427" s="111"/>
      <c r="OOX2427" s="111"/>
      <c r="OOY2427" s="111"/>
      <c r="OOZ2427" s="111"/>
      <c r="OPA2427" s="111"/>
      <c r="OPB2427" s="111"/>
      <c r="OPC2427" s="111"/>
      <c r="OPD2427" s="111"/>
      <c r="OPE2427" s="111"/>
      <c r="OPF2427" s="111"/>
      <c r="OPG2427" s="111"/>
      <c r="OPH2427" s="111"/>
      <c r="OPI2427" s="111"/>
      <c r="OPJ2427" s="111"/>
      <c r="OPK2427" s="111"/>
      <c r="OPL2427" s="111"/>
      <c r="OPM2427" s="111"/>
      <c r="OPN2427" s="111"/>
      <c r="OPO2427" s="111"/>
      <c r="OPP2427" s="111"/>
      <c r="OPQ2427" s="111"/>
      <c r="OPR2427" s="111"/>
      <c r="OPS2427" s="111"/>
      <c r="OPT2427" s="111"/>
      <c r="OPU2427" s="111"/>
      <c r="OPV2427" s="111"/>
      <c r="OPW2427" s="111"/>
      <c r="OPX2427" s="111"/>
      <c r="OPY2427" s="111"/>
      <c r="OPZ2427" s="111"/>
      <c r="OQA2427" s="111"/>
      <c r="OQB2427" s="111"/>
      <c r="OQC2427" s="111"/>
      <c r="OQD2427" s="111"/>
      <c r="OQE2427" s="111"/>
      <c r="OQF2427" s="111"/>
      <c r="OQG2427" s="111"/>
      <c r="OQH2427" s="111"/>
      <c r="OQI2427" s="111"/>
      <c r="OQJ2427" s="111"/>
      <c r="OQK2427" s="111"/>
      <c r="OQL2427" s="111"/>
      <c r="OQM2427" s="111"/>
      <c r="OQN2427" s="111"/>
      <c r="OQO2427" s="111"/>
      <c r="OQP2427" s="111"/>
      <c r="OQQ2427" s="111"/>
      <c r="OQR2427" s="111"/>
      <c r="OQS2427" s="111"/>
      <c r="OQT2427" s="111"/>
      <c r="OQU2427" s="111"/>
      <c r="OQV2427" s="111"/>
      <c r="OQW2427" s="111"/>
      <c r="OQX2427" s="111"/>
      <c r="OQY2427" s="111"/>
      <c r="OQZ2427" s="111"/>
      <c r="ORA2427" s="111"/>
      <c r="ORB2427" s="111"/>
      <c r="ORC2427" s="111"/>
      <c r="ORD2427" s="111"/>
      <c r="ORE2427" s="111"/>
      <c r="ORF2427" s="111"/>
      <c r="ORG2427" s="111"/>
      <c r="ORH2427" s="111"/>
      <c r="ORI2427" s="111"/>
      <c r="ORJ2427" s="111"/>
      <c r="ORK2427" s="111"/>
      <c r="ORL2427" s="111"/>
      <c r="ORM2427" s="111"/>
      <c r="ORN2427" s="111"/>
      <c r="ORO2427" s="111"/>
      <c r="ORP2427" s="111"/>
      <c r="ORQ2427" s="111"/>
      <c r="ORR2427" s="111"/>
      <c r="ORS2427" s="111"/>
      <c r="ORT2427" s="111"/>
      <c r="ORU2427" s="111"/>
      <c r="ORV2427" s="111"/>
      <c r="ORW2427" s="111"/>
      <c r="ORX2427" s="111"/>
      <c r="ORY2427" s="111"/>
      <c r="ORZ2427" s="111"/>
      <c r="OSA2427" s="111"/>
      <c r="OSB2427" s="111"/>
      <c r="OSC2427" s="111"/>
      <c r="OSD2427" s="111"/>
      <c r="OSE2427" s="111"/>
      <c r="OSF2427" s="111"/>
      <c r="OSG2427" s="111"/>
      <c r="OSH2427" s="111"/>
      <c r="OSI2427" s="111"/>
      <c r="OSJ2427" s="111"/>
      <c r="OSK2427" s="111"/>
      <c r="OSL2427" s="111"/>
      <c r="OSM2427" s="111"/>
      <c r="OSN2427" s="111"/>
      <c r="OSO2427" s="111"/>
      <c r="OSP2427" s="111"/>
      <c r="OSQ2427" s="111"/>
      <c r="OSR2427" s="111"/>
      <c r="OSS2427" s="111"/>
      <c r="OST2427" s="111"/>
      <c r="OSU2427" s="111"/>
      <c r="OSV2427" s="111"/>
      <c r="OSW2427" s="111"/>
      <c r="OSX2427" s="111"/>
      <c r="OSY2427" s="111"/>
      <c r="OSZ2427" s="111"/>
      <c r="OTA2427" s="111"/>
      <c r="OTB2427" s="111"/>
      <c r="OTC2427" s="111"/>
      <c r="OTD2427" s="111"/>
      <c r="OTE2427" s="111"/>
      <c r="OTF2427" s="111"/>
      <c r="OTG2427" s="111"/>
      <c r="OTH2427" s="111"/>
      <c r="OTI2427" s="111"/>
      <c r="OTJ2427" s="111"/>
      <c r="OTK2427" s="111"/>
      <c r="OTL2427" s="111"/>
      <c r="OTM2427" s="111"/>
      <c r="OTN2427" s="111"/>
      <c r="OTO2427" s="111"/>
      <c r="OTP2427" s="111"/>
      <c r="OTQ2427" s="111"/>
      <c r="OTR2427" s="111"/>
      <c r="OTS2427" s="111"/>
      <c r="OTT2427" s="111"/>
      <c r="OTU2427" s="111"/>
      <c r="OTV2427" s="111"/>
      <c r="OTW2427" s="111"/>
      <c r="OTX2427" s="111"/>
      <c r="OTY2427" s="111"/>
      <c r="OTZ2427" s="111"/>
      <c r="OUA2427" s="111"/>
      <c r="OUB2427" s="111"/>
      <c r="OUC2427" s="111"/>
      <c r="OUD2427" s="111"/>
      <c r="OUE2427" s="111"/>
      <c r="OUF2427" s="111"/>
      <c r="OUG2427" s="111"/>
      <c r="OUH2427" s="111"/>
      <c r="OUI2427" s="111"/>
      <c r="OUJ2427" s="111"/>
      <c r="OUK2427" s="111"/>
      <c r="OUL2427" s="111"/>
      <c r="OUM2427" s="111"/>
      <c r="OUN2427" s="111"/>
      <c r="OUO2427" s="111"/>
      <c r="OUP2427" s="111"/>
      <c r="OUQ2427" s="111"/>
      <c r="OUR2427" s="111"/>
      <c r="OUS2427" s="111"/>
      <c r="OUT2427" s="111"/>
      <c r="OUU2427" s="111"/>
      <c r="OUV2427" s="111"/>
      <c r="OUW2427" s="111"/>
      <c r="OUX2427" s="111"/>
      <c r="OUY2427" s="111"/>
      <c r="OUZ2427" s="111"/>
      <c r="OVA2427" s="111"/>
      <c r="OVB2427" s="111"/>
      <c r="OVC2427" s="111"/>
      <c r="OVD2427" s="111"/>
      <c r="OVE2427" s="111"/>
      <c r="OVF2427" s="111"/>
      <c r="OVG2427" s="111"/>
      <c r="OVH2427" s="111"/>
      <c r="OVI2427" s="111"/>
      <c r="OVJ2427" s="111"/>
      <c r="OVK2427" s="111"/>
      <c r="OVL2427" s="111"/>
      <c r="OVM2427" s="111"/>
      <c r="OVN2427" s="111"/>
      <c r="OVO2427" s="111"/>
      <c r="OVP2427" s="111"/>
      <c r="OVQ2427" s="111"/>
      <c r="OVR2427" s="111"/>
      <c r="OVS2427" s="111"/>
      <c r="OVT2427" s="111"/>
      <c r="OVU2427" s="111"/>
      <c r="OVV2427" s="111"/>
      <c r="OVW2427" s="111"/>
      <c r="OVX2427" s="111"/>
      <c r="OVY2427" s="111"/>
      <c r="OVZ2427" s="111"/>
      <c r="OWA2427" s="111"/>
      <c r="OWB2427" s="111"/>
      <c r="OWC2427" s="111"/>
      <c r="OWD2427" s="111"/>
      <c r="OWE2427" s="111"/>
      <c r="OWF2427" s="111"/>
      <c r="OWG2427" s="111"/>
      <c r="OWH2427" s="111"/>
      <c r="OWI2427" s="111"/>
      <c r="OWJ2427" s="111"/>
      <c r="OWK2427" s="111"/>
      <c r="OWL2427" s="111"/>
      <c r="OWM2427" s="111"/>
      <c r="OWN2427" s="111"/>
      <c r="OWO2427" s="111"/>
      <c r="OWP2427" s="111"/>
      <c r="OWQ2427" s="111"/>
      <c r="OWR2427" s="111"/>
      <c r="OWS2427" s="111"/>
      <c r="OWT2427" s="111"/>
      <c r="OWU2427" s="111"/>
      <c r="OWV2427" s="111"/>
      <c r="OWW2427" s="111"/>
      <c r="OWX2427" s="111"/>
      <c r="OWY2427" s="111"/>
      <c r="OWZ2427" s="111"/>
      <c r="OXA2427" s="111"/>
      <c r="OXB2427" s="111"/>
      <c r="OXC2427" s="111"/>
      <c r="OXD2427" s="111"/>
      <c r="OXE2427" s="111"/>
      <c r="OXF2427" s="111"/>
      <c r="OXG2427" s="111"/>
      <c r="OXH2427" s="111"/>
      <c r="OXI2427" s="111"/>
      <c r="OXJ2427" s="111"/>
      <c r="OXK2427" s="111"/>
      <c r="OXL2427" s="111"/>
      <c r="OXM2427" s="111"/>
      <c r="OXN2427" s="111"/>
      <c r="OXO2427" s="111"/>
      <c r="OXP2427" s="111"/>
      <c r="OXQ2427" s="111"/>
      <c r="OXR2427" s="111"/>
      <c r="OXS2427" s="111"/>
      <c r="OXT2427" s="111"/>
      <c r="OXU2427" s="111"/>
      <c r="OXV2427" s="111"/>
      <c r="OXW2427" s="111"/>
      <c r="OXX2427" s="111"/>
      <c r="OXY2427" s="111"/>
      <c r="OXZ2427" s="111"/>
      <c r="OYA2427" s="111"/>
      <c r="OYB2427" s="111"/>
      <c r="OYC2427" s="111"/>
      <c r="OYD2427" s="111"/>
      <c r="OYE2427" s="111"/>
      <c r="OYF2427" s="111"/>
      <c r="OYG2427" s="111"/>
      <c r="OYH2427" s="111"/>
      <c r="OYI2427" s="111"/>
      <c r="OYJ2427" s="111"/>
      <c r="OYK2427" s="111"/>
      <c r="OYL2427" s="111"/>
      <c r="OYM2427" s="111"/>
      <c r="OYN2427" s="111"/>
      <c r="OYO2427" s="111"/>
      <c r="OYP2427" s="111"/>
      <c r="OYQ2427" s="111"/>
      <c r="OYR2427" s="111"/>
      <c r="OYS2427" s="111"/>
      <c r="OYT2427" s="111"/>
      <c r="OYU2427" s="111"/>
      <c r="OYV2427" s="111"/>
      <c r="OYW2427" s="111"/>
      <c r="OYX2427" s="111"/>
      <c r="OYY2427" s="111"/>
      <c r="OYZ2427" s="111"/>
      <c r="OZA2427" s="111"/>
      <c r="OZB2427" s="111"/>
      <c r="OZC2427" s="111"/>
      <c r="OZD2427" s="111"/>
      <c r="OZE2427" s="111"/>
      <c r="OZF2427" s="111"/>
      <c r="OZG2427" s="111"/>
      <c r="OZH2427" s="111"/>
      <c r="OZI2427" s="111"/>
      <c r="OZJ2427" s="111"/>
      <c r="OZK2427" s="111"/>
      <c r="OZL2427" s="111"/>
      <c r="OZM2427" s="111"/>
      <c r="OZN2427" s="111"/>
      <c r="OZO2427" s="111"/>
      <c r="OZP2427" s="111"/>
      <c r="OZQ2427" s="111"/>
      <c r="OZR2427" s="111"/>
      <c r="OZS2427" s="111"/>
      <c r="OZT2427" s="111"/>
      <c r="OZU2427" s="111"/>
      <c r="OZV2427" s="111"/>
      <c r="OZW2427" s="111"/>
      <c r="OZX2427" s="111"/>
      <c r="OZY2427" s="111"/>
      <c r="OZZ2427" s="111"/>
      <c r="PAA2427" s="111"/>
      <c r="PAB2427" s="111"/>
      <c r="PAC2427" s="111"/>
      <c r="PAD2427" s="111"/>
      <c r="PAE2427" s="111"/>
      <c r="PAF2427" s="111"/>
      <c r="PAG2427" s="111"/>
      <c r="PAH2427" s="111"/>
      <c r="PAI2427" s="111"/>
      <c r="PAJ2427" s="111"/>
      <c r="PAK2427" s="111"/>
      <c r="PAL2427" s="111"/>
      <c r="PAM2427" s="111"/>
      <c r="PAN2427" s="111"/>
      <c r="PAO2427" s="111"/>
      <c r="PAP2427" s="111"/>
      <c r="PAQ2427" s="111"/>
      <c r="PAR2427" s="111"/>
      <c r="PAS2427" s="111"/>
      <c r="PAT2427" s="111"/>
      <c r="PAU2427" s="111"/>
      <c r="PAV2427" s="111"/>
      <c r="PAW2427" s="111"/>
      <c r="PAX2427" s="111"/>
      <c r="PAY2427" s="111"/>
      <c r="PAZ2427" s="111"/>
      <c r="PBA2427" s="111"/>
      <c r="PBB2427" s="111"/>
      <c r="PBC2427" s="111"/>
      <c r="PBD2427" s="111"/>
      <c r="PBE2427" s="111"/>
      <c r="PBF2427" s="111"/>
      <c r="PBG2427" s="111"/>
      <c r="PBH2427" s="111"/>
      <c r="PBI2427" s="111"/>
      <c r="PBJ2427" s="111"/>
      <c r="PBK2427" s="111"/>
      <c r="PBL2427" s="111"/>
      <c r="PBM2427" s="111"/>
      <c r="PBN2427" s="111"/>
      <c r="PBO2427" s="111"/>
      <c r="PBP2427" s="111"/>
      <c r="PBQ2427" s="111"/>
      <c r="PBR2427" s="111"/>
      <c r="PBS2427" s="111"/>
      <c r="PBT2427" s="111"/>
      <c r="PBU2427" s="111"/>
      <c r="PBV2427" s="111"/>
      <c r="PBW2427" s="111"/>
      <c r="PBX2427" s="111"/>
      <c r="PBY2427" s="111"/>
      <c r="PBZ2427" s="111"/>
      <c r="PCA2427" s="111"/>
      <c r="PCB2427" s="111"/>
      <c r="PCC2427" s="111"/>
      <c r="PCD2427" s="111"/>
      <c r="PCE2427" s="111"/>
      <c r="PCF2427" s="111"/>
      <c r="PCG2427" s="111"/>
      <c r="PCH2427" s="111"/>
      <c r="PCI2427" s="111"/>
      <c r="PCJ2427" s="111"/>
      <c r="PCK2427" s="111"/>
      <c r="PCL2427" s="111"/>
      <c r="PCM2427" s="111"/>
      <c r="PCN2427" s="111"/>
      <c r="PCO2427" s="111"/>
      <c r="PCP2427" s="111"/>
      <c r="PCQ2427" s="111"/>
      <c r="PCR2427" s="111"/>
      <c r="PCS2427" s="111"/>
      <c r="PCT2427" s="111"/>
      <c r="PCU2427" s="111"/>
      <c r="PCV2427" s="111"/>
      <c r="PCW2427" s="111"/>
      <c r="PCX2427" s="111"/>
      <c r="PCY2427" s="111"/>
      <c r="PCZ2427" s="111"/>
      <c r="PDA2427" s="111"/>
      <c r="PDB2427" s="111"/>
      <c r="PDC2427" s="111"/>
      <c r="PDD2427" s="111"/>
      <c r="PDE2427" s="111"/>
      <c r="PDF2427" s="111"/>
      <c r="PDG2427" s="111"/>
      <c r="PDH2427" s="111"/>
      <c r="PDI2427" s="111"/>
      <c r="PDJ2427" s="111"/>
      <c r="PDK2427" s="111"/>
      <c r="PDL2427" s="111"/>
      <c r="PDM2427" s="111"/>
      <c r="PDN2427" s="111"/>
      <c r="PDO2427" s="111"/>
      <c r="PDP2427" s="111"/>
      <c r="PDQ2427" s="111"/>
      <c r="PDR2427" s="111"/>
      <c r="PDS2427" s="111"/>
      <c r="PDT2427" s="111"/>
      <c r="PDU2427" s="111"/>
      <c r="PDV2427" s="111"/>
      <c r="PDW2427" s="111"/>
      <c r="PDX2427" s="111"/>
      <c r="PDY2427" s="111"/>
      <c r="PDZ2427" s="111"/>
      <c r="PEA2427" s="111"/>
      <c r="PEB2427" s="111"/>
      <c r="PEC2427" s="111"/>
      <c r="PED2427" s="111"/>
      <c r="PEE2427" s="111"/>
      <c r="PEF2427" s="111"/>
      <c r="PEG2427" s="111"/>
      <c r="PEH2427" s="111"/>
      <c r="PEI2427" s="111"/>
      <c r="PEJ2427" s="111"/>
      <c r="PEK2427" s="111"/>
      <c r="PEL2427" s="111"/>
      <c r="PEM2427" s="111"/>
      <c r="PEN2427" s="111"/>
      <c r="PEO2427" s="111"/>
      <c r="PEP2427" s="111"/>
      <c r="PEQ2427" s="111"/>
      <c r="PER2427" s="111"/>
      <c r="PES2427" s="111"/>
      <c r="PET2427" s="111"/>
      <c r="PEU2427" s="111"/>
      <c r="PEV2427" s="111"/>
      <c r="PEW2427" s="111"/>
      <c r="PEX2427" s="111"/>
      <c r="PEY2427" s="111"/>
      <c r="PEZ2427" s="111"/>
      <c r="PFA2427" s="111"/>
      <c r="PFB2427" s="111"/>
      <c r="PFC2427" s="111"/>
      <c r="PFD2427" s="111"/>
      <c r="PFE2427" s="111"/>
      <c r="PFF2427" s="111"/>
      <c r="PFG2427" s="111"/>
      <c r="PFH2427" s="111"/>
      <c r="PFI2427" s="111"/>
      <c r="PFJ2427" s="111"/>
      <c r="PFK2427" s="111"/>
      <c r="PFL2427" s="111"/>
      <c r="PFM2427" s="111"/>
      <c r="PFN2427" s="111"/>
      <c r="PFO2427" s="111"/>
      <c r="PFP2427" s="111"/>
      <c r="PFQ2427" s="111"/>
      <c r="PFR2427" s="111"/>
      <c r="PFS2427" s="111"/>
      <c r="PFT2427" s="111"/>
      <c r="PFU2427" s="111"/>
      <c r="PFV2427" s="111"/>
      <c r="PFW2427" s="111"/>
      <c r="PFX2427" s="111"/>
      <c r="PFY2427" s="111"/>
      <c r="PFZ2427" s="111"/>
      <c r="PGA2427" s="111"/>
      <c r="PGB2427" s="111"/>
      <c r="PGC2427" s="111"/>
      <c r="PGD2427" s="111"/>
      <c r="PGE2427" s="111"/>
      <c r="PGF2427" s="111"/>
      <c r="PGG2427" s="111"/>
      <c r="PGH2427" s="111"/>
      <c r="PGI2427" s="111"/>
      <c r="PGJ2427" s="111"/>
      <c r="PGK2427" s="111"/>
      <c r="PGL2427" s="111"/>
      <c r="PGM2427" s="111"/>
      <c r="PGN2427" s="111"/>
      <c r="PGO2427" s="111"/>
      <c r="PGP2427" s="111"/>
      <c r="PGQ2427" s="111"/>
      <c r="PGR2427" s="111"/>
      <c r="PGS2427" s="111"/>
      <c r="PGT2427" s="111"/>
      <c r="PGU2427" s="111"/>
      <c r="PGV2427" s="111"/>
      <c r="PGW2427" s="111"/>
      <c r="PGX2427" s="111"/>
      <c r="PGY2427" s="111"/>
      <c r="PGZ2427" s="111"/>
      <c r="PHA2427" s="111"/>
      <c r="PHB2427" s="111"/>
      <c r="PHC2427" s="111"/>
      <c r="PHD2427" s="111"/>
      <c r="PHE2427" s="111"/>
      <c r="PHF2427" s="111"/>
      <c r="PHG2427" s="111"/>
      <c r="PHH2427" s="111"/>
      <c r="PHI2427" s="111"/>
      <c r="PHJ2427" s="111"/>
      <c r="PHK2427" s="111"/>
      <c r="PHL2427" s="111"/>
      <c r="PHM2427" s="111"/>
      <c r="PHN2427" s="111"/>
      <c r="PHO2427" s="111"/>
      <c r="PHP2427" s="111"/>
      <c r="PHQ2427" s="111"/>
      <c r="PHR2427" s="111"/>
      <c r="PHS2427" s="111"/>
      <c r="PHT2427" s="111"/>
      <c r="PHU2427" s="111"/>
      <c r="PHV2427" s="111"/>
      <c r="PHW2427" s="111"/>
      <c r="PHX2427" s="111"/>
      <c r="PHY2427" s="111"/>
      <c r="PHZ2427" s="111"/>
      <c r="PIA2427" s="111"/>
      <c r="PIB2427" s="111"/>
      <c r="PIC2427" s="111"/>
      <c r="PID2427" s="111"/>
      <c r="PIE2427" s="111"/>
      <c r="PIF2427" s="111"/>
      <c r="PIG2427" s="111"/>
      <c r="PIH2427" s="111"/>
      <c r="PII2427" s="111"/>
      <c r="PIJ2427" s="111"/>
      <c r="PIK2427" s="111"/>
      <c r="PIL2427" s="111"/>
      <c r="PIM2427" s="111"/>
      <c r="PIN2427" s="111"/>
      <c r="PIO2427" s="111"/>
      <c r="PIP2427" s="111"/>
      <c r="PIQ2427" s="111"/>
      <c r="PIR2427" s="111"/>
      <c r="PIS2427" s="111"/>
      <c r="PIT2427" s="111"/>
      <c r="PIU2427" s="111"/>
      <c r="PIV2427" s="111"/>
      <c r="PIW2427" s="111"/>
      <c r="PIX2427" s="111"/>
      <c r="PIY2427" s="111"/>
      <c r="PIZ2427" s="111"/>
      <c r="PJA2427" s="111"/>
      <c r="PJB2427" s="111"/>
      <c r="PJC2427" s="111"/>
      <c r="PJD2427" s="111"/>
      <c r="PJE2427" s="111"/>
      <c r="PJF2427" s="111"/>
      <c r="PJG2427" s="111"/>
      <c r="PJH2427" s="111"/>
      <c r="PJI2427" s="111"/>
      <c r="PJJ2427" s="111"/>
      <c r="PJK2427" s="111"/>
      <c r="PJL2427" s="111"/>
      <c r="PJM2427" s="111"/>
      <c r="PJN2427" s="111"/>
      <c r="PJO2427" s="111"/>
      <c r="PJP2427" s="111"/>
      <c r="PJQ2427" s="111"/>
      <c r="PJR2427" s="111"/>
      <c r="PJS2427" s="111"/>
      <c r="PJT2427" s="111"/>
      <c r="PJU2427" s="111"/>
      <c r="PJV2427" s="111"/>
      <c r="PJW2427" s="111"/>
      <c r="PJX2427" s="111"/>
      <c r="PJY2427" s="111"/>
      <c r="PJZ2427" s="111"/>
      <c r="PKA2427" s="111"/>
      <c r="PKB2427" s="111"/>
      <c r="PKC2427" s="111"/>
      <c r="PKD2427" s="111"/>
      <c r="PKE2427" s="111"/>
      <c r="PKF2427" s="111"/>
      <c r="PKG2427" s="111"/>
      <c r="PKH2427" s="111"/>
      <c r="PKI2427" s="111"/>
      <c r="PKJ2427" s="111"/>
      <c r="PKK2427" s="111"/>
      <c r="PKL2427" s="111"/>
      <c r="PKM2427" s="111"/>
      <c r="PKN2427" s="111"/>
      <c r="PKO2427" s="111"/>
      <c r="PKP2427" s="111"/>
      <c r="PKQ2427" s="111"/>
      <c r="PKR2427" s="111"/>
      <c r="PKS2427" s="111"/>
      <c r="PKT2427" s="111"/>
      <c r="PKU2427" s="111"/>
      <c r="PKV2427" s="111"/>
      <c r="PKW2427" s="111"/>
      <c r="PKX2427" s="111"/>
      <c r="PKY2427" s="111"/>
      <c r="PKZ2427" s="111"/>
      <c r="PLA2427" s="111"/>
      <c r="PLB2427" s="111"/>
      <c r="PLC2427" s="111"/>
      <c r="PLD2427" s="111"/>
      <c r="PLE2427" s="111"/>
      <c r="PLF2427" s="111"/>
      <c r="PLG2427" s="111"/>
      <c r="PLH2427" s="111"/>
      <c r="PLI2427" s="111"/>
      <c r="PLJ2427" s="111"/>
      <c r="PLK2427" s="111"/>
      <c r="PLL2427" s="111"/>
      <c r="PLM2427" s="111"/>
      <c r="PLN2427" s="111"/>
      <c r="PLO2427" s="111"/>
      <c r="PLP2427" s="111"/>
      <c r="PLQ2427" s="111"/>
      <c r="PLR2427" s="111"/>
      <c r="PLS2427" s="111"/>
      <c r="PLT2427" s="111"/>
      <c r="PLU2427" s="111"/>
      <c r="PLV2427" s="111"/>
      <c r="PLW2427" s="111"/>
      <c r="PLX2427" s="111"/>
      <c r="PLY2427" s="111"/>
      <c r="PLZ2427" s="111"/>
      <c r="PMA2427" s="111"/>
      <c r="PMB2427" s="111"/>
      <c r="PMC2427" s="111"/>
      <c r="PMD2427" s="111"/>
      <c r="PME2427" s="111"/>
      <c r="PMF2427" s="111"/>
      <c r="PMG2427" s="111"/>
      <c r="PMH2427" s="111"/>
      <c r="PMI2427" s="111"/>
      <c r="PMJ2427" s="111"/>
      <c r="PMK2427" s="111"/>
      <c r="PML2427" s="111"/>
      <c r="PMM2427" s="111"/>
      <c r="PMN2427" s="111"/>
      <c r="PMO2427" s="111"/>
      <c r="PMP2427" s="111"/>
      <c r="PMQ2427" s="111"/>
      <c r="PMR2427" s="111"/>
      <c r="PMS2427" s="111"/>
      <c r="PMT2427" s="111"/>
      <c r="PMU2427" s="111"/>
      <c r="PMV2427" s="111"/>
      <c r="PMW2427" s="111"/>
      <c r="PMX2427" s="111"/>
      <c r="PMY2427" s="111"/>
      <c r="PMZ2427" s="111"/>
      <c r="PNA2427" s="111"/>
      <c r="PNB2427" s="111"/>
      <c r="PNC2427" s="111"/>
      <c r="PND2427" s="111"/>
      <c r="PNE2427" s="111"/>
      <c r="PNF2427" s="111"/>
      <c r="PNG2427" s="111"/>
      <c r="PNH2427" s="111"/>
      <c r="PNI2427" s="111"/>
      <c r="PNJ2427" s="111"/>
      <c r="PNK2427" s="111"/>
      <c r="PNL2427" s="111"/>
      <c r="PNM2427" s="111"/>
      <c r="PNN2427" s="111"/>
      <c r="PNO2427" s="111"/>
      <c r="PNP2427" s="111"/>
      <c r="PNQ2427" s="111"/>
      <c r="PNR2427" s="111"/>
      <c r="PNS2427" s="111"/>
      <c r="PNT2427" s="111"/>
      <c r="PNU2427" s="111"/>
      <c r="PNV2427" s="111"/>
      <c r="PNW2427" s="111"/>
      <c r="PNX2427" s="111"/>
      <c r="PNY2427" s="111"/>
      <c r="PNZ2427" s="111"/>
      <c r="POA2427" s="111"/>
      <c r="POB2427" s="111"/>
      <c r="POC2427" s="111"/>
      <c r="POD2427" s="111"/>
      <c r="POE2427" s="111"/>
      <c r="POF2427" s="111"/>
      <c r="POG2427" s="111"/>
      <c r="POH2427" s="111"/>
      <c r="POI2427" s="111"/>
      <c r="POJ2427" s="111"/>
      <c r="POK2427" s="111"/>
      <c r="POL2427" s="111"/>
      <c r="POM2427" s="111"/>
      <c r="PON2427" s="111"/>
      <c r="POO2427" s="111"/>
      <c r="POP2427" s="111"/>
      <c r="POQ2427" s="111"/>
      <c r="POR2427" s="111"/>
      <c r="POS2427" s="111"/>
      <c r="POT2427" s="111"/>
      <c r="POU2427" s="111"/>
      <c r="POV2427" s="111"/>
      <c r="POW2427" s="111"/>
      <c r="POX2427" s="111"/>
      <c r="POY2427" s="111"/>
      <c r="POZ2427" s="111"/>
      <c r="PPA2427" s="111"/>
      <c r="PPB2427" s="111"/>
      <c r="PPC2427" s="111"/>
      <c r="PPD2427" s="111"/>
      <c r="PPE2427" s="111"/>
      <c r="PPF2427" s="111"/>
      <c r="PPG2427" s="111"/>
      <c r="PPH2427" s="111"/>
      <c r="PPI2427" s="111"/>
      <c r="PPJ2427" s="111"/>
      <c r="PPK2427" s="111"/>
      <c r="PPL2427" s="111"/>
      <c r="PPM2427" s="111"/>
      <c r="PPN2427" s="111"/>
      <c r="PPO2427" s="111"/>
      <c r="PPP2427" s="111"/>
      <c r="PPQ2427" s="111"/>
      <c r="PPR2427" s="111"/>
      <c r="PPS2427" s="111"/>
      <c r="PPT2427" s="111"/>
      <c r="PPU2427" s="111"/>
      <c r="PPV2427" s="111"/>
      <c r="PPW2427" s="111"/>
      <c r="PPX2427" s="111"/>
      <c r="PPY2427" s="111"/>
      <c r="PPZ2427" s="111"/>
      <c r="PQA2427" s="111"/>
      <c r="PQB2427" s="111"/>
      <c r="PQC2427" s="111"/>
      <c r="PQD2427" s="111"/>
      <c r="PQE2427" s="111"/>
      <c r="PQF2427" s="111"/>
      <c r="PQG2427" s="111"/>
      <c r="PQH2427" s="111"/>
      <c r="PQI2427" s="111"/>
      <c r="PQJ2427" s="111"/>
      <c r="PQK2427" s="111"/>
      <c r="PQL2427" s="111"/>
      <c r="PQM2427" s="111"/>
      <c r="PQN2427" s="111"/>
      <c r="PQO2427" s="111"/>
      <c r="PQP2427" s="111"/>
      <c r="PQQ2427" s="111"/>
      <c r="PQR2427" s="111"/>
      <c r="PQS2427" s="111"/>
      <c r="PQT2427" s="111"/>
      <c r="PQU2427" s="111"/>
      <c r="PQV2427" s="111"/>
      <c r="PQW2427" s="111"/>
      <c r="PQX2427" s="111"/>
      <c r="PQY2427" s="111"/>
      <c r="PQZ2427" s="111"/>
      <c r="PRA2427" s="111"/>
      <c r="PRB2427" s="111"/>
      <c r="PRC2427" s="111"/>
      <c r="PRD2427" s="111"/>
      <c r="PRE2427" s="111"/>
      <c r="PRF2427" s="111"/>
      <c r="PRG2427" s="111"/>
      <c r="PRH2427" s="111"/>
      <c r="PRI2427" s="111"/>
      <c r="PRJ2427" s="111"/>
      <c r="PRK2427" s="111"/>
      <c r="PRL2427" s="111"/>
      <c r="PRM2427" s="111"/>
      <c r="PRN2427" s="111"/>
      <c r="PRO2427" s="111"/>
      <c r="PRP2427" s="111"/>
      <c r="PRQ2427" s="111"/>
      <c r="PRR2427" s="111"/>
      <c r="PRS2427" s="111"/>
      <c r="PRT2427" s="111"/>
      <c r="PRU2427" s="111"/>
      <c r="PRV2427" s="111"/>
      <c r="PRW2427" s="111"/>
      <c r="PRX2427" s="111"/>
      <c r="PRY2427" s="111"/>
      <c r="PRZ2427" s="111"/>
      <c r="PSA2427" s="111"/>
      <c r="PSB2427" s="111"/>
      <c r="PSC2427" s="111"/>
      <c r="PSD2427" s="111"/>
      <c r="PSE2427" s="111"/>
      <c r="PSF2427" s="111"/>
      <c r="PSG2427" s="111"/>
      <c r="PSH2427" s="111"/>
      <c r="PSI2427" s="111"/>
      <c r="PSJ2427" s="111"/>
      <c r="PSK2427" s="111"/>
      <c r="PSL2427" s="111"/>
      <c r="PSM2427" s="111"/>
      <c r="PSN2427" s="111"/>
      <c r="PSO2427" s="111"/>
      <c r="PSP2427" s="111"/>
      <c r="PSQ2427" s="111"/>
      <c r="PSR2427" s="111"/>
      <c r="PSS2427" s="111"/>
      <c r="PST2427" s="111"/>
      <c r="PSU2427" s="111"/>
      <c r="PSV2427" s="111"/>
      <c r="PSW2427" s="111"/>
      <c r="PSX2427" s="111"/>
      <c r="PSY2427" s="111"/>
      <c r="PSZ2427" s="111"/>
      <c r="PTA2427" s="111"/>
      <c r="PTB2427" s="111"/>
      <c r="PTC2427" s="111"/>
      <c r="PTD2427" s="111"/>
      <c r="PTE2427" s="111"/>
      <c r="PTF2427" s="111"/>
      <c r="PTG2427" s="111"/>
      <c r="PTH2427" s="111"/>
      <c r="PTI2427" s="111"/>
      <c r="PTJ2427" s="111"/>
      <c r="PTK2427" s="111"/>
      <c r="PTL2427" s="111"/>
      <c r="PTM2427" s="111"/>
      <c r="PTN2427" s="111"/>
      <c r="PTO2427" s="111"/>
      <c r="PTP2427" s="111"/>
      <c r="PTQ2427" s="111"/>
      <c r="PTR2427" s="111"/>
      <c r="PTS2427" s="111"/>
      <c r="PTT2427" s="111"/>
      <c r="PTU2427" s="111"/>
      <c r="PTV2427" s="111"/>
      <c r="PTW2427" s="111"/>
      <c r="PTX2427" s="111"/>
      <c r="PTY2427" s="111"/>
      <c r="PTZ2427" s="111"/>
      <c r="PUA2427" s="111"/>
      <c r="PUB2427" s="111"/>
      <c r="PUC2427" s="111"/>
      <c r="PUD2427" s="111"/>
      <c r="PUE2427" s="111"/>
      <c r="PUF2427" s="111"/>
      <c r="PUG2427" s="111"/>
      <c r="PUH2427" s="111"/>
      <c r="PUI2427" s="111"/>
      <c r="PUJ2427" s="111"/>
      <c r="PUK2427" s="111"/>
      <c r="PUL2427" s="111"/>
      <c r="PUM2427" s="111"/>
      <c r="PUN2427" s="111"/>
      <c r="PUO2427" s="111"/>
      <c r="PUP2427" s="111"/>
      <c r="PUQ2427" s="111"/>
      <c r="PUR2427" s="111"/>
      <c r="PUS2427" s="111"/>
      <c r="PUT2427" s="111"/>
      <c r="PUU2427" s="111"/>
      <c r="PUV2427" s="111"/>
      <c r="PUW2427" s="111"/>
      <c r="PUX2427" s="111"/>
      <c r="PUY2427" s="111"/>
      <c r="PUZ2427" s="111"/>
      <c r="PVA2427" s="111"/>
      <c r="PVB2427" s="111"/>
      <c r="PVC2427" s="111"/>
      <c r="PVD2427" s="111"/>
      <c r="PVE2427" s="111"/>
      <c r="PVF2427" s="111"/>
      <c r="PVG2427" s="111"/>
      <c r="PVH2427" s="111"/>
      <c r="PVI2427" s="111"/>
      <c r="PVJ2427" s="111"/>
      <c r="PVK2427" s="111"/>
      <c r="PVL2427" s="111"/>
      <c r="PVM2427" s="111"/>
      <c r="PVN2427" s="111"/>
      <c r="PVO2427" s="111"/>
      <c r="PVP2427" s="111"/>
      <c r="PVQ2427" s="111"/>
      <c r="PVR2427" s="111"/>
      <c r="PVS2427" s="111"/>
      <c r="PVT2427" s="111"/>
      <c r="PVU2427" s="111"/>
      <c r="PVV2427" s="111"/>
      <c r="PVW2427" s="111"/>
      <c r="PVX2427" s="111"/>
      <c r="PVY2427" s="111"/>
      <c r="PVZ2427" s="111"/>
      <c r="PWA2427" s="111"/>
      <c r="PWB2427" s="111"/>
      <c r="PWC2427" s="111"/>
      <c r="PWD2427" s="111"/>
      <c r="PWE2427" s="111"/>
      <c r="PWF2427" s="111"/>
      <c r="PWG2427" s="111"/>
      <c r="PWH2427" s="111"/>
      <c r="PWI2427" s="111"/>
      <c r="PWJ2427" s="111"/>
      <c r="PWK2427" s="111"/>
      <c r="PWL2427" s="111"/>
      <c r="PWM2427" s="111"/>
      <c r="PWN2427" s="111"/>
      <c r="PWO2427" s="111"/>
      <c r="PWP2427" s="111"/>
      <c r="PWQ2427" s="111"/>
      <c r="PWR2427" s="111"/>
      <c r="PWS2427" s="111"/>
      <c r="PWT2427" s="111"/>
      <c r="PWU2427" s="111"/>
      <c r="PWV2427" s="111"/>
      <c r="PWW2427" s="111"/>
      <c r="PWX2427" s="111"/>
      <c r="PWY2427" s="111"/>
      <c r="PWZ2427" s="111"/>
      <c r="PXA2427" s="111"/>
      <c r="PXB2427" s="111"/>
      <c r="PXC2427" s="111"/>
      <c r="PXD2427" s="111"/>
      <c r="PXE2427" s="111"/>
      <c r="PXF2427" s="111"/>
      <c r="PXG2427" s="111"/>
      <c r="PXH2427" s="111"/>
      <c r="PXI2427" s="111"/>
      <c r="PXJ2427" s="111"/>
      <c r="PXK2427" s="111"/>
      <c r="PXL2427" s="111"/>
      <c r="PXM2427" s="111"/>
      <c r="PXN2427" s="111"/>
      <c r="PXO2427" s="111"/>
      <c r="PXP2427" s="111"/>
      <c r="PXQ2427" s="111"/>
      <c r="PXR2427" s="111"/>
      <c r="PXS2427" s="111"/>
      <c r="PXT2427" s="111"/>
      <c r="PXU2427" s="111"/>
      <c r="PXV2427" s="111"/>
      <c r="PXW2427" s="111"/>
      <c r="PXX2427" s="111"/>
      <c r="PXY2427" s="111"/>
      <c r="PXZ2427" s="111"/>
      <c r="PYA2427" s="111"/>
      <c r="PYB2427" s="111"/>
      <c r="PYC2427" s="111"/>
      <c r="PYD2427" s="111"/>
      <c r="PYE2427" s="111"/>
      <c r="PYF2427" s="111"/>
      <c r="PYG2427" s="111"/>
      <c r="PYH2427" s="111"/>
      <c r="PYI2427" s="111"/>
      <c r="PYJ2427" s="111"/>
      <c r="PYK2427" s="111"/>
      <c r="PYL2427" s="111"/>
      <c r="PYM2427" s="111"/>
      <c r="PYN2427" s="111"/>
      <c r="PYO2427" s="111"/>
      <c r="PYP2427" s="111"/>
      <c r="PYQ2427" s="111"/>
      <c r="PYR2427" s="111"/>
      <c r="PYS2427" s="111"/>
      <c r="PYT2427" s="111"/>
      <c r="PYU2427" s="111"/>
      <c r="PYV2427" s="111"/>
      <c r="PYW2427" s="111"/>
      <c r="PYX2427" s="111"/>
      <c r="PYY2427" s="111"/>
      <c r="PYZ2427" s="111"/>
      <c r="PZA2427" s="111"/>
      <c r="PZB2427" s="111"/>
      <c r="PZC2427" s="111"/>
      <c r="PZD2427" s="111"/>
      <c r="PZE2427" s="111"/>
      <c r="PZF2427" s="111"/>
      <c r="PZG2427" s="111"/>
      <c r="PZH2427" s="111"/>
      <c r="PZI2427" s="111"/>
      <c r="PZJ2427" s="111"/>
      <c r="PZK2427" s="111"/>
      <c r="PZL2427" s="111"/>
      <c r="PZM2427" s="111"/>
      <c r="PZN2427" s="111"/>
      <c r="PZO2427" s="111"/>
      <c r="PZP2427" s="111"/>
      <c r="PZQ2427" s="111"/>
      <c r="PZR2427" s="111"/>
      <c r="PZS2427" s="111"/>
      <c r="PZT2427" s="111"/>
      <c r="PZU2427" s="111"/>
      <c r="PZV2427" s="111"/>
      <c r="PZW2427" s="111"/>
      <c r="PZX2427" s="111"/>
      <c r="PZY2427" s="111"/>
      <c r="PZZ2427" s="111"/>
      <c r="QAA2427" s="111"/>
      <c r="QAB2427" s="111"/>
      <c r="QAC2427" s="111"/>
      <c r="QAD2427" s="111"/>
      <c r="QAE2427" s="111"/>
      <c r="QAF2427" s="111"/>
      <c r="QAG2427" s="111"/>
      <c r="QAH2427" s="111"/>
      <c r="QAI2427" s="111"/>
      <c r="QAJ2427" s="111"/>
      <c r="QAK2427" s="111"/>
      <c r="QAL2427" s="111"/>
      <c r="QAM2427" s="111"/>
      <c r="QAN2427" s="111"/>
      <c r="QAO2427" s="111"/>
      <c r="QAP2427" s="111"/>
      <c r="QAQ2427" s="111"/>
      <c r="QAR2427" s="111"/>
      <c r="QAS2427" s="111"/>
      <c r="QAT2427" s="111"/>
      <c r="QAU2427" s="111"/>
      <c r="QAV2427" s="111"/>
      <c r="QAW2427" s="111"/>
      <c r="QAX2427" s="111"/>
      <c r="QAY2427" s="111"/>
      <c r="QAZ2427" s="111"/>
      <c r="QBA2427" s="111"/>
      <c r="QBB2427" s="111"/>
      <c r="QBC2427" s="111"/>
      <c r="QBD2427" s="111"/>
      <c r="QBE2427" s="111"/>
      <c r="QBF2427" s="111"/>
      <c r="QBG2427" s="111"/>
      <c r="QBH2427" s="111"/>
      <c r="QBI2427" s="111"/>
      <c r="QBJ2427" s="111"/>
      <c r="QBK2427" s="111"/>
      <c r="QBL2427" s="111"/>
      <c r="QBM2427" s="111"/>
      <c r="QBN2427" s="111"/>
      <c r="QBO2427" s="111"/>
      <c r="QBP2427" s="111"/>
      <c r="QBQ2427" s="111"/>
      <c r="QBR2427" s="111"/>
      <c r="QBS2427" s="111"/>
      <c r="QBT2427" s="111"/>
      <c r="QBU2427" s="111"/>
      <c r="QBV2427" s="111"/>
      <c r="QBW2427" s="111"/>
      <c r="QBX2427" s="111"/>
      <c r="QBY2427" s="111"/>
      <c r="QBZ2427" s="111"/>
      <c r="QCA2427" s="111"/>
      <c r="QCB2427" s="111"/>
      <c r="QCC2427" s="111"/>
      <c r="QCD2427" s="111"/>
      <c r="QCE2427" s="111"/>
      <c r="QCF2427" s="111"/>
      <c r="QCG2427" s="111"/>
      <c r="QCH2427" s="111"/>
      <c r="QCI2427" s="111"/>
      <c r="QCJ2427" s="111"/>
      <c r="QCK2427" s="111"/>
      <c r="QCL2427" s="111"/>
      <c r="QCM2427" s="111"/>
      <c r="QCN2427" s="111"/>
      <c r="QCO2427" s="111"/>
      <c r="QCP2427" s="111"/>
      <c r="QCQ2427" s="111"/>
      <c r="QCR2427" s="111"/>
      <c r="QCS2427" s="111"/>
      <c r="QCT2427" s="111"/>
      <c r="QCU2427" s="111"/>
      <c r="QCV2427" s="111"/>
      <c r="QCW2427" s="111"/>
      <c r="QCX2427" s="111"/>
      <c r="QCY2427" s="111"/>
      <c r="QCZ2427" s="111"/>
      <c r="QDA2427" s="111"/>
      <c r="QDB2427" s="111"/>
      <c r="QDC2427" s="111"/>
      <c r="QDD2427" s="111"/>
      <c r="QDE2427" s="111"/>
      <c r="QDF2427" s="111"/>
      <c r="QDG2427" s="111"/>
      <c r="QDH2427" s="111"/>
      <c r="QDI2427" s="111"/>
      <c r="QDJ2427" s="111"/>
      <c r="QDK2427" s="111"/>
      <c r="QDL2427" s="111"/>
      <c r="QDM2427" s="111"/>
      <c r="QDN2427" s="111"/>
      <c r="QDO2427" s="111"/>
      <c r="QDP2427" s="111"/>
      <c r="QDQ2427" s="111"/>
      <c r="QDR2427" s="111"/>
      <c r="QDS2427" s="111"/>
      <c r="QDT2427" s="111"/>
      <c r="QDU2427" s="111"/>
      <c r="QDV2427" s="111"/>
      <c r="QDW2427" s="111"/>
      <c r="QDX2427" s="111"/>
      <c r="QDY2427" s="111"/>
      <c r="QDZ2427" s="111"/>
      <c r="QEA2427" s="111"/>
      <c r="QEB2427" s="111"/>
      <c r="QEC2427" s="111"/>
      <c r="QED2427" s="111"/>
      <c r="QEE2427" s="111"/>
      <c r="QEF2427" s="111"/>
      <c r="QEG2427" s="111"/>
      <c r="QEH2427" s="111"/>
      <c r="QEI2427" s="111"/>
      <c r="QEJ2427" s="111"/>
      <c r="QEK2427" s="111"/>
      <c r="QEL2427" s="111"/>
      <c r="QEM2427" s="111"/>
      <c r="QEN2427" s="111"/>
      <c r="QEO2427" s="111"/>
      <c r="QEP2427" s="111"/>
      <c r="QEQ2427" s="111"/>
      <c r="QER2427" s="111"/>
      <c r="QES2427" s="111"/>
      <c r="QET2427" s="111"/>
      <c r="QEU2427" s="111"/>
      <c r="QEV2427" s="111"/>
      <c r="QEW2427" s="111"/>
      <c r="QEX2427" s="111"/>
      <c r="QEY2427" s="111"/>
      <c r="QEZ2427" s="111"/>
      <c r="QFA2427" s="111"/>
      <c r="QFB2427" s="111"/>
      <c r="QFC2427" s="111"/>
      <c r="QFD2427" s="111"/>
      <c r="QFE2427" s="111"/>
      <c r="QFF2427" s="111"/>
      <c r="QFG2427" s="111"/>
      <c r="QFH2427" s="111"/>
      <c r="QFI2427" s="111"/>
      <c r="QFJ2427" s="111"/>
      <c r="QFK2427" s="111"/>
      <c r="QFL2427" s="111"/>
      <c r="QFM2427" s="111"/>
      <c r="QFN2427" s="111"/>
      <c r="QFO2427" s="111"/>
      <c r="QFP2427" s="111"/>
      <c r="QFQ2427" s="111"/>
      <c r="QFR2427" s="111"/>
      <c r="QFS2427" s="111"/>
      <c r="QFT2427" s="111"/>
      <c r="QFU2427" s="111"/>
      <c r="QFV2427" s="111"/>
      <c r="QFW2427" s="111"/>
      <c r="QFX2427" s="111"/>
      <c r="QFY2427" s="111"/>
      <c r="QFZ2427" s="111"/>
      <c r="QGA2427" s="111"/>
      <c r="QGB2427" s="111"/>
      <c r="QGC2427" s="111"/>
      <c r="QGD2427" s="111"/>
      <c r="QGE2427" s="111"/>
      <c r="QGF2427" s="111"/>
      <c r="QGG2427" s="111"/>
      <c r="QGH2427" s="111"/>
      <c r="QGI2427" s="111"/>
      <c r="QGJ2427" s="111"/>
      <c r="QGK2427" s="111"/>
      <c r="QGL2427" s="111"/>
      <c r="QGM2427" s="111"/>
      <c r="QGN2427" s="111"/>
      <c r="QGO2427" s="111"/>
      <c r="QGP2427" s="111"/>
      <c r="QGQ2427" s="111"/>
      <c r="QGR2427" s="111"/>
      <c r="QGS2427" s="111"/>
      <c r="QGT2427" s="111"/>
      <c r="QGU2427" s="111"/>
      <c r="QGV2427" s="111"/>
      <c r="QGW2427" s="111"/>
      <c r="QGX2427" s="111"/>
      <c r="QGY2427" s="111"/>
      <c r="QGZ2427" s="111"/>
      <c r="QHA2427" s="111"/>
      <c r="QHB2427" s="111"/>
      <c r="QHC2427" s="111"/>
      <c r="QHD2427" s="111"/>
      <c r="QHE2427" s="111"/>
      <c r="QHF2427" s="111"/>
      <c r="QHG2427" s="111"/>
      <c r="QHH2427" s="111"/>
      <c r="QHI2427" s="111"/>
      <c r="QHJ2427" s="111"/>
      <c r="QHK2427" s="111"/>
      <c r="QHL2427" s="111"/>
      <c r="QHM2427" s="111"/>
      <c r="QHN2427" s="111"/>
      <c r="QHO2427" s="111"/>
      <c r="QHP2427" s="111"/>
      <c r="QHQ2427" s="111"/>
      <c r="QHR2427" s="111"/>
      <c r="QHS2427" s="111"/>
      <c r="QHT2427" s="111"/>
      <c r="QHU2427" s="111"/>
      <c r="QHV2427" s="111"/>
      <c r="QHW2427" s="111"/>
      <c r="QHX2427" s="111"/>
      <c r="QHY2427" s="111"/>
      <c r="QHZ2427" s="111"/>
      <c r="QIA2427" s="111"/>
      <c r="QIB2427" s="111"/>
      <c r="QIC2427" s="111"/>
      <c r="QID2427" s="111"/>
      <c r="QIE2427" s="111"/>
      <c r="QIF2427" s="111"/>
      <c r="QIG2427" s="111"/>
      <c r="QIH2427" s="111"/>
      <c r="QII2427" s="111"/>
      <c r="QIJ2427" s="111"/>
      <c r="QIK2427" s="111"/>
      <c r="QIL2427" s="111"/>
      <c r="QIM2427" s="111"/>
      <c r="QIN2427" s="111"/>
      <c r="QIO2427" s="111"/>
      <c r="QIP2427" s="111"/>
      <c r="QIQ2427" s="111"/>
      <c r="QIR2427" s="111"/>
      <c r="QIS2427" s="111"/>
      <c r="QIT2427" s="111"/>
      <c r="QIU2427" s="111"/>
      <c r="QIV2427" s="111"/>
      <c r="QIW2427" s="111"/>
      <c r="QIX2427" s="111"/>
      <c r="QIY2427" s="111"/>
      <c r="QIZ2427" s="111"/>
      <c r="QJA2427" s="111"/>
      <c r="QJB2427" s="111"/>
      <c r="QJC2427" s="111"/>
      <c r="QJD2427" s="111"/>
      <c r="QJE2427" s="111"/>
      <c r="QJF2427" s="111"/>
      <c r="QJG2427" s="111"/>
      <c r="QJH2427" s="111"/>
      <c r="QJI2427" s="111"/>
      <c r="QJJ2427" s="111"/>
      <c r="QJK2427" s="111"/>
      <c r="QJL2427" s="111"/>
      <c r="QJM2427" s="111"/>
      <c r="QJN2427" s="111"/>
      <c r="QJO2427" s="111"/>
      <c r="QJP2427" s="111"/>
      <c r="QJQ2427" s="111"/>
      <c r="QJR2427" s="111"/>
      <c r="QJS2427" s="111"/>
      <c r="QJT2427" s="111"/>
      <c r="QJU2427" s="111"/>
      <c r="QJV2427" s="111"/>
      <c r="QJW2427" s="111"/>
      <c r="QJX2427" s="111"/>
      <c r="QJY2427" s="111"/>
      <c r="QJZ2427" s="111"/>
      <c r="QKA2427" s="111"/>
      <c r="QKB2427" s="111"/>
      <c r="QKC2427" s="111"/>
      <c r="QKD2427" s="111"/>
      <c r="QKE2427" s="111"/>
      <c r="QKF2427" s="111"/>
      <c r="QKG2427" s="111"/>
      <c r="QKH2427" s="111"/>
      <c r="QKI2427" s="111"/>
      <c r="QKJ2427" s="111"/>
      <c r="QKK2427" s="111"/>
      <c r="QKL2427" s="111"/>
      <c r="QKM2427" s="111"/>
      <c r="QKN2427" s="111"/>
      <c r="QKO2427" s="111"/>
      <c r="QKP2427" s="111"/>
      <c r="QKQ2427" s="111"/>
      <c r="QKR2427" s="111"/>
      <c r="QKS2427" s="111"/>
      <c r="QKT2427" s="111"/>
      <c r="QKU2427" s="111"/>
      <c r="QKV2427" s="111"/>
      <c r="QKW2427" s="111"/>
      <c r="QKX2427" s="111"/>
      <c r="QKY2427" s="111"/>
      <c r="QKZ2427" s="111"/>
      <c r="QLA2427" s="111"/>
      <c r="QLB2427" s="111"/>
      <c r="QLC2427" s="111"/>
      <c r="QLD2427" s="111"/>
      <c r="QLE2427" s="111"/>
      <c r="QLF2427" s="111"/>
      <c r="QLG2427" s="111"/>
      <c r="QLH2427" s="111"/>
      <c r="QLI2427" s="111"/>
      <c r="QLJ2427" s="111"/>
      <c r="QLK2427" s="111"/>
      <c r="QLL2427" s="111"/>
      <c r="QLM2427" s="111"/>
      <c r="QLN2427" s="111"/>
      <c r="QLO2427" s="111"/>
      <c r="QLP2427" s="111"/>
      <c r="QLQ2427" s="111"/>
      <c r="QLR2427" s="111"/>
      <c r="QLS2427" s="111"/>
      <c r="QLT2427" s="111"/>
      <c r="QLU2427" s="111"/>
      <c r="QLV2427" s="111"/>
      <c r="QLW2427" s="111"/>
      <c r="QLX2427" s="111"/>
      <c r="QLY2427" s="111"/>
      <c r="QLZ2427" s="111"/>
      <c r="QMA2427" s="111"/>
      <c r="QMB2427" s="111"/>
      <c r="QMC2427" s="111"/>
      <c r="QMD2427" s="111"/>
      <c r="QME2427" s="111"/>
      <c r="QMF2427" s="111"/>
      <c r="QMG2427" s="111"/>
      <c r="QMH2427" s="111"/>
      <c r="QMI2427" s="111"/>
      <c r="QMJ2427" s="111"/>
      <c r="QMK2427" s="111"/>
      <c r="QML2427" s="111"/>
      <c r="QMM2427" s="111"/>
      <c r="QMN2427" s="111"/>
      <c r="QMO2427" s="111"/>
      <c r="QMP2427" s="111"/>
      <c r="QMQ2427" s="111"/>
      <c r="QMR2427" s="111"/>
      <c r="QMS2427" s="111"/>
      <c r="QMT2427" s="111"/>
      <c r="QMU2427" s="111"/>
      <c r="QMV2427" s="111"/>
      <c r="QMW2427" s="111"/>
      <c r="QMX2427" s="111"/>
      <c r="QMY2427" s="111"/>
      <c r="QMZ2427" s="111"/>
      <c r="QNA2427" s="111"/>
      <c r="QNB2427" s="111"/>
      <c r="QNC2427" s="111"/>
      <c r="QND2427" s="111"/>
      <c r="QNE2427" s="111"/>
      <c r="QNF2427" s="111"/>
      <c r="QNG2427" s="111"/>
      <c r="QNH2427" s="111"/>
      <c r="QNI2427" s="111"/>
      <c r="QNJ2427" s="111"/>
      <c r="QNK2427" s="111"/>
      <c r="QNL2427" s="111"/>
      <c r="QNM2427" s="111"/>
      <c r="QNN2427" s="111"/>
      <c r="QNO2427" s="111"/>
      <c r="QNP2427" s="111"/>
      <c r="QNQ2427" s="111"/>
      <c r="QNR2427" s="111"/>
      <c r="QNS2427" s="111"/>
      <c r="QNT2427" s="111"/>
      <c r="QNU2427" s="111"/>
      <c r="QNV2427" s="111"/>
      <c r="QNW2427" s="111"/>
      <c r="QNX2427" s="111"/>
      <c r="QNY2427" s="111"/>
      <c r="QNZ2427" s="111"/>
      <c r="QOA2427" s="111"/>
      <c r="QOB2427" s="111"/>
      <c r="QOC2427" s="111"/>
      <c r="QOD2427" s="111"/>
      <c r="QOE2427" s="111"/>
      <c r="QOF2427" s="111"/>
      <c r="QOG2427" s="111"/>
      <c r="QOH2427" s="111"/>
      <c r="QOI2427" s="111"/>
      <c r="QOJ2427" s="111"/>
      <c r="QOK2427" s="111"/>
      <c r="QOL2427" s="111"/>
      <c r="QOM2427" s="111"/>
      <c r="QON2427" s="111"/>
      <c r="QOO2427" s="111"/>
      <c r="QOP2427" s="111"/>
      <c r="QOQ2427" s="111"/>
      <c r="QOR2427" s="111"/>
      <c r="QOS2427" s="111"/>
      <c r="QOT2427" s="111"/>
      <c r="QOU2427" s="111"/>
      <c r="QOV2427" s="111"/>
      <c r="QOW2427" s="111"/>
      <c r="QOX2427" s="111"/>
      <c r="QOY2427" s="111"/>
      <c r="QOZ2427" s="111"/>
      <c r="QPA2427" s="111"/>
      <c r="QPB2427" s="111"/>
      <c r="QPC2427" s="111"/>
      <c r="QPD2427" s="111"/>
      <c r="QPE2427" s="111"/>
      <c r="QPF2427" s="111"/>
      <c r="QPG2427" s="111"/>
      <c r="QPH2427" s="111"/>
      <c r="QPI2427" s="111"/>
      <c r="QPJ2427" s="111"/>
      <c r="QPK2427" s="111"/>
      <c r="QPL2427" s="111"/>
      <c r="QPM2427" s="111"/>
      <c r="QPN2427" s="111"/>
      <c r="QPO2427" s="111"/>
      <c r="QPP2427" s="111"/>
      <c r="QPQ2427" s="111"/>
      <c r="QPR2427" s="111"/>
      <c r="QPS2427" s="111"/>
      <c r="QPT2427" s="111"/>
      <c r="QPU2427" s="111"/>
      <c r="QPV2427" s="111"/>
      <c r="QPW2427" s="111"/>
      <c r="QPX2427" s="111"/>
      <c r="QPY2427" s="111"/>
      <c r="QPZ2427" s="111"/>
      <c r="QQA2427" s="111"/>
      <c r="QQB2427" s="111"/>
      <c r="QQC2427" s="111"/>
      <c r="QQD2427" s="111"/>
      <c r="QQE2427" s="111"/>
      <c r="QQF2427" s="111"/>
      <c r="QQG2427" s="111"/>
      <c r="QQH2427" s="111"/>
      <c r="QQI2427" s="111"/>
      <c r="QQJ2427" s="111"/>
      <c r="QQK2427" s="111"/>
      <c r="QQL2427" s="111"/>
      <c r="QQM2427" s="111"/>
      <c r="QQN2427" s="111"/>
      <c r="QQO2427" s="111"/>
      <c r="QQP2427" s="111"/>
      <c r="QQQ2427" s="111"/>
      <c r="QQR2427" s="111"/>
      <c r="QQS2427" s="111"/>
      <c r="QQT2427" s="111"/>
      <c r="QQU2427" s="111"/>
      <c r="QQV2427" s="111"/>
      <c r="QQW2427" s="111"/>
      <c r="QQX2427" s="111"/>
      <c r="QQY2427" s="111"/>
      <c r="QQZ2427" s="111"/>
      <c r="QRA2427" s="111"/>
      <c r="QRB2427" s="111"/>
      <c r="QRC2427" s="111"/>
      <c r="QRD2427" s="111"/>
      <c r="QRE2427" s="111"/>
      <c r="QRF2427" s="111"/>
      <c r="QRG2427" s="111"/>
      <c r="QRH2427" s="111"/>
      <c r="QRI2427" s="111"/>
      <c r="QRJ2427" s="111"/>
      <c r="QRK2427" s="111"/>
      <c r="QRL2427" s="111"/>
      <c r="QRM2427" s="111"/>
      <c r="QRN2427" s="111"/>
      <c r="QRO2427" s="111"/>
      <c r="QRP2427" s="111"/>
      <c r="QRQ2427" s="111"/>
      <c r="QRR2427" s="111"/>
      <c r="QRS2427" s="111"/>
      <c r="QRT2427" s="111"/>
      <c r="QRU2427" s="111"/>
      <c r="QRV2427" s="111"/>
      <c r="QRW2427" s="111"/>
      <c r="QRX2427" s="111"/>
      <c r="QRY2427" s="111"/>
      <c r="QRZ2427" s="111"/>
      <c r="QSA2427" s="111"/>
      <c r="QSB2427" s="111"/>
      <c r="QSC2427" s="111"/>
      <c r="QSD2427" s="111"/>
      <c r="QSE2427" s="111"/>
      <c r="QSF2427" s="111"/>
      <c r="QSG2427" s="111"/>
      <c r="QSH2427" s="111"/>
      <c r="QSI2427" s="111"/>
      <c r="QSJ2427" s="111"/>
      <c r="QSK2427" s="111"/>
      <c r="QSL2427" s="111"/>
      <c r="QSM2427" s="111"/>
      <c r="QSN2427" s="111"/>
      <c r="QSO2427" s="111"/>
      <c r="QSP2427" s="111"/>
      <c r="QSQ2427" s="111"/>
      <c r="QSR2427" s="111"/>
      <c r="QSS2427" s="111"/>
      <c r="QST2427" s="111"/>
      <c r="QSU2427" s="111"/>
      <c r="QSV2427" s="111"/>
      <c r="QSW2427" s="111"/>
      <c r="QSX2427" s="111"/>
      <c r="QSY2427" s="111"/>
      <c r="QSZ2427" s="111"/>
      <c r="QTA2427" s="111"/>
      <c r="QTB2427" s="111"/>
      <c r="QTC2427" s="111"/>
      <c r="QTD2427" s="111"/>
      <c r="QTE2427" s="111"/>
      <c r="QTF2427" s="111"/>
      <c r="QTG2427" s="111"/>
      <c r="QTH2427" s="111"/>
      <c r="QTI2427" s="111"/>
      <c r="QTJ2427" s="111"/>
      <c r="QTK2427" s="111"/>
      <c r="QTL2427" s="111"/>
      <c r="QTM2427" s="111"/>
      <c r="QTN2427" s="111"/>
      <c r="QTO2427" s="111"/>
      <c r="QTP2427" s="111"/>
      <c r="QTQ2427" s="111"/>
      <c r="QTR2427" s="111"/>
      <c r="QTS2427" s="111"/>
      <c r="QTT2427" s="111"/>
      <c r="QTU2427" s="111"/>
      <c r="QTV2427" s="111"/>
      <c r="QTW2427" s="111"/>
      <c r="QTX2427" s="111"/>
      <c r="QTY2427" s="111"/>
      <c r="QTZ2427" s="111"/>
      <c r="QUA2427" s="111"/>
      <c r="QUB2427" s="111"/>
      <c r="QUC2427" s="111"/>
      <c r="QUD2427" s="111"/>
      <c r="QUE2427" s="111"/>
      <c r="QUF2427" s="111"/>
      <c r="QUG2427" s="111"/>
      <c r="QUH2427" s="111"/>
      <c r="QUI2427" s="111"/>
      <c r="QUJ2427" s="111"/>
      <c r="QUK2427" s="111"/>
      <c r="QUL2427" s="111"/>
      <c r="QUM2427" s="111"/>
      <c r="QUN2427" s="111"/>
      <c r="QUO2427" s="111"/>
      <c r="QUP2427" s="111"/>
      <c r="QUQ2427" s="111"/>
      <c r="QUR2427" s="111"/>
      <c r="QUS2427" s="111"/>
      <c r="QUT2427" s="111"/>
      <c r="QUU2427" s="111"/>
      <c r="QUV2427" s="111"/>
      <c r="QUW2427" s="111"/>
      <c r="QUX2427" s="111"/>
      <c r="QUY2427" s="111"/>
      <c r="QUZ2427" s="111"/>
      <c r="QVA2427" s="111"/>
      <c r="QVB2427" s="111"/>
      <c r="QVC2427" s="111"/>
      <c r="QVD2427" s="111"/>
      <c r="QVE2427" s="111"/>
      <c r="QVF2427" s="111"/>
      <c r="QVG2427" s="111"/>
      <c r="QVH2427" s="111"/>
      <c r="QVI2427" s="111"/>
      <c r="QVJ2427" s="111"/>
      <c r="QVK2427" s="111"/>
      <c r="QVL2427" s="111"/>
      <c r="QVM2427" s="111"/>
      <c r="QVN2427" s="111"/>
      <c r="QVO2427" s="111"/>
      <c r="QVP2427" s="111"/>
      <c r="QVQ2427" s="111"/>
      <c r="QVR2427" s="111"/>
      <c r="QVS2427" s="111"/>
      <c r="QVT2427" s="111"/>
      <c r="QVU2427" s="111"/>
      <c r="QVV2427" s="111"/>
      <c r="QVW2427" s="111"/>
      <c r="QVX2427" s="111"/>
      <c r="QVY2427" s="111"/>
      <c r="QVZ2427" s="111"/>
      <c r="QWA2427" s="111"/>
      <c r="QWB2427" s="111"/>
      <c r="QWC2427" s="111"/>
      <c r="QWD2427" s="111"/>
      <c r="QWE2427" s="111"/>
      <c r="QWF2427" s="111"/>
      <c r="QWG2427" s="111"/>
      <c r="QWH2427" s="111"/>
      <c r="QWI2427" s="111"/>
      <c r="QWJ2427" s="111"/>
      <c r="QWK2427" s="111"/>
      <c r="QWL2427" s="111"/>
      <c r="QWM2427" s="111"/>
      <c r="QWN2427" s="111"/>
      <c r="QWO2427" s="111"/>
      <c r="QWP2427" s="111"/>
      <c r="QWQ2427" s="111"/>
      <c r="QWR2427" s="111"/>
      <c r="QWS2427" s="111"/>
      <c r="QWT2427" s="111"/>
      <c r="QWU2427" s="111"/>
      <c r="QWV2427" s="111"/>
      <c r="QWW2427" s="111"/>
      <c r="QWX2427" s="111"/>
      <c r="QWY2427" s="111"/>
      <c r="QWZ2427" s="111"/>
      <c r="QXA2427" s="111"/>
      <c r="QXB2427" s="111"/>
      <c r="QXC2427" s="111"/>
      <c r="QXD2427" s="111"/>
      <c r="QXE2427" s="111"/>
      <c r="QXF2427" s="111"/>
      <c r="QXG2427" s="111"/>
      <c r="QXH2427" s="111"/>
      <c r="QXI2427" s="111"/>
      <c r="QXJ2427" s="111"/>
      <c r="QXK2427" s="111"/>
      <c r="QXL2427" s="111"/>
      <c r="QXM2427" s="111"/>
      <c r="QXN2427" s="111"/>
      <c r="QXO2427" s="111"/>
      <c r="QXP2427" s="111"/>
      <c r="QXQ2427" s="111"/>
      <c r="QXR2427" s="111"/>
      <c r="QXS2427" s="111"/>
      <c r="QXT2427" s="111"/>
      <c r="QXU2427" s="111"/>
      <c r="QXV2427" s="111"/>
      <c r="QXW2427" s="111"/>
      <c r="QXX2427" s="111"/>
      <c r="QXY2427" s="111"/>
      <c r="QXZ2427" s="111"/>
      <c r="QYA2427" s="111"/>
      <c r="QYB2427" s="111"/>
      <c r="QYC2427" s="111"/>
      <c r="QYD2427" s="111"/>
      <c r="QYE2427" s="111"/>
      <c r="QYF2427" s="111"/>
      <c r="QYG2427" s="111"/>
      <c r="QYH2427" s="111"/>
      <c r="QYI2427" s="111"/>
      <c r="QYJ2427" s="111"/>
      <c r="QYK2427" s="111"/>
      <c r="QYL2427" s="111"/>
      <c r="QYM2427" s="111"/>
      <c r="QYN2427" s="111"/>
      <c r="QYO2427" s="111"/>
      <c r="QYP2427" s="111"/>
      <c r="QYQ2427" s="111"/>
      <c r="QYR2427" s="111"/>
      <c r="QYS2427" s="111"/>
      <c r="QYT2427" s="111"/>
      <c r="QYU2427" s="111"/>
      <c r="QYV2427" s="111"/>
      <c r="QYW2427" s="111"/>
      <c r="QYX2427" s="111"/>
      <c r="QYY2427" s="111"/>
      <c r="QYZ2427" s="111"/>
      <c r="QZA2427" s="111"/>
      <c r="QZB2427" s="111"/>
      <c r="QZC2427" s="111"/>
      <c r="QZD2427" s="111"/>
      <c r="QZE2427" s="111"/>
      <c r="QZF2427" s="111"/>
      <c r="QZG2427" s="111"/>
      <c r="QZH2427" s="111"/>
      <c r="QZI2427" s="111"/>
      <c r="QZJ2427" s="111"/>
      <c r="QZK2427" s="111"/>
      <c r="QZL2427" s="111"/>
      <c r="QZM2427" s="111"/>
      <c r="QZN2427" s="111"/>
      <c r="QZO2427" s="111"/>
      <c r="QZP2427" s="111"/>
      <c r="QZQ2427" s="111"/>
      <c r="QZR2427" s="111"/>
      <c r="QZS2427" s="111"/>
      <c r="QZT2427" s="111"/>
      <c r="QZU2427" s="111"/>
      <c r="QZV2427" s="111"/>
      <c r="QZW2427" s="111"/>
      <c r="QZX2427" s="111"/>
      <c r="QZY2427" s="111"/>
      <c r="QZZ2427" s="111"/>
      <c r="RAA2427" s="111"/>
      <c r="RAB2427" s="111"/>
      <c r="RAC2427" s="111"/>
      <c r="RAD2427" s="111"/>
      <c r="RAE2427" s="111"/>
      <c r="RAF2427" s="111"/>
      <c r="RAG2427" s="111"/>
      <c r="RAH2427" s="111"/>
      <c r="RAI2427" s="111"/>
      <c r="RAJ2427" s="111"/>
      <c r="RAK2427" s="111"/>
      <c r="RAL2427" s="111"/>
      <c r="RAM2427" s="111"/>
      <c r="RAN2427" s="111"/>
      <c r="RAO2427" s="111"/>
      <c r="RAP2427" s="111"/>
      <c r="RAQ2427" s="111"/>
      <c r="RAR2427" s="111"/>
      <c r="RAS2427" s="111"/>
      <c r="RAT2427" s="111"/>
      <c r="RAU2427" s="111"/>
      <c r="RAV2427" s="111"/>
      <c r="RAW2427" s="111"/>
      <c r="RAX2427" s="111"/>
      <c r="RAY2427" s="111"/>
      <c r="RAZ2427" s="111"/>
      <c r="RBA2427" s="111"/>
      <c r="RBB2427" s="111"/>
      <c r="RBC2427" s="111"/>
      <c r="RBD2427" s="111"/>
      <c r="RBE2427" s="111"/>
      <c r="RBF2427" s="111"/>
      <c r="RBG2427" s="111"/>
      <c r="RBH2427" s="111"/>
      <c r="RBI2427" s="111"/>
      <c r="RBJ2427" s="111"/>
      <c r="RBK2427" s="111"/>
      <c r="RBL2427" s="111"/>
      <c r="RBM2427" s="111"/>
      <c r="RBN2427" s="111"/>
      <c r="RBO2427" s="111"/>
      <c r="RBP2427" s="111"/>
      <c r="RBQ2427" s="111"/>
      <c r="RBR2427" s="111"/>
      <c r="RBS2427" s="111"/>
      <c r="RBT2427" s="111"/>
      <c r="RBU2427" s="111"/>
      <c r="RBV2427" s="111"/>
      <c r="RBW2427" s="111"/>
      <c r="RBX2427" s="111"/>
      <c r="RBY2427" s="111"/>
      <c r="RBZ2427" s="111"/>
      <c r="RCA2427" s="111"/>
      <c r="RCB2427" s="111"/>
      <c r="RCC2427" s="111"/>
      <c r="RCD2427" s="111"/>
      <c r="RCE2427" s="111"/>
      <c r="RCF2427" s="111"/>
      <c r="RCG2427" s="111"/>
      <c r="RCH2427" s="111"/>
      <c r="RCI2427" s="111"/>
      <c r="RCJ2427" s="111"/>
      <c r="RCK2427" s="111"/>
      <c r="RCL2427" s="111"/>
      <c r="RCM2427" s="111"/>
      <c r="RCN2427" s="111"/>
      <c r="RCO2427" s="111"/>
      <c r="RCP2427" s="111"/>
      <c r="RCQ2427" s="111"/>
      <c r="RCR2427" s="111"/>
      <c r="RCS2427" s="111"/>
      <c r="RCT2427" s="111"/>
      <c r="RCU2427" s="111"/>
      <c r="RCV2427" s="111"/>
      <c r="RCW2427" s="111"/>
      <c r="RCX2427" s="111"/>
      <c r="RCY2427" s="111"/>
      <c r="RCZ2427" s="111"/>
      <c r="RDA2427" s="111"/>
      <c r="RDB2427" s="111"/>
      <c r="RDC2427" s="111"/>
      <c r="RDD2427" s="111"/>
      <c r="RDE2427" s="111"/>
      <c r="RDF2427" s="111"/>
      <c r="RDG2427" s="111"/>
      <c r="RDH2427" s="111"/>
      <c r="RDI2427" s="111"/>
      <c r="RDJ2427" s="111"/>
      <c r="RDK2427" s="111"/>
      <c r="RDL2427" s="111"/>
      <c r="RDM2427" s="111"/>
      <c r="RDN2427" s="111"/>
      <c r="RDO2427" s="111"/>
      <c r="RDP2427" s="111"/>
      <c r="RDQ2427" s="111"/>
      <c r="RDR2427" s="111"/>
      <c r="RDS2427" s="111"/>
      <c r="RDT2427" s="111"/>
      <c r="RDU2427" s="111"/>
      <c r="RDV2427" s="111"/>
      <c r="RDW2427" s="111"/>
      <c r="RDX2427" s="111"/>
      <c r="RDY2427" s="111"/>
      <c r="RDZ2427" s="111"/>
      <c r="REA2427" s="111"/>
      <c r="REB2427" s="111"/>
      <c r="REC2427" s="111"/>
      <c r="RED2427" s="111"/>
      <c r="REE2427" s="111"/>
      <c r="REF2427" s="111"/>
      <c r="REG2427" s="111"/>
      <c r="REH2427" s="111"/>
      <c r="REI2427" s="111"/>
      <c r="REJ2427" s="111"/>
      <c r="REK2427" s="111"/>
      <c r="REL2427" s="111"/>
      <c r="REM2427" s="111"/>
      <c r="REN2427" s="111"/>
      <c r="REO2427" s="111"/>
      <c r="REP2427" s="111"/>
      <c r="REQ2427" s="111"/>
      <c r="RER2427" s="111"/>
      <c r="RES2427" s="111"/>
      <c r="RET2427" s="111"/>
      <c r="REU2427" s="111"/>
      <c r="REV2427" s="111"/>
      <c r="REW2427" s="111"/>
      <c r="REX2427" s="111"/>
      <c r="REY2427" s="111"/>
      <c r="REZ2427" s="111"/>
      <c r="RFA2427" s="111"/>
      <c r="RFB2427" s="111"/>
      <c r="RFC2427" s="111"/>
      <c r="RFD2427" s="111"/>
      <c r="RFE2427" s="111"/>
      <c r="RFF2427" s="111"/>
      <c r="RFG2427" s="111"/>
      <c r="RFH2427" s="111"/>
      <c r="RFI2427" s="111"/>
      <c r="RFJ2427" s="111"/>
      <c r="RFK2427" s="111"/>
      <c r="RFL2427" s="111"/>
      <c r="RFM2427" s="111"/>
      <c r="RFN2427" s="111"/>
      <c r="RFO2427" s="111"/>
      <c r="RFP2427" s="111"/>
      <c r="RFQ2427" s="111"/>
      <c r="RFR2427" s="111"/>
      <c r="RFS2427" s="111"/>
      <c r="RFT2427" s="111"/>
      <c r="RFU2427" s="111"/>
      <c r="RFV2427" s="111"/>
      <c r="RFW2427" s="111"/>
      <c r="RFX2427" s="111"/>
      <c r="RFY2427" s="111"/>
      <c r="RFZ2427" s="111"/>
      <c r="RGA2427" s="111"/>
      <c r="RGB2427" s="111"/>
      <c r="RGC2427" s="111"/>
      <c r="RGD2427" s="111"/>
      <c r="RGE2427" s="111"/>
      <c r="RGF2427" s="111"/>
      <c r="RGG2427" s="111"/>
      <c r="RGH2427" s="111"/>
      <c r="RGI2427" s="111"/>
      <c r="RGJ2427" s="111"/>
      <c r="RGK2427" s="111"/>
      <c r="RGL2427" s="111"/>
      <c r="RGM2427" s="111"/>
      <c r="RGN2427" s="111"/>
      <c r="RGO2427" s="111"/>
      <c r="RGP2427" s="111"/>
      <c r="RGQ2427" s="111"/>
      <c r="RGR2427" s="111"/>
      <c r="RGS2427" s="111"/>
      <c r="RGT2427" s="111"/>
      <c r="RGU2427" s="111"/>
      <c r="RGV2427" s="111"/>
      <c r="RGW2427" s="111"/>
      <c r="RGX2427" s="111"/>
      <c r="RGY2427" s="111"/>
      <c r="RGZ2427" s="111"/>
      <c r="RHA2427" s="111"/>
      <c r="RHB2427" s="111"/>
      <c r="RHC2427" s="111"/>
      <c r="RHD2427" s="111"/>
      <c r="RHE2427" s="111"/>
      <c r="RHF2427" s="111"/>
      <c r="RHG2427" s="111"/>
      <c r="RHH2427" s="111"/>
      <c r="RHI2427" s="111"/>
      <c r="RHJ2427" s="111"/>
      <c r="RHK2427" s="111"/>
      <c r="RHL2427" s="111"/>
      <c r="RHM2427" s="111"/>
      <c r="RHN2427" s="111"/>
      <c r="RHO2427" s="111"/>
      <c r="RHP2427" s="111"/>
      <c r="RHQ2427" s="111"/>
      <c r="RHR2427" s="111"/>
      <c r="RHS2427" s="111"/>
      <c r="RHT2427" s="111"/>
      <c r="RHU2427" s="111"/>
      <c r="RHV2427" s="111"/>
      <c r="RHW2427" s="111"/>
      <c r="RHX2427" s="111"/>
      <c r="RHY2427" s="111"/>
      <c r="RHZ2427" s="111"/>
      <c r="RIA2427" s="111"/>
      <c r="RIB2427" s="111"/>
      <c r="RIC2427" s="111"/>
      <c r="RID2427" s="111"/>
      <c r="RIE2427" s="111"/>
      <c r="RIF2427" s="111"/>
      <c r="RIG2427" s="111"/>
      <c r="RIH2427" s="111"/>
      <c r="RII2427" s="111"/>
      <c r="RIJ2427" s="111"/>
      <c r="RIK2427" s="111"/>
      <c r="RIL2427" s="111"/>
      <c r="RIM2427" s="111"/>
      <c r="RIN2427" s="111"/>
      <c r="RIO2427" s="111"/>
      <c r="RIP2427" s="111"/>
      <c r="RIQ2427" s="111"/>
      <c r="RIR2427" s="111"/>
      <c r="RIS2427" s="111"/>
      <c r="RIT2427" s="111"/>
      <c r="RIU2427" s="111"/>
      <c r="RIV2427" s="111"/>
      <c r="RIW2427" s="111"/>
      <c r="RIX2427" s="111"/>
      <c r="RIY2427" s="111"/>
      <c r="RIZ2427" s="111"/>
      <c r="RJA2427" s="111"/>
      <c r="RJB2427" s="111"/>
      <c r="RJC2427" s="111"/>
      <c r="RJD2427" s="111"/>
      <c r="RJE2427" s="111"/>
      <c r="RJF2427" s="111"/>
      <c r="RJG2427" s="111"/>
      <c r="RJH2427" s="111"/>
      <c r="RJI2427" s="111"/>
      <c r="RJJ2427" s="111"/>
      <c r="RJK2427" s="111"/>
      <c r="RJL2427" s="111"/>
      <c r="RJM2427" s="111"/>
      <c r="RJN2427" s="111"/>
      <c r="RJO2427" s="111"/>
      <c r="RJP2427" s="111"/>
      <c r="RJQ2427" s="111"/>
      <c r="RJR2427" s="111"/>
      <c r="RJS2427" s="111"/>
      <c r="RJT2427" s="111"/>
      <c r="RJU2427" s="111"/>
      <c r="RJV2427" s="111"/>
      <c r="RJW2427" s="111"/>
      <c r="RJX2427" s="111"/>
      <c r="RJY2427" s="111"/>
      <c r="RJZ2427" s="111"/>
      <c r="RKA2427" s="111"/>
      <c r="RKB2427" s="111"/>
      <c r="RKC2427" s="111"/>
      <c r="RKD2427" s="111"/>
      <c r="RKE2427" s="111"/>
      <c r="RKF2427" s="111"/>
      <c r="RKG2427" s="111"/>
      <c r="RKH2427" s="111"/>
      <c r="RKI2427" s="111"/>
      <c r="RKJ2427" s="111"/>
      <c r="RKK2427" s="111"/>
      <c r="RKL2427" s="111"/>
      <c r="RKM2427" s="111"/>
      <c r="RKN2427" s="111"/>
      <c r="RKO2427" s="111"/>
      <c r="RKP2427" s="111"/>
      <c r="RKQ2427" s="111"/>
      <c r="RKR2427" s="111"/>
      <c r="RKS2427" s="111"/>
      <c r="RKT2427" s="111"/>
      <c r="RKU2427" s="111"/>
      <c r="RKV2427" s="111"/>
      <c r="RKW2427" s="111"/>
      <c r="RKX2427" s="111"/>
      <c r="RKY2427" s="111"/>
      <c r="RKZ2427" s="111"/>
      <c r="RLA2427" s="111"/>
      <c r="RLB2427" s="111"/>
      <c r="RLC2427" s="111"/>
      <c r="RLD2427" s="111"/>
      <c r="RLE2427" s="111"/>
      <c r="RLF2427" s="111"/>
      <c r="RLG2427" s="111"/>
      <c r="RLH2427" s="111"/>
      <c r="RLI2427" s="111"/>
      <c r="RLJ2427" s="111"/>
      <c r="RLK2427" s="111"/>
      <c r="RLL2427" s="111"/>
      <c r="RLM2427" s="111"/>
      <c r="RLN2427" s="111"/>
      <c r="RLO2427" s="111"/>
      <c r="RLP2427" s="111"/>
      <c r="RLQ2427" s="111"/>
      <c r="RLR2427" s="111"/>
      <c r="RLS2427" s="111"/>
      <c r="RLT2427" s="111"/>
      <c r="RLU2427" s="111"/>
      <c r="RLV2427" s="111"/>
      <c r="RLW2427" s="111"/>
      <c r="RLX2427" s="111"/>
      <c r="RLY2427" s="111"/>
      <c r="RLZ2427" s="111"/>
      <c r="RMA2427" s="111"/>
      <c r="RMB2427" s="111"/>
      <c r="RMC2427" s="111"/>
      <c r="RMD2427" s="111"/>
      <c r="RME2427" s="111"/>
      <c r="RMF2427" s="111"/>
      <c r="RMG2427" s="111"/>
      <c r="RMH2427" s="111"/>
      <c r="RMI2427" s="111"/>
      <c r="RMJ2427" s="111"/>
      <c r="RMK2427" s="111"/>
      <c r="RML2427" s="111"/>
      <c r="RMM2427" s="111"/>
      <c r="RMN2427" s="111"/>
      <c r="RMO2427" s="111"/>
      <c r="RMP2427" s="111"/>
      <c r="RMQ2427" s="111"/>
      <c r="RMR2427" s="111"/>
      <c r="RMS2427" s="111"/>
      <c r="RMT2427" s="111"/>
      <c r="RMU2427" s="111"/>
      <c r="RMV2427" s="111"/>
      <c r="RMW2427" s="111"/>
      <c r="RMX2427" s="111"/>
      <c r="RMY2427" s="111"/>
      <c r="RMZ2427" s="111"/>
      <c r="RNA2427" s="111"/>
      <c r="RNB2427" s="111"/>
      <c r="RNC2427" s="111"/>
      <c r="RND2427" s="111"/>
      <c r="RNE2427" s="111"/>
      <c r="RNF2427" s="111"/>
      <c r="RNG2427" s="111"/>
      <c r="RNH2427" s="111"/>
      <c r="RNI2427" s="111"/>
      <c r="RNJ2427" s="111"/>
      <c r="RNK2427" s="111"/>
      <c r="RNL2427" s="111"/>
      <c r="RNM2427" s="111"/>
      <c r="RNN2427" s="111"/>
      <c r="RNO2427" s="111"/>
      <c r="RNP2427" s="111"/>
      <c r="RNQ2427" s="111"/>
      <c r="RNR2427" s="111"/>
      <c r="RNS2427" s="111"/>
      <c r="RNT2427" s="111"/>
      <c r="RNU2427" s="111"/>
      <c r="RNV2427" s="111"/>
      <c r="RNW2427" s="111"/>
      <c r="RNX2427" s="111"/>
      <c r="RNY2427" s="111"/>
      <c r="RNZ2427" s="111"/>
      <c r="ROA2427" s="111"/>
      <c r="ROB2427" s="111"/>
      <c r="ROC2427" s="111"/>
      <c r="ROD2427" s="111"/>
      <c r="ROE2427" s="111"/>
      <c r="ROF2427" s="111"/>
      <c r="ROG2427" s="111"/>
      <c r="ROH2427" s="111"/>
      <c r="ROI2427" s="111"/>
      <c r="ROJ2427" s="111"/>
      <c r="ROK2427" s="111"/>
      <c r="ROL2427" s="111"/>
      <c r="ROM2427" s="111"/>
      <c r="RON2427" s="111"/>
      <c r="ROO2427" s="111"/>
      <c r="ROP2427" s="111"/>
      <c r="ROQ2427" s="111"/>
      <c r="ROR2427" s="111"/>
      <c r="ROS2427" s="111"/>
      <c r="ROT2427" s="111"/>
      <c r="ROU2427" s="111"/>
      <c r="ROV2427" s="111"/>
      <c r="ROW2427" s="111"/>
      <c r="ROX2427" s="111"/>
      <c r="ROY2427" s="111"/>
      <c r="ROZ2427" s="111"/>
      <c r="RPA2427" s="111"/>
      <c r="RPB2427" s="111"/>
      <c r="RPC2427" s="111"/>
      <c r="RPD2427" s="111"/>
      <c r="RPE2427" s="111"/>
      <c r="RPF2427" s="111"/>
      <c r="RPG2427" s="111"/>
      <c r="RPH2427" s="111"/>
      <c r="RPI2427" s="111"/>
      <c r="RPJ2427" s="111"/>
      <c r="RPK2427" s="111"/>
      <c r="RPL2427" s="111"/>
      <c r="RPM2427" s="111"/>
      <c r="RPN2427" s="111"/>
      <c r="RPO2427" s="111"/>
      <c r="RPP2427" s="111"/>
      <c r="RPQ2427" s="111"/>
      <c r="RPR2427" s="111"/>
      <c r="RPS2427" s="111"/>
      <c r="RPT2427" s="111"/>
      <c r="RPU2427" s="111"/>
      <c r="RPV2427" s="111"/>
      <c r="RPW2427" s="111"/>
      <c r="RPX2427" s="111"/>
      <c r="RPY2427" s="111"/>
      <c r="RPZ2427" s="111"/>
      <c r="RQA2427" s="111"/>
      <c r="RQB2427" s="111"/>
      <c r="RQC2427" s="111"/>
      <c r="RQD2427" s="111"/>
      <c r="RQE2427" s="111"/>
      <c r="RQF2427" s="111"/>
      <c r="RQG2427" s="111"/>
      <c r="RQH2427" s="111"/>
      <c r="RQI2427" s="111"/>
      <c r="RQJ2427" s="111"/>
      <c r="RQK2427" s="111"/>
      <c r="RQL2427" s="111"/>
      <c r="RQM2427" s="111"/>
      <c r="RQN2427" s="111"/>
      <c r="RQO2427" s="111"/>
      <c r="RQP2427" s="111"/>
      <c r="RQQ2427" s="111"/>
      <c r="RQR2427" s="111"/>
      <c r="RQS2427" s="111"/>
      <c r="RQT2427" s="111"/>
      <c r="RQU2427" s="111"/>
      <c r="RQV2427" s="111"/>
      <c r="RQW2427" s="111"/>
      <c r="RQX2427" s="111"/>
      <c r="RQY2427" s="111"/>
      <c r="RQZ2427" s="111"/>
      <c r="RRA2427" s="111"/>
      <c r="RRB2427" s="111"/>
      <c r="RRC2427" s="111"/>
      <c r="RRD2427" s="111"/>
      <c r="RRE2427" s="111"/>
      <c r="RRF2427" s="111"/>
      <c r="RRG2427" s="111"/>
      <c r="RRH2427" s="111"/>
      <c r="RRI2427" s="111"/>
      <c r="RRJ2427" s="111"/>
      <c r="RRK2427" s="111"/>
      <c r="RRL2427" s="111"/>
      <c r="RRM2427" s="111"/>
      <c r="RRN2427" s="111"/>
      <c r="RRO2427" s="111"/>
      <c r="RRP2427" s="111"/>
      <c r="RRQ2427" s="111"/>
      <c r="RRR2427" s="111"/>
      <c r="RRS2427" s="111"/>
      <c r="RRT2427" s="111"/>
      <c r="RRU2427" s="111"/>
      <c r="RRV2427" s="111"/>
      <c r="RRW2427" s="111"/>
      <c r="RRX2427" s="111"/>
      <c r="RRY2427" s="111"/>
      <c r="RRZ2427" s="111"/>
      <c r="RSA2427" s="111"/>
      <c r="RSB2427" s="111"/>
      <c r="RSC2427" s="111"/>
      <c r="RSD2427" s="111"/>
      <c r="RSE2427" s="111"/>
      <c r="RSF2427" s="111"/>
      <c r="RSG2427" s="111"/>
      <c r="RSH2427" s="111"/>
      <c r="RSI2427" s="111"/>
      <c r="RSJ2427" s="111"/>
      <c r="RSK2427" s="111"/>
      <c r="RSL2427" s="111"/>
      <c r="RSM2427" s="111"/>
      <c r="RSN2427" s="111"/>
      <c r="RSO2427" s="111"/>
      <c r="RSP2427" s="111"/>
      <c r="RSQ2427" s="111"/>
      <c r="RSR2427" s="111"/>
      <c r="RSS2427" s="111"/>
      <c r="RST2427" s="111"/>
      <c r="RSU2427" s="111"/>
      <c r="RSV2427" s="111"/>
      <c r="RSW2427" s="111"/>
      <c r="RSX2427" s="111"/>
      <c r="RSY2427" s="111"/>
      <c r="RSZ2427" s="111"/>
      <c r="RTA2427" s="111"/>
      <c r="RTB2427" s="111"/>
      <c r="RTC2427" s="111"/>
      <c r="RTD2427" s="111"/>
      <c r="RTE2427" s="111"/>
      <c r="RTF2427" s="111"/>
      <c r="RTG2427" s="111"/>
      <c r="RTH2427" s="111"/>
      <c r="RTI2427" s="111"/>
      <c r="RTJ2427" s="111"/>
      <c r="RTK2427" s="111"/>
      <c r="RTL2427" s="111"/>
      <c r="RTM2427" s="111"/>
      <c r="RTN2427" s="111"/>
      <c r="RTO2427" s="111"/>
      <c r="RTP2427" s="111"/>
      <c r="RTQ2427" s="111"/>
      <c r="RTR2427" s="111"/>
      <c r="RTS2427" s="111"/>
      <c r="RTT2427" s="111"/>
      <c r="RTU2427" s="111"/>
      <c r="RTV2427" s="111"/>
      <c r="RTW2427" s="111"/>
      <c r="RTX2427" s="111"/>
      <c r="RTY2427" s="111"/>
      <c r="RTZ2427" s="111"/>
      <c r="RUA2427" s="111"/>
      <c r="RUB2427" s="111"/>
      <c r="RUC2427" s="111"/>
      <c r="RUD2427" s="111"/>
      <c r="RUE2427" s="111"/>
      <c r="RUF2427" s="111"/>
      <c r="RUG2427" s="111"/>
      <c r="RUH2427" s="111"/>
      <c r="RUI2427" s="111"/>
      <c r="RUJ2427" s="111"/>
      <c r="RUK2427" s="111"/>
      <c r="RUL2427" s="111"/>
      <c r="RUM2427" s="111"/>
      <c r="RUN2427" s="111"/>
      <c r="RUO2427" s="111"/>
      <c r="RUP2427" s="111"/>
      <c r="RUQ2427" s="111"/>
      <c r="RUR2427" s="111"/>
      <c r="RUS2427" s="111"/>
      <c r="RUT2427" s="111"/>
      <c r="RUU2427" s="111"/>
      <c r="RUV2427" s="111"/>
      <c r="RUW2427" s="111"/>
      <c r="RUX2427" s="111"/>
      <c r="RUY2427" s="111"/>
      <c r="RUZ2427" s="111"/>
      <c r="RVA2427" s="111"/>
      <c r="RVB2427" s="111"/>
      <c r="RVC2427" s="111"/>
      <c r="RVD2427" s="111"/>
      <c r="RVE2427" s="111"/>
      <c r="RVF2427" s="111"/>
      <c r="RVG2427" s="111"/>
      <c r="RVH2427" s="111"/>
      <c r="RVI2427" s="111"/>
      <c r="RVJ2427" s="111"/>
      <c r="RVK2427" s="111"/>
      <c r="RVL2427" s="111"/>
      <c r="RVM2427" s="111"/>
      <c r="RVN2427" s="111"/>
      <c r="RVO2427" s="111"/>
      <c r="RVP2427" s="111"/>
      <c r="RVQ2427" s="111"/>
      <c r="RVR2427" s="111"/>
      <c r="RVS2427" s="111"/>
      <c r="RVT2427" s="111"/>
      <c r="RVU2427" s="111"/>
      <c r="RVV2427" s="111"/>
      <c r="RVW2427" s="111"/>
      <c r="RVX2427" s="111"/>
      <c r="RVY2427" s="111"/>
      <c r="RVZ2427" s="111"/>
      <c r="RWA2427" s="111"/>
      <c r="RWB2427" s="111"/>
      <c r="RWC2427" s="111"/>
      <c r="RWD2427" s="111"/>
      <c r="RWE2427" s="111"/>
      <c r="RWF2427" s="111"/>
      <c r="RWG2427" s="111"/>
      <c r="RWH2427" s="111"/>
      <c r="RWI2427" s="111"/>
      <c r="RWJ2427" s="111"/>
      <c r="RWK2427" s="111"/>
      <c r="RWL2427" s="111"/>
      <c r="RWM2427" s="111"/>
      <c r="RWN2427" s="111"/>
      <c r="RWO2427" s="111"/>
      <c r="RWP2427" s="111"/>
      <c r="RWQ2427" s="111"/>
      <c r="RWR2427" s="111"/>
      <c r="RWS2427" s="111"/>
      <c r="RWT2427" s="111"/>
      <c r="RWU2427" s="111"/>
      <c r="RWV2427" s="111"/>
      <c r="RWW2427" s="111"/>
      <c r="RWX2427" s="111"/>
      <c r="RWY2427" s="111"/>
      <c r="RWZ2427" s="111"/>
      <c r="RXA2427" s="111"/>
      <c r="RXB2427" s="111"/>
      <c r="RXC2427" s="111"/>
      <c r="RXD2427" s="111"/>
      <c r="RXE2427" s="111"/>
      <c r="RXF2427" s="111"/>
      <c r="RXG2427" s="111"/>
      <c r="RXH2427" s="111"/>
      <c r="RXI2427" s="111"/>
      <c r="RXJ2427" s="111"/>
      <c r="RXK2427" s="111"/>
      <c r="RXL2427" s="111"/>
      <c r="RXM2427" s="111"/>
      <c r="RXN2427" s="111"/>
      <c r="RXO2427" s="111"/>
      <c r="RXP2427" s="111"/>
      <c r="RXQ2427" s="111"/>
      <c r="RXR2427" s="111"/>
      <c r="RXS2427" s="111"/>
      <c r="RXT2427" s="111"/>
      <c r="RXU2427" s="111"/>
      <c r="RXV2427" s="111"/>
      <c r="RXW2427" s="111"/>
      <c r="RXX2427" s="111"/>
      <c r="RXY2427" s="111"/>
      <c r="RXZ2427" s="111"/>
      <c r="RYA2427" s="111"/>
      <c r="RYB2427" s="111"/>
      <c r="RYC2427" s="111"/>
      <c r="RYD2427" s="111"/>
      <c r="RYE2427" s="111"/>
      <c r="RYF2427" s="111"/>
      <c r="RYG2427" s="111"/>
      <c r="RYH2427" s="111"/>
      <c r="RYI2427" s="111"/>
      <c r="RYJ2427" s="111"/>
      <c r="RYK2427" s="111"/>
      <c r="RYL2427" s="111"/>
      <c r="RYM2427" s="111"/>
      <c r="RYN2427" s="111"/>
      <c r="RYO2427" s="111"/>
      <c r="RYP2427" s="111"/>
      <c r="RYQ2427" s="111"/>
      <c r="RYR2427" s="111"/>
      <c r="RYS2427" s="111"/>
      <c r="RYT2427" s="111"/>
      <c r="RYU2427" s="111"/>
      <c r="RYV2427" s="111"/>
      <c r="RYW2427" s="111"/>
      <c r="RYX2427" s="111"/>
      <c r="RYY2427" s="111"/>
      <c r="RYZ2427" s="111"/>
      <c r="RZA2427" s="111"/>
      <c r="RZB2427" s="111"/>
      <c r="RZC2427" s="111"/>
      <c r="RZD2427" s="111"/>
      <c r="RZE2427" s="111"/>
      <c r="RZF2427" s="111"/>
      <c r="RZG2427" s="111"/>
      <c r="RZH2427" s="111"/>
      <c r="RZI2427" s="111"/>
      <c r="RZJ2427" s="111"/>
      <c r="RZK2427" s="111"/>
      <c r="RZL2427" s="111"/>
      <c r="RZM2427" s="111"/>
      <c r="RZN2427" s="111"/>
      <c r="RZO2427" s="111"/>
      <c r="RZP2427" s="111"/>
      <c r="RZQ2427" s="111"/>
      <c r="RZR2427" s="111"/>
      <c r="RZS2427" s="111"/>
      <c r="RZT2427" s="111"/>
      <c r="RZU2427" s="111"/>
      <c r="RZV2427" s="111"/>
      <c r="RZW2427" s="111"/>
      <c r="RZX2427" s="111"/>
      <c r="RZY2427" s="111"/>
      <c r="RZZ2427" s="111"/>
      <c r="SAA2427" s="111"/>
      <c r="SAB2427" s="111"/>
      <c r="SAC2427" s="111"/>
      <c r="SAD2427" s="111"/>
      <c r="SAE2427" s="111"/>
      <c r="SAF2427" s="111"/>
      <c r="SAG2427" s="111"/>
      <c r="SAH2427" s="111"/>
      <c r="SAI2427" s="111"/>
      <c r="SAJ2427" s="111"/>
      <c r="SAK2427" s="111"/>
      <c r="SAL2427" s="111"/>
      <c r="SAM2427" s="111"/>
      <c r="SAN2427" s="111"/>
      <c r="SAO2427" s="111"/>
      <c r="SAP2427" s="111"/>
      <c r="SAQ2427" s="111"/>
      <c r="SAR2427" s="111"/>
      <c r="SAS2427" s="111"/>
      <c r="SAT2427" s="111"/>
      <c r="SAU2427" s="111"/>
      <c r="SAV2427" s="111"/>
      <c r="SAW2427" s="111"/>
      <c r="SAX2427" s="111"/>
      <c r="SAY2427" s="111"/>
      <c r="SAZ2427" s="111"/>
      <c r="SBA2427" s="111"/>
      <c r="SBB2427" s="111"/>
      <c r="SBC2427" s="111"/>
      <c r="SBD2427" s="111"/>
      <c r="SBE2427" s="111"/>
      <c r="SBF2427" s="111"/>
      <c r="SBG2427" s="111"/>
      <c r="SBH2427" s="111"/>
      <c r="SBI2427" s="111"/>
      <c r="SBJ2427" s="111"/>
      <c r="SBK2427" s="111"/>
      <c r="SBL2427" s="111"/>
      <c r="SBM2427" s="111"/>
      <c r="SBN2427" s="111"/>
      <c r="SBO2427" s="111"/>
      <c r="SBP2427" s="111"/>
      <c r="SBQ2427" s="111"/>
      <c r="SBR2427" s="111"/>
      <c r="SBS2427" s="111"/>
      <c r="SBT2427" s="111"/>
      <c r="SBU2427" s="111"/>
      <c r="SBV2427" s="111"/>
      <c r="SBW2427" s="111"/>
      <c r="SBX2427" s="111"/>
      <c r="SBY2427" s="111"/>
      <c r="SBZ2427" s="111"/>
      <c r="SCA2427" s="111"/>
      <c r="SCB2427" s="111"/>
      <c r="SCC2427" s="111"/>
      <c r="SCD2427" s="111"/>
      <c r="SCE2427" s="111"/>
      <c r="SCF2427" s="111"/>
      <c r="SCG2427" s="111"/>
      <c r="SCH2427" s="111"/>
      <c r="SCI2427" s="111"/>
      <c r="SCJ2427" s="111"/>
      <c r="SCK2427" s="111"/>
      <c r="SCL2427" s="111"/>
      <c r="SCM2427" s="111"/>
      <c r="SCN2427" s="111"/>
      <c r="SCO2427" s="111"/>
      <c r="SCP2427" s="111"/>
      <c r="SCQ2427" s="111"/>
      <c r="SCR2427" s="111"/>
      <c r="SCS2427" s="111"/>
      <c r="SCT2427" s="111"/>
      <c r="SCU2427" s="111"/>
      <c r="SCV2427" s="111"/>
      <c r="SCW2427" s="111"/>
      <c r="SCX2427" s="111"/>
      <c r="SCY2427" s="111"/>
      <c r="SCZ2427" s="111"/>
      <c r="SDA2427" s="111"/>
      <c r="SDB2427" s="111"/>
      <c r="SDC2427" s="111"/>
      <c r="SDD2427" s="111"/>
      <c r="SDE2427" s="111"/>
      <c r="SDF2427" s="111"/>
      <c r="SDG2427" s="111"/>
      <c r="SDH2427" s="111"/>
      <c r="SDI2427" s="111"/>
      <c r="SDJ2427" s="111"/>
      <c r="SDK2427" s="111"/>
      <c r="SDL2427" s="111"/>
      <c r="SDM2427" s="111"/>
      <c r="SDN2427" s="111"/>
      <c r="SDO2427" s="111"/>
      <c r="SDP2427" s="111"/>
      <c r="SDQ2427" s="111"/>
      <c r="SDR2427" s="111"/>
      <c r="SDS2427" s="111"/>
      <c r="SDT2427" s="111"/>
      <c r="SDU2427" s="111"/>
      <c r="SDV2427" s="111"/>
      <c r="SDW2427" s="111"/>
      <c r="SDX2427" s="111"/>
      <c r="SDY2427" s="111"/>
      <c r="SDZ2427" s="111"/>
      <c r="SEA2427" s="111"/>
      <c r="SEB2427" s="111"/>
      <c r="SEC2427" s="111"/>
      <c r="SED2427" s="111"/>
      <c r="SEE2427" s="111"/>
      <c r="SEF2427" s="111"/>
      <c r="SEG2427" s="111"/>
      <c r="SEH2427" s="111"/>
      <c r="SEI2427" s="111"/>
      <c r="SEJ2427" s="111"/>
      <c r="SEK2427" s="111"/>
      <c r="SEL2427" s="111"/>
      <c r="SEM2427" s="111"/>
      <c r="SEN2427" s="111"/>
      <c r="SEO2427" s="111"/>
      <c r="SEP2427" s="111"/>
      <c r="SEQ2427" s="111"/>
      <c r="SER2427" s="111"/>
      <c r="SES2427" s="111"/>
      <c r="SET2427" s="111"/>
      <c r="SEU2427" s="111"/>
      <c r="SEV2427" s="111"/>
      <c r="SEW2427" s="111"/>
      <c r="SEX2427" s="111"/>
      <c r="SEY2427" s="111"/>
      <c r="SEZ2427" s="111"/>
      <c r="SFA2427" s="111"/>
      <c r="SFB2427" s="111"/>
      <c r="SFC2427" s="111"/>
      <c r="SFD2427" s="111"/>
      <c r="SFE2427" s="111"/>
      <c r="SFF2427" s="111"/>
      <c r="SFG2427" s="111"/>
      <c r="SFH2427" s="111"/>
      <c r="SFI2427" s="111"/>
      <c r="SFJ2427" s="111"/>
      <c r="SFK2427" s="111"/>
      <c r="SFL2427" s="111"/>
      <c r="SFM2427" s="111"/>
      <c r="SFN2427" s="111"/>
      <c r="SFO2427" s="111"/>
      <c r="SFP2427" s="111"/>
      <c r="SFQ2427" s="111"/>
      <c r="SFR2427" s="111"/>
      <c r="SFS2427" s="111"/>
      <c r="SFT2427" s="111"/>
      <c r="SFU2427" s="111"/>
      <c r="SFV2427" s="111"/>
      <c r="SFW2427" s="111"/>
      <c r="SFX2427" s="111"/>
      <c r="SFY2427" s="111"/>
      <c r="SFZ2427" s="111"/>
      <c r="SGA2427" s="111"/>
      <c r="SGB2427" s="111"/>
      <c r="SGC2427" s="111"/>
      <c r="SGD2427" s="111"/>
      <c r="SGE2427" s="111"/>
      <c r="SGF2427" s="111"/>
      <c r="SGG2427" s="111"/>
      <c r="SGH2427" s="111"/>
      <c r="SGI2427" s="111"/>
      <c r="SGJ2427" s="111"/>
      <c r="SGK2427" s="111"/>
      <c r="SGL2427" s="111"/>
      <c r="SGM2427" s="111"/>
      <c r="SGN2427" s="111"/>
      <c r="SGO2427" s="111"/>
      <c r="SGP2427" s="111"/>
      <c r="SGQ2427" s="111"/>
      <c r="SGR2427" s="111"/>
      <c r="SGS2427" s="111"/>
      <c r="SGT2427" s="111"/>
      <c r="SGU2427" s="111"/>
      <c r="SGV2427" s="111"/>
      <c r="SGW2427" s="111"/>
      <c r="SGX2427" s="111"/>
      <c r="SGY2427" s="111"/>
      <c r="SGZ2427" s="111"/>
      <c r="SHA2427" s="111"/>
      <c r="SHB2427" s="111"/>
      <c r="SHC2427" s="111"/>
      <c r="SHD2427" s="111"/>
      <c r="SHE2427" s="111"/>
      <c r="SHF2427" s="111"/>
      <c r="SHG2427" s="111"/>
      <c r="SHH2427" s="111"/>
      <c r="SHI2427" s="111"/>
      <c r="SHJ2427" s="111"/>
      <c r="SHK2427" s="111"/>
      <c r="SHL2427" s="111"/>
      <c r="SHM2427" s="111"/>
      <c r="SHN2427" s="111"/>
      <c r="SHO2427" s="111"/>
      <c r="SHP2427" s="111"/>
      <c r="SHQ2427" s="111"/>
      <c r="SHR2427" s="111"/>
      <c r="SHS2427" s="111"/>
      <c r="SHT2427" s="111"/>
      <c r="SHU2427" s="111"/>
      <c r="SHV2427" s="111"/>
      <c r="SHW2427" s="111"/>
      <c r="SHX2427" s="111"/>
      <c r="SHY2427" s="111"/>
      <c r="SHZ2427" s="111"/>
      <c r="SIA2427" s="111"/>
      <c r="SIB2427" s="111"/>
      <c r="SIC2427" s="111"/>
      <c r="SID2427" s="111"/>
      <c r="SIE2427" s="111"/>
      <c r="SIF2427" s="111"/>
      <c r="SIG2427" s="111"/>
      <c r="SIH2427" s="111"/>
      <c r="SII2427" s="111"/>
      <c r="SIJ2427" s="111"/>
      <c r="SIK2427" s="111"/>
      <c r="SIL2427" s="111"/>
      <c r="SIM2427" s="111"/>
      <c r="SIN2427" s="111"/>
      <c r="SIO2427" s="111"/>
      <c r="SIP2427" s="111"/>
      <c r="SIQ2427" s="111"/>
      <c r="SIR2427" s="111"/>
      <c r="SIS2427" s="111"/>
      <c r="SIT2427" s="111"/>
      <c r="SIU2427" s="111"/>
      <c r="SIV2427" s="111"/>
      <c r="SIW2427" s="111"/>
      <c r="SIX2427" s="111"/>
      <c r="SIY2427" s="111"/>
      <c r="SIZ2427" s="111"/>
      <c r="SJA2427" s="111"/>
      <c r="SJB2427" s="111"/>
      <c r="SJC2427" s="111"/>
      <c r="SJD2427" s="111"/>
      <c r="SJE2427" s="111"/>
      <c r="SJF2427" s="111"/>
      <c r="SJG2427" s="111"/>
      <c r="SJH2427" s="111"/>
      <c r="SJI2427" s="111"/>
      <c r="SJJ2427" s="111"/>
      <c r="SJK2427" s="111"/>
      <c r="SJL2427" s="111"/>
      <c r="SJM2427" s="111"/>
      <c r="SJN2427" s="111"/>
      <c r="SJO2427" s="111"/>
      <c r="SJP2427" s="111"/>
      <c r="SJQ2427" s="111"/>
      <c r="SJR2427" s="111"/>
      <c r="SJS2427" s="111"/>
      <c r="SJT2427" s="111"/>
      <c r="SJU2427" s="111"/>
      <c r="SJV2427" s="111"/>
      <c r="SJW2427" s="111"/>
      <c r="SJX2427" s="111"/>
      <c r="SJY2427" s="111"/>
      <c r="SJZ2427" s="111"/>
      <c r="SKA2427" s="111"/>
      <c r="SKB2427" s="111"/>
      <c r="SKC2427" s="111"/>
      <c r="SKD2427" s="111"/>
      <c r="SKE2427" s="111"/>
      <c r="SKF2427" s="111"/>
      <c r="SKG2427" s="111"/>
      <c r="SKH2427" s="111"/>
      <c r="SKI2427" s="111"/>
      <c r="SKJ2427" s="111"/>
      <c r="SKK2427" s="111"/>
      <c r="SKL2427" s="111"/>
      <c r="SKM2427" s="111"/>
      <c r="SKN2427" s="111"/>
      <c r="SKO2427" s="111"/>
      <c r="SKP2427" s="111"/>
      <c r="SKQ2427" s="111"/>
      <c r="SKR2427" s="111"/>
      <c r="SKS2427" s="111"/>
      <c r="SKT2427" s="111"/>
      <c r="SKU2427" s="111"/>
      <c r="SKV2427" s="111"/>
      <c r="SKW2427" s="111"/>
      <c r="SKX2427" s="111"/>
      <c r="SKY2427" s="111"/>
      <c r="SKZ2427" s="111"/>
      <c r="SLA2427" s="111"/>
      <c r="SLB2427" s="111"/>
      <c r="SLC2427" s="111"/>
      <c r="SLD2427" s="111"/>
      <c r="SLE2427" s="111"/>
      <c r="SLF2427" s="111"/>
      <c r="SLG2427" s="111"/>
      <c r="SLH2427" s="111"/>
      <c r="SLI2427" s="111"/>
      <c r="SLJ2427" s="111"/>
      <c r="SLK2427" s="111"/>
      <c r="SLL2427" s="111"/>
      <c r="SLM2427" s="111"/>
      <c r="SLN2427" s="111"/>
      <c r="SLO2427" s="111"/>
      <c r="SLP2427" s="111"/>
      <c r="SLQ2427" s="111"/>
      <c r="SLR2427" s="111"/>
      <c r="SLS2427" s="111"/>
      <c r="SLT2427" s="111"/>
      <c r="SLU2427" s="111"/>
      <c r="SLV2427" s="111"/>
      <c r="SLW2427" s="111"/>
      <c r="SLX2427" s="111"/>
      <c r="SLY2427" s="111"/>
      <c r="SLZ2427" s="111"/>
      <c r="SMA2427" s="111"/>
      <c r="SMB2427" s="111"/>
      <c r="SMC2427" s="111"/>
      <c r="SMD2427" s="111"/>
      <c r="SME2427" s="111"/>
      <c r="SMF2427" s="111"/>
      <c r="SMG2427" s="111"/>
      <c r="SMH2427" s="111"/>
      <c r="SMI2427" s="111"/>
      <c r="SMJ2427" s="111"/>
      <c r="SMK2427" s="111"/>
      <c r="SML2427" s="111"/>
      <c r="SMM2427" s="111"/>
      <c r="SMN2427" s="111"/>
      <c r="SMO2427" s="111"/>
      <c r="SMP2427" s="111"/>
      <c r="SMQ2427" s="111"/>
      <c r="SMR2427" s="111"/>
      <c r="SMS2427" s="111"/>
      <c r="SMT2427" s="111"/>
      <c r="SMU2427" s="111"/>
      <c r="SMV2427" s="111"/>
      <c r="SMW2427" s="111"/>
      <c r="SMX2427" s="111"/>
      <c r="SMY2427" s="111"/>
      <c r="SMZ2427" s="111"/>
      <c r="SNA2427" s="111"/>
      <c r="SNB2427" s="111"/>
      <c r="SNC2427" s="111"/>
      <c r="SND2427" s="111"/>
      <c r="SNE2427" s="111"/>
      <c r="SNF2427" s="111"/>
      <c r="SNG2427" s="111"/>
      <c r="SNH2427" s="111"/>
      <c r="SNI2427" s="111"/>
      <c r="SNJ2427" s="111"/>
      <c r="SNK2427" s="111"/>
      <c r="SNL2427" s="111"/>
      <c r="SNM2427" s="111"/>
      <c r="SNN2427" s="111"/>
      <c r="SNO2427" s="111"/>
      <c r="SNP2427" s="111"/>
      <c r="SNQ2427" s="111"/>
      <c r="SNR2427" s="111"/>
      <c r="SNS2427" s="111"/>
      <c r="SNT2427" s="111"/>
      <c r="SNU2427" s="111"/>
      <c r="SNV2427" s="111"/>
      <c r="SNW2427" s="111"/>
      <c r="SNX2427" s="111"/>
      <c r="SNY2427" s="111"/>
      <c r="SNZ2427" s="111"/>
      <c r="SOA2427" s="111"/>
      <c r="SOB2427" s="111"/>
      <c r="SOC2427" s="111"/>
      <c r="SOD2427" s="111"/>
      <c r="SOE2427" s="111"/>
      <c r="SOF2427" s="111"/>
      <c r="SOG2427" s="111"/>
      <c r="SOH2427" s="111"/>
      <c r="SOI2427" s="111"/>
      <c r="SOJ2427" s="111"/>
      <c r="SOK2427" s="111"/>
      <c r="SOL2427" s="111"/>
      <c r="SOM2427" s="111"/>
      <c r="SON2427" s="111"/>
      <c r="SOO2427" s="111"/>
      <c r="SOP2427" s="111"/>
      <c r="SOQ2427" s="111"/>
      <c r="SOR2427" s="111"/>
      <c r="SOS2427" s="111"/>
      <c r="SOT2427" s="111"/>
      <c r="SOU2427" s="111"/>
      <c r="SOV2427" s="111"/>
      <c r="SOW2427" s="111"/>
      <c r="SOX2427" s="111"/>
      <c r="SOY2427" s="111"/>
      <c r="SOZ2427" s="111"/>
      <c r="SPA2427" s="111"/>
      <c r="SPB2427" s="111"/>
      <c r="SPC2427" s="111"/>
      <c r="SPD2427" s="111"/>
      <c r="SPE2427" s="111"/>
      <c r="SPF2427" s="111"/>
      <c r="SPG2427" s="111"/>
      <c r="SPH2427" s="111"/>
      <c r="SPI2427" s="111"/>
      <c r="SPJ2427" s="111"/>
      <c r="SPK2427" s="111"/>
      <c r="SPL2427" s="111"/>
      <c r="SPM2427" s="111"/>
      <c r="SPN2427" s="111"/>
      <c r="SPO2427" s="111"/>
      <c r="SPP2427" s="111"/>
      <c r="SPQ2427" s="111"/>
      <c r="SPR2427" s="111"/>
      <c r="SPS2427" s="111"/>
      <c r="SPT2427" s="111"/>
      <c r="SPU2427" s="111"/>
      <c r="SPV2427" s="111"/>
      <c r="SPW2427" s="111"/>
      <c r="SPX2427" s="111"/>
      <c r="SPY2427" s="111"/>
      <c r="SPZ2427" s="111"/>
      <c r="SQA2427" s="111"/>
      <c r="SQB2427" s="111"/>
      <c r="SQC2427" s="111"/>
      <c r="SQD2427" s="111"/>
      <c r="SQE2427" s="111"/>
      <c r="SQF2427" s="111"/>
      <c r="SQG2427" s="111"/>
      <c r="SQH2427" s="111"/>
      <c r="SQI2427" s="111"/>
      <c r="SQJ2427" s="111"/>
      <c r="SQK2427" s="111"/>
      <c r="SQL2427" s="111"/>
      <c r="SQM2427" s="111"/>
      <c r="SQN2427" s="111"/>
      <c r="SQO2427" s="111"/>
      <c r="SQP2427" s="111"/>
      <c r="SQQ2427" s="111"/>
      <c r="SQR2427" s="111"/>
      <c r="SQS2427" s="111"/>
      <c r="SQT2427" s="111"/>
      <c r="SQU2427" s="111"/>
      <c r="SQV2427" s="111"/>
      <c r="SQW2427" s="111"/>
      <c r="SQX2427" s="111"/>
      <c r="SQY2427" s="111"/>
      <c r="SQZ2427" s="111"/>
      <c r="SRA2427" s="111"/>
      <c r="SRB2427" s="111"/>
      <c r="SRC2427" s="111"/>
      <c r="SRD2427" s="111"/>
      <c r="SRE2427" s="111"/>
      <c r="SRF2427" s="111"/>
      <c r="SRG2427" s="111"/>
      <c r="SRH2427" s="111"/>
      <c r="SRI2427" s="111"/>
      <c r="SRJ2427" s="111"/>
      <c r="SRK2427" s="111"/>
      <c r="SRL2427" s="111"/>
      <c r="SRM2427" s="111"/>
      <c r="SRN2427" s="111"/>
      <c r="SRO2427" s="111"/>
      <c r="SRP2427" s="111"/>
      <c r="SRQ2427" s="111"/>
      <c r="SRR2427" s="111"/>
      <c r="SRS2427" s="111"/>
      <c r="SRT2427" s="111"/>
      <c r="SRU2427" s="111"/>
      <c r="SRV2427" s="111"/>
      <c r="SRW2427" s="111"/>
      <c r="SRX2427" s="111"/>
      <c r="SRY2427" s="111"/>
      <c r="SRZ2427" s="111"/>
      <c r="SSA2427" s="111"/>
      <c r="SSB2427" s="111"/>
      <c r="SSC2427" s="111"/>
      <c r="SSD2427" s="111"/>
      <c r="SSE2427" s="111"/>
      <c r="SSF2427" s="111"/>
      <c r="SSG2427" s="111"/>
      <c r="SSH2427" s="111"/>
      <c r="SSI2427" s="111"/>
      <c r="SSJ2427" s="111"/>
      <c r="SSK2427" s="111"/>
      <c r="SSL2427" s="111"/>
      <c r="SSM2427" s="111"/>
      <c r="SSN2427" s="111"/>
      <c r="SSO2427" s="111"/>
      <c r="SSP2427" s="111"/>
      <c r="SSQ2427" s="111"/>
      <c r="SSR2427" s="111"/>
      <c r="SSS2427" s="111"/>
      <c r="SST2427" s="111"/>
      <c r="SSU2427" s="111"/>
      <c r="SSV2427" s="111"/>
      <c r="SSW2427" s="111"/>
      <c r="SSX2427" s="111"/>
      <c r="SSY2427" s="111"/>
      <c r="SSZ2427" s="111"/>
      <c r="STA2427" s="111"/>
      <c r="STB2427" s="111"/>
      <c r="STC2427" s="111"/>
      <c r="STD2427" s="111"/>
      <c r="STE2427" s="111"/>
      <c r="STF2427" s="111"/>
      <c r="STG2427" s="111"/>
      <c r="STH2427" s="111"/>
      <c r="STI2427" s="111"/>
      <c r="STJ2427" s="111"/>
      <c r="STK2427" s="111"/>
      <c r="STL2427" s="111"/>
      <c r="STM2427" s="111"/>
      <c r="STN2427" s="111"/>
      <c r="STO2427" s="111"/>
      <c r="STP2427" s="111"/>
      <c r="STQ2427" s="111"/>
      <c r="STR2427" s="111"/>
      <c r="STS2427" s="111"/>
      <c r="STT2427" s="111"/>
      <c r="STU2427" s="111"/>
      <c r="STV2427" s="111"/>
      <c r="STW2427" s="111"/>
      <c r="STX2427" s="111"/>
      <c r="STY2427" s="111"/>
      <c r="STZ2427" s="111"/>
      <c r="SUA2427" s="111"/>
      <c r="SUB2427" s="111"/>
      <c r="SUC2427" s="111"/>
      <c r="SUD2427" s="111"/>
      <c r="SUE2427" s="111"/>
      <c r="SUF2427" s="111"/>
      <c r="SUG2427" s="111"/>
      <c r="SUH2427" s="111"/>
      <c r="SUI2427" s="111"/>
      <c r="SUJ2427" s="111"/>
      <c r="SUK2427" s="111"/>
      <c r="SUL2427" s="111"/>
      <c r="SUM2427" s="111"/>
      <c r="SUN2427" s="111"/>
      <c r="SUO2427" s="111"/>
      <c r="SUP2427" s="111"/>
      <c r="SUQ2427" s="111"/>
      <c r="SUR2427" s="111"/>
      <c r="SUS2427" s="111"/>
      <c r="SUT2427" s="111"/>
      <c r="SUU2427" s="111"/>
      <c r="SUV2427" s="111"/>
      <c r="SUW2427" s="111"/>
      <c r="SUX2427" s="111"/>
      <c r="SUY2427" s="111"/>
      <c r="SUZ2427" s="111"/>
      <c r="SVA2427" s="111"/>
      <c r="SVB2427" s="111"/>
      <c r="SVC2427" s="111"/>
      <c r="SVD2427" s="111"/>
      <c r="SVE2427" s="111"/>
      <c r="SVF2427" s="111"/>
      <c r="SVG2427" s="111"/>
      <c r="SVH2427" s="111"/>
      <c r="SVI2427" s="111"/>
      <c r="SVJ2427" s="111"/>
      <c r="SVK2427" s="111"/>
      <c r="SVL2427" s="111"/>
      <c r="SVM2427" s="111"/>
      <c r="SVN2427" s="111"/>
      <c r="SVO2427" s="111"/>
      <c r="SVP2427" s="111"/>
      <c r="SVQ2427" s="111"/>
      <c r="SVR2427" s="111"/>
      <c r="SVS2427" s="111"/>
      <c r="SVT2427" s="111"/>
      <c r="SVU2427" s="111"/>
      <c r="SVV2427" s="111"/>
      <c r="SVW2427" s="111"/>
      <c r="SVX2427" s="111"/>
      <c r="SVY2427" s="111"/>
      <c r="SVZ2427" s="111"/>
      <c r="SWA2427" s="111"/>
      <c r="SWB2427" s="111"/>
      <c r="SWC2427" s="111"/>
      <c r="SWD2427" s="111"/>
      <c r="SWE2427" s="111"/>
      <c r="SWF2427" s="111"/>
      <c r="SWG2427" s="111"/>
      <c r="SWH2427" s="111"/>
      <c r="SWI2427" s="111"/>
      <c r="SWJ2427" s="111"/>
      <c r="SWK2427" s="111"/>
      <c r="SWL2427" s="111"/>
      <c r="SWM2427" s="111"/>
      <c r="SWN2427" s="111"/>
      <c r="SWO2427" s="111"/>
      <c r="SWP2427" s="111"/>
      <c r="SWQ2427" s="111"/>
      <c r="SWR2427" s="111"/>
      <c r="SWS2427" s="111"/>
      <c r="SWT2427" s="111"/>
      <c r="SWU2427" s="111"/>
      <c r="SWV2427" s="111"/>
      <c r="SWW2427" s="111"/>
      <c r="SWX2427" s="111"/>
      <c r="SWY2427" s="111"/>
      <c r="SWZ2427" s="111"/>
      <c r="SXA2427" s="111"/>
      <c r="SXB2427" s="111"/>
      <c r="SXC2427" s="111"/>
      <c r="SXD2427" s="111"/>
      <c r="SXE2427" s="111"/>
      <c r="SXF2427" s="111"/>
      <c r="SXG2427" s="111"/>
      <c r="SXH2427" s="111"/>
      <c r="SXI2427" s="111"/>
      <c r="SXJ2427" s="111"/>
      <c r="SXK2427" s="111"/>
      <c r="SXL2427" s="111"/>
      <c r="SXM2427" s="111"/>
      <c r="SXN2427" s="111"/>
      <c r="SXO2427" s="111"/>
      <c r="SXP2427" s="111"/>
      <c r="SXQ2427" s="111"/>
      <c r="SXR2427" s="111"/>
      <c r="SXS2427" s="111"/>
      <c r="SXT2427" s="111"/>
      <c r="SXU2427" s="111"/>
      <c r="SXV2427" s="111"/>
      <c r="SXW2427" s="111"/>
      <c r="SXX2427" s="111"/>
      <c r="SXY2427" s="111"/>
      <c r="SXZ2427" s="111"/>
      <c r="SYA2427" s="111"/>
      <c r="SYB2427" s="111"/>
      <c r="SYC2427" s="111"/>
      <c r="SYD2427" s="111"/>
      <c r="SYE2427" s="111"/>
      <c r="SYF2427" s="111"/>
      <c r="SYG2427" s="111"/>
      <c r="SYH2427" s="111"/>
      <c r="SYI2427" s="111"/>
      <c r="SYJ2427" s="111"/>
      <c r="SYK2427" s="111"/>
      <c r="SYL2427" s="111"/>
      <c r="SYM2427" s="111"/>
      <c r="SYN2427" s="111"/>
      <c r="SYO2427" s="111"/>
      <c r="SYP2427" s="111"/>
      <c r="SYQ2427" s="111"/>
      <c r="SYR2427" s="111"/>
      <c r="SYS2427" s="111"/>
      <c r="SYT2427" s="111"/>
      <c r="SYU2427" s="111"/>
      <c r="SYV2427" s="111"/>
      <c r="SYW2427" s="111"/>
      <c r="SYX2427" s="111"/>
      <c r="SYY2427" s="111"/>
      <c r="SYZ2427" s="111"/>
      <c r="SZA2427" s="111"/>
      <c r="SZB2427" s="111"/>
      <c r="SZC2427" s="111"/>
      <c r="SZD2427" s="111"/>
      <c r="SZE2427" s="111"/>
      <c r="SZF2427" s="111"/>
      <c r="SZG2427" s="111"/>
      <c r="SZH2427" s="111"/>
      <c r="SZI2427" s="111"/>
      <c r="SZJ2427" s="111"/>
      <c r="SZK2427" s="111"/>
      <c r="SZL2427" s="111"/>
      <c r="SZM2427" s="111"/>
      <c r="SZN2427" s="111"/>
      <c r="SZO2427" s="111"/>
      <c r="SZP2427" s="111"/>
      <c r="SZQ2427" s="111"/>
      <c r="SZR2427" s="111"/>
      <c r="SZS2427" s="111"/>
      <c r="SZT2427" s="111"/>
      <c r="SZU2427" s="111"/>
      <c r="SZV2427" s="111"/>
      <c r="SZW2427" s="111"/>
      <c r="SZX2427" s="111"/>
      <c r="SZY2427" s="111"/>
      <c r="SZZ2427" s="111"/>
      <c r="TAA2427" s="111"/>
      <c r="TAB2427" s="111"/>
      <c r="TAC2427" s="111"/>
      <c r="TAD2427" s="111"/>
      <c r="TAE2427" s="111"/>
      <c r="TAF2427" s="111"/>
      <c r="TAG2427" s="111"/>
      <c r="TAH2427" s="111"/>
      <c r="TAI2427" s="111"/>
      <c r="TAJ2427" s="111"/>
      <c r="TAK2427" s="111"/>
      <c r="TAL2427" s="111"/>
      <c r="TAM2427" s="111"/>
      <c r="TAN2427" s="111"/>
      <c r="TAO2427" s="111"/>
      <c r="TAP2427" s="111"/>
      <c r="TAQ2427" s="111"/>
      <c r="TAR2427" s="111"/>
      <c r="TAS2427" s="111"/>
      <c r="TAT2427" s="111"/>
      <c r="TAU2427" s="111"/>
      <c r="TAV2427" s="111"/>
      <c r="TAW2427" s="111"/>
      <c r="TAX2427" s="111"/>
      <c r="TAY2427" s="111"/>
      <c r="TAZ2427" s="111"/>
      <c r="TBA2427" s="111"/>
      <c r="TBB2427" s="111"/>
      <c r="TBC2427" s="111"/>
      <c r="TBD2427" s="111"/>
      <c r="TBE2427" s="111"/>
      <c r="TBF2427" s="111"/>
      <c r="TBG2427" s="111"/>
      <c r="TBH2427" s="111"/>
      <c r="TBI2427" s="111"/>
      <c r="TBJ2427" s="111"/>
      <c r="TBK2427" s="111"/>
      <c r="TBL2427" s="111"/>
      <c r="TBM2427" s="111"/>
      <c r="TBN2427" s="111"/>
      <c r="TBO2427" s="111"/>
      <c r="TBP2427" s="111"/>
      <c r="TBQ2427" s="111"/>
      <c r="TBR2427" s="111"/>
      <c r="TBS2427" s="111"/>
      <c r="TBT2427" s="111"/>
      <c r="TBU2427" s="111"/>
      <c r="TBV2427" s="111"/>
      <c r="TBW2427" s="111"/>
      <c r="TBX2427" s="111"/>
      <c r="TBY2427" s="111"/>
      <c r="TBZ2427" s="111"/>
      <c r="TCA2427" s="111"/>
      <c r="TCB2427" s="111"/>
      <c r="TCC2427" s="111"/>
      <c r="TCD2427" s="111"/>
      <c r="TCE2427" s="111"/>
      <c r="TCF2427" s="111"/>
      <c r="TCG2427" s="111"/>
      <c r="TCH2427" s="111"/>
      <c r="TCI2427" s="111"/>
      <c r="TCJ2427" s="111"/>
      <c r="TCK2427" s="111"/>
      <c r="TCL2427" s="111"/>
      <c r="TCM2427" s="111"/>
      <c r="TCN2427" s="111"/>
      <c r="TCO2427" s="111"/>
      <c r="TCP2427" s="111"/>
      <c r="TCQ2427" s="111"/>
      <c r="TCR2427" s="111"/>
      <c r="TCS2427" s="111"/>
      <c r="TCT2427" s="111"/>
      <c r="TCU2427" s="111"/>
      <c r="TCV2427" s="111"/>
      <c r="TCW2427" s="111"/>
      <c r="TCX2427" s="111"/>
      <c r="TCY2427" s="111"/>
      <c r="TCZ2427" s="111"/>
      <c r="TDA2427" s="111"/>
      <c r="TDB2427" s="111"/>
      <c r="TDC2427" s="111"/>
      <c r="TDD2427" s="111"/>
      <c r="TDE2427" s="111"/>
      <c r="TDF2427" s="111"/>
      <c r="TDG2427" s="111"/>
      <c r="TDH2427" s="111"/>
      <c r="TDI2427" s="111"/>
      <c r="TDJ2427" s="111"/>
      <c r="TDK2427" s="111"/>
      <c r="TDL2427" s="111"/>
      <c r="TDM2427" s="111"/>
      <c r="TDN2427" s="111"/>
      <c r="TDO2427" s="111"/>
      <c r="TDP2427" s="111"/>
      <c r="TDQ2427" s="111"/>
      <c r="TDR2427" s="111"/>
      <c r="TDS2427" s="111"/>
      <c r="TDT2427" s="111"/>
      <c r="TDU2427" s="111"/>
      <c r="TDV2427" s="111"/>
      <c r="TDW2427" s="111"/>
      <c r="TDX2427" s="111"/>
      <c r="TDY2427" s="111"/>
      <c r="TDZ2427" s="111"/>
      <c r="TEA2427" s="111"/>
      <c r="TEB2427" s="111"/>
      <c r="TEC2427" s="111"/>
      <c r="TED2427" s="111"/>
      <c r="TEE2427" s="111"/>
      <c r="TEF2427" s="111"/>
      <c r="TEG2427" s="111"/>
      <c r="TEH2427" s="111"/>
      <c r="TEI2427" s="111"/>
      <c r="TEJ2427" s="111"/>
      <c r="TEK2427" s="111"/>
      <c r="TEL2427" s="111"/>
      <c r="TEM2427" s="111"/>
      <c r="TEN2427" s="111"/>
      <c r="TEO2427" s="111"/>
      <c r="TEP2427" s="111"/>
      <c r="TEQ2427" s="111"/>
      <c r="TER2427" s="111"/>
      <c r="TES2427" s="111"/>
      <c r="TET2427" s="111"/>
      <c r="TEU2427" s="111"/>
      <c r="TEV2427" s="111"/>
      <c r="TEW2427" s="111"/>
      <c r="TEX2427" s="111"/>
      <c r="TEY2427" s="111"/>
      <c r="TEZ2427" s="111"/>
      <c r="TFA2427" s="111"/>
      <c r="TFB2427" s="111"/>
      <c r="TFC2427" s="111"/>
      <c r="TFD2427" s="111"/>
      <c r="TFE2427" s="111"/>
      <c r="TFF2427" s="111"/>
      <c r="TFG2427" s="111"/>
      <c r="TFH2427" s="111"/>
      <c r="TFI2427" s="111"/>
      <c r="TFJ2427" s="111"/>
      <c r="TFK2427" s="111"/>
      <c r="TFL2427" s="111"/>
      <c r="TFM2427" s="111"/>
      <c r="TFN2427" s="111"/>
      <c r="TFO2427" s="111"/>
      <c r="TFP2427" s="111"/>
      <c r="TFQ2427" s="111"/>
      <c r="TFR2427" s="111"/>
      <c r="TFS2427" s="111"/>
      <c r="TFT2427" s="111"/>
      <c r="TFU2427" s="111"/>
      <c r="TFV2427" s="111"/>
      <c r="TFW2427" s="111"/>
      <c r="TFX2427" s="111"/>
      <c r="TFY2427" s="111"/>
      <c r="TFZ2427" s="111"/>
      <c r="TGA2427" s="111"/>
      <c r="TGB2427" s="111"/>
      <c r="TGC2427" s="111"/>
      <c r="TGD2427" s="111"/>
      <c r="TGE2427" s="111"/>
      <c r="TGF2427" s="111"/>
      <c r="TGG2427" s="111"/>
      <c r="TGH2427" s="111"/>
      <c r="TGI2427" s="111"/>
      <c r="TGJ2427" s="111"/>
      <c r="TGK2427" s="111"/>
      <c r="TGL2427" s="111"/>
      <c r="TGM2427" s="111"/>
      <c r="TGN2427" s="111"/>
      <c r="TGO2427" s="111"/>
      <c r="TGP2427" s="111"/>
      <c r="TGQ2427" s="111"/>
      <c r="TGR2427" s="111"/>
      <c r="TGS2427" s="111"/>
      <c r="TGT2427" s="111"/>
      <c r="TGU2427" s="111"/>
      <c r="TGV2427" s="111"/>
      <c r="TGW2427" s="111"/>
      <c r="TGX2427" s="111"/>
      <c r="TGY2427" s="111"/>
      <c r="TGZ2427" s="111"/>
      <c r="THA2427" s="111"/>
      <c r="THB2427" s="111"/>
      <c r="THC2427" s="111"/>
      <c r="THD2427" s="111"/>
      <c r="THE2427" s="111"/>
      <c r="THF2427" s="111"/>
      <c r="THG2427" s="111"/>
      <c r="THH2427" s="111"/>
      <c r="THI2427" s="111"/>
      <c r="THJ2427" s="111"/>
      <c r="THK2427" s="111"/>
      <c r="THL2427" s="111"/>
      <c r="THM2427" s="111"/>
      <c r="THN2427" s="111"/>
      <c r="THO2427" s="111"/>
      <c r="THP2427" s="111"/>
      <c r="THQ2427" s="111"/>
      <c r="THR2427" s="111"/>
      <c r="THS2427" s="111"/>
      <c r="THT2427" s="111"/>
      <c r="THU2427" s="111"/>
      <c r="THV2427" s="111"/>
      <c r="THW2427" s="111"/>
      <c r="THX2427" s="111"/>
      <c r="THY2427" s="111"/>
      <c r="THZ2427" s="111"/>
      <c r="TIA2427" s="111"/>
      <c r="TIB2427" s="111"/>
      <c r="TIC2427" s="111"/>
      <c r="TID2427" s="111"/>
      <c r="TIE2427" s="111"/>
      <c r="TIF2427" s="111"/>
      <c r="TIG2427" s="111"/>
      <c r="TIH2427" s="111"/>
      <c r="TII2427" s="111"/>
      <c r="TIJ2427" s="111"/>
      <c r="TIK2427" s="111"/>
      <c r="TIL2427" s="111"/>
      <c r="TIM2427" s="111"/>
      <c r="TIN2427" s="111"/>
      <c r="TIO2427" s="111"/>
      <c r="TIP2427" s="111"/>
      <c r="TIQ2427" s="111"/>
      <c r="TIR2427" s="111"/>
      <c r="TIS2427" s="111"/>
      <c r="TIT2427" s="111"/>
      <c r="TIU2427" s="111"/>
      <c r="TIV2427" s="111"/>
      <c r="TIW2427" s="111"/>
      <c r="TIX2427" s="111"/>
      <c r="TIY2427" s="111"/>
      <c r="TIZ2427" s="111"/>
      <c r="TJA2427" s="111"/>
      <c r="TJB2427" s="111"/>
      <c r="TJC2427" s="111"/>
      <c r="TJD2427" s="111"/>
      <c r="TJE2427" s="111"/>
      <c r="TJF2427" s="111"/>
      <c r="TJG2427" s="111"/>
      <c r="TJH2427" s="111"/>
      <c r="TJI2427" s="111"/>
      <c r="TJJ2427" s="111"/>
      <c r="TJK2427" s="111"/>
      <c r="TJL2427" s="111"/>
      <c r="TJM2427" s="111"/>
      <c r="TJN2427" s="111"/>
      <c r="TJO2427" s="111"/>
      <c r="TJP2427" s="111"/>
      <c r="TJQ2427" s="111"/>
      <c r="TJR2427" s="111"/>
      <c r="TJS2427" s="111"/>
      <c r="TJT2427" s="111"/>
      <c r="TJU2427" s="111"/>
      <c r="TJV2427" s="111"/>
      <c r="TJW2427" s="111"/>
      <c r="TJX2427" s="111"/>
      <c r="TJY2427" s="111"/>
      <c r="TJZ2427" s="111"/>
      <c r="TKA2427" s="111"/>
      <c r="TKB2427" s="111"/>
      <c r="TKC2427" s="111"/>
      <c r="TKD2427" s="111"/>
      <c r="TKE2427" s="111"/>
      <c r="TKF2427" s="111"/>
      <c r="TKG2427" s="111"/>
      <c r="TKH2427" s="111"/>
      <c r="TKI2427" s="111"/>
      <c r="TKJ2427" s="111"/>
      <c r="TKK2427" s="111"/>
      <c r="TKL2427" s="111"/>
      <c r="TKM2427" s="111"/>
      <c r="TKN2427" s="111"/>
      <c r="TKO2427" s="111"/>
      <c r="TKP2427" s="111"/>
      <c r="TKQ2427" s="111"/>
      <c r="TKR2427" s="111"/>
      <c r="TKS2427" s="111"/>
      <c r="TKT2427" s="111"/>
      <c r="TKU2427" s="111"/>
      <c r="TKV2427" s="111"/>
      <c r="TKW2427" s="111"/>
      <c r="TKX2427" s="111"/>
      <c r="TKY2427" s="111"/>
      <c r="TKZ2427" s="111"/>
      <c r="TLA2427" s="111"/>
      <c r="TLB2427" s="111"/>
      <c r="TLC2427" s="111"/>
      <c r="TLD2427" s="111"/>
      <c r="TLE2427" s="111"/>
      <c r="TLF2427" s="111"/>
      <c r="TLG2427" s="111"/>
      <c r="TLH2427" s="111"/>
      <c r="TLI2427" s="111"/>
      <c r="TLJ2427" s="111"/>
      <c r="TLK2427" s="111"/>
      <c r="TLL2427" s="111"/>
      <c r="TLM2427" s="111"/>
      <c r="TLN2427" s="111"/>
      <c r="TLO2427" s="111"/>
      <c r="TLP2427" s="111"/>
      <c r="TLQ2427" s="111"/>
      <c r="TLR2427" s="111"/>
      <c r="TLS2427" s="111"/>
      <c r="TLT2427" s="111"/>
      <c r="TLU2427" s="111"/>
      <c r="TLV2427" s="111"/>
      <c r="TLW2427" s="111"/>
      <c r="TLX2427" s="111"/>
      <c r="TLY2427" s="111"/>
      <c r="TLZ2427" s="111"/>
      <c r="TMA2427" s="111"/>
      <c r="TMB2427" s="111"/>
      <c r="TMC2427" s="111"/>
      <c r="TMD2427" s="111"/>
      <c r="TME2427" s="111"/>
      <c r="TMF2427" s="111"/>
      <c r="TMG2427" s="111"/>
      <c r="TMH2427" s="111"/>
      <c r="TMI2427" s="111"/>
      <c r="TMJ2427" s="111"/>
      <c r="TMK2427" s="111"/>
      <c r="TML2427" s="111"/>
      <c r="TMM2427" s="111"/>
      <c r="TMN2427" s="111"/>
      <c r="TMO2427" s="111"/>
      <c r="TMP2427" s="111"/>
      <c r="TMQ2427" s="111"/>
      <c r="TMR2427" s="111"/>
      <c r="TMS2427" s="111"/>
      <c r="TMT2427" s="111"/>
      <c r="TMU2427" s="111"/>
      <c r="TMV2427" s="111"/>
      <c r="TMW2427" s="111"/>
      <c r="TMX2427" s="111"/>
      <c r="TMY2427" s="111"/>
      <c r="TMZ2427" s="111"/>
      <c r="TNA2427" s="111"/>
      <c r="TNB2427" s="111"/>
      <c r="TNC2427" s="111"/>
      <c r="TND2427" s="111"/>
      <c r="TNE2427" s="111"/>
      <c r="TNF2427" s="111"/>
      <c r="TNG2427" s="111"/>
      <c r="TNH2427" s="111"/>
      <c r="TNI2427" s="111"/>
      <c r="TNJ2427" s="111"/>
      <c r="TNK2427" s="111"/>
      <c r="TNL2427" s="111"/>
      <c r="TNM2427" s="111"/>
      <c r="TNN2427" s="111"/>
      <c r="TNO2427" s="111"/>
      <c r="TNP2427" s="111"/>
      <c r="TNQ2427" s="111"/>
      <c r="TNR2427" s="111"/>
      <c r="TNS2427" s="111"/>
      <c r="TNT2427" s="111"/>
      <c r="TNU2427" s="111"/>
      <c r="TNV2427" s="111"/>
      <c r="TNW2427" s="111"/>
      <c r="TNX2427" s="111"/>
      <c r="TNY2427" s="111"/>
      <c r="TNZ2427" s="111"/>
      <c r="TOA2427" s="111"/>
      <c r="TOB2427" s="111"/>
      <c r="TOC2427" s="111"/>
      <c r="TOD2427" s="111"/>
      <c r="TOE2427" s="111"/>
      <c r="TOF2427" s="111"/>
      <c r="TOG2427" s="111"/>
      <c r="TOH2427" s="111"/>
      <c r="TOI2427" s="111"/>
      <c r="TOJ2427" s="111"/>
      <c r="TOK2427" s="111"/>
      <c r="TOL2427" s="111"/>
      <c r="TOM2427" s="111"/>
      <c r="TON2427" s="111"/>
      <c r="TOO2427" s="111"/>
      <c r="TOP2427" s="111"/>
      <c r="TOQ2427" s="111"/>
      <c r="TOR2427" s="111"/>
      <c r="TOS2427" s="111"/>
      <c r="TOT2427" s="111"/>
      <c r="TOU2427" s="111"/>
      <c r="TOV2427" s="111"/>
      <c r="TOW2427" s="111"/>
      <c r="TOX2427" s="111"/>
      <c r="TOY2427" s="111"/>
      <c r="TOZ2427" s="111"/>
      <c r="TPA2427" s="111"/>
      <c r="TPB2427" s="111"/>
      <c r="TPC2427" s="111"/>
      <c r="TPD2427" s="111"/>
      <c r="TPE2427" s="111"/>
      <c r="TPF2427" s="111"/>
      <c r="TPG2427" s="111"/>
      <c r="TPH2427" s="111"/>
      <c r="TPI2427" s="111"/>
      <c r="TPJ2427" s="111"/>
      <c r="TPK2427" s="111"/>
      <c r="TPL2427" s="111"/>
      <c r="TPM2427" s="111"/>
      <c r="TPN2427" s="111"/>
      <c r="TPO2427" s="111"/>
      <c r="TPP2427" s="111"/>
      <c r="TPQ2427" s="111"/>
      <c r="TPR2427" s="111"/>
      <c r="TPS2427" s="111"/>
      <c r="TPT2427" s="111"/>
      <c r="TPU2427" s="111"/>
      <c r="TPV2427" s="111"/>
      <c r="TPW2427" s="111"/>
      <c r="TPX2427" s="111"/>
      <c r="TPY2427" s="111"/>
      <c r="TPZ2427" s="111"/>
      <c r="TQA2427" s="111"/>
      <c r="TQB2427" s="111"/>
      <c r="TQC2427" s="111"/>
      <c r="TQD2427" s="111"/>
      <c r="TQE2427" s="111"/>
      <c r="TQF2427" s="111"/>
      <c r="TQG2427" s="111"/>
      <c r="TQH2427" s="111"/>
      <c r="TQI2427" s="111"/>
      <c r="TQJ2427" s="111"/>
      <c r="TQK2427" s="111"/>
      <c r="TQL2427" s="111"/>
      <c r="TQM2427" s="111"/>
      <c r="TQN2427" s="111"/>
      <c r="TQO2427" s="111"/>
      <c r="TQP2427" s="111"/>
      <c r="TQQ2427" s="111"/>
      <c r="TQR2427" s="111"/>
      <c r="TQS2427" s="111"/>
      <c r="TQT2427" s="111"/>
      <c r="TQU2427" s="111"/>
      <c r="TQV2427" s="111"/>
      <c r="TQW2427" s="111"/>
      <c r="TQX2427" s="111"/>
      <c r="TQY2427" s="111"/>
      <c r="TQZ2427" s="111"/>
      <c r="TRA2427" s="111"/>
      <c r="TRB2427" s="111"/>
      <c r="TRC2427" s="111"/>
      <c r="TRD2427" s="111"/>
      <c r="TRE2427" s="111"/>
      <c r="TRF2427" s="111"/>
      <c r="TRG2427" s="111"/>
      <c r="TRH2427" s="111"/>
      <c r="TRI2427" s="111"/>
      <c r="TRJ2427" s="111"/>
      <c r="TRK2427" s="111"/>
      <c r="TRL2427" s="111"/>
      <c r="TRM2427" s="111"/>
      <c r="TRN2427" s="111"/>
      <c r="TRO2427" s="111"/>
      <c r="TRP2427" s="111"/>
      <c r="TRQ2427" s="111"/>
      <c r="TRR2427" s="111"/>
      <c r="TRS2427" s="111"/>
      <c r="TRT2427" s="111"/>
      <c r="TRU2427" s="111"/>
      <c r="TRV2427" s="111"/>
      <c r="TRW2427" s="111"/>
      <c r="TRX2427" s="111"/>
      <c r="TRY2427" s="111"/>
      <c r="TRZ2427" s="111"/>
      <c r="TSA2427" s="111"/>
      <c r="TSB2427" s="111"/>
      <c r="TSC2427" s="111"/>
      <c r="TSD2427" s="111"/>
      <c r="TSE2427" s="111"/>
      <c r="TSF2427" s="111"/>
      <c r="TSG2427" s="111"/>
      <c r="TSH2427" s="111"/>
      <c r="TSI2427" s="111"/>
      <c r="TSJ2427" s="111"/>
      <c r="TSK2427" s="111"/>
      <c r="TSL2427" s="111"/>
      <c r="TSM2427" s="111"/>
      <c r="TSN2427" s="111"/>
      <c r="TSO2427" s="111"/>
      <c r="TSP2427" s="111"/>
      <c r="TSQ2427" s="111"/>
      <c r="TSR2427" s="111"/>
      <c r="TSS2427" s="111"/>
      <c r="TST2427" s="111"/>
      <c r="TSU2427" s="111"/>
      <c r="TSV2427" s="111"/>
      <c r="TSW2427" s="111"/>
      <c r="TSX2427" s="111"/>
      <c r="TSY2427" s="111"/>
      <c r="TSZ2427" s="111"/>
      <c r="TTA2427" s="111"/>
      <c r="TTB2427" s="111"/>
      <c r="TTC2427" s="111"/>
      <c r="TTD2427" s="111"/>
      <c r="TTE2427" s="111"/>
      <c r="TTF2427" s="111"/>
      <c r="TTG2427" s="111"/>
      <c r="TTH2427" s="111"/>
      <c r="TTI2427" s="111"/>
      <c r="TTJ2427" s="111"/>
      <c r="TTK2427" s="111"/>
      <c r="TTL2427" s="111"/>
      <c r="TTM2427" s="111"/>
      <c r="TTN2427" s="111"/>
      <c r="TTO2427" s="111"/>
      <c r="TTP2427" s="111"/>
      <c r="TTQ2427" s="111"/>
      <c r="TTR2427" s="111"/>
      <c r="TTS2427" s="111"/>
      <c r="TTT2427" s="111"/>
      <c r="TTU2427" s="111"/>
      <c r="TTV2427" s="111"/>
      <c r="TTW2427" s="111"/>
      <c r="TTX2427" s="111"/>
      <c r="TTY2427" s="111"/>
      <c r="TTZ2427" s="111"/>
      <c r="TUA2427" s="111"/>
      <c r="TUB2427" s="111"/>
      <c r="TUC2427" s="111"/>
      <c r="TUD2427" s="111"/>
      <c r="TUE2427" s="111"/>
      <c r="TUF2427" s="111"/>
      <c r="TUG2427" s="111"/>
      <c r="TUH2427" s="111"/>
      <c r="TUI2427" s="111"/>
      <c r="TUJ2427" s="111"/>
      <c r="TUK2427" s="111"/>
      <c r="TUL2427" s="111"/>
      <c r="TUM2427" s="111"/>
      <c r="TUN2427" s="111"/>
      <c r="TUO2427" s="111"/>
      <c r="TUP2427" s="111"/>
      <c r="TUQ2427" s="111"/>
      <c r="TUR2427" s="111"/>
      <c r="TUS2427" s="111"/>
      <c r="TUT2427" s="111"/>
      <c r="TUU2427" s="111"/>
      <c r="TUV2427" s="111"/>
      <c r="TUW2427" s="111"/>
      <c r="TUX2427" s="111"/>
      <c r="TUY2427" s="111"/>
      <c r="TUZ2427" s="111"/>
      <c r="TVA2427" s="111"/>
      <c r="TVB2427" s="111"/>
      <c r="TVC2427" s="111"/>
      <c r="TVD2427" s="111"/>
      <c r="TVE2427" s="111"/>
      <c r="TVF2427" s="111"/>
      <c r="TVG2427" s="111"/>
      <c r="TVH2427" s="111"/>
      <c r="TVI2427" s="111"/>
      <c r="TVJ2427" s="111"/>
      <c r="TVK2427" s="111"/>
      <c r="TVL2427" s="111"/>
      <c r="TVM2427" s="111"/>
      <c r="TVN2427" s="111"/>
      <c r="TVO2427" s="111"/>
      <c r="TVP2427" s="111"/>
      <c r="TVQ2427" s="111"/>
      <c r="TVR2427" s="111"/>
      <c r="TVS2427" s="111"/>
      <c r="TVT2427" s="111"/>
      <c r="TVU2427" s="111"/>
      <c r="TVV2427" s="111"/>
      <c r="TVW2427" s="111"/>
      <c r="TVX2427" s="111"/>
      <c r="TVY2427" s="111"/>
      <c r="TVZ2427" s="111"/>
      <c r="TWA2427" s="111"/>
      <c r="TWB2427" s="111"/>
      <c r="TWC2427" s="111"/>
      <c r="TWD2427" s="111"/>
      <c r="TWE2427" s="111"/>
      <c r="TWF2427" s="111"/>
      <c r="TWG2427" s="111"/>
      <c r="TWH2427" s="111"/>
      <c r="TWI2427" s="111"/>
      <c r="TWJ2427" s="111"/>
      <c r="TWK2427" s="111"/>
      <c r="TWL2427" s="111"/>
      <c r="TWM2427" s="111"/>
      <c r="TWN2427" s="111"/>
      <c r="TWO2427" s="111"/>
      <c r="TWP2427" s="111"/>
      <c r="TWQ2427" s="111"/>
      <c r="TWR2427" s="111"/>
      <c r="TWS2427" s="111"/>
      <c r="TWT2427" s="111"/>
      <c r="TWU2427" s="111"/>
      <c r="TWV2427" s="111"/>
      <c r="TWW2427" s="111"/>
      <c r="TWX2427" s="111"/>
      <c r="TWY2427" s="111"/>
      <c r="TWZ2427" s="111"/>
      <c r="TXA2427" s="111"/>
      <c r="TXB2427" s="111"/>
      <c r="TXC2427" s="111"/>
      <c r="TXD2427" s="111"/>
      <c r="TXE2427" s="111"/>
      <c r="TXF2427" s="111"/>
      <c r="TXG2427" s="111"/>
      <c r="TXH2427" s="111"/>
      <c r="TXI2427" s="111"/>
      <c r="TXJ2427" s="111"/>
      <c r="TXK2427" s="111"/>
      <c r="TXL2427" s="111"/>
      <c r="TXM2427" s="111"/>
      <c r="TXN2427" s="111"/>
      <c r="TXO2427" s="111"/>
      <c r="TXP2427" s="111"/>
      <c r="TXQ2427" s="111"/>
      <c r="TXR2427" s="111"/>
      <c r="TXS2427" s="111"/>
      <c r="TXT2427" s="111"/>
      <c r="TXU2427" s="111"/>
      <c r="TXV2427" s="111"/>
      <c r="TXW2427" s="111"/>
      <c r="TXX2427" s="111"/>
      <c r="TXY2427" s="111"/>
      <c r="TXZ2427" s="111"/>
      <c r="TYA2427" s="111"/>
      <c r="TYB2427" s="111"/>
      <c r="TYC2427" s="111"/>
      <c r="TYD2427" s="111"/>
      <c r="TYE2427" s="111"/>
      <c r="TYF2427" s="111"/>
      <c r="TYG2427" s="111"/>
      <c r="TYH2427" s="111"/>
      <c r="TYI2427" s="111"/>
      <c r="TYJ2427" s="111"/>
      <c r="TYK2427" s="111"/>
      <c r="TYL2427" s="111"/>
      <c r="TYM2427" s="111"/>
      <c r="TYN2427" s="111"/>
      <c r="TYO2427" s="111"/>
      <c r="TYP2427" s="111"/>
      <c r="TYQ2427" s="111"/>
      <c r="TYR2427" s="111"/>
      <c r="TYS2427" s="111"/>
      <c r="TYT2427" s="111"/>
      <c r="TYU2427" s="111"/>
      <c r="TYV2427" s="111"/>
      <c r="TYW2427" s="111"/>
      <c r="TYX2427" s="111"/>
      <c r="TYY2427" s="111"/>
      <c r="TYZ2427" s="111"/>
      <c r="TZA2427" s="111"/>
      <c r="TZB2427" s="111"/>
      <c r="TZC2427" s="111"/>
      <c r="TZD2427" s="111"/>
      <c r="TZE2427" s="111"/>
      <c r="TZF2427" s="111"/>
      <c r="TZG2427" s="111"/>
      <c r="TZH2427" s="111"/>
      <c r="TZI2427" s="111"/>
      <c r="TZJ2427" s="111"/>
      <c r="TZK2427" s="111"/>
      <c r="TZL2427" s="111"/>
      <c r="TZM2427" s="111"/>
      <c r="TZN2427" s="111"/>
      <c r="TZO2427" s="111"/>
      <c r="TZP2427" s="111"/>
      <c r="TZQ2427" s="111"/>
      <c r="TZR2427" s="111"/>
      <c r="TZS2427" s="111"/>
      <c r="TZT2427" s="111"/>
      <c r="TZU2427" s="111"/>
      <c r="TZV2427" s="111"/>
      <c r="TZW2427" s="111"/>
      <c r="TZX2427" s="111"/>
      <c r="TZY2427" s="111"/>
      <c r="TZZ2427" s="111"/>
      <c r="UAA2427" s="111"/>
      <c r="UAB2427" s="111"/>
      <c r="UAC2427" s="111"/>
      <c r="UAD2427" s="111"/>
      <c r="UAE2427" s="111"/>
      <c r="UAF2427" s="111"/>
      <c r="UAG2427" s="111"/>
      <c r="UAH2427" s="111"/>
      <c r="UAI2427" s="111"/>
      <c r="UAJ2427" s="111"/>
      <c r="UAK2427" s="111"/>
      <c r="UAL2427" s="111"/>
      <c r="UAM2427" s="111"/>
      <c r="UAN2427" s="111"/>
      <c r="UAO2427" s="111"/>
      <c r="UAP2427" s="111"/>
      <c r="UAQ2427" s="111"/>
      <c r="UAR2427" s="111"/>
      <c r="UAS2427" s="111"/>
      <c r="UAT2427" s="111"/>
      <c r="UAU2427" s="111"/>
      <c r="UAV2427" s="111"/>
      <c r="UAW2427" s="111"/>
      <c r="UAX2427" s="111"/>
      <c r="UAY2427" s="111"/>
      <c r="UAZ2427" s="111"/>
      <c r="UBA2427" s="111"/>
      <c r="UBB2427" s="111"/>
      <c r="UBC2427" s="111"/>
      <c r="UBD2427" s="111"/>
      <c r="UBE2427" s="111"/>
      <c r="UBF2427" s="111"/>
      <c r="UBG2427" s="111"/>
      <c r="UBH2427" s="111"/>
      <c r="UBI2427" s="111"/>
      <c r="UBJ2427" s="111"/>
      <c r="UBK2427" s="111"/>
      <c r="UBL2427" s="111"/>
      <c r="UBM2427" s="111"/>
      <c r="UBN2427" s="111"/>
      <c r="UBO2427" s="111"/>
      <c r="UBP2427" s="111"/>
      <c r="UBQ2427" s="111"/>
      <c r="UBR2427" s="111"/>
      <c r="UBS2427" s="111"/>
      <c r="UBT2427" s="111"/>
      <c r="UBU2427" s="111"/>
      <c r="UBV2427" s="111"/>
      <c r="UBW2427" s="111"/>
      <c r="UBX2427" s="111"/>
      <c r="UBY2427" s="111"/>
      <c r="UBZ2427" s="111"/>
      <c r="UCA2427" s="111"/>
      <c r="UCB2427" s="111"/>
      <c r="UCC2427" s="111"/>
      <c r="UCD2427" s="111"/>
      <c r="UCE2427" s="111"/>
      <c r="UCF2427" s="111"/>
      <c r="UCG2427" s="111"/>
      <c r="UCH2427" s="111"/>
      <c r="UCI2427" s="111"/>
      <c r="UCJ2427" s="111"/>
      <c r="UCK2427" s="111"/>
      <c r="UCL2427" s="111"/>
      <c r="UCM2427" s="111"/>
      <c r="UCN2427" s="111"/>
      <c r="UCO2427" s="111"/>
      <c r="UCP2427" s="111"/>
      <c r="UCQ2427" s="111"/>
      <c r="UCR2427" s="111"/>
      <c r="UCS2427" s="111"/>
      <c r="UCT2427" s="111"/>
      <c r="UCU2427" s="111"/>
      <c r="UCV2427" s="111"/>
      <c r="UCW2427" s="111"/>
      <c r="UCX2427" s="111"/>
      <c r="UCY2427" s="111"/>
      <c r="UCZ2427" s="111"/>
      <c r="UDA2427" s="111"/>
      <c r="UDB2427" s="111"/>
      <c r="UDC2427" s="111"/>
      <c r="UDD2427" s="111"/>
      <c r="UDE2427" s="111"/>
      <c r="UDF2427" s="111"/>
      <c r="UDG2427" s="111"/>
      <c r="UDH2427" s="111"/>
      <c r="UDI2427" s="111"/>
      <c r="UDJ2427" s="111"/>
      <c r="UDK2427" s="111"/>
      <c r="UDL2427" s="111"/>
      <c r="UDM2427" s="111"/>
      <c r="UDN2427" s="111"/>
      <c r="UDO2427" s="111"/>
      <c r="UDP2427" s="111"/>
      <c r="UDQ2427" s="111"/>
      <c r="UDR2427" s="111"/>
      <c r="UDS2427" s="111"/>
      <c r="UDT2427" s="111"/>
      <c r="UDU2427" s="111"/>
      <c r="UDV2427" s="111"/>
      <c r="UDW2427" s="111"/>
      <c r="UDX2427" s="111"/>
      <c r="UDY2427" s="111"/>
      <c r="UDZ2427" s="111"/>
      <c r="UEA2427" s="111"/>
      <c r="UEB2427" s="111"/>
      <c r="UEC2427" s="111"/>
      <c r="UED2427" s="111"/>
      <c r="UEE2427" s="111"/>
      <c r="UEF2427" s="111"/>
      <c r="UEG2427" s="111"/>
      <c r="UEH2427" s="111"/>
      <c r="UEI2427" s="111"/>
      <c r="UEJ2427" s="111"/>
      <c r="UEK2427" s="111"/>
      <c r="UEL2427" s="111"/>
      <c r="UEM2427" s="111"/>
      <c r="UEN2427" s="111"/>
      <c r="UEO2427" s="111"/>
      <c r="UEP2427" s="111"/>
      <c r="UEQ2427" s="111"/>
      <c r="UER2427" s="111"/>
      <c r="UES2427" s="111"/>
      <c r="UET2427" s="111"/>
      <c r="UEU2427" s="111"/>
      <c r="UEV2427" s="111"/>
      <c r="UEW2427" s="111"/>
      <c r="UEX2427" s="111"/>
      <c r="UEY2427" s="111"/>
      <c r="UEZ2427" s="111"/>
      <c r="UFA2427" s="111"/>
      <c r="UFB2427" s="111"/>
      <c r="UFC2427" s="111"/>
      <c r="UFD2427" s="111"/>
      <c r="UFE2427" s="111"/>
      <c r="UFF2427" s="111"/>
      <c r="UFG2427" s="111"/>
      <c r="UFH2427" s="111"/>
      <c r="UFI2427" s="111"/>
      <c r="UFJ2427" s="111"/>
      <c r="UFK2427" s="111"/>
      <c r="UFL2427" s="111"/>
      <c r="UFM2427" s="111"/>
      <c r="UFN2427" s="111"/>
      <c r="UFO2427" s="111"/>
      <c r="UFP2427" s="111"/>
      <c r="UFQ2427" s="111"/>
      <c r="UFR2427" s="111"/>
      <c r="UFS2427" s="111"/>
      <c r="UFT2427" s="111"/>
      <c r="UFU2427" s="111"/>
      <c r="UFV2427" s="111"/>
      <c r="UFW2427" s="111"/>
      <c r="UFX2427" s="111"/>
      <c r="UFY2427" s="111"/>
      <c r="UFZ2427" s="111"/>
      <c r="UGA2427" s="111"/>
      <c r="UGB2427" s="111"/>
      <c r="UGC2427" s="111"/>
      <c r="UGD2427" s="111"/>
      <c r="UGE2427" s="111"/>
      <c r="UGF2427" s="111"/>
      <c r="UGG2427" s="111"/>
      <c r="UGH2427" s="111"/>
      <c r="UGI2427" s="111"/>
      <c r="UGJ2427" s="111"/>
      <c r="UGK2427" s="111"/>
      <c r="UGL2427" s="111"/>
      <c r="UGM2427" s="111"/>
      <c r="UGN2427" s="111"/>
      <c r="UGO2427" s="111"/>
      <c r="UGP2427" s="111"/>
      <c r="UGQ2427" s="111"/>
      <c r="UGR2427" s="111"/>
      <c r="UGS2427" s="111"/>
      <c r="UGT2427" s="111"/>
      <c r="UGU2427" s="111"/>
      <c r="UGV2427" s="111"/>
      <c r="UGW2427" s="111"/>
      <c r="UGX2427" s="111"/>
      <c r="UGY2427" s="111"/>
      <c r="UGZ2427" s="111"/>
      <c r="UHA2427" s="111"/>
      <c r="UHB2427" s="111"/>
      <c r="UHC2427" s="111"/>
      <c r="UHD2427" s="111"/>
      <c r="UHE2427" s="111"/>
      <c r="UHF2427" s="111"/>
      <c r="UHG2427" s="111"/>
      <c r="UHH2427" s="111"/>
      <c r="UHI2427" s="111"/>
      <c r="UHJ2427" s="111"/>
      <c r="UHK2427" s="111"/>
      <c r="UHL2427" s="111"/>
      <c r="UHM2427" s="111"/>
      <c r="UHN2427" s="111"/>
      <c r="UHO2427" s="111"/>
      <c r="UHP2427" s="111"/>
      <c r="UHQ2427" s="111"/>
      <c r="UHR2427" s="111"/>
      <c r="UHS2427" s="111"/>
      <c r="UHT2427" s="111"/>
      <c r="UHU2427" s="111"/>
      <c r="UHV2427" s="111"/>
      <c r="UHW2427" s="111"/>
      <c r="UHX2427" s="111"/>
      <c r="UHY2427" s="111"/>
      <c r="UHZ2427" s="111"/>
      <c r="UIA2427" s="111"/>
      <c r="UIB2427" s="111"/>
      <c r="UIC2427" s="111"/>
      <c r="UID2427" s="111"/>
      <c r="UIE2427" s="111"/>
      <c r="UIF2427" s="111"/>
      <c r="UIG2427" s="111"/>
      <c r="UIH2427" s="111"/>
      <c r="UII2427" s="111"/>
      <c r="UIJ2427" s="111"/>
      <c r="UIK2427" s="111"/>
      <c r="UIL2427" s="111"/>
      <c r="UIM2427" s="111"/>
      <c r="UIN2427" s="111"/>
      <c r="UIO2427" s="111"/>
      <c r="UIP2427" s="111"/>
      <c r="UIQ2427" s="111"/>
      <c r="UIR2427" s="111"/>
      <c r="UIS2427" s="111"/>
      <c r="UIT2427" s="111"/>
      <c r="UIU2427" s="111"/>
      <c r="UIV2427" s="111"/>
      <c r="UIW2427" s="111"/>
      <c r="UIX2427" s="111"/>
      <c r="UIY2427" s="111"/>
      <c r="UIZ2427" s="111"/>
      <c r="UJA2427" s="111"/>
      <c r="UJB2427" s="111"/>
      <c r="UJC2427" s="111"/>
      <c r="UJD2427" s="111"/>
      <c r="UJE2427" s="111"/>
      <c r="UJF2427" s="111"/>
      <c r="UJG2427" s="111"/>
      <c r="UJH2427" s="111"/>
      <c r="UJI2427" s="111"/>
      <c r="UJJ2427" s="111"/>
      <c r="UJK2427" s="111"/>
      <c r="UJL2427" s="111"/>
      <c r="UJM2427" s="111"/>
      <c r="UJN2427" s="111"/>
      <c r="UJO2427" s="111"/>
      <c r="UJP2427" s="111"/>
      <c r="UJQ2427" s="111"/>
      <c r="UJR2427" s="111"/>
      <c r="UJS2427" s="111"/>
      <c r="UJT2427" s="111"/>
      <c r="UJU2427" s="111"/>
      <c r="UJV2427" s="111"/>
      <c r="UJW2427" s="111"/>
      <c r="UJX2427" s="111"/>
      <c r="UJY2427" s="111"/>
      <c r="UJZ2427" s="111"/>
      <c r="UKA2427" s="111"/>
      <c r="UKB2427" s="111"/>
      <c r="UKC2427" s="111"/>
      <c r="UKD2427" s="111"/>
      <c r="UKE2427" s="111"/>
      <c r="UKF2427" s="111"/>
      <c r="UKG2427" s="111"/>
      <c r="UKH2427" s="111"/>
      <c r="UKI2427" s="111"/>
      <c r="UKJ2427" s="111"/>
      <c r="UKK2427" s="111"/>
      <c r="UKL2427" s="111"/>
      <c r="UKM2427" s="111"/>
      <c r="UKN2427" s="111"/>
      <c r="UKO2427" s="111"/>
      <c r="UKP2427" s="111"/>
      <c r="UKQ2427" s="111"/>
      <c r="UKR2427" s="111"/>
      <c r="UKS2427" s="111"/>
      <c r="UKT2427" s="111"/>
      <c r="UKU2427" s="111"/>
      <c r="UKV2427" s="111"/>
      <c r="UKW2427" s="111"/>
      <c r="UKX2427" s="111"/>
      <c r="UKY2427" s="111"/>
      <c r="UKZ2427" s="111"/>
      <c r="ULA2427" s="111"/>
      <c r="ULB2427" s="111"/>
      <c r="ULC2427" s="111"/>
      <c r="ULD2427" s="111"/>
      <c r="ULE2427" s="111"/>
      <c r="ULF2427" s="111"/>
      <c r="ULG2427" s="111"/>
      <c r="ULH2427" s="111"/>
      <c r="ULI2427" s="111"/>
      <c r="ULJ2427" s="111"/>
      <c r="ULK2427" s="111"/>
      <c r="ULL2427" s="111"/>
      <c r="ULM2427" s="111"/>
      <c r="ULN2427" s="111"/>
      <c r="ULO2427" s="111"/>
      <c r="ULP2427" s="111"/>
      <c r="ULQ2427" s="111"/>
      <c r="ULR2427" s="111"/>
      <c r="ULS2427" s="111"/>
      <c r="ULT2427" s="111"/>
      <c r="ULU2427" s="111"/>
      <c r="ULV2427" s="111"/>
      <c r="ULW2427" s="111"/>
      <c r="ULX2427" s="111"/>
      <c r="ULY2427" s="111"/>
      <c r="ULZ2427" s="111"/>
      <c r="UMA2427" s="111"/>
      <c r="UMB2427" s="111"/>
      <c r="UMC2427" s="111"/>
      <c r="UMD2427" s="111"/>
      <c r="UME2427" s="111"/>
      <c r="UMF2427" s="111"/>
      <c r="UMG2427" s="111"/>
      <c r="UMH2427" s="111"/>
      <c r="UMI2427" s="111"/>
      <c r="UMJ2427" s="111"/>
      <c r="UMK2427" s="111"/>
      <c r="UML2427" s="111"/>
      <c r="UMM2427" s="111"/>
      <c r="UMN2427" s="111"/>
      <c r="UMO2427" s="111"/>
      <c r="UMP2427" s="111"/>
      <c r="UMQ2427" s="111"/>
      <c r="UMR2427" s="111"/>
      <c r="UMS2427" s="111"/>
      <c r="UMT2427" s="111"/>
      <c r="UMU2427" s="111"/>
      <c r="UMV2427" s="111"/>
      <c r="UMW2427" s="111"/>
      <c r="UMX2427" s="111"/>
      <c r="UMY2427" s="111"/>
      <c r="UMZ2427" s="111"/>
      <c r="UNA2427" s="111"/>
      <c r="UNB2427" s="111"/>
      <c r="UNC2427" s="111"/>
      <c r="UND2427" s="111"/>
      <c r="UNE2427" s="111"/>
      <c r="UNF2427" s="111"/>
      <c r="UNG2427" s="111"/>
      <c r="UNH2427" s="111"/>
      <c r="UNI2427" s="111"/>
      <c r="UNJ2427" s="111"/>
      <c r="UNK2427" s="111"/>
      <c r="UNL2427" s="111"/>
      <c r="UNM2427" s="111"/>
      <c r="UNN2427" s="111"/>
      <c r="UNO2427" s="111"/>
      <c r="UNP2427" s="111"/>
      <c r="UNQ2427" s="111"/>
      <c r="UNR2427" s="111"/>
      <c r="UNS2427" s="111"/>
      <c r="UNT2427" s="111"/>
      <c r="UNU2427" s="111"/>
      <c r="UNV2427" s="111"/>
      <c r="UNW2427" s="111"/>
      <c r="UNX2427" s="111"/>
      <c r="UNY2427" s="111"/>
      <c r="UNZ2427" s="111"/>
      <c r="UOA2427" s="111"/>
      <c r="UOB2427" s="111"/>
      <c r="UOC2427" s="111"/>
      <c r="UOD2427" s="111"/>
      <c r="UOE2427" s="111"/>
      <c r="UOF2427" s="111"/>
      <c r="UOG2427" s="111"/>
      <c r="UOH2427" s="111"/>
      <c r="UOI2427" s="111"/>
      <c r="UOJ2427" s="111"/>
      <c r="UOK2427" s="111"/>
      <c r="UOL2427" s="111"/>
      <c r="UOM2427" s="111"/>
      <c r="UON2427" s="111"/>
      <c r="UOO2427" s="111"/>
      <c r="UOP2427" s="111"/>
      <c r="UOQ2427" s="111"/>
      <c r="UOR2427" s="111"/>
      <c r="UOS2427" s="111"/>
      <c r="UOT2427" s="111"/>
      <c r="UOU2427" s="111"/>
      <c r="UOV2427" s="111"/>
      <c r="UOW2427" s="111"/>
      <c r="UOX2427" s="111"/>
      <c r="UOY2427" s="111"/>
      <c r="UOZ2427" s="111"/>
      <c r="UPA2427" s="111"/>
      <c r="UPB2427" s="111"/>
      <c r="UPC2427" s="111"/>
      <c r="UPD2427" s="111"/>
      <c r="UPE2427" s="111"/>
      <c r="UPF2427" s="111"/>
      <c r="UPG2427" s="111"/>
      <c r="UPH2427" s="111"/>
      <c r="UPI2427" s="111"/>
      <c r="UPJ2427" s="111"/>
      <c r="UPK2427" s="111"/>
      <c r="UPL2427" s="111"/>
      <c r="UPM2427" s="111"/>
      <c r="UPN2427" s="111"/>
      <c r="UPO2427" s="111"/>
      <c r="UPP2427" s="111"/>
      <c r="UPQ2427" s="111"/>
      <c r="UPR2427" s="111"/>
      <c r="UPS2427" s="111"/>
      <c r="UPT2427" s="111"/>
      <c r="UPU2427" s="111"/>
      <c r="UPV2427" s="111"/>
      <c r="UPW2427" s="111"/>
      <c r="UPX2427" s="111"/>
      <c r="UPY2427" s="111"/>
      <c r="UPZ2427" s="111"/>
      <c r="UQA2427" s="111"/>
      <c r="UQB2427" s="111"/>
      <c r="UQC2427" s="111"/>
      <c r="UQD2427" s="111"/>
      <c r="UQE2427" s="111"/>
      <c r="UQF2427" s="111"/>
      <c r="UQG2427" s="111"/>
      <c r="UQH2427" s="111"/>
      <c r="UQI2427" s="111"/>
      <c r="UQJ2427" s="111"/>
      <c r="UQK2427" s="111"/>
      <c r="UQL2427" s="111"/>
      <c r="UQM2427" s="111"/>
      <c r="UQN2427" s="111"/>
      <c r="UQO2427" s="111"/>
      <c r="UQP2427" s="111"/>
      <c r="UQQ2427" s="111"/>
      <c r="UQR2427" s="111"/>
      <c r="UQS2427" s="111"/>
      <c r="UQT2427" s="111"/>
      <c r="UQU2427" s="111"/>
      <c r="UQV2427" s="111"/>
      <c r="UQW2427" s="111"/>
      <c r="UQX2427" s="111"/>
      <c r="UQY2427" s="111"/>
      <c r="UQZ2427" s="111"/>
      <c r="URA2427" s="111"/>
      <c r="URB2427" s="111"/>
      <c r="URC2427" s="111"/>
      <c r="URD2427" s="111"/>
      <c r="URE2427" s="111"/>
      <c r="URF2427" s="111"/>
      <c r="URG2427" s="111"/>
      <c r="URH2427" s="111"/>
      <c r="URI2427" s="111"/>
      <c r="URJ2427" s="111"/>
      <c r="URK2427" s="111"/>
      <c r="URL2427" s="111"/>
      <c r="URM2427" s="111"/>
      <c r="URN2427" s="111"/>
      <c r="URO2427" s="111"/>
      <c r="URP2427" s="111"/>
      <c r="URQ2427" s="111"/>
      <c r="URR2427" s="111"/>
      <c r="URS2427" s="111"/>
      <c r="URT2427" s="111"/>
      <c r="URU2427" s="111"/>
      <c r="URV2427" s="111"/>
      <c r="URW2427" s="111"/>
      <c r="URX2427" s="111"/>
      <c r="URY2427" s="111"/>
      <c r="URZ2427" s="111"/>
      <c r="USA2427" s="111"/>
      <c r="USB2427" s="111"/>
      <c r="USC2427" s="111"/>
      <c r="USD2427" s="111"/>
      <c r="USE2427" s="111"/>
      <c r="USF2427" s="111"/>
      <c r="USG2427" s="111"/>
      <c r="USH2427" s="111"/>
      <c r="USI2427" s="111"/>
      <c r="USJ2427" s="111"/>
      <c r="USK2427" s="111"/>
      <c r="USL2427" s="111"/>
      <c r="USM2427" s="111"/>
      <c r="USN2427" s="111"/>
      <c r="USO2427" s="111"/>
      <c r="USP2427" s="111"/>
      <c r="USQ2427" s="111"/>
      <c r="USR2427" s="111"/>
      <c r="USS2427" s="111"/>
      <c r="UST2427" s="111"/>
      <c r="USU2427" s="111"/>
      <c r="USV2427" s="111"/>
      <c r="USW2427" s="111"/>
      <c r="USX2427" s="111"/>
      <c r="USY2427" s="111"/>
      <c r="USZ2427" s="111"/>
      <c r="UTA2427" s="111"/>
      <c r="UTB2427" s="111"/>
      <c r="UTC2427" s="111"/>
      <c r="UTD2427" s="111"/>
      <c r="UTE2427" s="111"/>
      <c r="UTF2427" s="111"/>
      <c r="UTG2427" s="111"/>
      <c r="UTH2427" s="111"/>
      <c r="UTI2427" s="111"/>
      <c r="UTJ2427" s="111"/>
      <c r="UTK2427" s="111"/>
      <c r="UTL2427" s="111"/>
      <c r="UTM2427" s="111"/>
      <c r="UTN2427" s="111"/>
      <c r="UTO2427" s="111"/>
      <c r="UTP2427" s="111"/>
      <c r="UTQ2427" s="111"/>
      <c r="UTR2427" s="111"/>
      <c r="UTS2427" s="111"/>
      <c r="UTT2427" s="111"/>
      <c r="UTU2427" s="111"/>
      <c r="UTV2427" s="111"/>
      <c r="UTW2427" s="111"/>
      <c r="UTX2427" s="111"/>
      <c r="UTY2427" s="111"/>
      <c r="UTZ2427" s="111"/>
      <c r="UUA2427" s="111"/>
      <c r="UUB2427" s="111"/>
      <c r="UUC2427" s="111"/>
      <c r="UUD2427" s="111"/>
      <c r="UUE2427" s="111"/>
      <c r="UUF2427" s="111"/>
      <c r="UUG2427" s="111"/>
      <c r="UUH2427" s="111"/>
      <c r="UUI2427" s="111"/>
      <c r="UUJ2427" s="111"/>
      <c r="UUK2427" s="111"/>
      <c r="UUL2427" s="111"/>
      <c r="UUM2427" s="111"/>
      <c r="UUN2427" s="111"/>
      <c r="UUO2427" s="111"/>
      <c r="UUP2427" s="111"/>
      <c r="UUQ2427" s="111"/>
      <c r="UUR2427" s="111"/>
      <c r="UUS2427" s="111"/>
      <c r="UUT2427" s="111"/>
      <c r="UUU2427" s="111"/>
      <c r="UUV2427" s="111"/>
      <c r="UUW2427" s="111"/>
      <c r="UUX2427" s="111"/>
      <c r="UUY2427" s="111"/>
      <c r="UUZ2427" s="111"/>
      <c r="UVA2427" s="111"/>
      <c r="UVB2427" s="111"/>
      <c r="UVC2427" s="111"/>
      <c r="UVD2427" s="111"/>
      <c r="UVE2427" s="111"/>
      <c r="UVF2427" s="111"/>
      <c r="UVG2427" s="111"/>
      <c r="UVH2427" s="111"/>
      <c r="UVI2427" s="111"/>
      <c r="UVJ2427" s="111"/>
      <c r="UVK2427" s="111"/>
      <c r="UVL2427" s="111"/>
      <c r="UVM2427" s="111"/>
      <c r="UVN2427" s="111"/>
      <c r="UVO2427" s="111"/>
      <c r="UVP2427" s="111"/>
      <c r="UVQ2427" s="111"/>
      <c r="UVR2427" s="111"/>
      <c r="UVS2427" s="111"/>
      <c r="UVT2427" s="111"/>
      <c r="UVU2427" s="111"/>
      <c r="UVV2427" s="111"/>
      <c r="UVW2427" s="111"/>
      <c r="UVX2427" s="111"/>
      <c r="UVY2427" s="111"/>
      <c r="UVZ2427" s="111"/>
      <c r="UWA2427" s="111"/>
      <c r="UWB2427" s="111"/>
      <c r="UWC2427" s="111"/>
      <c r="UWD2427" s="111"/>
      <c r="UWE2427" s="111"/>
      <c r="UWF2427" s="111"/>
      <c r="UWG2427" s="111"/>
      <c r="UWH2427" s="111"/>
      <c r="UWI2427" s="111"/>
      <c r="UWJ2427" s="111"/>
      <c r="UWK2427" s="111"/>
      <c r="UWL2427" s="111"/>
      <c r="UWM2427" s="111"/>
      <c r="UWN2427" s="111"/>
      <c r="UWO2427" s="111"/>
      <c r="UWP2427" s="111"/>
      <c r="UWQ2427" s="111"/>
      <c r="UWR2427" s="111"/>
      <c r="UWS2427" s="111"/>
      <c r="UWT2427" s="111"/>
      <c r="UWU2427" s="111"/>
      <c r="UWV2427" s="111"/>
      <c r="UWW2427" s="111"/>
      <c r="UWX2427" s="111"/>
      <c r="UWY2427" s="111"/>
      <c r="UWZ2427" s="111"/>
      <c r="UXA2427" s="111"/>
      <c r="UXB2427" s="111"/>
      <c r="UXC2427" s="111"/>
      <c r="UXD2427" s="111"/>
      <c r="UXE2427" s="111"/>
      <c r="UXF2427" s="111"/>
      <c r="UXG2427" s="111"/>
      <c r="UXH2427" s="111"/>
      <c r="UXI2427" s="111"/>
      <c r="UXJ2427" s="111"/>
      <c r="UXK2427" s="111"/>
      <c r="UXL2427" s="111"/>
      <c r="UXM2427" s="111"/>
      <c r="UXN2427" s="111"/>
      <c r="UXO2427" s="111"/>
      <c r="UXP2427" s="111"/>
      <c r="UXQ2427" s="111"/>
      <c r="UXR2427" s="111"/>
      <c r="UXS2427" s="111"/>
      <c r="UXT2427" s="111"/>
      <c r="UXU2427" s="111"/>
      <c r="UXV2427" s="111"/>
      <c r="UXW2427" s="111"/>
      <c r="UXX2427" s="111"/>
      <c r="UXY2427" s="111"/>
      <c r="UXZ2427" s="111"/>
      <c r="UYA2427" s="111"/>
      <c r="UYB2427" s="111"/>
      <c r="UYC2427" s="111"/>
      <c r="UYD2427" s="111"/>
      <c r="UYE2427" s="111"/>
      <c r="UYF2427" s="111"/>
      <c r="UYG2427" s="111"/>
      <c r="UYH2427" s="111"/>
      <c r="UYI2427" s="111"/>
      <c r="UYJ2427" s="111"/>
      <c r="UYK2427" s="111"/>
      <c r="UYL2427" s="111"/>
      <c r="UYM2427" s="111"/>
      <c r="UYN2427" s="111"/>
      <c r="UYO2427" s="111"/>
      <c r="UYP2427" s="111"/>
      <c r="UYQ2427" s="111"/>
      <c r="UYR2427" s="111"/>
      <c r="UYS2427" s="111"/>
      <c r="UYT2427" s="111"/>
      <c r="UYU2427" s="111"/>
      <c r="UYV2427" s="111"/>
      <c r="UYW2427" s="111"/>
      <c r="UYX2427" s="111"/>
      <c r="UYY2427" s="111"/>
      <c r="UYZ2427" s="111"/>
      <c r="UZA2427" s="111"/>
      <c r="UZB2427" s="111"/>
      <c r="UZC2427" s="111"/>
      <c r="UZD2427" s="111"/>
      <c r="UZE2427" s="111"/>
      <c r="UZF2427" s="111"/>
      <c r="UZG2427" s="111"/>
      <c r="UZH2427" s="111"/>
      <c r="UZI2427" s="111"/>
      <c r="UZJ2427" s="111"/>
      <c r="UZK2427" s="111"/>
      <c r="UZL2427" s="111"/>
      <c r="UZM2427" s="111"/>
      <c r="UZN2427" s="111"/>
      <c r="UZO2427" s="111"/>
      <c r="UZP2427" s="111"/>
      <c r="UZQ2427" s="111"/>
      <c r="UZR2427" s="111"/>
      <c r="UZS2427" s="111"/>
      <c r="UZT2427" s="111"/>
      <c r="UZU2427" s="111"/>
      <c r="UZV2427" s="111"/>
      <c r="UZW2427" s="111"/>
      <c r="UZX2427" s="111"/>
      <c r="UZY2427" s="111"/>
      <c r="UZZ2427" s="111"/>
      <c r="VAA2427" s="111"/>
      <c r="VAB2427" s="111"/>
      <c r="VAC2427" s="111"/>
      <c r="VAD2427" s="111"/>
      <c r="VAE2427" s="111"/>
      <c r="VAF2427" s="111"/>
      <c r="VAG2427" s="111"/>
      <c r="VAH2427" s="111"/>
      <c r="VAI2427" s="111"/>
      <c r="VAJ2427" s="111"/>
      <c r="VAK2427" s="111"/>
      <c r="VAL2427" s="111"/>
      <c r="VAM2427" s="111"/>
      <c r="VAN2427" s="111"/>
      <c r="VAO2427" s="111"/>
      <c r="VAP2427" s="111"/>
      <c r="VAQ2427" s="111"/>
      <c r="VAR2427" s="111"/>
      <c r="VAS2427" s="111"/>
      <c r="VAT2427" s="111"/>
      <c r="VAU2427" s="111"/>
      <c r="VAV2427" s="111"/>
      <c r="VAW2427" s="111"/>
      <c r="VAX2427" s="111"/>
      <c r="VAY2427" s="111"/>
      <c r="VAZ2427" s="111"/>
      <c r="VBA2427" s="111"/>
      <c r="VBB2427" s="111"/>
      <c r="VBC2427" s="111"/>
      <c r="VBD2427" s="111"/>
      <c r="VBE2427" s="111"/>
      <c r="VBF2427" s="111"/>
      <c r="VBG2427" s="111"/>
      <c r="VBH2427" s="111"/>
      <c r="VBI2427" s="111"/>
      <c r="VBJ2427" s="111"/>
      <c r="VBK2427" s="111"/>
      <c r="VBL2427" s="111"/>
      <c r="VBM2427" s="111"/>
      <c r="VBN2427" s="111"/>
      <c r="VBO2427" s="111"/>
      <c r="VBP2427" s="111"/>
      <c r="VBQ2427" s="111"/>
      <c r="VBR2427" s="111"/>
      <c r="VBS2427" s="111"/>
      <c r="VBT2427" s="111"/>
      <c r="VBU2427" s="111"/>
      <c r="VBV2427" s="111"/>
      <c r="VBW2427" s="111"/>
      <c r="VBX2427" s="111"/>
      <c r="VBY2427" s="111"/>
      <c r="VBZ2427" s="111"/>
      <c r="VCA2427" s="111"/>
      <c r="VCB2427" s="111"/>
      <c r="VCC2427" s="111"/>
      <c r="VCD2427" s="111"/>
      <c r="VCE2427" s="111"/>
      <c r="VCF2427" s="111"/>
      <c r="VCG2427" s="111"/>
      <c r="VCH2427" s="111"/>
      <c r="VCI2427" s="111"/>
      <c r="VCJ2427" s="111"/>
      <c r="VCK2427" s="111"/>
      <c r="VCL2427" s="111"/>
      <c r="VCM2427" s="111"/>
      <c r="VCN2427" s="111"/>
      <c r="VCO2427" s="111"/>
      <c r="VCP2427" s="111"/>
      <c r="VCQ2427" s="111"/>
      <c r="VCR2427" s="111"/>
      <c r="VCS2427" s="111"/>
      <c r="VCT2427" s="111"/>
      <c r="VCU2427" s="111"/>
      <c r="VCV2427" s="111"/>
      <c r="VCW2427" s="111"/>
      <c r="VCX2427" s="111"/>
      <c r="VCY2427" s="111"/>
      <c r="VCZ2427" s="111"/>
      <c r="VDA2427" s="111"/>
      <c r="VDB2427" s="111"/>
      <c r="VDC2427" s="111"/>
      <c r="VDD2427" s="111"/>
      <c r="VDE2427" s="111"/>
      <c r="VDF2427" s="111"/>
      <c r="VDG2427" s="111"/>
      <c r="VDH2427" s="111"/>
      <c r="VDI2427" s="111"/>
      <c r="VDJ2427" s="111"/>
      <c r="VDK2427" s="111"/>
      <c r="VDL2427" s="111"/>
      <c r="VDM2427" s="111"/>
      <c r="VDN2427" s="111"/>
      <c r="VDO2427" s="111"/>
      <c r="VDP2427" s="111"/>
      <c r="VDQ2427" s="111"/>
      <c r="VDR2427" s="111"/>
      <c r="VDS2427" s="111"/>
      <c r="VDT2427" s="111"/>
      <c r="VDU2427" s="111"/>
      <c r="VDV2427" s="111"/>
      <c r="VDW2427" s="111"/>
      <c r="VDX2427" s="111"/>
      <c r="VDY2427" s="111"/>
      <c r="VDZ2427" s="111"/>
      <c r="VEA2427" s="111"/>
      <c r="VEB2427" s="111"/>
      <c r="VEC2427" s="111"/>
      <c r="VED2427" s="111"/>
      <c r="VEE2427" s="111"/>
      <c r="VEF2427" s="111"/>
      <c r="VEG2427" s="111"/>
      <c r="VEH2427" s="111"/>
      <c r="VEI2427" s="111"/>
      <c r="VEJ2427" s="111"/>
      <c r="VEK2427" s="111"/>
      <c r="VEL2427" s="111"/>
      <c r="VEM2427" s="111"/>
      <c r="VEN2427" s="111"/>
      <c r="VEO2427" s="111"/>
      <c r="VEP2427" s="111"/>
      <c r="VEQ2427" s="111"/>
      <c r="VER2427" s="111"/>
      <c r="VES2427" s="111"/>
      <c r="VET2427" s="111"/>
      <c r="VEU2427" s="111"/>
      <c r="VEV2427" s="111"/>
      <c r="VEW2427" s="111"/>
      <c r="VEX2427" s="111"/>
      <c r="VEY2427" s="111"/>
      <c r="VEZ2427" s="111"/>
      <c r="VFA2427" s="111"/>
      <c r="VFB2427" s="111"/>
      <c r="VFC2427" s="111"/>
      <c r="VFD2427" s="111"/>
      <c r="VFE2427" s="111"/>
      <c r="VFF2427" s="111"/>
      <c r="VFG2427" s="111"/>
      <c r="VFH2427" s="111"/>
      <c r="VFI2427" s="111"/>
      <c r="VFJ2427" s="111"/>
      <c r="VFK2427" s="111"/>
      <c r="VFL2427" s="111"/>
      <c r="VFM2427" s="111"/>
      <c r="VFN2427" s="111"/>
      <c r="VFO2427" s="111"/>
      <c r="VFP2427" s="111"/>
      <c r="VFQ2427" s="111"/>
      <c r="VFR2427" s="111"/>
      <c r="VFS2427" s="111"/>
      <c r="VFT2427" s="111"/>
      <c r="VFU2427" s="111"/>
      <c r="VFV2427" s="111"/>
      <c r="VFW2427" s="111"/>
      <c r="VFX2427" s="111"/>
      <c r="VFY2427" s="111"/>
      <c r="VFZ2427" s="111"/>
      <c r="VGA2427" s="111"/>
      <c r="VGB2427" s="111"/>
      <c r="VGC2427" s="111"/>
      <c r="VGD2427" s="111"/>
      <c r="VGE2427" s="111"/>
      <c r="VGF2427" s="111"/>
      <c r="VGG2427" s="111"/>
      <c r="VGH2427" s="111"/>
      <c r="VGI2427" s="111"/>
      <c r="VGJ2427" s="111"/>
      <c r="VGK2427" s="111"/>
      <c r="VGL2427" s="111"/>
      <c r="VGM2427" s="111"/>
      <c r="VGN2427" s="111"/>
      <c r="VGO2427" s="111"/>
      <c r="VGP2427" s="111"/>
      <c r="VGQ2427" s="111"/>
      <c r="VGR2427" s="111"/>
      <c r="VGS2427" s="111"/>
      <c r="VGT2427" s="111"/>
      <c r="VGU2427" s="111"/>
      <c r="VGV2427" s="111"/>
      <c r="VGW2427" s="111"/>
      <c r="VGX2427" s="111"/>
      <c r="VGY2427" s="111"/>
      <c r="VGZ2427" s="111"/>
      <c r="VHA2427" s="111"/>
      <c r="VHB2427" s="111"/>
      <c r="VHC2427" s="111"/>
      <c r="VHD2427" s="111"/>
      <c r="VHE2427" s="111"/>
      <c r="VHF2427" s="111"/>
      <c r="VHG2427" s="111"/>
      <c r="VHH2427" s="111"/>
      <c r="VHI2427" s="111"/>
      <c r="VHJ2427" s="111"/>
      <c r="VHK2427" s="111"/>
      <c r="VHL2427" s="111"/>
      <c r="VHM2427" s="111"/>
      <c r="VHN2427" s="111"/>
      <c r="VHO2427" s="111"/>
      <c r="VHP2427" s="111"/>
      <c r="VHQ2427" s="111"/>
      <c r="VHR2427" s="111"/>
      <c r="VHS2427" s="111"/>
      <c r="VHT2427" s="111"/>
      <c r="VHU2427" s="111"/>
      <c r="VHV2427" s="111"/>
      <c r="VHW2427" s="111"/>
      <c r="VHX2427" s="111"/>
      <c r="VHY2427" s="111"/>
      <c r="VHZ2427" s="111"/>
      <c r="VIA2427" s="111"/>
      <c r="VIB2427" s="111"/>
      <c r="VIC2427" s="111"/>
      <c r="VID2427" s="111"/>
      <c r="VIE2427" s="111"/>
      <c r="VIF2427" s="111"/>
      <c r="VIG2427" s="111"/>
      <c r="VIH2427" s="111"/>
      <c r="VII2427" s="111"/>
      <c r="VIJ2427" s="111"/>
      <c r="VIK2427" s="111"/>
      <c r="VIL2427" s="111"/>
      <c r="VIM2427" s="111"/>
      <c r="VIN2427" s="111"/>
      <c r="VIO2427" s="111"/>
      <c r="VIP2427" s="111"/>
      <c r="VIQ2427" s="111"/>
      <c r="VIR2427" s="111"/>
      <c r="VIS2427" s="111"/>
      <c r="VIT2427" s="111"/>
      <c r="VIU2427" s="111"/>
      <c r="VIV2427" s="111"/>
      <c r="VIW2427" s="111"/>
      <c r="VIX2427" s="111"/>
      <c r="VIY2427" s="111"/>
      <c r="VIZ2427" s="111"/>
      <c r="VJA2427" s="111"/>
      <c r="VJB2427" s="111"/>
      <c r="VJC2427" s="111"/>
      <c r="VJD2427" s="111"/>
      <c r="VJE2427" s="111"/>
      <c r="VJF2427" s="111"/>
      <c r="VJG2427" s="111"/>
      <c r="VJH2427" s="111"/>
      <c r="VJI2427" s="111"/>
      <c r="VJJ2427" s="111"/>
      <c r="VJK2427" s="111"/>
      <c r="VJL2427" s="111"/>
      <c r="VJM2427" s="111"/>
      <c r="VJN2427" s="111"/>
      <c r="VJO2427" s="111"/>
      <c r="VJP2427" s="111"/>
      <c r="VJQ2427" s="111"/>
      <c r="VJR2427" s="111"/>
      <c r="VJS2427" s="111"/>
      <c r="VJT2427" s="111"/>
      <c r="VJU2427" s="111"/>
      <c r="VJV2427" s="111"/>
      <c r="VJW2427" s="111"/>
      <c r="VJX2427" s="111"/>
      <c r="VJY2427" s="111"/>
      <c r="VJZ2427" s="111"/>
      <c r="VKA2427" s="111"/>
      <c r="VKB2427" s="111"/>
      <c r="VKC2427" s="111"/>
      <c r="VKD2427" s="111"/>
      <c r="VKE2427" s="111"/>
      <c r="VKF2427" s="111"/>
      <c r="VKG2427" s="111"/>
      <c r="VKH2427" s="111"/>
      <c r="VKI2427" s="111"/>
      <c r="VKJ2427" s="111"/>
      <c r="VKK2427" s="111"/>
      <c r="VKL2427" s="111"/>
      <c r="VKM2427" s="111"/>
      <c r="VKN2427" s="111"/>
      <c r="VKO2427" s="111"/>
      <c r="VKP2427" s="111"/>
      <c r="VKQ2427" s="111"/>
      <c r="VKR2427" s="111"/>
      <c r="VKS2427" s="111"/>
      <c r="VKT2427" s="111"/>
      <c r="VKU2427" s="111"/>
      <c r="VKV2427" s="111"/>
      <c r="VKW2427" s="111"/>
      <c r="VKX2427" s="111"/>
      <c r="VKY2427" s="111"/>
      <c r="VKZ2427" s="111"/>
      <c r="VLA2427" s="111"/>
      <c r="VLB2427" s="111"/>
      <c r="VLC2427" s="111"/>
      <c r="VLD2427" s="111"/>
      <c r="VLE2427" s="111"/>
      <c r="VLF2427" s="111"/>
      <c r="VLG2427" s="111"/>
      <c r="VLH2427" s="111"/>
      <c r="VLI2427" s="111"/>
      <c r="VLJ2427" s="111"/>
      <c r="VLK2427" s="111"/>
      <c r="VLL2427" s="111"/>
      <c r="VLM2427" s="111"/>
      <c r="VLN2427" s="111"/>
      <c r="VLO2427" s="111"/>
      <c r="VLP2427" s="111"/>
      <c r="VLQ2427" s="111"/>
      <c r="VLR2427" s="111"/>
      <c r="VLS2427" s="111"/>
      <c r="VLT2427" s="111"/>
      <c r="VLU2427" s="111"/>
      <c r="VLV2427" s="111"/>
      <c r="VLW2427" s="111"/>
      <c r="VLX2427" s="111"/>
      <c r="VLY2427" s="111"/>
      <c r="VLZ2427" s="111"/>
      <c r="VMA2427" s="111"/>
      <c r="VMB2427" s="111"/>
      <c r="VMC2427" s="111"/>
      <c r="VMD2427" s="111"/>
      <c r="VME2427" s="111"/>
      <c r="VMF2427" s="111"/>
      <c r="VMG2427" s="111"/>
      <c r="VMH2427" s="111"/>
      <c r="VMI2427" s="111"/>
      <c r="VMJ2427" s="111"/>
      <c r="VMK2427" s="111"/>
      <c r="VML2427" s="111"/>
      <c r="VMM2427" s="111"/>
      <c r="VMN2427" s="111"/>
      <c r="VMO2427" s="111"/>
      <c r="VMP2427" s="111"/>
      <c r="VMQ2427" s="111"/>
      <c r="VMR2427" s="111"/>
      <c r="VMS2427" s="111"/>
      <c r="VMT2427" s="111"/>
      <c r="VMU2427" s="111"/>
      <c r="VMV2427" s="111"/>
      <c r="VMW2427" s="111"/>
      <c r="VMX2427" s="111"/>
      <c r="VMY2427" s="111"/>
      <c r="VMZ2427" s="111"/>
      <c r="VNA2427" s="111"/>
      <c r="VNB2427" s="111"/>
      <c r="VNC2427" s="111"/>
      <c r="VND2427" s="111"/>
      <c r="VNE2427" s="111"/>
      <c r="VNF2427" s="111"/>
      <c r="VNG2427" s="111"/>
      <c r="VNH2427" s="111"/>
      <c r="VNI2427" s="111"/>
      <c r="VNJ2427" s="111"/>
      <c r="VNK2427" s="111"/>
      <c r="VNL2427" s="111"/>
      <c r="VNM2427" s="111"/>
      <c r="VNN2427" s="111"/>
      <c r="VNO2427" s="111"/>
      <c r="VNP2427" s="111"/>
      <c r="VNQ2427" s="111"/>
      <c r="VNR2427" s="111"/>
      <c r="VNS2427" s="111"/>
      <c r="VNT2427" s="111"/>
      <c r="VNU2427" s="111"/>
      <c r="VNV2427" s="111"/>
      <c r="VNW2427" s="111"/>
      <c r="VNX2427" s="111"/>
      <c r="VNY2427" s="111"/>
      <c r="VNZ2427" s="111"/>
      <c r="VOA2427" s="111"/>
      <c r="VOB2427" s="111"/>
      <c r="VOC2427" s="111"/>
      <c r="VOD2427" s="111"/>
      <c r="VOE2427" s="111"/>
      <c r="VOF2427" s="111"/>
      <c r="VOG2427" s="111"/>
      <c r="VOH2427" s="111"/>
      <c r="VOI2427" s="111"/>
      <c r="VOJ2427" s="111"/>
      <c r="VOK2427" s="111"/>
      <c r="VOL2427" s="111"/>
      <c r="VOM2427" s="111"/>
      <c r="VON2427" s="111"/>
      <c r="VOO2427" s="111"/>
      <c r="VOP2427" s="111"/>
      <c r="VOQ2427" s="111"/>
      <c r="VOR2427" s="111"/>
      <c r="VOS2427" s="111"/>
      <c r="VOT2427" s="111"/>
      <c r="VOU2427" s="111"/>
      <c r="VOV2427" s="111"/>
      <c r="VOW2427" s="111"/>
      <c r="VOX2427" s="111"/>
      <c r="VOY2427" s="111"/>
      <c r="VOZ2427" s="111"/>
      <c r="VPA2427" s="111"/>
      <c r="VPB2427" s="111"/>
      <c r="VPC2427" s="111"/>
      <c r="VPD2427" s="111"/>
      <c r="VPE2427" s="111"/>
      <c r="VPF2427" s="111"/>
      <c r="VPG2427" s="111"/>
      <c r="VPH2427" s="111"/>
      <c r="VPI2427" s="111"/>
      <c r="VPJ2427" s="111"/>
      <c r="VPK2427" s="111"/>
      <c r="VPL2427" s="111"/>
      <c r="VPM2427" s="111"/>
      <c r="VPN2427" s="111"/>
      <c r="VPO2427" s="111"/>
      <c r="VPP2427" s="111"/>
      <c r="VPQ2427" s="111"/>
      <c r="VPR2427" s="111"/>
      <c r="VPS2427" s="111"/>
      <c r="VPT2427" s="111"/>
      <c r="VPU2427" s="111"/>
      <c r="VPV2427" s="111"/>
      <c r="VPW2427" s="111"/>
      <c r="VPX2427" s="111"/>
      <c r="VPY2427" s="111"/>
      <c r="VPZ2427" s="111"/>
      <c r="VQA2427" s="111"/>
      <c r="VQB2427" s="111"/>
      <c r="VQC2427" s="111"/>
      <c r="VQD2427" s="111"/>
      <c r="VQE2427" s="111"/>
      <c r="VQF2427" s="111"/>
      <c r="VQG2427" s="111"/>
      <c r="VQH2427" s="111"/>
      <c r="VQI2427" s="111"/>
      <c r="VQJ2427" s="111"/>
      <c r="VQK2427" s="111"/>
      <c r="VQL2427" s="111"/>
      <c r="VQM2427" s="111"/>
      <c r="VQN2427" s="111"/>
      <c r="VQO2427" s="111"/>
      <c r="VQP2427" s="111"/>
      <c r="VQQ2427" s="111"/>
      <c r="VQR2427" s="111"/>
      <c r="VQS2427" s="111"/>
      <c r="VQT2427" s="111"/>
      <c r="VQU2427" s="111"/>
      <c r="VQV2427" s="111"/>
      <c r="VQW2427" s="111"/>
      <c r="VQX2427" s="111"/>
      <c r="VQY2427" s="111"/>
      <c r="VQZ2427" s="111"/>
      <c r="VRA2427" s="111"/>
      <c r="VRB2427" s="111"/>
      <c r="VRC2427" s="111"/>
      <c r="VRD2427" s="111"/>
      <c r="VRE2427" s="111"/>
      <c r="VRF2427" s="111"/>
      <c r="VRG2427" s="111"/>
      <c r="VRH2427" s="111"/>
      <c r="VRI2427" s="111"/>
      <c r="VRJ2427" s="111"/>
      <c r="VRK2427" s="111"/>
      <c r="VRL2427" s="111"/>
      <c r="VRM2427" s="111"/>
      <c r="VRN2427" s="111"/>
      <c r="VRO2427" s="111"/>
      <c r="VRP2427" s="111"/>
      <c r="VRQ2427" s="111"/>
      <c r="VRR2427" s="111"/>
      <c r="VRS2427" s="111"/>
      <c r="VRT2427" s="111"/>
      <c r="VRU2427" s="111"/>
      <c r="VRV2427" s="111"/>
      <c r="VRW2427" s="111"/>
      <c r="VRX2427" s="111"/>
      <c r="VRY2427" s="111"/>
      <c r="VRZ2427" s="111"/>
      <c r="VSA2427" s="111"/>
      <c r="VSB2427" s="111"/>
      <c r="VSC2427" s="111"/>
      <c r="VSD2427" s="111"/>
      <c r="VSE2427" s="111"/>
      <c r="VSF2427" s="111"/>
      <c r="VSG2427" s="111"/>
      <c r="VSH2427" s="111"/>
      <c r="VSI2427" s="111"/>
      <c r="VSJ2427" s="111"/>
      <c r="VSK2427" s="111"/>
      <c r="VSL2427" s="111"/>
      <c r="VSM2427" s="111"/>
      <c r="VSN2427" s="111"/>
      <c r="VSO2427" s="111"/>
      <c r="VSP2427" s="111"/>
      <c r="VSQ2427" s="111"/>
      <c r="VSR2427" s="111"/>
      <c r="VSS2427" s="111"/>
      <c r="VST2427" s="111"/>
      <c r="VSU2427" s="111"/>
      <c r="VSV2427" s="111"/>
      <c r="VSW2427" s="111"/>
      <c r="VSX2427" s="111"/>
      <c r="VSY2427" s="111"/>
      <c r="VSZ2427" s="111"/>
      <c r="VTA2427" s="111"/>
      <c r="VTB2427" s="111"/>
      <c r="VTC2427" s="111"/>
      <c r="VTD2427" s="111"/>
      <c r="VTE2427" s="111"/>
      <c r="VTF2427" s="111"/>
      <c r="VTG2427" s="111"/>
      <c r="VTH2427" s="111"/>
      <c r="VTI2427" s="111"/>
      <c r="VTJ2427" s="111"/>
      <c r="VTK2427" s="111"/>
      <c r="VTL2427" s="111"/>
      <c r="VTM2427" s="111"/>
      <c r="VTN2427" s="111"/>
      <c r="VTO2427" s="111"/>
      <c r="VTP2427" s="111"/>
      <c r="VTQ2427" s="111"/>
      <c r="VTR2427" s="111"/>
      <c r="VTS2427" s="111"/>
      <c r="VTT2427" s="111"/>
      <c r="VTU2427" s="111"/>
      <c r="VTV2427" s="111"/>
      <c r="VTW2427" s="111"/>
      <c r="VTX2427" s="111"/>
      <c r="VTY2427" s="111"/>
      <c r="VTZ2427" s="111"/>
      <c r="VUA2427" s="111"/>
      <c r="VUB2427" s="111"/>
      <c r="VUC2427" s="111"/>
      <c r="VUD2427" s="111"/>
      <c r="VUE2427" s="111"/>
      <c r="VUF2427" s="111"/>
      <c r="VUG2427" s="111"/>
      <c r="VUH2427" s="111"/>
      <c r="VUI2427" s="111"/>
      <c r="VUJ2427" s="111"/>
      <c r="VUK2427" s="111"/>
      <c r="VUL2427" s="111"/>
      <c r="VUM2427" s="111"/>
      <c r="VUN2427" s="111"/>
      <c r="VUO2427" s="111"/>
      <c r="VUP2427" s="111"/>
      <c r="VUQ2427" s="111"/>
      <c r="VUR2427" s="111"/>
      <c r="VUS2427" s="111"/>
      <c r="VUT2427" s="111"/>
      <c r="VUU2427" s="111"/>
      <c r="VUV2427" s="111"/>
      <c r="VUW2427" s="111"/>
      <c r="VUX2427" s="111"/>
      <c r="VUY2427" s="111"/>
      <c r="VUZ2427" s="111"/>
      <c r="VVA2427" s="111"/>
      <c r="VVB2427" s="111"/>
      <c r="VVC2427" s="111"/>
      <c r="VVD2427" s="111"/>
      <c r="VVE2427" s="111"/>
      <c r="VVF2427" s="111"/>
      <c r="VVG2427" s="111"/>
      <c r="VVH2427" s="111"/>
      <c r="VVI2427" s="111"/>
      <c r="VVJ2427" s="111"/>
      <c r="VVK2427" s="111"/>
      <c r="VVL2427" s="111"/>
      <c r="VVM2427" s="111"/>
      <c r="VVN2427" s="111"/>
      <c r="VVO2427" s="111"/>
      <c r="VVP2427" s="111"/>
      <c r="VVQ2427" s="111"/>
      <c r="VVR2427" s="111"/>
      <c r="VVS2427" s="111"/>
      <c r="VVT2427" s="111"/>
      <c r="VVU2427" s="111"/>
      <c r="VVV2427" s="111"/>
      <c r="VVW2427" s="111"/>
      <c r="VVX2427" s="111"/>
      <c r="VVY2427" s="111"/>
      <c r="VVZ2427" s="111"/>
      <c r="VWA2427" s="111"/>
      <c r="VWB2427" s="111"/>
      <c r="VWC2427" s="111"/>
      <c r="VWD2427" s="111"/>
      <c r="VWE2427" s="111"/>
      <c r="VWF2427" s="111"/>
      <c r="VWG2427" s="111"/>
      <c r="VWH2427" s="111"/>
      <c r="VWI2427" s="111"/>
      <c r="VWJ2427" s="111"/>
      <c r="VWK2427" s="111"/>
      <c r="VWL2427" s="111"/>
      <c r="VWM2427" s="111"/>
      <c r="VWN2427" s="111"/>
      <c r="VWO2427" s="111"/>
      <c r="VWP2427" s="111"/>
      <c r="VWQ2427" s="111"/>
      <c r="VWR2427" s="111"/>
      <c r="VWS2427" s="111"/>
      <c r="VWT2427" s="111"/>
      <c r="VWU2427" s="111"/>
      <c r="VWV2427" s="111"/>
      <c r="VWW2427" s="111"/>
      <c r="VWX2427" s="111"/>
      <c r="VWY2427" s="111"/>
      <c r="VWZ2427" s="111"/>
      <c r="VXA2427" s="111"/>
      <c r="VXB2427" s="111"/>
      <c r="VXC2427" s="111"/>
      <c r="VXD2427" s="111"/>
      <c r="VXE2427" s="111"/>
      <c r="VXF2427" s="111"/>
      <c r="VXG2427" s="111"/>
      <c r="VXH2427" s="111"/>
      <c r="VXI2427" s="111"/>
      <c r="VXJ2427" s="111"/>
      <c r="VXK2427" s="111"/>
      <c r="VXL2427" s="111"/>
      <c r="VXM2427" s="111"/>
      <c r="VXN2427" s="111"/>
      <c r="VXO2427" s="111"/>
      <c r="VXP2427" s="111"/>
      <c r="VXQ2427" s="111"/>
      <c r="VXR2427" s="111"/>
      <c r="VXS2427" s="111"/>
      <c r="VXT2427" s="111"/>
      <c r="VXU2427" s="111"/>
      <c r="VXV2427" s="111"/>
      <c r="VXW2427" s="111"/>
      <c r="VXX2427" s="111"/>
      <c r="VXY2427" s="111"/>
      <c r="VXZ2427" s="111"/>
      <c r="VYA2427" s="111"/>
      <c r="VYB2427" s="111"/>
      <c r="VYC2427" s="111"/>
      <c r="VYD2427" s="111"/>
      <c r="VYE2427" s="111"/>
      <c r="VYF2427" s="111"/>
      <c r="VYG2427" s="111"/>
      <c r="VYH2427" s="111"/>
      <c r="VYI2427" s="111"/>
      <c r="VYJ2427" s="111"/>
      <c r="VYK2427" s="111"/>
      <c r="VYL2427" s="111"/>
      <c r="VYM2427" s="111"/>
      <c r="VYN2427" s="111"/>
      <c r="VYO2427" s="111"/>
      <c r="VYP2427" s="111"/>
      <c r="VYQ2427" s="111"/>
      <c r="VYR2427" s="111"/>
      <c r="VYS2427" s="111"/>
      <c r="VYT2427" s="111"/>
      <c r="VYU2427" s="111"/>
      <c r="VYV2427" s="111"/>
      <c r="VYW2427" s="111"/>
      <c r="VYX2427" s="111"/>
      <c r="VYY2427" s="111"/>
      <c r="VYZ2427" s="111"/>
      <c r="VZA2427" s="111"/>
      <c r="VZB2427" s="111"/>
      <c r="VZC2427" s="111"/>
      <c r="VZD2427" s="111"/>
      <c r="VZE2427" s="111"/>
      <c r="VZF2427" s="111"/>
      <c r="VZG2427" s="111"/>
      <c r="VZH2427" s="111"/>
      <c r="VZI2427" s="111"/>
      <c r="VZJ2427" s="111"/>
      <c r="VZK2427" s="111"/>
      <c r="VZL2427" s="111"/>
      <c r="VZM2427" s="111"/>
      <c r="VZN2427" s="111"/>
      <c r="VZO2427" s="111"/>
      <c r="VZP2427" s="111"/>
      <c r="VZQ2427" s="111"/>
      <c r="VZR2427" s="111"/>
      <c r="VZS2427" s="111"/>
      <c r="VZT2427" s="111"/>
      <c r="VZU2427" s="111"/>
      <c r="VZV2427" s="111"/>
      <c r="VZW2427" s="111"/>
      <c r="VZX2427" s="111"/>
      <c r="VZY2427" s="111"/>
      <c r="VZZ2427" s="111"/>
      <c r="WAA2427" s="111"/>
      <c r="WAB2427" s="111"/>
      <c r="WAC2427" s="111"/>
      <c r="WAD2427" s="111"/>
      <c r="WAE2427" s="111"/>
      <c r="WAF2427" s="111"/>
      <c r="WAG2427" s="111"/>
      <c r="WAH2427" s="111"/>
      <c r="WAI2427" s="111"/>
      <c r="WAJ2427" s="111"/>
      <c r="WAK2427" s="111"/>
      <c r="WAL2427" s="111"/>
      <c r="WAM2427" s="111"/>
      <c r="WAN2427" s="111"/>
      <c r="WAO2427" s="111"/>
      <c r="WAP2427" s="111"/>
      <c r="WAQ2427" s="111"/>
      <c r="WAR2427" s="111"/>
      <c r="WAS2427" s="111"/>
      <c r="WAT2427" s="111"/>
      <c r="WAU2427" s="111"/>
      <c r="WAV2427" s="111"/>
      <c r="WAW2427" s="111"/>
      <c r="WAX2427" s="111"/>
      <c r="WAY2427" s="111"/>
      <c r="WAZ2427" s="111"/>
      <c r="WBA2427" s="111"/>
      <c r="WBB2427" s="111"/>
      <c r="WBC2427" s="111"/>
      <c r="WBD2427" s="111"/>
      <c r="WBE2427" s="111"/>
      <c r="WBF2427" s="111"/>
      <c r="WBG2427" s="111"/>
      <c r="WBH2427" s="111"/>
      <c r="WBI2427" s="111"/>
      <c r="WBJ2427" s="111"/>
      <c r="WBK2427" s="111"/>
      <c r="WBL2427" s="111"/>
      <c r="WBM2427" s="111"/>
      <c r="WBN2427" s="111"/>
      <c r="WBO2427" s="111"/>
      <c r="WBP2427" s="111"/>
      <c r="WBQ2427" s="111"/>
      <c r="WBR2427" s="111"/>
      <c r="WBS2427" s="111"/>
      <c r="WBT2427" s="111"/>
      <c r="WBU2427" s="111"/>
      <c r="WBV2427" s="111"/>
      <c r="WBW2427" s="111"/>
      <c r="WBX2427" s="111"/>
      <c r="WBY2427" s="111"/>
      <c r="WBZ2427" s="111"/>
      <c r="WCA2427" s="111"/>
      <c r="WCB2427" s="111"/>
      <c r="WCC2427" s="111"/>
      <c r="WCD2427" s="111"/>
      <c r="WCE2427" s="111"/>
      <c r="WCF2427" s="111"/>
      <c r="WCG2427" s="111"/>
      <c r="WCH2427" s="111"/>
      <c r="WCI2427" s="111"/>
      <c r="WCJ2427" s="111"/>
      <c r="WCK2427" s="111"/>
      <c r="WCL2427" s="111"/>
      <c r="WCM2427" s="111"/>
      <c r="WCN2427" s="111"/>
      <c r="WCO2427" s="111"/>
      <c r="WCP2427" s="111"/>
      <c r="WCQ2427" s="111"/>
      <c r="WCR2427" s="111"/>
      <c r="WCS2427" s="111"/>
      <c r="WCT2427" s="111"/>
      <c r="WCU2427" s="111"/>
      <c r="WCV2427" s="111"/>
      <c r="WCW2427" s="111"/>
      <c r="WCX2427" s="111"/>
      <c r="WCY2427" s="111"/>
      <c r="WCZ2427" s="111"/>
      <c r="WDA2427" s="111"/>
      <c r="WDB2427" s="111"/>
      <c r="WDC2427" s="111"/>
      <c r="WDD2427" s="111"/>
      <c r="WDE2427" s="111"/>
      <c r="WDF2427" s="111"/>
      <c r="WDG2427" s="111"/>
      <c r="WDH2427" s="111"/>
      <c r="WDI2427" s="111"/>
      <c r="WDJ2427" s="111"/>
      <c r="WDK2427" s="111"/>
      <c r="WDL2427" s="111"/>
      <c r="WDM2427" s="111"/>
      <c r="WDN2427" s="111"/>
      <c r="WDO2427" s="111"/>
      <c r="WDP2427" s="111"/>
      <c r="WDQ2427" s="111"/>
      <c r="WDR2427" s="111"/>
      <c r="WDS2427" s="111"/>
      <c r="WDT2427" s="111"/>
      <c r="WDU2427" s="111"/>
      <c r="WDV2427" s="111"/>
      <c r="WDW2427" s="111"/>
      <c r="WDX2427" s="111"/>
      <c r="WDY2427" s="111"/>
      <c r="WDZ2427" s="111"/>
      <c r="WEA2427" s="111"/>
      <c r="WEB2427" s="111"/>
      <c r="WEC2427" s="111"/>
      <c r="WED2427" s="111"/>
      <c r="WEE2427" s="111"/>
      <c r="WEF2427" s="111"/>
      <c r="WEG2427" s="111"/>
      <c r="WEH2427" s="111"/>
      <c r="WEI2427" s="111"/>
      <c r="WEJ2427" s="111"/>
      <c r="WEK2427" s="111"/>
      <c r="WEL2427" s="111"/>
      <c r="WEM2427" s="111"/>
      <c r="WEN2427" s="111"/>
      <c r="WEO2427" s="111"/>
      <c r="WEP2427" s="111"/>
      <c r="WEQ2427" s="111"/>
      <c r="WER2427" s="111"/>
      <c r="WES2427" s="111"/>
      <c r="WET2427" s="111"/>
      <c r="WEU2427" s="111"/>
      <c r="WEV2427" s="111"/>
      <c r="WEW2427" s="111"/>
      <c r="WEX2427" s="111"/>
      <c r="WEY2427" s="111"/>
      <c r="WEZ2427" s="111"/>
      <c r="WFA2427" s="111"/>
      <c r="WFB2427" s="111"/>
      <c r="WFC2427" s="111"/>
      <c r="WFD2427" s="111"/>
      <c r="WFE2427" s="111"/>
      <c r="WFF2427" s="111"/>
      <c r="WFG2427" s="111"/>
      <c r="WFH2427" s="111"/>
      <c r="WFI2427" s="111"/>
      <c r="WFJ2427" s="111"/>
      <c r="WFK2427" s="111"/>
      <c r="WFL2427" s="111"/>
      <c r="WFM2427" s="111"/>
      <c r="WFN2427" s="111"/>
      <c r="WFO2427" s="111"/>
      <c r="WFP2427" s="111"/>
      <c r="WFQ2427" s="111"/>
      <c r="WFR2427" s="111"/>
      <c r="WFS2427" s="111"/>
      <c r="WFT2427" s="111"/>
      <c r="WFU2427" s="111"/>
      <c r="WFV2427" s="111"/>
      <c r="WFW2427" s="111"/>
      <c r="WFX2427" s="111"/>
      <c r="WFY2427" s="111"/>
      <c r="WFZ2427" s="111"/>
      <c r="WGA2427" s="111"/>
      <c r="WGB2427" s="111"/>
      <c r="WGC2427" s="111"/>
      <c r="WGD2427" s="111"/>
      <c r="WGE2427" s="111"/>
      <c r="WGF2427" s="111"/>
      <c r="WGG2427" s="111"/>
      <c r="WGH2427" s="111"/>
      <c r="WGI2427" s="111"/>
      <c r="WGJ2427" s="111"/>
      <c r="WGK2427" s="111"/>
      <c r="WGL2427" s="111"/>
      <c r="WGM2427" s="111"/>
      <c r="WGN2427" s="111"/>
      <c r="WGO2427" s="111"/>
      <c r="WGP2427" s="111"/>
      <c r="WGQ2427" s="111"/>
      <c r="WGR2427" s="111"/>
      <c r="WGS2427" s="111"/>
      <c r="WGT2427" s="111"/>
      <c r="WGU2427" s="111"/>
      <c r="WGV2427" s="111"/>
      <c r="WGW2427" s="111"/>
      <c r="WGX2427" s="111"/>
      <c r="WGY2427" s="111"/>
      <c r="WGZ2427" s="111"/>
      <c r="WHA2427" s="111"/>
      <c r="WHB2427" s="111"/>
      <c r="WHC2427" s="111"/>
      <c r="WHD2427" s="111"/>
      <c r="WHE2427" s="111"/>
      <c r="WHF2427" s="111"/>
      <c r="WHG2427" s="111"/>
      <c r="WHH2427" s="111"/>
      <c r="WHI2427" s="111"/>
      <c r="WHJ2427" s="111"/>
      <c r="WHK2427" s="111"/>
      <c r="WHL2427" s="111"/>
      <c r="WHM2427" s="111"/>
      <c r="WHN2427" s="111"/>
      <c r="WHO2427" s="111"/>
      <c r="WHP2427" s="111"/>
      <c r="WHQ2427" s="111"/>
      <c r="WHR2427" s="111"/>
      <c r="WHS2427" s="111"/>
      <c r="WHT2427" s="111"/>
      <c r="WHU2427" s="111"/>
      <c r="WHV2427" s="111"/>
      <c r="WHW2427" s="111"/>
      <c r="WHX2427" s="111"/>
      <c r="WHY2427" s="111"/>
      <c r="WHZ2427" s="111"/>
      <c r="WIA2427" s="111"/>
      <c r="WIB2427" s="111"/>
      <c r="WIC2427" s="111"/>
      <c r="WID2427" s="111"/>
      <c r="WIE2427" s="111"/>
      <c r="WIF2427" s="111"/>
      <c r="WIG2427" s="111"/>
      <c r="WIH2427" s="111"/>
      <c r="WII2427" s="111"/>
      <c r="WIJ2427" s="111"/>
      <c r="WIK2427" s="111"/>
      <c r="WIL2427" s="111"/>
      <c r="WIM2427" s="111"/>
      <c r="WIN2427" s="111"/>
      <c r="WIO2427" s="111"/>
      <c r="WIP2427" s="111"/>
      <c r="WIQ2427" s="111"/>
      <c r="WIR2427" s="111"/>
      <c r="WIS2427" s="111"/>
      <c r="WIT2427" s="111"/>
      <c r="WIU2427" s="111"/>
      <c r="WIV2427" s="111"/>
      <c r="WIW2427" s="111"/>
      <c r="WIX2427" s="111"/>
      <c r="WIY2427" s="111"/>
      <c r="WIZ2427" s="111"/>
      <c r="WJA2427" s="111"/>
      <c r="WJB2427" s="111"/>
      <c r="WJC2427" s="111"/>
      <c r="WJD2427" s="111"/>
      <c r="WJE2427" s="111"/>
      <c r="WJF2427" s="111"/>
      <c r="WJG2427" s="111"/>
      <c r="WJH2427" s="111"/>
      <c r="WJI2427" s="111"/>
      <c r="WJJ2427" s="111"/>
      <c r="WJK2427" s="111"/>
      <c r="WJL2427" s="111"/>
      <c r="WJM2427" s="111"/>
      <c r="WJN2427" s="111"/>
      <c r="WJO2427" s="111"/>
      <c r="WJP2427" s="111"/>
      <c r="WJQ2427" s="111"/>
      <c r="WJR2427" s="111"/>
      <c r="WJS2427" s="111"/>
      <c r="WJT2427" s="111"/>
      <c r="WJU2427" s="111"/>
      <c r="WJV2427" s="111"/>
      <c r="WJW2427" s="111"/>
      <c r="WJX2427" s="111"/>
      <c r="WJY2427" s="111"/>
      <c r="WJZ2427" s="111"/>
      <c r="WKA2427" s="111"/>
      <c r="WKB2427" s="111"/>
      <c r="WKC2427" s="111"/>
      <c r="WKD2427" s="111"/>
      <c r="WKE2427" s="111"/>
      <c r="WKF2427" s="111"/>
      <c r="WKG2427" s="111"/>
      <c r="WKH2427" s="111"/>
      <c r="WKI2427" s="111"/>
      <c r="WKJ2427" s="111"/>
      <c r="WKK2427" s="111"/>
      <c r="WKL2427" s="111"/>
      <c r="WKM2427" s="111"/>
      <c r="WKN2427" s="111"/>
      <c r="WKO2427" s="111"/>
      <c r="WKP2427" s="111"/>
      <c r="WKQ2427" s="111"/>
      <c r="WKR2427" s="111"/>
      <c r="WKS2427" s="111"/>
      <c r="WKT2427" s="111"/>
      <c r="WKU2427" s="111"/>
      <c r="WKV2427" s="111"/>
      <c r="WKW2427" s="111"/>
      <c r="WKX2427" s="111"/>
      <c r="WKY2427" s="111"/>
      <c r="WKZ2427" s="111"/>
      <c r="WLA2427" s="111"/>
      <c r="WLB2427" s="111"/>
      <c r="WLC2427" s="111"/>
      <c r="WLD2427" s="111"/>
      <c r="WLE2427" s="111"/>
      <c r="WLF2427" s="111"/>
      <c r="WLG2427" s="111"/>
      <c r="WLH2427" s="111"/>
      <c r="WLI2427" s="111"/>
      <c r="WLJ2427" s="111"/>
      <c r="WLK2427" s="111"/>
      <c r="WLL2427" s="111"/>
      <c r="WLM2427" s="111"/>
      <c r="WLN2427" s="111"/>
      <c r="WLO2427" s="111"/>
      <c r="WLP2427" s="111"/>
      <c r="WLQ2427" s="111"/>
      <c r="WLR2427" s="111"/>
      <c r="WLS2427" s="111"/>
      <c r="WLT2427" s="111"/>
      <c r="WLU2427" s="111"/>
      <c r="WLV2427" s="111"/>
      <c r="WLW2427" s="111"/>
      <c r="WLX2427" s="111"/>
      <c r="WLY2427" s="111"/>
      <c r="WLZ2427" s="111"/>
      <c r="WMA2427" s="111"/>
      <c r="WMB2427" s="111"/>
      <c r="WMC2427" s="111"/>
      <c r="WMD2427" s="111"/>
      <c r="WME2427" s="111"/>
      <c r="WMF2427" s="111"/>
      <c r="WMG2427" s="111"/>
      <c r="WMH2427" s="111"/>
      <c r="WMI2427" s="111"/>
      <c r="WMJ2427" s="111"/>
      <c r="WMK2427" s="111"/>
      <c r="WML2427" s="111"/>
      <c r="WMM2427" s="111"/>
      <c r="WMN2427" s="111"/>
      <c r="WMO2427" s="111"/>
      <c r="WMP2427" s="111"/>
      <c r="WMQ2427" s="111"/>
      <c r="WMR2427" s="111"/>
      <c r="WMS2427" s="111"/>
      <c r="WMT2427" s="111"/>
      <c r="WMU2427" s="111"/>
      <c r="WMV2427" s="111"/>
      <c r="WMW2427" s="111"/>
      <c r="WMX2427" s="111"/>
      <c r="WMY2427" s="111"/>
      <c r="WMZ2427" s="111"/>
      <c r="WNA2427" s="111"/>
      <c r="WNB2427" s="111"/>
      <c r="WNC2427" s="111"/>
      <c r="WND2427" s="111"/>
      <c r="WNE2427" s="111"/>
      <c r="WNF2427" s="111"/>
      <c r="WNG2427" s="111"/>
      <c r="WNH2427" s="111"/>
      <c r="WNI2427" s="111"/>
      <c r="WNJ2427" s="111"/>
      <c r="WNK2427" s="111"/>
      <c r="WNL2427" s="111"/>
      <c r="WNM2427" s="111"/>
      <c r="WNN2427" s="111"/>
      <c r="WNO2427" s="111"/>
      <c r="WNP2427" s="111"/>
      <c r="WNQ2427" s="111"/>
      <c r="WNR2427" s="111"/>
      <c r="WNS2427" s="111"/>
      <c r="WNT2427" s="111"/>
      <c r="WNU2427" s="111"/>
      <c r="WNV2427" s="111"/>
      <c r="WNW2427" s="111"/>
      <c r="WNX2427" s="111"/>
      <c r="WNY2427" s="111"/>
      <c r="WNZ2427" s="111"/>
      <c r="WOA2427" s="111"/>
      <c r="WOB2427" s="111"/>
      <c r="WOC2427" s="111"/>
      <c r="WOD2427" s="111"/>
      <c r="WOE2427" s="111"/>
      <c r="WOF2427" s="111"/>
      <c r="WOG2427" s="111"/>
      <c r="WOH2427" s="111"/>
      <c r="WOI2427" s="111"/>
      <c r="WOJ2427" s="111"/>
      <c r="WOK2427" s="111"/>
      <c r="WOL2427" s="111"/>
      <c r="WOM2427" s="111"/>
      <c r="WON2427" s="111"/>
      <c r="WOO2427" s="111"/>
      <c r="WOP2427" s="111"/>
      <c r="WOQ2427" s="111"/>
      <c r="WOR2427" s="111"/>
      <c r="WOS2427" s="111"/>
      <c r="WOT2427" s="111"/>
      <c r="WOU2427" s="111"/>
      <c r="WOV2427" s="111"/>
      <c r="WOW2427" s="111"/>
      <c r="WOX2427" s="111"/>
      <c r="WOY2427" s="111"/>
      <c r="WOZ2427" s="111"/>
      <c r="WPA2427" s="111"/>
      <c r="WPB2427" s="111"/>
      <c r="WPC2427" s="111"/>
      <c r="WPD2427" s="111"/>
      <c r="WPE2427" s="111"/>
      <c r="WPF2427" s="111"/>
      <c r="WPG2427" s="111"/>
      <c r="WPH2427" s="111"/>
      <c r="WPI2427" s="111"/>
      <c r="WPJ2427" s="111"/>
      <c r="WPK2427" s="111"/>
      <c r="WPL2427" s="111"/>
      <c r="WPM2427" s="111"/>
      <c r="WPN2427" s="111"/>
      <c r="WPO2427" s="111"/>
      <c r="WPP2427" s="111"/>
      <c r="WPQ2427" s="111"/>
      <c r="WPR2427" s="111"/>
      <c r="WPS2427" s="111"/>
      <c r="WPT2427" s="111"/>
      <c r="WPU2427" s="111"/>
      <c r="WPV2427" s="111"/>
      <c r="WPW2427" s="111"/>
      <c r="WPX2427" s="111"/>
      <c r="WPY2427" s="111"/>
      <c r="WPZ2427" s="111"/>
      <c r="WQA2427" s="111"/>
      <c r="WQB2427" s="111"/>
      <c r="WQC2427" s="111"/>
      <c r="WQD2427" s="111"/>
      <c r="WQE2427" s="111"/>
      <c r="WQF2427" s="111"/>
      <c r="WQG2427" s="111"/>
      <c r="WQH2427" s="111"/>
      <c r="WQI2427" s="111"/>
      <c r="WQJ2427" s="111"/>
      <c r="WQK2427" s="111"/>
      <c r="WQL2427" s="111"/>
      <c r="WQM2427" s="111"/>
      <c r="WQN2427" s="111"/>
      <c r="WQO2427" s="111"/>
      <c r="WQP2427" s="111"/>
      <c r="WQQ2427" s="111"/>
      <c r="WQR2427" s="111"/>
      <c r="WQS2427" s="111"/>
      <c r="WQT2427" s="111"/>
      <c r="WQU2427" s="111"/>
      <c r="WQV2427" s="111"/>
      <c r="WQW2427" s="111"/>
      <c r="WQX2427" s="111"/>
      <c r="WQY2427" s="111"/>
      <c r="WQZ2427" s="111"/>
      <c r="WRA2427" s="111"/>
      <c r="WRB2427" s="111"/>
      <c r="WRC2427" s="111"/>
      <c r="WRD2427" s="111"/>
      <c r="WRE2427" s="111"/>
      <c r="WRF2427" s="111"/>
      <c r="WRG2427" s="111"/>
      <c r="WRH2427" s="111"/>
      <c r="WRI2427" s="111"/>
      <c r="WRJ2427" s="111"/>
      <c r="WRK2427" s="111"/>
      <c r="WRL2427" s="111"/>
      <c r="WRM2427" s="111"/>
      <c r="WRN2427" s="111"/>
      <c r="WRO2427" s="111"/>
      <c r="WRP2427" s="111"/>
      <c r="WRQ2427" s="111"/>
      <c r="WRR2427" s="111"/>
      <c r="WRS2427" s="111"/>
      <c r="WRT2427" s="111"/>
      <c r="WRU2427" s="111"/>
      <c r="WRV2427" s="111"/>
      <c r="WRW2427" s="111"/>
      <c r="WRX2427" s="111"/>
      <c r="WRY2427" s="111"/>
      <c r="WRZ2427" s="111"/>
      <c r="WSA2427" s="111"/>
      <c r="WSB2427" s="111"/>
      <c r="WSC2427" s="111"/>
      <c r="WSD2427" s="111"/>
      <c r="WSE2427" s="111"/>
      <c r="WSF2427" s="111"/>
      <c r="WSG2427" s="111"/>
      <c r="WSH2427" s="111"/>
      <c r="WSI2427" s="111"/>
      <c r="WSJ2427" s="111"/>
      <c r="WSK2427" s="111"/>
      <c r="WSL2427" s="111"/>
      <c r="WSM2427" s="111"/>
      <c r="WSN2427" s="111"/>
      <c r="WSO2427" s="111"/>
      <c r="WSP2427" s="111"/>
      <c r="WSQ2427" s="111"/>
      <c r="WSR2427" s="111"/>
      <c r="WSS2427" s="111"/>
      <c r="WST2427" s="111"/>
      <c r="WSU2427" s="111"/>
      <c r="WSV2427" s="111"/>
      <c r="WSW2427" s="111"/>
      <c r="WSX2427" s="111"/>
      <c r="WSY2427" s="111"/>
      <c r="WSZ2427" s="111"/>
      <c r="WTA2427" s="111"/>
      <c r="WTB2427" s="111"/>
      <c r="WTC2427" s="111"/>
      <c r="WTD2427" s="111"/>
      <c r="WTE2427" s="111"/>
      <c r="WTF2427" s="111"/>
      <c r="WTG2427" s="111"/>
      <c r="WTH2427" s="111"/>
      <c r="WTI2427" s="111"/>
      <c r="WTJ2427" s="111"/>
      <c r="WTK2427" s="111"/>
      <c r="WTL2427" s="111"/>
      <c r="WTM2427" s="111"/>
      <c r="WTN2427" s="111"/>
      <c r="WTO2427" s="111"/>
      <c r="WTP2427" s="111"/>
      <c r="WTQ2427" s="111"/>
      <c r="WTR2427" s="111"/>
      <c r="WTS2427" s="111"/>
      <c r="WTT2427" s="111"/>
      <c r="WTU2427" s="111"/>
      <c r="WTV2427" s="111"/>
      <c r="WTW2427" s="111"/>
      <c r="WTX2427" s="111"/>
      <c r="WTY2427" s="111"/>
      <c r="WTZ2427" s="111"/>
      <c r="WUA2427" s="111"/>
      <c r="WUB2427" s="111"/>
      <c r="WUC2427" s="111"/>
      <c r="WUD2427" s="111"/>
      <c r="WUE2427" s="111"/>
      <c r="WUF2427" s="111"/>
      <c r="WUG2427" s="111"/>
      <c r="WUH2427" s="111"/>
      <c r="WUI2427" s="111"/>
      <c r="WUJ2427" s="111"/>
      <c r="WUK2427" s="111"/>
      <c r="WUL2427" s="111"/>
      <c r="WUM2427" s="111"/>
      <c r="WUN2427" s="111"/>
      <c r="WUO2427" s="111"/>
      <c r="WUP2427" s="111"/>
      <c r="WUQ2427" s="111"/>
      <c r="WUR2427" s="111"/>
      <c r="WUS2427" s="111"/>
      <c r="WUT2427" s="111"/>
      <c r="WUU2427" s="111"/>
      <c r="WUV2427" s="111"/>
      <c r="WUW2427" s="111"/>
      <c r="WUX2427" s="111"/>
      <c r="WUY2427" s="111"/>
      <c r="WUZ2427" s="111"/>
      <c r="WVA2427" s="111"/>
      <c r="WVB2427" s="111"/>
      <c r="WVC2427" s="111"/>
      <c r="WVD2427" s="111"/>
      <c r="WVE2427" s="111"/>
      <c r="WVF2427" s="111"/>
      <c r="WVG2427" s="111"/>
      <c r="WVH2427" s="111"/>
      <c r="WVI2427" s="111"/>
      <c r="WVJ2427" s="111"/>
      <c r="WVK2427" s="111"/>
      <c r="WVL2427" s="111"/>
      <c r="WVM2427" s="111"/>
      <c r="WVN2427" s="111"/>
      <c r="WVO2427" s="111"/>
      <c r="WVP2427" s="111"/>
      <c r="WVQ2427" s="111"/>
      <c r="WVR2427" s="111"/>
      <c r="WVS2427" s="111"/>
      <c r="WVT2427" s="111"/>
      <c r="WVU2427" s="111"/>
      <c r="WVV2427" s="111"/>
      <c r="WVW2427" s="111"/>
      <c r="WVX2427" s="111"/>
      <c r="WVY2427" s="111"/>
      <c r="WVZ2427" s="111"/>
      <c r="WWA2427" s="111"/>
      <c r="WWB2427" s="111"/>
      <c r="WWC2427" s="111"/>
      <c r="WWD2427" s="111"/>
      <c r="WWE2427" s="111"/>
      <c r="WWF2427" s="111"/>
      <c r="WWG2427" s="111"/>
      <c r="WWH2427" s="111"/>
      <c r="WWI2427" s="111"/>
      <c r="WWJ2427" s="111"/>
      <c r="WWK2427" s="111"/>
      <c r="WWL2427" s="111"/>
      <c r="WWM2427" s="111"/>
      <c r="WWN2427" s="111"/>
      <c r="WWO2427" s="111"/>
      <c r="WWP2427" s="111"/>
      <c r="WWQ2427" s="111"/>
      <c r="WWR2427" s="111"/>
      <c r="WWS2427" s="111"/>
      <c r="WWT2427" s="111"/>
      <c r="WWU2427" s="111"/>
      <c r="WWV2427" s="111"/>
      <c r="WWW2427" s="111"/>
      <c r="WWX2427" s="111"/>
      <c r="WWY2427" s="111"/>
      <c r="WWZ2427" s="111"/>
      <c r="WXA2427" s="111"/>
      <c r="WXB2427" s="111"/>
      <c r="WXC2427" s="111"/>
      <c r="WXD2427" s="111"/>
      <c r="WXE2427" s="111"/>
      <c r="WXF2427" s="111"/>
      <c r="WXG2427" s="111"/>
      <c r="WXH2427" s="111"/>
      <c r="WXI2427" s="111"/>
      <c r="WXJ2427" s="111"/>
      <c r="WXK2427" s="111"/>
      <c r="WXL2427" s="111"/>
      <c r="WXM2427" s="111"/>
      <c r="WXN2427" s="111"/>
      <c r="WXO2427" s="111"/>
      <c r="WXP2427" s="111"/>
      <c r="WXQ2427" s="111"/>
      <c r="WXR2427" s="111"/>
      <c r="WXS2427" s="111"/>
      <c r="WXT2427" s="111"/>
      <c r="WXU2427" s="111"/>
      <c r="WXV2427" s="111"/>
      <c r="WXW2427" s="111"/>
      <c r="WXX2427" s="111"/>
      <c r="WXY2427" s="111"/>
      <c r="WXZ2427" s="111"/>
      <c r="WYA2427" s="111"/>
      <c r="WYB2427" s="111"/>
      <c r="WYC2427" s="111"/>
      <c r="WYD2427" s="111"/>
      <c r="WYE2427" s="111"/>
      <c r="WYF2427" s="111"/>
      <c r="WYG2427" s="111"/>
      <c r="WYH2427" s="111"/>
      <c r="WYI2427" s="111"/>
      <c r="WYJ2427" s="111"/>
      <c r="WYK2427" s="111"/>
      <c r="WYL2427" s="111"/>
      <c r="WYM2427" s="111"/>
      <c r="WYN2427" s="111"/>
      <c r="WYO2427" s="111"/>
      <c r="WYP2427" s="111"/>
      <c r="WYQ2427" s="111"/>
      <c r="WYR2427" s="111"/>
      <c r="WYS2427" s="111"/>
      <c r="WYT2427" s="111"/>
      <c r="WYU2427" s="111"/>
      <c r="WYV2427" s="111"/>
      <c r="WYW2427" s="111"/>
      <c r="WYX2427" s="111"/>
      <c r="WYY2427" s="111"/>
      <c r="WYZ2427" s="111"/>
      <c r="WZA2427" s="111"/>
      <c r="WZB2427" s="111"/>
      <c r="WZC2427" s="111"/>
      <c r="WZD2427" s="111"/>
      <c r="WZE2427" s="111"/>
      <c r="WZF2427" s="111"/>
      <c r="WZG2427" s="111"/>
      <c r="WZH2427" s="111"/>
      <c r="WZI2427" s="111"/>
      <c r="WZJ2427" s="111"/>
      <c r="WZK2427" s="111"/>
      <c r="WZL2427" s="111"/>
      <c r="WZM2427" s="111"/>
      <c r="WZN2427" s="111"/>
      <c r="WZO2427" s="111"/>
      <c r="WZP2427" s="111"/>
      <c r="WZQ2427" s="111"/>
      <c r="WZR2427" s="111"/>
      <c r="WZS2427" s="111"/>
      <c r="WZT2427" s="111"/>
      <c r="WZU2427" s="111"/>
      <c r="WZV2427" s="111"/>
      <c r="WZW2427" s="111"/>
      <c r="WZX2427" s="111"/>
      <c r="WZY2427" s="111"/>
      <c r="WZZ2427" s="111"/>
      <c r="XAA2427" s="111"/>
      <c r="XAB2427" s="111"/>
      <c r="XAC2427" s="111"/>
      <c r="XAD2427" s="111"/>
      <c r="XAE2427" s="111"/>
      <c r="XAF2427" s="111"/>
      <c r="XAG2427" s="111"/>
      <c r="XAH2427" s="111"/>
      <c r="XAI2427" s="111"/>
      <c r="XAJ2427" s="111"/>
      <c r="XAK2427" s="111"/>
      <c r="XAL2427" s="111"/>
      <c r="XAM2427" s="111"/>
      <c r="XAN2427" s="111"/>
      <c r="XAO2427" s="111"/>
      <c r="XAP2427" s="111"/>
      <c r="XAQ2427" s="111"/>
      <c r="XAR2427" s="111"/>
      <c r="XAS2427" s="111"/>
      <c r="XAT2427" s="111"/>
      <c r="XAU2427" s="111"/>
      <c r="XAV2427" s="111"/>
      <c r="XAW2427" s="111"/>
      <c r="XAX2427" s="111"/>
      <c r="XAY2427" s="111"/>
      <c r="XAZ2427" s="111"/>
      <c r="XBA2427" s="111"/>
      <c r="XBB2427" s="111"/>
      <c r="XBC2427" s="111"/>
      <c r="XBD2427" s="111"/>
      <c r="XBE2427" s="111"/>
      <c r="XBF2427" s="111"/>
      <c r="XBG2427" s="111"/>
      <c r="XBH2427" s="111"/>
      <c r="XBI2427" s="111"/>
      <c r="XBJ2427" s="111"/>
      <c r="XBK2427" s="111"/>
      <c r="XBL2427" s="111"/>
      <c r="XBM2427" s="111"/>
      <c r="XBN2427" s="111"/>
      <c r="XBO2427" s="111"/>
      <c r="XBP2427" s="111"/>
      <c r="XBQ2427" s="111"/>
      <c r="XBR2427" s="111"/>
      <c r="XBS2427" s="111"/>
      <c r="XBT2427" s="111"/>
      <c r="XBU2427" s="111"/>
      <c r="XBV2427" s="111"/>
      <c r="XBW2427" s="111"/>
      <c r="XBX2427" s="111"/>
      <c r="XBY2427" s="111"/>
      <c r="XBZ2427" s="111"/>
      <c r="XCA2427" s="111"/>
      <c r="XCB2427" s="111"/>
      <c r="XCC2427" s="111"/>
      <c r="XCD2427" s="111"/>
      <c r="XCE2427" s="111"/>
      <c r="XCF2427" s="111"/>
      <c r="XCG2427" s="111"/>
      <c r="XCH2427" s="111"/>
      <c r="XCI2427" s="111"/>
      <c r="XCJ2427" s="111"/>
      <c r="XCK2427" s="111"/>
      <c r="XCL2427" s="111"/>
      <c r="XCM2427" s="111"/>
      <c r="XCN2427" s="111"/>
      <c r="XCO2427" s="111"/>
      <c r="XCP2427" s="111"/>
      <c r="XCQ2427" s="111"/>
      <c r="XCR2427" s="111"/>
      <c r="XCS2427" s="111"/>
      <c r="XCT2427" s="111"/>
      <c r="XCU2427" s="111"/>
      <c r="XCV2427" s="111"/>
      <c r="XCW2427" s="111"/>
      <c r="XCX2427" s="111"/>
      <c r="XCY2427" s="111"/>
      <c r="XCZ2427" s="111"/>
      <c r="XDA2427" s="111"/>
      <c r="XDB2427" s="111"/>
      <c r="XDC2427" s="111"/>
      <c r="XDD2427" s="111"/>
      <c r="XDE2427" s="111"/>
      <c r="XDF2427" s="111"/>
      <c r="XDG2427" s="111"/>
      <c r="XDH2427" s="111"/>
      <c r="XDI2427" s="111"/>
      <c r="XDJ2427" s="111"/>
      <c r="XDK2427" s="111"/>
      <c r="XDL2427" s="111"/>
      <c r="XDM2427" s="111"/>
      <c r="XDN2427" s="111"/>
      <c r="XDO2427" s="111"/>
      <c r="XDP2427" s="111"/>
      <c r="XDQ2427" s="111"/>
      <c r="XDR2427" s="111"/>
      <c r="XDS2427" s="111"/>
      <c r="XDT2427" s="111"/>
      <c r="XDU2427" s="111"/>
      <c r="XDV2427" s="111"/>
      <c r="XDW2427" s="111"/>
      <c r="XDX2427" s="111"/>
      <c r="XDY2427" s="111"/>
      <c r="XDZ2427" s="111"/>
      <c r="XEA2427" s="111"/>
      <c r="XEB2427" s="111"/>
      <c r="XEC2427" s="111"/>
      <c r="XED2427" s="111"/>
      <c r="XEE2427" s="111"/>
      <c r="XEF2427" s="111"/>
      <c r="XEG2427" s="111"/>
      <c r="XEH2427" s="111"/>
      <c r="XEI2427" s="111"/>
      <c r="XEJ2427" s="111"/>
      <c r="XEK2427" s="111"/>
      <c r="XEL2427" s="111"/>
      <c r="XEM2427" s="111"/>
      <c r="XEN2427" s="111"/>
      <c r="XEO2427" s="111"/>
      <c r="XEP2427" s="111"/>
      <c r="XEQ2427" s="111"/>
      <c r="XER2427" s="111"/>
      <c r="XES2427" s="111"/>
      <c r="XET2427" s="111"/>
      <c r="XEU2427" s="111"/>
      <c r="XEV2427" s="111"/>
      <c r="XEW2427" s="111"/>
      <c r="XEX2427" s="111"/>
      <c r="XEY2427" s="111"/>
      <c r="XEZ2427" s="111"/>
      <c r="XFA2427" s="111"/>
      <c r="XFB2427" s="111"/>
    </row>
    <row r="2428" spans="1:16382" ht="12.75" customHeight="1">
      <c r="A2428" s="57">
        <v>610000</v>
      </c>
      <c r="B2428" s="58" t="s">
        <v>1052</v>
      </c>
      <c r="C2428" s="57">
        <v>61000</v>
      </c>
      <c r="D2428" s="57">
        <v>640000</v>
      </c>
      <c r="E2428" s="57"/>
      <c r="F2428" s="57">
        <v>600000</v>
      </c>
      <c r="G2428" s="58"/>
      <c r="H2428" s="38" t="s">
        <v>6931</v>
      </c>
      <c r="I2428" s="93" t="str">
        <f t="shared" si="77"/>
        <v>End</v>
      </c>
      <c r="K2428" s="103"/>
      <c r="Q2428" s="93" t="str">
        <f t="shared" si="75"/>
        <v>610000</v>
      </c>
      <c r="R2428" s="111"/>
      <c r="S2428" s="111"/>
      <c r="T2428" s="111"/>
      <c r="U2428" s="111"/>
      <c r="V2428" s="111"/>
      <c r="W2428" s="111"/>
      <c r="X2428" s="111"/>
      <c r="Y2428" s="111"/>
      <c r="Z2428" s="111"/>
      <c r="AA2428" s="111"/>
      <c r="AB2428" s="111"/>
      <c r="AC2428" s="111"/>
      <c r="AD2428" s="111"/>
      <c r="AE2428" s="111"/>
      <c r="AF2428" s="111"/>
      <c r="AG2428" s="111"/>
      <c r="AH2428" s="111"/>
      <c r="AI2428" s="111"/>
      <c r="AJ2428" s="111"/>
      <c r="AK2428" s="111"/>
      <c r="AL2428" s="111"/>
      <c r="AM2428" s="111"/>
      <c r="AN2428" s="111"/>
      <c r="AO2428" s="111"/>
      <c r="AP2428" s="111"/>
      <c r="AQ2428" s="111"/>
      <c r="AR2428" s="111"/>
      <c r="AS2428" s="111"/>
      <c r="AT2428" s="111"/>
      <c r="AU2428" s="111"/>
      <c r="AV2428" s="111"/>
      <c r="AW2428" s="111"/>
      <c r="AX2428" s="111"/>
      <c r="AY2428" s="111"/>
      <c r="AZ2428" s="111"/>
      <c r="BA2428" s="111"/>
      <c r="BB2428" s="111"/>
      <c r="BC2428" s="111"/>
      <c r="BD2428" s="111"/>
      <c r="BE2428" s="111"/>
      <c r="BF2428" s="111"/>
      <c r="BG2428" s="111"/>
      <c r="BH2428" s="111"/>
      <c r="BI2428" s="111"/>
      <c r="BJ2428" s="111"/>
      <c r="BK2428" s="111"/>
      <c r="BL2428" s="111"/>
      <c r="BM2428" s="111"/>
      <c r="BN2428" s="111"/>
      <c r="BO2428" s="111"/>
      <c r="BP2428" s="111"/>
      <c r="BQ2428" s="111"/>
      <c r="BR2428" s="111"/>
      <c r="BS2428" s="111"/>
      <c r="BT2428" s="111"/>
      <c r="BU2428" s="111"/>
      <c r="BV2428" s="111"/>
      <c r="BW2428" s="111"/>
      <c r="BX2428" s="111"/>
      <c r="BY2428" s="111"/>
      <c r="BZ2428" s="111"/>
      <c r="CA2428" s="111"/>
      <c r="CB2428" s="111"/>
      <c r="CC2428" s="111"/>
      <c r="CD2428" s="111"/>
      <c r="CE2428" s="111"/>
      <c r="CF2428" s="111"/>
      <c r="CG2428" s="111"/>
      <c r="CH2428" s="111"/>
      <c r="CI2428" s="111"/>
      <c r="CJ2428" s="111"/>
      <c r="CK2428" s="111"/>
      <c r="CL2428" s="111"/>
      <c r="CM2428" s="111"/>
      <c r="CN2428" s="111"/>
      <c r="CO2428" s="111"/>
      <c r="CP2428" s="111"/>
      <c r="CQ2428" s="111"/>
      <c r="CR2428" s="111"/>
      <c r="CS2428" s="111"/>
      <c r="CT2428" s="111"/>
      <c r="CU2428" s="111"/>
      <c r="CV2428" s="111"/>
      <c r="CW2428" s="111"/>
      <c r="CX2428" s="111"/>
      <c r="CY2428" s="111"/>
      <c r="CZ2428" s="111"/>
      <c r="DA2428" s="111"/>
      <c r="DB2428" s="111"/>
      <c r="DC2428" s="111"/>
      <c r="DD2428" s="111"/>
      <c r="DE2428" s="111"/>
      <c r="DF2428" s="111"/>
      <c r="DG2428" s="111"/>
      <c r="DH2428" s="111"/>
      <c r="DI2428" s="111"/>
      <c r="DJ2428" s="111"/>
      <c r="DK2428" s="111"/>
      <c r="DL2428" s="111"/>
      <c r="DM2428" s="111"/>
      <c r="DN2428" s="111"/>
      <c r="DO2428" s="111"/>
      <c r="DP2428" s="111"/>
      <c r="DQ2428" s="111"/>
      <c r="DR2428" s="111"/>
      <c r="DS2428" s="111"/>
      <c r="DT2428" s="111"/>
      <c r="DU2428" s="111"/>
      <c r="DV2428" s="111"/>
      <c r="DW2428" s="111"/>
      <c r="DX2428" s="111"/>
      <c r="DY2428" s="111"/>
      <c r="DZ2428" s="111"/>
      <c r="EA2428" s="111"/>
      <c r="EB2428" s="111"/>
      <c r="EC2428" s="111"/>
      <c r="ED2428" s="111"/>
      <c r="EE2428" s="111"/>
      <c r="EF2428" s="111"/>
      <c r="EG2428" s="111"/>
      <c r="EH2428" s="111"/>
      <c r="EI2428" s="111"/>
      <c r="EJ2428" s="111"/>
      <c r="EK2428" s="111"/>
      <c r="EL2428" s="111"/>
      <c r="EM2428" s="111"/>
      <c r="EN2428" s="111"/>
      <c r="EO2428" s="111"/>
      <c r="EP2428" s="111"/>
      <c r="EQ2428" s="111"/>
      <c r="ER2428" s="111"/>
      <c r="ES2428" s="111"/>
      <c r="ET2428" s="111"/>
      <c r="EU2428" s="111"/>
      <c r="EV2428" s="111"/>
      <c r="EW2428" s="111"/>
      <c r="EX2428" s="111"/>
      <c r="EY2428" s="111"/>
      <c r="EZ2428" s="111"/>
      <c r="FA2428" s="111"/>
      <c r="FB2428" s="111"/>
      <c r="FC2428" s="111"/>
      <c r="FD2428" s="111"/>
      <c r="FE2428" s="111"/>
      <c r="FF2428" s="111"/>
      <c r="FG2428" s="111"/>
      <c r="FH2428" s="111"/>
      <c r="FI2428" s="111"/>
      <c r="FJ2428" s="111"/>
      <c r="FK2428" s="111"/>
      <c r="FL2428" s="111"/>
      <c r="FM2428" s="111"/>
      <c r="FN2428" s="111"/>
      <c r="FO2428" s="111"/>
      <c r="FP2428" s="111"/>
      <c r="FQ2428" s="111"/>
      <c r="FR2428" s="111"/>
      <c r="FS2428" s="111"/>
      <c r="FT2428" s="111"/>
      <c r="FU2428" s="111"/>
      <c r="FV2428" s="111"/>
      <c r="FW2428" s="111"/>
      <c r="FX2428" s="111"/>
      <c r="FY2428" s="111"/>
      <c r="FZ2428" s="111"/>
      <c r="GA2428" s="111"/>
      <c r="GB2428" s="111"/>
      <c r="GC2428" s="111"/>
      <c r="GD2428" s="111"/>
      <c r="GE2428" s="111"/>
      <c r="GF2428" s="111"/>
      <c r="GG2428" s="111"/>
      <c r="GH2428" s="111"/>
      <c r="GI2428" s="111"/>
      <c r="GJ2428" s="111"/>
      <c r="GK2428" s="111"/>
      <c r="GL2428" s="111"/>
      <c r="GM2428" s="111"/>
      <c r="GN2428" s="111"/>
      <c r="GO2428" s="111"/>
      <c r="GP2428" s="111"/>
      <c r="GQ2428" s="111"/>
      <c r="GR2428" s="111"/>
      <c r="GS2428" s="111"/>
      <c r="GT2428" s="111"/>
      <c r="GU2428" s="111"/>
      <c r="GV2428" s="111"/>
      <c r="GW2428" s="111"/>
      <c r="GX2428" s="111"/>
      <c r="GY2428" s="111"/>
      <c r="GZ2428" s="111"/>
      <c r="HA2428" s="111"/>
      <c r="HB2428" s="111"/>
      <c r="HC2428" s="111"/>
      <c r="HD2428" s="111"/>
      <c r="HE2428" s="111"/>
      <c r="HF2428" s="111"/>
      <c r="HG2428" s="111"/>
      <c r="HH2428" s="111"/>
      <c r="HI2428" s="111"/>
      <c r="HJ2428" s="111"/>
      <c r="HK2428" s="111"/>
      <c r="HL2428" s="111"/>
      <c r="HM2428" s="111"/>
      <c r="HN2428" s="111"/>
      <c r="HO2428" s="111"/>
      <c r="HP2428" s="111"/>
      <c r="HQ2428" s="111"/>
      <c r="HR2428" s="111"/>
      <c r="HS2428" s="111"/>
      <c r="HT2428" s="111"/>
      <c r="HU2428" s="111"/>
      <c r="HV2428" s="111"/>
      <c r="HW2428" s="111"/>
      <c r="HX2428" s="111"/>
      <c r="HY2428" s="111"/>
      <c r="HZ2428" s="111"/>
      <c r="IA2428" s="111"/>
      <c r="IB2428" s="111"/>
      <c r="IC2428" s="111"/>
      <c r="ID2428" s="111"/>
      <c r="IE2428" s="111"/>
      <c r="IF2428" s="111"/>
      <c r="IG2428" s="111"/>
      <c r="IH2428" s="111"/>
      <c r="II2428" s="111"/>
      <c r="IJ2428" s="111"/>
      <c r="IK2428" s="111"/>
      <c r="IL2428" s="111"/>
      <c r="IM2428" s="111"/>
      <c r="IN2428" s="111"/>
      <c r="IO2428" s="111"/>
      <c r="IP2428" s="111"/>
      <c r="IQ2428" s="111"/>
      <c r="IR2428" s="111"/>
      <c r="IS2428" s="111"/>
      <c r="IT2428" s="111"/>
      <c r="IU2428" s="111"/>
      <c r="IV2428" s="111"/>
      <c r="IW2428" s="111"/>
      <c r="IX2428" s="111"/>
      <c r="IY2428" s="111"/>
      <c r="IZ2428" s="111"/>
      <c r="JA2428" s="111"/>
      <c r="JB2428" s="111"/>
      <c r="JC2428" s="111"/>
      <c r="JD2428" s="111"/>
      <c r="JE2428" s="111"/>
      <c r="JF2428" s="111"/>
      <c r="JG2428" s="111"/>
      <c r="JH2428" s="111"/>
      <c r="JI2428" s="111"/>
      <c r="JJ2428" s="111"/>
      <c r="JK2428" s="111"/>
      <c r="JL2428" s="111"/>
      <c r="JM2428" s="111"/>
      <c r="JN2428" s="111"/>
      <c r="JO2428" s="111"/>
      <c r="JP2428" s="111"/>
      <c r="JQ2428" s="111"/>
      <c r="JR2428" s="111"/>
      <c r="JS2428" s="111"/>
      <c r="JT2428" s="111"/>
      <c r="JU2428" s="111"/>
      <c r="JV2428" s="111"/>
      <c r="JW2428" s="111"/>
      <c r="JX2428" s="111"/>
      <c r="JY2428" s="111"/>
      <c r="JZ2428" s="111"/>
      <c r="KA2428" s="111"/>
      <c r="KB2428" s="111"/>
      <c r="KC2428" s="111"/>
      <c r="KD2428" s="111"/>
      <c r="KE2428" s="111"/>
      <c r="KF2428" s="111"/>
      <c r="KG2428" s="111"/>
      <c r="KH2428" s="111"/>
      <c r="KI2428" s="111"/>
      <c r="KJ2428" s="111"/>
      <c r="KK2428" s="111"/>
      <c r="KL2428" s="111"/>
      <c r="KM2428" s="111"/>
      <c r="KN2428" s="111"/>
      <c r="KO2428" s="111"/>
      <c r="KP2428" s="111"/>
      <c r="KQ2428" s="111"/>
      <c r="KR2428" s="111"/>
      <c r="KS2428" s="111"/>
      <c r="KT2428" s="111"/>
      <c r="KU2428" s="111"/>
      <c r="KV2428" s="111"/>
      <c r="KW2428" s="111"/>
      <c r="KX2428" s="111"/>
      <c r="KY2428" s="111"/>
      <c r="KZ2428" s="111"/>
      <c r="LA2428" s="111"/>
      <c r="LB2428" s="111"/>
      <c r="LC2428" s="111"/>
      <c r="LD2428" s="111"/>
      <c r="LE2428" s="111"/>
      <c r="LF2428" s="111"/>
      <c r="LG2428" s="111"/>
      <c r="LH2428" s="111"/>
      <c r="LI2428" s="111"/>
      <c r="LJ2428" s="111"/>
      <c r="LK2428" s="111"/>
      <c r="LL2428" s="111"/>
      <c r="LM2428" s="111"/>
      <c r="LN2428" s="111"/>
      <c r="LO2428" s="111"/>
      <c r="LP2428" s="111"/>
      <c r="LQ2428" s="111"/>
      <c r="LR2428" s="111"/>
      <c r="LS2428" s="111"/>
      <c r="LT2428" s="111"/>
      <c r="LU2428" s="111"/>
      <c r="LV2428" s="111"/>
      <c r="LW2428" s="111"/>
      <c r="LX2428" s="111"/>
      <c r="LY2428" s="111"/>
      <c r="LZ2428" s="111"/>
      <c r="MA2428" s="111"/>
      <c r="MB2428" s="111"/>
      <c r="MC2428" s="111"/>
      <c r="MD2428" s="111"/>
      <c r="ME2428" s="111"/>
      <c r="MF2428" s="111"/>
      <c r="MG2428" s="111"/>
      <c r="MH2428" s="111"/>
      <c r="MI2428" s="111"/>
      <c r="MJ2428" s="111"/>
      <c r="MK2428" s="111"/>
      <c r="ML2428" s="111"/>
      <c r="MM2428" s="111"/>
      <c r="MN2428" s="111"/>
      <c r="MO2428" s="111"/>
      <c r="MP2428" s="111"/>
      <c r="MQ2428" s="111"/>
      <c r="MR2428" s="111"/>
      <c r="MS2428" s="111"/>
      <c r="MT2428" s="111"/>
      <c r="MU2428" s="111"/>
      <c r="MV2428" s="111"/>
      <c r="MW2428" s="111"/>
      <c r="MX2428" s="111"/>
      <c r="MY2428" s="111"/>
      <c r="MZ2428" s="111"/>
      <c r="NA2428" s="111"/>
      <c r="NB2428" s="111"/>
      <c r="NC2428" s="111"/>
      <c r="ND2428" s="111"/>
      <c r="NE2428" s="111"/>
      <c r="NF2428" s="111"/>
      <c r="NG2428" s="111"/>
      <c r="NH2428" s="111"/>
      <c r="NI2428" s="111"/>
      <c r="NJ2428" s="111"/>
      <c r="NK2428" s="111"/>
      <c r="NL2428" s="111"/>
      <c r="NM2428" s="111"/>
      <c r="NN2428" s="111"/>
      <c r="NO2428" s="111"/>
      <c r="NP2428" s="111"/>
      <c r="NQ2428" s="111"/>
      <c r="NR2428" s="111"/>
      <c r="NS2428" s="111"/>
      <c r="NT2428" s="111"/>
      <c r="NU2428" s="111"/>
      <c r="NV2428" s="111"/>
      <c r="NW2428" s="111"/>
      <c r="NX2428" s="111"/>
      <c r="NY2428" s="111"/>
      <c r="NZ2428" s="111"/>
      <c r="OA2428" s="111"/>
      <c r="OB2428" s="111"/>
      <c r="OC2428" s="111"/>
      <c r="OD2428" s="111"/>
      <c r="OE2428" s="111"/>
      <c r="OF2428" s="111"/>
      <c r="OG2428" s="111"/>
      <c r="OH2428" s="111"/>
      <c r="OI2428" s="111"/>
      <c r="OJ2428" s="111"/>
      <c r="OK2428" s="111"/>
      <c r="OL2428" s="111"/>
      <c r="OM2428" s="111"/>
      <c r="ON2428" s="111"/>
      <c r="OO2428" s="111"/>
      <c r="OP2428" s="111"/>
      <c r="OQ2428" s="111"/>
      <c r="OR2428" s="111"/>
      <c r="OS2428" s="111"/>
      <c r="OT2428" s="111"/>
      <c r="OU2428" s="111"/>
      <c r="OV2428" s="111"/>
      <c r="OW2428" s="111"/>
      <c r="OX2428" s="111"/>
      <c r="OY2428" s="111"/>
      <c r="OZ2428" s="111"/>
      <c r="PA2428" s="111"/>
      <c r="PB2428" s="111"/>
      <c r="PC2428" s="111"/>
      <c r="PD2428" s="111"/>
      <c r="PE2428" s="111"/>
      <c r="PF2428" s="111"/>
      <c r="PG2428" s="111"/>
      <c r="PH2428" s="111"/>
      <c r="PI2428" s="111"/>
      <c r="PJ2428" s="111"/>
      <c r="PK2428" s="111"/>
      <c r="PL2428" s="111"/>
      <c r="PM2428" s="111"/>
      <c r="PN2428" s="111"/>
      <c r="PO2428" s="111"/>
      <c r="PP2428" s="111"/>
      <c r="PQ2428" s="111"/>
      <c r="PR2428" s="111"/>
      <c r="PS2428" s="111"/>
      <c r="PT2428" s="111"/>
      <c r="PU2428" s="111"/>
      <c r="PV2428" s="111"/>
      <c r="PW2428" s="111"/>
      <c r="PX2428" s="111"/>
      <c r="PY2428" s="111"/>
      <c r="PZ2428" s="111"/>
      <c r="QA2428" s="111"/>
      <c r="QB2428" s="111"/>
      <c r="QC2428" s="111"/>
      <c r="QD2428" s="111"/>
      <c r="QE2428" s="111"/>
      <c r="QF2428" s="111"/>
      <c r="QG2428" s="111"/>
      <c r="QH2428" s="111"/>
      <c r="QI2428" s="111"/>
      <c r="QJ2428" s="111"/>
      <c r="QK2428" s="111"/>
      <c r="QL2428" s="111"/>
      <c r="QM2428" s="111"/>
      <c r="QN2428" s="111"/>
      <c r="QO2428" s="111"/>
      <c r="QP2428" s="111"/>
      <c r="QQ2428" s="111"/>
      <c r="QR2428" s="111"/>
      <c r="QS2428" s="111"/>
      <c r="QT2428" s="111"/>
      <c r="QU2428" s="111"/>
      <c r="QV2428" s="111"/>
      <c r="QW2428" s="111"/>
      <c r="QX2428" s="111"/>
      <c r="QY2428" s="111"/>
      <c r="QZ2428" s="111"/>
      <c r="RA2428" s="111"/>
      <c r="RB2428" s="111"/>
      <c r="RC2428" s="111"/>
      <c r="RD2428" s="111"/>
      <c r="RE2428" s="111"/>
      <c r="RF2428" s="111"/>
      <c r="RG2428" s="111"/>
      <c r="RH2428" s="111"/>
      <c r="RI2428" s="111"/>
      <c r="RJ2428" s="111"/>
      <c r="RK2428" s="111"/>
      <c r="RL2428" s="111"/>
      <c r="RM2428" s="111"/>
      <c r="RN2428" s="111"/>
      <c r="RO2428" s="111"/>
      <c r="RP2428" s="111"/>
      <c r="RQ2428" s="111"/>
      <c r="RR2428" s="111"/>
      <c r="RS2428" s="111"/>
      <c r="RT2428" s="111"/>
      <c r="RU2428" s="111"/>
      <c r="RV2428" s="111"/>
      <c r="RW2428" s="111"/>
      <c r="RX2428" s="111"/>
      <c r="RY2428" s="111"/>
      <c r="RZ2428" s="111"/>
      <c r="SA2428" s="111"/>
      <c r="SB2428" s="111"/>
      <c r="SC2428" s="111"/>
      <c r="SD2428" s="111"/>
      <c r="SE2428" s="111"/>
      <c r="SF2428" s="111"/>
      <c r="SG2428" s="111"/>
      <c r="SH2428" s="111"/>
      <c r="SI2428" s="111"/>
      <c r="SJ2428" s="111"/>
      <c r="SK2428" s="111"/>
      <c r="SL2428" s="111"/>
      <c r="SM2428" s="111"/>
      <c r="SN2428" s="111"/>
      <c r="SO2428" s="111"/>
      <c r="SP2428" s="111"/>
      <c r="SQ2428" s="111"/>
      <c r="SR2428" s="111"/>
      <c r="SS2428" s="111"/>
      <c r="ST2428" s="111"/>
      <c r="SU2428" s="111"/>
      <c r="SV2428" s="111"/>
      <c r="SW2428" s="111"/>
      <c r="SX2428" s="111"/>
      <c r="SY2428" s="111"/>
      <c r="SZ2428" s="111"/>
      <c r="TA2428" s="111"/>
      <c r="TB2428" s="111"/>
      <c r="TC2428" s="111"/>
      <c r="TD2428" s="111"/>
      <c r="TE2428" s="111"/>
      <c r="TF2428" s="111"/>
      <c r="TG2428" s="111"/>
      <c r="TH2428" s="111"/>
      <c r="TI2428" s="111"/>
      <c r="TJ2428" s="111"/>
      <c r="TK2428" s="111"/>
      <c r="TL2428" s="111"/>
      <c r="TM2428" s="111"/>
      <c r="TN2428" s="111"/>
      <c r="TO2428" s="111"/>
      <c r="TP2428" s="111"/>
      <c r="TQ2428" s="111"/>
      <c r="TR2428" s="111"/>
      <c r="TS2428" s="111"/>
      <c r="TT2428" s="111"/>
      <c r="TU2428" s="111"/>
      <c r="TV2428" s="111"/>
      <c r="TW2428" s="111"/>
      <c r="TX2428" s="111"/>
      <c r="TY2428" s="111"/>
      <c r="TZ2428" s="111"/>
      <c r="UA2428" s="111"/>
      <c r="UB2428" s="111"/>
      <c r="UC2428" s="111"/>
      <c r="UD2428" s="111"/>
      <c r="UE2428" s="111"/>
      <c r="UF2428" s="111"/>
      <c r="UG2428" s="111"/>
      <c r="UH2428" s="111"/>
      <c r="UI2428" s="111"/>
      <c r="UJ2428" s="111"/>
      <c r="UK2428" s="111"/>
      <c r="UL2428" s="111"/>
      <c r="UM2428" s="111"/>
      <c r="UN2428" s="111"/>
      <c r="UO2428" s="111"/>
      <c r="UP2428" s="111"/>
      <c r="UQ2428" s="111"/>
      <c r="UR2428" s="111"/>
      <c r="US2428" s="111"/>
      <c r="UT2428" s="111"/>
      <c r="UU2428" s="111"/>
      <c r="UV2428" s="111"/>
      <c r="UW2428" s="111"/>
      <c r="UX2428" s="111"/>
      <c r="UY2428" s="111"/>
      <c r="UZ2428" s="111"/>
      <c r="VA2428" s="111"/>
      <c r="VB2428" s="111"/>
      <c r="VC2428" s="111"/>
      <c r="VD2428" s="111"/>
      <c r="VE2428" s="111"/>
      <c r="VF2428" s="111"/>
      <c r="VG2428" s="111"/>
      <c r="VH2428" s="111"/>
      <c r="VI2428" s="111"/>
      <c r="VJ2428" s="111"/>
      <c r="VK2428" s="111"/>
      <c r="VL2428" s="111"/>
      <c r="VM2428" s="111"/>
      <c r="VN2428" s="111"/>
      <c r="VO2428" s="111"/>
      <c r="VP2428" s="111"/>
      <c r="VQ2428" s="111"/>
      <c r="VR2428" s="111"/>
      <c r="VS2428" s="111"/>
      <c r="VT2428" s="111"/>
      <c r="VU2428" s="111"/>
      <c r="VV2428" s="111"/>
      <c r="VW2428" s="111"/>
      <c r="VX2428" s="111"/>
      <c r="VY2428" s="111"/>
      <c r="VZ2428" s="111"/>
      <c r="WA2428" s="111"/>
      <c r="WB2428" s="111"/>
      <c r="WC2428" s="111"/>
      <c r="WD2428" s="111"/>
      <c r="WE2428" s="111"/>
      <c r="WF2428" s="111"/>
      <c r="WG2428" s="111"/>
      <c r="WH2428" s="111"/>
      <c r="WI2428" s="111"/>
      <c r="WJ2428" s="111"/>
      <c r="WK2428" s="111"/>
      <c r="WL2428" s="111"/>
      <c r="WM2428" s="111"/>
      <c r="WN2428" s="111"/>
      <c r="WO2428" s="111"/>
      <c r="WP2428" s="111"/>
      <c r="WQ2428" s="111"/>
      <c r="WR2428" s="111"/>
      <c r="WS2428" s="111"/>
      <c r="WT2428" s="111"/>
      <c r="WU2428" s="111"/>
      <c r="WV2428" s="111"/>
      <c r="WW2428" s="111"/>
      <c r="WX2428" s="111"/>
      <c r="WY2428" s="111"/>
      <c r="WZ2428" s="111"/>
      <c r="XA2428" s="111"/>
      <c r="XB2428" s="111"/>
      <c r="XC2428" s="111"/>
      <c r="XD2428" s="111"/>
      <c r="XE2428" s="111"/>
      <c r="XF2428" s="111"/>
      <c r="XG2428" s="111"/>
      <c r="XH2428" s="111"/>
      <c r="XI2428" s="111"/>
      <c r="XJ2428" s="111"/>
      <c r="XK2428" s="111"/>
      <c r="XL2428" s="111"/>
      <c r="XM2428" s="111"/>
      <c r="XN2428" s="111"/>
      <c r="XO2428" s="111"/>
      <c r="XP2428" s="111"/>
      <c r="XQ2428" s="111"/>
      <c r="XR2428" s="111"/>
      <c r="XS2428" s="111"/>
      <c r="XT2428" s="111"/>
      <c r="XU2428" s="111"/>
      <c r="XV2428" s="111"/>
      <c r="XW2428" s="111"/>
      <c r="XX2428" s="111"/>
      <c r="XY2428" s="111"/>
      <c r="XZ2428" s="111"/>
      <c r="YA2428" s="111"/>
      <c r="YB2428" s="111"/>
      <c r="YC2428" s="111"/>
      <c r="YD2428" s="111"/>
      <c r="YE2428" s="111"/>
      <c r="YF2428" s="111"/>
      <c r="YG2428" s="111"/>
      <c r="YH2428" s="111"/>
      <c r="YI2428" s="111"/>
      <c r="YJ2428" s="111"/>
      <c r="YK2428" s="111"/>
      <c r="YL2428" s="111"/>
      <c r="YM2428" s="111"/>
      <c r="YN2428" s="111"/>
      <c r="YO2428" s="111"/>
      <c r="YP2428" s="111"/>
      <c r="YQ2428" s="111"/>
      <c r="YR2428" s="111"/>
      <c r="YS2428" s="111"/>
      <c r="YT2428" s="111"/>
      <c r="YU2428" s="111"/>
      <c r="YV2428" s="111"/>
      <c r="YW2428" s="111"/>
      <c r="YX2428" s="111"/>
      <c r="YY2428" s="111"/>
      <c r="YZ2428" s="111"/>
      <c r="ZA2428" s="111"/>
      <c r="ZB2428" s="111"/>
      <c r="ZC2428" s="111"/>
      <c r="ZD2428" s="111"/>
      <c r="ZE2428" s="111"/>
      <c r="ZF2428" s="111"/>
      <c r="ZG2428" s="111"/>
      <c r="ZH2428" s="111"/>
      <c r="ZI2428" s="111"/>
      <c r="ZJ2428" s="111"/>
      <c r="ZK2428" s="111"/>
      <c r="ZL2428" s="111"/>
      <c r="ZM2428" s="111"/>
      <c r="ZN2428" s="111"/>
      <c r="ZO2428" s="111"/>
      <c r="ZP2428" s="111"/>
      <c r="ZQ2428" s="111"/>
      <c r="ZR2428" s="111"/>
      <c r="ZS2428" s="111"/>
      <c r="ZT2428" s="111"/>
      <c r="ZU2428" s="111"/>
      <c r="ZV2428" s="111"/>
      <c r="ZW2428" s="111"/>
      <c r="ZX2428" s="111"/>
      <c r="ZY2428" s="111"/>
      <c r="ZZ2428" s="111"/>
      <c r="AAA2428" s="111"/>
      <c r="AAB2428" s="111"/>
      <c r="AAC2428" s="111"/>
      <c r="AAD2428" s="111"/>
      <c r="AAE2428" s="111"/>
      <c r="AAF2428" s="111"/>
      <c r="AAG2428" s="111"/>
      <c r="AAH2428" s="111"/>
      <c r="AAI2428" s="111"/>
      <c r="AAJ2428" s="111"/>
      <c r="AAK2428" s="111"/>
      <c r="AAL2428" s="111"/>
      <c r="AAM2428" s="111"/>
      <c r="AAN2428" s="111"/>
      <c r="AAO2428" s="111"/>
      <c r="AAP2428" s="111"/>
      <c r="AAQ2428" s="111"/>
      <c r="AAR2428" s="111"/>
      <c r="AAS2428" s="111"/>
      <c r="AAT2428" s="111"/>
      <c r="AAU2428" s="111"/>
      <c r="AAV2428" s="111"/>
      <c r="AAW2428" s="111"/>
      <c r="AAX2428" s="111"/>
      <c r="AAY2428" s="111"/>
      <c r="AAZ2428" s="111"/>
      <c r="ABA2428" s="111"/>
      <c r="ABB2428" s="111"/>
      <c r="ABC2428" s="111"/>
      <c r="ABD2428" s="111"/>
      <c r="ABE2428" s="111"/>
      <c r="ABF2428" s="111"/>
      <c r="ABG2428" s="111"/>
      <c r="ABH2428" s="111"/>
      <c r="ABI2428" s="111"/>
      <c r="ABJ2428" s="111"/>
      <c r="ABK2428" s="111"/>
      <c r="ABL2428" s="111"/>
      <c r="ABM2428" s="111"/>
      <c r="ABN2428" s="111"/>
      <c r="ABO2428" s="111"/>
      <c r="ABP2428" s="111"/>
      <c r="ABQ2428" s="111"/>
      <c r="ABR2428" s="111"/>
      <c r="ABS2428" s="111"/>
      <c r="ABT2428" s="111"/>
      <c r="ABU2428" s="111"/>
      <c r="ABV2428" s="111"/>
      <c r="ABW2428" s="111"/>
      <c r="ABX2428" s="111"/>
      <c r="ABY2428" s="111"/>
      <c r="ABZ2428" s="111"/>
      <c r="ACA2428" s="111"/>
      <c r="ACB2428" s="111"/>
      <c r="ACC2428" s="111"/>
      <c r="ACD2428" s="111"/>
      <c r="ACE2428" s="111"/>
      <c r="ACF2428" s="111"/>
      <c r="ACG2428" s="111"/>
      <c r="ACH2428" s="111"/>
      <c r="ACI2428" s="111"/>
      <c r="ACJ2428" s="111"/>
      <c r="ACK2428" s="111"/>
      <c r="ACL2428" s="111"/>
      <c r="ACM2428" s="111"/>
      <c r="ACN2428" s="111"/>
      <c r="ACO2428" s="111"/>
      <c r="ACP2428" s="111"/>
      <c r="ACQ2428" s="111"/>
      <c r="ACR2428" s="111"/>
      <c r="ACS2428" s="111"/>
      <c r="ACT2428" s="111"/>
      <c r="ACU2428" s="111"/>
      <c r="ACV2428" s="111"/>
      <c r="ACW2428" s="111"/>
      <c r="ACX2428" s="111"/>
      <c r="ACY2428" s="111"/>
      <c r="ACZ2428" s="111"/>
      <c r="ADA2428" s="111"/>
      <c r="ADB2428" s="111"/>
      <c r="ADC2428" s="111"/>
      <c r="ADD2428" s="111"/>
      <c r="ADE2428" s="111"/>
      <c r="ADF2428" s="111"/>
      <c r="ADG2428" s="111"/>
      <c r="ADH2428" s="111"/>
      <c r="ADI2428" s="111"/>
      <c r="ADJ2428" s="111"/>
      <c r="ADK2428" s="111"/>
      <c r="ADL2428" s="111"/>
      <c r="ADM2428" s="111"/>
      <c r="ADN2428" s="111"/>
      <c r="ADO2428" s="111"/>
      <c r="ADP2428" s="111"/>
      <c r="ADQ2428" s="111"/>
      <c r="ADR2428" s="111"/>
      <c r="ADS2428" s="111"/>
      <c r="ADT2428" s="111"/>
      <c r="ADU2428" s="111"/>
      <c r="ADV2428" s="111"/>
      <c r="ADW2428" s="111"/>
      <c r="ADX2428" s="111"/>
      <c r="ADY2428" s="111"/>
      <c r="ADZ2428" s="111"/>
      <c r="AEA2428" s="111"/>
      <c r="AEB2428" s="111"/>
      <c r="AEC2428" s="111"/>
      <c r="AED2428" s="111"/>
      <c r="AEE2428" s="111"/>
      <c r="AEF2428" s="111"/>
      <c r="AEG2428" s="111"/>
      <c r="AEH2428" s="111"/>
      <c r="AEI2428" s="111"/>
      <c r="AEJ2428" s="111"/>
      <c r="AEK2428" s="111"/>
      <c r="AEL2428" s="111"/>
      <c r="AEM2428" s="111"/>
      <c r="AEN2428" s="111"/>
      <c r="AEO2428" s="111"/>
      <c r="AEP2428" s="111"/>
      <c r="AEQ2428" s="111"/>
      <c r="AER2428" s="111"/>
      <c r="AES2428" s="111"/>
      <c r="AET2428" s="111"/>
      <c r="AEU2428" s="111"/>
      <c r="AEV2428" s="111"/>
      <c r="AEW2428" s="111"/>
      <c r="AEX2428" s="111"/>
      <c r="AEY2428" s="111"/>
      <c r="AEZ2428" s="111"/>
      <c r="AFA2428" s="111"/>
      <c r="AFB2428" s="111"/>
      <c r="AFC2428" s="111"/>
      <c r="AFD2428" s="111"/>
      <c r="AFE2428" s="111"/>
      <c r="AFF2428" s="111"/>
      <c r="AFG2428" s="111"/>
      <c r="AFH2428" s="111"/>
      <c r="AFI2428" s="111"/>
      <c r="AFJ2428" s="111"/>
      <c r="AFK2428" s="111"/>
      <c r="AFL2428" s="111"/>
      <c r="AFM2428" s="111"/>
      <c r="AFN2428" s="111"/>
      <c r="AFO2428" s="111"/>
      <c r="AFP2428" s="111"/>
      <c r="AFQ2428" s="111"/>
      <c r="AFR2428" s="111"/>
      <c r="AFS2428" s="111"/>
      <c r="AFT2428" s="111"/>
      <c r="AFU2428" s="111"/>
      <c r="AFV2428" s="111"/>
      <c r="AFW2428" s="111"/>
      <c r="AFX2428" s="111"/>
      <c r="AFY2428" s="111"/>
      <c r="AFZ2428" s="111"/>
      <c r="AGA2428" s="111"/>
      <c r="AGB2428" s="111"/>
      <c r="AGC2428" s="111"/>
      <c r="AGD2428" s="111"/>
      <c r="AGE2428" s="111"/>
      <c r="AGF2428" s="111"/>
      <c r="AGG2428" s="111"/>
      <c r="AGH2428" s="111"/>
      <c r="AGI2428" s="111"/>
      <c r="AGJ2428" s="111"/>
      <c r="AGK2428" s="111"/>
      <c r="AGL2428" s="111"/>
      <c r="AGM2428" s="111"/>
      <c r="AGN2428" s="111"/>
      <c r="AGO2428" s="111"/>
      <c r="AGP2428" s="111"/>
      <c r="AGQ2428" s="111"/>
      <c r="AGR2428" s="111"/>
      <c r="AGS2428" s="111"/>
      <c r="AGT2428" s="111"/>
      <c r="AGU2428" s="111"/>
      <c r="AGV2428" s="111"/>
      <c r="AGW2428" s="111"/>
      <c r="AGX2428" s="111"/>
      <c r="AGY2428" s="111"/>
      <c r="AGZ2428" s="111"/>
      <c r="AHA2428" s="111"/>
      <c r="AHB2428" s="111"/>
      <c r="AHC2428" s="111"/>
      <c r="AHD2428" s="111"/>
      <c r="AHE2428" s="111"/>
      <c r="AHF2428" s="111"/>
      <c r="AHG2428" s="111"/>
      <c r="AHH2428" s="111"/>
      <c r="AHI2428" s="111"/>
      <c r="AHJ2428" s="111"/>
      <c r="AHK2428" s="111"/>
      <c r="AHL2428" s="111"/>
      <c r="AHM2428" s="111"/>
      <c r="AHN2428" s="111"/>
      <c r="AHO2428" s="111"/>
      <c r="AHP2428" s="111"/>
      <c r="AHQ2428" s="111"/>
      <c r="AHR2428" s="111"/>
      <c r="AHS2428" s="111"/>
      <c r="AHT2428" s="111"/>
      <c r="AHU2428" s="111"/>
      <c r="AHV2428" s="111"/>
      <c r="AHW2428" s="111"/>
      <c r="AHX2428" s="111"/>
      <c r="AHY2428" s="111"/>
      <c r="AHZ2428" s="111"/>
      <c r="AIA2428" s="111"/>
      <c r="AIB2428" s="111"/>
      <c r="AIC2428" s="111"/>
      <c r="AID2428" s="111"/>
      <c r="AIE2428" s="111"/>
      <c r="AIF2428" s="111"/>
      <c r="AIG2428" s="111"/>
      <c r="AIH2428" s="111"/>
      <c r="AII2428" s="111"/>
      <c r="AIJ2428" s="111"/>
      <c r="AIK2428" s="111"/>
      <c r="AIL2428" s="111"/>
      <c r="AIM2428" s="111"/>
      <c r="AIN2428" s="111"/>
      <c r="AIO2428" s="111"/>
      <c r="AIP2428" s="111"/>
      <c r="AIQ2428" s="111"/>
      <c r="AIR2428" s="111"/>
      <c r="AIS2428" s="111"/>
      <c r="AIT2428" s="111"/>
      <c r="AIU2428" s="111"/>
      <c r="AIV2428" s="111"/>
      <c r="AIW2428" s="111"/>
      <c r="AIX2428" s="111"/>
      <c r="AIY2428" s="111"/>
      <c r="AIZ2428" s="111"/>
      <c r="AJA2428" s="111"/>
      <c r="AJB2428" s="111"/>
      <c r="AJC2428" s="111"/>
      <c r="AJD2428" s="111"/>
      <c r="AJE2428" s="111"/>
      <c r="AJF2428" s="111"/>
      <c r="AJG2428" s="111"/>
      <c r="AJH2428" s="111"/>
      <c r="AJI2428" s="111"/>
      <c r="AJJ2428" s="111"/>
      <c r="AJK2428" s="111"/>
      <c r="AJL2428" s="111"/>
      <c r="AJM2428" s="111"/>
      <c r="AJN2428" s="111"/>
      <c r="AJO2428" s="111"/>
      <c r="AJP2428" s="111"/>
      <c r="AJQ2428" s="111"/>
      <c r="AJR2428" s="111"/>
      <c r="AJS2428" s="111"/>
      <c r="AJT2428" s="111"/>
      <c r="AJU2428" s="111"/>
      <c r="AJV2428" s="111"/>
      <c r="AJW2428" s="111"/>
      <c r="AJX2428" s="111"/>
      <c r="AJY2428" s="111"/>
      <c r="AJZ2428" s="111"/>
      <c r="AKA2428" s="111"/>
      <c r="AKB2428" s="111"/>
      <c r="AKC2428" s="111"/>
      <c r="AKD2428" s="111"/>
      <c r="AKE2428" s="111"/>
      <c r="AKF2428" s="111"/>
      <c r="AKG2428" s="111"/>
      <c r="AKH2428" s="111"/>
      <c r="AKI2428" s="111"/>
      <c r="AKJ2428" s="111"/>
      <c r="AKK2428" s="111"/>
      <c r="AKL2428" s="111"/>
      <c r="AKM2428" s="111"/>
      <c r="AKN2428" s="111"/>
      <c r="AKO2428" s="111"/>
      <c r="AKP2428" s="111"/>
      <c r="AKQ2428" s="111"/>
      <c r="AKR2428" s="111"/>
      <c r="AKS2428" s="111"/>
      <c r="AKT2428" s="111"/>
      <c r="AKU2428" s="111"/>
      <c r="AKV2428" s="111"/>
      <c r="AKW2428" s="111"/>
      <c r="AKX2428" s="111"/>
      <c r="AKY2428" s="111"/>
      <c r="AKZ2428" s="111"/>
      <c r="ALA2428" s="111"/>
      <c r="ALB2428" s="111"/>
      <c r="ALC2428" s="111"/>
      <c r="ALD2428" s="111"/>
      <c r="ALE2428" s="111"/>
      <c r="ALF2428" s="111"/>
      <c r="ALG2428" s="111"/>
      <c r="ALH2428" s="111"/>
      <c r="ALI2428" s="111"/>
      <c r="ALJ2428" s="111"/>
      <c r="ALK2428" s="111"/>
      <c r="ALL2428" s="111"/>
      <c r="ALM2428" s="111"/>
      <c r="ALN2428" s="111"/>
      <c r="ALO2428" s="111"/>
      <c r="ALP2428" s="111"/>
      <c r="ALQ2428" s="111"/>
      <c r="ALR2428" s="111"/>
      <c r="ALS2428" s="111"/>
      <c r="ALT2428" s="111"/>
      <c r="ALU2428" s="111"/>
      <c r="ALV2428" s="111"/>
      <c r="ALW2428" s="111"/>
      <c r="ALX2428" s="111"/>
      <c r="ALY2428" s="111"/>
      <c r="ALZ2428" s="111"/>
      <c r="AMA2428" s="111"/>
      <c r="AMB2428" s="111"/>
      <c r="AMC2428" s="111"/>
      <c r="AMD2428" s="111"/>
      <c r="AME2428" s="111"/>
      <c r="AMF2428" s="111"/>
      <c r="AMG2428" s="111"/>
      <c r="AMH2428" s="111"/>
      <c r="AMI2428" s="111"/>
      <c r="AMJ2428" s="111"/>
      <c r="AMK2428" s="111"/>
      <c r="AML2428" s="111"/>
      <c r="AMM2428" s="111"/>
      <c r="AMN2428" s="111"/>
      <c r="AMO2428" s="111"/>
      <c r="AMP2428" s="111"/>
      <c r="AMQ2428" s="111"/>
      <c r="AMR2428" s="111"/>
      <c r="AMS2428" s="111"/>
      <c r="AMT2428" s="111"/>
      <c r="AMU2428" s="111"/>
      <c r="AMV2428" s="111"/>
      <c r="AMW2428" s="111"/>
      <c r="AMX2428" s="111"/>
      <c r="AMY2428" s="111"/>
      <c r="AMZ2428" s="111"/>
      <c r="ANA2428" s="111"/>
      <c r="ANB2428" s="111"/>
      <c r="ANC2428" s="111"/>
      <c r="AND2428" s="111"/>
      <c r="ANE2428" s="111"/>
      <c r="ANF2428" s="111"/>
      <c r="ANG2428" s="111"/>
      <c r="ANH2428" s="111"/>
      <c r="ANI2428" s="111"/>
      <c r="ANJ2428" s="111"/>
      <c r="ANK2428" s="111"/>
      <c r="ANL2428" s="111"/>
      <c r="ANM2428" s="111"/>
      <c r="ANN2428" s="111"/>
      <c r="ANO2428" s="111"/>
      <c r="ANP2428" s="111"/>
      <c r="ANQ2428" s="111"/>
      <c r="ANR2428" s="111"/>
      <c r="ANS2428" s="111"/>
      <c r="ANT2428" s="111"/>
      <c r="ANU2428" s="111"/>
      <c r="ANV2428" s="111"/>
      <c r="ANW2428" s="111"/>
      <c r="ANX2428" s="111"/>
      <c r="ANY2428" s="111"/>
      <c r="ANZ2428" s="111"/>
      <c r="AOA2428" s="111"/>
      <c r="AOB2428" s="111"/>
      <c r="AOC2428" s="111"/>
      <c r="AOD2428" s="111"/>
      <c r="AOE2428" s="111"/>
      <c r="AOF2428" s="111"/>
      <c r="AOG2428" s="111"/>
      <c r="AOH2428" s="111"/>
      <c r="AOI2428" s="111"/>
      <c r="AOJ2428" s="111"/>
      <c r="AOK2428" s="111"/>
      <c r="AOL2428" s="111"/>
      <c r="AOM2428" s="111"/>
      <c r="AON2428" s="111"/>
      <c r="AOO2428" s="111"/>
      <c r="AOP2428" s="111"/>
      <c r="AOQ2428" s="111"/>
      <c r="AOR2428" s="111"/>
      <c r="AOS2428" s="111"/>
      <c r="AOT2428" s="111"/>
      <c r="AOU2428" s="111"/>
      <c r="AOV2428" s="111"/>
      <c r="AOW2428" s="111"/>
      <c r="AOX2428" s="111"/>
      <c r="AOY2428" s="111"/>
      <c r="AOZ2428" s="111"/>
      <c r="APA2428" s="111"/>
      <c r="APB2428" s="111"/>
      <c r="APC2428" s="111"/>
      <c r="APD2428" s="111"/>
      <c r="APE2428" s="111"/>
      <c r="APF2428" s="111"/>
      <c r="APG2428" s="111"/>
      <c r="APH2428" s="111"/>
      <c r="API2428" s="111"/>
      <c r="APJ2428" s="111"/>
      <c r="APK2428" s="111"/>
      <c r="APL2428" s="111"/>
      <c r="APM2428" s="111"/>
      <c r="APN2428" s="111"/>
      <c r="APO2428" s="111"/>
      <c r="APP2428" s="111"/>
      <c r="APQ2428" s="111"/>
      <c r="APR2428" s="111"/>
      <c r="APS2428" s="111"/>
      <c r="APT2428" s="111"/>
      <c r="APU2428" s="111"/>
      <c r="APV2428" s="111"/>
      <c r="APW2428" s="111"/>
      <c r="APX2428" s="111"/>
      <c r="APY2428" s="111"/>
      <c r="APZ2428" s="111"/>
      <c r="AQA2428" s="111"/>
      <c r="AQB2428" s="111"/>
      <c r="AQC2428" s="111"/>
      <c r="AQD2428" s="111"/>
      <c r="AQE2428" s="111"/>
      <c r="AQF2428" s="111"/>
      <c r="AQG2428" s="111"/>
      <c r="AQH2428" s="111"/>
      <c r="AQI2428" s="111"/>
      <c r="AQJ2428" s="111"/>
      <c r="AQK2428" s="111"/>
      <c r="AQL2428" s="111"/>
      <c r="AQM2428" s="111"/>
      <c r="AQN2428" s="111"/>
      <c r="AQO2428" s="111"/>
      <c r="AQP2428" s="111"/>
      <c r="AQQ2428" s="111"/>
      <c r="AQR2428" s="111"/>
      <c r="AQS2428" s="111"/>
      <c r="AQT2428" s="111"/>
      <c r="AQU2428" s="111"/>
      <c r="AQV2428" s="111"/>
      <c r="AQW2428" s="111"/>
      <c r="AQX2428" s="111"/>
      <c r="AQY2428" s="111"/>
      <c r="AQZ2428" s="111"/>
      <c r="ARA2428" s="111"/>
      <c r="ARB2428" s="111"/>
      <c r="ARC2428" s="111"/>
      <c r="ARD2428" s="111"/>
      <c r="ARE2428" s="111"/>
      <c r="ARF2428" s="111"/>
      <c r="ARG2428" s="111"/>
      <c r="ARH2428" s="111"/>
      <c r="ARI2428" s="111"/>
      <c r="ARJ2428" s="111"/>
      <c r="ARK2428" s="111"/>
      <c r="ARL2428" s="111"/>
      <c r="ARM2428" s="111"/>
      <c r="ARN2428" s="111"/>
      <c r="ARO2428" s="111"/>
      <c r="ARP2428" s="111"/>
      <c r="ARQ2428" s="111"/>
      <c r="ARR2428" s="111"/>
      <c r="ARS2428" s="111"/>
      <c r="ART2428" s="111"/>
      <c r="ARU2428" s="111"/>
      <c r="ARV2428" s="111"/>
      <c r="ARW2428" s="111"/>
      <c r="ARX2428" s="111"/>
      <c r="ARY2428" s="111"/>
      <c r="ARZ2428" s="111"/>
      <c r="ASA2428" s="111"/>
      <c r="ASB2428" s="111"/>
      <c r="ASC2428" s="111"/>
      <c r="ASD2428" s="111"/>
      <c r="ASE2428" s="111"/>
      <c r="ASF2428" s="111"/>
      <c r="ASG2428" s="111"/>
      <c r="ASH2428" s="111"/>
      <c r="ASI2428" s="111"/>
      <c r="ASJ2428" s="111"/>
      <c r="ASK2428" s="111"/>
      <c r="ASL2428" s="111"/>
      <c r="ASM2428" s="111"/>
      <c r="ASN2428" s="111"/>
      <c r="ASO2428" s="111"/>
      <c r="ASP2428" s="111"/>
      <c r="ASQ2428" s="111"/>
      <c r="ASR2428" s="111"/>
      <c r="ASS2428" s="111"/>
      <c r="AST2428" s="111"/>
      <c r="ASU2428" s="111"/>
      <c r="ASV2428" s="111"/>
      <c r="ASW2428" s="111"/>
      <c r="ASX2428" s="111"/>
      <c r="ASY2428" s="111"/>
      <c r="ASZ2428" s="111"/>
      <c r="ATA2428" s="111"/>
      <c r="ATB2428" s="111"/>
      <c r="ATC2428" s="111"/>
      <c r="ATD2428" s="111"/>
      <c r="ATE2428" s="111"/>
      <c r="ATF2428" s="111"/>
      <c r="ATG2428" s="111"/>
      <c r="ATH2428" s="111"/>
      <c r="ATI2428" s="111"/>
      <c r="ATJ2428" s="111"/>
      <c r="ATK2428" s="111"/>
      <c r="ATL2428" s="111"/>
      <c r="ATM2428" s="111"/>
      <c r="ATN2428" s="111"/>
      <c r="ATO2428" s="111"/>
      <c r="ATP2428" s="111"/>
      <c r="ATQ2428" s="111"/>
      <c r="ATR2428" s="111"/>
      <c r="ATS2428" s="111"/>
      <c r="ATT2428" s="111"/>
      <c r="ATU2428" s="111"/>
      <c r="ATV2428" s="111"/>
      <c r="ATW2428" s="111"/>
      <c r="ATX2428" s="111"/>
      <c r="ATY2428" s="111"/>
      <c r="ATZ2428" s="111"/>
      <c r="AUA2428" s="111"/>
      <c r="AUB2428" s="111"/>
      <c r="AUC2428" s="111"/>
      <c r="AUD2428" s="111"/>
      <c r="AUE2428" s="111"/>
      <c r="AUF2428" s="111"/>
      <c r="AUG2428" s="111"/>
      <c r="AUH2428" s="111"/>
      <c r="AUI2428" s="111"/>
      <c r="AUJ2428" s="111"/>
      <c r="AUK2428" s="111"/>
      <c r="AUL2428" s="111"/>
      <c r="AUM2428" s="111"/>
      <c r="AUN2428" s="111"/>
      <c r="AUO2428" s="111"/>
      <c r="AUP2428" s="111"/>
      <c r="AUQ2428" s="111"/>
      <c r="AUR2428" s="111"/>
      <c r="AUS2428" s="111"/>
      <c r="AUT2428" s="111"/>
      <c r="AUU2428" s="111"/>
      <c r="AUV2428" s="111"/>
      <c r="AUW2428" s="111"/>
      <c r="AUX2428" s="111"/>
      <c r="AUY2428" s="111"/>
      <c r="AUZ2428" s="111"/>
      <c r="AVA2428" s="111"/>
      <c r="AVB2428" s="111"/>
      <c r="AVC2428" s="111"/>
      <c r="AVD2428" s="111"/>
      <c r="AVE2428" s="111"/>
      <c r="AVF2428" s="111"/>
      <c r="AVG2428" s="111"/>
      <c r="AVH2428" s="111"/>
      <c r="AVI2428" s="111"/>
      <c r="AVJ2428" s="111"/>
      <c r="AVK2428" s="111"/>
      <c r="AVL2428" s="111"/>
      <c r="AVM2428" s="111"/>
      <c r="AVN2428" s="111"/>
      <c r="AVO2428" s="111"/>
      <c r="AVP2428" s="111"/>
      <c r="AVQ2428" s="111"/>
      <c r="AVR2428" s="111"/>
      <c r="AVS2428" s="111"/>
      <c r="AVT2428" s="111"/>
      <c r="AVU2428" s="111"/>
      <c r="AVV2428" s="111"/>
      <c r="AVW2428" s="111"/>
      <c r="AVX2428" s="111"/>
      <c r="AVY2428" s="111"/>
      <c r="AVZ2428" s="111"/>
      <c r="AWA2428" s="111"/>
      <c r="AWB2428" s="111"/>
      <c r="AWC2428" s="111"/>
      <c r="AWD2428" s="111"/>
      <c r="AWE2428" s="111"/>
      <c r="AWF2428" s="111"/>
      <c r="AWG2428" s="111"/>
      <c r="AWH2428" s="111"/>
      <c r="AWI2428" s="111"/>
      <c r="AWJ2428" s="111"/>
      <c r="AWK2428" s="111"/>
      <c r="AWL2428" s="111"/>
      <c r="AWM2428" s="111"/>
      <c r="AWN2428" s="111"/>
      <c r="AWO2428" s="111"/>
      <c r="AWP2428" s="111"/>
      <c r="AWQ2428" s="111"/>
      <c r="AWR2428" s="111"/>
      <c r="AWS2428" s="111"/>
      <c r="AWT2428" s="111"/>
      <c r="AWU2428" s="111"/>
      <c r="AWV2428" s="111"/>
      <c r="AWW2428" s="111"/>
      <c r="AWX2428" s="111"/>
      <c r="AWY2428" s="111"/>
      <c r="AWZ2428" s="111"/>
      <c r="AXA2428" s="111"/>
      <c r="AXB2428" s="111"/>
      <c r="AXC2428" s="111"/>
      <c r="AXD2428" s="111"/>
      <c r="AXE2428" s="111"/>
      <c r="AXF2428" s="111"/>
      <c r="AXG2428" s="111"/>
      <c r="AXH2428" s="111"/>
      <c r="AXI2428" s="111"/>
      <c r="AXJ2428" s="111"/>
      <c r="AXK2428" s="111"/>
      <c r="AXL2428" s="111"/>
      <c r="AXM2428" s="111"/>
      <c r="AXN2428" s="111"/>
      <c r="AXO2428" s="111"/>
      <c r="AXP2428" s="111"/>
      <c r="AXQ2428" s="111"/>
      <c r="AXR2428" s="111"/>
      <c r="AXS2428" s="111"/>
      <c r="AXT2428" s="111"/>
      <c r="AXU2428" s="111"/>
      <c r="AXV2428" s="111"/>
      <c r="AXW2428" s="111"/>
      <c r="AXX2428" s="111"/>
      <c r="AXY2428" s="111"/>
      <c r="AXZ2428" s="111"/>
      <c r="AYA2428" s="111"/>
      <c r="AYB2428" s="111"/>
      <c r="AYC2428" s="111"/>
      <c r="AYD2428" s="111"/>
      <c r="AYE2428" s="111"/>
      <c r="AYF2428" s="111"/>
      <c r="AYG2428" s="111"/>
      <c r="AYH2428" s="111"/>
      <c r="AYI2428" s="111"/>
      <c r="AYJ2428" s="111"/>
      <c r="AYK2428" s="111"/>
      <c r="AYL2428" s="111"/>
      <c r="AYM2428" s="111"/>
      <c r="AYN2428" s="111"/>
      <c r="AYO2428" s="111"/>
      <c r="AYP2428" s="111"/>
      <c r="AYQ2428" s="111"/>
      <c r="AYR2428" s="111"/>
      <c r="AYS2428" s="111"/>
      <c r="AYT2428" s="111"/>
      <c r="AYU2428" s="111"/>
      <c r="AYV2428" s="111"/>
      <c r="AYW2428" s="111"/>
      <c r="AYX2428" s="111"/>
      <c r="AYY2428" s="111"/>
      <c r="AYZ2428" s="111"/>
      <c r="AZA2428" s="111"/>
      <c r="AZB2428" s="111"/>
      <c r="AZC2428" s="111"/>
      <c r="AZD2428" s="111"/>
      <c r="AZE2428" s="111"/>
      <c r="AZF2428" s="111"/>
      <c r="AZG2428" s="111"/>
      <c r="AZH2428" s="111"/>
      <c r="AZI2428" s="111"/>
      <c r="AZJ2428" s="111"/>
      <c r="AZK2428" s="111"/>
      <c r="AZL2428" s="111"/>
      <c r="AZM2428" s="111"/>
      <c r="AZN2428" s="111"/>
      <c r="AZO2428" s="111"/>
      <c r="AZP2428" s="111"/>
      <c r="AZQ2428" s="111"/>
      <c r="AZR2428" s="111"/>
      <c r="AZS2428" s="111"/>
      <c r="AZT2428" s="111"/>
      <c r="AZU2428" s="111"/>
      <c r="AZV2428" s="111"/>
      <c r="AZW2428" s="111"/>
      <c r="AZX2428" s="111"/>
      <c r="AZY2428" s="111"/>
      <c r="AZZ2428" s="111"/>
      <c r="BAA2428" s="111"/>
      <c r="BAB2428" s="111"/>
      <c r="BAC2428" s="111"/>
      <c r="BAD2428" s="111"/>
      <c r="BAE2428" s="111"/>
      <c r="BAF2428" s="111"/>
      <c r="BAG2428" s="111"/>
      <c r="BAH2428" s="111"/>
      <c r="BAI2428" s="111"/>
      <c r="BAJ2428" s="111"/>
      <c r="BAK2428" s="111"/>
      <c r="BAL2428" s="111"/>
      <c r="BAM2428" s="111"/>
      <c r="BAN2428" s="111"/>
      <c r="BAO2428" s="111"/>
      <c r="BAP2428" s="111"/>
      <c r="BAQ2428" s="111"/>
      <c r="BAR2428" s="111"/>
      <c r="BAS2428" s="111"/>
      <c r="BAT2428" s="111"/>
      <c r="BAU2428" s="111"/>
      <c r="BAV2428" s="111"/>
      <c r="BAW2428" s="111"/>
      <c r="BAX2428" s="111"/>
      <c r="BAY2428" s="111"/>
      <c r="BAZ2428" s="111"/>
      <c r="BBA2428" s="111"/>
      <c r="BBB2428" s="111"/>
      <c r="BBC2428" s="111"/>
      <c r="BBD2428" s="111"/>
      <c r="BBE2428" s="111"/>
      <c r="BBF2428" s="111"/>
      <c r="BBG2428" s="111"/>
      <c r="BBH2428" s="111"/>
      <c r="BBI2428" s="111"/>
      <c r="BBJ2428" s="111"/>
      <c r="BBK2428" s="111"/>
      <c r="BBL2428" s="111"/>
      <c r="BBM2428" s="111"/>
      <c r="BBN2428" s="111"/>
      <c r="BBO2428" s="111"/>
      <c r="BBP2428" s="111"/>
      <c r="BBQ2428" s="111"/>
      <c r="BBR2428" s="111"/>
      <c r="BBS2428" s="111"/>
      <c r="BBT2428" s="111"/>
      <c r="BBU2428" s="111"/>
      <c r="BBV2428" s="111"/>
      <c r="BBW2428" s="111"/>
      <c r="BBX2428" s="111"/>
      <c r="BBY2428" s="111"/>
      <c r="BBZ2428" s="111"/>
      <c r="BCA2428" s="111"/>
      <c r="BCB2428" s="111"/>
      <c r="BCC2428" s="111"/>
      <c r="BCD2428" s="111"/>
      <c r="BCE2428" s="111"/>
      <c r="BCF2428" s="111"/>
      <c r="BCG2428" s="111"/>
      <c r="BCH2428" s="111"/>
      <c r="BCI2428" s="111"/>
      <c r="BCJ2428" s="111"/>
      <c r="BCK2428" s="111"/>
      <c r="BCL2428" s="111"/>
      <c r="BCM2428" s="111"/>
      <c r="BCN2428" s="111"/>
      <c r="BCO2428" s="111"/>
      <c r="BCP2428" s="111"/>
      <c r="BCQ2428" s="111"/>
      <c r="BCR2428" s="111"/>
      <c r="BCS2428" s="111"/>
      <c r="BCT2428" s="111"/>
      <c r="BCU2428" s="111"/>
      <c r="BCV2428" s="111"/>
      <c r="BCW2428" s="111"/>
      <c r="BCX2428" s="111"/>
      <c r="BCY2428" s="111"/>
      <c r="BCZ2428" s="111"/>
      <c r="BDA2428" s="111"/>
      <c r="BDB2428" s="111"/>
      <c r="BDC2428" s="111"/>
      <c r="BDD2428" s="111"/>
      <c r="BDE2428" s="111"/>
      <c r="BDF2428" s="111"/>
      <c r="BDG2428" s="111"/>
      <c r="BDH2428" s="111"/>
      <c r="BDI2428" s="111"/>
      <c r="BDJ2428" s="111"/>
      <c r="BDK2428" s="111"/>
      <c r="BDL2428" s="111"/>
      <c r="BDM2428" s="111"/>
      <c r="BDN2428" s="111"/>
      <c r="BDO2428" s="111"/>
      <c r="BDP2428" s="111"/>
      <c r="BDQ2428" s="111"/>
      <c r="BDR2428" s="111"/>
      <c r="BDS2428" s="111"/>
      <c r="BDT2428" s="111"/>
      <c r="BDU2428" s="111"/>
      <c r="BDV2428" s="111"/>
      <c r="BDW2428" s="111"/>
      <c r="BDX2428" s="111"/>
      <c r="BDY2428" s="111"/>
      <c r="BDZ2428" s="111"/>
      <c r="BEA2428" s="111"/>
      <c r="BEB2428" s="111"/>
      <c r="BEC2428" s="111"/>
      <c r="BED2428" s="111"/>
      <c r="BEE2428" s="111"/>
      <c r="BEF2428" s="111"/>
      <c r="BEG2428" s="111"/>
      <c r="BEH2428" s="111"/>
      <c r="BEI2428" s="111"/>
      <c r="BEJ2428" s="111"/>
      <c r="BEK2428" s="111"/>
      <c r="BEL2428" s="111"/>
      <c r="BEM2428" s="111"/>
      <c r="BEN2428" s="111"/>
      <c r="BEO2428" s="111"/>
      <c r="BEP2428" s="111"/>
      <c r="BEQ2428" s="111"/>
      <c r="BER2428" s="111"/>
      <c r="BES2428" s="111"/>
      <c r="BET2428" s="111"/>
      <c r="BEU2428" s="111"/>
      <c r="BEV2428" s="111"/>
      <c r="BEW2428" s="111"/>
      <c r="BEX2428" s="111"/>
      <c r="BEY2428" s="111"/>
      <c r="BEZ2428" s="111"/>
      <c r="BFA2428" s="111"/>
      <c r="BFB2428" s="111"/>
      <c r="BFC2428" s="111"/>
      <c r="BFD2428" s="111"/>
      <c r="BFE2428" s="111"/>
      <c r="BFF2428" s="111"/>
      <c r="BFG2428" s="111"/>
      <c r="BFH2428" s="111"/>
      <c r="BFI2428" s="111"/>
      <c r="BFJ2428" s="111"/>
      <c r="BFK2428" s="111"/>
      <c r="BFL2428" s="111"/>
      <c r="BFM2428" s="111"/>
      <c r="BFN2428" s="111"/>
      <c r="BFO2428" s="111"/>
      <c r="BFP2428" s="111"/>
      <c r="BFQ2428" s="111"/>
      <c r="BFR2428" s="111"/>
      <c r="BFS2428" s="111"/>
      <c r="BFT2428" s="111"/>
      <c r="BFU2428" s="111"/>
      <c r="BFV2428" s="111"/>
      <c r="BFW2428" s="111"/>
      <c r="BFX2428" s="111"/>
      <c r="BFY2428" s="111"/>
      <c r="BFZ2428" s="111"/>
      <c r="BGA2428" s="111"/>
      <c r="BGB2428" s="111"/>
      <c r="BGC2428" s="111"/>
      <c r="BGD2428" s="111"/>
      <c r="BGE2428" s="111"/>
      <c r="BGF2428" s="111"/>
      <c r="BGG2428" s="111"/>
      <c r="BGH2428" s="111"/>
      <c r="BGI2428" s="111"/>
      <c r="BGJ2428" s="111"/>
      <c r="BGK2428" s="111"/>
      <c r="BGL2428" s="111"/>
      <c r="BGM2428" s="111"/>
      <c r="BGN2428" s="111"/>
      <c r="BGO2428" s="111"/>
      <c r="BGP2428" s="111"/>
      <c r="BGQ2428" s="111"/>
      <c r="BGR2428" s="111"/>
      <c r="BGS2428" s="111"/>
      <c r="BGT2428" s="111"/>
      <c r="BGU2428" s="111"/>
      <c r="BGV2428" s="111"/>
      <c r="BGW2428" s="111"/>
      <c r="BGX2428" s="111"/>
      <c r="BGY2428" s="111"/>
      <c r="BGZ2428" s="111"/>
      <c r="BHA2428" s="111"/>
      <c r="BHB2428" s="111"/>
      <c r="BHC2428" s="111"/>
      <c r="BHD2428" s="111"/>
      <c r="BHE2428" s="111"/>
      <c r="BHF2428" s="111"/>
      <c r="BHG2428" s="111"/>
      <c r="BHH2428" s="111"/>
      <c r="BHI2428" s="111"/>
      <c r="BHJ2428" s="111"/>
      <c r="BHK2428" s="111"/>
      <c r="BHL2428" s="111"/>
      <c r="BHM2428" s="111"/>
      <c r="BHN2428" s="111"/>
      <c r="BHO2428" s="111"/>
      <c r="BHP2428" s="111"/>
      <c r="BHQ2428" s="111"/>
      <c r="BHR2428" s="111"/>
      <c r="BHS2428" s="111"/>
      <c r="BHT2428" s="111"/>
      <c r="BHU2428" s="111"/>
      <c r="BHV2428" s="111"/>
      <c r="BHW2428" s="111"/>
      <c r="BHX2428" s="111"/>
      <c r="BHY2428" s="111"/>
      <c r="BHZ2428" s="111"/>
      <c r="BIA2428" s="111"/>
      <c r="BIB2428" s="111"/>
      <c r="BIC2428" s="111"/>
      <c r="BID2428" s="111"/>
      <c r="BIE2428" s="111"/>
      <c r="BIF2428" s="111"/>
      <c r="BIG2428" s="111"/>
      <c r="BIH2428" s="111"/>
      <c r="BII2428" s="111"/>
      <c r="BIJ2428" s="111"/>
      <c r="BIK2428" s="111"/>
      <c r="BIL2428" s="111"/>
      <c r="BIM2428" s="111"/>
      <c r="BIN2428" s="111"/>
      <c r="BIO2428" s="111"/>
      <c r="BIP2428" s="111"/>
      <c r="BIQ2428" s="111"/>
      <c r="BIR2428" s="111"/>
      <c r="BIS2428" s="111"/>
      <c r="BIT2428" s="111"/>
      <c r="BIU2428" s="111"/>
      <c r="BIV2428" s="111"/>
      <c r="BIW2428" s="111"/>
      <c r="BIX2428" s="111"/>
      <c r="BIY2428" s="111"/>
      <c r="BIZ2428" s="111"/>
      <c r="BJA2428" s="111"/>
      <c r="BJB2428" s="111"/>
      <c r="BJC2428" s="111"/>
      <c r="BJD2428" s="111"/>
      <c r="BJE2428" s="111"/>
      <c r="BJF2428" s="111"/>
      <c r="BJG2428" s="111"/>
      <c r="BJH2428" s="111"/>
      <c r="BJI2428" s="111"/>
      <c r="BJJ2428" s="111"/>
      <c r="BJK2428" s="111"/>
      <c r="BJL2428" s="111"/>
      <c r="BJM2428" s="111"/>
      <c r="BJN2428" s="111"/>
      <c r="BJO2428" s="111"/>
      <c r="BJP2428" s="111"/>
      <c r="BJQ2428" s="111"/>
      <c r="BJR2428" s="111"/>
      <c r="BJS2428" s="111"/>
      <c r="BJT2428" s="111"/>
      <c r="BJU2428" s="111"/>
      <c r="BJV2428" s="111"/>
      <c r="BJW2428" s="111"/>
      <c r="BJX2428" s="111"/>
      <c r="BJY2428" s="111"/>
      <c r="BJZ2428" s="111"/>
      <c r="BKA2428" s="111"/>
      <c r="BKB2428" s="111"/>
      <c r="BKC2428" s="111"/>
      <c r="BKD2428" s="111"/>
      <c r="BKE2428" s="111"/>
      <c r="BKF2428" s="111"/>
      <c r="BKG2428" s="111"/>
      <c r="BKH2428" s="111"/>
      <c r="BKI2428" s="111"/>
      <c r="BKJ2428" s="111"/>
      <c r="BKK2428" s="111"/>
      <c r="BKL2428" s="111"/>
      <c r="BKM2428" s="111"/>
      <c r="BKN2428" s="111"/>
      <c r="BKO2428" s="111"/>
      <c r="BKP2428" s="111"/>
      <c r="BKQ2428" s="111"/>
      <c r="BKR2428" s="111"/>
      <c r="BKS2428" s="111"/>
      <c r="BKT2428" s="111"/>
      <c r="BKU2428" s="111"/>
      <c r="BKV2428" s="111"/>
      <c r="BKW2428" s="111"/>
      <c r="BKX2428" s="111"/>
      <c r="BKY2428" s="111"/>
      <c r="BKZ2428" s="111"/>
      <c r="BLA2428" s="111"/>
      <c r="BLB2428" s="111"/>
      <c r="BLC2428" s="111"/>
      <c r="BLD2428" s="111"/>
      <c r="BLE2428" s="111"/>
      <c r="BLF2428" s="111"/>
      <c r="BLG2428" s="111"/>
      <c r="BLH2428" s="111"/>
      <c r="BLI2428" s="111"/>
      <c r="BLJ2428" s="111"/>
      <c r="BLK2428" s="111"/>
      <c r="BLL2428" s="111"/>
      <c r="BLM2428" s="111"/>
      <c r="BLN2428" s="111"/>
      <c r="BLO2428" s="111"/>
      <c r="BLP2428" s="111"/>
      <c r="BLQ2428" s="111"/>
      <c r="BLR2428" s="111"/>
      <c r="BLS2428" s="111"/>
      <c r="BLT2428" s="111"/>
      <c r="BLU2428" s="111"/>
      <c r="BLV2428" s="111"/>
      <c r="BLW2428" s="111"/>
      <c r="BLX2428" s="111"/>
      <c r="BLY2428" s="111"/>
      <c r="BLZ2428" s="111"/>
      <c r="BMA2428" s="111"/>
      <c r="BMB2428" s="111"/>
      <c r="BMC2428" s="111"/>
      <c r="BMD2428" s="111"/>
      <c r="BME2428" s="111"/>
      <c r="BMF2428" s="111"/>
      <c r="BMG2428" s="111"/>
      <c r="BMH2428" s="111"/>
      <c r="BMI2428" s="111"/>
      <c r="BMJ2428" s="111"/>
      <c r="BMK2428" s="111"/>
      <c r="BML2428" s="111"/>
      <c r="BMM2428" s="111"/>
      <c r="BMN2428" s="111"/>
      <c r="BMO2428" s="111"/>
      <c r="BMP2428" s="111"/>
      <c r="BMQ2428" s="111"/>
      <c r="BMR2428" s="111"/>
      <c r="BMS2428" s="111"/>
      <c r="BMT2428" s="111"/>
      <c r="BMU2428" s="111"/>
      <c r="BMV2428" s="111"/>
      <c r="BMW2428" s="111"/>
      <c r="BMX2428" s="111"/>
      <c r="BMY2428" s="111"/>
      <c r="BMZ2428" s="111"/>
      <c r="BNA2428" s="111"/>
      <c r="BNB2428" s="111"/>
      <c r="BNC2428" s="111"/>
      <c r="BND2428" s="111"/>
      <c r="BNE2428" s="111"/>
      <c r="BNF2428" s="111"/>
      <c r="BNG2428" s="111"/>
      <c r="BNH2428" s="111"/>
      <c r="BNI2428" s="111"/>
      <c r="BNJ2428" s="111"/>
      <c r="BNK2428" s="111"/>
      <c r="BNL2428" s="111"/>
      <c r="BNM2428" s="111"/>
      <c r="BNN2428" s="111"/>
      <c r="BNO2428" s="111"/>
      <c r="BNP2428" s="111"/>
      <c r="BNQ2428" s="111"/>
      <c r="BNR2428" s="111"/>
      <c r="BNS2428" s="111"/>
      <c r="BNT2428" s="111"/>
      <c r="BNU2428" s="111"/>
      <c r="BNV2428" s="111"/>
      <c r="BNW2428" s="111"/>
      <c r="BNX2428" s="111"/>
      <c r="BNY2428" s="111"/>
      <c r="BNZ2428" s="111"/>
      <c r="BOA2428" s="111"/>
      <c r="BOB2428" s="111"/>
      <c r="BOC2428" s="111"/>
      <c r="BOD2428" s="111"/>
      <c r="BOE2428" s="111"/>
      <c r="BOF2428" s="111"/>
      <c r="BOG2428" s="111"/>
      <c r="BOH2428" s="111"/>
      <c r="BOI2428" s="111"/>
      <c r="BOJ2428" s="111"/>
      <c r="BOK2428" s="111"/>
      <c r="BOL2428" s="111"/>
      <c r="BOM2428" s="111"/>
      <c r="BON2428" s="111"/>
      <c r="BOO2428" s="111"/>
      <c r="BOP2428" s="111"/>
      <c r="BOQ2428" s="111"/>
      <c r="BOR2428" s="111"/>
      <c r="BOS2428" s="111"/>
      <c r="BOT2428" s="111"/>
      <c r="BOU2428" s="111"/>
      <c r="BOV2428" s="111"/>
      <c r="BOW2428" s="111"/>
      <c r="BOX2428" s="111"/>
      <c r="BOY2428" s="111"/>
      <c r="BOZ2428" s="111"/>
      <c r="BPA2428" s="111"/>
      <c r="BPB2428" s="111"/>
      <c r="BPC2428" s="111"/>
      <c r="BPD2428" s="111"/>
      <c r="BPE2428" s="111"/>
      <c r="BPF2428" s="111"/>
      <c r="BPG2428" s="111"/>
      <c r="BPH2428" s="111"/>
      <c r="BPI2428" s="111"/>
      <c r="BPJ2428" s="111"/>
      <c r="BPK2428" s="111"/>
      <c r="BPL2428" s="111"/>
      <c r="BPM2428" s="111"/>
      <c r="BPN2428" s="111"/>
      <c r="BPO2428" s="111"/>
      <c r="BPP2428" s="111"/>
      <c r="BPQ2428" s="111"/>
      <c r="BPR2428" s="111"/>
      <c r="BPS2428" s="111"/>
      <c r="BPT2428" s="111"/>
      <c r="BPU2428" s="111"/>
      <c r="BPV2428" s="111"/>
      <c r="BPW2428" s="111"/>
      <c r="BPX2428" s="111"/>
      <c r="BPY2428" s="111"/>
      <c r="BPZ2428" s="111"/>
      <c r="BQA2428" s="111"/>
      <c r="BQB2428" s="111"/>
      <c r="BQC2428" s="111"/>
      <c r="BQD2428" s="111"/>
      <c r="BQE2428" s="111"/>
      <c r="BQF2428" s="111"/>
      <c r="BQG2428" s="111"/>
      <c r="BQH2428" s="111"/>
      <c r="BQI2428" s="111"/>
      <c r="BQJ2428" s="111"/>
      <c r="BQK2428" s="111"/>
      <c r="BQL2428" s="111"/>
      <c r="BQM2428" s="111"/>
      <c r="BQN2428" s="111"/>
      <c r="BQO2428" s="111"/>
      <c r="BQP2428" s="111"/>
      <c r="BQQ2428" s="111"/>
      <c r="BQR2428" s="111"/>
      <c r="BQS2428" s="111"/>
      <c r="BQT2428" s="111"/>
      <c r="BQU2428" s="111"/>
      <c r="BQV2428" s="111"/>
      <c r="BQW2428" s="111"/>
      <c r="BQX2428" s="111"/>
      <c r="BQY2428" s="111"/>
      <c r="BQZ2428" s="111"/>
      <c r="BRA2428" s="111"/>
      <c r="BRB2428" s="111"/>
      <c r="BRC2428" s="111"/>
      <c r="BRD2428" s="111"/>
      <c r="BRE2428" s="111"/>
      <c r="BRF2428" s="111"/>
      <c r="BRG2428" s="111"/>
      <c r="BRH2428" s="111"/>
      <c r="BRI2428" s="111"/>
      <c r="BRJ2428" s="111"/>
      <c r="BRK2428" s="111"/>
      <c r="BRL2428" s="111"/>
      <c r="BRM2428" s="111"/>
      <c r="BRN2428" s="111"/>
      <c r="BRO2428" s="111"/>
      <c r="BRP2428" s="111"/>
      <c r="BRQ2428" s="111"/>
      <c r="BRR2428" s="111"/>
      <c r="BRS2428" s="111"/>
      <c r="BRT2428" s="111"/>
      <c r="BRU2428" s="111"/>
      <c r="BRV2428" s="111"/>
      <c r="BRW2428" s="111"/>
      <c r="BRX2428" s="111"/>
      <c r="BRY2428" s="111"/>
      <c r="BRZ2428" s="111"/>
      <c r="BSA2428" s="111"/>
      <c r="BSB2428" s="111"/>
      <c r="BSC2428" s="111"/>
      <c r="BSD2428" s="111"/>
      <c r="BSE2428" s="111"/>
      <c r="BSF2428" s="111"/>
      <c r="BSG2428" s="111"/>
      <c r="BSH2428" s="111"/>
      <c r="BSI2428" s="111"/>
      <c r="BSJ2428" s="111"/>
      <c r="BSK2428" s="111"/>
      <c r="BSL2428" s="111"/>
      <c r="BSM2428" s="111"/>
      <c r="BSN2428" s="111"/>
      <c r="BSO2428" s="111"/>
      <c r="BSP2428" s="111"/>
      <c r="BSQ2428" s="111"/>
      <c r="BSR2428" s="111"/>
      <c r="BSS2428" s="111"/>
      <c r="BST2428" s="111"/>
      <c r="BSU2428" s="111"/>
      <c r="BSV2428" s="111"/>
      <c r="BSW2428" s="111"/>
      <c r="BSX2428" s="111"/>
      <c r="BSY2428" s="111"/>
      <c r="BSZ2428" s="111"/>
      <c r="BTA2428" s="111"/>
      <c r="BTB2428" s="111"/>
      <c r="BTC2428" s="111"/>
      <c r="BTD2428" s="111"/>
      <c r="BTE2428" s="111"/>
      <c r="BTF2428" s="111"/>
      <c r="BTG2428" s="111"/>
      <c r="BTH2428" s="111"/>
      <c r="BTI2428" s="111"/>
      <c r="BTJ2428" s="111"/>
      <c r="BTK2428" s="111"/>
      <c r="BTL2428" s="111"/>
      <c r="BTM2428" s="111"/>
      <c r="BTN2428" s="111"/>
      <c r="BTO2428" s="111"/>
      <c r="BTP2428" s="111"/>
      <c r="BTQ2428" s="111"/>
      <c r="BTR2428" s="111"/>
      <c r="BTS2428" s="111"/>
      <c r="BTT2428" s="111"/>
      <c r="BTU2428" s="111"/>
      <c r="BTV2428" s="111"/>
      <c r="BTW2428" s="111"/>
      <c r="BTX2428" s="111"/>
      <c r="BTY2428" s="111"/>
      <c r="BTZ2428" s="111"/>
      <c r="BUA2428" s="111"/>
      <c r="BUB2428" s="111"/>
      <c r="BUC2428" s="111"/>
      <c r="BUD2428" s="111"/>
      <c r="BUE2428" s="111"/>
      <c r="BUF2428" s="111"/>
      <c r="BUG2428" s="111"/>
      <c r="BUH2428" s="111"/>
      <c r="BUI2428" s="111"/>
      <c r="BUJ2428" s="111"/>
      <c r="BUK2428" s="111"/>
      <c r="BUL2428" s="111"/>
      <c r="BUM2428" s="111"/>
      <c r="BUN2428" s="111"/>
      <c r="BUO2428" s="111"/>
      <c r="BUP2428" s="111"/>
      <c r="BUQ2428" s="111"/>
      <c r="BUR2428" s="111"/>
      <c r="BUS2428" s="111"/>
      <c r="BUT2428" s="111"/>
      <c r="BUU2428" s="111"/>
      <c r="BUV2428" s="111"/>
      <c r="BUW2428" s="111"/>
      <c r="BUX2428" s="111"/>
      <c r="BUY2428" s="111"/>
      <c r="BUZ2428" s="111"/>
      <c r="BVA2428" s="111"/>
      <c r="BVB2428" s="111"/>
      <c r="BVC2428" s="111"/>
      <c r="BVD2428" s="111"/>
      <c r="BVE2428" s="111"/>
      <c r="BVF2428" s="111"/>
      <c r="BVG2428" s="111"/>
      <c r="BVH2428" s="111"/>
      <c r="BVI2428" s="111"/>
      <c r="BVJ2428" s="111"/>
      <c r="BVK2428" s="111"/>
      <c r="BVL2428" s="111"/>
      <c r="BVM2428" s="111"/>
      <c r="BVN2428" s="111"/>
      <c r="BVO2428" s="111"/>
      <c r="BVP2428" s="111"/>
      <c r="BVQ2428" s="111"/>
      <c r="BVR2428" s="111"/>
      <c r="BVS2428" s="111"/>
      <c r="BVT2428" s="111"/>
      <c r="BVU2428" s="111"/>
      <c r="BVV2428" s="111"/>
      <c r="BVW2428" s="111"/>
      <c r="BVX2428" s="111"/>
      <c r="BVY2428" s="111"/>
      <c r="BVZ2428" s="111"/>
      <c r="BWA2428" s="111"/>
      <c r="BWB2428" s="111"/>
      <c r="BWC2428" s="111"/>
      <c r="BWD2428" s="111"/>
      <c r="BWE2428" s="111"/>
      <c r="BWF2428" s="111"/>
      <c r="BWG2428" s="111"/>
      <c r="BWH2428" s="111"/>
      <c r="BWI2428" s="111"/>
      <c r="BWJ2428" s="111"/>
      <c r="BWK2428" s="111"/>
      <c r="BWL2428" s="111"/>
      <c r="BWM2428" s="111"/>
      <c r="BWN2428" s="111"/>
      <c r="BWO2428" s="111"/>
      <c r="BWP2428" s="111"/>
      <c r="BWQ2428" s="111"/>
      <c r="BWR2428" s="111"/>
      <c r="BWS2428" s="111"/>
      <c r="BWT2428" s="111"/>
      <c r="BWU2428" s="111"/>
      <c r="BWV2428" s="111"/>
      <c r="BWW2428" s="111"/>
      <c r="BWX2428" s="111"/>
      <c r="BWY2428" s="111"/>
      <c r="BWZ2428" s="111"/>
      <c r="BXA2428" s="111"/>
      <c r="BXB2428" s="111"/>
      <c r="BXC2428" s="111"/>
      <c r="BXD2428" s="111"/>
      <c r="BXE2428" s="111"/>
      <c r="BXF2428" s="111"/>
      <c r="BXG2428" s="111"/>
      <c r="BXH2428" s="111"/>
      <c r="BXI2428" s="111"/>
      <c r="BXJ2428" s="111"/>
      <c r="BXK2428" s="111"/>
      <c r="BXL2428" s="111"/>
      <c r="BXM2428" s="111"/>
      <c r="BXN2428" s="111"/>
      <c r="BXO2428" s="111"/>
      <c r="BXP2428" s="111"/>
      <c r="BXQ2428" s="111"/>
      <c r="BXR2428" s="111"/>
      <c r="BXS2428" s="111"/>
      <c r="BXT2428" s="111"/>
      <c r="BXU2428" s="111"/>
      <c r="BXV2428" s="111"/>
      <c r="BXW2428" s="111"/>
      <c r="BXX2428" s="111"/>
      <c r="BXY2428" s="111"/>
      <c r="BXZ2428" s="111"/>
      <c r="BYA2428" s="111"/>
      <c r="BYB2428" s="111"/>
      <c r="BYC2428" s="111"/>
      <c r="BYD2428" s="111"/>
      <c r="BYE2428" s="111"/>
      <c r="BYF2428" s="111"/>
      <c r="BYG2428" s="111"/>
      <c r="BYH2428" s="111"/>
      <c r="BYI2428" s="111"/>
      <c r="BYJ2428" s="111"/>
      <c r="BYK2428" s="111"/>
      <c r="BYL2428" s="111"/>
      <c r="BYM2428" s="111"/>
      <c r="BYN2428" s="111"/>
      <c r="BYO2428" s="111"/>
      <c r="BYP2428" s="111"/>
      <c r="BYQ2428" s="111"/>
      <c r="BYR2428" s="111"/>
      <c r="BYS2428" s="111"/>
      <c r="BYT2428" s="111"/>
      <c r="BYU2428" s="111"/>
      <c r="BYV2428" s="111"/>
      <c r="BYW2428" s="111"/>
      <c r="BYX2428" s="111"/>
      <c r="BYY2428" s="111"/>
      <c r="BYZ2428" s="111"/>
      <c r="BZA2428" s="111"/>
      <c r="BZB2428" s="111"/>
      <c r="BZC2428" s="111"/>
      <c r="BZD2428" s="111"/>
      <c r="BZE2428" s="111"/>
      <c r="BZF2428" s="111"/>
      <c r="BZG2428" s="111"/>
      <c r="BZH2428" s="111"/>
      <c r="BZI2428" s="111"/>
      <c r="BZJ2428" s="111"/>
      <c r="BZK2428" s="111"/>
      <c r="BZL2428" s="111"/>
      <c r="BZM2428" s="111"/>
      <c r="BZN2428" s="111"/>
      <c r="BZO2428" s="111"/>
      <c r="BZP2428" s="111"/>
      <c r="BZQ2428" s="111"/>
      <c r="BZR2428" s="111"/>
      <c r="BZS2428" s="111"/>
      <c r="BZT2428" s="111"/>
      <c r="BZU2428" s="111"/>
      <c r="BZV2428" s="111"/>
      <c r="BZW2428" s="111"/>
      <c r="BZX2428" s="111"/>
      <c r="BZY2428" s="111"/>
      <c r="BZZ2428" s="111"/>
      <c r="CAA2428" s="111"/>
      <c r="CAB2428" s="111"/>
      <c r="CAC2428" s="111"/>
      <c r="CAD2428" s="111"/>
      <c r="CAE2428" s="111"/>
      <c r="CAF2428" s="111"/>
      <c r="CAG2428" s="111"/>
      <c r="CAH2428" s="111"/>
      <c r="CAI2428" s="111"/>
      <c r="CAJ2428" s="111"/>
      <c r="CAK2428" s="111"/>
      <c r="CAL2428" s="111"/>
      <c r="CAM2428" s="111"/>
      <c r="CAN2428" s="111"/>
      <c r="CAO2428" s="111"/>
      <c r="CAP2428" s="111"/>
      <c r="CAQ2428" s="111"/>
      <c r="CAR2428" s="111"/>
      <c r="CAS2428" s="111"/>
      <c r="CAT2428" s="111"/>
      <c r="CAU2428" s="111"/>
      <c r="CAV2428" s="111"/>
      <c r="CAW2428" s="111"/>
      <c r="CAX2428" s="111"/>
      <c r="CAY2428" s="111"/>
      <c r="CAZ2428" s="111"/>
      <c r="CBA2428" s="111"/>
      <c r="CBB2428" s="111"/>
      <c r="CBC2428" s="111"/>
      <c r="CBD2428" s="111"/>
      <c r="CBE2428" s="111"/>
      <c r="CBF2428" s="111"/>
      <c r="CBG2428" s="111"/>
      <c r="CBH2428" s="111"/>
      <c r="CBI2428" s="111"/>
      <c r="CBJ2428" s="111"/>
      <c r="CBK2428" s="111"/>
      <c r="CBL2428" s="111"/>
      <c r="CBM2428" s="111"/>
      <c r="CBN2428" s="111"/>
      <c r="CBO2428" s="111"/>
      <c r="CBP2428" s="111"/>
      <c r="CBQ2428" s="111"/>
      <c r="CBR2428" s="111"/>
      <c r="CBS2428" s="111"/>
      <c r="CBT2428" s="111"/>
      <c r="CBU2428" s="111"/>
      <c r="CBV2428" s="111"/>
      <c r="CBW2428" s="111"/>
      <c r="CBX2428" s="111"/>
      <c r="CBY2428" s="111"/>
      <c r="CBZ2428" s="111"/>
      <c r="CCA2428" s="111"/>
      <c r="CCB2428" s="111"/>
      <c r="CCC2428" s="111"/>
      <c r="CCD2428" s="111"/>
      <c r="CCE2428" s="111"/>
      <c r="CCF2428" s="111"/>
      <c r="CCG2428" s="111"/>
      <c r="CCH2428" s="111"/>
      <c r="CCI2428" s="111"/>
      <c r="CCJ2428" s="111"/>
      <c r="CCK2428" s="111"/>
      <c r="CCL2428" s="111"/>
      <c r="CCM2428" s="111"/>
      <c r="CCN2428" s="111"/>
      <c r="CCO2428" s="111"/>
      <c r="CCP2428" s="111"/>
      <c r="CCQ2428" s="111"/>
      <c r="CCR2428" s="111"/>
      <c r="CCS2428" s="111"/>
      <c r="CCT2428" s="111"/>
      <c r="CCU2428" s="111"/>
      <c r="CCV2428" s="111"/>
      <c r="CCW2428" s="111"/>
      <c r="CCX2428" s="111"/>
      <c r="CCY2428" s="111"/>
      <c r="CCZ2428" s="111"/>
      <c r="CDA2428" s="111"/>
      <c r="CDB2428" s="111"/>
      <c r="CDC2428" s="111"/>
      <c r="CDD2428" s="111"/>
      <c r="CDE2428" s="111"/>
      <c r="CDF2428" s="111"/>
      <c r="CDG2428" s="111"/>
      <c r="CDH2428" s="111"/>
      <c r="CDI2428" s="111"/>
      <c r="CDJ2428" s="111"/>
      <c r="CDK2428" s="111"/>
      <c r="CDL2428" s="111"/>
      <c r="CDM2428" s="111"/>
      <c r="CDN2428" s="111"/>
      <c r="CDO2428" s="111"/>
      <c r="CDP2428" s="111"/>
      <c r="CDQ2428" s="111"/>
      <c r="CDR2428" s="111"/>
      <c r="CDS2428" s="111"/>
      <c r="CDT2428" s="111"/>
      <c r="CDU2428" s="111"/>
      <c r="CDV2428" s="111"/>
      <c r="CDW2428" s="111"/>
      <c r="CDX2428" s="111"/>
      <c r="CDY2428" s="111"/>
      <c r="CDZ2428" s="111"/>
      <c r="CEA2428" s="111"/>
      <c r="CEB2428" s="111"/>
      <c r="CEC2428" s="111"/>
      <c r="CED2428" s="111"/>
      <c r="CEE2428" s="111"/>
      <c r="CEF2428" s="111"/>
      <c r="CEG2428" s="111"/>
      <c r="CEH2428" s="111"/>
      <c r="CEI2428" s="111"/>
      <c r="CEJ2428" s="111"/>
      <c r="CEK2428" s="111"/>
      <c r="CEL2428" s="111"/>
      <c r="CEM2428" s="111"/>
      <c r="CEN2428" s="111"/>
      <c r="CEO2428" s="111"/>
      <c r="CEP2428" s="111"/>
      <c r="CEQ2428" s="111"/>
      <c r="CER2428" s="111"/>
      <c r="CES2428" s="111"/>
      <c r="CET2428" s="111"/>
      <c r="CEU2428" s="111"/>
      <c r="CEV2428" s="111"/>
      <c r="CEW2428" s="111"/>
      <c r="CEX2428" s="111"/>
      <c r="CEY2428" s="111"/>
      <c r="CEZ2428" s="111"/>
      <c r="CFA2428" s="111"/>
      <c r="CFB2428" s="111"/>
      <c r="CFC2428" s="111"/>
      <c r="CFD2428" s="111"/>
      <c r="CFE2428" s="111"/>
      <c r="CFF2428" s="111"/>
      <c r="CFG2428" s="111"/>
      <c r="CFH2428" s="111"/>
      <c r="CFI2428" s="111"/>
      <c r="CFJ2428" s="111"/>
      <c r="CFK2428" s="111"/>
      <c r="CFL2428" s="111"/>
      <c r="CFM2428" s="111"/>
      <c r="CFN2428" s="111"/>
      <c r="CFO2428" s="111"/>
      <c r="CFP2428" s="111"/>
      <c r="CFQ2428" s="111"/>
      <c r="CFR2428" s="111"/>
      <c r="CFS2428" s="111"/>
      <c r="CFT2428" s="111"/>
      <c r="CFU2428" s="111"/>
      <c r="CFV2428" s="111"/>
      <c r="CFW2428" s="111"/>
      <c r="CFX2428" s="111"/>
      <c r="CFY2428" s="111"/>
      <c r="CFZ2428" s="111"/>
      <c r="CGA2428" s="111"/>
      <c r="CGB2428" s="111"/>
      <c r="CGC2428" s="111"/>
      <c r="CGD2428" s="111"/>
      <c r="CGE2428" s="111"/>
      <c r="CGF2428" s="111"/>
      <c r="CGG2428" s="111"/>
      <c r="CGH2428" s="111"/>
      <c r="CGI2428" s="111"/>
      <c r="CGJ2428" s="111"/>
      <c r="CGK2428" s="111"/>
      <c r="CGL2428" s="111"/>
      <c r="CGM2428" s="111"/>
      <c r="CGN2428" s="111"/>
      <c r="CGO2428" s="111"/>
      <c r="CGP2428" s="111"/>
      <c r="CGQ2428" s="111"/>
      <c r="CGR2428" s="111"/>
      <c r="CGS2428" s="111"/>
      <c r="CGT2428" s="111"/>
      <c r="CGU2428" s="111"/>
      <c r="CGV2428" s="111"/>
      <c r="CGW2428" s="111"/>
      <c r="CGX2428" s="111"/>
      <c r="CGY2428" s="111"/>
      <c r="CGZ2428" s="111"/>
      <c r="CHA2428" s="111"/>
      <c r="CHB2428" s="111"/>
      <c r="CHC2428" s="111"/>
      <c r="CHD2428" s="111"/>
      <c r="CHE2428" s="111"/>
      <c r="CHF2428" s="111"/>
      <c r="CHG2428" s="111"/>
      <c r="CHH2428" s="111"/>
      <c r="CHI2428" s="111"/>
      <c r="CHJ2428" s="111"/>
      <c r="CHK2428" s="111"/>
      <c r="CHL2428" s="111"/>
      <c r="CHM2428" s="111"/>
      <c r="CHN2428" s="111"/>
      <c r="CHO2428" s="111"/>
      <c r="CHP2428" s="111"/>
      <c r="CHQ2428" s="111"/>
      <c r="CHR2428" s="111"/>
      <c r="CHS2428" s="111"/>
      <c r="CHT2428" s="111"/>
      <c r="CHU2428" s="111"/>
      <c r="CHV2428" s="111"/>
      <c r="CHW2428" s="111"/>
      <c r="CHX2428" s="111"/>
      <c r="CHY2428" s="111"/>
      <c r="CHZ2428" s="111"/>
      <c r="CIA2428" s="111"/>
      <c r="CIB2428" s="111"/>
      <c r="CIC2428" s="111"/>
      <c r="CID2428" s="111"/>
      <c r="CIE2428" s="111"/>
      <c r="CIF2428" s="111"/>
      <c r="CIG2428" s="111"/>
      <c r="CIH2428" s="111"/>
      <c r="CII2428" s="111"/>
      <c r="CIJ2428" s="111"/>
      <c r="CIK2428" s="111"/>
      <c r="CIL2428" s="111"/>
      <c r="CIM2428" s="111"/>
      <c r="CIN2428" s="111"/>
      <c r="CIO2428" s="111"/>
      <c r="CIP2428" s="111"/>
      <c r="CIQ2428" s="111"/>
      <c r="CIR2428" s="111"/>
      <c r="CIS2428" s="111"/>
      <c r="CIT2428" s="111"/>
      <c r="CIU2428" s="111"/>
      <c r="CIV2428" s="111"/>
      <c r="CIW2428" s="111"/>
      <c r="CIX2428" s="111"/>
      <c r="CIY2428" s="111"/>
      <c r="CIZ2428" s="111"/>
      <c r="CJA2428" s="111"/>
      <c r="CJB2428" s="111"/>
      <c r="CJC2428" s="111"/>
      <c r="CJD2428" s="111"/>
      <c r="CJE2428" s="111"/>
      <c r="CJF2428" s="111"/>
      <c r="CJG2428" s="111"/>
      <c r="CJH2428" s="111"/>
      <c r="CJI2428" s="111"/>
      <c r="CJJ2428" s="111"/>
      <c r="CJK2428" s="111"/>
      <c r="CJL2428" s="111"/>
      <c r="CJM2428" s="111"/>
      <c r="CJN2428" s="111"/>
      <c r="CJO2428" s="111"/>
      <c r="CJP2428" s="111"/>
      <c r="CJQ2428" s="111"/>
      <c r="CJR2428" s="111"/>
      <c r="CJS2428" s="111"/>
      <c r="CJT2428" s="111"/>
      <c r="CJU2428" s="111"/>
      <c r="CJV2428" s="111"/>
      <c r="CJW2428" s="111"/>
      <c r="CJX2428" s="111"/>
      <c r="CJY2428" s="111"/>
      <c r="CJZ2428" s="111"/>
      <c r="CKA2428" s="111"/>
      <c r="CKB2428" s="111"/>
      <c r="CKC2428" s="111"/>
      <c r="CKD2428" s="111"/>
      <c r="CKE2428" s="111"/>
      <c r="CKF2428" s="111"/>
      <c r="CKG2428" s="111"/>
      <c r="CKH2428" s="111"/>
      <c r="CKI2428" s="111"/>
      <c r="CKJ2428" s="111"/>
      <c r="CKK2428" s="111"/>
      <c r="CKL2428" s="111"/>
      <c r="CKM2428" s="111"/>
      <c r="CKN2428" s="111"/>
      <c r="CKO2428" s="111"/>
      <c r="CKP2428" s="111"/>
      <c r="CKQ2428" s="111"/>
      <c r="CKR2428" s="111"/>
      <c r="CKS2428" s="111"/>
      <c r="CKT2428" s="111"/>
      <c r="CKU2428" s="111"/>
      <c r="CKV2428" s="111"/>
      <c r="CKW2428" s="111"/>
      <c r="CKX2428" s="111"/>
      <c r="CKY2428" s="111"/>
      <c r="CKZ2428" s="111"/>
      <c r="CLA2428" s="111"/>
      <c r="CLB2428" s="111"/>
      <c r="CLC2428" s="111"/>
      <c r="CLD2428" s="111"/>
      <c r="CLE2428" s="111"/>
      <c r="CLF2428" s="111"/>
      <c r="CLG2428" s="111"/>
      <c r="CLH2428" s="111"/>
      <c r="CLI2428" s="111"/>
      <c r="CLJ2428" s="111"/>
      <c r="CLK2428" s="111"/>
      <c r="CLL2428" s="111"/>
      <c r="CLM2428" s="111"/>
      <c r="CLN2428" s="111"/>
      <c r="CLO2428" s="111"/>
      <c r="CLP2428" s="111"/>
      <c r="CLQ2428" s="111"/>
      <c r="CLR2428" s="111"/>
      <c r="CLS2428" s="111"/>
      <c r="CLT2428" s="111"/>
      <c r="CLU2428" s="111"/>
      <c r="CLV2428" s="111"/>
      <c r="CLW2428" s="111"/>
      <c r="CLX2428" s="111"/>
      <c r="CLY2428" s="111"/>
      <c r="CLZ2428" s="111"/>
      <c r="CMA2428" s="111"/>
      <c r="CMB2428" s="111"/>
      <c r="CMC2428" s="111"/>
      <c r="CMD2428" s="111"/>
      <c r="CME2428" s="111"/>
      <c r="CMF2428" s="111"/>
      <c r="CMG2428" s="111"/>
      <c r="CMH2428" s="111"/>
      <c r="CMI2428" s="111"/>
      <c r="CMJ2428" s="111"/>
      <c r="CMK2428" s="111"/>
      <c r="CML2428" s="111"/>
      <c r="CMM2428" s="111"/>
      <c r="CMN2428" s="111"/>
      <c r="CMO2428" s="111"/>
      <c r="CMP2428" s="111"/>
      <c r="CMQ2428" s="111"/>
      <c r="CMR2428" s="111"/>
      <c r="CMS2428" s="111"/>
      <c r="CMT2428" s="111"/>
      <c r="CMU2428" s="111"/>
      <c r="CMV2428" s="111"/>
      <c r="CMW2428" s="111"/>
      <c r="CMX2428" s="111"/>
      <c r="CMY2428" s="111"/>
      <c r="CMZ2428" s="111"/>
      <c r="CNA2428" s="111"/>
      <c r="CNB2428" s="111"/>
      <c r="CNC2428" s="111"/>
      <c r="CND2428" s="111"/>
      <c r="CNE2428" s="111"/>
      <c r="CNF2428" s="111"/>
      <c r="CNG2428" s="111"/>
      <c r="CNH2428" s="111"/>
      <c r="CNI2428" s="111"/>
      <c r="CNJ2428" s="111"/>
      <c r="CNK2428" s="111"/>
      <c r="CNL2428" s="111"/>
      <c r="CNM2428" s="111"/>
      <c r="CNN2428" s="111"/>
      <c r="CNO2428" s="111"/>
      <c r="CNP2428" s="111"/>
      <c r="CNQ2428" s="111"/>
      <c r="CNR2428" s="111"/>
      <c r="CNS2428" s="111"/>
      <c r="CNT2428" s="111"/>
      <c r="CNU2428" s="111"/>
      <c r="CNV2428" s="111"/>
      <c r="CNW2428" s="111"/>
      <c r="CNX2428" s="111"/>
      <c r="CNY2428" s="111"/>
      <c r="CNZ2428" s="111"/>
      <c r="COA2428" s="111"/>
      <c r="COB2428" s="111"/>
      <c r="COC2428" s="111"/>
      <c r="COD2428" s="111"/>
      <c r="COE2428" s="111"/>
      <c r="COF2428" s="111"/>
      <c r="COG2428" s="111"/>
      <c r="COH2428" s="111"/>
      <c r="COI2428" s="111"/>
      <c r="COJ2428" s="111"/>
      <c r="COK2428" s="111"/>
      <c r="COL2428" s="111"/>
      <c r="COM2428" s="111"/>
      <c r="CON2428" s="111"/>
      <c r="COO2428" s="111"/>
      <c r="COP2428" s="111"/>
      <c r="COQ2428" s="111"/>
      <c r="COR2428" s="111"/>
      <c r="COS2428" s="111"/>
      <c r="COT2428" s="111"/>
      <c r="COU2428" s="111"/>
      <c r="COV2428" s="111"/>
      <c r="COW2428" s="111"/>
      <c r="COX2428" s="111"/>
      <c r="COY2428" s="111"/>
      <c r="COZ2428" s="111"/>
      <c r="CPA2428" s="111"/>
      <c r="CPB2428" s="111"/>
      <c r="CPC2428" s="111"/>
      <c r="CPD2428" s="111"/>
      <c r="CPE2428" s="111"/>
      <c r="CPF2428" s="111"/>
      <c r="CPG2428" s="111"/>
      <c r="CPH2428" s="111"/>
      <c r="CPI2428" s="111"/>
      <c r="CPJ2428" s="111"/>
      <c r="CPK2428" s="111"/>
      <c r="CPL2428" s="111"/>
      <c r="CPM2428" s="111"/>
      <c r="CPN2428" s="111"/>
      <c r="CPO2428" s="111"/>
      <c r="CPP2428" s="111"/>
      <c r="CPQ2428" s="111"/>
      <c r="CPR2428" s="111"/>
      <c r="CPS2428" s="111"/>
      <c r="CPT2428" s="111"/>
      <c r="CPU2428" s="111"/>
      <c r="CPV2428" s="111"/>
      <c r="CPW2428" s="111"/>
      <c r="CPX2428" s="111"/>
      <c r="CPY2428" s="111"/>
      <c r="CPZ2428" s="111"/>
      <c r="CQA2428" s="111"/>
      <c r="CQB2428" s="111"/>
      <c r="CQC2428" s="111"/>
      <c r="CQD2428" s="111"/>
      <c r="CQE2428" s="111"/>
      <c r="CQF2428" s="111"/>
      <c r="CQG2428" s="111"/>
      <c r="CQH2428" s="111"/>
      <c r="CQI2428" s="111"/>
      <c r="CQJ2428" s="111"/>
      <c r="CQK2428" s="111"/>
      <c r="CQL2428" s="111"/>
      <c r="CQM2428" s="111"/>
      <c r="CQN2428" s="111"/>
      <c r="CQO2428" s="111"/>
      <c r="CQP2428" s="111"/>
      <c r="CQQ2428" s="111"/>
      <c r="CQR2428" s="111"/>
      <c r="CQS2428" s="111"/>
      <c r="CQT2428" s="111"/>
      <c r="CQU2428" s="111"/>
      <c r="CQV2428" s="111"/>
      <c r="CQW2428" s="111"/>
      <c r="CQX2428" s="111"/>
      <c r="CQY2428" s="111"/>
      <c r="CQZ2428" s="111"/>
      <c r="CRA2428" s="111"/>
      <c r="CRB2428" s="111"/>
      <c r="CRC2428" s="111"/>
      <c r="CRD2428" s="111"/>
      <c r="CRE2428" s="111"/>
      <c r="CRF2428" s="111"/>
      <c r="CRG2428" s="111"/>
      <c r="CRH2428" s="111"/>
      <c r="CRI2428" s="111"/>
      <c r="CRJ2428" s="111"/>
      <c r="CRK2428" s="111"/>
      <c r="CRL2428" s="111"/>
      <c r="CRM2428" s="111"/>
      <c r="CRN2428" s="111"/>
      <c r="CRO2428" s="111"/>
      <c r="CRP2428" s="111"/>
      <c r="CRQ2428" s="111"/>
      <c r="CRR2428" s="111"/>
      <c r="CRS2428" s="111"/>
      <c r="CRT2428" s="111"/>
      <c r="CRU2428" s="111"/>
      <c r="CRV2428" s="111"/>
      <c r="CRW2428" s="111"/>
      <c r="CRX2428" s="111"/>
      <c r="CRY2428" s="111"/>
      <c r="CRZ2428" s="111"/>
      <c r="CSA2428" s="111"/>
      <c r="CSB2428" s="111"/>
      <c r="CSC2428" s="111"/>
      <c r="CSD2428" s="111"/>
      <c r="CSE2428" s="111"/>
      <c r="CSF2428" s="111"/>
      <c r="CSG2428" s="111"/>
      <c r="CSH2428" s="111"/>
      <c r="CSI2428" s="111"/>
      <c r="CSJ2428" s="111"/>
      <c r="CSK2428" s="111"/>
      <c r="CSL2428" s="111"/>
      <c r="CSM2428" s="111"/>
      <c r="CSN2428" s="111"/>
      <c r="CSO2428" s="111"/>
      <c r="CSP2428" s="111"/>
      <c r="CSQ2428" s="111"/>
      <c r="CSR2428" s="111"/>
      <c r="CSS2428" s="111"/>
      <c r="CST2428" s="111"/>
      <c r="CSU2428" s="111"/>
      <c r="CSV2428" s="111"/>
      <c r="CSW2428" s="111"/>
      <c r="CSX2428" s="111"/>
      <c r="CSY2428" s="111"/>
      <c r="CSZ2428" s="111"/>
      <c r="CTA2428" s="111"/>
      <c r="CTB2428" s="111"/>
      <c r="CTC2428" s="111"/>
      <c r="CTD2428" s="111"/>
      <c r="CTE2428" s="111"/>
      <c r="CTF2428" s="111"/>
      <c r="CTG2428" s="111"/>
      <c r="CTH2428" s="111"/>
      <c r="CTI2428" s="111"/>
      <c r="CTJ2428" s="111"/>
      <c r="CTK2428" s="111"/>
      <c r="CTL2428" s="111"/>
      <c r="CTM2428" s="111"/>
      <c r="CTN2428" s="111"/>
      <c r="CTO2428" s="111"/>
      <c r="CTP2428" s="111"/>
      <c r="CTQ2428" s="111"/>
      <c r="CTR2428" s="111"/>
      <c r="CTS2428" s="111"/>
      <c r="CTT2428" s="111"/>
      <c r="CTU2428" s="111"/>
      <c r="CTV2428" s="111"/>
      <c r="CTW2428" s="111"/>
      <c r="CTX2428" s="111"/>
      <c r="CTY2428" s="111"/>
      <c r="CTZ2428" s="111"/>
      <c r="CUA2428" s="111"/>
      <c r="CUB2428" s="111"/>
      <c r="CUC2428" s="111"/>
      <c r="CUD2428" s="111"/>
      <c r="CUE2428" s="111"/>
      <c r="CUF2428" s="111"/>
      <c r="CUG2428" s="111"/>
      <c r="CUH2428" s="111"/>
      <c r="CUI2428" s="111"/>
      <c r="CUJ2428" s="111"/>
      <c r="CUK2428" s="111"/>
      <c r="CUL2428" s="111"/>
      <c r="CUM2428" s="111"/>
      <c r="CUN2428" s="111"/>
      <c r="CUO2428" s="111"/>
      <c r="CUP2428" s="111"/>
      <c r="CUQ2428" s="111"/>
      <c r="CUR2428" s="111"/>
      <c r="CUS2428" s="111"/>
      <c r="CUT2428" s="111"/>
      <c r="CUU2428" s="111"/>
      <c r="CUV2428" s="111"/>
      <c r="CUW2428" s="111"/>
      <c r="CUX2428" s="111"/>
      <c r="CUY2428" s="111"/>
      <c r="CUZ2428" s="111"/>
      <c r="CVA2428" s="111"/>
      <c r="CVB2428" s="111"/>
      <c r="CVC2428" s="111"/>
      <c r="CVD2428" s="111"/>
      <c r="CVE2428" s="111"/>
      <c r="CVF2428" s="111"/>
      <c r="CVG2428" s="111"/>
      <c r="CVH2428" s="111"/>
      <c r="CVI2428" s="111"/>
      <c r="CVJ2428" s="111"/>
      <c r="CVK2428" s="111"/>
      <c r="CVL2428" s="111"/>
      <c r="CVM2428" s="111"/>
      <c r="CVN2428" s="111"/>
      <c r="CVO2428" s="111"/>
      <c r="CVP2428" s="111"/>
      <c r="CVQ2428" s="111"/>
      <c r="CVR2428" s="111"/>
      <c r="CVS2428" s="111"/>
      <c r="CVT2428" s="111"/>
      <c r="CVU2428" s="111"/>
      <c r="CVV2428" s="111"/>
      <c r="CVW2428" s="111"/>
      <c r="CVX2428" s="111"/>
      <c r="CVY2428" s="111"/>
      <c r="CVZ2428" s="111"/>
      <c r="CWA2428" s="111"/>
      <c r="CWB2428" s="111"/>
      <c r="CWC2428" s="111"/>
      <c r="CWD2428" s="111"/>
      <c r="CWE2428" s="111"/>
      <c r="CWF2428" s="111"/>
      <c r="CWG2428" s="111"/>
      <c r="CWH2428" s="111"/>
      <c r="CWI2428" s="111"/>
      <c r="CWJ2428" s="111"/>
      <c r="CWK2428" s="111"/>
      <c r="CWL2428" s="111"/>
      <c r="CWM2428" s="111"/>
      <c r="CWN2428" s="111"/>
      <c r="CWO2428" s="111"/>
      <c r="CWP2428" s="111"/>
      <c r="CWQ2428" s="111"/>
      <c r="CWR2428" s="111"/>
      <c r="CWS2428" s="111"/>
      <c r="CWT2428" s="111"/>
      <c r="CWU2428" s="111"/>
      <c r="CWV2428" s="111"/>
      <c r="CWW2428" s="111"/>
      <c r="CWX2428" s="111"/>
      <c r="CWY2428" s="111"/>
      <c r="CWZ2428" s="111"/>
      <c r="CXA2428" s="111"/>
      <c r="CXB2428" s="111"/>
      <c r="CXC2428" s="111"/>
      <c r="CXD2428" s="111"/>
      <c r="CXE2428" s="111"/>
      <c r="CXF2428" s="111"/>
      <c r="CXG2428" s="111"/>
      <c r="CXH2428" s="111"/>
      <c r="CXI2428" s="111"/>
      <c r="CXJ2428" s="111"/>
      <c r="CXK2428" s="111"/>
      <c r="CXL2428" s="111"/>
      <c r="CXM2428" s="111"/>
      <c r="CXN2428" s="111"/>
      <c r="CXO2428" s="111"/>
      <c r="CXP2428" s="111"/>
      <c r="CXQ2428" s="111"/>
      <c r="CXR2428" s="111"/>
      <c r="CXS2428" s="111"/>
      <c r="CXT2428" s="111"/>
      <c r="CXU2428" s="111"/>
      <c r="CXV2428" s="111"/>
      <c r="CXW2428" s="111"/>
      <c r="CXX2428" s="111"/>
      <c r="CXY2428" s="111"/>
      <c r="CXZ2428" s="111"/>
      <c r="CYA2428" s="111"/>
      <c r="CYB2428" s="111"/>
      <c r="CYC2428" s="111"/>
      <c r="CYD2428" s="111"/>
      <c r="CYE2428" s="111"/>
      <c r="CYF2428" s="111"/>
      <c r="CYG2428" s="111"/>
      <c r="CYH2428" s="111"/>
      <c r="CYI2428" s="111"/>
      <c r="CYJ2428" s="111"/>
      <c r="CYK2428" s="111"/>
      <c r="CYL2428" s="111"/>
      <c r="CYM2428" s="111"/>
      <c r="CYN2428" s="111"/>
      <c r="CYO2428" s="111"/>
      <c r="CYP2428" s="111"/>
      <c r="CYQ2428" s="111"/>
      <c r="CYR2428" s="111"/>
      <c r="CYS2428" s="111"/>
      <c r="CYT2428" s="111"/>
      <c r="CYU2428" s="111"/>
      <c r="CYV2428" s="111"/>
      <c r="CYW2428" s="111"/>
      <c r="CYX2428" s="111"/>
      <c r="CYY2428" s="111"/>
      <c r="CYZ2428" s="111"/>
      <c r="CZA2428" s="111"/>
      <c r="CZB2428" s="111"/>
      <c r="CZC2428" s="111"/>
      <c r="CZD2428" s="111"/>
      <c r="CZE2428" s="111"/>
      <c r="CZF2428" s="111"/>
      <c r="CZG2428" s="111"/>
      <c r="CZH2428" s="111"/>
      <c r="CZI2428" s="111"/>
      <c r="CZJ2428" s="111"/>
      <c r="CZK2428" s="111"/>
      <c r="CZL2428" s="111"/>
      <c r="CZM2428" s="111"/>
      <c r="CZN2428" s="111"/>
      <c r="CZO2428" s="111"/>
      <c r="CZP2428" s="111"/>
      <c r="CZQ2428" s="111"/>
      <c r="CZR2428" s="111"/>
      <c r="CZS2428" s="111"/>
      <c r="CZT2428" s="111"/>
      <c r="CZU2428" s="111"/>
      <c r="CZV2428" s="111"/>
      <c r="CZW2428" s="111"/>
      <c r="CZX2428" s="111"/>
      <c r="CZY2428" s="111"/>
      <c r="CZZ2428" s="111"/>
      <c r="DAA2428" s="111"/>
      <c r="DAB2428" s="111"/>
      <c r="DAC2428" s="111"/>
      <c r="DAD2428" s="111"/>
      <c r="DAE2428" s="111"/>
      <c r="DAF2428" s="111"/>
      <c r="DAG2428" s="111"/>
      <c r="DAH2428" s="111"/>
      <c r="DAI2428" s="111"/>
      <c r="DAJ2428" s="111"/>
      <c r="DAK2428" s="111"/>
      <c r="DAL2428" s="111"/>
      <c r="DAM2428" s="111"/>
      <c r="DAN2428" s="111"/>
      <c r="DAO2428" s="111"/>
      <c r="DAP2428" s="111"/>
      <c r="DAQ2428" s="111"/>
      <c r="DAR2428" s="111"/>
      <c r="DAS2428" s="111"/>
      <c r="DAT2428" s="111"/>
      <c r="DAU2428" s="111"/>
      <c r="DAV2428" s="111"/>
      <c r="DAW2428" s="111"/>
      <c r="DAX2428" s="111"/>
      <c r="DAY2428" s="111"/>
      <c r="DAZ2428" s="111"/>
      <c r="DBA2428" s="111"/>
      <c r="DBB2428" s="111"/>
      <c r="DBC2428" s="111"/>
      <c r="DBD2428" s="111"/>
      <c r="DBE2428" s="111"/>
      <c r="DBF2428" s="111"/>
      <c r="DBG2428" s="111"/>
      <c r="DBH2428" s="111"/>
      <c r="DBI2428" s="111"/>
      <c r="DBJ2428" s="111"/>
      <c r="DBK2428" s="111"/>
      <c r="DBL2428" s="111"/>
      <c r="DBM2428" s="111"/>
      <c r="DBN2428" s="111"/>
      <c r="DBO2428" s="111"/>
      <c r="DBP2428" s="111"/>
      <c r="DBQ2428" s="111"/>
      <c r="DBR2428" s="111"/>
      <c r="DBS2428" s="111"/>
      <c r="DBT2428" s="111"/>
      <c r="DBU2428" s="111"/>
      <c r="DBV2428" s="111"/>
      <c r="DBW2428" s="111"/>
      <c r="DBX2428" s="111"/>
      <c r="DBY2428" s="111"/>
      <c r="DBZ2428" s="111"/>
      <c r="DCA2428" s="111"/>
      <c r="DCB2428" s="111"/>
      <c r="DCC2428" s="111"/>
      <c r="DCD2428" s="111"/>
      <c r="DCE2428" s="111"/>
      <c r="DCF2428" s="111"/>
      <c r="DCG2428" s="111"/>
      <c r="DCH2428" s="111"/>
      <c r="DCI2428" s="111"/>
      <c r="DCJ2428" s="111"/>
      <c r="DCK2428" s="111"/>
      <c r="DCL2428" s="111"/>
      <c r="DCM2428" s="111"/>
      <c r="DCN2428" s="111"/>
      <c r="DCO2428" s="111"/>
      <c r="DCP2428" s="111"/>
      <c r="DCQ2428" s="111"/>
      <c r="DCR2428" s="111"/>
      <c r="DCS2428" s="111"/>
      <c r="DCT2428" s="111"/>
      <c r="DCU2428" s="111"/>
      <c r="DCV2428" s="111"/>
      <c r="DCW2428" s="111"/>
      <c r="DCX2428" s="111"/>
      <c r="DCY2428" s="111"/>
      <c r="DCZ2428" s="111"/>
      <c r="DDA2428" s="111"/>
      <c r="DDB2428" s="111"/>
      <c r="DDC2428" s="111"/>
      <c r="DDD2428" s="111"/>
      <c r="DDE2428" s="111"/>
      <c r="DDF2428" s="111"/>
      <c r="DDG2428" s="111"/>
      <c r="DDH2428" s="111"/>
      <c r="DDI2428" s="111"/>
      <c r="DDJ2428" s="111"/>
      <c r="DDK2428" s="111"/>
      <c r="DDL2428" s="111"/>
      <c r="DDM2428" s="111"/>
      <c r="DDN2428" s="111"/>
      <c r="DDO2428" s="111"/>
      <c r="DDP2428" s="111"/>
      <c r="DDQ2428" s="111"/>
      <c r="DDR2428" s="111"/>
      <c r="DDS2428" s="111"/>
      <c r="DDT2428" s="111"/>
      <c r="DDU2428" s="111"/>
      <c r="DDV2428" s="111"/>
      <c r="DDW2428" s="111"/>
      <c r="DDX2428" s="111"/>
      <c r="DDY2428" s="111"/>
      <c r="DDZ2428" s="111"/>
      <c r="DEA2428" s="111"/>
      <c r="DEB2428" s="111"/>
      <c r="DEC2428" s="111"/>
      <c r="DED2428" s="111"/>
      <c r="DEE2428" s="111"/>
      <c r="DEF2428" s="111"/>
      <c r="DEG2428" s="111"/>
      <c r="DEH2428" s="111"/>
      <c r="DEI2428" s="111"/>
      <c r="DEJ2428" s="111"/>
      <c r="DEK2428" s="111"/>
      <c r="DEL2428" s="111"/>
      <c r="DEM2428" s="111"/>
      <c r="DEN2428" s="111"/>
      <c r="DEO2428" s="111"/>
      <c r="DEP2428" s="111"/>
      <c r="DEQ2428" s="111"/>
      <c r="DER2428" s="111"/>
      <c r="DES2428" s="111"/>
      <c r="DET2428" s="111"/>
      <c r="DEU2428" s="111"/>
      <c r="DEV2428" s="111"/>
      <c r="DEW2428" s="111"/>
      <c r="DEX2428" s="111"/>
      <c r="DEY2428" s="111"/>
      <c r="DEZ2428" s="111"/>
      <c r="DFA2428" s="111"/>
      <c r="DFB2428" s="111"/>
      <c r="DFC2428" s="111"/>
      <c r="DFD2428" s="111"/>
      <c r="DFE2428" s="111"/>
      <c r="DFF2428" s="111"/>
      <c r="DFG2428" s="111"/>
      <c r="DFH2428" s="111"/>
      <c r="DFI2428" s="111"/>
      <c r="DFJ2428" s="111"/>
      <c r="DFK2428" s="111"/>
      <c r="DFL2428" s="111"/>
      <c r="DFM2428" s="111"/>
      <c r="DFN2428" s="111"/>
      <c r="DFO2428" s="111"/>
      <c r="DFP2428" s="111"/>
      <c r="DFQ2428" s="111"/>
      <c r="DFR2428" s="111"/>
      <c r="DFS2428" s="111"/>
      <c r="DFT2428" s="111"/>
      <c r="DFU2428" s="111"/>
      <c r="DFV2428" s="111"/>
      <c r="DFW2428" s="111"/>
      <c r="DFX2428" s="111"/>
      <c r="DFY2428" s="111"/>
      <c r="DFZ2428" s="111"/>
      <c r="DGA2428" s="111"/>
      <c r="DGB2428" s="111"/>
      <c r="DGC2428" s="111"/>
      <c r="DGD2428" s="111"/>
      <c r="DGE2428" s="111"/>
      <c r="DGF2428" s="111"/>
      <c r="DGG2428" s="111"/>
      <c r="DGH2428" s="111"/>
      <c r="DGI2428" s="111"/>
      <c r="DGJ2428" s="111"/>
      <c r="DGK2428" s="111"/>
      <c r="DGL2428" s="111"/>
      <c r="DGM2428" s="111"/>
      <c r="DGN2428" s="111"/>
      <c r="DGO2428" s="111"/>
      <c r="DGP2428" s="111"/>
      <c r="DGQ2428" s="111"/>
      <c r="DGR2428" s="111"/>
      <c r="DGS2428" s="111"/>
      <c r="DGT2428" s="111"/>
      <c r="DGU2428" s="111"/>
      <c r="DGV2428" s="111"/>
      <c r="DGW2428" s="111"/>
      <c r="DGX2428" s="111"/>
      <c r="DGY2428" s="111"/>
      <c r="DGZ2428" s="111"/>
      <c r="DHA2428" s="111"/>
      <c r="DHB2428" s="111"/>
      <c r="DHC2428" s="111"/>
      <c r="DHD2428" s="111"/>
      <c r="DHE2428" s="111"/>
      <c r="DHF2428" s="111"/>
      <c r="DHG2428" s="111"/>
      <c r="DHH2428" s="111"/>
      <c r="DHI2428" s="111"/>
      <c r="DHJ2428" s="111"/>
      <c r="DHK2428" s="111"/>
      <c r="DHL2428" s="111"/>
      <c r="DHM2428" s="111"/>
      <c r="DHN2428" s="111"/>
      <c r="DHO2428" s="111"/>
      <c r="DHP2428" s="111"/>
      <c r="DHQ2428" s="111"/>
      <c r="DHR2428" s="111"/>
      <c r="DHS2428" s="111"/>
      <c r="DHT2428" s="111"/>
      <c r="DHU2428" s="111"/>
      <c r="DHV2428" s="111"/>
      <c r="DHW2428" s="111"/>
      <c r="DHX2428" s="111"/>
      <c r="DHY2428" s="111"/>
      <c r="DHZ2428" s="111"/>
      <c r="DIA2428" s="111"/>
      <c r="DIB2428" s="111"/>
      <c r="DIC2428" s="111"/>
      <c r="DID2428" s="111"/>
      <c r="DIE2428" s="111"/>
      <c r="DIF2428" s="111"/>
      <c r="DIG2428" s="111"/>
      <c r="DIH2428" s="111"/>
      <c r="DII2428" s="111"/>
      <c r="DIJ2428" s="111"/>
      <c r="DIK2428" s="111"/>
      <c r="DIL2428" s="111"/>
      <c r="DIM2428" s="111"/>
      <c r="DIN2428" s="111"/>
      <c r="DIO2428" s="111"/>
      <c r="DIP2428" s="111"/>
      <c r="DIQ2428" s="111"/>
      <c r="DIR2428" s="111"/>
      <c r="DIS2428" s="111"/>
      <c r="DIT2428" s="111"/>
      <c r="DIU2428" s="111"/>
      <c r="DIV2428" s="111"/>
      <c r="DIW2428" s="111"/>
      <c r="DIX2428" s="111"/>
      <c r="DIY2428" s="111"/>
      <c r="DIZ2428" s="111"/>
      <c r="DJA2428" s="111"/>
      <c r="DJB2428" s="111"/>
      <c r="DJC2428" s="111"/>
      <c r="DJD2428" s="111"/>
      <c r="DJE2428" s="111"/>
      <c r="DJF2428" s="111"/>
      <c r="DJG2428" s="111"/>
      <c r="DJH2428" s="111"/>
      <c r="DJI2428" s="111"/>
      <c r="DJJ2428" s="111"/>
      <c r="DJK2428" s="111"/>
      <c r="DJL2428" s="111"/>
      <c r="DJM2428" s="111"/>
      <c r="DJN2428" s="111"/>
      <c r="DJO2428" s="111"/>
      <c r="DJP2428" s="111"/>
      <c r="DJQ2428" s="111"/>
      <c r="DJR2428" s="111"/>
      <c r="DJS2428" s="111"/>
      <c r="DJT2428" s="111"/>
      <c r="DJU2428" s="111"/>
      <c r="DJV2428" s="111"/>
      <c r="DJW2428" s="111"/>
      <c r="DJX2428" s="111"/>
      <c r="DJY2428" s="111"/>
      <c r="DJZ2428" s="111"/>
      <c r="DKA2428" s="111"/>
      <c r="DKB2428" s="111"/>
      <c r="DKC2428" s="111"/>
      <c r="DKD2428" s="111"/>
      <c r="DKE2428" s="111"/>
      <c r="DKF2428" s="111"/>
      <c r="DKG2428" s="111"/>
      <c r="DKH2428" s="111"/>
      <c r="DKI2428" s="111"/>
      <c r="DKJ2428" s="111"/>
      <c r="DKK2428" s="111"/>
      <c r="DKL2428" s="111"/>
      <c r="DKM2428" s="111"/>
      <c r="DKN2428" s="111"/>
      <c r="DKO2428" s="111"/>
      <c r="DKP2428" s="111"/>
      <c r="DKQ2428" s="111"/>
      <c r="DKR2428" s="111"/>
      <c r="DKS2428" s="111"/>
      <c r="DKT2428" s="111"/>
      <c r="DKU2428" s="111"/>
      <c r="DKV2428" s="111"/>
      <c r="DKW2428" s="111"/>
      <c r="DKX2428" s="111"/>
      <c r="DKY2428" s="111"/>
      <c r="DKZ2428" s="111"/>
      <c r="DLA2428" s="111"/>
      <c r="DLB2428" s="111"/>
      <c r="DLC2428" s="111"/>
      <c r="DLD2428" s="111"/>
      <c r="DLE2428" s="111"/>
      <c r="DLF2428" s="111"/>
      <c r="DLG2428" s="111"/>
      <c r="DLH2428" s="111"/>
      <c r="DLI2428" s="111"/>
      <c r="DLJ2428" s="111"/>
      <c r="DLK2428" s="111"/>
      <c r="DLL2428" s="111"/>
      <c r="DLM2428" s="111"/>
      <c r="DLN2428" s="111"/>
      <c r="DLO2428" s="111"/>
      <c r="DLP2428" s="111"/>
      <c r="DLQ2428" s="111"/>
      <c r="DLR2428" s="111"/>
      <c r="DLS2428" s="111"/>
      <c r="DLT2428" s="111"/>
      <c r="DLU2428" s="111"/>
      <c r="DLV2428" s="111"/>
      <c r="DLW2428" s="111"/>
      <c r="DLX2428" s="111"/>
      <c r="DLY2428" s="111"/>
      <c r="DLZ2428" s="111"/>
      <c r="DMA2428" s="111"/>
      <c r="DMB2428" s="111"/>
      <c r="DMC2428" s="111"/>
      <c r="DMD2428" s="111"/>
      <c r="DME2428" s="111"/>
      <c r="DMF2428" s="111"/>
      <c r="DMG2428" s="111"/>
      <c r="DMH2428" s="111"/>
      <c r="DMI2428" s="111"/>
      <c r="DMJ2428" s="111"/>
      <c r="DMK2428" s="111"/>
      <c r="DML2428" s="111"/>
      <c r="DMM2428" s="111"/>
      <c r="DMN2428" s="111"/>
      <c r="DMO2428" s="111"/>
      <c r="DMP2428" s="111"/>
      <c r="DMQ2428" s="111"/>
      <c r="DMR2428" s="111"/>
      <c r="DMS2428" s="111"/>
      <c r="DMT2428" s="111"/>
      <c r="DMU2428" s="111"/>
      <c r="DMV2428" s="111"/>
      <c r="DMW2428" s="111"/>
      <c r="DMX2428" s="111"/>
      <c r="DMY2428" s="111"/>
      <c r="DMZ2428" s="111"/>
      <c r="DNA2428" s="111"/>
      <c r="DNB2428" s="111"/>
      <c r="DNC2428" s="111"/>
      <c r="DND2428" s="111"/>
      <c r="DNE2428" s="111"/>
      <c r="DNF2428" s="111"/>
      <c r="DNG2428" s="111"/>
      <c r="DNH2428" s="111"/>
      <c r="DNI2428" s="111"/>
      <c r="DNJ2428" s="111"/>
      <c r="DNK2428" s="111"/>
      <c r="DNL2428" s="111"/>
      <c r="DNM2428" s="111"/>
      <c r="DNN2428" s="111"/>
      <c r="DNO2428" s="111"/>
      <c r="DNP2428" s="111"/>
      <c r="DNQ2428" s="111"/>
      <c r="DNR2428" s="111"/>
      <c r="DNS2428" s="111"/>
      <c r="DNT2428" s="111"/>
      <c r="DNU2428" s="111"/>
      <c r="DNV2428" s="111"/>
      <c r="DNW2428" s="111"/>
      <c r="DNX2428" s="111"/>
      <c r="DNY2428" s="111"/>
      <c r="DNZ2428" s="111"/>
      <c r="DOA2428" s="111"/>
      <c r="DOB2428" s="111"/>
      <c r="DOC2428" s="111"/>
      <c r="DOD2428" s="111"/>
      <c r="DOE2428" s="111"/>
      <c r="DOF2428" s="111"/>
      <c r="DOG2428" s="111"/>
      <c r="DOH2428" s="111"/>
      <c r="DOI2428" s="111"/>
      <c r="DOJ2428" s="111"/>
      <c r="DOK2428" s="111"/>
      <c r="DOL2428" s="111"/>
      <c r="DOM2428" s="111"/>
      <c r="DON2428" s="111"/>
      <c r="DOO2428" s="111"/>
      <c r="DOP2428" s="111"/>
      <c r="DOQ2428" s="111"/>
      <c r="DOR2428" s="111"/>
      <c r="DOS2428" s="111"/>
      <c r="DOT2428" s="111"/>
      <c r="DOU2428" s="111"/>
      <c r="DOV2428" s="111"/>
      <c r="DOW2428" s="111"/>
      <c r="DOX2428" s="111"/>
      <c r="DOY2428" s="111"/>
      <c r="DOZ2428" s="111"/>
      <c r="DPA2428" s="111"/>
      <c r="DPB2428" s="111"/>
      <c r="DPC2428" s="111"/>
      <c r="DPD2428" s="111"/>
      <c r="DPE2428" s="111"/>
      <c r="DPF2428" s="111"/>
      <c r="DPG2428" s="111"/>
      <c r="DPH2428" s="111"/>
      <c r="DPI2428" s="111"/>
      <c r="DPJ2428" s="111"/>
      <c r="DPK2428" s="111"/>
      <c r="DPL2428" s="111"/>
      <c r="DPM2428" s="111"/>
      <c r="DPN2428" s="111"/>
      <c r="DPO2428" s="111"/>
      <c r="DPP2428" s="111"/>
      <c r="DPQ2428" s="111"/>
      <c r="DPR2428" s="111"/>
      <c r="DPS2428" s="111"/>
      <c r="DPT2428" s="111"/>
      <c r="DPU2428" s="111"/>
      <c r="DPV2428" s="111"/>
      <c r="DPW2428" s="111"/>
      <c r="DPX2428" s="111"/>
      <c r="DPY2428" s="111"/>
      <c r="DPZ2428" s="111"/>
      <c r="DQA2428" s="111"/>
      <c r="DQB2428" s="111"/>
      <c r="DQC2428" s="111"/>
      <c r="DQD2428" s="111"/>
      <c r="DQE2428" s="111"/>
      <c r="DQF2428" s="111"/>
      <c r="DQG2428" s="111"/>
      <c r="DQH2428" s="111"/>
      <c r="DQI2428" s="111"/>
      <c r="DQJ2428" s="111"/>
      <c r="DQK2428" s="111"/>
      <c r="DQL2428" s="111"/>
      <c r="DQM2428" s="111"/>
      <c r="DQN2428" s="111"/>
      <c r="DQO2428" s="111"/>
      <c r="DQP2428" s="111"/>
      <c r="DQQ2428" s="111"/>
      <c r="DQR2428" s="111"/>
      <c r="DQS2428" s="111"/>
      <c r="DQT2428" s="111"/>
      <c r="DQU2428" s="111"/>
      <c r="DQV2428" s="111"/>
      <c r="DQW2428" s="111"/>
      <c r="DQX2428" s="111"/>
      <c r="DQY2428" s="111"/>
      <c r="DQZ2428" s="111"/>
      <c r="DRA2428" s="111"/>
      <c r="DRB2428" s="111"/>
      <c r="DRC2428" s="111"/>
      <c r="DRD2428" s="111"/>
      <c r="DRE2428" s="111"/>
      <c r="DRF2428" s="111"/>
      <c r="DRG2428" s="111"/>
      <c r="DRH2428" s="111"/>
      <c r="DRI2428" s="111"/>
      <c r="DRJ2428" s="111"/>
      <c r="DRK2428" s="111"/>
      <c r="DRL2428" s="111"/>
      <c r="DRM2428" s="111"/>
      <c r="DRN2428" s="111"/>
      <c r="DRO2428" s="111"/>
      <c r="DRP2428" s="111"/>
      <c r="DRQ2428" s="111"/>
      <c r="DRR2428" s="111"/>
      <c r="DRS2428" s="111"/>
      <c r="DRT2428" s="111"/>
      <c r="DRU2428" s="111"/>
      <c r="DRV2428" s="111"/>
      <c r="DRW2428" s="111"/>
      <c r="DRX2428" s="111"/>
      <c r="DRY2428" s="111"/>
      <c r="DRZ2428" s="111"/>
      <c r="DSA2428" s="111"/>
      <c r="DSB2428" s="111"/>
      <c r="DSC2428" s="111"/>
      <c r="DSD2428" s="111"/>
      <c r="DSE2428" s="111"/>
      <c r="DSF2428" s="111"/>
      <c r="DSG2428" s="111"/>
      <c r="DSH2428" s="111"/>
      <c r="DSI2428" s="111"/>
      <c r="DSJ2428" s="111"/>
      <c r="DSK2428" s="111"/>
      <c r="DSL2428" s="111"/>
      <c r="DSM2428" s="111"/>
      <c r="DSN2428" s="111"/>
      <c r="DSO2428" s="111"/>
      <c r="DSP2428" s="111"/>
      <c r="DSQ2428" s="111"/>
      <c r="DSR2428" s="111"/>
      <c r="DSS2428" s="111"/>
      <c r="DST2428" s="111"/>
      <c r="DSU2428" s="111"/>
      <c r="DSV2428" s="111"/>
      <c r="DSW2428" s="111"/>
      <c r="DSX2428" s="111"/>
      <c r="DSY2428" s="111"/>
      <c r="DSZ2428" s="111"/>
      <c r="DTA2428" s="111"/>
      <c r="DTB2428" s="111"/>
      <c r="DTC2428" s="111"/>
      <c r="DTD2428" s="111"/>
      <c r="DTE2428" s="111"/>
      <c r="DTF2428" s="111"/>
      <c r="DTG2428" s="111"/>
      <c r="DTH2428" s="111"/>
      <c r="DTI2428" s="111"/>
      <c r="DTJ2428" s="111"/>
      <c r="DTK2428" s="111"/>
      <c r="DTL2428" s="111"/>
      <c r="DTM2428" s="111"/>
      <c r="DTN2428" s="111"/>
      <c r="DTO2428" s="111"/>
      <c r="DTP2428" s="111"/>
      <c r="DTQ2428" s="111"/>
      <c r="DTR2428" s="111"/>
      <c r="DTS2428" s="111"/>
      <c r="DTT2428" s="111"/>
      <c r="DTU2428" s="111"/>
      <c r="DTV2428" s="111"/>
      <c r="DTW2428" s="111"/>
      <c r="DTX2428" s="111"/>
      <c r="DTY2428" s="111"/>
      <c r="DTZ2428" s="111"/>
      <c r="DUA2428" s="111"/>
      <c r="DUB2428" s="111"/>
      <c r="DUC2428" s="111"/>
      <c r="DUD2428" s="111"/>
      <c r="DUE2428" s="111"/>
      <c r="DUF2428" s="111"/>
      <c r="DUG2428" s="111"/>
      <c r="DUH2428" s="111"/>
      <c r="DUI2428" s="111"/>
      <c r="DUJ2428" s="111"/>
      <c r="DUK2428" s="111"/>
      <c r="DUL2428" s="111"/>
      <c r="DUM2428" s="111"/>
      <c r="DUN2428" s="111"/>
      <c r="DUO2428" s="111"/>
      <c r="DUP2428" s="111"/>
      <c r="DUQ2428" s="111"/>
      <c r="DUR2428" s="111"/>
      <c r="DUS2428" s="111"/>
      <c r="DUT2428" s="111"/>
      <c r="DUU2428" s="111"/>
      <c r="DUV2428" s="111"/>
      <c r="DUW2428" s="111"/>
      <c r="DUX2428" s="111"/>
      <c r="DUY2428" s="111"/>
      <c r="DUZ2428" s="111"/>
      <c r="DVA2428" s="111"/>
      <c r="DVB2428" s="111"/>
      <c r="DVC2428" s="111"/>
      <c r="DVD2428" s="111"/>
      <c r="DVE2428" s="111"/>
      <c r="DVF2428" s="111"/>
      <c r="DVG2428" s="111"/>
      <c r="DVH2428" s="111"/>
      <c r="DVI2428" s="111"/>
      <c r="DVJ2428" s="111"/>
      <c r="DVK2428" s="111"/>
      <c r="DVL2428" s="111"/>
      <c r="DVM2428" s="111"/>
      <c r="DVN2428" s="111"/>
      <c r="DVO2428" s="111"/>
      <c r="DVP2428" s="111"/>
      <c r="DVQ2428" s="111"/>
      <c r="DVR2428" s="111"/>
      <c r="DVS2428" s="111"/>
      <c r="DVT2428" s="111"/>
      <c r="DVU2428" s="111"/>
      <c r="DVV2428" s="111"/>
      <c r="DVW2428" s="111"/>
      <c r="DVX2428" s="111"/>
      <c r="DVY2428" s="111"/>
      <c r="DVZ2428" s="111"/>
      <c r="DWA2428" s="111"/>
      <c r="DWB2428" s="111"/>
      <c r="DWC2428" s="111"/>
      <c r="DWD2428" s="111"/>
      <c r="DWE2428" s="111"/>
      <c r="DWF2428" s="111"/>
      <c r="DWG2428" s="111"/>
      <c r="DWH2428" s="111"/>
      <c r="DWI2428" s="111"/>
      <c r="DWJ2428" s="111"/>
      <c r="DWK2428" s="111"/>
      <c r="DWL2428" s="111"/>
      <c r="DWM2428" s="111"/>
      <c r="DWN2428" s="111"/>
      <c r="DWO2428" s="111"/>
      <c r="DWP2428" s="111"/>
      <c r="DWQ2428" s="111"/>
      <c r="DWR2428" s="111"/>
      <c r="DWS2428" s="111"/>
      <c r="DWT2428" s="111"/>
      <c r="DWU2428" s="111"/>
      <c r="DWV2428" s="111"/>
      <c r="DWW2428" s="111"/>
      <c r="DWX2428" s="111"/>
      <c r="DWY2428" s="111"/>
      <c r="DWZ2428" s="111"/>
      <c r="DXA2428" s="111"/>
      <c r="DXB2428" s="111"/>
      <c r="DXC2428" s="111"/>
      <c r="DXD2428" s="111"/>
      <c r="DXE2428" s="111"/>
      <c r="DXF2428" s="111"/>
      <c r="DXG2428" s="111"/>
      <c r="DXH2428" s="111"/>
      <c r="DXI2428" s="111"/>
      <c r="DXJ2428" s="111"/>
      <c r="DXK2428" s="111"/>
      <c r="DXL2428" s="111"/>
      <c r="DXM2428" s="111"/>
      <c r="DXN2428" s="111"/>
      <c r="DXO2428" s="111"/>
      <c r="DXP2428" s="111"/>
      <c r="DXQ2428" s="111"/>
      <c r="DXR2428" s="111"/>
      <c r="DXS2428" s="111"/>
      <c r="DXT2428" s="111"/>
      <c r="DXU2428" s="111"/>
      <c r="DXV2428" s="111"/>
      <c r="DXW2428" s="111"/>
      <c r="DXX2428" s="111"/>
      <c r="DXY2428" s="111"/>
      <c r="DXZ2428" s="111"/>
      <c r="DYA2428" s="111"/>
      <c r="DYB2428" s="111"/>
      <c r="DYC2428" s="111"/>
      <c r="DYD2428" s="111"/>
      <c r="DYE2428" s="111"/>
      <c r="DYF2428" s="111"/>
      <c r="DYG2428" s="111"/>
      <c r="DYH2428" s="111"/>
      <c r="DYI2428" s="111"/>
      <c r="DYJ2428" s="111"/>
      <c r="DYK2428" s="111"/>
      <c r="DYL2428" s="111"/>
      <c r="DYM2428" s="111"/>
      <c r="DYN2428" s="111"/>
      <c r="DYO2428" s="111"/>
      <c r="DYP2428" s="111"/>
      <c r="DYQ2428" s="111"/>
      <c r="DYR2428" s="111"/>
      <c r="DYS2428" s="111"/>
      <c r="DYT2428" s="111"/>
      <c r="DYU2428" s="111"/>
      <c r="DYV2428" s="111"/>
      <c r="DYW2428" s="111"/>
      <c r="DYX2428" s="111"/>
      <c r="DYY2428" s="111"/>
      <c r="DYZ2428" s="111"/>
      <c r="DZA2428" s="111"/>
      <c r="DZB2428" s="111"/>
      <c r="DZC2428" s="111"/>
      <c r="DZD2428" s="111"/>
      <c r="DZE2428" s="111"/>
      <c r="DZF2428" s="111"/>
      <c r="DZG2428" s="111"/>
      <c r="DZH2428" s="111"/>
      <c r="DZI2428" s="111"/>
      <c r="DZJ2428" s="111"/>
      <c r="DZK2428" s="111"/>
      <c r="DZL2428" s="111"/>
      <c r="DZM2428" s="111"/>
      <c r="DZN2428" s="111"/>
      <c r="DZO2428" s="111"/>
      <c r="DZP2428" s="111"/>
      <c r="DZQ2428" s="111"/>
      <c r="DZR2428" s="111"/>
      <c r="DZS2428" s="111"/>
      <c r="DZT2428" s="111"/>
      <c r="DZU2428" s="111"/>
      <c r="DZV2428" s="111"/>
      <c r="DZW2428" s="111"/>
      <c r="DZX2428" s="111"/>
      <c r="DZY2428" s="111"/>
      <c r="DZZ2428" s="111"/>
      <c r="EAA2428" s="111"/>
      <c r="EAB2428" s="111"/>
      <c r="EAC2428" s="111"/>
      <c r="EAD2428" s="111"/>
      <c r="EAE2428" s="111"/>
      <c r="EAF2428" s="111"/>
      <c r="EAG2428" s="111"/>
      <c r="EAH2428" s="111"/>
      <c r="EAI2428" s="111"/>
      <c r="EAJ2428" s="111"/>
      <c r="EAK2428" s="111"/>
      <c r="EAL2428" s="111"/>
      <c r="EAM2428" s="111"/>
      <c r="EAN2428" s="111"/>
      <c r="EAO2428" s="111"/>
      <c r="EAP2428" s="111"/>
      <c r="EAQ2428" s="111"/>
      <c r="EAR2428" s="111"/>
      <c r="EAS2428" s="111"/>
      <c r="EAT2428" s="111"/>
      <c r="EAU2428" s="111"/>
      <c r="EAV2428" s="111"/>
      <c r="EAW2428" s="111"/>
      <c r="EAX2428" s="111"/>
      <c r="EAY2428" s="111"/>
      <c r="EAZ2428" s="111"/>
      <c r="EBA2428" s="111"/>
      <c r="EBB2428" s="111"/>
      <c r="EBC2428" s="111"/>
      <c r="EBD2428" s="111"/>
      <c r="EBE2428" s="111"/>
      <c r="EBF2428" s="111"/>
      <c r="EBG2428" s="111"/>
      <c r="EBH2428" s="111"/>
      <c r="EBI2428" s="111"/>
      <c r="EBJ2428" s="111"/>
      <c r="EBK2428" s="111"/>
      <c r="EBL2428" s="111"/>
      <c r="EBM2428" s="111"/>
      <c r="EBN2428" s="111"/>
      <c r="EBO2428" s="111"/>
      <c r="EBP2428" s="111"/>
      <c r="EBQ2428" s="111"/>
      <c r="EBR2428" s="111"/>
      <c r="EBS2428" s="111"/>
      <c r="EBT2428" s="111"/>
      <c r="EBU2428" s="111"/>
      <c r="EBV2428" s="111"/>
      <c r="EBW2428" s="111"/>
      <c r="EBX2428" s="111"/>
      <c r="EBY2428" s="111"/>
      <c r="EBZ2428" s="111"/>
      <c r="ECA2428" s="111"/>
      <c r="ECB2428" s="111"/>
      <c r="ECC2428" s="111"/>
      <c r="ECD2428" s="111"/>
      <c r="ECE2428" s="111"/>
      <c r="ECF2428" s="111"/>
      <c r="ECG2428" s="111"/>
      <c r="ECH2428" s="111"/>
      <c r="ECI2428" s="111"/>
      <c r="ECJ2428" s="111"/>
      <c r="ECK2428" s="111"/>
      <c r="ECL2428" s="111"/>
      <c r="ECM2428" s="111"/>
      <c r="ECN2428" s="111"/>
      <c r="ECO2428" s="111"/>
      <c r="ECP2428" s="111"/>
      <c r="ECQ2428" s="111"/>
      <c r="ECR2428" s="111"/>
      <c r="ECS2428" s="111"/>
      <c r="ECT2428" s="111"/>
      <c r="ECU2428" s="111"/>
      <c r="ECV2428" s="111"/>
      <c r="ECW2428" s="111"/>
      <c r="ECX2428" s="111"/>
      <c r="ECY2428" s="111"/>
      <c r="ECZ2428" s="111"/>
      <c r="EDA2428" s="111"/>
      <c r="EDB2428" s="111"/>
      <c r="EDC2428" s="111"/>
      <c r="EDD2428" s="111"/>
      <c r="EDE2428" s="111"/>
      <c r="EDF2428" s="111"/>
      <c r="EDG2428" s="111"/>
      <c r="EDH2428" s="111"/>
      <c r="EDI2428" s="111"/>
      <c r="EDJ2428" s="111"/>
      <c r="EDK2428" s="111"/>
      <c r="EDL2428" s="111"/>
      <c r="EDM2428" s="111"/>
      <c r="EDN2428" s="111"/>
      <c r="EDO2428" s="111"/>
      <c r="EDP2428" s="111"/>
      <c r="EDQ2428" s="111"/>
      <c r="EDR2428" s="111"/>
      <c r="EDS2428" s="111"/>
      <c r="EDT2428" s="111"/>
      <c r="EDU2428" s="111"/>
      <c r="EDV2428" s="111"/>
      <c r="EDW2428" s="111"/>
      <c r="EDX2428" s="111"/>
      <c r="EDY2428" s="111"/>
      <c r="EDZ2428" s="111"/>
      <c r="EEA2428" s="111"/>
      <c r="EEB2428" s="111"/>
      <c r="EEC2428" s="111"/>
      <c r="EED2428" s="111"/>
      <c r="EEE2428" s="111"/>
      <c r="EEF2428" s="111"/>
      <c r="EEG2428" s="111"/>
      <c r="EEH2428" s="111"/>
      <c r="EEI2428" s="111"/>
      <c r="EEJ2428" s="111"/>
      <c r="EEK2428" s="111"/>
      <c r="EEL2428" s="111"/>
      <c r="EEM2428" s="111"/>
      <c r="EEN2428" s="111"/>
      <c r="EEO2428" s="111"/>
      <c r="EEP2428" s="111"/>
      <c r="EEQ2428" s="111"/>
      <c r="EER2428" s="111"/>
      <c r="EES2428" s="111"/>
      <c r="EET2428" s="111"/>
      <c r="EEU2428" s="111"/>
      <c r="EEV2428" s="111"/>
      <c r="EEW2428" s="111"/>
      <c r="EEX2428" s="111"/>
      <c r="EEY2428" s="111"/>
      <c r="EEZ2428" s="111"/>
      <c r="EFA2428" s="111"/>
      <c r="EFB2428" s="111"/>
      <c r="EFC2428" s="111"/>
      <c r="EFD2428" s="111"/>
      <c r="EFE2428" s="111"/>
      <c r="EFF2428" s="111"/>
      <c r="EFG2428" s="111"/>
      <c r="EFH2428" s="111"/>
      <c r="EFI2428" s="111"/>
      <c r="EFJ2428" s="111"/>
      <c r="EFK2428" s="111"/>
      <c r="EFL2428" s="111"/>
      <c r="EFM2428" s="111"/>
      <c r="EFN2428" s="111"/>
      <c r="EFO2428" s="111"/>
      <c r="EFP2428" s="111"/>
      <c r="EFQ2428" s="111"/>
      <c r="EFR2428" s="111"/>
      <c r="EFS2428" s="111"/>
      <c r="EFT2428" s="111"/>
      <c r="EFU2428" s="111"/>
      <c r="EFV2428" s="111"/>
      <c r="EFW2428" s="111"/>
      <c r="EFX2428" s="111"/>
      <c r="EFY2428" s="111"/>
      <c r="EFZ2428" s="111"/>
      <c r="EGA2428" s="111"/>
      <c r="EGB2428" s="111"/>
      <c r="EGC2428" s="111"/>
      <c r="EGD2428" s="111"/>
      <c r="EGE2428" s="111"/>
      <c r="EGF2428" s="111"/>
      <c r="EGG2428" s="111"/>
      <c r="EGH2428" s="111"/>
      <c r="EGI2428" s="111"/>
      <c r="EGJ2428" s="111"/>
      <c r="EGK2428" s="111"/>
      <c r="EGL2428" s="111"/>
      <c r="EGM2428" s="111"/>
      <c r="EGN2428" s="111"/>
      <c r="EGO2428" s="111"/>
      <c r="EGP2428" s="111"/>
      <c r="EGQ2428" s="111"/>
      <c r="EGR2428" s="111"/>
      <c r="EGS2428" s="111"/>
      <c r="EGT2428" s="111"/>
      <c r="EGU2428" s="111"/>
      <c r="EGV2428" s="111"/>
      <c r="EGW2428" s="111"/>
      <c r="EGX2428" s="111"/>
      <c r="EGY2428" s="111"/>
      <c r="EGZ2428" s="111"/>
      <c r="EHA2428" s="111"/>
      <c r="EHB2428" s="111"/>
      <c r="EHC2428" s="111"/>
      <c r="EHD2428" s="111"/>
      <c r="EHE2428" s="111"/>
      <c r="EHF2428" s="111"/>
      <c r="EHG2428" s="111"/>
      <c r="EHH2428" s="111"/>
      <c r="EHI2428" s="111"/>
      <c r="EHJ2428" s="111"/>
      <c r="EHK2428" s="111"/>
      <c r="EHL2428" s="111"/>
      <c r="EHM2428" s="111"/>
      <c r="EHN2428" s="111"/>
      <c r="EHO2428" s="111"/>
      <c r="EHP2428" s="111"/>
      <c r="EHQ2428" s="111"/>
      <c r="EHR2428" s="111"/>
      <c r="EHS2428" s="111"/>
      <c r="EHT2428" s="111"/>
      <c r="EHU2428" s="111"/>
      <c r="EHV2428" s="111"/>
      <c r="EHW2428" s="111"/>
      <c r="EHX2428" s="111"/>
      <c r="EHY2428" s="111"/>
      <c r="EHZ2428" s="111"/>
      <c r="EIA2428" s="111"/>
      <c r="EIB2428" s="111"/>
      <c r="EIC2428" s="111"/>
      <c r="EID2428" s="111"/>
      <c r="EIE2428" s="111"/>
      <c r="EIF2428" s="111"/>
      <c r="EIG2428" s="111"/>
      <c r="EIH2428" s="111"/>
      <c r="EII2428" s="111"/>
      <c r="EIJ2428" s="111"/>
      <c r="EIK2428" s="111"/>
      <c r="EIL2428" s="111"/>
      <c r="EIM2428" s="111"/>
      <c r="EIN2428" s="111"/>
      <c r="EIO2428" s="111"/>
      <c r="EIP2428" s="111"/>
      <c r="EIQ2428" s="111"/>
      <c r="EIR2428" s="111"/>
      <c r="EIS2428" s="111"/>
      <c r="EIT2428" s="111"/>
      <c r="EIU2428" s="111"/>
      <c r="EIV2428" s="111"/>
      <c r="EIW2428" s="111"/>
      <c r="EIX2428" s="111"/>
      <c r="EIY2428" s="111"/>
      <c r="EIZ2428" s="111"/>
      <c r="EJA2428" s="111"/>
      <c r="EJB2428" s="111"/>
      <c r="EJC2428" s="111"/>
      <c r="EJD2428" s="111"/>
      <c r="EJE2428" s="111"/>
      <c r="EJF2428" s="111"/>
      <c r="EJG2428" s="111"/>
      <c r="EJH2428" s="111"/>
      <c r="EJI2428" s="111"/>
      <c r="EJJ2428" s="111"/>
      <c r="EJK2428" s="111"/>
      <c r="EJL2428" s="111"/>
      <c r="EJM2428" s="111"/>
      <c r="EJN2428" s="111"/>
      <c r="EJO2428" s="111"/>
      <c r="EJP2428" s="111"/>
      <c r="EJQ2428" s="111"/>
      <c r="EJR2428" s="111"/>
      <c r="EJS2428" s="111"/>
      <c r="EJT2428" s="111"/>
      <c r="EJU2428" s="111"/>
      <c r="EJV2428" s="111"/>
      <c r="EJW2428" s="111"/>
      <c r="EJX2428" s="111"/>
      <c r="EJY2428" s="111"/>
      <c r="EJZ2428" s="111"/>
      <c r="EKA2428" s="111"/>
      <c r="EKB2428" s="111"/>
      <c r="EKC2428" s="111"/>
      <c r="EKD2428" s="111"/>
      <c r="EKE2428" s="111"/>
      <c r="EKF2428" s="111"/>
      <c r="EKG2428" s="111"/>
      <c r="EKH2428" s="111"/>
      <c r="EKI2428" s="111"/>
      <c r="EKJ2428" s="111"/>
      <c r="EKK2428" s="111"/>
      <c r="EKL2428" s="111"/>
      <c r="EKM2428" s="111"/>
      <c r="EKN2428" s="111"/>
      <c r="EKO2428" s="111"/>
      <c r="EKP2428" s="111"/>
      <c r="EKQ2428" s="111"/>
      <c r="EKR2428" s="111"/>
      <c r="EKS2428" s="111"/>
      <c r="EKT2428" s="111"/>
      <c r="EKU2428" s="111"/>
      <c r="EKV2428" s="111"/>
      <c r="EKW2428" s="111"/>
      <c r="EKX2428" s="111"/>
      <c r="EKY2428" s="111"/>
      <c r="EKZ2428" s="111"/>
      <c r="ELA2428" s="111"/>
      <c r="ELB2428" s="111"/>
      <c r="ELC2428" s="111"/>
      <c r="ELD2428" s="111"/>
      <c r="ELE2428" s="111"/>
      <c r="ELF2428" s="111"/>
      <c r="ELG2428" s="111"/>
      <c r="ELH2428" s="111"/>
      <c r="ELI2428" s="111"/>
      <c r="ELJ2428" s="111"/>
      <c r="ELK2428" s="111"/>
      <c r="ELL2428" s="111"/>
      <c r="ELM2428" s="111"/>
      <c r="ELN2428" s="111"/>
      <c r="ELO2428" s="111"/>
      <c r="ELP2428" s="111"/>
      <c r="ELQ2428" s="111"/>
      <c r="ELR2428" s="111"/>
      <c r="ELS2428" s="111"/>
      <c r="ELT2428" s="111"/>
      <c r="ELU2428" s="111"/>
      <c r="ELV2428" s="111"/>
      <c r="ELW2428" s="111"/>
      <c r="ELX2428" s="111"/>
      <c r="ELY2428" s="111"/>
      <c r="ELZ2428" s="111"/>
      <c r="EMA2428" s="111"/>
      <c r="EMB2428" s="111"/>
      <c r="EMC2428" s="111"/>
      <c r="EMD2428" s="111"/>
      <c r="EME2428" s="111"/>
      <c r="EMF2428" s="111"/>
      <c r="EMG2428" s="111"/>
      <c r="EMH2428" s="111"/>
      <c r="EMI2428" s="111"/>
      <c r="EMJ2428" s="111"/>
      <c r="EMK2428" s="111"/>
      <c r="EML2428" s="111"/>
      <c r="EMM2428" s="111"/>
      <c r="EMN2428" s="111"/>
      <c r="EMO2428" s="111"/>
      <c r="EMP2428" s="111"/>
      <c r="EMQ2428" s="111"/>
      <c r="EMR2428" s="111"/>
      <c r="EMS2428" s="111"/>
      <c r="EMT2428" s="111"/>
      <c r="EMU2428" s="111"/>
      <c r="EMV2428" s="111"/>
      <c r="EMW2428" s="111"/>
      <c r="EMX2428" s="111"/>
      <c r="EMY2428" s="111"/>
      <c r="EMZ2428" s="111"/>
      <c r="ENA2428" s="111"/>
      <c r="ENB2428" s="111"/>
      <c r="ENC2428" s="111"/>
      <c r="END2428" s="111"/>
      <c r="ENE2428" s="111"/>
      <c r="ENF2428" s="111"/>
      <c r="ENG2428" s="111"/>
      <c r="ENH2428" s="111"/>
      <c r="ENI2428" s="111"/>
      <c r="ENJ2428" s="111"/>
      <c r="ENK2428" s="111"/>
      <c r="ENL2428" s="111"/>
      <c r="ENM2428" s="111"/>
      <c r="ENN2428" s="111"/>
      <c r="ENO2428" s="111"/>
      <c r="ENP2428" s="111"/>
      <c r="ENQ2428" s="111"/>
      <c r="ENR2428" s="111"/>
      <c r="ENS2428" s="111"/>
      <c r="ENT2428" s="111"/>
      <c r="ENU2428" s="111"/>
      <c r="ENV2428" s="111"/>
      <c r="ENW2428" s="111"/>
      <c r="ENX2428" s="111"/>
      <c r="ENY2428" s="111"/>
      <c r="ENZ2428" s="111"/>
      <c r="EOA2428" s="111"/>
      <c r="EOB2428" s="111"/>
      <c r="EOC2428" s="111"/>
      <c r="EOD2428" s="111"/>
      <c r="EOE2428" s="111"/>
      <c r="EOF2428" s="111"/>
      <c r="EOG2428" s="111"/>
      <c r="EOH2428" s="111"/>
      <c r="EOI2428" s="111"/>
      <c r="EOJ2428" s="111"/>
      <c r="EOK2428" s="111"/>
      <c r="EOL2428" s="111"/>
      <c r="EOM2428" s="111"/>
      <c r="EON2428" s="111"/>
      <c r="EOO2428" s="111"/>
      <c r="EOP2428" s="111"/>
      <c r="EOQ2428" s="111"/>
      <c r="EOR2428" s="111"/>
      <c r="EOS2428" s="111"/>
      <c r="EOT2428" s="111"/>
      <c r="EOU2428" s="111"/>
      <c r="EOV2428" s="111"/>
      <c r="EOW2428" s="111"/>
      <c r="EOX2428" s="111"/>
      <c r="EOY2428" s="111"/>
      <c r="EOZ2428" s="111"/>
      <c r="EPA2428" s="111"/>
      <c r="EPB2428" s="111"/>
      <c r="EPC2428" s="111"/>
      <c r="EPD2428" s="111"/>
      <c r="EPE2428" s="111"/>
      <c r="EPF2428" s="111"/>
      <c r="EPG2428" s="111"/>
      <c r="EPH2428" s="111"/>
      <c r="EPI2428" s="111"/>
      <c r="EPJ2428" s="111"/>
      <c r="EPK2428" s="111"/>
      <c r="EPL2428" s="111"/>
      <c r="EPM2428" s="111"/>
      <c r="EPN2428" s="111"/>
      <c r="EPO2428" s="111"/>
      <c r="EPP2428" s="111"/>
      <c r="EPQ2428" s="111"/>
      <c r="EPR2428" s="111"/>
      <c r="EPS2428" s="111"/>
      <c r="EPT2428" s="111"/>
      <c r="EPU2428" s="111"/>
      <c r="EPV2428" s="111"/>
      <c r="EPW2428" s="111"/>
      <c r="EPX2428" s="111"/>
      <c r="EPY2428" s="111"/>
      <c r="EPZ2428" s="111"/>
      <c r="EQA2428" s="111"/>
      <c r="EQB2428" s="111"/>
      <c r="EQC2428" s="111"/>
      <c r="EQD2428" s="111"/>
      <c r="EQE2428" s="111"/>
      <c r="EQF2428" s="111"/>
      <c r="EQG2428" s="111"/>
      <c r="EQH2428" s="111"/>
      <c r="EQI2428" s="111"/>
      <c r="EQJ2428" s="111"/>
      <c r="EQK2428" s="111"/>
      <c r="EQL2428" s="111"/>
      <c r="EQM2428" s="111"/>
      <c r="EQN2428" s="111"/>
      <c r="EQO2428" s="111"/>
      <c r="EQP2428" s="111"/>
      <c r="EQQ2428" s="111"/>
      <c r="EQR2428" s="111"/>
      <c r="EQS2428" s="111"/>
      <c r="EQT2428" s="111"/>
      <c r="EQU2428" s="111"/>
      <c r="EQV2428" s="111"/>
      <c r="EQW2428" s="111"/>
      <c r="EQX2428" s="111"/>
      <c r="EQY2428" s="111"/>
      <c r="EQZ2428" s="111"/>
      <c r="ERA2428" s="111"/>
      <c r="ERB2428" s="111"/>
      <c r="ERC2428" s="111"/>
      <c r="ERD2428" s="111"/>
      <c r="ERE2428" s="111"/>
      <c r="ERF2428" s="111"/>
      <c r="ERG2428" s="111"/>
      <c r="ERH2428" s="111"/>
      <c r="ERI2428" s="111"/>
      <c r="ERJ2428" s="111"/>
      <c r="ERK2428" s="111"/>
      <c r="ERL2428" s="111"/>
      <c r="ERM2428" s="111"/>
      <c r="ERN2428" s="111"/>
      <c r="ERO2428" s="111"/>
      <c r="ERP2428" s="111"/>
      <c r="ERQ2428" s="111"/>
      <c r="ERR2428" s="111"/>
      <c r="ERS2428" s="111"/>
      <c r="ERT2428" s="111"/>
      <c r="ERU2428" s="111"/>
      <c r="ERV2428" s="111"/>
      <c r="ERW2428" s="111"/>
      <c r="ERX2428" s="111"/>
      <c r="ERY2428" s="111"/>
      <c r="ERZ2428" s="111"/>
      <c r="ESA2428" s="111"/>
      <c r="ESB2428" s="111"/>
      <c r="ESC2428" s="111"/>
      <c r="ESD2428" s="111"/>
      <c r="ESE2428" s="111"/>
      <c r="ESF2428" s="111"/>
      <c r="ESG2428" s="111"/>
      <c r="ESH2428" s="111"/>
      <c r="ESI2428" s="111"/>
      <c r="ESJ2428" s="111"/>
      <c r="ESK2428" s="111"/>
      <c r="ESL2428" s="111"/>
      <c r="ESM2428" s="111"/>
      <c r="ESN2428" s="111"/>
      <c r="ESO2428" s="111"/>
      <c r="ESP2428" s="111"/>
      <c r="ESQ2428" s="111"/>
      <c r="ESR2428" s="111"/>
      <c r="ESS2428" s="111"/>
      <c r="EST2428" s="111"/>
      <c r="ESU2428" s="111"/>
      <c r="ESV2428" s="111"/>
      <c r="ESW2428" s="111"/>
      <c r="ESX2428" s="111"/>
      <c r="ESY2428" s="111"/>
      <c r="ESZ2428" s="111"/>
      <c r="ETA2428" s="111"/>
      <c r="ETB2428" s="111"/>
      <c r="ETC2428" s="111"/>
      <c r="ETD2428" s="111"/>
      <c r="ETE2428" s="111"/>
      <c r="ETF2428" s="111"/>
      <c r="ETG2428" s="111"/>
      <c r="ETH2428" s="111"/>
      <c r="ETI2428" s="111"/>
      <c r="ETJ2428" s="111"/>
      <c r="ETK2428" s="111"/>
      <c r="ETL2428" s="111"/>
      <c r="ETM2428" s="111"/>
      <c r="ETN2428" s="111"/>
      <c r="ETO2428" s="111"/>
      <c r="ETP2428" s="111"/>
      <c r="ETQ2428" s="111"/>
      <c r="ETR2428" s="111"/>
      <c r="ETS2428" s="111"/>
      <c r="ETT2428" s="111"/>
      <c r="ETU2428" s="111"/>
      <c r="ETV2428" s="111"/>
      <c r="ETW2428" s="111"/>
      <c r="ETX2428" s="111"/>
      <c r="ETY2428" s="111"/>
      <c r="ETZ2428" s="111"/>
      <c r="EUA2428" s="111"/>
      <c r="EUB2428" s="111"/>
      <c r="EUC2428" s="111"/>
      <c r="EUD2428" s="111"/>
      <c r="EUE2428" s="111"/>
      <c r="EUF2428" s="111"/>
      <c r="EUG2428" s="111"/>
      <c r="EUH2428" s="111"/>
      <c r="EUI2428" s="111"/>
      <c r="EUJ2428" s="111"/>
      <c r="EUK2428" s="111"/>
      <c r="EUL2428" s="111"/>
      <c r="EUM2428" s="111"/>
      <c r="EUN2428" s="111"/>
      <c r="EUO2428" s="111"/>
      <c r="EUP2428" s="111"/>
      <c r="EUQ2428" s="111"/>
      <c r="EUR2428" s="111"/>
      <c r="EUS2428" s="111"/>
      <c r="EUT2428" s="111"/>
      <c r="EUU2428" s="111"/>
      <c r="EUV2428" s="111"/>
      <c r="EUW2428" s="111"/>
      <c r="EUX2428" s="111"/>
      <c r="EUY2428" s="111"/>
      <c r="EUZ2428" s="111"/>
      <c r="EVA2428" s="111"/>
      <c r="EVB2428" s="111"/>
      <c r="EVC2428" s="111"/>
      <c r="EVD2428" s="111"/>
      <c r="EVE2428" s="111"/>
      <c r="EVF2428" s="111"/>
      <c r="EVG2428" s="111"/>
      <c r="EVH2428" s="111"/>
      <c r="EVI2428" s="111"/>
      <c r="EVJ2428" s="111"/>
      <c r="EVK2428" s="111"/>
      <c r="EVL2428" s="111"/>
      <c r="EVM2428" s="111"/>
      <c r="EVN2428" s="111"/>
      <c r="EVO2428" s="111"/>
      <c r="EVP2428" s="111"/>
      <c r="EVQ2428" s="111"/>
      <c r="EVR2428" s="111"/>
      <c r="EVS2428" s="111"/>
      <c r="EVT2428" s="111"/>
      <c r="EVU2428" s="111"/>
      <c r="EVV2428" s="111"/>
      <c r="EVW2428" s="111"/>
      <c r="EVX2428" s="111"/>
      <c r="EVY2428" s="111"/>
      <c r="EVZ2428" s="111"/>
      <c r="EWA2428" s="111"/>
      <c r="EWB2428" s="111"/>
      <c r="EWC2428" s="111"/>
      <c r="EWD2428" s="111"/>
      <c r="EWE2428" s="111"/>
      <c r="EWF2428" s="111"/>
      <c r="EWG2428" s="111"/>
      <c r="EWH2428" s="111"/>
      <c r="EWI2428" s="111"/>
      <c r="EWJ2428" s="111"/>
      <c r="EWK2428" s="111"/>
      <c r="EWL2428" s="111"/>
      <c r="EWM2428" s="111"/>
      <c r="EWN2428" s="111"/>
      <c r="EWO2428" s="111"/>
      <c r="EWP2428" s="111"/>
      <c r="EWQ2428" s="111"/>
      <c r="EWR2428" s="111"/>
      <c r="EWS2428" s="111"/>
      <c r="EWT2428" s="111"/>
      <c r="EWU2428" s="111"/>
      <c r="EWV2428" s="111"/>
      <c r="EWW2428" s="111"/>
      <c r="EWX2428" s="111"/>
      <c r="EWY2428" s="111"/>
      <c r="EWZ2428" s="111"/>
      <c r="EXA2428" s="111"/>
      <c r="EXB2428" s="111"/>
      <c r="EXC2428" s="111"/>
      <c r="EXD2428" s="111"/>
      <c r="EXE2428" s="111"/>
      <c r="EXF2428" s="111"/>
      <c r="EXG2428" s="111"/>
      <c r="EXH2428" s="111"/>
      <c r="EXI2428" s="111"/>
      <c r="EXJ2428" s="111"/>
      <c r="EXK2428" s="111"/>
      <c r="EXL2428" s="111"/>
      <c r="EXM2428" s="111"/>
      <c r="EXN2428" s="111"/>
      <c r="EXO2428" s="111"/>
      <c r="EXP2428" s="111"/>
      <c r="EXQ2428" s="111"/>
      <c r="EXR2428" s="111"/>
      <c r="EXS2428" s="111"/>
      <c r="EXT2428" s="111"/>
      <c r="EXU2428" s="111"/>
      <c r="EXV2428" s="111"/>
      <c r="EXW2428" s="111"/>
      <c r="EXX2428" s="111"/>
      <c r="EXY2428" s="111"/>
      <c r="EXZ2428" s="111"/>
      <c r="EYA2428" s="111"/>
      <c r="EYB2428" s="111"/>
      <c r="EYC2428" s="111"/>
      <c r="EYD2428" s="111"/>
      <c r="EYE2428" s="111"/>
      <c r="EYF2428" s="111"/>
      <c r="EYG2428" s="111"/>
      <c r="EYH2428" s="111"/>
      <c r="EYI2428" s="111"/>
      <c r="EYJ2428" s="111"/>
      <c r="EYK2428" s="111"/>
      <c r="EYL2428" s="111"/>
      <c r="EYM2428" s="111"/>
      <c r="EYN2428" s="111"/>
      <c r="EYO2428" s="111"/>
      <c r="EYP2428" s="111"/>
      <c r="EYQ2428" s="111"/>
      <c r="EYR2428" s="111"/>
      <c r="EYS2428" s="111"/>
      <c r="EYT2428" s="111"/>
      <c r="EYU2428" s="111"/>
      <c r="EYV2428" s="111"/>
      <c r="EYW2428" s="111"/>
      <c r="EYX2428" s="111"/>
      <c r="EYY2428" s="111"/>
      <c r="EYZ2428" s="111"/>
      <c r="EZA2428" s="111"/>
      <c r="EZB2428" s="111"/>
      <c r="EZC2428" s="111"/>
      <c r="EZD2428" s="111"/>
      <c r="EZE2428" s="111"/>
      <c r="EZF2428" s="111"/>
      <c r="EZG2428" s="111"/>
      <c r="EZH2428" s="111"/>
      <c r="EZI2428" s="111"/>
      <c r="EZJ2428" s="111"/>
      <c r="EZK2428" s="111"/>
      <c r="EZL2428" s="111"/>
      <c r="EZM2428" s="111"/>
      <c r="EZN2428" s="111"/>
      <c r="EZO2428" s="111"/>
      <c r="EZP2428" s="111"/>
      <c r="EZQ2428" s="111"/>
      <c r="EZR2428" s="111"/>
      <c r="EZS2428" s="111"/>
      <c r="EZT2428" s="111"/>
      <c r="EZU2428" s="111"/>
      <c r="EZV2428" s="111"/>
      <c r="EZW2428" s="111"/>
      <c r="EZX2428" s="111"/>
      <c r="EZY2428" s="111"/>
      <c r="EZZ2428" s="111"/>
      <c r="FAA2428" s="111"/>
      <c r="FAB2428" s="111"/>
      <c r="FAC2428" s="111"/>
      <c r="FAD2428" s="111"/>
      <c r="FAE2428" s="111"/>
      <c r="FAF2428" s="111"/>
      <c r="FAG2428" s="111"/>
      <c r="FAH2428" s="111"/>
      <c r="FAI2428" s="111"/>
      <c r="FAJ2428" s="111"/>
      <c r="FAK2428" s="111"/>
      <c r="FAL2428" s="111"/>
      <c r="FAM2428" s="111"/>
      <c r="FAN2428" s="111"/>
      <c r="FAO2428" s="111"/>
      <c r="FAP2428" s="111"/>
      <c r="FAQ2428" s="111"/>
      <c r="FAR2428" s="111"/>
      <c r="FAS2428" s="111"/>
      <c r="FAT2428" s="111"/>
      <c r="FAU2428" s="111"/>
      <c r="FAV2428" s="111"/>
      <c r="FAW2428" s="111"/>
      <c r="FAX2428" s="111"/>
      <c r="FAY2428" s="111"/>
      <c r="FAZ2428" s="111"/>
      <c r="FBA2428" s="111"/>
      <c r="FBB2428" s="111"/>
      <c r="FBC2428" s="111"/>
      <c r="FBD2428" s="111"/>
      <c r="FBE2428" s="111"/>
      <c r="FBF2428" s="111"/>
      <c r="FBG2428" s="111"/>
      <c r="FBH2428" s="111"/>
      <c r="FBI2428" s="111"/>
      <c r="FBJ2428" s="111"/>
      <c r="FBK2428" s="111"/>
      <c r="FBL2428" s="111"/>
      <c r="FBM2428" s="111"/>
      <c r="FBN2428" s="111"/>
      <c r="FBO2428" s="111"/>
      <c r="FBP2428" s="111"/>
      <c r="FBQ2428" s="111"/>
      <c r="FBR2428" s="111"/>
      <c r="FBS2428" s="111"/>
      <c r="FBT2428" s="111"/>
      <c r="FBU2428" s="111"/>
      <c r="FBV2428" s="111"/>
      <c r="FBW2428" s="111"/>
      <c r="FBX2428" s="111"/>
      <c r="FBY2428" s="111"/>
      <c r="FBZ2428" s="111"/>
      <c r="FCA2428" s="111"/>
      <c r="FCB2428" s="111"/>
      <c r="FCC2428" s="111"/>
      <c r="FCD2428" s="111"/>
      <c r="FCE2428" s="111"/>
      <c r="FCF2428" s="111"/>
      <c r="FCG2428" s="111"/>
      <c r="FCH2428" s="111"/>
      <c r="FCI2428" s="111"/>
      <c r="FCJ2428" s="111"/>
      <c r="FCK2428" s="111"/>
      <c r="FCL2428" s="111"/>
      <c r="FCM2428" s="111"/>
      <c r="FCN2428" s="111"/>
      <c r="FCO2428" s="111"/>
      <c r="FCP2428" s="111"/>
      <c r="FCQ2428" s="111"/>
      <c r="FCR2428" s="111"/>
      <c r="FCS2428" s="111"/>
      <c r="FCT2428" s="111"/>
      <c r="FCU2428" s="111"/>
      <c r="FCV2428" s="111"/>
      <c r="FCW2428" s="111"/>
      <c r="FCX2428" s="111"/>
      <c r="FCY2428" s="111"/>
      <c r="FCZ2428" s="111"/>
      <c r="FDA2428" s="111"/>
      <c r="FDB2428" s="111"/>
      <c r="FDC2428" s="111"/>
      <c r="FDD2428" s="111"/>
      <c r="FDE2428" s="111"/>
      <c r="FDF2428" s="111"/>
      <c r="FDG2428" s="111"/>
      <c r="FDH2428" s="111"/>
      <c r="FDI2428" s="111"/>
      <c r="FDJ2428" s="111"/>
      <c r="FDK2428" s="111"/>
      <c r="FDL2428" s="111"/>
      <c r="FDM2428" s="111"/>
      <c r="FDN2428" s="111"/>
      <c r="FDO2428" s="111"/>
      <c r="FDP2428" s="111"/>
      <c r="FDQ2428" s="111"/>
      <c r="FDR2428" s="111"/>
      <c r="FDS2428" s="111"/>
      <c r="FDT2428" s="111"/>
      <c r="FDU2428" s="111"/>
      <c r="FDV2428" s="111"/>
      <c r="FDW2428" s="111"/>
      <c r="FDX2428" s="111"/>
      <c r="FDY2428" s="111"/>
      <c r="FDZ2428" s="111"/>
      <c r="FEA2428" s="111"/>
      <c r="FEB2428" s="111"/>
      <c r="FEC2428" s="111"/>
      <c r="FED2428" s="111"/>
      <c r="FEE2428" s="111"/>
      <c r="FEF2428" s="111"/>
      <c r="FEG2428" s="111"/>
      <c r="FEH2428" s="111"/>
      <c r="FEI2428" s="111"/>
      <c r="FEJ2428" s="111"/>
      <c r="FEK2428" s="111"/>
      <c r="FEL2428" s="111"/>
      <c r="FEM2428" s="111"/>
      <c r="FEN2428" s="111"/>
      <c r="FEO2428" s="111"/>
      <c r="FEP2428" s="111"/>
      <c r="FEQ2428" s="111"/>
      <c r="FER2428" s="111"/>
      <c r="FES2428" s="111"/>
      <c r="FET2428" s="111"/>
      <c r="FEU2428" s="111"/>
      <c r="FEV2428" s="111"/>
      <c r="FEW2428" s="111"/>
      <c r="FEX2428" s="111"/>
      <c r="FEY2428" s="111"/>
      <c r="FEZ2428" s="111"/>
      <c r="FFA2428" s="111"/>
      <c r="FFB2428" s="111"/>
      <c r="FFC2428" s="111"/>
      <c r="FFD2428" s="111"/>
      <c r="FFE2428" s="111"/>
      <c r="FFF2428" s="111"/>
      <c r="FFG2428" s="111"/>
      <c r="FFH2428" s="111"/>
      <c r="FFI2428" s="111"/>
      <c r="FFJ2428" s="111"/>
      <c r="FFK2428" s="111"/>
      <c r="FFL2428" s="111"/>
      <c r="FFM2428" s="111"/>
      <c r="FFN2428" s="111"/>
      <c r="FFO2428" s="111"/>
      <c r="FFP2428" s="111"/>
      <c r="FFQ2428" s="111"/>
      <c r="FFR2428" s="111"/>
      <c r="FFS2428" s="111"/>
      <c r="FFT2428" s="111"/>
      <c r="FFU2428" s="111"/>
      <c r="FFV2428" s="111"/>
      <c r="FFW2428" s="111"/>
      <c r="FFX2428" s="111"/>
      <c r="FFY2428" s="111"/>
      <c r="FFZ2428" s="111"/>
      <c r="FGA2428" s="111"/>
      <c r="FGB2428" s="111"/>
      <c r="FGC2428" s="111"/>
      <c r="FGD2428" s="111"/>
      <c r="FGE2428" s="111"/>
      <c r="FGF2428" s="111"/>
      <c r="FGG2428" s="111"/>
      <c r="FGH2428" s="111"/>
      <c r="FGI2428" s="111"/>
      <c r="FGJ2428" s="111"/>
      <c r="FGK2428" s="111"/>
      <c r="FGL2428" s="111"/>
      <c r="FGM2428" s="111"/>
      <c r="FGN2428" s="111"/>
      <c r="FGO2428" s="111"/>
      <c r="FGP2428" s="111"/>
      <c r="FGQ2428" s="111"/>
      <c r="FGR2428" s="111"/>
      <c r="FGS2428" s="111"/>
      <c r="FGT2428" s="111"/>
      <c r="FGU2428" s="111"/>
      <c r="FGV2428" s="111"/>
      <c r="FGW2428" s="111"/>
      <c r="FGX2428" s="111"/>
      <c r="FGY2428" s="111"/>
      <c r="FGZ2428" s="111"/>
      <c r="FHA2428" s="111"/>
      <c r="FHB2428" s="111"/>
      <c r="FHC2428" s="111"/>
      <c r="FHD2428" s="111"/>
      <c r="FHE2428" s="111"/>
      <c r="FHF2428" s="111"/>
      <c r="FHG2428" s="111"/>
      <c r="FHH2428" s="111"/>
      <c r="FHI2428" s="111"/>
      <c r="FHJ2428" s="111"/>
      <c r="FHK2428" s="111"/>
      <c r="FHL2428" s="111"/>
      <c r="FHM2428" s="111"/>
      <c r="FHN2428" s="111"/>
      <c r="FHO2428" s="111"/>
      <c r="FHP2428" s="111"/>
      <c r="FHQ2428" s="111"/>
      <c r="FHR2428" s="111"/>
      <c r="FHS2428" s="111"/>
      <c r="FHT2428" s="111"/>
      <c r="FHU2428" s="111"/>
      <c r="FHV2428" s="111"/>
      <c r="FHW2428" s="111"/>
      <c r="FHX2428" s="111"/>
      <c r="FHY2428" s="111"/>
      <c r="FHZ2428" s="111"/>
      <c r="FIA2428" s="111"/>
      <c r="FIB2428" s="111"/>
      <c r="FIC2428" s="111"/>
      <c r="FID2428" s="111"/>
      <c r="FIE2428" s="111"/>
      <c r="FIF2428" s="111"/>
      <c r="FIG2428" s="111"/>
      <c r="FIH2428" s="111"/>
      <c r="FII2428" s="111"/>
      <c r="FIJ2428" s="111"/>
      <c r="FIK2428" s="111"/>
      <c r="FIL2428" s="111"/>
      <c r="FIM2428" s="111"/>
      <c r="FIN2428" s="111"/>
      <c r="FIO2428" s="111"/>
      <c r="FIP2428" s="111"/>
      <c r="FIQ2428" s="111"/>
      <c r="FIR2428" s="111"/>
      <c r="FIS2428" s="111"/>
      <c r="FIT2428" s="111"/>
      <c r="FIU2428" s="111"/>
      <c r="FIV2428" s="111"/>
      <c r="FIW2428" s="111"/>
      <c r="FIX2428" s="111"/>
      <c r="FIY2428" s="111"/>
      <c r="FIZ2428" s="111"/>
      <c r="FJA2428" s="111"/>
      <c r="FJB2428" s="111"/>
      <c r="FJC2428" s="111"/>
      <c r="FJD2428" s="111"/>
      <c r="FJE2428" s="111"/>
      <c r="FJF2428" s="111"/>
      <c r="FJG2428" s="111"/>
      <c r="FJH2428" s="111"/>
      <c r="FJI2428" s="111"/>
      <c r="FJJ2428" s="111"/>
      <c r="FJK2428" s="111"/>
      <c r="FJL2428" s="111"/>
      <c r="FJM2428" s="111"/>
      <c r="FJN2428" s="111"/>
      <c r="FJO2428" s="111"/>
      <c r="FJP2428" s="111"/>
      <c r="FJQ2428" s="111"/>
      <c r="FJR2428" s="111"/>
      <c r="FJS2428" s="111"/>
      <c r="FJT2428" s="111"/>
      <c r="FJU2428" s="111"/>
      <c r="FJV2428" s="111"/>
      <c r="FJW2428" s="111"/>
      <c r="FJX2428" s="111"/>
      <c r="FJY2428" s="111"/>
      <c r="FJZ2428" s="111"/>
      <c r="FKA2428" s="111"/>
      <c r="FKB2428" s="111"/>
      <c r="FKC2428" s="111"/>
      <c r="FKD2428" s="111"/>
      <c r="FKE2428" s="111"/>
      <c r="FKF2428" s="111"/>
      <c r="FKG2428" s="111"/>
      <c r="FKH2428" s="111"/>
      <c r="FKI2428" s="111"/>
      <c r="FKJ2428" s="111"/>
      <c r="FKK2428" s="111"/>
      <c r="FKL2428" s="111"/>
      <c r="FKM2428" s="111"/>
      <c r="FKN2428" s="111"/>
      <c r="FKO2428" s="111"/>
      <c r="FKP2428" s="111"/>
      <c r="FKQ2428" s="111"/>
      <c r="FKR2428" s="111"/>
      <c r="FKS2428" s="111"/>
      <c r="FKT2428" s="111"/>
      <c r="FKU2428" s="111"/>
      <c r="FKV2428" s="111"/>
      <c r="FKW2428" s="111"/>
      <c r="FKX2428" s="111"/>
      <c r="FKY2428" s="111"/>
      <c r="FKZ2428" s="111"/>
      <c r="FLA2428" s="111"/>
      <c r="FLB2428" s="111"/>
      <c r="FLC2428" s="111"/>
      <c r="FLD2428" s="111"/>
      <c r="FLE2428" s="111"/>
      <c r="FLF2428" s="111"/>
      <c r="FLG2428" s="111"/>
      <c r="FLH2428" s="111"/>
      <c r="FLI2428" s="111"/>
      <c r="FLJ2428" s="111"/>
      <c r="FLK2428" s="111"/>
      <c r="FLL2428" s="111"/>
      <c r="FLM2428" s="111"/>
      <c r="FLN2428" s="111"/>
      <c r="FLO2428" s="111"/>
      <c r="FLP2428" s="111"/>
      <c r="FLQ2428" s="111"/>
      <c r="FLR2428" s="111"/>
      <c r="FLS2428" s="111"/>
      <c r="FLT2428" s="111"/>
      <c r="FLU2428" s="111"/>
      <c r="FLV2428" s="111"/>
      <c r="FLW2428" s="111"/>
      <c r="FLX2428" s="111"/>
      <c r="FLY2428" s="111"/>
      <c r="FLZ2428" s="111"/>
      <c r="FMA2428" s="111"/>
      <c r="FMB2428" s="111"/>
      <c r="FMC2428" s="111"/>
      <c r="FMD2428" s="111"/>
      <c r="FME2428" s="111"/>
      <c r="FMF2428" s="111"/>
      <c r="FMG2428" s="111"/>
      <c r="FMH2428" s="111"/>
      <c r="FMI2428" s="111"/>
      <c r="FMJ2428" s="111"/>
      <c r="FMK2428" s="111"/>
      <c r="FML2428" s="111"/>
      <c r="FMM2428" s="111"/>
      <c r="FMN2428" s="111"/>
      <c r="FMO2428" s="111"/>
      <c r="FMP2428" s="111"/>
      <c r="FMQ2428" s="111"/>
      <c r="FMR2428" s="111"/>
      <c r="FMS2428" s="111"/>
      <c r="FMT2428" s="111"/>
      <c r="FMU2428" s="111"/>
      <c r="FMV2428" s="111"/>
      <c r="FMW2428" s="111"/>
      <c r="FMX2428" s="111"/>
      <c r="FMY2428" s="111"/>
      <c r="FMZ2428" s="111"/>
      <c r="FNA2428" s="111"/>
      <c r="FNB2428" s="111"/>
      <c r="FNC2428" s="111"/>
      <c r="FND2428" s="111"/>
      <c r="FNE2428" s="111"/>
      <c r="FNF2428" s="111"/>
      <c r="FNG2428" s="111"/>
      <c r="FNH2428" s="111"/>
      <c r="FNI2428" s="111"/>
      <c r="FNJ2428" s="111"/>
      <c r="FNK2428" s="111"/>
      <c r="FNL2428" s="111"/>
      <c r="FNM2428" s="111"/>
      <c r="FNN2428" s="111"/>
      <c r="FNO2428" s="111"/>
      <c r="FNP2428" s="111"/>
      <c r="FNQ2428" s="111"/>
      <c r="FNR2428" s="111"/>
      <c r="FNS2428" s="111"/>
      <c r="FNT2428" s="111"/>
      <c r="FNU2428" s="111"/>
      <c r="FNV2428" s="111"/>
      <c r="FNW2428" s="111"/>
      <c r="FNX2428" s="111"/>
      <c r="FNY2428" s="111"/>
      <c r="FNZ2428" s="111"/>
      <c r="FOA2428" s="111"/>
      <c r="FOB2428" s="111"/>
      <c r="FOC2428" s="111"/>
      <c r="FOD2428" s="111"/>
      <c r="FOE2428" s="111"/>
      <c r="FOF2428" s="111"/>
      <c r="FOG2428" s="111"/>
      <c r="FOH2428" s="111"/>
      <c r="FOI2428" s="111"/>
      <c r="FOJ2428" s="111"/>
      <c r="FOK2428" s="111"/>
      <c r="FOL2428" s="111"/>
      <c r="FOM2428" s="111"/>
      <c r="FON2428" s="111"/>
      <c r="FOO2428" s="111"/>
      <c r="FOP2428" s="111"/>
      <c r="FOQ2428" s="111"/>
      <c r="FOR2428" s="111"/>
      <c r="FOS2428" s="111"/>
      <c r="FOT2428" s="111"/>
      <c r="FOU2428" s="111"/>
      <c r="FOV2428" s="111"/>
      <c r="FOW2428" s="111"/>
      <c r="FOX2428" s="111"/>
      <c r="FOY2428" s="111"/>
      <c r="FOZ2428" s="111"/>
      <c r="FPA2428" s="111"/>
      <c r="FPB2428" s="111"/>
      <c r="FPC2428" s="111"/>
      <c r="FPD2428" s="111"/>
      <c r="FPE2428" s="111"/>
      <c r="FPF2428" s="111"/>
      <c r="FPG2428" s="111"/>
      <c r="FPH2428" s="111"/>
      <c r="FPI2428" s="111"/>
      <c r="FPJ2428" s="111"/>
      <c r="FPK2428" s="111"/>
      <c r="FPL2428" s="111"/>
      <c r="FPM2428" s="111"/>
      <c r="FPN2428" s="111"/>
      <c r="FPO2428" s="111"/>
      <c r="FPP2428" s="111"/>
      <c r="FPQ2428" s="111"/>
      <c r="FPR2428" s="111"/>
      <c r="FPS2428" s="111"/>
      <c r="FPT2428" s="111"/>
      <c r="FPU2428" s="111"/>
      <c r="FPV2428" s="111"/>
      <c r="FPW2428" s="111"/>
      <c r="FPX2428" s="111"/>
      <c r="FPY2428" s="111"/>
      <c r="FPZ2428" s="111"/>
      <c r="FQA2428" s="111"/>
      <c r="FQB2428" s="111"/>
      <c r="FQC2428" s="111"/>
      <c r="FQD2428" s="111"/>
      <c r="FQE2428" s="111"/>
      <c r="FQF2428" s="111"/>
      <c r="FQG2428" s="111"/>
      <c r="FQH2428" s="111"/>
      <c r="FQI2428" s="111"/>
      <c r="FQJ2428" s="111"/>
      <c r="FQK2428" s="111"/>
      <c r="FQL2428" s="111"/>
      <c r="FQM2428" s="111"/>
      <c r="FQN2428" s="111"/>
      <c r="FQO2428" s="111"/>
      <c r="FQP2428" s="111"/>
      <c r="FQQ2428" s="111"/>
      <c r="FQR2428" s="111"/>
      <c r="FQS2428" s="111"/>
      <c r="FQT2428" s="111"/>
      <c r="FQU2428" s="111"/>
      <c r="FQV2428" s="111"/>
      <c r="FQW2428" s="111"/>
      <c r="FQX2428" s="111"/>
      <c r="FQY2428" s="111"/>
      <c r="FQZ2428" s="111"/>
      <c r="FRA2428" s="111"/>
      <c r="FRB2428" s="111"/>
      <c r="FRC2428" s="111"/>
      <c r="FRD2428" s="111"/>
      <c r="FRE2428" s="111"/>
      <c r="FRF2428" s="111"/>
      <c r="FRG2428" s="111"/>
      <c r="FRH2428" s="111"/>
      <c r="FRI2428" s="111"/>
      <c r="FRJ2428" s="111"/>
      <c r="FRK2428" s="111"/>
      <c r="FRL2428" s="111"/>
      <c r="FRM2428" s="111"/>
      <c r="FRN2428" s="111"/>
      <c r="FRO2428" s="111"/>
      <c r="FRP2428" s="111"/>
      <c r="FRQ2428" s="111"/>
      <c r="FRR2428" s="111"/>
      <c r="FRS2428" s="111"/>
      <c r="FRT2428" s="111"/>
      <c r="FRU2428" s="111"/>
      <c r="FRV2428" s="111"/>
      <c r="FRW2428" s="111"/>
      <c r="FRX2428" s="111"/>
      <c r="FRY2428" s="111"/>
      <c r="FRZ2428" s="111"/>
      <c r="FSA2428" s="111"/>
      <c r="FSB2428" s="111"/>
      <c r="FSC2428" s="111"/>
      <c r="FSD2428" s="111"/>
      <c r="FSE2428" s="111"/>
      <c r="FSF2428" s="111"/>
      <c r="FSG2428" s="111"/>
      <c r="FSH2428" s="111"/>
      <c r="FSI2428" s="111"/>
      <c r="FSJ2428" s="111"/>
      <c r="FSK2428" s="111"/>
      <c r="FSL2428" s="111"/>
      <c r="FSM2428" s="111"/>
      <c r="FSN2428" s="111"/>
      <c r="FSO2428" s="111"/>
      <c r="FSP2428" s="111"/>
      <c r="FSQ2428" s="111"/>
      <c r="FSR2428" s="111"/>
      <c r="FSS2428" s="111"/>
      <c r="FST2428" s="111"/>
      <c r="FSU2428" s="111"/>
      <c r="FSV2428" s="111"/>
      <c r="FSW2428" s="111"/>
      <c r="FSX2428" s="111"/>
      <c r="FSY2428" s="111"/>
      <c r="FSZ2428" s="111"/>
      <c r="FTA2428" s="111"/>
      <c r="FTB2428" s="111"/>
      <c r="FTC2428" s="111"/>
      <c r="FTD2428" s="111"/>
      <c r="FTE2428" s="111"/>
      <c r="FTF2428" s="111"/>
      <c r="FTG2428" s="111"/>
      <c r="FTH2428" s="111"/>
      <c r="FTI2428" s="111"/>
      <c r="FTJ2428" s="111"/>
      <c r="FTK2428" s="111"/>
      <c r="FTL2428" s="111"/>
      <c r="FTM2428" s="111"/>
      <c r="FTN2428" s="111"/>
      <c r="FTO2428" s="111"/>
      <c r="FTP2428" s="111"/>
      <c r="FTQ2428" s="111"/>
      <c r="FTR2428" s="111"/>
      <c r="FTS2428" s="111"/>
      <c r="FTT2428" s="111"/>
      <c r="FTU2428" s="111"/>
      <c r="FTV2428" s="111"/>
      <c r="FTW2428" s="111"/>
      <c r="FTX2428" s="111"/>
      <c r="FTY2428" s="111"/>
      <c r="FTZ2428" s="111"/>
      <c r="FUA2428" s="111"/>
      <c r="FUB2428" s="111"/>
      <c r="FUC2428" s="111"/>
      <c r="FUD2428" s="111"/>
      <c r="FUE2428" s="111"/>
      <c r="FUF2428" s="111"/>
      <c r="FUG2428" s="111"/>
      <c r="FUH2428" s="111"/>
      <c r="FUI2428" s="111"/>
      <c r="FUJ2428" s="111"/>
      <c r="FUK2428" s="111"/>
      <c r="FUL2428" s="111"/>
      <c r="FUM2428" s="111"/>
      <c r="FUN2428" s="111"/>
      <c r="FUO2428" s="111"/>
      <c r="FUP2428" s="111"/>
      <c r="FUQ2428" s="111"/>
      <c r="FUR2428" s="111"/>
      <c r="FUS2428" s="111"/>
      <c r="FUT2428" s="111"/>
      <c r="FUU2428" s="111"/>
      <c r="FUV2428" s="111"/>
      <c r="FUW2428" s="111"/>
      <c r="FUX2428" s="111"/>
      <c r="FUY2428" s="111"/>
      <c r="FUZ2428" s="111"/>
      <c r="FVA2428" s="111"/>
      <c r="FVB2428" s="111"/>
      <c r="FVC2428" s="111"/>
      <c r="FVD2428" s="111"/>
      <c r="FVE2428" s="111"/>
      <c r="FVF2428" s="111"/>
      <c r="FVG2428" s="111"/>
      <c r="FVH2428" s="111"/>
      <c r="FVI2428" s="111"/>
      <c r="FVJ2428" s="111"/>
      <c r="FVK2428" s="111"/>
      <c r="FVL2428" s="111"/>
      <c r="FVM2428" s="111"/>
      <c r="FVN2428" s="111"/>
      <c r="FVO2428" s="111"/>
      <c r="FVP2428" s="111"/>
      <c r="FVQ2428" s="111"/>
      <c r="FVR2428" s="111"/>
      <c r="FVS2428" s="111"/>
      <c r="FVT2428" s="111"/>
      <c r="FVU2428" s="111"/>
      <c r="FVV2428" s="111"/>
      <c r="FVW2428" s="111"/>
      <c r="FVX2428" s="111"/>
      <c r="FVY2428" s="111"/>
      <c r="FVZ2428" s="111"/>
      <c r="FWA2428" s="111"/>
      <c r="FWB2428" s="111"/>
      <c r="FWC2428" s="111"/>
      <c r="FWD2428" s="111"/>
      <c r="FWE2428" s="111"/>
      <c r="FWF2428" s="111"/>
      <c r="FWG2428" s="111"/>
      <c r="FWH2428" s="111"/>
      <c r="FWI2428" s="111"/>
      <c r="FWJ2428" s="111"/>
      <c r="FWK2428" s="111"/>
      <c r="FWL2428" s="111"/>
      <c r="FWM2428" s="111"/>
      <c r="FWN2428" s="111"/>
      <c r="FWO2428" s="111"/>
      <c r="FWP2428" s="111"/>
      <c r="FWQ2428" s="111"/>
      <c r="FWR2428" s="111"/>
      <c r="FWS2428" s="111"/>
      <c r="FWT2428" s="111"/>
      <c r="FWU2428" s="111"/>
      <c r="FWV2428" s="111"/>
      <c r="FWW2428" s="111"/>
      <c r="FWX2428" s="111"/>
      <c r="FWY2428" s="111"/>
      <c r="FWZ2428" s="111"/>
      <c r="FXA2428" s="111"/>
      <c r="FXB2428" s="111"/>
      <c r="FXC2428" s="111"/>
      <c r="FXD2428" s="111"/>
      <c r="FXE2428" s="111"/>
      <c r="FXF2428" s="111"/>
      <c r="FXG2428" s="111"/>
      <c r="FXH2428" s="111"/>
      <c r="FXI2428" s="111"/>
      <c r="FXJ2428" s="111"/>
      <c r="FXK2428" s="111"/>
      <c r="FXL2428" s="111"/>
      <c r="FXM2428" s="111"/>
      <c r="FXN2428" s="111"/>
      <c r="FXO2428" s="111"/>
      <c r="FXP2428" s="111"/>
      <c r="FXQ2428" s="111"/>
      <c r="FXR2428" s="111"/>
      <c r="FXS2428" s="111"/>
      <c r="FXT2428" s="111"/>
      <c r="FXU2428" s="111"/>
      <c r="FXV2428" s="111"/>
      <c r="FXW2428" s="111"/>
      <c r="FXX2428" s="111"/>
      <c r="FXY2428" s="111"/>
      <c r="FXZ2428" s="111"/>
      <c r="FYA2428" s="111"/>
      <c r="FYB2428" s="111"/>
      <c r="FYC2428" s="111"/>
      <c r="FYD2428" s="111"/>
      <c r="FYE2428" s="111"/>
      <c r="FYF2428" s="111"/>
      <c r="FYG2428" s="111"/>
      <c r="FYH2428" s="111"/>
      <c r="FYI2428" s="111"/>
      <c r="FYJ2428" s="111"/>
      <c r="FYK2428" s="111"/>
      <c r="FYL2428" s="111"/>
      <c r="FYM2428" s="111"/>
      <c r="FYN2428" s="111"/>
      <c r="FYO2428" s="111"/>
      <c r="FYP2428" s="111"/>
      <c r="FYQ2428" s="111"/>
      <c r="FYR2428" s="111"/>
      <c r="FYS2428" s="111"/>
      <c r="FYT2428" s="111"/>
      <c r="FYU2428" s="111"/>
      <c r="FYV2428" s="111"/>
      <c r="FYW2428" s="111"/>
      <c r="FYX2428" s="111"/>
      <c r="FYY2428" s="111"/>
      <c r="FYZ2428" s="111"/>
      <c r="FZA2428" s="111"/>
      <c r="FZB2428" s="111"/>
      <c r="FZC2428" s="111"/>
      <c r="FZD2428" s="111"/>
      <c r="FZE2428" s="111"/>
      <c r="FZF2428" s="111"/>
      <c r="FZG2428" s="111"/>
      <c r="FZH2428" s="111"/>
      <c r="FZI2428" s="111"/>
      <c r="FZJ2428" s="111"/>
      <c r="FZK2428" s="111"/>
      <c r="FZL2428" s="111"/>
      <c r="FZM2428" s="111"/>
      <c r="FZN2428" s="111"/>
      <c r="FZO2428" s="111"/>
      <c r="FZP2428" s="111"/>
      <c r="FZQ2428" s="111"/>
      <c r="FZR2428" s="111"/>
      <c r="FZS2428" s="111"/>
      <c r="FZT2428" s="111"/>
      <c r="FZU2428" s="111"/>
      <c r="FZV2428" s="111"/>
      <c r="FZW2428" s="111"/>
      <c r="FZX2428" s="111"/>
      <c r="FZY2428" s="111"/>
      <c r="FZZ2428" s="111"/>
      <c r="GAA2428" s="111"/>
      <c r="GAB2428" s="111"/>
      <c r="GAC2428" s="111"/>
      <c r="GAD2428" s="111"/>
      <c r="GAE2428" s="111"/>
      <c r="GAF2428" s="111"/>
      <c r="GAG2428" s="111"/>
      <c r="GAH2428" s="111"/>
      <c r="GAI2428" s="111"/>
      <c r="GAJ2428" s="111"/>
      <c r="GAK2428" s="111"/>
      <c r="GAL2428" s="111"/>
      <c r="GAM2428" s="111"/>
      <c r="GAN2428" s="111"/>
      <c r="GAO2428" s="111"/>
      <c r="GAP2428" s="111"/>
      <c r="GAQ2428" s="111"/>
      <c r="GAR2428" s="111"/>
      <c r="GAS2428" s="111"/>
      <c r="GAT2428" s="111"/>
      <c r="GAU2428" s="111"/>
      <c r="GAV2428" s="111"/>
      <c r="GAW2428" s="111"/>
      <c r="GAX2428" s="111"/>
      <c r="GAY2428" s="111"/>
      <c r="GAZ2428" s="111"/>
      <c r="GBA2428" s="111"/>
      <c r="GBB2428" s="111"/>
      <c r="GBC2428" s="111"/>
      <c r="GBD2428" s="111"/>
      <c r="GBE2428" s="111"/>
      <c r="GBF2428" s="111"/>
      <c r="GBG2428" s="111"/>
      <c r="GBH2428" s="111"/>
      <c r="GBI2428" s="111"/>
      <c r="GBJ2428" s="111"/>
      <c r="GBK2428" s="111"/>
      <c r="GBL2428" s="111"/>
      <c r="GBM2428" s="111"/>
      <c r="GBN2428" s="111"/>
      <c r="GBO2428" s="111"/>
      <c r="GBP2428" s="111"/>
      <c r="GBQ2428" s="111"/>
      <c r="GBR2428" s="111"/>
      <c r="GBS2428" s="111"/>
      <c r="GBT2428" s="111"/>
      <c r="GBU2428" s="111"/>
      <c r="GBV2428" s="111"/>
      <c r="GBW2428" s="111"/>
      <c r="GBX2428" s="111"/>
      <c r="GBY2428" s="111"/>
      <c r="GBZ2428" s="111"/>
      <c r="GCA2428" s="111"/>
      <c r="GCB2428" s="111"/>
      <c r="GCC2428" s="111"/>
      <c r="GCD2428" s="111"/>
      <c r="GCE2428" s="111"/>
      <c r="GCF2428" s="111"/>
      <c r="GCG2428" s="111"/>
      <c r="GCH2428" s="111"/>
      <c r="GCI2428" s="111"/>
      <c r="GCJ2428" s="111"/>
      <c r="GCK2428" s="111"/>
      <c r="GCL2428" s="111"/>
      <c r="GCM2428" s="111"/>
      <c r="GCN2428" s="111"/>
      <c r="GCO2428" s="111"/>
      <c r="GCP2428" s="111"/>
      <c r="GCQ2428" s="111"/>
      <c r="GCR2428" s="111"/>
      <c r="GCS2428" s="111"/>
      <c r="GCT2428" s="111"/>
      <c r="GCU2428" s="111"/>
      <c r="GCV2428" s="111"/>
      <c r="GCW2428" s="111"/>
      <c r="GCX2428" s="111"/>
      <c r="GCY2428" s="111"/>
      <c r="GCZ2428" s="111"/>
      <c r="GDA2428" s="111"/>
      <c r="GDB2428" s="111"/>
      <c r="GDC2428" s="111"/>
      <c r="GDD2428" s="111"/>
      <c r="GDE2428" s="111"/>
      <c r="GDF2428" s="111"/>
      <c r="GDG2428" s="111"/>
      <c r="GDH2428" s="111"/>
      <c r="GDI2428" s="111"/>
      <c r="GDJ2428" s="111"/>
      <c r="GDK2428" s="111"/>
      <c r="GDL2428" s="111"/>
      <c r="GDM2428" s="111"/>
      <c r="GDN2428" s="111"/>
      <c r="GDO2428" s="111"/>
      <c r="GDP2428" s="111"/>
      <c r="GDQ2428" s="111"/>
      <c r="GDR2428" s="111"/>
      <c r="GDS2428" s="111"/>
      <c r="GDT2428" s="111"/>
      <c r="GDU2428" s="111"/>
      <c r="GDV2428" s="111"/>
      <c r="GDW2428" s="111"/>
      <c r="GDX2428" s="111"/>
      <c r="GDY2428" s="111"/>
      <c r="GDZ2428" s="111"/>
      <c r="GEA2428" s="111"/>
      <c r="GEB2428" s="111"/>
      <c r="GEC2428" s="111"/>
      <c r="GED2428" s="111"/>
      <c r="GEE2428" s="111"/>
      <c r="GEF2428" s="111"/>
      <c r="GEG2428" s="111"/>
      <c r="GEH2428" s="111"/>
      <c r="GEI2428" s="111"/>
      <c r="GEJ2428" s="111"/>
      <c r="GEK2428" s="111"/>
      <c r="GEL2428" s="111"/>
      <c r="GEM2428" s="111"/>
      <c r="GEN2428" s="111"/>
      <c r="GEO2428" s="111"/>
      <c r="GEP2428" s="111"/>
      <c r="GEQ2428" s="111"/>
      <c r="GER2428" s="111"/>
      <c r="GES2428" s="111"/>
      <c r="GET2428" s="111"/>
      <c r="GEU2428" s="111"/>
      <c r="GEV2428" s="111"/>
      <c r="GEW2428" s="111"/>
      <c r="GEX2428" s="111"/>
      <c r="GEY2428" s="111"/>
      <c r="GEZ2428" s="111"/>
      <c r="GFA2428" s="111"/>
      <c r="GFB2428" s="111"/>
      <c r="GFC2428" s="111"/>
      <c r="GFD2428" s="111"/>
      <c r="GFE2428" s="111"/>
      <c r="GFF2428" s="111"/>
      <c r="GFG2428" s="111"/>
      <c r="GFH2428" s="111"/>
      <c r="GFI2428" s="111"/>
      <c r="GFJ2428" s="111"/>
      <c r="GFK2428" s="111"/>
      <c r="GFL2428" s="111"/>
      <c r="GFM2428" s="111"/>
      <c r="GFN2428" s="111"/>
      <c r="GFO2428" s="111"/>
      <c r="GFP2428" s="111"/>
      <c r="GFQ2428" s="111"/>
      <c r="GFR2428" s="111"/>
      <c r="GFS2428" s="111"/>
      <c r="GFT2428" s="111"/>
      <c r="GFU2428" s="111"/>
      <c r="GFV2428" s="111"/>
      <c r="GFW2428" s="111"/>
      <c r="GFX2428" s="111"/>
      <c r="GFY2428" s="111"/>
      <c r="GFZ2428" s="111"/>
      <c r="GGA2428" s="111"/>
      <c r="GGB2428" s="111"/>
      <c r="GGC2428" s="111"/>
      <c r="GGD2428" s="111"/>
      <c r="GGE2428" s="111"/>
      <c r="GGF2428" s="111"/>
      <c r="GGG2428" s="111"/>
      <c r="GGH2428" s="111"/>
      <c r="GGI2428" s="111"/>
      <c r="GGJ2428" s="111"/>
      <c r="GGK2428" s="111"/>
      <c r="GGL2428" s="111"/>
      <c r="GGM2428" s="111"/>
      <c r="GGN2428" s="111"/>
      <c r="GGO2428" s="111"/>
      <c r="GGP2428" s="111"/>
      <c r="GGQ2428" s="111"/>
      <c r="GGR2428" s="111"/>
      <c r="GGS2428" s="111"/>
      <c r="GGT2428" s="111"/>
      <c r="GGU2428" s="111"/>
      <c r="GGV2428" s="111"/>
      <c r="GGW2428" s="111"/>
      <c r="GGX2428" s="111"/>
      <c r="GGY2428" s="111"/>
      <c r="GGZ2428" s="111"/>
      <c r="GHA2428" s="111"/>
      <c r="GHB2428" s="111"/>
      <c r="GHC2428" s="111"/>
      <c r="GHD2428" s="111"/>
      <c r="GHE2428" s="111"/>
      <c r="GHF2428" s="111"/>
      <c r="GHG2428" s="111"/>
      <c r="GHH2428" s="111"/>
      <c r="GHI2428" s="111"/>
      <c r="GHJ2428" s="111"/>
      <c r="GHK2428" s="111"/>
      <c r="GHL2428" s="111"/>
      <c r="GHM2428" s="111"/>
      <c r="GHN2428" s="111"/>
      <c r="GHO2428" s="111"/>
      <c r="GHP2428" s="111"/>
      <c r="GHQ2428" s="111"/>
      <c r="GHR2428" s="111"/>
      <c r="GHS2428" s="111"/>
      <c r="GHT2428" s="111"/>
      <c r="GHU2428" s="111"/>
      <c r="GHV2428" s="111"/>
      <c r="GHW2428" s="111"/>
      <c r="GHX2428" s="111"/>
      <c r="GHY2428" s="111"/>
      <c r="GHZ2428" s="111"/>
      <c r="GIA2428" s="111"/>
      <c r="GIB2428" s="111"/>
      <c r="GIC2428" s="111"/>
      <c r="GID2428" s="111"/>
      <c r="GIE2428" s="111"/>
      <c r="GIF2428" s="111"/>
      <c r="GIG2428" s="111"/>
      <c r="GIH2428" s="111"/>
      <c r="GII2428" s="111"/>
      <c r="GIJ2428" s="111"/>
      <c r="GIK2428" s="111"/>
      <c r="GIL2428" s="111"/>
      <c r="GIM2428" s="111"/>
      <c r="GIN2428" s="111"/>
      <c r="GIO2428" s="111"/>
      <c r="GIP2428" s="111"/>
      <c r="GIQ2428" s="111"/>
      <c r="GIR2428" s="111"/>
      <c r="GIS2428" s="111"/>
      <c r="GIT2428" s="111"/>
      <c r="GIU2428" s="111"/>
      <c r="GIV2428" s="111"/>
      <c r="GIW2428" s="111"/>
      <c r="GIX2428" s="111"/>
      <c r="GIY2428" s="111"/>
      <c r="GIZ2428" s="111"/>
      <c r="GJA2428" s="111"/>
      <c r="GJB2428" s="111"/>
      <c r="GJC2428" s="111"/>
      <c r="GJD2428" s="111"/>
      <c r="GJE2428" s="111"/>
      <c r="GJF2428" s="111"/>
      <c r="GJG2428" s="111"/>
      <c r="GJH2428" s="111"/>
      <c r="GJI2428" s="111"/>
      <c r="GJJ2428" s="111"/>
      <c r="GJK2428" s="111"/>
      <c r="GJL2428" s="111"/>
      <c r="GJM2428" s="111"/>
      <c r="GJN2428" s="111"/>
      <c r="GJO2428" s="111"/>
      <c r="GJP2428" s="111"/>
      <c r="GJQ2428" s="111"/>
      <c r="GJR2428" s="111"/>
      <c r="GJS2428" s="111"/>
      <c r="GJT2428" s="111"/>
      <c r="GJU2428" s="111"/>
      <c r="GJV2428" s="111"/>
      <c r="GJW2428" s="111"/>
      <c r="GJX2428" s="111"/>
      <c r="GJY2428" s="111"/>
      <c r="GJZ2428" s="111"/>
      <c r="GKA2428" s="111"/>
      <c r="GKB2428" s="111"/>
      <c r="GKC2428" s="111"/>
      <c r="GKD2428" s="111"/>
      <c r="GKE2428" s="111"/>
      <c r="GKF2428" s="111"/>
      <c r="GKG2428" s="111"/>
      <c r="GKH2428" s="111"/>
      <c r="GKI2428" s="111"/>
      <c r="GKJ2428" s="111"/>
      <c r="GKK2428" s="111"/>
      <c r="GKL2428" s="111"/>
      <c r="GKM2428" s="111"/>
      <c r="GKN2428" s="111"/>
      <c r="GKO2428" s="111"/>
      <c r="GKP2428" s="111"/>
      <c r="GKQ2428" s="111"/>
      <c r="GKR2428" s="111"/>
      <c r="GKS2428" s="111"/>
      <c r="GKT2428" s="111"/>
      <c r="GKU2428" s="111"/>
      <c r="GKV2428" s="111"/>
      <c r="GKW2428" s="111"/>
      <c r="GKX2428" s="111"/>
      <c r="GKY2428" s="111"/>
      <c r="GKZ2428" s="111"/>
      <c r="GLA2428" s="111"/>
      <c r="GLB2428" s="111"/>
      <c r="GLC2428" s="111"/>
      <c r="GLD2428" s="111"/>
      <c r="GLE2428" s="111"/>
      <c r="GLF2428" s="111"/>
      <c r="GLG2428" s="111"/>
      <c r="GLH2428" s="111"/>
      <c r="GLI2428" s="111"/>
      <c r="GLJ2428" s="111"/>
      <c r="GLK2428" s="111"/>
      <c r="GLL2428" s="111"/>
      <c r="GLM2428" s="111"/>
      <c r="GLN2428" s="111"/>
      <c r="GLO2428" s="111"/>
      <c r="GLP2428" s="111"/>
      <c r="GLQ2428" s="111"/>
      <c r="GLR2428" s="111"/>
      <c r="GLS2428" s="111"/>
      <c r="GLT2428" s="111"/>
      <c r="GLU2428" s="111"/>
      <c r="GLV2428" s="111"/>
      <c r="GLW2428" s="111"/>
      <c r="GLX2428" s="111"/>
      <c r="GLY2428" s="111"/>
      <c r="GLZ2428" s="111"/>
      <c r="GMA2428" s="111"/>
      <c r="GMB2428" s="111"/>
      <c r="GMC2428" s="111"/>
      <c r="GMD2428" s="111"/>
      <c r="GME2428" s="111"/>
      <c r="GMF2428" s="111"/>
      <c r="GMG2428" s="111"/>
      <c r="GMH2428" s="111"/>
      <c r="GMI2428" s="111"/>
      <c r="GMJ2428" s="111"/>
      <c r="GMK2428" s="111"/>
      <c r="GML2428" s="111"/>
      <c r="GMM2428" s="111"/>
      <c r="GMN2428" s="111"/>
      <c r="GMO2428" s="111"/>
      <c r="GMP2428" s="111"/>
      <c r="GMQ2428" s="111"/>
      <c r="GMR2428" s="111"/>
      <c r="GMS2428" s="111"/>
      <c r="GMT2428" s="111"/>
      <c r="GMU2428" s="111"/>
      <c r="GMV2428" s="111"/>
      <c r="GMW2428" s="111"/>
      <c r="GMX2428" s="111"/>
      <c r="GMY2428" s="111"/>
      <c r="GMZ2428" s="111"/>
      <c r="GNA2428" s="111"/>
      <c r="GNB2428" s="111"/>
      <c r="GNC2428" s="111"/>
      <c r="GND2428" s="111"/>
      <c r="GNE2428" s="111"/>
      <c r="GNF2428" s="111"/>
      <c r="GNG2428" s="111"/>
      <c r="GNH2428" s="111"/>
      <c r="GNI2428" s="111"/>
      <c r="GNJ2428" s="111"/>
      <c r="GNK2428" s="111"/>
      <c r="GNL2428" s="111"/>
      <c r="GNM2428" s="111"/>
      <c r="GNN2428" s="111"/>
      <c r="GNO2428" s="111"/>
      <c r="GNP2428" s="111"/>
      <c r="GNQ2428" s="111"/>
      <c r="GNR2428" s="111"/>
      <c r="GNS2428" s="111"/>
      <c r="GNT2428" s="111"/>
      <c r="GNU2428" s="111"/>
      <c r="GNV2428" s="111"/>
      <c r="GNW2428" s="111"/>
      <c r="GNX2428" s="111"/>
      <c r="GNY2428" s="111"/>
      <c r="GNZ2428" s="111"/>
      <c r="GOA2428" s="111"/>
      <c r="GOB2428" s="111"/>
      <c r="GOC2428" s="111"/>
      <c r="GOD2428" s="111"/>
      <c r="GOE2428" s="111"/>
      <c r="GOF2428" s="111"/>
      <c r="GOG2428" s="111"/>
      <c r="GOH2428" s="111"/>
      <c r="GOI2428" s="111"/>
      <c r="GOJ2428" s="111"/>
      <c r="GOK2428" s="111"/>
      <c r="GOL2428" s="111"/>
      <c r="GOM2428" s="111"/>
      <c r="GON2428" s="111"/>
      <c r="GOO2428" s="111"/>
      <c r="GOP2428" s="111"/>
      <c r="GOQ2428" s="111"/>
      <c r="GOR2428" s="111"/>
      <c r="GOS2428" s="111"/>
      <c r="GOT2428" s="111"/>
      <c r="GOU2428" s="111"/>
      <c r="GOV2428" s="111"/>
      <c r="GOW2428" s="111"/>
      <c r="GOX2428" s="111"/>
      <c r="GOY2428" s="111"/>
      <c r="GOZ2428" s="111"/>
      <c r="GPA2428" s="111"/>
      <c r="GPB2428" s="111"/>
      <c r="GPC2428" s="111"/>
      <c r="GPD2428" s="111"/>
      <c r="GPE2428" s="111"/>
      <c r="GPF2428" s="111"/>
      <c r="GPG2428" s="111"/>
      <c r="GPH2428" s="111"/>
      <c r="GPI2428" s="111"/>
      <c r="GPJ2428" s="111"/>
      <c r="GPK2428" s="111"/>
      <c r="GPL2428" s="111"/>
      <c r="GPM2428" s="111"/>
      <c r="GPN2428" s="111"/>
      <c r="GPO2428" s="111"/>
      <c r="GPP2428" s="111"/>
      <c r="GPQ2428" s="111"/>
      <c r="GPR2428" s="111"/>
      <c r="GPS2428" s="111"/>
      <c r="GPT2428" s="111"/>
      <c r="GPU2428" s="111"/>
      <c r="GPV2428" s="111"/>
      <c r="GPW2428" s="111"/>
      <c r="GPX2428" s="111"/>
      <c r="GPY2428" s="111"/>
      <c r="GPZ2428" s="111"/>
      <c r="GQA2428" s="111"/>
      <c r="GQB2428" s="111"/>
      <c r="GQC2428" s="111"/>
      <c r="GQD2428" s="111"/>
      <c r="GQE2428" s="111"/>
      <c r="GQF2428" s="111"/>
      <c r="GQG2428" s="111"/>
      <c r="GQH2428" s="111"/>
      <c r="GQI2428" s="111"/>
      <c r="GQJ2428" s="111"/>
      <c r="GQK2428" s="111"/>
      <c r="GQL2428" s="111"/>
      <c r="GQM2428" s="111"/>
      <c r="GQN2428" s="111"/>
      <c r="GQO2428" s="111"/>
      <c r="GQP2428" s="111"/>
      <c r="GQQ2428" s="111"/>
      <c r="GQR2428" s="111"/>
      <c r="GQS2428" s="111"/>
      <c r="GQT2428" s="111"/>
      <c r="GQU2428" s="111"/>
      <c r="GQV2428" s="111"/>
      <c r="GQW2428" s="111"/>
      <c r="GQX2428" s="111"/>
      <c r="GQY2428" s="111"/>
      <c r="GQZ2428" s="111"/>
      <c r="GRA2428" s="111"/>
      <c r="GRB2428" s="111"/>
      <c r="GRC2428" s="111"/>
      <c r="GRD2428" s="111"/>
      <c r="GRE2428" s="111"/>
      <c r="GRF2428" s="111"/>
      <c r="GRG2428" s="111"/>
      <c r="GRH2428" s="111"/>
      <c r="GRI2428" s="111"/>
      <c r="GRJ2428" s="111"/>
      <c r="GRK2428" s="111"/>
      <c r="GRL2428" s="111"/>
      <c r="GRM2428" s="111"/>
      <c r="GRN2428" s="111"/>
      <c r="GRO2428" s="111"/>
      <c r="GRP2428" s="111"/>
      <c r="GRQ2428" s="111"/>
      <c r="GRR2428" s="111"/>
      <c r="GRS2428" s="111"/>
      <c r="GRT2428" s="111"/>
      <c r="GRU2428" s="111"/>
      <c r="GRV2428" s="111"/>
      <c r="GRW2428" s="111"/>
      <c r="GRX2428" s="111"/>
      <c r="GRY2428" s="111"/>
      <c r="GRZ2428" s="111"/>
      <c r="GSA2428" s="111"/>
      <c r="GSB2428" s="111"/>
      <c r="GSC2428" s="111"/>
      <c r="GSD2428" s="111"/>
      <c r="GSE2428" s="111"/>
      <c r="GSF2428" s="111"/>
      <c r="GSG2428" s="111"/>
      <c r="GSH2428" s="111"/>
      <c r="GSI2428" s="111"/>
      <c r="GSJ2428" s="111"/>
      <c r="GSK2428" s="111"/>
      <c r="GSL2428" s="111"/>
      <c r="GSM2428" s="111"/>
      <c r="GSN2428" s="111"/>
      <c r="GSO2428" s="111"/>
      <c r="GSP2428" s="111"/>
      <c r="GSQ2428" s="111"/>
      <c r="GSR2428" s="111"/>
      <c r="GSS2428" s="111"/>
      <c r="GST2428" s="111"/>
      <c r="GSU2428" s="111"/>
      <c r="GSV2428" s="111"/>
      <c r="GSW2428" s="111"/>
      <c r="GSX2428" s="111"/>
      <c r="GSY2428" s="111"/>
      <c r="GSZ2428" s="111"/>
      <c r="GTA2428" s="111"/>
      <c r="GTB2428" s="111"/>
      <c r="GTC2428" s="111"/>
      <c r="GTD2428" s="111"/>
      <c r="GTE2428" s="111"/>
      <c r="GTF2428" s="111"/>
      <c r="GTG2428" s="111"/>
      <c r="GTH2428" s="111"/>
      <c r="GTI2428" s="111"/>
      <c r="GTJ2428" s="111"/>
      <c r="GTK2428" s="111"/>
      <c r="GTL2428" s="111"/>
      <c r="GTM2428" s="111"/>
      <c r="GTN2428" s="111"/>
      <c r="GTO2428" s="111"/>
      <c r="GTP2428" s="111"/>
      <c r="GTQ2428" s="111"/>
      <c r="GTR2428" s="111"/>
      <c r="GTS2428" s="111"/>
      <c r="GTT2428" s="111"/>
      <c r="GTU2428" s="111"/>
      <c r="GTV2428" s="111"/>
      <c r="GTW2428" s="111"/>
      <c r="GTX2428" s="111"/>
      <c r="GTY2428" s="111"/>
      <c r="GTZ2428" s="111"/>
      <c r="GUA2428" s="111"/>
      <c r="GUB2428" s="111"/>
      <c r="GUC2428" s="111"/>
      <c r="GUD2428" s="111"/>
      <c r="GUE2428" s="111"/>
      <c r="GUF2428" s="111"/>
      <c r="GUG2428" s="111"/>
      <c r="GUH2428" s="111"/>
      <c r="GUI2428" s="111"/>
      <c r="GUJ2428" s="111"/>
      <c r="GUK2428" s="111"/>
      <c r="GUL2428" s="111"/>
      <c r="GUM2428" s="111"/>
      <c r="GUN2428" s="111"/>
      <c r="GUO2428" s="111"/>
      <c r="GUP2428" s="111"/>
      <c r="GUQ2428" s="111"/>
      <c r="GUR2428" s="111"/>
      <c r="GUS2428" s="111"/>
      <c r="GUT2428" s="111"/>
      <c r="GUU2428" s="111"/>
      <c r="GUV2428" s="111"/>
      <c r="GUW2428" s="111"/>
      <c r="GUX2428" s="111"/>
      <c r="GUY2428" s="111"/>
      <c r="GUZ2428" s="111"/>
      <c r="GVA2428" s="111"/>
      <c r="GVB2428" s="111"/>
      <c r="GVC2428" s="111"/>
      <c r="GVD2428" s="111"/>
      <c r="GVE2428" s="111"/>
      <c r="GVF2428" s="111"/>
      <c r="GVG2428" s="111"/>
      <c r="GVH2428" s="111"/>
      <c r="GVI2428" s="111"/>
      <c r="GVJ2428" s="111"/>
      <c r="GVK2428" s="111"/>
      <c r="GVL2428" s="111"/>
      <c r="GVM2428" s="111"/>
      <c r="GVN2428" s="111"/>
      <c r="GVO2428" s="111"/>
      <c r="GVP2428" s="111"/>
      <c r="GVQ2428" s="111"/>
      <c r="GVR2428" s="111"/>
      <c r="GVS2428" s="111"/>
      <c r="GVT2428" s="111"/>
      <c r="GVU2428" s="111"/>
      <c r="GVV2428" s="111"/>
      <c r="GVW2428" s="111"/>
      <c r="GVX2428" s="111"/>
      <c r="GVY2428" s="111"/>
      <c r="GVZ2428" s="111"/>
      <c r="GWA2428" s="111"/>
      <c r="GWB2428" s="111"/>
      <c r="GWC2428" s="111"/>
      <c r="GWD2428" s="111"/>
      <c r="GWE2428" s="111"/>
      <c r="GWF2428" s="111"/>
      <c r="GWG2428" s="111"/>
      <c r="GWH2428" s="111"/>
      <c r="GWI2428" s="111"/>
      <c r="GWJ2428" s="111"/>
      <c r="GWK2428" s="111"/>
      <c r="GWL2428" s="111"/>
      <c r="GWM2428" s="111"/>
      <c r="GWN2428" s="111"/>
      <c r="GWO2428" s="111"/>
      <c r="GWP2428" s="111"/>
      <c r="GWQ2428" s="111"/>
      <c r="GWR2428" s="111"/>
      <c r="GWS2428" s="111"/>
      <c r="GWT2428" s="111"/>
      <c r="GWU2428" s="111"/>
      <c r="GWV2428" s="111"/>
      <c r="GWW2428" s="111"/>
      <c r="GWX2428" s="111"/>
      <c r="GWY2428" s="111"/>
      <c r="GWZ2428" s="111"/>
      <c r="GXA2428" s="111"/>
      <c r="GXB2428" s="111"/>
      <c r="GXC2428" s="111"/>
      <c r="GXD2428" s="111"/>
      <c r="GXE2428" s="111"/>
      <c r="GXF2428" s="111"/>
      <c r="GXG2428" s="111"/>
      <c r="GXH2428" s="111"/>
      <c r="GXI2428" s="111"/>
      <c r="GXJ2428" s="111"/>
      <c r="GXK2428" s="111"/>
      <c r="GXL2428" s="111"/>
      <c r="GXM2428" s="111"/>
      <c r="GXN2428" s="111"/>
      <c r="GXO2428" s="111"/>
      <c r="GXP2428" s="111"/>
      <c r="GXQ2428" s="111"/>
      <c r="GXR2428" s="111"/>
      <c r="GXS2428" s="111"/>
      <c r="GXT2428" s="111"/>
      <c r="GXU2428" s="111"/>
      <c r="GXV2428" s="111"/>
      <c r="GXW2428" s="111"/>
      <c r="GXX2428" s="111"/>
      <c r="GXY2428" s="111"/>
      <c r="GXZ2428" s="111"/>
      <c r="GYA2428" s="111"/>
      <c r="GYB2428" s="111"/>
      <c r="GYC2428" s="111"/>
      <c r="GYD2428" s="111"/>
      <c r="GYE2428" s="111"/>
      <c r="GYF2428" s="111"/>
      <c r="GYG2428" s="111"/>
      <c r="GYH2428" s="111"/>
      <c r="GYI2428" s="111"/>
      <c r="GYJ2428" s="111"/>
      <c r="GYK2428" s="111"/>
      <c r="GYL2428" s="111"/>
      <c r="GYM2428" s="111"/>
      <c r="GYN2428" s="111"/>
      <c r="GYO2428" s="111"/>
      <c r="GYP2428" s="111"/>
      <c r="GYQ2428" s="111"/>
      <c r="GYR2428" s="111"/>
      <c r="GYS2428" s="111"/>
      <c r="GYT2428" s="111"/>
      <c r="GYU2428" s="111"/>
      <c r="GYV2428" s="111"/>
      <c r="GYW2428" s="111"/>
      <c r="GYX2428" s="111"/>
      <c r="GYY2428" s="111"/>
      <c r="GYZ2428" s="111"/>
      <c r="GZA2428" s="111"/>
      <c r="GZB2428" s="111"/>
      <c r="GZC2428" s="111"/>
      <c r="GZD2428" s="111"/>
      <c r="GZE2428" s="111"/>
      <c r="GZF2428" s="111"/>
      <c r="GZG2428" s="111"/>
      <c r="GZH2428" s="111"/>
      <c r="GZI2428" s="111"/>
      <c r="GZJ2428" s="111"/>
      <c r="GZK2428" s="111"/>
      <c r="GZL2428" s="111"/>
      <c r="GZM2428" s="111"/>
      <c r="GZN2428" s="111"/>
      <c r="GZO2428" s="111"/>
      <c r="GZP2428" s="111"/>
      <c r="GZQ2428" s="111"/>
      <c r="GZR2428" s="111"/>
      <c r="GZS2428" s="111"/>
      <c r="GZT2428" s="111"/>
      <c r="GZU2428" s="111"/>
      <c r="GZV2428" s="111"/>
      <c r="GZW2428" s="111"/>
      <c r="GZX2428" s="111"/>
      <c r="GZY2428" s="111"/>
      <c r="GZZ2428" s="111"/>
      <c r="HAA2428" s="111"/>
      <c r="HAB2428" s="111"/>
      <c r="HAC2428" s="111"/>
      <c r="HAD2428" s="111"/>
      <c r="HAE2428" s="111"/>
      <c r="HAF2428" s="111"/>
      <c r="HAG2428" s="111"/>
      <c r="HAH2428" s="111"/>
      <c r="HAI2428" s="111"/>
      <c r="HAJ2428" s="111"/>
      <c r="HAK2428" s="111"/>
      <c r="HAL2428" s="111"/>
      <c r="HAM2428" s="111"/>
      <c r="HAN2428" s="111"/>
      <c r="HAO2428" s="111"/>
      <c r="HAP2428" s="111"/>
      <c r="HAQ2428" s="111"/>
      <c r="HAR2428" s="111"/>
      <c r="HAS2428" s="111"/>
      <c r="HAT2428" s="111"/>
      <c r="HAU2428" s="111"/>
      <c r="HAV2428" s="111"/>
      <c r="HAW2428" s="111"/>
      <c r="HAX2428" s="111"/>
      <c r="HAY2428" s="111"/>
      <c r="HAZ2428" s="111"/>
      <c r="HBA2428" s="111"/>
      <c r="HBB2428" s="111"/>
      <c r="HBC2428" s="111"/>
      <c r="HBD2428" s="111"/>
      <c r="HBE2428" s="111"/>
      <c r="HBF2428" s="111"/>
      <c r="HBG2428" s="111"/>
      <c r="HBH2428" s="111"/>
      <c r="HBI2428" s="111"/>
      <c r="HBJ2428" s="111"/>
      <c r="HBK2428" s="111"/>
      <c r="HBL2428" s="111"/>
      <c r="HBM2428" s="111"/>
      <c r="HBN2428" s="111"/>
      <c r="HBO2428" s="111"/>
      <c r="HBP2428" s="111"/>
      <c r="HBQ2428" s="111"/>
      <c r="HBR2428" s="111"/>
      <c r="HBS2428" s="111"/>
      <c r="HBT2428" s="111"/>
      <c r="HBU2428" s="111"/>
      <c r="HBV2428" s="111"/>
      <c r="HBW2428" s="111"/>
      <c r="HBX2428" s="111"/>
      <c r="HBY2428" s="111"/>
      <c r="HBZ2428" s="111"/>
      <c r="HCA2428" s="111"/>
      <c r="HCB2428" s="111"/>
      <c r="HCC2428" s="111"/>
      <c r="HCD2428" s="111"/>
      <c r="HCE2428" s="111"/>
      <c r="HCF2428" s="111"/>
      <c r="HCG2428" s="111"/>
      <c r="HCH2428" s="111"/>
      <c r="HCI2428" s="111"/>
      <c r="HCJ2428" s="111"/>
      <c r="HCK2428" s="111"/>
      <c r="HCL2428" s="111"/>
      <c r="HCM2428" s="111"/>
      <c r="HCN2428" s="111"/>
      <c r="HCO2428" s="111"/>
      <c r="HCP2428" s="111"/>
      <c r="HCQ2428" s="111"/>
      <c r="HCR2428" s="111"/>
      <c r="HCS2428" s="111"/>
      <c r="HCT2428" s="111"/>
      <c r="HCU2428" s="111"/>
      <c r="HCV2428" s="111"/>
      <c r="HCW2428" s="111"/>
      <c r="HCX2428" s="111"/>
      <c r="HCY2428" s="111"/>
      <c r="HCZ2428" s="111"/>
      <c r="HDA2428" s="111"/>
      <c r="HDB2428" s="111"/>
      <c r="HDC2428" s="111"/>
      <c r="HDD2428" s="111"/>
      <c r="HDE2428" s="111"/>
      <c r="HDF2428" s="111"/>
      <c r="HDG2428" s="111"/>
      <c r="HDH2428" s="111"/>
      <c r="HDI2428" s="111"/>
      <c r="HDJ2428" s="111"/>
      <c r="HDK2428" s="111"/>
      <c r="HDL2428" s="111"/>
      <c r="HDM2428" s="111"/>
      <c r="HDN2428" s="111"/>
      <c r="HDO2428" s="111"/>
      <c r="HDP2428" s="111"/>
      <c r="HDQ2428" s="111"/>
      <c r="HDR2428" s="111"/>
      <c r="HDS2428" s="111"/>
      <c r="HDT2428" s="111"/>
      <c r="HDU2428" s="111"/>
      <c r="HDV2428" s="111"/>
      <c r="HDW2428" s="111"/>
      <c r="HDX2428" s="111"/>
      <c r="HDY2428" s="111"/>
      <c r="HDZ2428" s="111"/>
      <c r="HEA2428" s="111"/>
      <c r="HEB2428" s="111"/>
      <c r="HEC2428" s="111"/>
      <c r="HED2428" s="111"/>
      <c r="HEE2428" s="111"/>
      <c r="HEF2428" s="111"/>
      <c r="HEG2428" s="111"/>
      <c r="HEH2428" s="111"/>
      <c r="HEI2428" s="111"/>
      <c r="HEJ2428" s="111"/>
      <c r="HEK2428" s="111"/>
      <c r="HEL2428" s="111"/>
      <c r="HEM2428" s="111"/>
      <c r="HEN2428" s="111"/>
      <c r="HEO2428" s="111"/>
      <c r="HEP2428" s="111"/>
      <c r="HEQ2428" s="111"/>
      <c r="HER2428" s="111"/>
      <c r="HES2428" s="111"/>
      <c r="HET2428" s="111"/>
      <c r="HEU2428" s="111"/>
      <c r="HEV2428" s="111"/>
      <c r="HEW2428" s="111"/>
      <c r="HEX2428" s="111"/>
      <c r="HEY2428" s="111"/>
      <c r="HEZ2428" s="111"/>
      <c r="HFA2428" s="111"/>
      <c r="HFB2428" s="111"/>
      <c r="HFC2428" s="111"/>
      <c r="HFD2428" s="111"/>
      <c r="HFE2428" s="111"/>
      <c r="HFF2428" s="111"/>
      <c r="HFG2428" s="111"/>
      <c r="HFH2428" s="111"/>
      <c r="HFI2428" s="111"/>
      <c r="HFJ2428" s="111"/>
      <c r="HFK2428" s="111"/>
      <c r="HFL2428" s="111"/>
      <c r="HFM2428" s="111"/>
      <c r="HFN2428" s="111"/>
      <c r="HFO2428" s="111"/>
      <c r="HFP2428" s="111"/>
      <c r="HFQ2428" s="111"/>
      <c r="HFR2428" s="111"/>
      <c r="HFS2428" s="111"/>
      <c r="HFT2428" s="111"/>
      <c r="HFU2428" s="111"/>
      <c r="HFV2428" s="111"/>
      <c r="HFW2428" s="111"/>
      <c r="HFX2428" s="111"/>
      <c r="HFY2428" s="111"/>
      <c r="HFZ2428" s="111"/>
      <c r="HGA2428" s="111"/>
      <c r="HGB2428" s="111"/>
      <c r="HGC2428" s="111"/>
      <c r="HGD2428" s="111"/>
      <c r="HGE2428" s="111"/>
      <c r="HGF2428" s="111"/>
      <c r="HGG2428" s="111"/>
      <c r="HGH2428" s="111"/>
      <c r="HGI2428" s="111"/>
      <c r="HGJ2428" s="111"/>
      <c r="HGK2428" s="111"/>
      <c r="HGL2428" s="111"/>
      <c r="HGM2428" s="111"/>
      <c r="HGN2428" s="111"/>
      <c r="HGO2428" s="111"/>
      <c r="HGP2428" s="111"/>
      <c r="HGQ2428" s="111"/>
      <c r="HGR2428" s="111"/>
      <c r="HGS2428" s="111"/>
      <c r="HGT2428" s="111"/>
      <c r="HGU2428" s="111"/>
      <c r="HGV2428" s="111"/>
      <c r="HGW2428" s="111"/>
      <c r="HGX2428" s="111"/>
      <c r="HGY2428" s="111"/>
      <c r="HGZ2428" s="111"/>
      <c r="HHA2428" s="111"/>
      <c r="HHB2428" s="111"/>
      <c r="HHC2428" s="111"/>
      <c r="HHD2428" s="111"/>
      <c r="HHE2428" s="111"/>
      <c r="HHF2428" s="111"/>
      <c r="HHG2428" s="111"/>
      <c r="HHH2428" s="111"/>
      <c r="HHI2428" s="111"/>
      <c r="HHJ2428" s="111"/>
      <c r="HHK2428" s="111"/>
      <c r="HHL2428" s="111"/>
      <c r="HHM2428" s="111"/>
      <c r="HHN2428" s="111"/>
      <c r="HHO2428" s="111"/>
      <c r="HHP2428" s="111"/>
      <c r="HHQ2428" s="111"/>
      <c r="HHR2428" s="111"/>
      <c r="HHS2428" s="111"/>
      <c r="HHT2428" s="111"/>
      <c r="HHU2428" s="111"/>
      <c r="HHV2428" s="111"/>
      <c r="HHW2428" s="111"/>
      <c r="HHX2428" s="111"/>
      <c r="HHY2428" s="111"/>
      <c r="HHZ2428" s="111"/>
      <c r="HIA2428" s="111"/>
      <c r="HIB2428" s="111"/>
      <c r="HIC2428" s="111"/>
      <c r="HID2428" s="111"/>
      <c r="HIE2428" s="111"/>
      <c r="HIF2428" s="111"/>
      <c r="HIG2428" s="111"/>
      <c r="HIH2428" s="111"/>
      <c r="HII2428" s="111"/>
      <c r="HIJ2428" s="111"/>
      <c r="HIK2428" s="111"/>
      <c r="HIL2428" s="111"/>
      <c r="HIM2428" s="111"/>
      <c r="HIN2428" s="111"/>
      <c r="HIO2428" s="111"/>
      <c r="HIP2428" s="111"/>
      <c r="HIQ2428" s="111"/>
      <c r="HIR2428" s="111"/>
      <c r="HIS2428" s="111"/>
      <c r="HIT2428" s="111"/>
      <c r="HIU2428" s="111"/>
      <c r="HIV2428" s="111"/>
      <c r="HIW2428" s="111"/>
      <c r="HIX2428" s="111"/>
      <c r="HIY2428" s="111"/>
      <c r="HIZ2428" s="111"/>
      <c r="HJA2428" s="111"/>
      <c r="HJB2428" s="111"/>
      <c r="HJC2428" s="111"/>
      <c r="HJD2428" s="111"/>
      <c r="HJE2428" s="111"/>
      <c r="HJF2428" s="111"/>
      <c r="HJG2428" s="111"/>
      <c r="HJH2428" s="111"/>
      <c r="HJI2428" s="111"/>
      <c r="HJJ2428" s="111"/>
      <c r="HJK2428" s="111"/>
      <c r="HJL2428" s="111"/>
      <c r="HJM2428" s="111"/>
      <c r="HJN2428" s="111"/>
      <c r="HJO2428" s="111"/>
      <c r="HJP2428" s="111"/>
      <c r="HJQ2428" s="111"/>
      <c r="HJR2428" s="111"/>
      <c r="HJS2428" s="111"/>
      <c r="HJT2428" s="111"/>
      <c r="HJU2428" s="111"/>
      <c r="HJV2428" s="111"/>
      <c r="HJW2428" s="111"/>
      <c r="HJX2428" s="111"/>
      <c r="HJY2428" s="111"/>
      <c r="HJZ2428" s="111"/>
      <c r="HKA2428" s="111"/>
      <c r="HKB2428" s="111"/>
      <c r="HKC2428" s="111"/>
      <c r="HKD2428" s="111"/>
      <c r="HKE2428" s="111"/>
      <c r="HKF2428" s="111"/>
      <c r="HKG2428" s="111"/>
      <c r="HKH2428" s="111"/>
      <c r="HKI2428" s="111"/>
      <c r="HKJ2428" s="111"/>
      <c r="HKK2428" s="111"/>
      <c r="HKL2428" s="111"/>
      <c r="HKM2428" s="111"/>
      <c r="HKN2428" s="111"/>
      <c r="HKO2428" s="111"/>
      <c r="HKP2428" s="111"/>
      <c r="HKQ2428" s="111"/>
      <c r="HKR2428" s="111"/>
      <c r="HKS2428" s="111"/>
      <c r="HKT2428" s="111"/>
      <c r="HKU2428" s="111"/>
      <c r="HKV2428" s="111"/>
      <c r="HKW2428" s="111"/>
      <c r="HKX2428" s="111"/>
      <c r="HKY2428" s="111"/>
      <c r="HKZ2428" s="111"/>
      <c r="HLA2428" s="111"/>
      <c r="HLB2428" s="111"/>
      <c r="HLC2428" s="111"/>
      <c r="HLD2428" s="111"/>
      <c r="HLE2428" s="111"/>
      <c r="HLF2428" s="111"/>
      <c r="HLG2428" s="111"/>
      <c r="HLH2428" s="111"/>
      <c r="HLI2428" s="111"/>
      <c r="HLJ2428" s="111"/>
      <c r="HLK2428" s="111"/>
      <c r="HLL2428" s="111"/>
      <c r="HLM2428" s="111"/>
      <c r="HLN2428" s="111"/>
      <c r="HLO2428" s="111"/>
      <c r="HLP2428" s="111"/>
      <c r="HLQ2428" s="111"/>
      <c r="HLR2428" s="111"/>
      <c r="HLS2428" s="111"/>
      <c r="HLT2428" s="111"/>
      <c r="HLU2428" s="111"/>
      <c r="HLV2428" s="111"/>
      <c r="HLW2428" s="111"/>
      <c r="HLX2428" s="111"/>
      <c r="HLY2428" s="111"/>
      <c r="HLZ2428" s="111"/>
      <c r="HMA2428" s="111"/>
      <c r="HMB2428" s="111"/>
      <c r="HMC2428" s="111"/>
      <c r="HMD2428" s="111"/>
      <c r="HME2428" s="111"/>
      <c r="HMF2428" s="111"/>
      <c r="HMG2428" s="111"/>
      <c r="HMH2428" s="111"/>
      <c r="HMI2428" s="111"/>
      <c r="HMJ2428" s="111"/>
      <c r="HMK2428" s="111"/>
      <c r="HML2428" s="111"/>
      <c r="HMM2428" s="111"/>
      <c r="HMN2428" s="111"/>
      <c r="HMO2428" s="111"/>
      <c r="HMP2428" s="111"/>
      <c r="HMQ2428" s="111"/>
      <c r="HMR2428" s="111"/>
      <c r="HMS2428" s="111"/>
      <c r="HMT2428" s="111"/>
      <c r="HMU2428" s="111"/>
      <c r="HMV2428" s="111"/>
      <c r="HMW2428" s="111"/>
      <c r="HMX2428" s="111"/>
      <c r="HMY2428" s="111"/>
      <c r="HMZ2428" s="111"/>
      <c r="HNA2428" s="111"/>
      <c r="HNB2428" s="111"/>
      <c r="HNC2428" s="111"/>
      <c r="HND2428" s="111"/>
      <c r="HNE2428" s="111"/>
      <c r="HNF2428" s="111"/>
      <c r="HNG2428" s="111"/>
      <c r="HNH2428" s="111"/>
      <c r="HNI2428" s="111"/>
      <c r="HNJ2428" s="111"/>
      <c r="HNK2428" s="111"/>
      <c r="HNL2428" s="111"/>
      <c r="HNM2428" s="111"/>
      <c r="HNN2428" s="111"/>
      <c r="HNO2428" s="111"/>
      <c r="HNP2428" s="111"/>
      <c r="HNQ2428" s="111"/>
      <c r="HNR2428" s="111"/>
      <c r="HNS2428" s="111"/>
      <c r="HNT2428" s="111"/>
      <c r="HNU2428" s="111"/>
      <c r="HNV2428" s="111"/>
      <c r="HNW2428" s="111"/>
      <c r="HNX2428" s="111"/>
      <c r="HNY2428" s="111"/>
      <c r="HNZ2428" s="111"/>
      <c r="HOA2428" s="111"/>
      <c r="HOB2428" s="111"/>
      <c r="HOC2428" s="111"/>
      <c r="HOD2428" s="111"/>
      <c r="HOE2428" s="111"/>
      <c r="HOF2428" s="111"/>
      <c r="HOG2428" s="111"/>
      <c r="HOH2428" s="111"/>
      <c r="HOI2428" s="111"/>
      <c r="HOJ2428" s="111"/>
      <c r="HOK2428" s="111"/>
      <c r="HOL2428" s="111"/>
      <c r="HOM2428" s="111"/>
      <c r="HON2428" s="111"/>
      <c r="HOO2428" s="111"/>
      <c r="HOP2428" s="111"/>
      <c r="HOQ2428" s="111"/>
      <c r="HOR2428" s="111"/>
      <c r="HOS2428" s="111"/>
      <c r="HOT2428" s="111"/>
      <c r="HOU2428" s="111"/>
      <c r="HOV2428" s="111"/>
      <c r="HOW2428" s="111"/>
      <c r="HOX2428" s="111"/>
      <c r="HOY2428" s="111"/>
      <c r="HOZ2428" s="111"/>
      <c r="HPA2428" s="111"/>
      <c r="HPB2428" s="111"/>
      <c r="HPC2428" s="111"/>
      <c r="HPD2428" s="111"/>
      <c r="HPE2428" s="111"/>
      <c r="HPF2428" s="111"/>
      <c r="HPG2428" s="111"/>
      <c r="HPH2428" s="111"/>
      <c r="HPI2428" s="111"/>
      <c r="HPJ2428" s="111"/>
      <c r="HPK2428" s="111"/>
      <c r="HPL2428" s="111"/>
      <c r="HPM2428" s="111"/>
      <c r="HPN2428" s="111"/>
      <c r="HPO2428" s="111"/>
      <c r="HPP2428" s="111"/>
      <c r="HPQ2428" s="111"/>
      <c r="HPR2428" s="111"/>
      <c r="HPS2428" s="111"/>
      <c r="HPT2428" s="111"/>
      <c r="HPU2428" s="111"/>
      <c r="HPV2428" s="111"/>
      <c r="HPW2428" s="111"/>
      <c r="HPX2428" s="111"/>
      <c r="HPY2428" s="111"/>
      <c r="HPZ2428" s="111"/>
      <c r="HQA2428" s="111"/>
      <c r="HQB2428" s="111"/>
      <c r="HQC2428" s="111"/>
      <c r="HQD2428" s="111"/>
      <c r="HQE2428" s="111"/>
      <c r="HQF2428" s="111"/>
      <c r="HQG2428" s="111"/>
      <c r="HQH2428" s="111"/>
      <c r="HQI2428" s="111"/>
      <c r="HQJ2428" s="111"/>
      <c r="HQK2428" s="111"/>
      <c r="HQL2428" s="111"/>
      <c r="HQM2428" s="111"/>
      <c r="HQN2428" s="111"/>
      <c r="HQO2428" s="111"/>
      <c r="HQP2428" s="111"/>
      <c r="HQQ2428" s="111"/>
      <c r="HQR2428" s="111"/>
      <c r="HQS2428" s="111"/>
      <c r="HQT2428" s="111"/>
      <c r="HQU2428" s="111"/>
      <c r="HQV2428" s="111"/>
      <c r="HQW2428" s="111"/>
      <c r="HQX2428" s="111"/>
      <c r="HQY2428" s="111"/>
      <c r="HQZ2428" s="111"/>
      <c r="HRA2428" s="111"/>
      <c r="HRB2428" s="111"/>
      <c r="HRC2428" s="111"/>
      <c r="HRD2428" s="111"/>
      <c r="HRE2428" s="111"/>
      <c r="HRF2428" s="111"/>
      <c r="HRG2428" s="111"/>
      <c r="HRH2428" s="111"/>
      <c r="HRI2428" s="111"/>
      <c r="HRJ2428" s="111"/>
      <c r="HRK2428" s="111"/>
      <c r="HRL2428" s="111"/>
      <c r="HRM2428" s="111"/>
      <c r="HRN2428" s="111"/>
      <c r="HRO2428" s="111"/>
      <c r="HRP2428" s="111"/>
      <c r="HRQ2428" s="111"/>
      <c r="HRR2428" s="111"/>
      <c r="HRS2428" s="111"/>
      <c r="HRT2428" s="111"/>
      <c r="HRU2428" s="111"/>
      <c r="HRV2428" s="111"/>
      <c r="HRW2428" s="111"/>
      <c r="HRX2428" s="111"/>
      <c r="HRY2428" s="111"/>
      <c r="HRZ2428" s="111"/>
      <c r="HSA2428" s="111"/>
      <c r="HSB2428" s="111"/>
      <c r="HSC2428" s="111"/>
      <c r="HSD2428" s="111"/>
      <c r="HSE2428" s="111"/>
      <c r="HSF2428" s="111"/>
      <c r="HSG2428" s="111"/>
      <c r="HSH2428" s="111"/>
      <c r="HSI2428" s="111"/>
      <c r="HSJ2428" s="111"/>
      <c r="HSK2428" s="111"/>
      <c r="HSL2428" s="111"/>
      <c r="HSM2428" s="111"/>
      <c r="HSN2428" s="111"/>
      <c r="HSO2428" s="111"/>
      <c r="HSP2428" s="111"/>
      <c r="HSQ2428" s="111"/>
      <c r="HSR2428" s="111"/>
      <c r="HSS2428" s="111"/>
      <c r="HST2428" s="111"/>
      <c r="HSU2428" s="111"/>
      <c r="HSV2428" s="111"/>
      <c r="HSW2428" s="111"/>
      <c r="HSX2428" s="111"/>
      <c r="HSY2428" s="111"/>
      <c r="HSZ2428" s="111"/>
      <c r="HTA2428" s="111"/>
      <c r="HTB2428" s="111"/>
      <c r="HTC2428" s="111"/>
      <c r="HTD2428" s="111"/>
      <c r="HTE2428" s="111"/>
      <c r="HTF2428" s="111"/>
      <c r="HTG2428" s="111"/>
      <c r="HTH2428" s="111"/>
      <c r="HTI2428" s="111"/>
      <c r="HTJ2428" s="111"/>
      <c r="HTK2428" s="111"/>
      <c r="HTL2428" s="111"/>
      <c r="HTM2428" s="111"/>
      <c r="HTN2428" s="111"/>
      <c r="HTO2428" s="111"/>
      <c r="HTP2428" s="111"/>
      <c r="HTQ2428" s="111"/>
      <c r="HTR2428" s="111"/>
      <c r="HTS2428" s="111"/>
      <c r="HTT2428" s="111"/>
      <c r="HTU2428" s="111"/>
      <c r="HTV2428" s="111"/>
      <c r="HTW2428" s="111"/>
      <c r="HTX2428" s="111"/>
      <c r="HTY2428" s="111"/>
      <c r="HTZ2428" s="111"/>
      <c r="HUA2428" s="111"/>
      <c r="HUB2428" s="111"/>
      <c r="HUC2428" s="111"/>
      <c r="HUD2428" s="111"/>
      <c r="HUE2428" s="111"/>
      <c r="HUF2428" s="111"/>
      <c r="HUG2428" s="111"/>
      <c r="HUH2428" s="111"/>
      <c r="HUI2428" s="111"/>
      <c r="HUJ2428" s="111"/>
      <c r="HUK2428" s="111"/>
      <c r="HUL2428" s="111"/>
      <c r="HUM2428" s="111"/>
      <c r="HUN2428" s="111"/>
      <c r="HUO2428" s="111"/>
      <c r="HUP2428" s="111"/>
      <c r="HUQ2428" s="111"/>
      <c r="HUR2428" s="111"/>
      <c r="HUS2428" s="111"/>
      <c r="HUT2428" s="111"/>
      <c r="HUU2428" s="111"/>
      <c r="HUV2428" s="111"/>
      <c r="HUW2428" s="111"/>
      <c r="HUX2428" s="111"/>
      <c r="HUY2428" s="111"/>
      <c r="HUZ2428" s="111"/>
      <c r="HVA2428" s="111"/>
      <c r="HVB2428" s="111"/>
      <c r="HVC2428" s="111"/>
      <c r="HVD2428" s="111"/>
      <c r="HVE2428" s="111"/>
      <c r="HVF2428" s="111"/>
      <c r="HVG2428" s="111"/>
      <c r="HVH2428" s="111"/>
      <c r="HVI2428" s="111"/>
      <c r="HVJ2428" s="111"/>
      <c r="HVK2428" s="111"/>
      <c r="HVL2428" s="111"/>
      <c r="HVM2428" s="111"/>
      <c r="HVN2428" s="111"/>
      <c r="HVO2428" s="111"/>
      <c r="HVP2428" s="111"/>
      <c r="HVQ2428" s="111"/>
      <c r="HVR2428" s="111"/>
      <c r="HVS2428" s="111"/>
      <c r="HVT2428" s="111"/>
      <c r="HVU2428" s="111"/>
      <c r="HVV2428" s="111"/>
      <c r="HVW2428" s="111"/>
      <c r="HVX2428" s="111"/>
      <c r="HVY2428" s="111"/>
      <c r="HVZ2428" s="111"/>
      <c r="HWA2428" s="111"/>
      <c r="HWB2428" s="111"/>
      <c r="HWC2428" s="111"/>
      <c r="HWD2428" s="111"/>
      <c r="HWE2428" s="111"/>
      <c r="HWF2428" s="111"/>
      <c r="HWG2428" s="111"/>
      <c r="HWH2428" s="111"/>
      <c r="HWI2428" s="111"/>
      <c r="HWJ2428" s="111"/>
      <c r="HWK2428" s="111"/>
      <c r="HWL2428" s="111"/>
      <c r="HWM2428" s="111"/>
      <c r="HWN2428" s="111"/>
      <c r="HWO2428" s="111"/>
      <c r="HWP2428" s="111"/>
      <c r="HWQ2428" s="111"/>
      <c r="HWR2428" s="111"/>
      <c r="HWS2428" s="111"/>
      <c r="HWT2428" s="111"/>
      <c r="HWU2428" s="111"/>
      <c r="HWV2428" s="111"/>
      <c r="HWW2428" s="111"/>
      <c r="HWX2428" s="111"/>
      <c r="HWY2428" s="111"/>
      <c r="HWZ2428" s="111"/>
      <c r="HXA2428" s="111"/>
      <c r="HXB2428" s="111"/>
      <c r="HXC2428" s="111"/>
      <c r="HXD2428" s="111"/>
      <c r="HXE2428" s="111"/>
      <c r="HXF2428" s="111"/>
      <c r="HXG2428" s="111"/>
      <c r="HXH2428" s="111"/>
      <c r="HXI2428" s="111"/>
      <c r="HXJ2428" s="111"/>
      <c r="HXK2428" s="111"/>
      <c r="HXL2428" s="111"/>
      <c r="HXM2428" s="111"/>
      <c r="HXN2428" s="111"/>
      <c r="HXO2428" s="111"/>
      <c r="HXP2428" s="111"/>
      <c r="HXQ2428" s="111"/>
      <c r="HXR2428" s="111"/>
      <c r="HXS2428" s="111"/>
      <c r="HXT2428" s="111"/>
      <c r="HXU2428" s="111"/>
      <c r="HXV2428" s="111"/>
      <c r="HXW2428" s="111"/>
      <c r="HXX2428" s="111"/>
      <c r="HXY2428" s="111"/>
      <c r="HXZ2428" s="111"/>
      <c r="HYA2428" s="111"/>
      <c r="HYB2428" s="111"/>
      <c r="HYC2428" s="111"/>
      <c r="HYD2428" s="111"/>
      <c r="HYE2428" s="111"/>
      <c r="HYF2428" s="111"/>
      <c r="HYG2428" s="111"/>
      <c r="HYH2428" s="111"/>
      <c r="HYI2428" s="111"/>
      <c r="HYJ2428" s="111"/>
      <c r="HYK2428" s="111"/>
      <c r="HYL2428" s="111"/>
      <c r="HYM2428" s="111"/>
      <c r="HYN2428" s="111"/>
      <c r="HYO2428" s="111"/>
      <c r="HYP2428" s="111"/>
      <c r="HYQ2428" s="111"/>
      <c r="HYR2428" s="111"/>
      <c r="HYS2428" s="111"/>
      <c r="HYT2428" s="111"/>
      <c r="HYU2428" s="111"/>
      <c r="HYV2428" s="111"/>
      <c r="HYW2428" s="111"/>
      <c r="HYX2428" s="111"/>
      <c r="HYY2428" s="111"/>
      <c r="HYZ2428" s="111"/>
      <c r="HZA2428" s="111"/>
      <c r="HZB2428" s="111"/>
      <c r="HZC2428" s="111"/>
      <c r="HZD2428" s="111"/>
      <c r="HZE2428" s="111"/>
      <c r="HZF2428" s="111"/>
      <c r="HZG2428" s="111"/>
      <c r="HZH2428" s="111"/>
      <c r="HZI2428" s="111"/>
      <c r="HZJ2428" s="111"/>
      <c r="HZK2428" s="111"/>
      <c r="HZL2428" s="111"/>
      <c r="HZM2428" s="111"/>
      <c r="HZN2428" s="111"/>
      <c r="HZO2428" s="111"/>
      <c r="HZP2428" s="111"/>
      <c r="HZQ2428" s="111"/>
      <c r="HZR2428" s="111"/>
      <c r="HZS2428" s="111"/>
      <c r="HZT2428" s="111"/>
      <c r="HZU2428" s="111"/>
      <c r="HZV2428" s="111"/>
      <c r="HZW2428" s="111"/>
      <c r="HZX2428" s="111"/>
      <c r="HZY2428" s="111"/>
      <c r="HZZ2428" s="111"/>
      <c r="IAA2428" s="111"/>
      <c r="IAB2428" s="111"/>
      <c r="IAC2428" s="111"/>
      <c r="IAD2428" s="111"/>
      <c r="IAE2428" s="111"/>
      <c r="IAF2428" s="111"/>
      <c r="IAG2428" s="111"/>
      <c r="IAH2428" s="111"/>
      <c r="IAI2428" s="111"/>
      <c r="IAJ2428" s="111"/>
      <c r="IAK2428" s="111"/>
      <c r="IAL2428" s="111"/>
      <c r="IAM2428" s="111"/>
      <c r="IAN2428" s="111"/>
      <c r="IAO2428" s="111"/>
      <c r="IAP2428" s="111"/>
      <c r="IAQ2428" s="111"/>
      <c r="IAR2428" s="111"/>
      <c r="IAS2428" s="111"/>
      <c r="IAT2428" s="111"/>
      <c r="IAU2428" s="111"/>
      <c r="IAV2428" s="111"/>
      <c r="IAW2428" s="111"/>
      <c r="IAX2428" s="111"/>
      <c r="IAY2428" s="111"/>
      <c r="IAZ2428" s="111"/>
      <c r="IBA2428" s="111"/>
      <c r="IBB2428" s="111"/>
      <c r="IBC2428" s="111"/>
      <c r="IBD2428" s="111"/>
      <c r="IBE2428" s="111"/>
      <c r="IBF2428" s="111"/>
      <c r="IBG2428" s="111"/>
      <c r="IBH2428" s="111"/>
      <c r="IBI2428" s="111"/>
      <c r="IBJ2428" s="111"/>
      <c r="IBK2428" s="111"/>
      <c r="IBL2428" s="111"/>
      <c r="IBM2428" s="111"/>
      <c r="IBN2428" s="111"/>
      <c r="IBO2428" s="111"/>
      <c r="IBP2428" s="111"/>
      <c r="IBQ2428" s="111"/>
      <c r="IBR2428" s="111"/>
      <c r="IBS2428" s="111"/>
      <c r="IBT2428" s="111"/>
      <c r="IBU2428" s="111"/>
      <c r="IBV2428" s="111"/>
      <c r="IBW2428" s="111"/>
      <c r="IBX2428" s="111"/>
      <c r="IBY2428" s="111"/>
      <c r="IBZ2428" s="111"/>
      <c r="ICA2428" s="111"/>
      <c r="ICB2428" s="111"/>
      <c r="ICC2428" s="111"/>
      <c r="ICD2428" s="111"/>
      <c r="ICE2428" s="111"/>
      <c r="ICF2428" s="111"/>
      <c r="ICG2428" s="111"/>
      <c r="ICH2428" s="111"/>
      <c r="ICI2428" s="111"/>
      <c r="ICJ2428" s="111"/>
      <c r="ICK2428" s="111"/>
      <c r="ICL2428" s="111"/>
      <c r="ICM2428" s="111"/>
      <c r="ICN2428" s="111"/>
      <c r="ICO2428" s="111"/>
      <c r="ICP2428" s="111"/>
      <c r="ICQ2428" s="111"/>
      <c r="ICR2428" s="111"/>
      <c r="ICS2428" s="111"/>
      <c r="ICT2428" s="111"/>
      <c r="ICU2428" s="111"/>
      <c r="ICV2428" s="111"/>
      <c r="ICW2428" s="111"/>
      <c r="ICX2428" s="111"/>
      <c r="ICY2428" s="111"/>
      <c r="ICZ2428" s="111"/>
      <c r="IDA2428" s="111"/>
      <c r="IDB2428" s="111"/>
      <c r="IDC2428" s="111"/>
      <c r="IDD2428" s="111"/>
      <c r="IDE2428" s="111"/>
      <c r="IDF2428" s="111"/>
      <c r="IDG2428" s="111"/>
      <c r="IDH2428" s="111"/>
      <c r="IDI2428" s="111"/>
      <c r="IDJ2428" s="111"/>
      <c r="IDK2428" s="111"/>
      <c r="IDL2428" s="111"/>
      <c r="IDM2428" s="111"/>
      <c r="IDN2428" s="111"/>
      <c r="IDO2428" s="111"/>
      <c r="IDP2428" s="111"/>
      <c r="IDQ2428" s="111"/>
      <c r="IDR2428" s="111"/>
      <c r="IDS2428" s="111"/>
      <c r="IDT2428" s="111"/>
      <c r="IDU2428" s="111"/>
      <c r="IDV2428" s="111"/>
      <c r="IDW2428" s="111"/>
      <c r="IDX2428" s="111"/>
      <c r="IDY2428" s="111"/>
      <c r="IDZ2428" s="111"/>
      <c r="IEA2428" s="111"/>
      <c r="IEB2428" s="111"/>
      <c r="IEC2428" s="111"/>
      <c r="IED2428" s="111"/>
      <c r="IEE2428" s="111"/>
      <c r="IEF2428" s="111"/>
      <c r="IEG2428" s="111"/>
      <c r="IEH2428" s="111"/>
      <c r="IEI2428" s="111"/>
      <c r="IEJ2428" s="111"/>
      <c r="IEK2428" s="111"/>
      <c r="IEL2428" s="111"/>
      <c r="IEM2428" s="111"/>
      <c r="IEN2428" s="111"/>
      <c r="IEO2428" s="111"/>
      <c r="IEP2428" s="111"/>
      <c r="IEQ2428" s="111"/>
      <c r="IER2428" s="111"/>
      <c r="IES2428" s="111"/>
      <c r="IET2428" s="111"/>
      <c r="IEU2428" s="111"/>
      <c r="IEV2428" s="111"/>
      <c r="IEW2428" s="111"/>
      <c r="IEX2428" s="111"/>
      <c r="IEY2428" s="111"/>
      <c r="IEZ2428" s="111"/>
      <c r="IFA2428" s="111"/>
      <c r="IFB2428" s="111"/>
      <c r="IFC2428" s="111"/>
      <c r="IFD2428" s="111"/>
      <c r="IFE2428" s="111"/>
      <c r="IFF2428" s="111"/>
      <c r="IFG2428" s="111"/>
      <c r="IFH2428" s="111"/>
      <c r="IFI2428" s="111"/>
      <c r="IFJ2428" s="111"/>
      <c r="IFK2428" s="111"/>
      <c r="IFL2428" s="111"/>
      <c r="IFM2428" s="111"/>
      <c r="IFN2428" s="111"/>
      <c r="IFO2428" s="111"/>
      <c r="IFP2428" s="111"/>
      <c r="IFQ2428" s="111"/>
      <c r="IFR2428" s="111"/>
      <c r="IFS2428" s="111"/>
      <c r="IFT2428" s="111"/>
      <c r="IFU2428" s="111"/>
      <c r="IFV2428" s="111"/>
      <c r="IFW2428" s="111"/>
      <c r="IFX2428" s="111"/>
      <c r="IFY2428" s="111"/>
      <c r="IFZ2428" s="111"/>
      <c r="IGA2428" s="111"/>
      <c r="IGB2428" s="111"/>
      <c r="IGC2428" s="111"/>
      <c r="IGD2428" s="111"/>
      <c r="IGE2428" s="111"/>
      <c r="IGF2428" s="111"/>
      <c r="IGG2428" s="111"/>
      <c r="IGH2428" s="111"/>
      <c r="IGI2428" s="111"/>
      <c r="IGJ2428" s="111"/>
      <c r="IGK2428" s="111"/>
      <c r="IGL2428" s="111"/>
      <c r="IGM2428" s="111"/>
      <c r="IGN2428" s="111"/>
      <c r="IGO2428" s="111"/>
      <c r="IGP2428" s="111"/>
      <c r="IGQ2428" s="111"/>
      <c r="IGR2428" s="111"/>
      <c r="IGS2428" s="111"/>
      <c r="IGT2428" s="111"/>
      <c r="IGU2428" s="111"/>
      <c r="IGV2428" s="111"/>
      <c r="IGW2428" s="111"/>
      <c r="IGX2428" s="111"/>
      <c r="IGY2428" s="111"/>
      <c r="IGZ2428" s="111"/>
      <c r="IHA2428" s="111"/>
      <c r="IHB2428" s="111"/>
      <c r="IHC2428" s="111"/>
      <c r="IHD2428" s="111"/>
      <c r="IHE2428" s="111"/>
      <c r="IHF2428" s="111"/>
      <c r="IHG2428" s="111"/>
      <c r="IHH2428" s="111"/>
      <c r="IHI2428" s="111"/>
      <c r="IHJ2428" s="111"/>
      <c r="IHK2428" s="111"/>
      <c r="IHL2428" s="111"/>
      <c r="IHM2428" s="111"/>
      <c r="IHN2428" s="111"/>
      <c r="IHO2428" s="111"/>
      <c r="IHP2428" s="111"/>
      <c r="IHQ2428" s="111"/>
      <c r="IHR2428" s="111"/>
      <c r="IHS2428" s="111"/>
      <c r="IHT2428" s="111"/>
      <c r="IHU2428" s="111"/>
      <c r="IHV2428" s="111"/>
      <c r="IHW2428" s="111"/>
      <c r="IHX2428" s="111"/>
      <c r="IHY2428" s="111"/>
      <c r="IHZ2428" s="111"/>
      <c r="IIA2428" s="111"/>
      <c r="IIB2428" s="111"/>
      <c r="IIC2428" s="111"/>
      <c r="IID2428" s="111"/>
      <c r="IIE2428" s="111"/>
      <c r="IIF2428" s="111"/>
      <c r="IIG2428" s="111"/>
      <c r="IIH2428" s="111"/>
      <c r="III2428" s="111"/>
      <c r="IIJ2428" s="111"/>
      <c r="IIK2428" s="111"/>
      <c r="IIL2428" s="111"/>
      <c r="IIM2428" s="111"/>
      <c r="IIN2428" s="111"/>
      <c r="IIO2428" s="111"/>
      <c r="IIP2428" s="111"/>
      <c r="IIQ2428" s="111"/>
      <c r="IIR2428" s="111"/>
      <c r="IIS2428" s="111"/>
      <c r="IIT2428" s="111"/>
      <c r="IIU2428" s="111"/>
      <c r="IIV2428" s="111"/>
      <c r="IIW2428" s="111"/>
      <c r="IIX2428" s="111"/>
      <c r="IIY2428" s="111"/>
      <c r="IIZ2428" s="111"/>
      <c r="IJA2428" s="111"/>
      <c r="IJB2428" s="111"/>
      <c r="IJC2428" s="111"/>
      <c r="IJD2428" s="111"/>
      <c r="IJE2428" s="111"/>
      <c r="IJF2428" s="111"/>
      <c r="IJG2428" s="111"/>
      <c r="IJH2428" s="111"/>
      <c r="IJI2428" s="111"/>
      <c r="IJJ2428" s="111"/>
      <c r="IJK2428" s="111"/>
      <c r="IJL2428" s="111"/>
      <c r="IJM2428" s="111"/>
      <c r="IJN2428" s="111"/>
      <c r="IJO2428" s="111"/>
      <c r="IJP2428" s="111"/>
      <c r="IJQ2428" s="111"/>
      <c r="IJR2428" s="111"/>
      <c r="IJS2428" s="111"/>
      <c r="IJT2428" s="111"/>
      <c r="IJU2428" s="111"/>
      <c r="IJV2428" s="111"/>
      <c r="IJW2428" s="111"/>
      <c r="IJX2428" s="111"/>
      <c r="IJY2428" s="111"/>
      <c r="IJZ2428" s="111"/>
      <c r="IKA2428" s="111"/>
      <c r="IKB2428" s="111"/>
      <c r="IKC2428" s="111"/>
      <c r="IKD2428" s="111"/>
      <c r="IKE2428" s="111"/>
      <c r="IKF2428" s="111"/>
      <c r="IKG2428" s="111"/>
      <c r="IKH2428" s="111"/>
      <c r="IKI2428" s="111"/>
      <c r="IKJ2428" s="111"/>
      <c r="IKK2428" s="111"/>
      <c r="IKL2428" s="111"/>
      <c r="IKM2428" s="111"/>
      <c r="IKN2428" s="111"/>
      <c r="IKO2428" s="111"/>
      <c r="IKP2428" s="111"/>
      <c r="IKQ2428" s="111"/>
      <c r="IKR2428" s="111"/>
      <c r="IKS2428" s="111"/>
      <c r="IKT2428" s="111"/>
      <c r="IKU2428" s="111"/>
      <c r="IKV2428" s="111"/>
      <c r="IKW2428" s="111"/>
      <c r="IKX2428" s="111"/>
      <c r="IKY2428" s="111"/>
      <c r="IKZ2428" s="111"/>
      <c r="ILA2428" s="111"/>
      <c r="ILB2428" s="111"/>
      <c r="ILC2428" s="111"/>
      <c r="ILD2428" s="111"/>
      <c r="ILE2428" s="111"/>
      <c r="ILF2428" s="111"/>
      <c r="ILG2428" s="111"/>
      <c r="ILH2428" s="111"/>
      <c r="ILI2428" s="111"/>
      <c r="ILJ2428" s="111"/>
      <c r="ILK2428" s="111"/>
      <c r="ILL2428" s="111"/>
      <c r="ILM2428" s="111"/>
      <c r="ILN2428" s="111"/>
      <c r="ILO2428" s="111"/>
      <c r="ILP2428" s="111"/>
      <c r="ILQ2428" s="111"/>
      <c r="ILR2428" s="111"/>
      <c r="ILS2428" s="111"/>
      <c r="ILT2428" s="111"/>
      <c r="ILU2428" s="111"/>
      <c r="ILV2428" s="111"/>
      <c r="ILW2428" s="111"/>
      <c r="ILX2428" s="111"/>
      <c r="ILY2428" s="111"/>
      <c r="ILZ2428" s="111"/>
      <c r="IMA2428" s="111"/>
      <c r="IMB2428" s="111"/>
      <c r="IMC2428" s="111"/>
      <c r="IMD2428" s="111"/>
      <c r="IME2428" s="111"/>
      <c r="IMF2428" s="111"/>
      <c r="IMG2428" s="111"/>
      <c r="IMH2428" s="111"/>
      <c r="IMI2428" s="111"/>
      <c r="IMJ2428" s="111"/>
      <c r="IMK2428" s="111"/>
      <c r="IML2428" s="111"/>
      <c r="IMM2428" s="111"/>
      <c r="IMN2428" s="111"/>
      <c r="IMO2428" s="111"/>
      <c r="IMP2428" s="111"/>
      <c r="IMQ2428" s="111"/>
      <c r="IMR2428" s="111"/>
      <c r="IMS2428" s="111"/>
      <c r="IMT2428" s="111"/>
      <c r="IMU2428" s="111"/>
      <c r="IMV2428" s="111"/>
      <c r="IMW2428" s="111"/>
      <c r="IMX2428" s="111"/>
      <c r="IMY2428" s="111"/>
      <c r="IMZ2428" s="111"/>
      <c r="INA2428" s="111"/>
      <c r="INB2428" s="111"/>
      <c r="INC2428" s="111"/>
      <c r="IND2428" s="111"/>
      <c r="INE2428" s="111"/>
      <c r="INF2428" s="111"/>
      <c r="ING2428" s="111"/>
      <c r="INH2428" s="111"/>
      <c r="INI2428" s="111"/>
      <c r="INJ2428" s="111"/>
      <c r="INK2428" s="111"/>
      <c r="INL2428" s="111"/>
      <c r="INM2428" s="111"/>
      <c r="INN2428" s="111"/>
      <c r="INO2428" s="111"/>
      <c r="INP2428" s="111"/>
      <c r="INQ2428" s="111"/>
      <c r="INR2428" s="111"/>
      <c r="INS2428" s="111"/>
      <c r="INT2428" s="111"/>
      <c r="INU2428" s="111"/>
      <c r="INV2428" s="111"/>
      <c r="INW2428" s="111"/>
      <c r="INX2428" s="111"/>
      <c r="INY2428" s="111"/>
      <c r="INZ2428" s="111"/>
      <c r="IOA2428" s="111"/>
      <c r="IOB2428" s="111"/>
      <c r="IOC2428" s="111"/>
      <c r="IOD2428" s="111"/>
      <c r="IOE2428" s="111"/>
      <c r="IOF2428" s="111"/>
      <c r="IOG2428" s="111"/>
      <c r="IOH2428" s="111"/>
      <c r="IOI2428" s="111"/>
      <c r="IOJ2428" s="111"/>
      <c r="IOK2428" s="111"/>
      <c r="IOL2428" s="111"/>
      <c r="IOM2428" s="111"/>
      <c r="ION2428" s="111"/>
      <c r="IOO2428" s="111"/>
      <c r="IOP2428" s="111"/>
      <c r="IOQ2428" s="111"/>
      <c r="IOR2428" s="111"/>
      <c r="IOS2428" s="111"/>
      <c r="IOT2428" s="111"/>
      <c r="IOU2428" s="111"/>
      <c r="IOV2428" s="111"/>
      <c r="IOW2428" s="111"/>
      <c r="IOX2428" s="111"/>
      <c r="IOY2428" s="111"/>
      <c r="IOZ2428" s="111"/>
      <c r="IPA2428" s="111"/>
      <c r="IPB2428" s="111"/>
      <c r="IPC2428" s="111"/>
      <c r="IPD2428" s="111"/>
      <c r="IPE2428" s="111"/>
      <c r="IPF2428" s="111"/>
      <c r="IPG2428" s="111"/>
      <c r="IPH2428" s="111"/>
      <c r="IPI2428" s="111"/>
      <c r="IPJ2428" s="111"/>
      <c r="IPK2428" s="111"/>
      <c r="IPL2428" s="111"/>
      <c r="IPM2428" s="111"/>
      <c r="IPN2428" s="111"/>
      <c r="IPO2428" s="111"/>
      <c r="IPP2428" s="111"/>
      <c r="IPQ2428" s="111"/>
      <c r="IPR2428" s="111"/>
      <c r="IPS2428" s="111"/>
      <c r="IPT2428" s="111"/>
      <c r="IPU2428" s="111"/>
      <c r="IPV2428" s="111"/>
      <c r="IPW2428" s="111"/>
      <c r="IPX2428" s="111"/>
      <c r="IPY2428" s="111"/>
      <c r="IPZ2428" s="111"/>
      <c r="IQA2428" s="111"/>
      <c r="IQB2428" s="111"/>
      <c r="IQC2428" s="111"/>
      <c r="IQD2428" s="111"/>
      <c r="IQE2428" s="111"/>
      <c r="IQF2428" s="111"/>
      <c r="IQG2428" s="111"/>
      <c r="IQH2428" s="111"/>
      <c r="IQI2428" s="111"/>
      <c r="IQJ2428" s="111"/>
      <c r="IQK2428" s="111"/>
      <c r="IQL2428" s="111"/>
      <c r="IQM2428" s="111"/>
      <c r="IQN2428" s="111"/>
      <c r="IQO2428" s="111"/>
      <c r="IQP2428" s="111"/>
      <c r="IQQ2428" s="111"/>
      <c r="IQR2428" s="111"/>
      <c r="IQS2428" s="111"/>
      <c r="IQT2428" s="111"/>
      <c r="IQU2428" s="111"/>
      <c r="IQV2428" s="111"/>
      <c r="IQW2428" s="111"/>
      <c r="IQX2428" s="111"/>
      <c r="IQY2428" s="111"/>
      <c r="IQZ2428" s="111"/>
      <c r="IRA2428" s="111"/>
      <c r="IRB2428" s="111"/>
      <c r="IRC2428" s="111"/>
      <c r="IRD2428" s="111"/>
      <c r="IRE2428" s="111"/>
      <c r="IRF2428" s="111"/>
      <c r="IRG2428" s="111"/>
      <c r="IRH2428" s="111"/>
      <c r="IRI2428" s="111"/>
      <c r="IRJ2428" s="111"/>
      <c r="IRK2428" s="111"/>
      <c r="IRL2428" s="111"/>
      <c r="IRM2428" s="111"/>
      <c r="IRN2428" s="111"/>
      <c r="IRO2428" s="111"/>
      <c r="IRP2428" s="111"/>
      <c r="IRQ2428" s="111"/>
      <c r="IRR2428" s="111"/>
      <c r="IRS2428" s="111"/>
      <c r="IRT2428" s="111"/>
      <c r="IRU2428" s="111"/>
      <c r="IRV2428" s="111"/>
      <c r="IRW2428" s="111"/>
      <c r="IRX2428" s="111"/>
      <c r="IRY2428" s="111"/>
      <c r="IRZ2428" s="111"/>
      <c r="ISA2428" s="111"/>
      <c r="ISB2428" s="111"/>
      <c r="ISC2428" s="111"/>
      <c r="ISD2428" s="111"/>
      <c r="ISE2428" s="111"/>
      <c r="ISF2428" s="111"/>
      <c r="ISG2428" s="111"/>
      <c r="ISH2428" s="111"/>
      <c r="ISI2428" s="111"/>
      <c r="ISJ2428" s="111"/>
      <c r="ISK2428" s="111"/>
      <c r="ISL2428" s="111"/>
      <c r="ISM2428" s="111"/>
      <c r="ISN2428" s="111"/>
      <c r="ISO2428" s="111"/>
      <c r="ISP2428" s="111"/>
      <c r="ISQ2428" s="111"/>
      <c r="ISR2428" s="111"/>
      <c r="ISS2428" s="111"/>
      <c r="IST2428" s="111"/>
      <c r="ISU2428" s="111"/>
      <c r="ISV2428" s="111"/>
      <c r="ISW2428" s="111"/>
      <c r="ISX2428" s="111"/>
      <c r="ISY2428" s="111"/>
      <c r="ISZ2428" s="111"/>
      <c r="ITA2428" s="111"/>
      <c r="ITB2428" s="111"/>
      <c r="ITC2428" s="111"/>
      <c r="ITD2428" s="111"/>
      <c r="ITE2428" s="111"/>
      <c r="ITF2428" s="111"/>
      <c r="ITG2428" s="111"/>
      <c r="ITH2428" s="111"/>
      <c r="ITI2428" s="111"/>
      <c r="ITJ2428" s="111"/>
      <c r="ITK2428" s="111"/>
      <c r="ITL2428" s="111"/>
      <c r="ITM2428" s="111"/>
      <c r="ITN2428" s="111"/>
      <c r="ITO2428" s="111"/>
      <c r="ITP2428" s="111"/>
      <c r="ITQ2428" s="111"/>
      <c r="ITR2428" s="111"/>
      <c r="ITS2428" s="111"/>
      <c r="ITT2428" s="111"/>
      <c r="ITU2428" s="111"/>
      <c r="ITV2428" s="111"/>
      <c r="ITW2428" s="111"/>
      <c r="ITX2428" s="111"/>
      <c r="ITY2428" s="111"/>
      <c r="ITZ2428" s="111"/>
      <c r="IUA2428" s="111"/>
      <c r="IUB2428" s="111"/>
      <c r="IUC2428" s="111"/>
      <c r="IUD2428" s="111"/>
      <c r="IUE2428" s="111"/>
      <c r="IUF2428" s="111"/>
      <c r="IUG2428" s="111"/>
      <c r="IUH2428" s="111"/>
      <c r="IUI2428" s="111"/>
      <c r="IUJ2428" s="111"/>
      <c r="IUK2428" s="111"/>
      <c r="IUL2428" s="111"/>
      <c r="IUM2428" s="111"/>
      <c r="IUN2428" s="111"/>
      <c r="IUO2428" s="111"/>
      <c r="IUP2428" s="111"/>
      <c r="IUQ2428" s="111"/>
      <c r="IUR2428" s="111"/>
      <c r="IUS2428" s="111"/>
      <c r="IUT2428" s="111"/>
      <c r="IUU2428" s="111"/>
      <c r="IUV2428" s="111"/>
      <c r="IUW2428" s="111"/>
      <c r="IUX2428" s="111"/>
      <c r="IUY2428" s="111"/>
      <c r="IUZ2428" s="111"/>
      <c r="IVA2428" s="111"/>
      <c r="IVB2428" s="111"/>
      <c r="IVC2428" s="111"/>
      <c r="IVD2428" s="111"/>
      <c r="IVE2428" s="111"/>
      <c r="IVF2428" s="111"/>
      <c r="IVG2428" s="111"/>
      <c r="IVH2428" s="111"/>
      <c r="IVI2428" s="111"/>
      <c r="IVJ2428" s="111"/>
      <c r="IVK2428" s="111"/>
      <c r="IVL2428" s="111"/>
      <c r="IVM2428" s="111"/>
      <c r="IVN2428" s="111"/>
      <c r="IVO2428" s="111"/>
      <c r="IVP2428" s="111"/>
      <c r="IVQ2428" s="111"/>
      <c r="IVR2428" s="111"/>
      <c r="IVS2428" s="111"/>
      <c r="IVT2428" s="111"/>
      <c r="IVU2428" s="111"/>
      <c r="IVV2428" s="111"/>
      <c r="IVW2428" s="111"/>
      <c r="IVX2428" s="111"/>
      <c r="IVY2428" s="111"/>
      <c r="IVZ2428" s="111"/>
      <c r="IWA2428" s="111"/>
      <c r="IWB2428" s="111"/>
      <c r="IWC2428" s="111"/>
      <c r="IWD2428" s="111"/>
      <c r="IWE2428" s="111"/>
      <c r="IWF2428" s="111"/>
      <c r="IWG2428" s="111"/>
      <c r="IWH2428" s="111"/>
      <c r="IWI2428" s="111"/>
      <c r="IWJ2428" s="111"/>
      <c r="IWK2428" s="111"/>
      <c r="IWL2428" s="111"/>
      <c r="IWM2428" s="111"/>
      <c r="IWN2428" s="111"/>
      <c r="IWO2428" s="111"/>
      <c r="IWP2428" s="111"/>
      <c r="IWQ2428" s="111"/>
      <c r="IWR2428" s="111"/>
      <c r="IWS2428" s="111"/>
      <c r="IWT2428" s="111"/>
      <c r="IWU2428" s="111"/>
      <c r="IWV2428" s="111"/>
      <c r="IWW2428" s="111"/>
      <c r="IWX2428" s="111"/>
      <c r="IWY2428" s="111"/>
      <c r="IWZ2428" s="111"/>
      <c r="IXA2428" s="111"/>
      <c r="IXB2428" s="111"/>
      <c r="IXC2428" s="111"/>
      <c r="IXD2428" s="111"/>
      <c r="IXE2428" s="111"/>
      <c r="IXF2428" s="111"/>
      <c r="IXG2428" s="111"/>
      <c r="IXH2428" s="111"/>
      <c r="IXI2428" s="111"/>
      <c r="IXJ2428" s="111"/>
      <c r="IXK2428" s="111"/>
      <c r="IXL2428" s="111"/>
      <c r="IXM2428" s="111"/>
      <c r="IXN2428" s="111"/>
      <c r="IXO2428" s="111"/>
      <c r="IXP2428" s="111"/>
      <c r="IXQ2428" s="111"/>
      <c r="IXR2428" s="111"/>
      <c r="IXS2428" s="111"/>
      <c r="IXT2428" s="111"/>
      <c r="IXU2428" s="111"/>
      <c r="IXV2428" s="111"/>
      <c r="IXW2428" s="111"/>
      <c r="IXX2428" s="111"/>
      <c r="IXY2428" s="111"/>
      <c r="IXZ2428" s="111"/>
      <c r="IYA2428" s="111"/>
      <c r="IYB2428" s="111"/>
      <c r="IYC2428" s="111"/>
      <c r="IYD2428" s="111"/>
      <c r="IYE2428" s="111"/>
      <c r="IYF2428" s="111"/>
      <c r="IYG2428" s="111"/>
      <c r="IYH2428" s="111"/>
      <c r="IYI2428" s="111"/>
      <c r="IYJ2428" s="111"/>
      <c r="IYK2428" s="111"/>
      <c r="IYL2428" s="111"/>
      <c r="IYM2428" s="111"/>
      <c r="IYN2428" s="111"/>
      <c r="IYO2428" s="111"/>
      <c r="IYP2428" s="111"/>
      <c r="IYQ2428" s="111"/>
      <c r="IYR2428" s="111"/>
      <c r="IYS2428" s="111"/>
      <c r="IYT2428" s="111"/>
      <c r="IYU2428" s="111"/>
      <c r="IYV2428" s="111"/>
      <c r="IYW2428" s="111"/>
      <c r="IYX2428" s="111"/>
      <c r="IYY2428" s="111"/>
      <c r="IYZ2428" s="111"/>
      <c r="IZA2428" s="111"/>
      <c r="IZB2428" s="111"/>
      <c r="IZC2428" s="111"/>
      <c r="IZD2428" s="111"/>
      <c r="IZE2428" s="111"/>
      <c r="IZF2428" s="111"/>
      <c r="IZG2428" s="111"/>
      <c r="IZH2428" s="111"/>
      <c r="IZI2428" s="111"/>
      <c r="IZJ2428" s="111"/>
      <c r="IZK2428" s="111"/>
      <c r="IZL2428" s="111"/>
      <c r="IZM2428" s="111"/>
      <c r="IZN2428" s="111"/>
      <c r="IZO2428" s="111"/>
      <c r="IZP2428" s="111"/>
      <c r="IZQ2428" s="111"/>
      <c r="IZR2428" s="111"/>
      <c r="IZS2428" s="111"/>
      <c r="IZT2428" s="111"/>
      <c r="IZU2428" s="111"/>
      <c r="IZV2428" s="111"/>
      <c r="IZW2428" s="111"/>
      <c r="IZX2428" s="111"/>
      <c r="IZY2428" s="111"/>
      <c r="IZZ2428" s="111"/>
      <c r="JAA2428" s="111"/>
      <c r="JAB2428" s="111"/>
      <c r="JAC2428" s="111"/>
      <c r="JAD2428" s="111"/>
      <c r="JAE2428" s="111"/>
      <c r="JAF2428" s="111"/>
      <c r="JAG2428" s="111"/>
      <c r="JAH2428" s="111"/>
      <c r="JAI2428" s="111"/>
      <c r="JAJ2428" s="111"/>
      <c r="JAK2428" s="111"/>
      <c r="JAL2428" s="111"/>
      <c r="JAM2428" s="111"/>
      <c r="JAN2428" s="111"/>
      <c r="JAO2428" s="111"/>
      <c r="JAP2428" s="111"/>
      <c r="JAQ2428" s="111"/>
      <c r="JAR2428" s="111"/>
      <c r="JAS2428" s="111"/>
      <c r="JAT2428" s="111"/>
      <c r="JAU2428" s="111"/>
      <c r="JAV2428" s="111"/>
      <c r="JAW2428" s="111"/>
      <c r="JAX2428" s="111"/>
      <c r="JAY2428" s="111"/>
      <c r="JAZ2428" s="111"/>
      <c r="JBA2428" s="111"/>
      <c r="JBB2428" s="111"/>
      <c r="JBC2428" s="111"/>
      <c r="JBD2428" s="111"/>
      <c r="JBE2428" s="111"/>
      <c r="JBF2428" s="111"/>
      <c r="JBG2428" s="111"/>
      <c r="JBH2428" s="111"/>
      <c r="JBI2428" s="111"/>
      <c r="JBJ2428" s="111"/>
      <c r="JBK2428" s="111"/>
      <c r="JBL2428" s="111"/>
      <c r="JBM2428" s="111"/>
      <c r="JBN2428" s="111"/>
      <c r="JBO2428" s="111"/>
      <c r="JBP2428" s="111"/>
      <c r="JBQ2428" s="111"/>
      <c r="JBR2428" s="111"/>
      <c r="JBS2428" s="111"/>
      <c r="JBT2428" s="111"/>
      <c r="JBU2428" s="111"/>
      <c r="JBV2428" s="111"/>
      <c r="JBW2428" s="111"/>
      <c r="JBX2428" s="111"/>
      <c r="JBY2428" s="111"/>
      <c r="JBZ2428" s="111"/>
      <c r="JCA2428" s="111"/>
      <c r="JCB2428" s="111"/>
      <c r="JCC2428" s="111"/>
      <c r="JCD2428" s="111"/>
      <c r="JCE2428" s="111"/>
      <c r="JCF2428" s="111"/>
      <c r="JCG2428" s="111"/>
      <c r="JCH2428" s="111"/>
      <c r="JCI2428" s="111"/>
      <c r="JCJ2428" s="111"/>
      <c r="JCK2428" s="111"/>
      <c r="JCL2428" s="111"/>
      <c r="JCM2428" s="111"/>
      <c r="JCN2428" s="111"/>
      <c r="JCO2428" s="111"/>
      <c r="JCP2428" s="111"/>
      <c r="JCQ2428" s="111"/>
      <c r="JCR2428" s="111"/>
      <c r="JCS2428" s="111"/>
      <c r="JCT2428" s="111"/>
      <c r="JCU2428" s="111"/>
      <c r="JCV2428" s="111"/>
      <c r="JCW2428" s="111"/>
      <c r="JCX2428" s="111"/>
      <c r="JCY2428" s="111"/>
      <c r="JCZ2428" s="111"/>
      <c r="JDA2428" s="111"/>
      <c r="JDB2428" s="111"/>
      <c r="JDC2428" s="111"/>
      <c r="JDD2428" s="111"/>
      <c r="JDE2428" s="111"/>
      <c r="JDF2428" s="111"/>
      <c r="JDG2428" s="111"/>
      <c r="JDH2428" s="111"/>
      <c r="JDI2428" s="111"/>
      <c r="JDJ2428" s="111"/>
      <c r="JDK2428" s="111"/>
      <c r="JDL2428" s="111"/>
      <c r="JDM2428" s="111"/>
      <c r="JDN2428" s="111"/>
      <c r="JDO2428" s="111"/>
      <c r="JDP2428" s="111"/>
      <c r="JDQ2428" s="111"/>
      <c r="JDR2428" s="111"/>
      <c r="JDS2428" s="111"/>
      <c r="JDT2428" s="111"/>
      <c r="JDU2428" s="111"/>
      <c r="JDV2428" s="111"/>
      <c r="JDW2428" s="111"/>
      <c r="JDX2428" s="111"/>
      <c r="JDY2428" s="111"/>
      <c r="JDZ2428" s="111"/>
      <c r="JEA2428" s="111"/>
      <c r="JEB2428" s="111"/>
      <c r="JEC2428" s="111"/>
      <c r="JED2428" s="111"/>
      <c r="JEE2428" s="111"/>
      <c r="JEF2428" s="111"/>
      <c r="JEG2428" s="111"/>
      <c r="JEH2428" s="111"/>
      <c r="JEI2428" s="111"/>
      <c r="JEJ2428" s="111"/>
      <c r="JEK2428" s="111"/>
      <c r="JEL2428" s="111"/>
      <c r="JEM2428" s="111"/>
      <c r="JEN2428" s="111"/>
      <c r="JEO2428" s="111"/>
      <c r="JEP2428" s="111"/>
      <c r="JEQ2428" s="111"/>
      <c r="JER2428" s="111"/>
      <c r="JES2428" s="111"/>
      <c r="JET2428" s="111"/>
      <c r="JEU2428" s="111"/>
      <c r="JEV2428" s="111"/>
      <c r="JEW2428" s="111"/>
      <c r="JEX2428" s="111"/>
      <c r="JEY2428" s="111"/>
      <c r="JEZ2428" s="111"/>
      <c r="JFA2428" s="111"/>
      <c r="JFB2428" s="111"/>
      <c r="JFC2428" s="111"/>
      <c r="JFD2428" s="111"/>
      <c r="JFE2428" s="111"/>
      <c r="JFF2428" s="111"/>
      <c r="JFG2428" s="111"/>
      <c r="JFH2428" s="111"/>
      <c r="JFI2428" s="111"/>
      <c r="JFJ2428" s="111"/>
      <c r="JFK2428" s="111"/>
      <c r="JFL2428" s="111"/>
      <c r="JFM2428" s="111"/>
      <c r="JFN2428" s="111"/>
      <c r="JFO2428" s="111"/>
      <c r="JFP2428" s="111"/>
      <c r="JFQ2428" s="111"/>
      <c r="JFR2428" s="111"/>
      <c r="JFS2428" s="111"/>
      <c r="JFT2428" s="111"/>
      <c r="JFU2428" s="111"/>
      <c r="JFV2428" s="111"/>
      <c r="JFW2428" s="111"/>
      <c r="JFX2428" s="111"/>
      <c r="JFY2428" s="111"/>
      <c r="JFZ2428" s="111"/>
      <c r="JGA2428" s="111"/>
      <c r="JGB2428" s="111"/>
      <c r="JGC2428" s="111"/>
      <c r="JGD2428" s="111"/>
      <c r="JGE2428" s="111"/>
      <c r="JGF2428" s="111"/>
      <c r="JGG2428" s="111"/>
      <c r="JGH2428" s="111"/>
      <c r="JGI2428" s="111"/>
      <c r="JGJ2428" s="111"/>
      <c r="JGK2428" s="111"/>
      <c r="JGL2428" s="111"/>
      <c r="JGM2428" s="111"/>
      <c r="JGN2428" s="111"/>
      <c r="JGO2428" s="111"/>
      <c r="JGP2428" s="111"/>
      <c r="JGQ2428" s="111"/>
      <c r="JGR2428" s="111"/>
      <c r="JGS2428" s="111"/>
      <c r="JGT2428" s="111"/>
      <c r="JGU2428" s="111"/>
      <c r="JGV2428" s="111"/>
      <c r="JGW2428" s="111"/>
      <c r="JGX2428" s="111"/>
      <c r="JGY2428" s="111"/>
      <c r="JGZ2428" s="111"/>
      <c r="JHA2428" s="111"/>
      <c r="JHB2428" s="111"/>
      <c r="JHC2428" s="111"/>
      <c r="JHD2428" s="111"/>
      <c r="JHE2428" s="111"/>
      <c r="JHF2428" s="111"/>
      <c r="JHG2428" s="111"/>
      <c r="JHH2428" s="111"/>
      <c r="JHI2428" s="111"/>
      <c r="JHJ2428" s="111"/>
      <c r="JHK2428" s="111"/>
      <c r="JHL2428" s="111"/>
      <c r="JHM2428" s="111"/>
      <c r="JHN2428" s="111"/>
      <c r="JHO2428" s="111"/>
      <c r="JHP2428" s="111"/>
      <c r="JHQ2428" s="111"/>
      <c r="JHR2428" s="111"/>
      <c r="JHS2428" s="111"/>
      <c r="JHT2428" s="111"/>
      <c r="JHU2428" s="111"/>
      <c r="JHV2428" s="111"/>
      <c r="JHW2428" s="111"/>
      <c r="JHX2428" s="111"/>
      <c r="JHY2428" s="111"/>
      <c r="JHZ2428" s="111"/>
      <c r="JIA2428" s="111"/>
      <c r="JIB2428" s="111"/>
      <c r="JIC2428" s="111"/>
      <c r="JID2428" s="111"/>
      <c r="JIE2428" s="111"/>
      <c r="JIF2428" s="111"/>
      <c r="JIG2428" s="111"/>
      <c r="JIH2428" s="111"/>
      <c r="JII2428" s="111"/>
      <c r="JIJ2428" s="111"/>
      <c r="JIK2428" s="111"/>
      <c r="JIL2428" s="111"/>
      <c r="JIM2428" s="111"/>
      <c r="JIN2428" s="111"/>
      <c r="JIO2428" s="111"/>
      <c r="JIP2428" s="111"/>
      <c r="JIQ2428" s="111"/>
      <c r="JIR2428" s="111"/>
      <c r="JIS2428" s="111"/>
      <c r="JIT2428" s="111"/>
      <c r="JIU2428" s="111"/>
      <c r="JIV2428" s="111"/>
      <c r="JIW2428" s="111"/>
      <c r="JIX2428" s="111"/>
      <c r="JIY2428" s="111"/>
      <c r="JIZ2428" s="111"/>
      <c r="JJA2428" s="111"/>
      <c r="JJB2428" s="111"/>
      <c r="JJC2428" s="111"/>
      <c r="JJD2428" s="111"/>
      <c r="JJE2428" s="111"/>
      <c r="JJF2428" s="111"/>
      <c r="JJG2428" s="111"/>
      <c r="JJH2428" s="111"/>
      <c r="JJI2428" s="111"/>
      <c r="JJJ2428" s="111"/>
      <c r="JJK2428" s="111"/>
      <c r="JJL2428" s="111"/>
      <c r="JJM2428" s="111"/>
      <c r="JJN2428" s="111"/>
      <c r="JJO2428" s="111"/>
      <c r="JJP2428" s="111"/>
      <c r="JJQ2428" s="111"/>
      <c r="JJR2428" s="111"/>
      <c r="JJS2428" s="111"/>
      <c r="JJT2428" s="111"/>
      <c r="JJU2428" s="111"/>
      <c r="JJV2428" s="111"/>
      <c r="JJW2428" s="111"/>
      <c r="JJX2428" s="111"/>
      <c r="JJY2428" s="111"/>
      <c r="JJZ2428" s="111"/>
      <c r="JKA2428" s="111"/>
      <c r="JKB2428" s="111"/>
      <c r="JKC2428" s="111"/>
      <c r="JKD2428" s="111"/>
      <c r="JKE2428" s="111"/>
      <c r="JKF2428" s="111"/>
      <c r="JKG2428" s="111"/>
      <c r="JKH2428" s="111"/>
      <c r="JKI2428" s="111"/>
      <c r="JKJ2428" s="111"/>
      <c r="JKK2428" s="111"/>
      <c r="JKL2428" s="111"/>
      <c r="JKM2428" s="111"/>
      <c r="JKN2428" s="111"/>
      <c r="JKO2428" s="111"/>
      <c r="JKP2428" s="111"/>
      <c r="JKQ2428" s="111"/>
      <c r="JKR2428" s="111"/>
      <c r="JKS2428" s="111"/>
      <c r="JKT2428" s="111"/>
      <c r="JKU2428" s="111"/>
      <c r="JKV2428" s="111"/>
      <c r="JKW2428" s="111"/>
      <c r="JKX2428" s="111"/>
      <c r="JKY2428" s="111"/>
      <c r="JKZ2428" s="111"/>
      <c r="JLA2428" s="111"/>
      <c r="JLB2428" s="111"/>
      <c r="JLC2428" s="111"/>
      <c r="JLD2428" s="111"/>
      <c r="JLE2428" s="111"/>
      <c r="JLF2428" s="111"/>
      <c r="JLG2428" s="111"/>
      <c r="JLH2428" s="111"/>
      <c r="JLI2428" s="111"/>
      <c r="JLJ2428" s="111"/>
      <c r="JLK2428" s="111"/>
      <c r="JLL2428" s="111"/>
      <c r="JLM2428" s="111"/>
      <c r="JLN2428" s="111"/>
      <c r="JLO2428" s="111"/>
      <c r="JLP2428" s="111"/>
      <c r="JLQ2428" s="111"/>
      <c r="JLR2428" s="111"/>
      <c r="JLS2428" s="111"/>
      <c r="JLT2428" s="111"/>
      <c r="JLU2428" s="111"/>
      <c r="JLV2428" s="111"/>
      <c r="JLW2428" s="111"/>
      <c r="JLX2428" s="111"/>
      <c r="JLY2428" s="111"/>
      <c r="JLZ2428" s="111"/>
      <c r="JMA2428" s="111"/>
      <c r="JMB2428" s="111"/>
      <c r="JMC2428" s="111"/>
      <c r="JMD2428" s="111"/>
      <c r="JME2428" s="111"/>
      <c r="JMF2428" s="111"/>
      <c r="JMG2428" s="111"/>
      <c r="JMH2428" s="111"/>
      <c r="JMI2428" s="111"/>
      <c r="JMJ2428" s="111"/>
      <c r="JMK2428" s="111"/>
      <c r="JML2428" s="111"/>
      <c r="JMM2428" s="111"/>
      <c r="JMN2428" s="111"/>
      <c r="JMO2428" s="111"/>
      <c r="JMP2428" s="111"/>
      <c r="JMQ2428" s="111"/>
      <c r="JMR2428" s="111"/>
      <c r="JMS2428" s="111"/>
      <c r="JMT2428" s="111"/>
      <c r="JMU2428" s="111"/>
      <c r="JMV2428" s="111"/>
      <c r="JMW2428" s="111"/>
      <c r="JMX2428" s="111"/>
      <c r="JMY2428" s="111"/>
      <c r="JMZ2428" s="111"/>
      <c r="JNA2428" s="111"/>
      <c r="JNB2428" s="111"/>
      <c r="JNC2428" s="111"/>
      <c r="JND2428" s="111"/>
      <c r="JNE2428" s="111"/>
      <c r="JNF2428" s="111"/>
      <c r="JNG2428" s="111"/>
      <c r="JNH2428" s="111"/>
      <c r="JNI2428" s="111"/>
      <c r="JNJ2428" s="111"/>
      <c r="JNK2428" s="111"/>
      <c r="JNL2428" s="111"/>
      <c r="JNM2428" s="111"/>
      <c r="JNN2428" s="111"/>
      <c r="JNO2428" s="111"/>
      <c r="JNP2428" s="111"/>
      <c r="JNQ2428" s="111"/>
      <c r="JNR2428" s="111"/>
      <c r="JNS2428" s="111"/>
      <c r="JNT2428" s="111"/>
      <c r="JNU2428" s="111"/>
      <c r="JNV2428" s="111"/>
      <c r="JNW2428" s="111"/>
      <c r="JNX2428" s="111"/>
      <c r="JNY2428" s="111"/>
      <c r="JNZ2428" s="111"/>
      <c r="JOA2428" s="111"/>
      <c r="JOB2428" s="111"/>
      <c r="JOC2428" s="111"/>
      <c r="JOD2428" s="111"/>
      <c r="JOE2428" s="111"/>
      <c r="JOF2428" s="111"/>
      <c r="JOG2428" s="111"/>
      <c r="JOH2428" s="111"/>
      <c r="JOI2428" s="111"/>
      <c r="JOJ2428" s="111"/>
      <c r="JOK2428" s="111"/>
      <c r="JOL2428" s="111"/>
      <c r="JOM2428" s="111"/>
      <c r="JON2428" s="111"/>
      <c r="JOO2428" s="111"/>
      <c r="JOP2428" s="111"/>
      <c r="JOQ2428" s="111"/>
      <c r="JOR2428" s="111"/>
      <c r="JOS2428" s="111"/>
      <c r="JOT2428" s="111"/>
      <c r="JOU2428" s="111"/>
      <c r="JOV2428" s="111"/>
      <c r="JOW2428" s="111"/>
      <c r="JOX2428" s="111"/>
      <c r="JOY2428" s="111"/>
      <c r="JOZ2428" s="111"/>
      <c r="JPA2428" s="111"/>
      <c r="JPB2428" s="111"/>
      <c r="JPC2428" s="111"/>
      <c r="JPD2428" s="111"/>
      <c r="JPE2428" s="111"/>
      <c r="JPF2428" s="111"/>
      <c r="JPG2428" s="111"/>
      <c r="JPH2428" s="111"/>
      <c r="JPI2428" s="111"/>
      <c r="JPJ2428" s="111"/>
      <c r="JPK2428" s="111"/>
      <c r="JPL2428" s="111"/>
      <c r="JPM2428" s="111"/>
      <c r="JPN2428" s="111"/>
      <c r="JPO2428" s="111"/>
      <c r="JPP2428" s="111"/>
      <c r="JPQ2428" s="111"/>
      <c r="JPR2428" s="111"/>
      <c r="JPS2428" s="111"/>
      <c r="JPT2428" s="111"/>
      <c r="JPU2428" s="111"/>
      <c r="JPV2428" s="111"/>
      <c r="JPW2428" s="111"/>
      <c r="JPX2428" s="111"/>
      <c r="JPY2428" s="111"/>
      <c r="JPZ2428" s="111"/>
      <c r="JQA2428" s="111"/>
      <c r="JQB2428" s="111"/>
      <c r="JQC2428" s="111"/>
      <c r="JQD2428" s="111"/>
      <c r="JQE2428" s="111"/>
      <c r="JQF2428" s="111"/>
      <c r="JQG2428" s="111"/>
      <c r="JQH2428" s="111"/>
      <c r="JQI2428" s="111"/>
      <c r="JQJ2428" s="111"/>
      <c r="JQK2428" s="111"/>
      <c r="JQL2428" s="111"/>
      <c r="JQM2428" s="111"/>
      <c r="JQN2428" s="111"/>
      <c r="JQO2428" s="111"/>
      <c r="JQP2428" s="111"/>
      <c r="JQQ2428" s="111"/>
      <c r="JQR2428" s="111"/>
      <c r="JQS2428" s="111"/>
      <c r="JQT2428" s="111"/>
      <c r="JQU2428" s="111"/>
      <c r="JQV2428" s="111"/>
      <c r="JQW2428" s="111"/>
      <c r="JQX2428" s="111"/>
      <c r="JQY2428" s="111"/>
      <c r="JQZ2428" s="111"/>
      <c r="JRA2428" s="111"/>
      <c r="JRB2428" s="111"/>
      <c r="JRC2428" s="111"/>
      <c r="JRD2428" s="111"/>
      <c r="JRE2428" s="111"/>
      <c r="JRF2428" s="111"/>
      <c r="JRG2428" s="111"/>
      <c r="JRH2428" s="111"/>
      <c r="JRI2428" s="111"/>
      <c r="JRJ2428" s="111"/>
      <c r="JRK2428" s="111"/>
      <c r="JRL2428" s="111"/>
      <c r="JRM2428" s="111"/>
      <c r="JRN2428" s="111"/>
      <c r="JRO2428" s="111"/>
      <c r="JRP2428" s="111"/>
      <c r="JRQ2428" s="111"/>
      <c r="JRR2428" s="111"/>
      <c r="JRS2428" s="111"/>
      <c r="JRT2428" s="111"/>
      <c r="JRU2428" s="111"/>
      <c r="JRV2428" s="111"/>
      <c r="JRW2428" s="111"/>
      <c r="JRX2428" s="111"/>
      <c r="JRY2428" s="111"/>
      <c r="JRZ2428" s="111"/>
      <c r="JSA2428" s="111"/>
      <c r="JSB2428" s="111"/>
      <c r="JSC2428" s="111"/>
      <c r="JSD2428" s="111"/>
      <c r="JSE2428" s="111"/>
      <c r="JSF2428" s="111"/>
      <c r="JSG2428" s="111"/>
      <c r="JSH2428" s="111"/>
      <c r="JSI2428" s="111"/>
      <c r="JSJ2428" s="111"/>
      <c r="JSK2428" s="111"/>
      <c r="JSL2428" s="111"/>
      <c r="JSM2428" s="111"/>
      <c r="JSN2428" s="111"/>
      <c r="JSO2428" s="111"/>
      <c r="JSP2428" s="111"/>
      <c r="JSQ2428" s="111"/>
      <c r="JSR2428" s="111"/>
      <c r="JSS2428" s="111"/>
      <c r="JST2428" s="111"/>
      <c r="JSU2428" s="111"/>
      <c r="JSV2428" s="111"/>
      <c r="JSW2428" s="111"/>
      <c r="JSX2428" s="111"/>
      <c r="JSY2428" s="111"/>
      <c r="JSZ2428" s="111"/>
      <c r="JTA2428" s="111"/>
      <c r="JTB2428" s="111"/>
      <c r="JTC2428" s="111"/>
      <c r="JTD2428" s="111"/>
      <c r="JTE2428" s="111"/>
      <c r="JTF2428" s="111"/>
      <c r="JTG2428" s="111"/>
      <c r="JTH2428" s="111"/>
      <c r="JTI2428" s="111"/>
      <c r="JTJ2428" s="111"/>
      <c r="JTK2428" s="111"/>
      <c r="JTL2428" s="111"/>
      <c r="JTM2428" s="111"/>
      <c r="JTN2428" s="111"/>
      <c r="JTO2428" s="111"/>
      <c r="JTP2428" s="111"/>
      <c r="JTQ2428" s="111"/>
      <c r="JTR2428" s="111"/>
      <c r="JTS2428" s="111"/>
      <c r="JTT2428" s="111"/>
      <c r="JTU2428" s="111"/>
      <c r="JTV2428" s="111"/>
      <c r="JTW2428" s="111"/>
      <c r="JTX2428" s="111"/>
      <c r="JTY2428" s="111"/>
      <c r="JTZ2428" s="111"/>
      <c r="JUA2428" s="111"/>
      <c r="JUB2428" s="111"/>
      <c r="JUC2428" s="111"/>
      <c r="JUD2428" s="111"/>
      <c r="JUE2428" s="111"/>
      <c r="JUF2428" s="111"/>
      <c r="JUG2428" s="111"/>
      <c r="JUH2428" s="111"/>
      <c r="JUI2428" s="111"/>
      <c r="JUJ2428" s="111"/>
      <c r="JUK2428" s="111"/>
      <c r="JUL2428" s="111"/>
      <c r="JUM2428" s="111"/>
      <c r="JUN2428" s="111"/>
      <c r="JUO2428" s="111"/>
      <c r="JUP2428" s="111"/>
      <c r="JUQ2428" s="111"/>
      <c r="JUR2428" s="111"/>
      <c r="JUS2428" s="111"/>
      <c r="JUT2428" s="111"/>
      <c r="JUU2428" s="111"/>
      <c r="JUV2428" s="111"/>
      <c r="JUW2428" s="111"/>
      <c r="JUX2428" s="111"/>
      <c r="JUY2428" s="111"/>
      <c r="JUZ2428" s="111"/>
      <c r="JVA2428" s="111"/>
      <c r="JVB2428" s="111"/>
      <c r="JVC2428" s="111"/>
      <c r="JVD2428" s="111"/>
      <c r="JVE2428" s="111"/>
      <c r="JVF2428" s="111"/>
      <c r="JVG2428" s="111"/>
      <c r="JVH2428" s="111"/>
      <c r="JVI2428" s="111"/>
      <c r="JVJ2428" s="111"/>
      <c r="JVK2428" s="111"/>
      <c r="JVL2428" s="111"/>
      <c r="JVM2428" s="111"/>
      <c r="JVN2428" s="111"/>
      <c r="JVO2428" s="111"/>
      <c r="JVP2428" s="111"/>
      <c r="JVQ2428" s="111"/>
      <c r="JVR2428" s="111"/>
      <c r="JVS2428" s="111"/>
      <c r="JVT2428" s="111"/>
      <c r="JVU2428" s="111"/>
      <c r="JVV2428" s="111"/>
      <c r="JVW2428" s="111"/>
      <c r="JVX2428" s="111"/>
      <c r="JVY2428" s="111"/>
      <c r="JVZ2428" s="111"/>
      <c r="JWA2428" s="111"/>
      <c r="JWB2428" s="111"/>
      <c r="JWC2428" s="111"/>
      <c r="JWD2428" s="111"/>
      <c r="JWE2428" s="111"/>
      <c r="JWF2428" s="111"/>
      <c r="JWG2428" s="111"/>
      <c r="JWH2428" s="111"/>
      <c r="JWI2428" s="111"/>
      <c r="JWJ2428" s="111"/>
      <c r="JWK2428" s="111"/>
      <c r="JWL2428" s="111"/>
      <c r="JWM2428" s="111"/>
      <c r="JWN2428" s="111"/>
      <c r="JWO2428" s="111"/>
      <c r="JWP2428" s="111"/>
      <c r="JWQ2428" s="111"/>
      <c r="JWR2428" s="111"/>
      <c r="JWS2428" s="111"/>
      <c r="JWT2428" s="111"/>
      <c r="JWU2428" s="111"/>
      <c r="JWV2428" s="111"/>
      <c r="JWW2428" s="111"/>
      <c r="JWX2428" s="111"/>
      <c r="JWY2428" s="111"/>
      <c r="JWZ2428" s="111"/>
      <c r="JXA2428" s="111"/>
      <c r="JXB2428" s="111"/>
      <c r="JXC2428" s="111"/>
      <c r="JXD2428" s="111"/>
      <c r="JXE2428" s="111"/>
      <c r="JXF2428" s="111"/>
      <c r="JXG2428" s="111"/>
      <c r="JXH2428" s="111"/>
      <c r="JXI2428" s="111"/>
      <c r="JXJ2428" s="111"/>
      <c r="JXK2428" s="111"/>
      <c r="JXL2428" s="111"/>
      <c r="JXM2428" s="111"/>
      <c r="JXN2428" s="111"/>
      <c r="JXO2428" s="111"/>
      <c r="JXP2428" s="111"/>
      <c r="JXQ2428" s="111"/>
      <c r="JXR2428" s="111"/>
      <c r="JXS2428" s="111"/>
      <c r="JXT2428" s="111"/>
      <c r="JXU2428" s="111"/>
      <c r="JXV2428" s="111"/>
      <c r="JXW2428" s="111"/>
      <c r="JXX2428" s="111"/>
      <c r="JXY2428" s="111"/>
      <c r="JXZ2428" s="111"/>
      <c r="JYA2428" s="111"/>
      <c r="JYB2428" s="111"/>
      <c r="JYC2428" s="111"/>
      <c r="JYD2428" s="111"/>
      <c r="JYE2428" s="111"/>
      <c r="JYF2428" s="111"/>
      <c r="JYG2428" s="111"/>
      <c r="JYH2428" s="111"/>
      <c r="JYI2428" s="111"/>
      <c r="JYJ2428" s="111"/>
      <c r="JYK2428" s="111"/>
      <c r="JYL2428" s="111"/>
      <c r="JYM2428" s="111"/>
      <c r="JYN2428" s="111"/>
      <c r="JYO2428" s="111"/>
      <c r="JYP2428" s="111"/>
      <c r="JYQ2428" s="111"/>
      <c r="JYR2428" s="111"/>
      <c r="JYS2428" s="111"/>
      <c r="JYT2428" s="111"/>
      <c r="JYU2428" s="111"/>
      <c r="JYV2428" s="111"/>
      <c r="JYW2428" s="111"/>
      <c r="JYX2428" s="111"/>
      <c r="JYY2428" s="111"/>
      <c r="JYZ2428" s="111"/>
      <c r="JZA2428" s="111"/>
      <c r="JZB2428" s="111"/>
      <c r="JZC2428" s="111"/>
      <c r="JZD2428" s="111"/>
      <c r="JZE2428" s="111"/>
      <c r="JZF2428" s="111"/>
      <c r="JZG2428" s="111"/>
      <c r="JZH2428" s="111"/>
      <c r="JZI2428" s="111"/>
      <c r="JZJ2428" s="111"/>
      <c r="JZK2428" s="111"/>
      <c r="JZL2428" s="111"/>
      <c r="JZM2428" s="111"/>
      <c r="JZN2428" s="111"/>
      <c r="JZO2428" s="111"/>
      <c r="JZP2428" s="111"/>
      <c r="JZQ2428" s="111"/>
      <c r="JZR2428" s="111"/>
      <c r="JZS2428" s="111"/>
      <c r="JZT2428" s="111"/>
      <c r="JZU2428" s="111"/>
      <c r="JZV2428" s="111"/>
      <c r="JZW2428" s="111"/>
      <c r="JZX2428" s="111"/>
      <c r="JZY2428" s="111"/>
      <c r="JZZ2428" s="111"/>
      <c r="KAA2428" s="111"/>
      <c r="KAB2428" s="111"/>
      <c r="KAC2428" s="111"/>
      <c r="KAD2428" s="111"/>
      <c r="KAE2428" s="111"/>
      <c r="KAF2428" s="111"/>
      <c r="KAG2428" s="111"/>
      <c r="KAH2428" s="111"/>
      <c r="KAI2428" s="111"/>
      <c r="KAJ2428" s="111"/>
      <c r="KAK2428" s="111"/>
      <c r="KAL2428" s="111"/>
      <c r="KAM2428" s="111"/>
      <c r="KAN2428" s="111"/>
      <c r="KAO2428" s="111"/>
      <c r="KAP2428" s="111"/>
      <c r="KAQ2428" s="111"/>
      <c r="KAR2428" s="111"/>
      <c r="KAS2428" s="111"/>
      <c r="KAT2428" s="111"/>
      <c r="KAU2428" s="111"/>
      <c r="KAV2428" s="111"/>
      <c r="KAW2428" s="111"/>
      <c r="KAX2428" s="111"/>
      <c r="KAY2428" s="111"/>
      <c r="KAZ2428" s="111"/>
      <c r="KBA2428" s="111"/>
      <c r="KBB2428" s="111"/>
      <c r="KBC2428" s="111"/>
      <c r="KBD2428" s="111"/>
      <c r="KBE2428" s="111"/>
      <c r="KBF2428" s="111"/>
      <c r="KBG2428" s="111"/>
      <c r="KBH2428" s="111"/>
      <c r="KBI2428" s="111"/>
      <c r="KBJ2428" s="111"/>
      <c r="KBK2428" s="111"/>
      <c r="KBL2428" s="111"/>
      <c r="KBM2428" s="111"/>
      <c r="KBN2428" s="111"/>
      <c r="KBO2428" s="111"/>
      <c r="KBP2428" s="111"/>
      <c r="KBQ2428" s="111"/>
      <c r="KBR2428" s="111"/>
      <c r="KBS2428" s="111"/>
      <c r="KBT2428" s="111"/>
      <c r="KBU2428" s="111"/>
      <c r="KBV2428" s="111"/>
      <c r="KBW2428" s="111"/>
      <c r="KBX2428" s="111"/>
      <c r="KBY2428" s="111"/>
      <c r="KBZ2428" s="111"/>
      <c r="KCA2428" s="111"/>
      <c r="KCB2428" s="111"/>
      <c r="KCC2428" s="111"/>
      <c r="KCD2428" s="111"/>
      <c r="KCE2428" s="111"/>
      <c r="KCF2428" s="111"/>
      <c r="KCG2428" s="111"/>
      <c r="KCH2428" s="111"/>
      <c r="KCI2428" s="111"/>
      <c r="KCJ2428" s="111"/>
      <c r="KCK2428" s="111"/>
      <c r="KCL2428" s="111"/>
      <c r="KCM2428" s="111"/>
      <c r="KCN2428" s="111"/>
      <c r="KCO2428" s="111"/>
      <c r="KCP2428" s="111"/>
      <c r="KCQ2428" s="111"/>
      <c r="KCR2428" s="111"/>
      <c r="KCS2428" s="111"/>
      <c r="KCT2428" s="111"/>
      <c r="KCU2428" s="111"/>
      <c r="KCV2428" s="111"/>
      <c r="KCW2428" s="111"/>
      <c r="KCX2428" s="111"/>
      <c r="KCY2428" s="111"/>
      <c r="KCZ2428" s="111"/>
      <c r="KDA2428" s="111"/>
      <c r="KDB2428" s="111"/>
      <c r="KDC2428" s="111"/>
      <c r="KDD2428" s="111"/>
      <c r="KDE2428" s="111"/>
      <c r="KDF2428" s="111"/>
      <c r="KDG2428" s="111"/>
      <c r="KDH2428" s="111"/>
      <c r="KDI2428" s="111"/>
      <c r="KDJ2428" s="111"/>
      <c r="KDK2428" s="111"/>
      <c r="KDL2428" s="111"/>
      <c r="KDM2428" s="111"/>
      <c r="KDN2428" s="111"/>
      <c r="KDO2428" s="111"/>
      <c r="KDP2428" s="111"/>
      <c r="KDQ2428" s="111"/>
      <c r="KDR2428" s="111"/>
      <c r="KDS2428" s="111"/>
      <c r="KDT2428" s="111"/>
      <c r="KDU2428" s="111"/>
      <c r="KDV2428" s="111"/>
      <c r="KDW2428" s="111"/>
      <c r="KDX2428" s="111"/>
      <c r="KDY2428" s="111"/>
      <c r="KDZ2428" s="111"/>
      <c r="KEA2428" s="111"/>
      <c r="KEB2428" s="111"/>
      <c r="KEC2428" s="111"/>
      <c r="KED2428" s="111"/>
      <c r="KEE2428" s="111"/>
      <c r="KEF2428" s="111"/>
      <c r="KEG2428" s="111"/>
      <c r="KEH2428" s="111"/>
      <c r="KEI2428" s="111"/>
      <c r="KEJ2428" s="111"/>
      <c r="KEK2428" s="111"/>
      <c r="KEL2428" s="111"/>
      <c r="KEM2428" s="111"/>
      <c r="KEN2428" s="111"/>
      <c r="KEO2428" s="111"/>
      <c r="KEP2428" s="111"/>
      <c r="KEQ2428" s="111"/>
      <c r="KER2428" s="111"/>
      <c r="KES2428" s="111"/>
      <c r="KET2428" s="111"/>
      <c r="KEU2428" s="111"/>
      <c r="KEV2428" s="111"/>
      <c r="KEW2428" s="111"/>
      <c r="KEX2428" s="111"/>
      <c r="KEY2428" s="111"/>
      <c r="KEZ2428" s="111"/>
      <c r="KFA2428" s="111"/>
      <c r="KFB2428" s="111"/>
      <c r="KFC2428" s="111"/>
      <c r="KFD2428" s="111"/>
      <c r="KFE2428" s="111"/>
      <c r="KFF2428" s="111"/>
      <c r="KFG2428" s="111"/>
      <c r="KFH2428" s="111"/>
      <c r="KFI2428" s="111"/>
      <c r="KFJ2428" s="111"/>
      <c r="KFK2428" s="111"/>
      <c r="KFL2428" s="111"/>
      <c r="KFM2428" s="111"/>
      <c r="KFN2428" s="111"/>
      <c r="KFO2428" s="111"/>
      <c r="KFP2428" s="111"/>
      <c r="KFQ2428" s="111"/>
      <c r="KFR2428" s="111"/>
      <c r="KFS2428" s="111"/>
      <c r="KFT2428" s="111"/>
      <c r="KFU2428" s="111"/>
      <c r="KFV2428" s="111"/>
      <c r="KFW2428" s="111"/>
      <c r="KFX2428" s="111"/>
      <c r="KFY2428" s="111"/>
      <c r="KFZ2428" s="111"/>
      <c r="KGA2428" s="111"/>
      <c r="KGB2428" s="111"/>
      <c r="KGC2428" s="111"/>
      <c r="KGD2428" s="111"/>
      <c r="KGE2428" s="111"/>
      <c r="KGF2428" s="111"/>
      <c r="KGG2428" s="111"/>
      <c r="KGH2428" s="111"/>
      <c r="KGI2428" s="111"/>
      <c r="KGJ2428" s="111"/>
      <c r="KGK2428" s="111"/>
      <c r="KGL2428" s="111"/>
      <c r="KGM2428" s="111"/>
      <c r="KGN2428" s="111"/>
      <c r="KGO2428" s="111"/>
      <c r="KGP2428" s="111"/>
      <c r="KGQ2428" s="111"/>
      <c r="KGR2428" s="111"/>
      <c r="KGS2428" s="111"/>
      <c r="KGT2428" s="111"/>
      <c r="KGU2428" s="111"/>
      <c r="KGV2428" s="111"/>
      <c r="KGW2428" s="111"/>
      <c r="KGX2428" s="111"/>
      <c r="KGY2428" s="111"/>
      <c r="KGZ2428" s="111"/>
      <c r="KHA2428" s="111"/>
      <c r="KHB2428" s="111"/>
      <c r="KHC2428" s="111"/>
      <c r="KHD2428" s="111"/>
      <c r="KHE2428" s="111"/>
      <c r="KHF2428" s="111"/>
      <c r="KHG2428" s="111"/>
      <c r="KHH2428" s="111"/>
      <c r="KHI2428" s="111"/>
      <c r="KHJ2428" s="111"/>
      <c r="KHK2428" s="111"/>
      <c r="KHL2428" s="111"/>
      <c r="KHM2428" s="111"/>
      <c r="KHN2428" s="111"/>
      <c r="KHO2428" s="111"/>
      <c r="KHP2428" s="111"/>
      <c r="KHQ2428" s="111"/>
      <c r="KHR2428" s="111"/>
      <c r="KHS2428" s="111"/>
      <c r="KHT2428" s="111"/>
      <c r="KHU2428" s="111"/>
      <c r="KHV2428" s="111"/>
      <c r="KHW2428" s="111"/>
      <c r="KHX2428" s="111"/>
      <c r="KHY2428" s="111"/>
      <c r="KHZ2428" s="111"/>
      <c r="KIA2428" s="111"/>
      <c r="KIB2428" s="111"/>
      <c r="KIC2428" s="111"/>
      <c r="KID2428" s="111"/>
      <c r="KIE2428" s="111"/>
      <c r="KIF2428" s="111"/>
      <c r="KIG2428" s="111"/>
      <c r="KIH2428" s="111"/>
      <c r="KII2428" s="111"/>
      <c r="KIJ2428" s="111"/>
      <c r="KIK2428" s="111"/>
      <c r="KIL2428" s="111"/>
      <c r="KIM2428" s="111"/>
      <c r="KIN2428" s="111"/>
      <c r="KIO2428" s="111"/>
      <c r="KIP2428" s="111"/>
      <c r="KIQ2428" s="111"/>
      <c r="KIR2428" s="111"/>
      <c r="KIS2428" s="111"/>
      <c r="KIT2428" s="111"/>
      <c r="KIU2428" s="111"/>
      <c r="KIV2428" s="111"/>
      <c r="KIW2428" s="111"/>
      <c r="KIX2428" s="111"/>
      <c r="KIY2428" s="111"/>
      <c r="KIZ2428" s="111"/>
      <c r="KJA2428" s="111"/>
      <c r="KJB2428" s="111"/>
      <c r="KJC2428" s="111"/>
      <c r="KJD2428" s="111"/>
      <c r="KJE2428" s="111"/>
      <c r="KJF2428" s="111"/>
      <c r="KJG2428" s="111"/>
      <c r="KJH2428" s="111"/>
      <c r="KJI2428" s="111"/>
      <c r="KJJ2428" s="111"/>
      <c r="KJK2428" s="111"/>
      <c r="KJL2428" s="111"/>
      <c r="KJM2428" s="111"/>
      <c r="KJN2428" s="111"/>
      <c r="KJO2428" s="111"/>
      <c r="KJP2428" s="111"/>
      <c r="KJQ2428" s="111"/>
      <c r="KJR2428" s="111"/>
      <c r="KJS2428" s="111"/>
      <c r="KJT2428" s="111"/>
      <c r="KJU2428" s="111"/>
      <c r="KJV2428" s="111"/>
      <c r="KJW2428" s="111"/>
      <c r="KJX2428" s="111"/>
      <c r="KJY2428" s="111"/>
      <c r="KJZ2428" s="111"/>
      <c r="KKA2428" s="111"/>
      <c r="KKB2428" s="111"/>
      <c r="KKC2428" s="111"/>
      <c r="KKD2428" s="111"/>
      <c r="KKE2428" s="111"/>
      <c r="KKF2428" s="111"/>
      <c r="KKG2428" s="111"/>
      <c r="KKH2428" s="111"/>
      <c r="KKI2428" s="111"/>
      <c r="KKJ2428" s="111"/>
      <c r="KKK2428" s="111"/>
      <c r="KKL2428" s="111"/>
      <c r="KKM2428" s="111"/>
      <c r="KKN2428" s="111"/>
      <c r="KKO2428" s="111"/>
      <c r="KKP2428" s="111"/>
      <c r="KKQ2428" s="111"/>
      <c r="KKR2428" s="111"/>
      <c r="KKS2428" s="111"/>
      <c r="KKT2428" s="111"/>
      <c r="KKU2428" s="111"/>
      <c r="KKV2428" s="111"/>
      <c r="KKW2428" s="111"/>
      <c r="KKX2428" s="111"/>
      <c r="KKY2428" s="111"/>
      <c r="KKZ2428" s="111"/>
      <c r="KLA2428" s="111"/>
      <c r="KLB2428" s="111"/>
      <c r="KLC2428" s="111"/>
      <c r="KLD2428" s="111"/>
      <c r="KLE2428" s="111"/>
      <c r="KLF2428" s="111"/>
      <c r="KLG2428" s="111"/>
      <c r="KLH2428" s="111"/>
      <c r="KLI2428" s="111"/>
      <c r="KLJ2428" s="111"/>
      <c r="KLK2428" s="111"/>
      <c r="KLL2428" s="111"/>
      <c r="KLM2428" s="111"/>
      <c r="KLN2428" s="111"/>
      <c r="KLO2428" s="111"/>
      <c r="KLP2428" s="111"/>
      <c r="KLQ2428" s="111"/>
      <c r="KLR2428" s="111"/>
      <c r="KLS2428" s="111"/>
      <c r="KLT2428" s="111"/>
      <c r="KLU2428" s="111"/>
      <c r="KLV2428" s="111"/>
      <c r="KLW2428" s="111"/>
      <c r="KLX2428" s="111"/>
      <c r="KLY2428" s="111"/>
      <c r="KLZ2428" s="111"/>
      <c r="KMA2428" s="111"/>
      <c r="KMB2428" s="111"/>
      <c r="KMC2428" s="111"/>
      <c r="KMD2428" s="111"/>
      <c r="KME2428" s="111"/>
      <c r="KMF2428" s="111"/>
      <c r="KMG2428" s="111"/>
      <c r="KMH2428" s="111"/>
      <c r="KMI2428" s="111"/>
      <c r="KMJ2428" s="111"/>
      <c r="KMK2428" s="111"/>
      <c r="KML2428" s="111"/>
      <c r="KMM2428" s="111"/>
      <c r="KMN2428" s="111"/>
      <c r="KMO2428" s="111"/>
      <c r="KMP2428" s="111"/>
      <c r="KMQ2428" s="111"/>
      <c r="KMR2428" s="111"/>
      <c r="KMS2428" s="111"/>
      <c r="KMT2428" s="111"/>
      <c r="KMU2428" s="111"/>
      <c r="KMV2428" s="111"/>
      <c r="KMW2428" s="111"/>
      <c r="KMX2428" s="111"/>
      <c r="KMY2428" s="111"/>
      <c r="KMZ2428" s="111"/>
      <c r="KNA2428" s="111"/>
      <c r="KNB2428" s="111"/>
      <c r="KNC2428" s="111"/>
      <c r="KND2428" s="111"/>
      <c r="KNE2428" s="111"/>
      <c r="KNF2428" s="111"/>
      <c r="KNG2428" s="111"/>
      <c r="KNH2428" s="111"/>
      <c r="KNI2428" s="111"/>
      <c r="KNJ2428" s="111"/>
      <c r="KNK2428" s="111"/>
      <c r="KNL2428" s="111"/>
      <c r="KNM2428" s="111"/>
      <c r="KNN2428" s="111"/>
      <c r="KNO2428" s="111"/>
      <c r="KNP2428" s="111"/>
      <c r="KNQ2428" s="111"/>
      <c r="KNR2428" s="111"/>
      <c r="KNS2428" s="111"/>
      <c r="KNT2428" s="111"/>
      <c r="KNU2428" s="111"/>
      <c r="KNV2428" s="111"/>
      <c r="KNW2428" s="111"/>
      <c r="KNX2428" s="111"/>
      <c r="KNY2428" s="111"/>
      <c r="KNZ2428" s="111"/>
      <c r="KOA2428" s="111"/>
      <c r="KOB2428" s="111"/>
      <c r="KOC2428" s="111"/>
      <c r="KOD2428" s="111"/>
      <c r="KOE2428" s="111"/>
      <c r="KOF2428" s="111"/>
      <c r="KOG2428" s="111"/>
      <c r="KOH2428" s="111"/>
      <c r="KOI2428" s="111"/>
      <c r="KOJ2428" s="111"/>
      <c r="KOK2428" s="111"/>
      <c r="KOL2428" s="111"/>
      <c r="KOM2428" s="111"/>
      <c r="KON2428" s="111"/>
      <c r="KOO2428" s="111"/>
      <c r="KOP2428" s="111"/>
      <c r="KOQ2428" s="111"/>
      <c r="KOR2428" s="111"/>
      <c r="KOS2428" s="111"/>
      <c r="KOT2428" s="111"/>
      <c r="KOU2428" s="111"/>
      <c r="KOV2428" s="111"/>
      <c r="KOW2428" s="111"/>
      <c r="KOX2428" s="111"/>
      <c r="KOY2428" s="111"/>
      <c r="KOZ2428" s="111"/>
      <c r="KPA2428" s="111"/>
      <c r="KPB2428" s="111"/>
      <c r="KPC2428" s="111"/>
      <c r="KPD2428" s="111"/>
      <c r="KPE2428" s="111"/>
      <c r="KPF2428" s="111"/>
      <c r="KPG2428" s="111"/>
      <c r="KPH2428" s="111"/>
      <c r="KPI2428" s="111"/>
      <c r="KPJ2428" s="111"/>
      <c r="KPK2428" s="111"/>
      <c r="KPL2428" s="111"/>
      <c r="KPM2428" s="111"/>
      <c r="KPN2428" s="111"/>
      <c r="KPO2428" s="111"/>
      <c r="KPP2428" s="111"/>
      <c r="KPQ2428" s="111"/>
      <c r="KPR2428" s="111"/>
      <c r="KPS2428" s="111"/>
      <c r="KPT2428" s="111"/>
      <c r="KPU2428" s="111"/>
      <c r="KPV2428" s="111"/>
      <c r="KPW2428" s="111"/>
      <c r="KPX2428" s="111"/>
      <c r="KPY2428" s="111"/>
      <c r="KPZ2428" s="111"/>
      <c r="KQA2428" s="111"/>
      <c r="KQB2428" s="111"/>
      <c r="KQC2428" s="111"/>
      <c r="KQD2428" s="111"/>
      <c r="KQE2428" s="111"/>
      <c r="KQF2428" s="111"/>
      <c r="KQG2428" s="111"/>
      <c r="KQH2428" s="111"/>
      <c r="KQI2428" s="111"/>
      <c r="KQJ2428" s="111"/>
      <c r="KQK2428" s="111"/>
      <c r="KQL2428" s="111"/>
      <c r="KQM2428" s="111"/>
      <c r="KQN2428" s="111"/>
      <c r="KQO2428" s="111"/>
      <c r="KQP2428" s="111"/>
      <c r="KQQ2428" s="111"/>
      <c r="KQR2428" s="111"/>
      <c r="KQS2428" s="111"/>
      <c r="KQT2428" s="111"/>
      <c r="KQU2428" s="111"/>
      <c r="KQV2428" s="111"/>
      <c r="KQW2428" s="111"/>
      <c r="KQX2428" s="111"/>
      <c r="KQY2428" s="111"/>
      <c r="KQZ2428" s="111"/>
      <c r="KRA2428" s="111"/>
      <c r="KRB2428" s="111"/>
      <c r="KRC2428" s="111"/>
      <c r="KRD2428" s="111"/>
      <c r="KRE2428" s="111"/>
      <c r="KRF2428" s="111"/>
      <c r="KRG2428" s="111"/>
      <c r="KRH2428" s="111"/>
      <c r="KRI2428" s="111"/>
      <c r="KRJ2428" s="111"/>
      <c r="KRK2428" s="111"/>
      <c r="KRL2428" s="111"/>
      <c r="KRM2428" s="111"/>
      <c r="KRN2428" s="111"/>
      <c r="KRO2428" s="111"/>
      <c r="KRP2428" s="111"/>
      <c r="KRQ2428" s="111"/>
      <c r="KRR2428" s="111"/>
      <c r="KRS2428" s="111"/>
      <c r="KRT2428" s="111"/>
      <c r="KRU2428" s="111"/>
      <c r="KRV2428" s="111"/>
      <c r="KRW2428" s="111"/>
      <c r="KRX2428" s="111"/>
      <c r="KRY2428" s="111"/>
      <c r="KRZ2428" s="111"/>
      <c r="KSA2428" s="111"/>
      <c r="KSB2428" s="111"/>
      <c r="KSC2428" s="111"/>
      <c r="KSD2428" s="111"/>
      <c r="KSE2428" s="111"/>
      <c r="KSF2428" s="111"/>
      <c r="KSG2428" s="111"/>
      <c r="KSH2428" s="111"/>
      <c r="KSI2428" s="111"/>
      <c r="KSJ2428" s="111"/>
      <c r="KSK2428" s="111"/>
      <c r="KSL2428" s="111"/>
      <c r="KSM2428" s="111"/>
      <c r="KSN2428" s="111"/>
      <c r="KSO2428" s="111"/>
      <c r="KSP2428" s="111"/>
      <c r="KSQ2428" s="111"/>
      <c r="KSR2428" s="111"/>
      <c r="KSS2428" s="111"/>
      <c r="KST2428" s="111"/>
      <c r="KSU2428" s="111"/>
      <c r="KSV2428" s="111"/>
      <c r="KSW2428" s="111"/>
      <c r="KSX2428" s="111"/>
      <c r="KSY2428" s="111"/>
      <c r="KSZ2428" s="111"/>
      <c r="KTA2428" s="111"/>
      <c r="KTB2428" s="111"/>
      <c r="KTC2428" s="111"/>
      <c r="KTD2428" s="111"/>
      <c r="KTE2428" s="111"/>
      <c r="KTF2428" s="111"/>
      <c r="KTG2428" s="111"/>
      <c r="KTH2428" s="111"/>
      <c r="KTI2428" s="111"/>
      <c r="KTJ2428" s="111"/>
      <c r="KTK2428" s="111"/>
      <c r="KTL2428" s="111"/>
      <c r="KTM2428" s="111"/>
      <c r="KTN2428" s="111"/>
      <c r="KTO2428" s="111"/>
      <c r="KTP2428" s="111"/>
      <c r="KTQ2428" s="111"/>
      <c r="KTR2428" s="111"/>
      <c r="KTS2428" s="111"/>
      <c r="KTT2428" s="111"/>
      <c r="KTU2428" s="111"/>
      <c r="KTV2428" s="111"/>
      <c r="KTW2428" s="111"/>
      <c r="KTX2428" s="111"/>
      <c r="KTY2428" s="111"/>
      <c r="KTZ2428" s="111"/>
      <c r="KUA2428" s="111"/>
      <c r="KUB2428" s="111"/>
      <c r="KUC2428" s="111"/>
      <c r="KUD2428" s="111"/>
      <c r="KUE2428" s="111"/>
      <c r="KUF2428" s="111"/>
      <c r="KUG2428" s="111"/>
      <c r="KUH2428" s="111"/>
      <c r="KUI2428" s="111"/>
      <c r="KUJ2428" s="111"/>
      <c r="KUK2428" s="111"/>
      <c r="KUL2428" s="111"/>
      <c r="KUM2428" s="111"/>
      <c r="KUN2428" s="111"/>
      <c r="KUO2428" s="111"/>
      <c r="KUP2428" s="111"/>
      <c r="KUQ2428" s="111"/>
      <c r="KUR2428" s="111"/>
      <c r="KUS2428" s="111"/>
      <c r="KUT2428" s="111"/>
      <c r="KUU2428" s="111"/>
      <c r="KUV2428" s="111"/>
      <c r="KUW2428" s="111"/>
      <c r="KUX2428" s="111"/>
      <c r="KUY2428" s="111"/>
      <c r="KUZ2428" s="111"/>
      <c r="KVA2428" s="111"/>
      <c r="KVB2428" s="111"/>
      <c r="KVC2428" s="111"/>
      <c r="KVD2428" s="111"/>
      <c r="KVE2428" s="111"/>
      <c r="KVF2428" s="111"/>
      <c r="KVG2428" s="111"/>
      <c r="KVH2428" s="111"/>
      <c r="KVI2428" s="111"/>
      <c r="KVJ2428" s="111"/>
      <c r="KVK2428" s="111"/>
      <c r="KVL2428" s="111"/>
      <c r="KVM2428" s="111"/>
      <c r="KVN2428" s="111"/>
      <c r="KVO2428" s="111"/>
      <c r="KVP2428" s="111"/>
      <c r="KVQ2428" s="111"/>
      <c r="KVR2428" s="111"/>
      <c r="KVS2428" s="111"/>
      <c r="KVT2428" s="111"/>
      <c r="KVU2428" s="111"/>
      <c r="KVV2428" s="111"/>
      <c r="KVW2428" s="111"/>
      <c r="KVX2428" s="111"/>
      <c r="KVY2428" s="111"/>
      <c r="KVZ2428" s="111"/>
      <c r="KWA2428" s="111"/>
      <c r="KWB2428" s="111"/>
      <c r="KWC2428" s="111"/>
      <c r="KWD2428" s="111"/>
      <c r="KWE2428" s="111"/>
      <c r="KWF2428" s="111"/>
      <c r="KWG2428" s="111"/>
      <c r="KWH2428" s="111"/>
      <c r="KWI2428" s="111"/>
      <c r="KWJ2428" s="111"/>
      <c r="KWK2428" s="111"/>
      <c r="KWL2428" s="111"/>
      <c r="KWM2428" s="111"/>
      <c r="KWN2428" s="111"/>
      <c r="KWO2428" s="111"/>
      <c r="KWP2428" s="111"/>
      <c r="KWQ2428" s="111"/>
      <c r="KWR2428" s="111"/>
      <c r="KWS2428" s="111"/>
      <c r="KWT2428" s="111"/>
      <c r="KWU2428" s="111"/>
      <c r="KWV2428" s="111"/>
      <c r="KWW2428" s="111"/>
      <c r="KWX2428" s="111"/>
      <c r="KWY2428" s="111"/>
      <c r="KWZ2428" s="111"/>
      <c r="KXA2428" s="111"/>
      <c r="KXB2428" s="111"/>
      <c r="KXC2428" s="111"/>
      <c r="KXD2428" s="111"/>
      <c r="KXE2428" s="111"/>
      <c r="KXF2428" s="111"/>
      <c r="KXG2428" s="111"/>
      <c r="KXH2428" s="111"/>
      <c r="KXI2428" s="111"/>
      <c r="KXJ2428" s="111"/>
      <c r="KXK2428" s="111"/>
      <c r="KXL2428" s="111"/>
      <c r="KXM2428" s="111"/>
      <c r="KXN2428" s="111"/>
      <c r="KXO2428" s="111"/>
      <c r="KXP2428" s="111"/>
      <c r="KXQ2428" s="111"/>
      <c r="KXR2428" s="111"/>
      <c r="KXS2428" s="111"/>
      <c r="KXT2428" s="111"/>
      <c r="KXU2428" s="111"/>
      <c r="KXV2428" s="111"/>
      <c r="KXW2428" s="111"/>
      <c r="KXX2428" s="111"/>
      <c r="KXY2428" s="111"/>
      <c r="KXZ2428" s="111"/>
      <c r="KYA2428" s="111"/>
      <c r="KYB2428" s="111"/>
      <c r="KYC2428" s="111"/>
      <c r="KYD2428" s="111"/>
      <c r="KYE2428" s="111"/>
      <c r="KYF2428" s="111"/>
      <c r="KYG2428" s="111"/>
      <c r="KYH2428" s="111"/>
      <c r="KYI2428" s="111"/>
      <c r="KYJ2428" s="111"/>
      <c r="KYK2428" s="111"/>
      <c r="KYL2428" s="111"/>
      <c r="KYM2428" s="111"/>
      <c r="KYN2428" s="111"/>
      <c r="KYO2428" s="111"/>
      <c r="KYP2428" s="111"/>
      <c r="KYQ2428" s="111"/>
      <c r="KYR2428" s="111"/>
      <c r="KYS2428" s="111"/>
      <c r="KYT2428" s="111"/>
      <c r="KYU2428" s="111"/>
      <c r="KYV2428" s="111"/>
      <c r="KYW2428" s="111"/>
      <c r="KYX2428" s="111"/>
      <c r="KYY2428" s="111"/>
      <c r="KYZ2428" s="111"/>
      <c r="KZA2428" s="111"/>
      <c r="KZB2428" s="111"/>
      <c r="KZC2428" s="111"/>
      <c r="KZD2428" s="111"/>
      <c r="KZE2428" s="111"/>
      <c r="KZF2428" s="111"/>
      <c r="KZG2428" s="111"/>
      <c r="KZH2428" s="111"/>
      <c r="KZI2428" s="111"/>
      <c r="KZJ2428" s="111"/>
      <c r="KZK2428" s="111"/>
      <c r="KZL2428" s="111"/>
      <c r="KZM2428" s="111"/>
      <c r="KZN2428" s="111"/>
      <c r="KZO2428" s="111"/>
      <c r="KZP2428" s="111"/>
      <c r="KZQ2428" s="111"/>
      <c r="KZR2428" s="111"/>
      <c r="KZS2428" s="111"/>
      <c r="KZT2428" s="111"/>
      <c r="KZU2428" s="111"/>
      <c r="KZV2428" s="111"/>
      <c r="KZW2428" s="111"/>
      <c r="KZX2428" s="111"/>
      <c r="KZY2428" s="111"/>
      <c r="KZZ2428" s="111"/>
      <c r="LAA2428" s="111"/>
      <c r="LAB2428" s="111"/>
      <c r="LAC2428" s="111"/>
      <c r="LAD2428" s="111"/>
      <c r="LAE2428" s="111"/>
      <c r="LAF2428" s="111"/>
      <c r="LAG2428" s="111"/>
      <c r="LAH2428" s="111"/>
      <c r="LAI2428" s="111"/>
      <c r="LAJ2428" s="111"/>
      <c r="LAK2428" s="111"/>
      <c r="LAL2428" s="111"/>
      <c r="LAM2428" s="111"/>
      <c r="LAN2428" s="111"/>
      <c r="LAO2428" s="111"/>
      <c r="LAP2428" s="111"/>
      <c r="LAQ2428" s="111"/>
      <c r="LAR2428" s="111"/>
      <c r="LAS2428" s="111"/>
      <c r="LAT2428" s="111"/>
      <c r="LAU2428" s="111"/>
      <c r="LAV2428" s="111"/>
      <c r="LAW2428" s="111"/>
      <c r="LAX2428" s="111"/>
      <c r="LAY2428" s="111"/>
      <c r="LAZ2428" s="111"/>
      <c r="LBA2428" s="111"/>
      <c r="LBB2428" s="111"/>
      <c r="LBC2428" s="111"/>
      <c r="LBD2428" s="111"/>
      <c r="LBE2428" s="111"/>
      <c r="LBF2428" s="111"/>
      <c r="LBG2428" s="111"/>
      <c r="LBH2428" s="111"/>
      <c r="LBI2428" s="111"/>
      <c r="LBJ2428" s="111"/>
      <c r="LBK2428" s="111"/>
      <c r="LBL2428" s="111"/>
      <c r="LBM2428" s="111"/>
      <c r="LBN2428" s="111"/>
      <c r="LBO2428" s="111"/>
      <c r="LBP2428" s="111"/>
      <c r="LBQ2428" s="111"/>
      <c r="LBR2428" s="111"/>
      <c r="LBS2428" s="111"/>
      <c r="LBT2428" s="111"/>
      <c r="LBU2428" s="111"/>
      <c r="LBV2428" s="111"/>
      <c r="LBW2428" s="111"/>
      <c r="LBX2428" s="111"/>
      <c r="LBY2428" s="111"/>
      <c r="LBZ2428" s="111"/>
      <c r="LCA2428" s="111"/>
      <c r="LCB2428" s="111"/>
      <c r="LCC2428" s="111"/>
      <c r="LCD2428" s="111"/>
      <c r="LCE2428" s="111"/>
      <c r="LCF2428" s="111"/>
      <c r="LCG2428" s="111"/>
      <c r="LCH2428" s="111"/>
      <c r="LCI2428" s="111"/>
      <c r="LCJ2428" s="111"/>
      <c r="LCK2428" s="111"/>
      <c r="LCL2428" s="111"/>
      <c r="LCM2428" s="111"/>
      <c r="LCN2428" s="111"/>
      <c r="LCO2428" s="111"/>
      <c r="LCP2428" s="111"/>
      <c r="LCQ2428" s="111"/>
      <c r="LCR2428" s="111"/>
      <c r="LCS2428" s="111"/>
      <c r="LCT2428" s="111"/>
      <c r="LCU2428" s="111"/>
      <c r="LCV2428" s="111"/>
      <c r="LCW2428" s="111"/>
      <c r="LCX2428" s="111"/>
      <c r="LCY2428" s="111"/>
      <c r="LCZ2428" s="111"/>
      <c r="LDA2428" s="111"/>
      <c r="LDB2428" s="111"/>
      <c r="LDC2428" s="111"/>
      <c r="LDD2428" s="111"/>
      <c r="LDE2428" s="111"/>
      <c r="LDF2428" s="111"/>
      <c r="LDG2428" s="111"/>
      <c r="LDH2428" s="111"/>
      <c r="LDI2428" s="111"/>
      <c r="LDJ2428" s="111"/>
      <c r="LDK2428" s="111"/>
      <c r="LDL2428" s="111"/>
      <c r="LDM2428" s="111"/>
      <c r="LDN2428" s="111"/>
      <c r="LDO2428" s="111"/>
      <c r="LDP2428" s="111"/>
      <c r="LDQ2428" s="111"/>
      <c r="LDR2428" s="111"/>
      <c r="LDS2428" s="111"/>
      <c r="LDT2428" s="111"/>
      <c r="LDU2428" s="111"/>
      <c r="LDV2428" s="111"/>
      <c r="LDW2428" s="111"/>
      <c r="LDX2428" s="111"/>
      <c r="LDY2428" s="111"/>
      <c r="LDZ2428" s="111"/>
      <c r="LEA2428" s="111"/>
      <c r="LEB2428" s="111"/>
      <c r="LEC2428" s="111"/>
      <c r="LED2428" s="111"/>
      <c r="LEE2428" s="111"/>
      <c r="LEF2428" s="111"/>
      <c r="LEG2428" s="111"/>
      <c r="LEH2428" s="111"/>
      <c r="LEI2428" s="111"/>
      <c r="LEJ2428" s="111"/>
      <c r="LEK2428" s="111"/>
      <c r="LEL2428" s="111"/>
      <c r="LEM2428" s="111"/>
      <c r="LEN2428" s="111"/>
      <c r="LEO2428" s="111"/>
      <c r="LEP2428" s="111"/>
      <c r="LEQ2428" s="111"/>
      <c r="LER2428" s="111"/>
      <c r="LES2428" s="111"/>
      <c r="LET2428" s="111"/>
      <c r="LEU2428" s="111"/>
      <c r="LEV2428" s="111"/>
      <c r="LEW2428" s="111"/>
      <c r="LEX2428" s="111"/>
      <c r="LEY2428" s="111"/>
      <c r="LEZ2428" s="111"/>
      <c r="LFA2428" s="111"/>
      <c r="LFB2428" s="111"/>
      <c r="LFC2428" s="111"/>
      <c r="LFD2428" s="111"/>
      <c r="LFE2428" s="111"/>
      <c r="LFF2428" s="111"/>
      <c r="LFG2428" s="111"/>
      <c r="LFH2428" s="111"/>
      <c r="LFI2428" s="111"/>
      <c r="LFJ2428" s="111"/>
      <c r="LFK2428" s="111"/>
      <c r="LFL2428" s="111"/>
      <c r="LFM2428" s="111"/>
      <c r="LFN2428" s="111"/>
      <c r="LFO2428" s="111"/>
      <c r="LFP2428" s="111"/>
      <c r="LFQ2428" s="111"/>
      <c r="LFR2428" s="111"/>
      <c r="LFS2428" s="111"/>
      <c r="LFT2428" s="111"/>
      <c r="LFU2428" s="111"/>
      <c r="LFV2428" s="111"/>
      <c r="LFW2428" s="111"/>
      <c r="LFX2428" s="111"/>
      <c r="LFY2428" s="111"/>
      <c r="LFZ2428" s="111"/>
      <c r="LGA2428" s="111"/>
      <c r="LGB2428" s="111"/>
      <c r="LGC2428" s="111"/>
      <c r="LGD2428" s="111"/>
      <c r="LGE2428" s="111"/>
      <c r="LGF2428" s="111"/>
      <c r="LGG2428" s="111"/>
      <c r="LGH2428" s="111"/>
      <c r="LGI2428" s="111"/>
      <c r="LGJ2428" s="111"/>
      <c r="LGK2428" s="111"/>
      <c r="LGL2428" s="111"/>
      <c r="LGM2428" s="111"/>
      <c r="LGN2428" s="111"/>
      <c r="LGO2428" s="111"/>
      <c r="LGP2428" s="111"/>
      <c r="LGQ2428" s="111"/>
      <c r="LGR2428" s="111"/>
      <c r="LGS2428" s="111"/>
      <c r="LGT2428" s="111"/>
      <c r="LGU2428" s="111"/>
      <c r="LGV2428" s="111"/>
      <c r="LGW2428" s="111"/>
      <c r="LGX2428" s="111"/>
      <c r="LGY2428" s="111"/>
      <c r="LGZ2428" s="111"/>
      <c r="LHA2428" s="111"/>
      <c r="LHB2428" s="111"/>
      <c r="LHC2428" s="111"/>
      <c r="LHD2428" s="111"/>
      <c r="LHE2428" s="111"/>
      <c r="LHF2428" s="111"/>
      <c r="LHG2428" s="111"/>
      <c r="LHH2428" s="111"/>
      <c r="LHI2428" s="111"/>
      <c r="LHJ2428" s="111"/>
      <c r="LHK2428" s="111"/>
      <c r="LHL2428" s="111"/>
      <c r="LHM2428" s="111"/>
      <c r="LHN2428" s="111"/>
      <c r="LHO2428" s="111"/>
      <c r="LHP2428" s="111"/>
      <c r="LHQ2428" s="111"/>
      <c r="LHR2428" s="111"/>
      <c r="LHS2428" s="111"/>
      <c r="LHT2428" s="111"/>
      <c r="LHU2428" s="111"/>
      <c r="LHV2428" s="111"/>
      <c r="LHW2428" s="111"/>
      <c r="LHX2428" s="111"/>
      <c r="LHY2428" s="111"/>
      <c r="LHZ2428" s="111"/>
      <c r="LIA2428" s="111"/>
      <c r="LIB2428" s="111"/>
      <c r="LIC2428" s="111"/>
      <c r="LID2428" s="111"/>
      <c r="LIE2428" s="111"/>
      <c r="LIF2428" s="111"/>
      <c r="LIG2428" s="111"/>
      <c r="LIH2428" s="111"/>
      <c r="LII2428" s="111"/>
      <c r="LIJ2428" s="111"/>
      <c r="LIK2428" s="111"/>
      <c r="LIL2428" s="111"/>
      <c r="LIM2428" s="111"/>
      <c r="LIN2428" s="111"/>
      <c r="LIO2428" s="111"/>
      <c r="LIP2428" s="111"/>
      <c r="LIQ2428" s="111"/>
      <c r="LIR2428" s="111"/>
      <c r="LIS2428" s="111"/>
      <c r="LIT2428" s="111"/>
      <c r="LIU2428" s="111"/>
      <c r="LIV2428" s="111"/>
      <c r="LIW2428" s="111"/>
      <c r="LIX2428" s="111"/>
      <c r="LIY2428" s="111"/>
      <c r="LIZ2428" s="111"/>
      <c r="LJA2428" s="111"/>
      <c r="LJB2428" s="111"/>
      <c r="LJC2428" s="111"/>
      <c r="LJD2428" s="111"/>
      <c r="LJE2428" s="111"/>
      <c r="LJF2428" s="111"/>
      <c r="LJG2428" s="111"/>
      <c r="LJH2428" s="111"/>
      <c r="LJI2428" s="111"/>
      <c r="LJJ2428" s="111"/>
      <c r="LJK2428" s="111"/>
      <c r="LJL2428" s="111"/>
      <c r="LJM2428" s="111"/>
      <c r="LJN2428" s="111"/>
      <c r="LJO2428" s="111"/>
      <c r="LJP2428" s="111"/>
      <c r="LJQ2428" s="111"/>
      <c r="LJR2428" s="111"/>
      <c r="LJS2428" s="111"/>
      <c r="LJT2428" s="111"/>
      <c r="LJU2428" s="111"/>
      <c r="LJV2428" s="111"/>
      <c r="LJW2428" s="111"/>
      <c r="LJX2428" s="111"/>
      <c r="LJY2428" s="111"/>
      <c r="LJZ2428" s="111"/>
      <c r="LKA2428" s="111"/>
      <c r="LKB2428" s="111"/>
      <c r="LKC2428" s="111"/>
      <c r="LKD2428" s="111"/>
      <c r="LKE2428" s="111"/>
      <c r="LKF2428" s="111"/>
      <c r="LKG2428" s="111"/>
      <c r="LKH2428" s="111"/>
      <c r="LKI2428" s="111"/>
      <c r="LKJ2428" s="111"/>
      <c r="LKK2428" s="111"/>
      <c r="LKL2428" s="111"/>
      <c r="LKM2428" s="111"/>
      <c r="LKN2428" s="111"/>
      <c r="LKO2428" s="111"/>
      <c r="LKP2428" s="111"/>
      <c r="LKQ2428" s="111"/>
      <c r="LKR2428" s="111"/>
      <c r="LKS2428" s="111"/>
      <c r="LKT2428" s="111"/>
      <c r="LKU2428" s="111"/>
      <c r="LKV2428" s="111"/>
      <c r="LKW2428" s="111"/>
      <c r="LKX2428" s="111"/>
      <c r="LKY2428" s="111"/>
      <c r="LKZ2428" s="111"/>
      <c r="LLA2428" s="111"/>
      <c r="LLB2428" s="111"/>
      <c r="LLC2428" s="111"/>
      <c r="LLD2428" s="111"/>
      <c r="LLE2428" s="111"/>
      <c r="LLF2428" s="111"/>
      <c r="LLG2428" s="111"/>
      <c r="LLH2428" s="111"/>
      <c r="LLI2428" s="111"/>
      <c r="LLJ2428" s="111"/>
      <c r="LLK2428" s="111"/>
      <c r="LLL2428" s="111"/>
      <c r="LLM2428" s="111"/>
      <c r="LLN2428" s="111"/>
      <c r="LLO2428" s="111"/>
      <c r="LLP2428" s="111"/>
      <c r="LLQ2428" s="111"/>
      <c r="LLR2428" s="111"/>
      <c r="LLS2428" s="111"/>
      <c r="LLT2428" s="111"/>
      <c r="LLU2428" s="111"/>
      <c r="LLV2428" s="111"/>
      <c r="LLW2428" s="111"/>
      <c r="LLX2428" s="111"/>
      <c r="LLY2428" s="111"/>
      <c r="LLZ2428" s="111"/>
      <c r="LMA2428" s="111"/>
      <c r="LMB2428" s="111"/>
      <c r="LMC2428" s="111"/>
      <c r="LMD2428" s="111"/>
      <c r="LME2428" s="111"/>
      <c r="LMF2428" s="111"/>
      <c r="LMG2428" s="111"/>
      <c r="LMH2428" s="111"/>
      <c r="LMI2428" s="111"/>
      <c r="LMJ2428" s="111"/>
      <c r="LMK2428" s="111"/>
      <c r="LML2428" s="111"/>
      <c r="LMM2428" s="111"/>
      <c r="LMN2428" s="111"/>
      <c r="LMO2428" s="111"/>
      <c r="LMP2428" s="111"/>
      <c r="LMQ2428" s="111"/>
      <c r="LMR2428" s="111"/>
      <c r="LMS2428" s="111"/>
      <c r="LMT2428" s="111"/>
      <c r="LMU2428" s="111"/>
      <c r="LMV2428" s="111"/>
      <c r="LMW2428" s="111"/>
      <c r="LMX2428" s="111"/>
      <c r="LMY2428" s="111"/>
      <c r="LMZ2428" s="111"/>
      <c r="LNA2428" s="111"/>
      <c r="LNB2428" s="111"/>
      <c r="LNC2428" s="111"/>
      <c r="LND2428" s="111"/>
      <c r="LNE2428" s="111"/>
      <c r="LNF2428" s="111"/>
      <c r="LNG2428" s="111"/>
      <c r="LNH2428" s="111"/>
      <c r="LNI2428" s="111"/>
      <c r="LNJ2428" s="111"/>
      <c r="LNK2428" s="111"/>
      <c r="LNL2428" s="111"/>
      <c r="LNM2428" s="111"/>
      <c r="LNN2428" s="111"/>
      <c r="LNO2428" s="111"/>
      <c r="LNP2428" s="111"/>
      <c r="LNQ2428" s="111"/>
      <c r="LNR2428" s="111"/>
      <c r="LNS2428" s="111"/>
      <c r="LNT2428" s="111"/>
      <c r="LNU2428" s="111"/>
      <c r="LNV2428" s="111"/>
      <c r="LNW2428" s="111"/>
      <c r="LNX2428" s="111"/>
      <c r="LNY2428" s="111"/>
      <c r="LNZ2428" s="111"/>
      <c r="LOA2428" s="111"/>
      <c r="LOB2428" s="111"/>
      <c r="LOC2428" s="111"/>
      <c r="LOD2428" s="111"/>
      <c r="LOE2428" s="111"/>
      <c r="LOF2428" s="111"/>
      <c r="LOG2428" s="111"/>
      <c r="LOH2428" s="111"/>
      <c r="LOI2428" s="111"/>
      <c r="LOJ2428" s="111"/>
      <c r="LOK2428" s="111"/>
      <c r="LOL2428" s="111"/>
      <c r="LOM2428" s="111"/>
      <c r="LON2428" s="111"/>
      <c r="LOO2428" s="111"/>
      <c r="LOP2428" s="111"/>
      <c r="LOQ2428" s="111"/>
      <c r="LOR2428" s="111"/>
      <c r="LOS2428" s="111"/>
      <c r="LOT2428" s="111"/>
      <c r="LOU2428" s="111"/>
      <c r="LOV2428" s="111"/>
      <c r="LOW2428" s="111"/>
      <c r="LOX2428" s="111"/>
      <c r="LOY2428" s="111"/>
      <c r="LOZ2428" s="111"/>
      <c r="LPA2428" s="111"/>
      <c r="LPB2428" s="111"/>
      <c r="LPC2428" s="111"/>
      <c r="LPD2428" s="111"/>
      <c r="LPE2428" s="111"/>
      <c r="LPF2428" s="111"/>
      <c r="LPG2428" s="111"/>
      <c r="LPH2428" s="111"/>
      <c r="LPI2428" s="111"/>
      <c r="LPJ2428" s="111"/>
      <c r="LPK2428" s="111"/>
      <c r="LPL2428" s="111"/>
      <c r="LPM2428" s="111"/>
      <c r="LPN2428" s="111"/>
      <c r="LPO2428" s="111"/>
      <c r="LPP2428" s="111"/>
      <c r="LPQ2428" s="111"/>
      <c r="LPR2428" s="111"/>
      <c r="LPS2428" s="111"/>
      <c r="LPT2428" s="111"/>
      <c r="LPU2428" s="111"/>
      <c r="LPV2428" s="111"/>
      <c r="LPW2428" s="111"/>
      <c r="LPX2428" s="111"/>
      <c r="LPY2428" s="111"/>
      <c r="LPZ2428" s="111"/>
      <c r="LQA2428" s="111"/>
      <c r="LQB2428" s="111"/>
      <c r="LQC2428" s="111"/>
      <c r="LQD2428" s="111"/>
      <c r="LQE2428" s="111"/>
      <c r="LQF2428" s="111"/>
      <c r="LQG2428" s="111"/>
      <c r="LQH2428" s="111"/>
      <c r="LQI2428" s="111"/>
      <c r="LQJ2428" s="111"/>
      <c r="LQK2428" s="111"/>
      <c r="LQL2428" s="111"/>
      <c r="LQM2428" s="111"/>
      <c r="LQN2428" s="111"/>
      <c r="LQO2428" s="111"/>
      <c r="LQP2428" s="111"/>
      <c r="LQQ2428" s="111"/>
      <c r="LQR2428" s="111"/>
      <c r="LQS2428" s="111"/>
      <c r="LQT2428" s="111"/>
      <c r="LQU2428" s="111"/>
      <c r="LQV2428" s="111"/>
      <c r="LQW2428" s="111"/>
      <c r="LQX2428" s="111"/>
      <c r="LQY2428" s="111"/>
      <c r="LQZ2428" s="111"/>
      <c r="LRA2428" s="111"/>
      <c r="LRB2428" s="111"/>
      <c r="LRC2428" s="111"/>
      <c r="LRD2428" s="111"/>
      <c r="LRE2428" s="111"/>
      <c r="LRF2428" s="111"/>
      <c r="LRG2428" s="111"/>
      <c r="LRH2428" s="111"/>
      <c r="LRI2428" s="111"/>
      <c r="LRJ2428" s="111"/>
      <c r="LRK2428" s="111"/>
      <c r="LRL2428" s="111"/>
      <c r="LRM2428" s="111"/>
      <c r="LRN2428" s="111"/>
      <c r="LRO2428" s="111"/>
      <c r="LRP2428" s="111"/>
      <c r="LRQ2428" s="111"/>
      <c r="LRR2428" s="111"/>
      <c r="LRS2428" s="111"/>
      <c r="LRT2428" s="111"/>
      <c r="LRU2428" s="111"/>
      <c r="LRV2428" s="111"/>
      <c r="LRW2428" s="111"/>
      <c r="LRX2428" s="111"/>
      <c r="LRY2428" s="111"/>
      <c r="LRZ2428" s="111"/>
      <c r="LSA2428" s="111"/>
      <c r="LSB2428" s="111"/>
      <c r="LSC2428" s="111"/>
      <c r="LSD2428" s="111"/>
      <c r="LSE2428" s="111"/>
      <c r="LSF2428" s="111"/>
      <c r="LSG2428" s="111"/>
      <c r="LSH2428" s="111"/>
      <c r="LSI2428" s="111"/>
      <c r="LSJ2428" s="111"/>
      <c r="LSK2428" s="111"/>
      <c r="LSL2428" s="111"/>
      <c r="LSM2428" s="111"/>
      <c r="LSN2428" s="111"/>
      <c r="LSO2428" s="111"/>
      <c r="LSP2428" s="111"/>
      <c r="LSQ2428" s="111"/>
      <c r="LSR2428" s="111"/>
      <c r="LSS2428" s="111"/>
      <c r="LST2428" s="111"/>
      <c r="LSU2428" s="111"/>
      <c r="LSV2428" s="111"/>
      <c r="LSW2428" s="111"/>
      <c r="LSX2428" s="111"/>
      <c r="LSY2428" s="111"/>
      <c r="LSZ2428" s="111"/>
      <c r="LTA2428" s="111"/>
      <c r="LTB2428" s="111"/>
      <c r="LTC2428" s="111"/>
      <c r="LTD2428" s="111"/>
      <c r="LTE2428" s="111"/>
      <c r="LTF2428" s="111"/>
      <c r="LTG2428" s="111"/>
      <c r="LTH2428" s="111"/>
      <c r="LTI2428" s="111"/>
      <c r="LTJ2428" s="111"/>
      <c r="LTK2428" s="111"/>
      <c r="LTL2428" s="111"/>
      <c r="LTM2428" s="111"/>
      <c r="LTN2428" s="111"/>
      <c r="LTO2428" s="111"/>
      <c r="LTP2428" s="111"/>
      <c r="LTQ2428" s="111"/>
      <c r="LTR2428" s="111"/>
      <c r="LTS2428" s="111"/>
      <c r="LTT2428" s="111"/>
      <c r="LTU2428" s="111"/>
      <c r="LTV2428" s="111"/>
      <c r="LTW2428" s="111"/>
      <c r="LTX2428" s="111"/>
      <c r="LTY2428" s="111"/>
      <c r="LTZ2428" s="111"/>
      <c r="LUA2428" s="111"/>
      <c r="LUB2428" s="111"/>
      <c r="LUC2428" s="111"/>
      <c r="LUD2428" s="111"/>
      <c r="LUE2428" s="111"/>
      <c r="LUF2428" s="111"/>
      <c r="LUG2428" s="111"/>
      <c r="LUH2428" s="111"/>
      <c r="LUI2428" s="111"/>
      <c r="LUJ2428" s="111"/>
      <c r="LUK2428" s="111"/>
      <c r="LUL2428" s="111"/>
      <c r="LUM2428" s="111"/>
      <c r="LUN2428" s="111"/>
      <c r="LUO2428" s="111"/>
      <c r="LUP2428" s="111"/>
      <c r="LUQ2428" s="111"/>
      <c r="LUR2428" s="111"/>
      <c r="LUS2428" s="111"/>
      <c r="LUT2428" s="111"/>
      <c r="LUU2428" s="111"/>
      <c r="LUV2428" s="111"/>
      <c r="LUW2428" s="111"/>
      <c r="LUX2428" s="111"/>
      <c r="LUY2428" s="111"/>
      <c r="LUZ2428" s="111"/>
      <c r="LVA2428" s="111"/>
      <c r="LVB2428" s="111"/>
      <c r="LVC2428" s="111"/>
      <c r="LVD2428" s="111"/>
      <c r="LVE2428" s="111"/>
      <c r="LVF2428" s="111"/>
      <c r="LVG2428" s="111"/>
      <c r="LVH2428" s="111"/>
      <c r="LVI2428" s="111"/>
      <c r="LVJ2428" s="111"/>
      <c r="LVK2428" s="111"/>
      <c r="LVL2428" s="111"/>
      <c r="LVM2428" s="111"/>
      <c r="LVN2428" s="111"/>
      <c r="LVO2428" s="111"/>
      <c r="LVP2428" s="111"/>
      <c r="LVQ2428" s="111"/>
      <c r="LVR2428" s="111"/>
      <c r="LVS2428" s="111"/>
      <c r="LVT2428" s="111"/>
      <c r="LVU2428" s="111"/>
      <c r="LVV2428" s="111"/>
      <c r="LVW2428" s="111"/>
      <c r="LVX2428" s="111"/>
      <c r="LVY2428" s="111"/>
      <c r="LVZ2428" s="111"/>
      <c r="LWA2428" s="111"/>
      <c r="LWB2428" s="111"/>
      <c r="LWC2428" s="111"/>
      <c r="LWD2428" s="111"/>
      <c r="LWE2428" s="111"/>
      <c r="LWF2428" s="111"/>
      <c r="LWG2428" s="111"/>
      <c r="LWH2428" s="111"/>
      <c r="LWI2428" s="111"/>
      <c r="LWJ2428" s="111"/>
      <c r="LWK2428" s="111"/>
      <c r="LWL2428" s="111"/>
      <c r="LWM2428" s="111"/>
      <c r="LWN2428" s="111"/>
      <c r="LWO2428" s="111"/>
      <c r="LWP2428" s="111"/>
      <c r="LWQ2428" s="111"/>
      <c r="LWR2428" s="111"/>
      <c r="LWS2428" s="111"/>
      <c r="LWT2428" s="111"/>
      <c r="LWU2428" s="111"/>
      <c r="LWV2428" s="111"/>
      <c r="LWW2428" s="111"/>
      <c r="LWX2428" s="111"/>
      <c r="LWY2428" s="111"/>
      <c r="LWZ2428" s="111"/>
      <c r="LXA2428" s="111"/>
      <c r="LXB2428" s="111"/>
      <c r="LXC2428" s="111"/>
      <c r="LXD2428" s="111"/>
      <c r="LXE2428" s="111"/>
      <c r="LXF2428" s="111"/>
      <c r="LXG2428" s="111"/>
      <c r="LXH2428" s="111"/>
      <c r="LXI2428" s="111"/>
      <c r="LXJ2428" s="111"/>
      <c r="LXK2428" s="111"/>
      <c r="LXL2428" s="111"/>
      <c r="LXM2428" s="111"/>
      <c r="LXN2428" s="111"/>
      <c r="LXO2428" s="111"/>
      <c r="LXP2428" s="111"/>
      <c r="LXQ2428" s="111"/>
      <c r="LXR2428" s="111"/>
      <c r="LXS2428" s="111"/>
      <c r="LXT2428" s="111"/>
      <c r="LXU2428" s="111"/>
      <c r="LXV2428" s="111"/>
      <c r="LXW2428" s="111"/>
      <c r="LXX2428" s="111"/>
      <c r="LXY2428" s="111"/>
      <c r="LXZ2428" s="111"/>
      <c r="LYA2428" s="111"/>
      <c r="LYB2428" s="111"/>
      <c r="LYC2428" s="111"/>
      <c r="LYD2428" s="111"/>
      <c r="LYE2428" s="111"/>
      <c r="LYF2428" s="111"/>
      <c r="LYG2428" s="111"/>
      <c r="LYH2428" s="111"/>
      <c r="LYI2428" s="111"/>
      <c r="LYJ2428" s="111"/>
      <c r="LYK2428" s="111"/>
      <c r="LYL2428" s="111"/>
      <c r="LYM2428" s="111"/>
      <c r="LYN2428" s="111"/>
      <c r="LYO2428" s="111"/>
      <c r="LYP2428" s="111"/>
      <c r="LYQ2428" s="111"/>
      <c r="LYR2428" s="111"/>
      <c r="LYS2428" s="111"/>
      <c r="LYT2428" s="111"/>
      <c r="LYU2428" s="111"/>
      <c r="LYV2428" s="111"/>
      <c r="LYW2428" s="111"/>
      <c r="LYX2428" s="111"/>
      <c r="LYY2428" s="111"/>
      <c r="LYZ2428" s="111"/>
      <c r="LZA2428" s="111"/>
      <c r="LZB2428" s="111"/>
      <c r="LZC2428" s="111"/>
      <c r="LZD2428" s="111"/>
      <c r="LZE2428" s="111"/>
      <c r="LZF2428" s="111"/>
      <c r="LZG2428" s="111"/>
      <c r="LZH2428" s="111"/>
      <c r="LZI2428" s="111"/>
      <c r="LZJ2428" s="111"/>
      <c r="LZK2428" s="111"/>
      <c r="LZL2428" s="111"/>
      <c r="LZM2428" s="111"/>
      <c r="LZN2428" s="111"/>
      <c r="LZO2428" s="111"/>
      <c r="LZP2428" s="111"/>
      <c r="LZQ2428" s="111"/>
      <c r="LZR2428" s="111"/>
      <c r="LZS2428" s="111"/>
      <c r="LZT2428" s="111"/>
      <c r="LZU2428" s="111"/>
      <c r="LZV2428" s="111"/>
      <c r="LZW2428" s="111"/>
      <c r="LZX2428" s="111"/>
      <c r="LZY2428" s="111"/>
      <c r="LZZ2428" s="111"/>
      <c r="MAA2428" s="111"/>
      <c r="MAB2428" s="111"/>
      <c r="MAC2428" s="111"/>
      <c r="MAD2428" s="111"/>
      <c r="MAE2428" s="111"/>
      <c r="MAF2428" s="111"/>
      <c r="MAG2428" s="111"/>
      <c r="MAH2428" s="111"/>
      <c r="MAI2428" s="111"/>
      <c r="MAJ2428" s="111"/>
      <c r="MAK2428" s="111"/>
      <c r="MAL2428" s="111"/>
      <c r="MAM2428" s="111"/>
      <c r="MAN2428" s="111"/>
      <c r="MAO2428" s="111"/>
      <c r="MAP2428" s="111"/>
      <c r="MAQ2428" s="111"/>
      <c r="MAR2428" s="111"/>
      <c r="MAS2428" s="111"/>
      <c r="MAT2428" s="111"/>
      <c r="MAU2428" s="111"/>
      <c r="MAV2428" s="111"/>
      <c r="MAW2428" s="111"/>
      <c r="MAX2428" s="111"/>
      <c r="MAY2428" s="111"/>
      <c r="MAZ2428" s="111"/>
      <c r="MBA2428" s="111"/>
      <c r="MBB2428" s="111"/>
      <c r="MBC2428" s="111"/>
      <c r="MBD2428" s="111"/>
      <c r="MBE2428" s="111"/>
      <c r="MBF2428" s="111"/>
      <c r="MBG2428" s="111"/>
      <c r="MBH2428" s="111"/>
      <c r="MBI2428" s="111"/>
      <c r="MBJ2428" s="111"/>
      <c r="MBK2428" s="111"/>
      <c r="MBL2428" s="111"/>
      <c r="MBM2428" s="111"/>
      <c r="MBN2428" s="111"/>
      <c r="MBO2428" s="111"/>
      <c r="MBP2428" s="111"/>
      <c r="MBQ2428" s="111"/>
      <c r="MBR2428" s="111"/>
      <c r="MBS2428" s="111"/>
      <c r="MBT2428" s="111"/>
      <c r="MBU2428" s="111"/>
      <c r="MBV2428" s="111"/>
      <c r="MBW2428" s="111"/>
      <c r="MBX2428" s="111"/>
      <c r="MBY2428" s="111"/>
      <c r="MBZ2428" s="111"/>
      <c r="MCA2428" s="111"/>
      <c r="MCB2428" s="111"/>
      <c r="MCC2428" s="111"/>
      <c r="MCD2428" s="111"/>
      <c r="MCE2428" s="111"/>
      <c r="MCF2428" s="111"/>
      <c r="MCG2428" s="111"/>
      <c r="MCH2428" s="111"/>
      <c r="MCI2428" s="111"/>
      <c r="MCJ2428" s="111"/>
      <c r="MCK2428" s="111"/>
      <c r="MCL2428" s="111"/>
      <c r="MCM2428" s="111"/>
      <c r="MCN2428" s="111"/>
      <c r="MCO2428" s="111"/>
      <c r="MCP2428" s="111"/>
      <c r="MCQ2428" s="111"/>
      <c r="MCR2428" s="111"/>
      <c r="MCS2428" s="111"/>
      <c r="MCT2428" s="111"/>
      <c r="MCU2428" s="111"/>
      <c r="MCV2428" s="111"/>
      <c r="MCW2428" s="111"/>
      <c r="MCX2428" s="111"/>
      <c r="MCY2428" s="111"/>
      <c r="MCZ2428" s="111"/>
      <c r="MDA2428" s="111"/>
      <c r="MDB2428" s="111"/>
      <c r="MDC2428" s="111"/>
      <c r="MDD2428" s="111"/>
      <c r="MDE2428" s="111"/>
      <c r="MDF2428" s="111"/>
      <c r="MDG2428" s="111"/>
      <c r="MDH2428" s="111"/>
      <c r="MDI2428" s="111"/>
      <c r="MDJ2428" s="111"/>
      <c r="MDK2428" s="111"/>
      <c r="MDL2428" s="111"/>
      <c r="MDM2428" s="111"/>
      <c r="MDN2428" s="111"/>
      <c r="MDO2428" s="111"/>
      <c r="MDP2428" s="111"/>
      <c r="MDQ2428" s="111"/>
      <c r="MDR2428" s="111"/>
      <c r="MDS2428" s="111"/>
      <c r="MDT2428" s="111"/>
      <c r="MDU2428" s="111"/>
      <c r="MDV2428" s="111"/>
      <c r="MDW2428" s="111"/>
      <c r="MDX2428" s="111"/>
      <c r="MDY2428" s="111"/>
      <c r="MDZ2428" s="111"/>
      <c r="MEA2428" s="111"/>
      <c r="MEB2428" s="111"/>
      <c r="MEC2428" s="111"/>
      <c r="MED2428" s="111"/>
      <c r="MEE2428" s="111"/>
      <c r="MEF2428" s="111"/>
      <c r="MEG2428" s="111"/>
      <c r="MEH2428" s="111"/>
      <c r="MEI2428" s="111"/>
      <c r="MEJ2428" s="111"/>
      <c r="MEK2428" s="111"/>
      <c r="MEL2428" s="111"/>
      <c r="MEM2428" s="111"/>
      <c r="MEN2428" s="111"/>
      <c r="MEO2428" s="111"/>
      <c r="MEP2428" s="111"/>
      <c r="MEQ2428" s="111"/>
      <c r="MER2428" s="111"/>
      <c r="MES2428" s="111"/>
      <c r="MET2428" s="111"/>
      <c r="MEU2428" s="111"/>
      <c r="MEV2428" s="111"/>
      <c r="MEW2428" s="111"/>
      <c r="MEX2428" s="111"/>
      <c r="MEY2428" s="111"/>
      <c r="MEZ2428" s="111"/>
      <c r="MFA2428" s="111"/>
      <c r="MFB2428" s="111"/>
      <c r="MFC2428" s="111"/>
      <c r="MFD2428" s="111"/>
      <c r="MFE2428" s="111"/>
      <c r="MFF2428" s="111"/>
      <c r="MFG2428" s="111"/>
      <c r="MFH2428" s="111"/>
      <c r="MFI2428" s="111"/>
      <c r="MFJ2428" s="111"/>
      <c r="MFK2428" s="111"/>
      <c r="MFL2428" s="111"/>
      <c r="MFM2428" s="111"/>
      <c r="MFN2428" s="111"/>
      <c r="MFO2428" s="111"/>
      <c r="MFP2428" s="111"/>
      <c r="MFQ2428" s="111"/>
      <c r="MFR2428" s="111"/>
      <c r="MFS2428" s="111"/>
      <c r="MFT2428" s="111"/>
      <c r="MFU2428" s="111"/>
      <c r="MFV2428" s="111"/>
      <c r="MFW2428" s="111"/>
      <c r="MFX2428" s="111"/>
      <c r="MFY2428" s="111"/>
      <c r="MFZ2428" s="111"/>
      <c r="MGA2428" s="111"/>
      <c r="MGB2428" s="111"/>
      <c r="MGC2428" s="111"/>
      <c r="MGD2428" s="111"/>
      <c r="MGE2428" s="111"/>
      <c r="MGF2428" s="111"/>
      <c r="MGG2428" s="111"/>
      <c r="MGH2428" s="111"/>
      <c r="MGI2428" s="111"/>
      <c r="MGJ2428" s="111"/>
      <c r="MGK2428" s="111"/>
      <c r="MGL2428" s="111"/>
      <c r="MGM2428" s="111"/>
      <c r="MGN2428" s="111"/>
      <c r="MGO2428" s="111"/>
      <c r="MGP2428" s="111"/>
      <c r="MGQ2428" s="111"/>
      <c r="MGR2428" s="111"/>
      <c r="MGS2428" s="111"/>
      <c r="MGT2428" s="111"/>
      <c r="MGU2428" s="111"/>
      <c r="MGV2428" s="111"/>
      <c r="MGW2428" s="111"/>
      <c r="MGX2428" s="111"/>
      <c r="MGY2428" s="111"/>
      <c r="MGZ2428" s="111"/>
      <c r="MHA2428" s="111"/>
      <c r="MHB2428" s="111"/>
      <c r="MHC2428" s="111"/>
      <c r="MHD2428" s="111"/>
      <c r="MHE2428" s="111"/>
      <c r="MHF2428" s="111"/>
      <c r="MHG2428" s="111"/>
      <c r="MHH2428" s="111"/>
      <c r="MHI2428" s="111"/>
      <c r="MHJ2428" s="111"/>
      <c r="MHK2428" s="111"/>
      <c r="MHL2428" s="111"/>
      <c r="MHM2428" s="111"/>
      <c r="MHN2428" s="111"/>
      <c r="MHO2428" s="111"/>
      <c r="MHP2428" s="111"/>
      <c r="MHQ2428" s="111"/>
      <c r="MHR2428" s="111"/>
      <c r="MHS2428" s="111"/>
      <c r="MHT2428" s="111"/>
      <c r="MHU2428" s="111"/>
      <c r="MHV2428" s="111"/>
      <c r="MHW2428" s="111"/>
      <c r="MHX2428" s="111"/>
      <c r="MHY2428" s="111"/>
      <c r="MHZ2428" s="111"/>
      <c r="MIA2428" s="111"/>
      <c r="MIB2428" s="111"/>
      <c r="MIC2428" s="111"/>
      <c r="MID2428" s="111"/>
      <c r="MIE2428" s="111"/>
      <c r="MIF2428" s="111"/>
      <c r="MIG2428" s="111"/>
      <c r="MIH2428" s="111"/>
      <c r="MII2428" s="111"/>
      <c r="MIJ2428" s="111"/>
      <c r="MIK2428" s="111"/>
      <c r="MIL2428" s="111"/>
      <c r="MIM2428" s="111"/>
      <c r="MIN2428" s="111"/>
      <c r="MIO2428" s="111"/>
      <c r="MIP2428" s="111"/>
      <c r="MIQ2428" s="111"/>
      <c r="MIR2428" s="111"/>
      <c r="MIS2428" s="111"/>
      <c r="MIT2428" s="111"/>
      <c r="MIU2428" s="111"/>
      <c r="MIV2428" s="111"/>
      <c r="MIW2428" s="111"/>
      <c r="MIX2428" s="111"/>
      <c r="MIY2428" s="111"/>
      <c r="MIZ2428" s="111"/>
      <c r="MJA2428" s="111"/>
      <c r="MJB2428" s="111"/>
      <c r="MJC2428" s="111"/>
      <c r="MJD2428" s="111"/>
      <c r="MJE2428" s="111"/>
      <c r="MJF2428" s="111"/>
      <c r="MJG2428" s="111"/>
      <c r="MJH2428" s="111"/>
      <c r="MJI2428" s="111"/>
      <c r="MJJ2428" s="111"/>
      <c r="MJK2428" s="111"/>
      <c r="MJL2428" s="111"/>
      <c r="MJM2428" s="111"/>
      <c r="MJN2428" s="111"/>
      <c r="MJO2428" s="111"/>
      <c r="MJP2428" s="111"/>
      <c r="MJQ2428" s="111"/>
      <c r="MJR2428" s="111"/>
      <c r="MJS2428" s="111"/>
      <c r="MJT2428" s="111"/>
      <c r="MJU2428" s="111"/>
      <c r="MJV2428" s="111"/>
      <c r="MJW2428" s="111"/>
      <c r="MJX2428" s="111"/>
      <c r="MJY2428" s="111"/>
      <c r="MJZ2428" s="111"/>
      <c r="MKA2428" s="111"/>
      <c r="MKB2428" s="111"/>
      <c r="MKC2428" s="111"/>
      <c r="MKD2428" s="111"/>
      <c r="MKE2428" s="111"/>
      <c r="MKF2428" s="111"/>
      <c r="MKG2428" s="111"/>
      <c r="MKH2428" s="111"/>
      <c r="MKI2428" s="111"/>
      <c r="MKJ2428" s="111"/>
      <c r="MKK2428" s="111"/>
      <c r="MKL2428" s="111"/>
      <c r="MKM2428" s="111"/>
      <c r="MKN2428" s="111"/>
      <c r="MKO2428" s="111"/>
      <c r="MKP2428" s="111"/>
      <c r="MKQ2428" s="111"/>
      <c r="MKR2428" s="111"/>
      <c r="MKS2428" s="111"/>
      <c r="MKT2428" s="111"/>
      <c r="MKU2428" s="111"/>
      <c r="MKV2428" s="111"/>
      <c r="MKW2428" s="111"/>
      <c r="MKX2428" s="111"/>
      <c r="MKY2428" s="111"/>
      <c r="MKZ2428" s="111"/>
      <c r="MLA2428" s="111"/>
      <c r="MLB2428" s="111"/>
      <c r="MLC2428" s="111"/>
      <c r="MLD2428" s="111"/>
      <c r="MLE2428" s="111"/>
      <c r="MLF2428" s="111"/>
      <c r="MLG2428" s="111"/>
      <c r="MLH2428" s="111"/>
      <c r="MLI2428" s="111"/>
      <c r="MLJ2428" s="111"/>
      <c r="MLK2428" s="111"/>
      <c r="MLL2428" s="111"/>
      <c r="MLM2428" s="111"/>
      <c r="MLN2428" s="111"/>
      <c r="MLO2428" s="111"/>
      <c r="MLP2428" s="111"/>
      <c r="MLQ2428" s="111"/>
      <c r="MLR2428" s="111"/>
      <c r="MLS2428" s="111"/>
      <c r="MLT2428" s="111"/>
      <c r="MLU2428" s="111"/>
      <c r="MLV2428" s="111"/>
      <c r="MLW2428" s="111"/>
      <c r="MLX2428" s="111"/>
      <c r="MLY2428" s="111"/>
      <c r="MLZ2428" s="111"/>
      <c r="MMA2428" s="111"/>
      <c r="MMB2428" s="111"/>
      <c r="MMC2428" s="111"/>
      <c r="MMD2428" s="111"/>
      <c r="MME2428" s="111"/>
      <c r="MMF2428" s="111"/>
      <c r="MMG2428" s="111"/>
      <c r="MMH2428" s="111"/>
      <c r="MMI2428" s="111"/>
      <c r="MMJ2428" s="111"/>
      <c r="MMK2428" s="111"/>
      <c r="MML2428" s="111"/>
      <c r="MMM2428" s="111"/>
      <c r="MMN2428" s="111"/>
      <c r="MMO2428" s="111"/>
      <c r="MMP2428" s="111"/>
      <c r="MMQ2428" s="111"/>
      <c r="MMR2428" s="111"/>
      <c r="MMS2428" s="111"/>
      <c r="MMT2428" s="111"/>
      <c r="MMU2428" s="111"/>
      <c r="MMV2428" s="111"/>
      <c r="MMW2428" s="111"/>
      <c r="MMX2428" s="111"/>
      <c r="MMY2428" s="111"/>
      <c r="MMZ2428" s="111"/>
      <c r="MNA2428" s="111"/>
      <c r="MNB2428" s="111"/>
      <c r="MNC2428" s="111"/>
      <c r="MND2428" s="111"/>
      <c r="MNE2428" s="111"/>
      <c r="MNF2428" s="111"/>
      <c r="MNG2428" s="111"/>
      <c r="MNH2428" s="111"/>
      <c r="MNI2428" s="111"/>
      <c r="MNJ2428" s="111"/>
      <c r="MNK2428" s="111"/>
      <c r="MNL2428" s="111"/>
      <c r="MNM2428" s="111"/>
      <c r="MNN2428" s="111"/>
      <c r="MNO2428" s="111"/>
      <c r="MNP2428" s="111"/>
      <c r="MNQ2428" s="111"/>
      <c r="MNR2428" s="111"/>
      <c r="MNS2428" s="111"/>
      <c r="MNT2428" s="111"/>
      <c r="MNU2428" s="111"/>
      <c r="MNV2428" s="111"/>
      <c r="MNW2428" s="111"/>
      <c r="MNX2428" s="111"/>
      <c r="MNY2428" s="111"/>
      <c r="MNZ2428" s="111"/>
      <c r="MOA2428" s="111"/>
      <c r="MOB2428" s="111"/>
      <c r="MOC2428" s="111"/>
      <c r="MOD2428" s="111"/>
      <c r="MOE2428" s="111"/>
      <c r="MOF2428" s="111"/>
      <c r="MOG2428" s="111"/>
      <c r="MOH2428" s="111"/>
      <c r="MOI2428" s="111"/>
      <c r="MOJ2428" s="111"/>
      <c r="MOK2428" s="111"/>
      <c r="MOL2428" s="111"/>
      <c r="MOM2428" s="111"/>
      <c r="MON2428" s="111"/>
      <c r="MOO2428" s="111"/>
      <c r="MOP2428" s="111"/>
      <c r="MOQ2428" s="111"/>
      <c r="MOR2428" s="111"/>
      <c r="MOS2428" s="111"/>
      <c r="MOT2428" s="111"/>
      <c r="MOU2428" s="111"/>
      <c r="MOV2428" s="111"/>
      <c r="MOW2428" s="111"/>
      <c r="MOX2428" s="111"/>
      <c r="MOY2428" s="111"/>
      <c r="MOZ2428" s="111"/>
      <c r="MPA2428" s="111"/>
      <c r="MPB2428" s="111"/>
      <c r="MPC2428" s="111"/>
      <c r="MPD2428" s="111"/>
      <c r="MPE2428" s="111"/>
      <c r="MPF2428" s="111"/>
      <c r="MPG2428" s="111"/>
      <c r="MPH2428" s="111"/>
      <c r="MPI2428" s="111"/>
      <c r="MPJ2428" s="111"/>
      <c r="MPK2428" s="111"/>
      <c r="MPL2428" s="111"/>
      <c r="MPM2428" s="111"/>
      <c r="MPN2428" s="111"/>
      <c r="MPO2428" s="111"/>
      <c r="MPP2428" s="111"/>
      <c r="MPQ2428" s="111"/>
      <c r="MPR2428" s="111"/>
      <c r="MPS2428" s="111"/>
      <c r="MPT2428" s="111"/>
      <c r="MPU2428" s="111"/>
      <c r="MPV2428" s="111"/>
      <c r="MPW2428" s="111"/>
      <c r="MPX2428" s="111"/>
      <c r="MPY2428" s="111"/>
      <c r="MPZ2428" s="111"/>
      <c r="MQA2428" s="111"/>
      <c r="MQB2428" s="111"/>
      <c r="MQC2428" s="111"/>
      <c r="MQD2428" s="111"/>
      <c r="MQE2428" s="111"/>
      <c r="MQF2428" s="111"/>
      <c r="MQG2428" s="111"/>
      <c r="MQH2428" s="111"/>
      <c r="MQI2428" s="111"/>
      <c r="MQJ2428" s="111"/>
      <c r="MQK2428" s="111"/>
      <c r="MQL2428" s="111"/>
      <c r="MQM2428" s="111"/>
      <c r="MQN2428" s="111"/>
      <c r="MQO2428" s="111"/>
      <c r="MQP2428" s="111"/>
      <c r="MQQ2428" s="111"/>
      <c r="MQR2428" s="111"/>
      <c r="MQS2428" s="111"/>
      <c r="MQT2428" s="111"/>
      <c r="MQU2428" s="111"/>
      <c r="MQV2428" s="111"/>
      <c r="MQW2428" s="111"/>
      <c r="MQX2428" s="111"/>
      <c r="MQY2428" s="111"/>
      <c r="MQZ2428" s="111"/>
      <c r="MRA2428" s="111"/>
      <c r="MRB2428" s="111"/>
      <c r="MRC2428" s="111"/>
      <c r="MRD2428" s="111"/>
      <c r="MRE2428" s="111"/>
      <c r="MRF2428" s="111"/>
      <c r="MRG2428" s="111"/>
      <c r="MRH2428" s="111"/>
      <c r="MRI2428" s="111"/>
      <c r="MRJ2428" s="111"/>
      <c r="MRK2428" s="111"/>
      <c r="MRL2428" s="111"/>
      <c r="MRM2428" s="111"/>
      <c r="MRN2428" s="111"/>
      <c r="MRO2428" s="111"/>
      <c r="MRP2428" s="111"/>
      <c r="MRQ2428" s="111"/>
      <c r="MRR2428" s="111"/>
      <c r="MRS2428" s="111"/>
      <c r="MRT2428" s="111"/>
      <c r="MRU2428" s="111"/>
      <c r="MRV2428" s="111"/>
      <c r="MRW2428" s="111"/>
      <c r="MRX2428" s="111"/>
      <c r="MRY2428" s="111"/>
      <c r="MRZ2428" s="111"/>
      <c r="MSA2428" s="111"/>
      <c r="MSB2428" s="111"/>
      <c r="MSC2428" s="111"/>
      <c r="MSD2428" s="111"/>
      <c r="MSE2428" s="111"/>
      <c r="MSF2428" s="111"/>
      <c r="MSG2428" s="111"/>
      <c r="MSH2428" s="111"/>
      <c r="MSI2428" s="111"/>
      <c r="MSJ2428" s="111"/>
      <c r="MSK2428" s="111"/>
      <c r="MSL2428" s="111"/>
      <c r="MSM2428" s="111"/>
      <c r="MSN2428" s="111"/>
      <c r="MSO2428" s="111"/>
      <c r="MSP2428" s="111"/>
      <c r="MSQ2428" s="111"/>
      <c r="MSR2428" s="111"/>
      <c r="MSS2428" s="111"/>
      <c r="MST2428" s="111"/>
      <c r="MSU2428" s="111"/>
      <c r="MSV2428" s="111"/>
      <c r="MSW2428" s="111"/>
      <c r="MSX2428" s="111"/>
      <c r="MSY2428" s="111"/>
      <c r="MSZ2428" s="111"/>
      <c r="MTA2428" s="111"/>
      <c r="MTB2428" s="111"/>
      <c r="MTC2428" s="111"/>
      <c r="MTD2428" s="111"/>
      <c r="MTE2428" s="111"/>
      <c r="MTF2428" s="111"/>
      <c r="MTG2428" s="111"/>
      <c r="MTH2428" s="111"/>
      <c r="MTI2428" s="111"/>
      <c r="MTJ2428" s="111"/>
      <c r="MTK2428" s="111"/>
      <c r="MTL2428" s="111"/>
      <c r="MTM2428" s="111"/>
      <c r="MTN2428" s="111"/>
      <c r="MTO2428" s="111"/>
      <c r="MTP2428" s="111"/>
      <c r="MTQ2428" s="111"/>
      <c r="MTR2428" s="111"/>
      <c r="MTS2428" s="111"/>
      <c r="MTT2428" s="111"/>
      <c r="MTU2428" s="111"/>
      <c r="MTV2428" s="111"/>
      <c r="MTW2428" s="111"/>
      <c r="MTX2428" s="111"/>
      <c r="MTY2428" s="111"/>
      <c r="MTZ2428" s="111"/>
      <c r="MUA2428" s="111"/>
      <c r="MUB2428" s="111"/>
      <c r="MUC2428" s="111"/>
      <c r="MUD2428" s="111"/>
      <c r="MUE2428" s="111"/>
      <c r="MUF2428" s="111"/>
      <c r="MUG2428" s="111"/>
      <c r="MUH2428" s="111"/>
      <c r="MUI2428" s="111"/>
      <c r="MUJ2428" s="111"/>
      <c r="MUK2428" s="111"/>
      <c r="MUL2428" s="111"/>
      <c r="MUM2428" s="111"/>
      <c r="MUN2428" s="111"/>
      <c r="MUO2428" s="111"/>
      <c r="MUP2428" s="111"/>
      <c r="MUQ2428" s="111"/>
      <c r="MUR2428" s="111"/>
      <c r="MUS2428" s="111"/>
      <c r="MUT2428" s="111"/>
      <c r="MUU2428" s="111"/>
      <c r="MUV2428" s="111"/>
      <c r="MUW2428" s="111"/>
      <c r="MUX2428" s="111"/>
      <c r="MUY2428" s="111"/>
      <c r="MUZ2428" s="111"/>
      <c r="MVA2428" s="111"/>
      <c r="MVB2428" s="111"/>
      <c r="MVC2428" s="111"/>
      <c r="MVD2428" s="111"/>
      <c r="MVE2428" s="111"/>
      <c r="MVF2428" s="111"/>
      <c r="MVG2428" s="111"/>
      <c r="MVH2428" s="111"/>
      <c r="MVI2428" s="111"/>
      <c r="MVJ2428" s="111"/>
      <c r="MVK2428" s="111"/>
      <c r="MVL2428" s="111"/>
      <c r="MVM2428" s="111"/>
      <c r="MVN2428" s="111"/>
      <c r="MVO2428" s="111"/>
      <c r="MVP2428" s="111"/>
      <c r="MVQ2428" s="111"/>
      <c r="MVR2428" s="111"/>
      <c r="MVS2428" s="111"/>
      <c r="MVT2428" s="111"/>
      <c r="MVU2428" s="111"/>
      <c r="MVV2428" s="111"/>
      <c r="MVW2428" s="111"/>
      <c r="MVX2428" s="111"/>
      <c r="MVY2428" s="111"/>
      <c r="MVZ2428" s="111"/>
      <c r="MWA2428" s="111"/>
      <c r="MWB2428" s="111"/>
      <c r="MWC2428" s="111"/>
      <c r="MWD2428" s="111"/>
      <c r="MWE2428" s="111"/>
      <c r="MWF2428" s="111"/>
      <c r="MWG2428" s="111"/>
      <c r="MWH2428" s="111"/>
      <c r="MWI2428" s="111"/>
      <c r="MWJ2428" s="111"/>
      <c r="MWK2428" s="111"/>
      <c r="MWL2428" s="111"/>
      <c r="MWM2428" s="111"/>
      <c r="MWN2428" s="111"/>
      <c r="MWO2428" s="111"/>
      <c r="MWP2428" s="111"/>
      <c r="MWQ2428" s="111"/>
      <c r="MWR2428" s="111"/>
      <c r="MWS2428" s="111"/>
      <c r="MWT2428" s="111"/>
      <c r="MWU2428" s="111"/>
      <c r="MWV2428" s="111"/>
      <c r="MWW2428" s="111"/>
      <c r="MWX2428" s="111"/>
      <c r="MWY2428" s="111"/>
      <c r="MWZ2428" s="111"/>
      <c r="MXA2428" s="111"/>
      <c r="MXB2428" s="111"/>
      <c r="MXC2428" s="111"/>
      <c r="MXD2428" s="111"/>
      <c r="MXE2428" s="111"/>
      <c r="MXF2428" s="111"/>
      <c r="MXG2428" s="111"/>
      <c r="MXH2428" s="111"/>
      <c r="MXI2428" s="111"/>
      <c r="MXJ2428" s="111"/>
      <c r="MXK2428" s="111"/>
      <c r="MXL2428" s="111"/>
      <c r="MXM2428" s="111"/>
      <c r="MXN2428" s="111"/>
      <c r="MXO2428" s="111"/>
      <c r="MXP2428" s="111"/>
      <c r="MXQ2428" s="111"/>
      <c r="MXR2428" s="111"/>
      <c r="MXS2428" s="111"/>
      <c r="MXT2428" s="111"/>
      <c r="MXU2428" s="111"/>
      <c r="MXV2428" s="111"/>
      <c r="MXW2428" s="111"/>
      <c r="MXX2428" s="111"/>
      <c r="MXY2428" s="111"/>
      <c r="MXZ2428" s="111"/>
      <c r="MYA2428" s="111"/>
      <c r="MYB2428" s="111"/>
      <c r="MYC2428" s="111"/>
      <c r="MYD2428" s="111"/>
      <c r="MYE2428" s="111"/>
      <c r="MYF2428" s="111"/>
      <c r="MYG2428" s="111"/>
      <c r="MYH2428" s="111"/>
      <c r="MYI2428" s="111"/>
      <c r="MYJ2428" s="111"/>
      <c r="MYK2428" s="111"/>
      <c r="MYL2428" s="111"/>
      <c r="MYM2428" s="111"/>
      <c r="MYN2428" s="111"/>
      <c r="MYO2428" s="111"/>
      <c r="MYP2428" s="111"/>
      <c r="MYQ2428" s="111"/>
      <c r="MYR2428" s="111"/>
      <c r="MYS2428" s="111"/>
      <c r="MYT2428" s="111"/>
      <c r="MYU2428" s="111"/>
      <c r="MYV2428" s="111"/>
      <c r="MYW2428" s="111"/>
      <c r="MYX2428" s="111"/>
      <c r="MYY2428" s="111"/>
      <c r="MYZ2428" s="111"/>
      <c r="MZA2428" s="111"/>
      <c r="MZB2428" s="111"/>
      <c r="MZC2428" s="111"/>
      <c r="MZD2428" s="111"/>
      <c r="MZE2428" s="111"/>
      <c r="MZF2428" s="111"/>
      <c r="MZG2428" s="111"/>
      <c r="MZH2428" s="111"/>
      <c r="MZI2428" s="111"/>
      <c r="MZJ2428" s="111"/>
      <c r="MZK2428" s="111"/>
      <c r="MZL2428" s="111"/>
      <c r="MZM2428" s="111"/>
      <c r="MZN2428" s="111"/>
      <c r="MZO2428" s="111"/>
      <c r="MZP2428" s="111"/>
      <c r="MZQ2428" s="111"/>
      <c r="MZR2428" s="111"/>
      <c r="MZS2428" s="111"/>
      <c r="MZT2428" s="111"/>
      <c r="MZU2428" s="111"/>
      <c r="MZV2428" s="111"/>
      <c r="MZW2428" s="111"/>
      <c r="MZX2428" s="111"/>
      <c r="MZY2428" s="111"/>
      <c r="MZZ2428" s="111"/>
      <c r="NAA2428" s="111"/>
      <c r="NAB2428" s="111"/>
      <c r="NAC2428" s="111"/>
      <c r="NAD2428" s="111"/>
      <c r="NAE2428" s="111"/>
      <c r="NAF2428" s="111"/>
      <c r="NAG2428" s="111"/>
      <c r="NAH2428" s="111"/>
      <c r="NAI2428" s="111"/>
      <c r="NAJ2428" s="111"/>
      <c r="NAK2428" s="111"/>
      <c r="NAL2428" s="111"/>
      <c r="NAM2428" s="111"/>
      <c r="NAN2428" s="111"/>
      <c r="NAO2428" s="111"/>
      <c r="NAP2428" s="111"/>
      <c r="NAQ2428" s="111"/>
      <c r="NAR2428" s="111"/>
      <c r="NAS2428" s="111"/>
      <c r="NAT2428" s="111"/>
      <c r="NAU2428" s="111"/>
      <c r="NAV2428" s="111"/>
      <c r="NAW2428" s="111"/>
      <c r="NAX2428" s="111"/>
      <c r="NAY2428" s="111"/>
      <c r="NAZ2428" s="111"/>
      <c r="NBA2428" s="111"/>
      <c r="NBB2428" s="111"/>
      <c r="NBC2428" s="111"/>
      <c r="NBD2428" s="111"/>
      <c r="NBE2428" s="111"/>
      <c r="NBF2428" s="111"/>
      <c r="NBG2428" s="111"/>
      <c r="NBH2428" s="111"/>
      <c r="NBI2428" s="111"/>
      <c r="NBJ2428" s="111"/>
      <c r="NBK2428" s="111"/>
      <c r="NBL2428" s="111"/>
      <c r="NBM2428" s="111"/>
      <c r="NBN2428" s="111"/>
      <c r="NBO2428" s="111"/>
      <c r="NBP2428" s="111"/>
      <c r="NBQ2428" s="111"/>
      <c r="NBR2428" s="111"/>
      <c r="NBS2428" s="111"/>
      <c r="NBT2428" s="111"/>
      <c r="NBU2428" s="111"/>
      <c r="NBV2428" s="111"/>
      <c r="NBW2428" s="111"/>
      <c r="NBX2428" s="111"/>
      <c r="NBY2428" s="111"/>
      <c r="NBZ2428" s="111"/>
      <c r="NCA2428" s="111"/>
      <c r="NCB2428" s="111"/>
      <c r="NCC2428" s="111"/>
      <c r="NCD2428" s="111"/>
      <c r="NCE2428" s="111"/>
      <c r="NCF2428" s="111"/>
      <c r="NCG2428" s="111"/>
      <c r="NCH2428" s="111"/>
      <c r="NCI2428" s="111"/>
      <c r="NCJ2428" s="111"/>
      <c r="NCK2428" s="111"/>
      <c r="NCL2428" s="111"/>
      <c r="NCM2428" s="111"/>
      <c r="NCN2428" s="111"/>
      <c r="NCO2428" s="111"/>
      <c r="NCP2428" s="111"/>
      <c r="NCQ2428" s="111"/>
      <c r="NCR2428" s="111"/>
      <c r="NCS2428" s="111"/>
      <c r="NCT2428" s="111"/>
      <c r="NCU2428" s="111"/>
      <c r="NCV2428" s="111"/>
      <c r="NCW2428" s="111"/>
      <c r="NCX2428" s="111"/>
      <c r="NCY2428" s="111"/>
      <c r="NCZ2428" s="111"/>
      <c r="NDA2428" s="111"/>
      <c r="NDB2428" s="111"/>
      <c r="NDC2428" s="111"/>
      <c r="NDD2428" s="111"/>
      <c r="NDE2428" s="111"/>
      <c r="NDF2428" s="111"/>
      <c r="NDG2428" s="111"/>
      <c r="NDH2428" s="111"/>
      <c r="NDI2428" s="111"/>
      <c r="NDJ2428" s="111"/>
      <c r="NDK2428" s="111"/>
      <c r="NDL2428" s="111"/>
      <c r="NDM2428" s="111"/>
      <c r="NDN2428" s="111"/>
      <c r="NDO2428" s="111"/>
      <c r="NDP2428" s="111"/>
      <c r="NDQ2428" s="111"/>
      <c r="NDR2428" s="111"/>
      <c r="NDS2428" s="111"/>
      <c r="NDT2428" s="111"/>
      <c r="NDU2428" s="111"/>
      <c r="NDV2428" s="111"/>
      <c r="NDW2428" s="111"/>
      <c r="NDX2428" s="111"/>
      <c r="NDY2428" s="111"/>
      <c r="NDZ2428" s="111"/>
      <c r="NEA2428" s="111"/>
      <c r="NEB2428" s="111"/>
      <c r="NEC2428" s="111"/>
      <c r="NED2428" s="111"/>
      <c r="NEE2428" s="111"/>
      <c r="NEF2428" s="111"/>
      <c r="NEG2428" s="111"/>
      <c r="NEH2428" s="111"/>
      <c r="NEI2428" s="111"/>
      <c r="NEJ2428" s="111"/>
      <c r="NEK2428" s="111"/>
      <c r="NEL2428" s="111"/>
      <c r="NEM2428" s="111"/>
      <c r="NEN2428" s="111"/>
      <c r="NEO2428" s="111"/>
      <c r="NEP2428" s="111"/>
      <c r="NEQ2428" s="111"/>
      <c r="NER2428" s="111"/>
      <c r="NES2428" s="111"/>
      <c r="NET2428" s="111"/>
      <c r="NEU2428" s="111"/>
      <c r="NEV2428" s="111"/>
      <c r="NEW2428" s="111"/>
      <c r="NEX2428" s="111"/>
      <c r="NEY2428" s="111"/>
      <c r="NEZ2428" s="111"/>
      <c r="NFA2428" s="111"/>
      <c r="NFB2428" s="111"/>
      <c r="NFC2428" s="111"/>
      <c r="NFD2428" s="111"/>
      <c r="NFE2428" s="111"/>
      <c r="NFF2428" s="111"/>
      <c r="NFG2428" s="111"/>
      <c r="NFH2428" s="111"/>
      <c r="NFI2428" s="111"/>
      <c r="NFJ2428" s="111"/>
      <c r="NFK2428" s="111"/>
      <c r="NFL2428" s="111"/>
      <c r="NFM2428" s="111"/>
      <c r="NFN2428" s="111"/>
      <c r="NFO2428" s="111"/>
      <c r="NFP2428" s="111"/>
      <c r="NFQ2428" s="111"/>
      <c r="NFR2428" s="111"/>
      <c r="NFS2428" s="111"/>
      <c r="NFT2428" s="111"/>
      <c r="NFU2428" s="111"/>
      <c r="NFV2428" s="111"/>
      <c r="NFW2428" s="111"/>
      <c r="NFX2428" s="111"/>
      <c r="NFY2428" s="111"/>
      <c r="NFZ2428" s="111"/>
      <c r="NGA2428" s="111"/>
      <c r="NGB2428" s="111"/>
      <c r="NGC2428" s="111"/>
      <c r="NGD2428" s="111"/>
      <c r="NGE2428" s="111"/>
      <c r="NGF2428" s="111"/>
      <c r="NGG2428" s="111"/>
      <c r="NGH2428" s="111"/>
      <c r="NGI2428" s="111"/>
      <c r="NGJ2428" s="111"/>
      <c r="NGK2428" s="111"/>
      <c r="NGL2428" s="111"/>
      <c r="NGM2428" s="111"/>
      <c r="NGN2428" s="111"/>
      <c r="NGO2428" s="111"/>
      <c r="NGP2428" s="111"/>
      <c r="NGQ2428" s="111"/>
      <c r="NGR2428" s="111"/>
      <c r="NGS2428" s="111"/>
      <c r="NGT2428" s="111"/>
      <c r="NGU2428" s="111"/>
      <c r="NGV2428" s="111"/>
      <c r="NGW2428" s="111"/>
      <c r="NGX2428" s="111"/>
      <c r="NGY2428" s="111"/>
      <c r="NGZ2428" s="111"/>
      <c r="NHA2428" s="111"/>
      <c r="NHB2428" s="111"/>
      <c r="NHC2428" s="111"/>
      <c r="NHD2428" s="111"/>
      <c r="NHE2428" s="111"/>
      <c r="NHF2428" s="111"/>
      <c r="NHG2428" s="111"/>
      <c r="NHH2428" s="111"/>
      <c r="NHI2428" s="111"/>
      <c r="NHJ2428" s="111"/>
      <c r="NHK2428" s="111"/>
      <c r="NHL2428" s="111"/>
      <c r="NHM2428" s="111"/>
      <c r="NHN2428" s="111"/>
      <c r="NHO2428" s="111"/>
      <c r="NHP2428" s="111"/>
      <c r="NHQ2428" s="111"/>
      <c r="NHR2428" s="111"/>
      <c r="NHS2428" s="111"/>
      <c r="NHT2428" s="111"/>
      <c r="NHU2428" s="111"/>
      <c r="NHV2428" s="111"/>
      <c r="NHW2428" s="111"/>
      <c r="NHX2428" s="111"/>
      <c r="NHY2428" s="111"/>
      <c r="NHZ2428" s="111"/>
      <c r="NIA2428" s="111"/>
      <c r="NIB2428" s="111"/>
      <c r="NIC2428" s="111"/>
      <c r="NID2428" s="111"/>
      <c r="NIE2428" s="111"/>
      <c r="NIF2428" s="111"/>
      <c r="NIG2428" s="111"/>
      <c r="NIH2428" s="111"/>
      <c r="NII2428" s="111"/>
      <c r="NIJ2428" s="111"/>
      <c r="NIK2428" s="111"/>
      <c r="NIL2428" s="111"/>
      <c r="NIM2428" s="111"/>
      <c r="NIN2428" s="111"/>
      <c r="NIO2428" s="111"/>
      <c r="NIP2428" s="111"/>
      <c r="NIQ2428" s="111"/>
      <c r="NIR2428" s="111"/>
      <c r="NIS2428" s="111"/>
      <c r="NIT2428" s="111"/>
      <c r="NIU2428" s="111"/>
      <c r="NIV2428" s="111"/>
      <c r="NIW2428" s="111"/>
      <c r="NIX2428" s="111"/>
      <c r="NIY2428" s="111"/>
      <c r="NIZ2428" s="111"/>
      <c r="NJA2428" s="111"/>
      <c r="NJB2428" s="111"/>
      <c r="NJC2428" s="111"/>
      <c r="NJD2428" s="111"/>
      <c r="NJE2428" s="111"/>
      <c r="NJF2428" s="111"/>
      <c r="NJG2428" s="111"/>
      <c r="NJH2428" s="111"/>
      <c r="NJI2428" s="111"/>
      <c r="NJJ2428" s="111"/>
      <c r="NJK2428" s="111"/>
      <c r="NJL2428" s="111"/>
      <c r="NJM2428" s="111"/>
      <c r="NJN2428" s="111"/>
      <c r="NJO2428" s="111"/>
      <c r="NJP2428" s="111"/>
      <c r="NJQ2428" s="111"/>
      <c r="NJR2428" s="111"/>
      <c r="NJS2428" s="111"/>
      <c r="NJT2428" s="111"/>
      <c r="NJU2428" s="111"/>
      <c r="NJV2428" s="111"/>
      <c r="NJW2428" s="111"/>
      <c r="NJX2428" s="111"/>
      <c r="NJY2428" s="111"/>
      <c r="NJZ2428" s="111"/>
      <c r="NKA2428" s="111"/>
      <c r="NKB2428" s="111"/>
      <c r="NKC2428" s="111"/>
      <c r="NKD2428" s="111"/>
      <c r="NKE2428" s="111"/>
      <c r="NKF2428" s="111"/>
      <c r="NKG2428" s="111"/>
      <c r="NKH2428" s="111"/>
      <c r="NKI2428" s="111"/>
      <c r="NKJ2428" s="111"/>
      <c r="NKK2428" s="111"/>
      <c r="NKL2428" s="111"/>
      <c r="NKM2428" s="111"/>
      <c r="NKN2428" s="111"/>
      <c r="NKO2428" s="111"/>
      <c r="NKP2428" s="111"/>
      <c r="NKQ2428" s="111"/>
      <c r="NKR2428" s="111"/>
      <c r="NKS2428" s="111"/>
      <c r="NKT2428" s="111"/>
      <c r="NKU2428" s="111"/>
      <c r="NKV2428" s="111"/>
      <c r="NKW2428" s="111"/>
      <c r="NKX2428" s="111"/>
      <c r="NKY2428" s="111"/>
      <c r="NKZ2428" s="111"/>
      <c r="NLA2428" s="111"/>
      <c r="NLB2428" s="111"/>
      <c r="NLC2428" s="111"/>
      <c r="NLD2428" s="111"/>
      <c r="NLE2428" s="111"/>
      <c r="NLF2428" s="111"/>
      <c r="NLG2428" s="111"/>
      <c r="NLH2428" s="111"/>
      <c r="NLI2428" s="111"/>
      <c r="NLJ2428" s="111"/>
      <c r="NLK2428" s="111"/>
      <c r="NLL2428" s="111"/>
      <c r="NLM2428" s="111"/>
      <c r="NLN2428" s="111"/>
      <c r="NLO2428" s="111"/>
      <c r="NLP2428" s="111"/>
      <c r="NLQ2428" s="111"/>
      <c r="NLR2428" s="111"/>
      <c r="NLS2428" s="111"/>
      <c r="NLT2428" s="111"/>
      <c r="NLU2428" s="111"/>
      <c r="NLV2428" s="111"/>
      <c r="NLW2428" s="111"/>
      <c r="NLX2428" s="111"/>
      <c r="NLY2428" s="111"/>
      <c r="NLZ2428" s="111"/>
      <c r="NMA2428" s="111"/>
      <c r="NMB2428" s="111"/>
      <c r="NMC2428" s="111"/>
      <c r="NMD2428" s="111"/>
      <c r="NME2428" s="111"/>
      <c r="NMF2428" s="111"/>
      <c r="NMG2428" s="111"/>
      <c r="NMH2428" s="111"/>
      <c r="NMI2428" s="111"/>
      <c r="NMJ2428" s="111"/>
      <c r="NMK2428" s="111"/>
      <c r="NML2428" s="111"/>
      <c r="NMM2428" s="111"/>
      <c r="NMN2428" s="111"/>
      <c r="NMO2428" s="111"/>
      <c r="NMP2428" s="111"/>
      <c r="NMQ2428" s="111"/>
      <c r="NMR2428" s="111"/>
      <c r="NMS2428" s="111"/>
      <c r="NMT2428" s="111"/>
      <c r="NMU2428" s="111"/>
      <c r="NMV2428" s="111"/>
      <c r="NMW2428" s="111"/>
      <c r="NMX2428" s="111"/>
      <c r="NMY2428" s="111"/>
      <c r="NMZ2428" s="111"/>
      <c r="NNA2428" s="111"/>
      <c r="NNB2428" s="111"/>
      <c r="NNC2428" s="111"/>
      <c r="NND2428" s="111"/>
      <c r="NNE2428" s="111"/>
      <c r="NNF2428" s="111"/>
      <c r="NNG2428" s="111"/>
      <c r="NNH2428" s="111"/>
      <c r="NNI2428" s="111"/>
      <c r="NNJ2428" s="111"/>
      <c r="NNK2428" s="111"/>
      <c r="NNL2428" s="111"/>
      <c r="NNM2428" s="111"/>
      <c r="NNN2428" s="111"/>
      <c r="NNO2428" s="111"/>
      <c r="NNP2428" s="111"/>
      <c r="NNQ2428" s="111"/>
      <c r="NNR2428" s="111"/>
      <c r="NNS2428" s="111"/>
      <c r="NNT2428" s="111"/>
      <c r="NNU2428" s="111"/>
      <c r="NNV2428" s="111"/>
      <c r="NNW2428" s="111"/>
      <c r="NNX2428" s="111"/>
      <c r="NNY2428" s="111"/>
      <c r="NNZ2428" s="111"/>
      <c r="NOA2428" s="111"/>
      <c r="NOB2428" s="111"/>
      <c r="NOC2428" s="111"/>
      <c r="NOD2428" s="111"/>
      <c r="NOE2428" s="111"/>
      <c r="NOF2428" s="111"/>
      <c r="NOG2428" s="111"/>
      <c r="NOH2428" s="111"/>
      <c r="NOI2428" s="111"/>
      <c r="NOJ2428" s="111"/>
      <c r="NOK2428" s="111"/>
      <c r="NOL2428" s="111"/>
      <c r="NOM2428" s="111"/>
      <c r="NON2428" s="111"/>
      <c r="NOO2428" s="111"/>
      <c r="NOP2428" s="111"/>
      <c r="NOQ2428" s="111"/>
      <c r="NOR2428" s="111"/>
      <c r="NOS2428" s="111"/>
      <c r="NOT2428" s="111"/>
      <c r="NOU2428" s="111"/>
      <c r="NOV2428" s="111"/>
      <c r="NOW2428" s="111"/>
      <c r="NOX2428" s="111"/>
      <c r="NOY2428" s="111"/>
      <c r="NOZ2428" s="111"/>
      <c r="NPA2428" s="111"/>
      <c r="NPB2428" s="111"/>
      <c r="NPC2428" s="111"/>
      <c r="NPD2428" s="111"/>
      <c r="NPE2428" s="111"/>
      <c r="NPF2428" s="111"/>
      <c r="NPG2428" s="111"/>
      <c r="NPH2428" s="111"/>
      <c r="NPI2428" s="111"/>
      <c r="NPJ2428" s="111"/>
      <c r="NPK2428" s="111"/>
      <c r="NPL2428" s="111"/>
      <c r="NPM2428" s="111"/>
      <c r="NPN2428" s="111"/>
      <c r="NPO2428" s="111"/>
      <c r="NPP2428" s="111"/>
      <c r="NPQ2428" s="111"/>
      <c r="NPR2428" s="111"/>
      <c r="NPS2428" s="111"/>
      <c r="NPT2428" s="111"/>
      <c r="NPU2428" s="111"/>
      <c r="NPV2428" s="111"/>
      <c r="NPW2428" s="111"/>
      <c r="NPX2428" s="111"/>
      <c r="NPY2428" s="111"/>
      <c r="NPZ2428" s="111"/>
      <c r="NQA2428" s="111"/>
      <c r="NQB2428" s="111"/>
      <c r="NQC2428" s="111"/>
      <c r="NQD2428" s="111"/>
      <c r="NQE2428" s="111"/>
      <c r="NQF2428" s="111"/>
      <c r="NQG2428" s="111"/>
      <c r="NQH2428" s="111"/>
      <c r="NQI2428" s="111"/>
      <c r="NQJ2428" s="111"/>
      <c r="NQK2428" s="111"/>
      <c r="NQL2428" s="111"/>
      <c r="NQM2428" s="111"/>
      <c r="NQN2428" s="111"/>
      <c r="NQO2428" s="111"/>
      <c r="NQP2428" s="111"/>
      <c r="NQQ2428" s="111"/>
      <c r="NQR2428" s="111"/>
      <c r="NQS2428" s="111"/>
      <c r="NQT2428" s="111"/>
      <c r="NQU2428" s="111"/>
      <c r="NQV2428" s="111"/>
      <c r="NQW2428" s="111"/>
      <c r="NQX2428" s="111"/>
      <c r="NQY2428" s="111"/>
      <c r="NQZ2428" s="111"/>
      <c r="NRA2428" s="111"/>
      <c r="NRB2428" s="111"/>
      <c r="NRC2428" s="111"/>
      <c r="NRD2428" s="111"/>
      <c r="NRE2428" s="111"/>
      <c r="NRF2428" s="111"/>
      <c r="NRG2428" s="111"/>
      <c r="NRH2428" s="111"/>
      <c r="NRI2428" s="111"/>
      <c r="NRJ2428" s="111"/>
      <c r="NRK2428" s="111"/>
      <c r="NRL2428" s="111"/>
      <c r="NRM2428" s="111"/>
      <c r="NRN2428" s="111"/>
      <c r="NRO2428" s="111"/>
      <c r="NRP2428" s="111"/>
      <c r="NRQ2428" s="111"/>
      <c r="NRR2428" s="111"/>
      <c r="NRS2428" s="111"/>
      <c r="NRT2428" s="111"/>
      <c r="NRU2428" s="111"/>
      <c r="NRV2428" s="111"/>
      <c r="NRW2428" s="111"/>
      <c r="NRX2428" s="111"/>
      <c r="NRY2428" s="111"/>
      <c r="NRZ2428" s="111"/>
      <c r="NSA2428" s="111"/>
      <c r="NSB2428" s="111"/>
      <c r="NSC2428" s="111"/>
      <c r="NSD2428" s="111"/>
      <c r="NSE2428" s="111"/>
      <c r="NSF2428" s="111"/>
      <c r="NSG2428" s="111"/>
      <c r="NSH2428" s="111"/>
      <c r="NSI2428" s="111"/>
      <c r="NSJ2428" s="111"/>
      <c r="NSK2428" s="111"/>
      <c r="NSL2428" s="111"/>
      <c r="NSM2428" s="111"/>
      <c r="NSN2428" s="111"/>
      <c r="NSO2428" s="111"/>
      <c r="NSP2428" s="111"/>
      <c r="NSQ2428" s="111"/>
      <c r="NSR2428" s="111"/>
      <c r="NSS2428" s="111"/>
      <c r="NST2428" s="111"/>
      <c r="NSU2428" s="111"/>
      <c r="NSV2428" s="111"/>
      <c r="NSW2428" s="111"/>
      <c r="NSX2428" s="111"/>
      <c r="NSY2428" s="111"/>
      <c r="NSZ2428" s="111"/>
      <c r="NTA2428" s="111"/>
      <c r="NTB2428" s="111"/>
      <c r="NTC2428" s="111"/>
      <c r="NTD2428" s="111"/>
      <c r="NTE2428" s="111"/>
      <c r="NTF2428" s="111"/>
      <c r="NTG2428" s="111"/>
      <c r="NTH2428" s="111"/>
      <c r="NTI2428" s="111"/>
      <c r="NTJ2428" s="111"/>
      <c r="NTK2428" s="111"/>
      <c r="NTL2428" s="111"/>
      <c r="NTM2428" s="111"/>
      <c r="NTN2428" s="111"/>
      <c r="NTO2428" s="111"/>
      <c r="NTP2428" s="111"/>
      <c r="NTQ2428" s="111"/>
      <c r="NTR2428" s="111"/>
      <c r="NTS2428" s="111"/>
      <c r="NTT2428" s="111"/>
      <c r="NTU2428" s="111"/>
      <c r="NTV2428" s="111"/>
      <c r="NTW2428" s="111"/>
      <c r="NTX2428" s="111"/>
      <c r="NTY2428" s="111"/>
      <c r="NTZ2428" s="111"/>
      <c r="NUA2428" s="111"/>
      <c r="NUB2428" s="111"/>
      <c r="NUC2428" s="111"/>
      <c r="NUD2428" s="111"/>
      <c r="NUE2428" s="111"/>
      <c r="NUF2428" s="111"/>
      <c r="NUG2428" s="111"/>
      <c r="NUH2428" s="111"/>
      <c r="NUI2428" s="111"/>
      <c r="NUJ2428" s="111"/>
      <c r="NUK2428" s="111"/>
      <c r="NUL2428" s="111"/>
      <c r="NUM2428" s="111"/>
      <c r="NUN2428" s="111"/>
      <c r="NUO2428" s="111"/>
      <c r="NUP2428" s="111"/>
      <c r="NUQ2428" s="111"/>
      <c r="NUR2428" s="111"/>
      <c r="NUS2428" s="111"/>
      <c r="NUT2428" s="111"/>
      <c r="NUU2428" s="111"/>
      <c r="NUV2428" s="111"/>
      <c r="NUW2428" s="111"/>
      <c r="NUX2428" s="111"/>
      <c r="NUY2428" s="111"/>
      <c r="NUZ2428" s="111"/>
      <c r="NVA2428" s="111"/>
      <c r="NVB2428" s="111"/>
      <c r="NVC2428" s="111"/>
      <c r="NVD2428" s="111"/>
      <c r="NVE2428" s="111"/>
      <c r="NVF2428" s="111"/>
      <c r="NVG2428" s="111"/>
      <c r="NVH2428" s="111"/>
      <c r="NVI2428" s="111"/>
      <c r="NVJ2428" s="111"/>
      <c r="NVK2428" s="111"/>
      <c r="NVL2428" s="111"/>
      <c r="NVM2428" s="111"/>
      <c r="NVN2428" s="111"/>
      <c r="NVO2428" s="111"/>
      <c r="NVP2428" s="111"/>
      <c r="NVQ2428" s="111"/>
      <c r="NVR2428" s="111"/>
      <c r="NVS2428" s="111"/>
      <c r="NVT2428" s="111"/>
      <c r="NVU2428" s="111"/>
      <c r="NVV2428" s="111"/>
      <c r="NVW2428" s="111"/>
      <c r="NVX2428" s="111"/>
      <c r="NVY2428" s="111"/>
      <c r="NVZ2428" s="111"/>
      <c r="NWA2428" s="111"/>
      <c r="NWB2428" s="111"/>
      <c r="NWC2428" s="111"/>
      <c r="NWD2428" s="111"/>
      <c r="NWE2428" s="111"/>
      <c r="NWF2428" s="111"/>
      <c r="NWG2428" s="111"/>
      <c r="NWH2428" s="111"/>
      <c r="NWI2428" s="111"/>
      <c r="NWJ2428" s="111"/>
      <c r="NWK2428" s="111"/>
      <c r="NWL2428" s="111"/>
      <c r="NWM2428" s="111"/>
      <c r="NWN2428" s="111"/>
      <c r="NWO2428" s="111"/>
      <c r="NWP2428" s="111"/>
      <c r="NWQ2428" s="111"/>
      <c r="NWR2428" s="111"/>
      <c r="NWS2428" s="111"/>
      <c r="NWT2428" s="111"/>
      <c r="NWU2428" s="111"/>
      <c r="NWV2428" s="111"/>
      <c r="NWW2428" s="111"/>
      <c r="NWX2428" s="111"/>
      <c r="NWY2428" s="111"/>
      <c r="NWZ2428" s="111"/>
      <c r="NXA2428" s="111"/>
      <c r="NXB2428" s="111"/>
      <c r="NXC2428" s="111"/>
      <c r="NXD2428" s="111"/>
      <c r="NXE2428" s="111"/>
      <c r="NXF2428" s="111"/>
      <c r="NXG2428" s="111"/>
      <c r="NXH2428" s="111"/>
      <c r="NXI2428" s="111"/>
      <c r="NXJ2428" s="111"/>
      <c r="NXK2428" s="111"/>
      <c r="NXL2428" s="111"/>
      <c r="NXM2428" s="111"/>
      <c r="NXN2428" s="111"/>
      <c r="NXO2428" s="111"/>
      <c r="NXP2428" s="111"/>
      <c r="NXQ2428" s="111"/>
      <c r="NXR2428" s="111"/>
      <c r="NXS2428" s="111"/>
      <c r="NXT2428" s="111"/>
      <c r="NXU2428" s="111"/>
      <c r="NXV2428" s="111"/>
      <c r="NXW2428" s="111"/>
      <c r="NXX2428" s="111"/>
      <c r="NXY2428" s="111"/>
      <c r="NXZ2428" s="111"/>
      <c r="NYA2428" s="111"/>
      <c r="NYB2428" s="111"/>
      <c r="NYC2428" s="111"/>
      <c r="NYD2428" s="111"/>
      <c r="NYE2428" s="111"/>
      <c r="NYF2428" s="111"/>
      <c r="NYG2428" s="111"/>
      <c r="NYH2428" s="111"/>
      <c r="NYI2428" s="111"/>
      <c r="NYJ2428" s="111"/>
      <c r="NYK2428" s="111"/>
      <c r="NYL2428" s="111"/>
      <c r="NYM2428" s="111"/>
      <c r="NYN2428" s="111"/>
      <c r="NYO2428" s="111"/>
      <c r="NYP2428" s="111"/>
      <c r="NYQ2428" s="111"/>
      <c r="NYR2428" s="111"/>
      <c r="NYS2428" s="111"/>
      <c r="NYT2428" s="111"/>
      <c r="NYU2428" s="111"/>
      <c r="NYV2428" s="111"/>
      <c r="NYW2428" s="111"/>
      <c r="NYX2428" s="111"/>
      <c r="NYY2428" s="111"/>
      <c r="NYZ2428" s="111"/>
      <c r="NZA2428" s="111"/>
      <c r="NZB2428" s="111"/>
      <c r="NZC2428" s="111"/>
      <c r="NZD2428" s="111"/>
      <c r="NZE2428" s="111"/>
      <c r="NZF2428" s="111"/>
      <c r="NZG2428" s="111"/>
      <c r="NZH2428" s="111"/>
      <c r="NZI2428" s="111"/>
      <c r="NZJ2428" s="111"/>
      <c r="NZK2428" s="111"/>
      <c r="NZL2428" s="111"/>
      <c r="NZM2428" s="111"/>
      <c r="NZN2428" s="111"/>
      <c r="NZO2428" s="111"/>
      <c r="NZP2428" s="111"/>
      <c r="NZQ2428" s="111"/>
      <c r="NZR2428" s="111"/>
      <c r="NZS2428" s="111"/>
      <c r="NZT2428" s="111"/>
      <c r="NZU2428" s="111"/>
      <c r="NZV2428" s="111"/>
      <c r="NZW2428" s="111"/>
      <c r="NZX2428" s="111"/>
      <c r="NZY2428" s="111"/>
      <c r="NZZ2428" s="111"/>
      <c r="OAA2428" s="111"/>
      <c r="OAB2428" s="111"/>
      <c r="OAC2428" s="111"/>
      <c r="OAD2428" s="111"/>
      <c r="OAE2428" s="111"/>
      <c r="OAF2428" s="111"/>
      <c r="OAG2428" s="111"/>
      <c r="OAH2428" s="111"/>
      <c r="OAI2428" s="111"/>
      <c r="OAJ2428" s="111"/>
      <c r="OAK2428" s="111"/>
      <c r="OAL2428" s="111"/>
      <c r="OAM2428" s="111"/>
      <c r="OAN2428" s="111"/>
      <c r="OAO2428" s="111"/>
      <c r="OAP2428" s="111"/>
      <c r="OAQ2428" s="111"/>
      <c r="OAR2428" s="111"/>
      <c r="OAS2428" s="111"/>
      <c r="OAT2428" s="111"/>
      <c r="OAU2428" s="111"/>
      <c r="OAV2428" s="111"/>
      <c r="OAW2428" s="111"/>
      <c r="OAX2428" s="111"/>
      <c r="OAY2428" s="111"/>
      <c r="OAZ2428" s="111"/>
      <c r="OBA2428" s="111"/>
      <c r="OBB2428" s="111"/>
      <c r="OBC2428" s="111"/>
      <c r="OBD2428" s="111"/>
      <c r="OBE2428" s="111"/>
      <c r="OBF2428" s="111"/>
      <c r="OBG2428" s="111"/>
      <c r="OBH2428" s="111"/>
      <c r="OBI2428" s="111"/>
      <c r="OBJ2428" s="111"/>
      <c r="OBK2428" s="111"/>
      <c r="OBL2428" s="111"/>
      <c r="OBM2428" s="111"/>
      <c r="OBN2428" s="111"/>
      <c r="OBO2428" s="111"/>
      <c r="OBP2428" s="111"/>
      <c r="OBQ2428" s="111"/>
      <c r="OBR2428" s="111"/>
      <c r="OBS2428" s="111"/>
      <c r="OBT2428" s="111"/>
      <c r="OBU2428" s="111"/>
      <c r="OBV2428" s="111"/>
      <c r="OBW2428" s="111"/>
      <c r="OBX2428" s="111"/>
      <c r="OBY2428" s="111"/>
      <c r="OBZ2428" s="111"/>
      <c r="OCA2428" s="111"/>
      <c r="OCB2428" s="111"/>
      <c r="OCC2428" s="111"/>
      <c r="OCD2428" s="111"/>
      <c r="OCE2428" s="111"/>
      <c r="OCF2428" s="111"/>
      <c r="OCG2428" s="111"/>
      <c r="OCH2428" s="111"/>
      <c r="OCI2428" s="111"/>
      <c r="OCJ2428" s="111"/>
      <c r="OCK2428" s="111"/>
      <c r="OCL2428" s="111"/>
      <c r="OCM2428" s="111"/>
      <c r="OCN2428" s="111"/>
      <c r="OCO2428" s="111"/>
      <c r="OCP2428" s="111"/>
      <c r="OCQ2428" s="111"/>
      <c r="OCR2428" s="111"/>
      <c r="OCS2428" s="111"/>
      <c r="OCT2428" s="111"/>
      <c r="OCU2428" s="111"/>
      <c r="OCV2428" s="111"/>
      <c r="OCW2428" s="111"/>
      <c r="OCX2428" s="111"/>
      <c r="OCY2428" s="111"/>
      <c r="OCZ2428" s="111"/>
      <c r="ODA2428" s="111"/>
      <c r="ODB2428" s="111"/>
      <c r="ODC2428" s="111"/>
      <c r="ODD2428" s="111"/>
      <c r="ODE2428" s="111"/>
      <c r="ODF2428" s="111"/>
      <c r="ODG2428" s="111"/>
      <c r="ODH2428" s="111"/>
      <c r="ODI2428" s="111"/>
      <c r="ODJ2428" s="111"/>
      <c r="ODK2428" s="111"/>
      <c r="ODL2428" s="111"/>
      <c r="ODM2428" s="111"/>
      <c r="ODN2428" s="111"/>
      <c r="ODO2428" s="111"/>
      <c r="ODP2428" s="111"/>
      <c r="ODQ2428" s="111"/>
      <c r="ODR2428" s="111"/>
      <c r="ODS2428" s="111"/>
      <c r="ODT2428" s="111"/>
      <c r="ODU2428" s="111"/>
      <c r="ODV2428" s="111"/>
      <c r="ODW2428" s="111"/>
      <c r="ODX2428" s="111"/>
      <c r="ODY2428" s="111"/>
      <c r="ODZ2428" s="111"/>
      <c r="OEA2428" s="111"/>
      <c r="OEB2428" s="111"/>
      <c r="OEC2428" s="111"/>
      <c r="OED2428" s="111"/>
      <c r="OEE2428" s="111"/>
      <c r="OEF2428" s="111"/>
      <c r="OEG2428" s="111"/>
      <c r="OEH2428" s="111"/>
      <c r="OEI2428" s="111"/>
      <c r="OEJ2428" s="111"/>
      <c r="OEK2428" s="111"/>
      <c r="OEL2428" s="111"/>
      <c r="OEM2428" s="111"/>
      <c r="OEN2428" s="111"/>
      <c r="OEO2428" s="111"/>
      <c r="OEP2428" s="111"/>
      <c r="OEQ2428" s="111"/>
      <c r="OER2428" s="111"/>
      <c r="OES2428" s="111"/>
      <c r="OET2428" s="111"/>
      <c r="OEU2428" s="111"/>
      <c r="OEV2428" s="111"/>
      <c r="OEW2428" s="111"/>
      <c r="OEX2428" s="111"/>
      <c r="OEY2428" s="111"/>
      <c r="OEZ2428" s="111"/>
      <c r="OFA2428" s="111"/>
      <c r="OFB2428" s="111"/>
      <c r="OFC2428" s="111"/>
      <c r="OFD2428" s="111"/>
      <c r="OFE2428" s="111"/>
      <c r="OFF2428" s="111"/>
      <c r="OFG2428" s="111"/>
      <c r="OFH2428" s="111"/>
      <c r="OFI2428" s="111"/>
      <c r="OFJ2428" s="111"/>
      <c r="OFK2428" s="111"/>
      <c r="OFL2428" s="111"/>
      <c r="OFM2428" s="111"/>
      <c r="OFN2428" s="111"/>
      <c r="OFO2428" s="111"/>
      <c r="OFP2428" s="111"/>
      <c r="OFQ2428" s="111"/>
      <c r="OFR2428" s="111"/>
      <c r="OFS2428" s="111"/>
      <c r="OFT2428" s="111"/>
      <c r="OFU2428" s="111"/>
      <c r="OFV2428" s="111"/>
      <c r="OFW2428" s="111"/>
      <c r="OFX2428" s="111"/>
      <c r="OFY2428" s="111"/>
      <c r="OFZ2428" s="111"/>
      <c r="OGA2428" s="111"/>
      <c r="OGB2428" s="111"/>
      <c r="OGC2428" s="111"/>
      <c r="OGD2428" s="111"/>
      <c r="OGE2428" s="111"/>
      <c r="OGF2428" s="111"/>
      <c r="OGG2428" s="111"/>
      <c r="OGH2428" s="111"/>
      <c r="OGI2428" s="111"/>
      <c r="OGJ2428" s="111"/>
      <c r="OGK2428" s="111"/>
      <c r="OGL2428" s="111"/>
      <c r="OGM2428" s="111"/>
      <c r="OGN2428" s="111"/>
      <c r="OGO2428" s="111"/>
      <c r="OGP2428" s="111"/>
      <c r="OGQ2428" s="111"/>
      <c r="OGR2428" s="111"/>
      <c r="OGS2428" s="111"/>
      <c r="OGT2428" s="111"/>
      <c r="OGU2428" s="111"/>
      <c r="OGV2428" s="111"/>
      <c r="OGW2428" s="111"/>
      <c r="OGX2428" s="111"/>
      <c r="OGY2428" s="111"/>
      <c r="OGZ2428" s="111"/>
      <c r="OHA2428" s="111"/>
      <c r="OHB2428" s="111"/>
      <c r="OHC2428" s="111"/>
      <c r="OHD2428" s="111"/>
      <c r="OHE2428" s="111"/>
      <c r="OHF2428" s="111"/>
      <c r="OHG2428" s="111"/>
      <c r="OHH2428" s="111"/>
      <c r="OHI2428" s="111"/>
      <c r="OHJ2428" s="111"/>
      <c r="OHK2428" s="111"/>
      <c r="OHL2428" s="111"/>
      <c r="OHM2428" s="111"/>
      <c r="OHN2428" s="111"/>
      <c r="OHO2428" s="111"/>
      <c r="OHP2428" s="111"/>
      <c r="OHQ2428" s="111"/>
      <c r="OHR2428" s="111"/>
      <c r="OHS2428" s="111"/>
      <c r="OHT2428" s="111"/>
      <c r="OHU2428" s="111"/>
      <c r="OHV2428" s="111"/>
      <c r="OHW2428" s="111"/>
      <c r="OHX2428" s="111"/>
      <c r="OHY2428" s="111"/>
      <c r="OHZ2428" s="111"/>
      <c r="OIA2428" s="111"/>
      <c r="OIB2428" s="111"/>
      <c r="OIC2428" s="111"/>
      <c r="OID2428" s="111"/>
      <c r="OIE2428" s="111"/>
      <c r="OIF2428" s="111"/>
      <c r="OIG2428" s="111"/>
      <c r="OIH2428" s="111"/>
      <c r="OII2428" s="111"/>
      <c r="OIJ2428" s="111"/>
      <c r="OIK2428" s="111"/>
      <c r="OIL2428" s="111"/>
      <c r="OIM2428" s="111"/>
      <c r="OIN2428" s="111"/>
      <c r="OIO2428" s="111"/>
      <c r="OIP2428" s="111"/>
      <c r="OIQ2428" s="111"/>
      <c r="OIR2428" s="111"/>
      <c r="OIS2428" s="111"/>
      <c r="OIT2428" s="111"/>
      <c r="OIU2428" s="111"/>
      <c r="OIV2428" s="111"/>
      <c r="OIW2428" s="111"/>
      <c r="OIX2428" s="111"/>
      <c r="OIY2428" s="111"/>
      <c r="OIZ2428" s="111"/>
      <c r="OJA2428" s="111"/>
      <c r="OJB2428" s="111"/>
      <c r="OJC2428" s="111"/>
      <c r="OJD2428" s="111"/>
      <c r="OJE2428" s="111"/>
      <c r="OJF2428" s="111"/>
      <c r="OJG2428" s="111"/>
      <c r="OJH2428" s="111"/>
      <c r="OJI2428" s="111"/>
      <c r="OJJ2428" s="111"/>
      <c r="OJK2428" s="111"/>
      <c r="OJL2428" s="111"/>
      <c r="OJM2428" s="111"/>
      <c r="OJN2428" s="111"/>
      <c r="OJO2428" s="111"/>
      <c r="OJP2428" s="111"/>
      <c r="OJQ2428" s="111"/>
      <c r="OJR2428" s="111"/>
      <c r="OJS2428" s="111"/>
      <c r="OJT2428" s="111"/>
      <c r="OJU2428" s="111"/>
      <c r="OJV2428" s="111"/>
      <c r="OJW2428" s="111"/>
      <c r="OJX2428" s="111"/>
      <c r="OJY2428" s="111"/>
      <c r="OJZ2428" s="111"/>
      <c r="OKA2428" s="111"/>
      <c r="OKB2428" s="111"/>
      <c r="OKC2428" s="111"/>
      <c r="OKD2428" s="111"/>
      <c r="OKE2428" s="111"/>
      <c r="OKF2428" s="111"/>
      <c r="OKG2428" s="111"/>
      <c r="OKH2428" s="111"/>
      <c r="OKI2428" s="111"/>
      <c r="OKJ2428" s="111"/>
      <c r="OKK2428" s="111"/>
      <c r="OKL2428" s="111"/>
      <c r="OKM2428" s="111"/>
      <c r="OKN2428" s="111"/>
      <c r="OKO2428" s="111"/>
      <c r="OKP2428" s="111"/>
      <c r="OKQ2428" s="111"/>
      <c r="OKR2428" s="111"/>
      <c r="OKS2428" s="111"/>
      <c r="OKT2428" s="111"/>
      <c r="OKU2428" s="111"/>
      <c r="OKV2428" s="111"/>
      <c r="OKW2428" s="111"/>
      <c r="OKX2428" s="111"/>
      <c r="OKY2428" s="111"/>
      <c r="OKZ2428" s="111"/>
      <c r="OLA2428" s="111"/>
      <c r="OLB2428" s="111"/>
      <c r="OLC2428" s="111"/>
      <c r="OLD2428" s="111"/>
      <c r="OLE2428" s="111"/>
      <c r="OLF2428" s="111"/>
      <c r="OLG2428" s="111"/>
      <c r="OLH2428" s="111"/>
      <c r="OLI2428" s="111"/>
      <c r="OLJ2428" s="111"/>
      <c r="OLK2428" s="111"/>
      <c r="OLL2428" s="111"/>
      <c r="OLM2428" s="111"/>
      <c r="OLN2428" s="111"/>
      <c r="OLO2428" s="111"/>
      <c r="OLP2428" s="111"/>
      <c r="OLQ2428" s="111"/>
      <c r="OLR2428" s="111"/>
      <c r="OLS2428" s="111"/>
      <c r="OLT2428" s="111"/>
      <c r="OLU2428" s="111"/>
      <c r="OLV2428" s="111"/>
      <c r="OLW2428" s="111"/>
      <c r="OLX2428" s="111"/>
      <c r="OLY2428" s="111"/>
      <c r="OLZ2428" s="111"/>
      <c r="OMA2428" s="111"/>
      <c r="OMB2428" s="111"/>
      <c r="OMC2428" s="111"/>
      <c r="OMD2428" s="111"/>
      <c r="OME2428" s="111"/>
      <c r="OMF2428" s="111"/>
      <c r="OMG2428" s="111"/>
      <c r="OMH2428" s="111"/>
      <c r="OMI2428" s="111"/>
      <c r="OMJ2428" s="111"/>
      <c r="OMK2428" s="111"/>
      <c r="OML2428" s="111"/>
      <c r="OMM2428" s="111"/>
      <c r="OMN2428" s="111"/>
      <c r="OMO2428" s="111"/>
      <c r="OMP2428" s="111"/>
      <c r="OMQ2428" s="111"/>
      <c r="OMR2428" s="111"/>
      <c r="OMS2428" s="111"/>
      <c r="OMT2428" s="111"/>
      <c r="OMU2428" s="111"/>
      <c r="OMV2428" s="111"/>
      <c r="OMW2428" s="111"/>
      <c r="OMX2428" s="111"/>
      <c r="OMY2428" s="111"/>
      <c r="OMZ2428" s="111"/>
      <c r="ONA2428" s="111"/>
      <c r="ONB2428" s="111"/>
      <c r="ONC2428" s="111"/>
      <c r="OND2428" s="111"/>
      <c r="ONE2428" s="111"/>
      <c r="ONF2428" s="111"/>
      <c r="ONG2428" s="111"/>
      <c r="ONH2428" s="111"/>
      <c r="ONI2428" s="111"/>
      <c r="ONJ2428" s="111"/>
      <c r="ONK2428" s="111"/>
      <c r="ONL2428" s="111"/>
      <c r="ONM2428" s="111"/>
      <c r="ONN2428" s="111"/>
      <c r="ONO2428" s="111"/>
      <c r="ONP2428" s="111"/>
      <c r="ONQ2428" s="111"/>
      <c r="ONR2428" s="111"/>
      <c r="ONS2428" s="111"/>
      <c r="ONT2428" s="111"/>
      <c r="ONU2428" s="111"/>
      <c r="ONV2428" s="111"/>
      <c r="ONW2428" s="111"/>
      <c r="ONX2428" s="111"/>
      <c r="ONY2428" s="111"/>
      <c r="ONZ2428" s="111"/>
      <c r="OOA2428" s="111"/>
      <c r="OOB2428" s="111"/>
      <c r="OOC2428" s="111"/>
      <c r="OOD2428" s="111"/>
      <c r="OOE2428" s="111"/>
      <c r="OOF2428" s="111"/>
      <c r="OOG2428" s="111"/>
      <c r="OOH2428" s="111"/>
      <c r="OOI2428" s="111"/>
      <c r="OOJ2428" s="111"/>
      <c r="OOK2428" s="111"/>
      <c r="OOL2428" s="111"/>
      <c r="OOM2428" s="111"/>
      <c r="OON2428" s="111"/>
      <c r="OOO2428" s="111"/>
      <c r="OOP2428" s="111"/>
      <c r="OOQ2428" s="111"/>
      <c r="OOR2428" s="111"/>
      <c r="OOS2428" s="111"/>
      <c r="OOT2428" s="111"/>
      <c r="OOU2428" s="111"/>
      <c r="OOV2428" s="111"/>
      <c r="OOW2428" s="111"/>
      <c r="OOX2428" s="111"/>
      <c r="OOY2428" s="111"/>
      <c r="OOZ2428" s="111"/>
      <c r="OPA2428" s="111"/>
      <c r="OPB2428" s="111"/>
      <c r="OPC2428" s="111"/>
      <c r="OPD2428" s="111"/>
      <c r="OPE2428" s="111"/>
      <c r="OPF2428" s="111"/>
      <c r="OPG2428" s="111"/>
      <c r="OPH2428" s="111"/>
      <c r="OPI2428" s="111"/>
      <c r="OPJ2428" s="111"/>
      <c r="OPK2428" s="111"/>
      <c r="OPL2428" s="111"/>
      <c r="OPM2428" s="111"/>
      <c r="OPN2428" s="111"/>
      <c r="OPO2428" s="111"/>
      <c r="OPP2428" s="111"/>
      <c r="OPQ2428" s="111"/>
      <c r="OPR2428" s="111"/>
      <c r="OPS2428" s="111"/>
      <c r="OPT2428" s="111"/>
      <c r="OPU2428" s="111"/>
      <c r="OPV2428" s="111"/>
      <c r="OPW2428" s="111"/>
      <c r="OPX2428" s="111"/>
      <c r="OPY2428" s="111"/>
      <c r="OPZ2428" s="111"/>
      <c r="OQA2428" s="111"/>
      <c r="OQB2428" s="111"/>
      <c r="OQC2428" s="111"/>
      <c r="OQD2428" s="111"/>
      <c r="OQE2428" s="111"/>
      <c r="OQF2428" s="111"/>
      <c r="OQG2428" s="111"/>
      <c r="OQH2428" s="111"/>
      <c r="OQI2428" s="111"/>
      <c r="OQJ2428" s="111"/>
      <c r="OQK2428" s="111"/>
      <c r="OQL2428" s="111"/>
      <c r="OQM2428" s="111"/>
      <c r="OQN2428" s="111"/>
      <c r="OQO2428" s="111"/>
      <c r="OQP2428" s="111"/>
      <c r="OQQ2428" s="111"/>
      <c r="OQR2428" s="111"/>
      <c r="OQS2428" s="111"/>
      <c r="OQT2428" s="111"/>
      <c r="OQU2428" s="111"/>
      <c r="OQV2428" s="111"/>
      <c r="OQW2428" s="111"/>
      <c r="OQX2428" s="111"/>
      <c r="OQY2428" s="111"/>
      <c r="OQZ2428" s="111"/>
      <c r="ORA2428" s="111"/>
      <c r="ORB2428" s="111"/>
      <c r="ORC2428" s="111"/>
      <c r="ORD2428" s="111"/>
      <c r="ORE2428" s="111"/>
      <c r="ORF2428" s="111"/>
      <c r="ORG2428" s="111"/>
      <c r="ORH2428" s="111"/>
      <c r="ORI2428" s="111"/>
      <c r="ORJ2428" s="111"/>
      <c r="ORK2428" s="111"/>
      <c r="ORL2428" s="111"/>
      <c r="ORM2428" s="111"/>
      <c r="ORN2428" s="111"/>
      <c r="ORO2428" s="111"/>
      <c r="ORP2428" s="111"/>
      <c r="ORQ2428" s="111"/>
      <c r="ORR2428" s="111"/>
      <c r="ORS2428" s="111"/>
      <c r="ORT2428" s="111"/>
      <c r="ORU2428" s="111"/>
      <c r="ORV2428" s="111"/>
      <c r="ORW2428" s="111"/>
      <c r="ORX2428" s="111"/>
      <c r="ORY2428" s="111"/>
      <c r="ORZ2428" s="111"/>
      <c r="OSA2428" s="111"/>
      <c r="OSB2428" s="111"/>
      <c r="OSC2428" s="111"/>
      <c r="OSD2428" s="111"/>
      <c r="OSE2428" s="111"/>
      <c r="OSF2428" s="111"/>
      <c r="OSG2428" s="111"/>
      <c r="OSH2428" s="111"/>
      <c r="OSI2428" s="111"/>
      <c r="OSJ2428" s="111"/>
      <c r="OSK2428" s="111"/>
      <c r="OSL2428" s="111"/>
      <c r="OSM2428" s="111"/>
      <c r="OSN2428" s="111"/>
      <c r="OSO2428" s="111"/>
      <c r="OSP2428" s="111"/>
      <c r="OSQ2428" s="111"/>
      <c r="OSR2428" s="111"/>
      <c r="OSS2428" s="111"/>
      <c r="OST2428" s="111"/>
      <c r="OSU2428" s="111"/>
      <c r="OSV2428" s="111"/>
      <c r="OSW2428" s="111"/>
      <c r="OSX2428" s="111"/>
      <c r="OSY2428" s="111"/>
      <c r="OSZ2428" s="111"/>
      <c r="OTA2428" s="111"/>
      <c r="OTB2428" s="111"/>
      <c r="OTC2428" s="111"/>
      <c r="OTD2428" s="111"/>
      <c r="OTE2428" s="111"/>
      <c r="OTF2428" s="111"/>
      <c r="OTG2428" s="111"/>
      <c r="OTH2428" s="111"/>
      <c r="OTI2428" s="111"/>
      <c r="OTJ2428" s="111"/>
      <c r="OTK2428" s="111"/>
      <c r="OTL2428" s="111"/>
      <c r="OTM2428" s="111"/>
      <c r="OTN2428" s="111"/>
      <c r="OTO2428" s="111"/>
      <c r="OTP2428" s="111"/>
      <c r="OTQ2428" s="111"/>
      <c r="OTR2428" s="111"/>
      <c r="OTS2428" s="111"/>
      <c r="OTT2428" s="111"/>
      <c r="OTU2428" s="111"/>
      <c r="OTV2428" s="111"/>
      <c r="OTW2428" s="111"/>
      <c r="OTX2428" s="111"/>
      <c r="OTY2428" s="111"/>
      <c r="OTZ2428" s="111"/>
      <c r="OUA2428" s="111"/>
      <c r="OUB2428" s="111"/>
      <c r="OUC2428" s="111"/>
      <c r="OUD2428" s="111"/>
      <c r="OUE2428" s="111"/>
      <c r="OUF2428" s="111"/>
      <c r="OUG2428" s="111"/>
      <c r="OUH2428" s="111"/>
      <c r="OUI2428" s="111"/>
      <c r="OUJ2428" s="111"/>
      <c r="OUK2428" s="111"/>
      <c r="OUL2428" s="111"/>
      <c r="OUM2428" s="111"/>
      <c r="OUN2428" s="111"/>
      <c r="OUO2428" s="111"/>
      <c r="OUP2428" s="111"/>
      <c r="OUQ2428" s="111"/>
      <c r="OUR2428" s="111"/>
      <c r="OUS2428" s="111"/>
      <c r="OUT2428" s="111"/>
      <c r="OUU2428" s="111"/>
      <c r="OUV2428" s="111"/>
      <c r="OUW2428" s="111"/>
      <c r="OUX2428" s="111"/>
      <c r="OUY2428" s="111"/>
      <c r="OUZ2428" s="111"/>
      <c r="OVA2428" s="111"/>
      <c r="OVB2428" s="111"/>
      <c r="OVC2428" s="111"/>
      <c r="OVD2428" s="111"/>
      <c r="OVE2428" s="111"/>
      <c r="OVF2428" s="111"/>
      <c r="OVG2428" s="111"/>
      <c r="OVH2428" s="111"/>
      <c r="OVI2428" s="111"/>
      <c r="OVJ2428" s="111"/>
      <c r="OVK2428" s="111"/>
      <c r="OVL2428" s="111"/>
      <c r="OVM2428" s="111"/>
      <c r="OVN2428" s="111"/>
      <c r="OVO2428" s="111"/>
      <c r="OVP2428" s="111"/>
      <c r="OVQ2428" s="111"/>
      <c r="OVR2428" s="111"/>
      <c r="OVS2428" s="111"/>
      <c r="OVT2428" s="111"/>
      <c r="OVU2428" s="111"/>
      <c r="OVV2428" s="111"/>
      <c r="OVW2428" s="111"/>
      <c r="OVX2428" s="111"/>
      <c r="OVY2428" s="111"/>
      <c r="OVZ2428" s="111"/>
      <c r="OWA2428" s="111"/>
      <c r="OWB2428" s="111"/>
      <c r="OWC2428" s="111"/>
      <c r="OWD2428" s="111"/>
      <c r="OWE2428" s="111"/>
      <c r="OWF2428" s="111"/>
      <c r="OWG2428" s="111"/>
      <c r="OWH2428" s="111"/>
      <c r="OWI2428" s="111"/>
      <c r="OWJ2428" s="111"/>
      <c r="OWK2428" s="111"/>
      <c r="OWL2428" s="111"/>
      <c r="OWM2428" s="111"/>
      <c r="OWN2428" s="111"/>
      <c r="OWO2428" s="111"/>
      <c r="OWP2428" s="111"/>
      <c r="OWQ2428" s="111"/>
      <c r="OWR2428" s="111"/>
      <c r="OWS2428" s="111"/>
      <c r="OWT2428" s="111"/>
      <c r="OWU2428" s="111"/>
      <c r="OWV2428" s="111"/>
      <c r="OWW2428" s="111"/>
      <c r="OWX2428" s="111"/>
      <c r="OWY2428" s="111"/>
      <c r="OWZ2428" s="111"/>
      <c r="OXA2428" s="111"/>
      <c r="OXB2428" s="111"/>
      <c r="OXC2428" s="111"/>
      <c r="OXD2428" s="111"/>
      <c r="OXE2428" s="111"/>
      <c r="OXF2428" s="111"/>
      <c r="OXG2428" s="111"/>
      <c r="OXH2428" s="111"/>
      <c r="OXI2428" s="111"/>
      <c r="OXJ2428" s="111"/>
      <c r="OXK2428" s="111"/>
      <c r="OXL2428" s="111"/>
      <c r="OXM2428" s="111"/>
      <c r="OXN2428" s="111"/>
      <c r="OXO2428" s="111"/>
      <c r="OXP2428" s="111"/>
      <c r="OXQ2428" s="111"/>
      <c r="OXR2428" s="111"/>
      <c r="OXS2428" s="111"/>
      <c r="OXT2428" s="111"/>
      <c r="OXU2428" s="111"/>
      <c r="OXV2428" s="111"/>
      <c r="OXW2428" s="111"/>
      <c r="OXX2428" s="111"/>
      <c r="OXY2428" s="111"/>
      <c r="OXZ2428" s="111"/>
      <c r="OYA2428" s="111"/>
      <c r="OYB2428" s="111"/>
      <c r="OYC2428" s="111"/>
      <c r="OYD2428" s="111"/>
      <c r="OYE2428" s="111"/>
      <c r="OYF2428" s="111"/>
      <c r="OYG2428" s="111"/>
      <c r="OYH2428" s="111"/>
      <c r="OYI2428" s="111"/>
      <c r="OYJ2428" s="111"/>
      <c r="OYK2428" s="111"/>
      <c r="OYL2428" s="111"/>
      <c r="OYM2428" s="111"/>
      <c r="OYN2428" s="111"/>
      <c r="OYO2428" s="111"/>
      <c r="OYP2428" s="111"/>
      <c r="OYQ2428" s="111"/>
      <c r="OYR2428" s="111"/>
      <c r="OYS2428" s="111"/>
      <c r="OYT2428" s="111"/>
      <c r="OYU2428" s="111"/>
      <c r="OYV2428" s="111"/>
      <c r="OYW2428" s="111"/>
      <c r="OYX2428" s="111"/>
      <c r="OYY2428" s="111"/>
      <c r="OYZ2428" s="111"/>
      <c r="OZA2428" s="111"/>
      <c r="OZB2428" s="111"/>
      <c r="OZC2428" s="111"/>
      <c r="OZD2428" s="111"/>
      <c r="OZE2428" s="111"/>
      <c r="OZF2428" s="111"/>
      <c r="OZG2428" s="111"/>
      <c r="OZH2428" s="111"/>
      <c r="OZI2428" s="111"/>
      <c r="OZJ2428" s="111"/>
      <c r="OZK2428" s="111"/>
      <c r="OZL2428" s="111"/>
      <c r="OZM2428" s="111"/>
      <c r="OZN2428" s="111"/>
      <c r="OZO2428" s="111"/>
      <c r="OZP2428" s="111"/>
      <c r="OZQ2428" s="111"/>
      <c r="OZR2428" s="111"/>
      <c r="OZS2428" s="111"/>
      <c r="OZT2428" s="111"/>
      <c r="OZU2428" s="111"/>
      <c r="OZV2428" s="111"/>
      <c r="OZW2428" s="111"/>
      <c r="OZX2428" s="111"/>
      <c r="OZY2428" s="111"/>
      <c r="OZZ2428" s="111"/>
      <c r="PAA2428" s="111"/>
      <c r="PAB2428" s="111"/>
      <c r="PAC2428" s="111"/>
      <c r="PAD2428" s="111"/>
      <c r="PAE2428" s="111"/>
      <c r="PAF2428" s="111"/>
      <c r="PAG2428" s="111"/>
      <c r="PAH2428" s="111"/>
      <c r="PAI2428" s="111"/>
      <c r="PAJ2428" s="111"/>
      <c r="PAK2428" s="111"/>
      <c r="PAL2428" s="111"/>
      <c r="PAM2428" s="111"/>
      <c r="PAN2428" s="111"/>
      <c r="PAO2428" s="111"/>
      <c r="PAP2428" s="111"/>
      <c r="PAQ2428" s="111"/>
      <c r="PAR2428" s="111"/>
      <c r="PAS2428" s="111"/>
      <c r="PAT2428" s="111"/>
      <c r="PAU2428" s="111"/>
      <c r="PAV2428" s="111"/>
      <c r="PAW2428" s="111"/>
      <c r="PAX2428" s="111"/>
      <c r="PAY2428" s="111"/>
      <c r="PAZ2428" s="111"/>
      <c r="PBA2428" s="111"/>
      <c r="PBB2428" s="111"/>
      <c r="PBC2428" s="111"/>
      <c r="PBD2428" s="111"/>
      <c r="PBE2428" s="111"/>
      <c r="PBF2428" s="111"/>
      <c r="PBG2428" s="111"/>
      <c r="PBH2428" s="111"/>
      <c r="PBI2428" s="111"/>
      <c r="PBJ2428" s="111"/>
      <c r="PBK2428" s="111"/>
      <c r="PBL2428" s="111"/>
      <c r="PBM2428" s="111"/>
      <c r="PBN2428" s="111"/>
      <c r="PBO2428" s="111"/>
      <c r="PBP2428" s="111"/>
      <c r="PBQ2428" s="111"/>
      <c r="PBR2428" s="111"/>
      <c r="PBS2428" s="111"/>
      <c r="PBT2428" s="111"/>
      <c r="PBU2428" s="111"/>
      <c r="PBV2428" s="111"/>
      <c r="PBW2428" s="111"/>
      <c r="PBX2428" s="111"/>
      <c r="PBY2428" s="111"/>
      <c r="PBZ2428" s="111"/>
      <c r="PCA2428" s="111"/>
      <c r="PCB2428" s="111"/>
      <c r="PCC2428" s="111"/>
      <c r="PCD2428" s="111"/>
      <c r="PCE2428" s="111"/>
      <c r="PCF2428" s="111"/>
      <c r="PCG2428" s="111"/>
      <c r="PCH2428" s="111"/>
      <c r="PCI2428" s="111"/>
      <c r="PCJ2428" s="111"/>
      <c r="PCK2428" s="111"/>
      <c r="PCL2428" s="111"/>
      <c r="PCM2428" s="111"/>
      <c r="PCN2428" s="111"/>
      <c r="PCO2428" s="111"/>
      <c r="PCP2428" s="111"/>
      <c r="PCQ2428" s="111"/>
      <c r="PCR2428" s="111"/>
      <c r="PCS2428" s="111"/>
      <c r="PCT2428" s="111"/>
      <c r="PCU2428" s="111"/>
      <c r="PCV2428" s="111"/>
      <c r="PCW2428" s="111"/>
      <c r="PCX2428" s="111"/>
      <c r="PCY2428" s="111"/>
      <c r="PCZ2428" s="111"/>
      <c r="PDA2428" s="111"/>
      <c r="PDB2428" s="111"/>
      <c r="PDC2428" s="111"/>
      <c r="PDD2428" s="111"/>
      <c r="PDE2428" s="111"/>
      <c r="PDF2428" s="111"/>
      <c r="PDG2428" s="111"/>
      <c r="PDH2428" s="111"/>
      <c r="PDI2428" s="111"/>
      <c r="PDJ2428" s="111"/>
      <c r="PDK2428" s="111"/>
      <c r="PDL2428" s="111"/>
      <c r="PDM2428" s="111"/>
      <c r="PDN2428" s="111"/>
      <c r="PDO2428" s="111"/>
      <c r="PDP2428" s="111"/>
      <c r="PDQ2428" s="111"/>
      <c r="PDR2428" s="111"/>
      <c r="PDS2428" s="111"/>
      <c r="PDT2428" s="111"/>
      <c r="PDU2428" s="111"/>
      <c r="PDV2428" s="111"/>
      <c r="PDW2428" s="111"/>
      <c r="PDX2428" s="111"/>
      <c r="PDY2428" s="111"/>
      <c r="PDZ2428" s="111"/>
      <c r="PEA2428" s="111"/>
      <c r="PEB2428" s="111"/>
      <c r="PEC2428" s="111"/>
      <c r="PED2428" s="111"/>
      <c r="PEE2428" s="111"/>
      <c r="PEF2428" s="111"/>
      <c r="PEG2428" s="111"/>
      <c r="PEH2428" s="111"/>
      <c r="PEI2428" s="111"/>
      <c r="PEJ2428" s="111"/>
      <c r="PEK2428" s="111"/>
      <c r="PEL2428" s="111"/>
      <c r="PEM2428" s="111"/>
      <c r="PEN2428" s="111"/>
      <c r="PEO2428" s="111"/>
      <c r="PEP2428" s="111"/>
      <c r="PEQ2428" s="111"/>
      <c r="PER2428" s="111"/>
      <c r="PES2428" s="111"/>
      <c r="PET2428" s="111"/>
      <c r="PEU2428" s="111"/>
      <c r="PEV2428" s="111"/>
      <c r="PEW2428" s="111"/>
      <c r="PEX2428" s="111"/>
      <c r="PEY2428" s="111"/>
      <c r="PEZ2428" s="111"/>
      <c r="PFA2428" s="111"/>
      <c r="PFB2428" s="111"/>
      <c r="PFC2428" s="111"/>
      <c r="PFD2428" s="111"/>
      <c r="PFE2428" s="111"/>
      <c r="PFF2428" s="111"/>
      <c r="PFG2428" s="111"/>
      <c r="PFH2428" s="111"/>
      <c r="PFI2428" s="111"/>
      <c r="PFJ2428" s="111"/>
      <c r="PFK2428" s="111"/>
      <c r="PFL2428" s="111"/>
      <c r="PFM2428" s="111"/>
      <c r="PFN2428" s="111"/>
      <c r="PFO2428" s="111"/>
      <c r="PFP2428" s="111"/>
      <c r="PFQ2428" s="111"/>
      <c r="PFR2428" s="111"/>
      <c r="PFS2428" s="111"/>
      <c r="PFT2428" s="111"/>
      <c r="PFU2428" s="111"/>
      <c r="PFV2428" s="111"/>
      <c r="PFW2428" s="111"/>
      <c r="PFX2428" s="111"/>
      <c r="PFY2428" s="111"/>
      <c r="PFZ2428" s="111"/>
      <c r="PGA2428" s="111"/>
      <c r="PGB2428" s="111"/>
      <c r="PGC2428" s="111"/>
      <c r="PGD2428" s="111"/>
      <c r="PGE2428" s="111"/>
      <c r="PGF2428" s="111"/>
      <c r="PGG2428" s="111"/>
      <c r="PGH2428" s="111"/>
      <c r="PGI2428" s="111"/>
      <c r="PGJ2428" s="111"/>
      <c r="PGK2428" s="111"/>
      <c r="PGL2428" s="111"/>
      <c r="PGM2428" s="111"/>
      <c r="PGN2428" s="111"/>
      <c r="PGO2428" s="111"/>
      <c r="PGP2428" s="111"/>
      <c r="PGQ2428" s="111"/>
      <c r="PGR2428" s="111"/>
      <c r="PGS2428" s="111"/>
      <c r="PGT2428" s="111"/>
      <c r="PGU2428" s="111"/>
      <c r="PGV2428" s="111"/>
      <c r="PGW2428" s="111"/>
      <c r="PGX2428" s="111"/>
      <c r="PGY2428" s="111"/>
      <c r="PGZ2428" s="111"/>
      <c r="PHA2428" s="111"/>
      <c r="PHB2428" s="111"/>
      <c r="PHC2428" s="111"/>
      <c r="PHD2428" s="111"/>
      <c r="PHE2428" s="111"/>
      <c r="PHF2428" s="111"/>
      <c r="PHG2428" s="111"/>
      <c r="PHH2428" s="111"/>
      <c r="PHI2428" s="111"/>
      <c r="PHJ2428" s="111"/>
      <c r="PHK2428" s="111"/>
      <c r="PHL2428" s="111"/>
      <c r="PHM2428" s="111"/>
      <c r="PHN2428" s="111"/>
      <c r="PHO2428" s="111"/>
      <c r="PHP2428" s="111"/>
      <c r="PHQ2428" s="111"/>
      <c r="PHR2428" s="111"/>
      <c r="PHS2428" s="111"/>
      <c r="PHT2428" s="111"/>
      <c r="PHU2428" s="111"/>
      <c r="PHV2428" s="111"/>
      <c r="PHW2428" s="111"/>
      <c r="PHX2428" s="111"/>
      <c r="PHY2428" s="111"/>
      <c r="PHZ2428" s="111"/>
      <c r="PIA2428" s="111"/>
      <c r="PIB2428" s="111"/>
      <c r="PIC2428" s="111"/>
      <c r="PID2428" s="111"/>
      <c r="PIE2428" s="111"/>
      <c r="PIF2428" s="111"/>
      <c r="PIG2428" s="111"/>
      <c r="PIH2428" s="111"/>
      <c r="PII2428" s="111"/>
      <c r="PIJ2428" s="111"/>
      <c r="PIK2428" s="111"/>
      <c r="PIL2428" s="111"/>
      <c r="PIM2428" s="111"/>
      <c r="PIN2428" s="111"/>
      <c r="PIO2428" s="111"/>
      <c r="PIP2428" s="111"/>
      <c r="PIQ2428" s="111"/>
      <c r="PIR2428" s="111"/>
      <c r="PIS2428" s="111"/>
      <c r="PIT2428" s="111"/>
      <c r="PIU2428" s="111"/>
      <c r="PIV2428" s="111"/>
      <c r="PIW2428" s="111"/>
      <c r="PIX2428" s="111"/>
      <c r="PIY2428" s="111"/>
      <c r="PIZ2428" s="111"/>
      <c r="PJA2428" s="111"/>
      <c r="PJB2428" s="111"/>
      <c r="PJC2428" s="111"/>
      <c r="PJD2428" s="111"/>
      <c r="PJE2428" s="111"/>
      <c r="PJF2428" s="111"/>
      <c r="PJG2428" s="111"/>
      <c r="PJH2428" s="111"/>
      <c r="PJI2428" s="111"/>
      <c r="PJJ2428" s="111"/>
      <c r="PJK2428" s="111"/>
      <c r="PJL2428" s="111"/>
      <c r="PJM2428" s="111"/>
      <c r="PJN2428" s="111"/>
      <c r="PJO2428" s="111"/>
      <c r="PJP2428" s="111"/>
      <c r="PJQ2428" s="111"/>
      <c r="PJR2428" s="111"/>
      <c r="PJS2428" s="111"/>
      <c r="PJT2428" s="111"/>
      <c r="PJU2428" s="111"/>
      <c r="PJV2428" s="111"/>
      <c r="PJW2428" s="111"/>
      <c r="PJX2428" s="111"/>
      <c r="PJY2428" s="111"/>
      <c r="PJZ2428" s="111"/>
      <c r="PKA2428" s="111"/>
      <c r="PKB2428" s="111"/>
      <c r="PKC2428" s="111"/>
      <c r="PKD2428" s="111"/>
      <c r="PKE2428" s="111"/>
      <c r="PKF2428" s="111"/>
      <c r="PKG2428" s="111"/>
      <c r="PKH2428" s="111"/>
      <c r="PKI2428" s="111"/>
      <c r="PKJ2428" s="111"/>
      <c r="PKK2428" s="111"/>
      <c r="PKL2428" s="111"/>
      <c r="PKM2428" s="111"/>
      <c r="PKN2428" s="111"/>
      <c r="PKO2428" s="111"/>
      <c r="PKP2428" s="111"/>
      <c r="PKQ2428" s="111"/>
      <c r="PKR2428" s="111"/>
      <c r="PKS2428" s="111"/>
      <c r="PKT2428" s="111"/>
      <c r="PKU2428" s="111"/>
      <c r="PKV2428" s="111"/>
      <c r="PKW2428" s="111"/>
      <c r="PKX2428" s="111"/>
      <c r="PKY2428" s="111"/>
      <c r="PKZ2428" s="111"/>
      <c r="PLA2428" s="111"/>
      <c r="PLB2428" s="111"/>
      <c r="PLC2428" s="111"/>
      <c r="PLD2428" s="111"/>
      <c r="PLE2428" s="111"/>
      <c r="PLF2428" s="111"/>
      <c r="PLG2428" s="111"/>
      <c r="PLH2428" s="111"/>
      <c r="PLI2428" s="111"/>
      <c r="PLJ2428" s="111"/>
      <c r="PLK2428" s="111"/>
      <c r="PLL2428" s="111"/>
      <c r="PLM2428" s="111"/>
      <c r="PLN2428" s="111"/>
      <c r="PLO2428" s="111"/>
      <c r="PLP2428" s="111"/>
      <c r="PLQ2428" s="111"/>
      <c r="PLR2428" s="111"/>
      <c r="PLS2428" s="111"/>
      <c r="PLT2428" s="111"/>
      <c r="PLU2428" s="111"/>
      <c r="PLV2428" s="111"/>
      <c r="PLW2428" s="111"/>
      <c r="PLX2428" s="111"/>
      <c r="PLY2428" s="111"/>
      <c r="PLZ2428" s="111"/>
      <c r="PMA2428" s="111"/>
      <c r="PMB2428" s="111"/>
      <c r="PMC2428" s="111"/>
      <c r="PMD2428" s="111"/>
      <c r="PME2428" s="111"/>
      <c r="PMF2428" s="111"/>
      <c r="PMG2428" s="111"/>
      <c r="PMH2428" s="111"/>
      <c r="PMI2428" s="111"/>
      <c r="PMJ2428" s="111"/>
      <c r="PMK2428" s="111"/>
      <c r="PML2428" s="111"/>
      <c r="PMM2428" s="111"/>
      <c r="PMN2428" s="111"/>
      <c r="PMO2428" s="111"/>
      <c r="PMP2428" s="111"/>
      <c r="PMQ2428" s="111"/>
      <c r="PMR2428" s="111"/>
      <c r="PMS2428" s="111"/>
      <c r="PMT2428" s="111"/>
      <c r="PMU2428" s="111"/>
      <c r="PMV2428" s="111"/>
      <c r="PMW2428" s="111"/>
      <c r="PMX2428" s="111"/>
      <c r="PMY2428" s="111"/>
      <c r="PMZ2428" s="111"/>
      <c r="PNA2428" s="111"/>
      <c r="PNB2428" s="111"/>
      <c r="PNC2428" s="111"/>
      <c r="PND2428" s="111"/>
      <c r="PNE2428" s="111"/>
      <c r="PNF2428" s="111"/>
      <c r="PNG2428" s="111"/>
      <c r="PNH2428" s="111"/>
      <c r="PNI2428" s="111"/>
      <c r="PNJ2428" s="111"/>
      <c r="PNK2428" s="111"/>
      <c r="PNL2428" s="111"/>
      <c r="PNM2428" s="111"/>
      <c r="PNN2428" s="111"/>
      <c r="PNO2428" s="111"/>
      <c r="PNP2428" s="111"/>
      <c r="PNQ2428" s="111"/>
      <c r="PNR2428" s="111"/>
      <c r="PNS2428" s="111"/>
      <c r="PNT2428" s="111"/>
      <c r="PNU2428" s="111"/>
      <c r="PNV2428" s="111"/>
      <c r="PNW2428" s="111"/>
      <c r="PNX2428" s="111"/>
      <c r="PNY2428" s="111"/>
      <c r="PNZ2428" s="111"/>
      <c r="POA2428" s="111"/>
      <c r="POB2428" s="111"/>
      <c r="POC2428" s="111"/>
      <c r="POD2428" s="111"/>
      <c r="POE2428" s="111"/>
      <c r="POF2428" s="111"/>
      <c r="POG2428" s="111"/>
      <c r="POH2428" s="111"/>
      <c r="POI2428" s="111"/>
      <c r="POJ2428" s="111"/>
      <c r="POK2428" s="111"/>
      <c r="POL2428" s="111"/>
      <c r="POM2428" s="111"/>
      <c r="PON2428" s="111"/>
      <c r="POO2428" s="111"/>
      <c r="POP2428" s="111"/>
      <c r="POQ2428" s="111"/>
      <c r="POR2428" s="111"/>
      <c r="POS2428" s="111"/>
      <c r="POT2428" s="111"/>
      <c r="POU2428" s="111"/>
      <c r="POV2428" s="111"/>
      <c r="POW2428" s="111"/>
      <c r="POX2428" s="111"/>
      <c r="POY2428" s="111"/>
      <c r="POZ2428" s="111"/>
      <c r="PPA2428" s="111"/>
      <c r="PPB2428" s="111"/>
      <c r="PPC2428" s="111"/>
      <c r="PPD2428" s="111"/>
      <c r="PPE2428" s="111"/>
      <c r="PPF2428" s="111"/>
      <c r="PPG2428" s="111"/>
      <c r="PPH2428" s="111"/>
      <c r="PPI2428" s="111"/>
      <c r="PPJ2428" s="111"/>
      <c r="PPK2428" s="111"/>
      <c r="PPL2428" s="111"/>
      <c r="PPM2428" s="111"/>
      <c r="PPN2428" s="111"/>
      <c r="PPO2428" s="111"/>
      <c r="PPP2428" s="111"/>
      <c r="PPQ2428" s="111"/>
      <c r="PPR2428" s="111"/>
      <c r="PPS2428" s="111"/>
      <c r="PPT2428" s="111"/>
      <c r="PPU2428" s="111"/>
      <c r="PPV2428" s="111"/>
      <c r="PPW2428" s="111"/>
      <c r="PPX2428" s="111"/>
      <c r="PPY2428" s="111"/>
      <c r="PPZ2428" s="111"/>
      <c r="PQA2428" s="111"/>
      <c r="PQB2428" s="111"/>
      <c r="PQC2428" s="111"/>
      <c r="PQD2428" s="111"/>
      <c r="PQE2428" s="111"/>
      <c r="PQF2428" s="111"/>
      <c r="PQG2428" s="111"/>
      <c r="PQH2428" s="111"/>
      <c r="PQI2428" s="111"/>
      <c r="PQJ2428" s="111"/>
      <c r="PQK2428" s="111"/>
      <c r="PQL2428" s="111"/>
      <c r="PQM2428" s="111"/>
      <c r="PQN2428" s="111"/>
      <c r="PQO2428" s="111"/>
      <c r="PQP2428" s="111"/>
      <c r="PQQ2428" s="111"/>
      <c r="PQR2428" s="111"/>
      <c r="PQS2428" s="111"/>
      <c r="PQT2428" s="111"/>
      <c r="PQU2428" s="111"/>
      <c r="PQV2428" s="111"/>
      <c r="PQW2428" s="111"/>
      <c r="PQX2428" s="111"/>
      <c r="PQY2428" s="111"/>
      <c r="PQZ2428" s="111"/>
      <c r="PRA2428" s="111"/>
      <c r="PRB2428" s="111"/>
      <c r="PRC2428" s="111"/>
      <c r="PRD2428" s="111"/>
      <c r="PRE2428" s="111"/>
      <c r="PRF2428" s="111"/>
      <c r="PRG2428" s="111"/>
      <c r="PRH2428" s="111"/>
      <c r="PRI2428" s="111"/>
      <c r="PRJ2428" s="111"/>
      <c r="PRK2428" s="111"/>
      <c r="PRL2428" s="111"/>
      <c r="PRM2428" s="111"/>
      <c r="PRN2428" s="111"/>
      <c r="PRO2428" s="111"/>
      <c r="PRP2428" s="111"/>
      <c r="PRQ2428" s="111"/>
      <c r="PRR2428" s="111"/>
      <c r="PRS2428" s="111"/>
      <c r="PRT2428" s="111"/>
      <c r="PRU2428" s="111"/>
      <c r="PRV2428" s="111"/>
      <c r="PRW2428" s="111"/>
      <c r="PRX2428" s="111"/>
      <c r="PRY2428" s="111"/>
      <c r="PRZ2428" s="111"/>
      <c r="PSA2428" s="111"/>
      <c r="PSB2428" s="111"/>
      <c r="PSC2428" s="111"/>
      <c r="PSD2428" s="111"/>
      <c r="PSE2428" s="111"/>
      <c r="PSF2428" s="111"/>
      <c r="PSG2428" s="111"/>
      <c r="PSH2428" s="111"/>
      <c r="PSI2428" s="111"/>
      <c r="PSJ2428" s="111"/>
      <c r="PSK2428" s="111"/>
      <c r="PSL2428" s="111"/>
      <c r="PSM2428" s="111"/>
      <c r="PSN2428" s="111"/>
      <c r="PSO2428" s="111"/>
      <c r="PSP2428" s="111"/>
      <c r="PSQ2428" s="111"/>
      <c r="PSR2428" s="111"/>
      <c r="PSS2428" s="111"/>
      <c r="PST2428" s="111"/>
      <c r="PSU2428" s="111"/>
      <c r="PSV2428" s="111"/>
      <c r="PSW2428" s="111"/>
      <c r="PSX2428" s="111"/>
      <c r="PSY2428" s="111"/>
      <c r="PSZ2428" s="111"/>
      <c r="PTA2428" s="111"/>
      <c r="PTB2428" s="111"/>
      <c r="PTC2428" s="111"/>
      <c r="PTD2428" s="111"/>
      <c r="PTE2428" s="111"/>
      <c r="PTF2428" s="111"/>
      <c r="PTG2428" s="111"/>
      <c r="PTH2428" s="111"/>
      <c r="PTI2428" s="111"/>
      <c r="PTJ2428" s="111"/>
      <c r="PTK2428" s="111"/>
      <c r="PTL2428" s="111"/>
      <c r="PTM2428" s="111"/>
      <c r="PTN2428" s="111"/>
      <c r="PTO2428" s="111"/>
      <c r="PTP2428" s="111"/>
      <c r="PTQ2428" s="111"/>
      <c r="PTR2428" s="111"/>
      <c r="PTS2428" s="111"/>
      <c r="PTT2428" s="111"/>
      <c r="PTU2428" s="111"/>
      <c r="PTV2428" s="111"/>
      <c r="PTW2428" s="111"/>
      <c r="PTX2428" s="111"/>
      <c r="PTY2428" s="111"/>
      <c r="PTZ2428" s="111"/>
      <c r="PUA2428" s="111"/>
      <c r="PUB2428" s="111"/>
      <c r="PUC2428" s="111"/>
      <c r="PUD2428" s="111"/>
      <c r="PUE2428" s="111"/>
      <c r="PUF2428" s="111"/>
      <c r="PUG2428" s="111"/>
      <c r="PUH2428" s="111"/>
      <c r="PUI2428" s="111"/>
      <c r="PUJ2428" s="111"/>
      <c r="PUK2428" s="111"/>
      <c r="PUL2428" s="111"/>
      <c r="PUM2428" s="111"/>
      <c r="PUN2428" s="111"/>
      <c r="PUO2428" s="111"/>
      <c r="PUP2428" s="111"/>
      <c r="PUQ2428" s="111"/>
      <c r="PUR2428" s="111"/>
      <c r="PUS2428" s="111"/>
      <c r="PUT2428" s="111"/>
      <c r="PUU2428" s="111"/>
      <c r="PUV2428" s="111"/>
      <c r="PUW2428" s="111"/>
      <c r="PUX2428" s="111"/>
      <c r="PUY2428" s="111"/>
      <c r="PUZ2428" s="111"/>
      <c r="PVA2428" s="111"/>
      <c r="PVB2428" s="111"/>
      <c r="PVC2428" s="111"/>
      <c r="PVD2428" s="111"/>
      <c r="PVE2428" s="111"/>
      <c r="PVF2428" s="111"/>
      <c r="PVG2428" s="111"/>
      <c r="PVH2428" s="111"/>
      <c r="PVI2428" s="111"/>
      <c r="PVJ2428" s="111"/>
      <c r="PVK2428" s="111"/>
      <c r="PVL2428" s="111"/>
      <c r="PVM2428" s="111"/>
      <c r="PVN2428" s="111"/>
      <c r="PVO2428" s="111"/>
      <c r="PVP2428" s="111"/>
      <c r="PVQ2428" s="111"/>
      <c r="PVR2428" s="111"/>
      <c r="PVS2428" s="111"/>
      <c r="PVT2428" s="111"/>
      <c r="PVU2428" s="111"/>
      <c r="PVV2428" s="111"/>
      <c r="PVW2428" s="111"/>
      <c r="PVX2428" s="111"/>
      <c r="PVY2428" s="111"/>
      <c r="PVZ2428" s="111"/>
      <c r="PWA2428" s="111"/>
      <c r="PWB2428" s="111"/>
      <c r="PWC2428" s="111"/>
      <c r="PWD2428" s="111"/>
      <c r="PWE2428" s="111"/>
      <c r="PWF2428" s="111"/>
      <c r="PWG2428" s="111"/>
      <c r="PWH2428" s="111"/>
      <c r="PWI2428" s="111"/>
      <c r="PWJ2428" s="111"/>
      <c r="PWK2428" s="111"/>
      <c r="PWL2428" s="111"/>
      <c r="PWM2428" s="111"/>
      <c r="PWN2428" s="111"/>
      <c r="PWO2428" s="111"/>
      <c r="PWP2428" s="111"/>
      <c r="PWQ2428" s="111"/>
      <c r="PWR2428" s="111"/>
      <c r="PWS2428" s="111"/>
      <c r="PWT2428" s="111"/>
      <c r="PWU2428" s="111"/>
      <c r="PWV2428" s="111"/>
      <c r="PWW2428" s="111"/>
      <c r="PWX2428" s="111"/>
      <c r="PWY2428" s="111"/>
      <c r="PWZ2428" s="111"/>
      <c r="PXA2428" s="111"/>
      <c r="PXB2428" s="111"/>
      <c r="PXC2428" s="111"/>
      <c r="PXD2428" s="111"/>
      <c r="PXE2428" s="111"/>
      <c r="PXF2428" s="111"/>
      <c r="PXG2428" s="111"/>
      <c r="PXH2428" s="111"/>
      <c r="PXI2428" s="111"/>
      <c r="PXJ2428" s="111"/>
      <c r="PXK2428" s="111"/>
      <c r="PXL2428" s="111"/>
      <c r="PXM2428" s="111"/>
      <c r="PXN2428" s="111"/>
      <c r="PXO2428" s="111"/>
      <c r="PXP2428" s="111"/>
      <c r="PXQ2428" s="111"/>
      <c r="PXR2428" s="111"/>
      <c r="PXS2428" s="111"/>
      <c r="PXT2428" s="111"/>
      <c r="PXU2428" s="111"/>
      <c r="PXV2428" s="111"/>
      <c r="PXW2428" s="111"/>
      <c r="PXX2428" s="111"/>
      <c r="PXY2428" s="111"/>
      <c r="PXZ2428" s="111"/>
      <c r="PYA2428" s="111"/>
      <c r="PYB2428" s="111"/>
      <c r="PYC2428" s="111"/>
      <c r="PYD2428" s="111"/>
      <c r="PYE2428" s="111"/>
      <c r="PYF2428" s="111"/>
      <c r="PYG2428" s="111"/>
      <c r="PYH2428" s="111"/>
      <c r="PYI2428" s="111"/>
      <c r="PYJ2428" s="111"/>
      <c r="PYK2428" s="111"/>
      <c r="PYL2428" s="111"/>
      <c r="PYM2428" s="111"/>
      <c r="PYN2428" s="111"/>
      <c r="PYO2428" s="111"/>
      <c r="PYP2428" s="111"/>
      <c r="PYQ2428" s="111"/>
      <c r="PYR2428" s="111"/>
      <c r="PYS2428" s="111"/>
      <c r="PYT2428" s="111"/>
      <c r="PYU2428" s="111"/>
      <c r="PYV2428" s="111"/>
      <c r="PYW2428" s="111"/>
      <c r="PYX2428" s="111"/>
      <c r="PYY2428" s="111"/>
      <c r="PYZ2428" s="111"/>
      <c r="PZA2428" s="111"/>
      <c r="PZB2428" s="111"/>
      <c r="PZC2428" s="111"/>
      <c r="PZD2428" s="111"/>
      <c r="PZE2428" s="111"/>
      <c r="PZF2428" s="111"/>
      <c r="PZG2428" s="111"/>
      <c r="PZH2428" s="111"/>
      <c r="PZI2428" s="111"/>
      <c r="PZJ2428" s="111"/>
      <c r="PZK2428" s="111"/>
      <c r="PZL2428" s="111"/>
      <c r="PZM2428" s="111"/>
      <c r="PZN2428" s="111"/>
      <c r="PZO2428" s="111"/>
      <c r="PZP2428" s="111"/>
      <c r="PZQ2428" s="111"/>
      <c r="PZR2428" s="111"/>
      <c r="PZS2428" s="111"/>
      <c r="PZT2428" s="111"/>
      <c r="PZU2428" s="111"/>
      <c r="PZV2428" s="111"/>
      <c r="PZW2428" s="111"/>
      <c r="PZX2428" s="111"/>
      <c r="PZY2428" s="111"/>
      <c r="PZZ2428" s="111"/>
      <c r="QAA2428" s="111"/>
      <c r="QAB2428" s="111"/>
      <c r="QAC2428" s="111"/>
      <c r="QAD2428" s="111"/>
      <c r="QAE2428" s="111"/>
      <c r="QAF2428" s="111"/>
      <c r="QAG2428" s="111"/>
      <c r="QAH2428" s="111"/>
      <c r="QAI2428" s="111"/>
      <c r="QAJ2428" s="111"/>
      <c r="QAK2428" s="111"/>
      <c r="QAL2428" s="111"/>
      <c r="QAM2428" s="111"/>
      <c r="QAN2428" s="111"/>
      <c r="QAO2428" s="111"/>
      <c r="QAP2428" s="111"/>
      <c r="QAQ2428" s="111"/>
      <c r="QAR2428" s="111"/>
      <c r="QAS2428" s="111"/>
      <c r="QAT2428" s="111"/>
      <c r="QAU2428" s="111"/>
      <c r="QAV2428" s="111"/>
      <c r="QAW2428" s="111"/>
      <c r="QAX2428" s="111"/>
      <c r="QAY2428" s="111"/>
      <c r="QAZ2428" s="111"/>
      <c r="QBA2428" s="111"/>
      <c r="QBB2428" s="111"/>
      <c r="QBC2428" s="111"/>
      <c r="QBD2428" s="111"/>
      <c r="QBE2428" s="111"/>
      <c r="QBF2428" s="111"/>
      <c r="QBG2428" s="111"/>
      <c r="QBH2428" s="111"/>
      <c r="QBI2428" s="111"/>
      <c r="QBJ2428" s="111"/>
      <c r="QBK2428" s="111"/>
      <c r="QBL2428" s="111"/>
      <c r="QBM2428" s="111"/>
      <c r="QBN2428" s="111"/>
      <c r="QBO2428" s="111"/>
      <c r="QBP2428" s="111"/>
      <c r="QBQ2428" s="111"/>
      <c r="QBR2428" s="111"/>
      <c r="QBS2428" s="111"/>
      <c r="QBT2428" s="111"/>
      <c r="QBU2428" s="111"/>
      <c r="QBV2428" s="111"/>
      <c r="QBW2428" s="111"/>
      <c r="QBX2428" s="111"/>
      <c r="QBY2428" s="111"/>
      <c r="QBZ2428" s="111"/>
      <c r="QCA2428" s="111"/>
      <c r="QCB2428" s="111"/>
      <c r="QCC2428" s="111"/>
      <c r="QCD2428" s="111"/>
      <c r="QCE2428" s="111"/>
      <c r="QCF2428" s="111"/>
      <c r="QCG2428" s="111"/>
      <c r="QCH2428" s="111"/>
      <c r="QCI2428" s="111"/>
      <c r="QCJ2428" s="111"/>
      <c r="QCK2428" s="111"/>
      <c r="QCL2428" s="111"/>
      <c r="QCM2428" s="111"/>
      <c r="QCN2428" s="111"/>
      <c r="QCO2428" s="111"/>
      <c r="QCP2428" s="111"/>
      <c r="QCQ2428" s="111"/>
      <c r="QCR2428" s="111"/>
      <c r="QCS2428" s="111"/>
      <c r="QCT2428" s="111"/>
      <c r="QCU2428" s="111"/>
      <c r="QCV2428" s="111"/>
      <c r="QCW2428" s="111"/>
      <c r="QCX2428" s="111"/>
      <c r="QCY2428" s="111"/>
      <c r="QCZ2428" s="111"/>
      <c r="QDA2428" s="111"/>
      <c r="QDB2428" s="111"/>
      <c r="QDC2428" s="111"/>
      <c r="QDD2428" s="111"/>
      <c r="QDE2428" s="111"/>
      <c r="QDF2428" s="111"/>
      <c r="QDG2428" s="111"/>
      <c r="QDH2428" s="111"/>
      <c r="QDI2428" s="111"/>
      <c r="QDJ2428" s="111"/>
      <c r="QDK2428" s="111"/>
      <c r="QDL2428" s="111"/>
      <c r="QDM2428" s="111"/>
      <c r="QDN2428" s="111"/>
      <c r="QDO2428" s="111"/>
      <c r="QDP2428" s="111"/>
      <c r="QDQ2428" s="111"/>
      <c r="QDR2428" s="111"/>
      <c r="QDS2428" s="111"/>
      <c r="QDT2428" s="111"/>
      <c r="QDU2428" s="111"/>
      <c r="QDV2428" s="111"/>
      <c r="QDW2428" s="111"/>
      <c r="QDX2428" s="111"/>
      <c r="QDY2428" s="111"/>
      <c r="QDZ2428" s="111"/>
      <c r="QEA2428" s="111"/>
      <c r="QEB2428" s="111"/>
      <c r="QEC2428" s="111"/>
      <c r="QED2428" s="111"/>
      <c r="QEE2428" s="111"/>
      <c r="QEF2428" s="111"/>
      <c r="QEG2428" s="111"/>
      <c r="QEH2428" s="111"/>
      <c r="QEI2428" s="111"/>
      <c r="QEJ2428" s="111"/>
      <c r="QEK2428" s="111"/>
      <c r="QEL2428" s="111"/>
      <c r="QEM2428" s="111"/>
      <c r="QEN2428" s="111"/>
      <c r="QEO2428" s="111"/>
      <c r="QEP2428" s="111"/>
      <c r="QEQ2428" s="111"/>
      <c r="QER2428" s="111"/>
      <c r="QES2428" s="111"/>
      <c r="QET2428" s="111"/>
      <c r="QEU2428" s="111"/>
      <c r="QEV2428" s="111"/>
      <c r="QEW2428" s="111"/>
      <c r="QEX2428" s="111"/>
      <c r="QEY2428" s="111"/>
      <c r="QEZ2428" s="111"/>
      <c r="QFA2428" s="111"/>
      <c r="QFB2428" s="111"/>
      <c r="QFC2428" s="111"/>
      <c r="QFD2428" s="111"/>
      <c r="QFE2428" s="111"/>
      <c r="QFF2428" s="111"/>
      <c r="QFG2428" s="111"/>
      <c r="QFH2428" s="111"/>
      <c r="QFI2428" s="111"/>
      <c r="QFJ2428" s="111"/>
      <c r="QFK2428" s="111"/>
      <c r="QFL2428" s="111"/>
      <c r="QFM2428" s="111"/>
      <c r="QFN2428" s="111"/>
      <c r="QFO2428" s="111"/>
      <c r="QFP2428" s="111"/>
      <c r="QFQ2428" s="111"/>
      <c r="QFR2428" s="111"/>
      <c r="QFS2428" s="111"/>
      <c r="QFT2428" s="111"/>
      <c r="QFU2428" s="111"/>
      <c r="QFV2428" s="111"/>
      <c r="QFW2428" s="111"/>
      <c r="QFX2428" s="111"/>
      <c r="QFY2428" s="111"/>
      <c r="QFZ2428" s="111"/>
      <c r="QGA2428" s="111"/>
      <c r="QGB2428" s="111"/>
      <c r="QGC2428" s="111"/>
      <c r="QGD2428" s="111"/>
      <c r="QGE2428" s="111"/>
      <c r="QGF2428" s="111"/>
      <c r="QGG2428" s="111"/>
      <c r="QGH2428" s="111"/>
      <c r="QGI2428" s="111"/>
      <c r="QGJ2428" s="111"/>
      <c r="QGK2428" s="111"/>
      <c r="QGL2428" s="111"/>
      <c r="QGM2428" s="111"/>
      <c r="QGN2428" s="111"/>
      <c r="QGO2428" s="111"/>
      <c r="QGP2428" s="111"/>
      <c r="QGQ2428" s="111"/>
      <c r="QGR2428" s="111"/>
      <c r="QGS2428" s="111"/>
      <c r="QGT2428" s="111"/>
      <c r="QGU2428" s="111"/>
      <c r="QGV2428" s="111"/>
      <c r="QGW2428" s="111"/>
      <c r="QGX2428" s="111"/>
      <c r="QGY2428" s="111"/>
      <c r="QGZ2428" s="111"/>
      <c r="QHA2428" s="111"/>
      <c r="QHB2428" s="111"/>
      <c r="QHC2428" s="111"/>
      <c r="QHD2428" s="111"/>
      <c r="QHE2428" s="111"/>
      <c r="QHF2428" s="111"/>
      <c r="QHG2428" s="111"/>
      <c r="QHH2428" s="111"/>
      <c r="QHI2428" s="111"/>
      <c r="QHJ2428" s="111"/>
      <c r="QHK2428" s="111"/>
      <c r="QHL2428" s="111"/>
      <c r="QHM2428" s="111"/>
      <c r="QHN2428" s="111"/>
      <c r="QHO2428" s="111"/>
      <c r="QHP2428" s="111"/>
      <c r="QHQ2428" s="111"/>
      <c r="QHR2428" s="111"/>
      <c r="QHS2428" s="111"/>
      <c r="QHT2428" s="111"/>
      <c r="QHU2428" s="111"/>
      <c r="QHV2428" s="111"/>
      <c r="QHW2428" s="111"/>
      <c r="QHX2428" s="111"/>
      <c r="QHY2428" s="111"/>
      <c r="QHZ2428" s="111"/>
      <c r="QIA2428" s="111"/>
      <c r="QIB2428" s="111"/>
      <c r="QIC2428" s="111"/>
      <c r="QID2428" s="111"/>
      <c r="QIE2428" s="111"/>
      <c r="QIF2428" s="111"/>
      <c r="QIG2428" s="111"/>
      <c r="QIH2428" s="111"/>
      <c r="QII2428" s="111"/>
      <c r="QIJ2428" s="111"/>
      <c r="QIK2428" s="111"/>
      <c r="QIL2428" s="111"/>
      <c r="QIM2428" s="111"/>
      <c r="QIN2428" s="111"/>
      <c r="QIO2428" s="111"/>
      <c r="QIP2428" s="111"/>
      <c r="QIQ2428" s="111"/>
      <c r="QIR2428" s="111"/>
      <c r="QIS2428" s="111"/>
      <c r="QIT2428" s="111"/>
      <c r="QIU2428" s="111"/>
      <c r="QIV2428" s="111"/>
      <c r="QIW2428" s="111"/>
      <c r="QIX2428" s="111"/>
      <c r="QIY2428" s="111"/>
      <c r="QIZ2428" s="111"/>
      <c r="QJA2428" s="111"/>
      <c r="QJB2428" s="111"/>
      <c r="QJC2428" s="111"/>
      <c r="QJD2428" s="111"/>
      <c r="QJE2428" s="111"/>
      <c r="QJF2428" s="111"/>
      <c r="QJG2428" s="111"/>
      <c r="QJH2428" s="111"/>
      <c r="QJI2428" s="111"/>
      <c r="QJJ2428" s="111"/>
      <c r="QJK2428" s="111"/>
      <c r="QJL2428" s="111"/>
      <c r="QJM2428" s="111"/>
      <c r="QJN2428" s="111"/>
      <c r="QJO2428" s="111"/>
      <c r="QJP2428" s="111"/>
      <c r="QJQ2428" s="111"/>
      <c r="QJR2428" s="111"/>
      <c r="QJS2428" s="111"/>
      <c r="QJT2428" s="111"/>
      <c r="QJU2428" s="111"/>
      <c r="QJV2428" s="111"/>
      <c r="QJW2428" s="111"/>
      <c r="QJX2428" s="111"/>
      <c r="QJY2428" s="111"/>
      <c r="QJZ2428" s="111"/>
      <c r="QKA2428" s="111"/>
      <c r="QKB2428" s="111"/>
      <c r="QKC2428" s="111"/>
      <c r="QKD2428" s="111"/>
      <c r="QKE2428" s="111"/>
      <c r="QKF2428" s="111"/>
      <c r="QKG2428" s="111"/>
      <c r="QKH2428" s="111"/>
      <c r="QKI2428" s="111"/>
      <c r="QKJ2428" s="111"/>
      <c r="QKK2428" s="111"/>
      <c r="QKL2428" s="111"/>
      <c r="QKM2428" s="111"/>
      <c r="QKN2428" s="111"/>
      <c r="QKO2428" s="111"/>
      <c r="QKP2428" s="111"/>
      <c r="QKQ2428" s="111"/>
      <c r="QKR2428" s="111"/>
      <c r="QKS2428" s="111"/>
      <c r="QKT2428" s="111"/>
      <c r="QKU2428" s="111"/>
      <c r="QKV2428" s="111"/>
      <c r="QKW2428" s="111"/>
      <c r="QKX2428" s="111"/>
      <c r="QKY2428" s="111"/>
      <c r="QKZ2428" s="111"/>
      <c r="QLA2428" s="111"/>
      <c r="QLB2428" s="111"/>
      <c r="QLC2428" s="111"/>
      <c r="QLD2428" s="111"/>
      <c r="QLE2428" s="111"/>
      <c r="QLF2428" s="111"/>
      <c r="QLG2428" s="111"/>
      <c r="QLH2428" s="111"/>
      <c r="QLI2428" s="111"/>
      <c r="QLJ2428" s="111"/>
      <c r="QLK2428" s="111"/>
      <c r="QLL2428" s="111"/>
      <c r="QLM2428" s="111"/>
      <c r="QLN2428" s="111"/>
      <c r="QLO2428" s="111"/>
      <c r="QLP2428" s="111"/>
      <c r="QLQ2428" s="111"/>
      <c r="QLR2428" s="111"/>
      <c r="QLS2428" s="111"/>
      <c r="QLT2428" s="111"/>
      <c r="QLU2428" s="111"/>
      <c r="QLV2428" s="111"/>
      <c r="QLW2428" s="111"/>
      <c r="QLX2428" s="111"/>
      <c r="QLY2428" s="111"/>
      <c r="QLZ2428" s="111"/>
      <c r="QMA2428" s="111"/>
      <c r="QMB2428" s="111"/>
      <c r="QMC2428" s="111"/>
      <c r="QMD2428" s="111"/>
      <c r="QME2428" s="111"/>
      <c r="QMF2428" s="111"/>
      <c r="QMG2428" s="111"/>
      <c r="QMH2428" s="111"/>
      <c r="QMI2428" s="111"/>
      <c r="QMJ2428" s="111"/>
      <c r="QMK2428" s="111"/>
      <c r="QML2428" s="111"/>
      <c r="QMM2428" s="111"/>
      <c r="QMN2428" s="111"/>
      <c r="QMO2428" s="111"/>
      <c r="QMP2428" s="111"/>
      <c r="QMQ2428" s="111"/>
      <c r="QMR2428" s="111"/>
      <c r="QMS2428" s="111"/>
      <c r="QMT2428" s="111"/>
      <c r="QMU2428" s="111"/>
      <c r="QMV2428" s="111"/>
      <c r="QMW2428" s="111"/>
      <c r="QMX2428" s="111"/>
      <c r="QMY2428" s="111"/>
      <c r="QMZ2428" s="111"/>
      <c r="QNA2428" s="111"/>
      <c r="QNB2428" s="111"/>
      <c r="QNC2428" s="111"/>
      <c r="QND2428" s="111"/>
      <c r="QNE2428" s="111"/>
      <c r="QNF2428" s="111"/>
      <c r="QNG2428" s="111"/>
      <c r="QNH2428" s="111"/>
      <c r="QNI2428" s="111"/>
      <c r="QNJ2428" s="111"/>
      <c r="QNK2428" s="111"/>
      <c r="QNL2428" s="111"/>
      <c r="QNM2428" s="111"/>
      <c r="QNN2428" s="111"/>
      <c r="QNO2428" s="111"/>
      <c r="QNP2428" s="111"/>
      <c r="QNQ2428" s="111"/>
      <c r="QNR2428" s="111"/>
      <c r="QNS2428" s="111"/>
      <c r="QNT2428" s="111"/>
      <c r="QNU2428" s="111"/>
      <c r="QNV2428" s="111"/>
      <c r="QNW2428" s="111"/>
      <c r="QNX2428" s="111"/>
      <c r="QNY2428" s="111"/>
      <c r="QNZ2428" s="111"/>
      <c r="QOA2428" s="111"/>
      <c r="QOB2428" s="111"/>
      <c r="QOC2428" s="111"/>
      <c r="QOD2428" s="111"/>
      <c r="QOE2428" s="111"/>
      <c r="QOF2428" s="111"/>
      <c r="QOG2428" s="111"/>
      <c r="QOH2428" s="111"/>
      <c r="QOI2428" s="111"/>
      <c r="QOJ2428" s="111"/>
      <c r="QOK2428" s="111"/>
      <c r="QOL2428" s="111"/>
      <c r="QOM2428" s="111"/>
      <c r="QON2428" s="111"/>
      <c r="QOO2428" s="111"/>
      <c r="QOP2428" s="111"/>
      <c r="QOQ2428" s="111"/>
      <c r="QOR2428" s="111"/>
      <c r="QOS2428" s="111"/>
      <c r="QOT2428" s="111"/>
      <c r="QOU2428" s="111"/>
      <c r="QOV2428" s="111"/>
      <c r="QOW2428" s="111"/>
      <c r="QOX2428" s="111"/>
      <c r="QOY2428" s="111"/>
      <c r="QOZ2428" s="111"/>
      <c r="QPA2428" s="111"/>
      <c r="QPB2428" s="111"/>
      <c r="QPC2428" s="111"/>
      <c r="QPD2428" s="111"/>
      <c r="QPE2428" s="111"/>
      <c r="QPF2428" s="111"/>
      <c r="QPG2428" s="111"/>
      <c r="QPH2428" s="111"/>
      <c r="QPI2428" s="111"/>
      <c r="QPJ2428" s="111"/>
      <c r="QPK2428" s="111"/>
      <c r="QPL2428" s="111"/>
      <c r="QPM2428" s="111"/>
      <c r="QPN2428" s="111"/>
      <c r="QPO2428" s="111"/>
      <c r="QPP2428" s="111"/>
      <c r="QPQ2428" s="111"/>
      <c r="QPR2428" s="111"/>
      <c r="QPS2428" s="111"/>
      <c r="QPT2428" s="111"/>
      <c r="QPU2428" s="111"/>
      <c r="QPV2428" s="111"/>
      <c r="QPW2428" s="111"/>
      <c r="QPX2428" s="111"/>
      <c r="QPY2428" s="111"/>
      <c r="QPZ2428" s="111"/>
      <c r="QQA2428" s="111"/>
      <c r="QQB2428" s="111"/>
      <c r="QQC2428" s="111"/>
      <c r="QQD2428" s="111"/>
      <c r="QQE2428" s="111"/>
      <c r="QQF2428" s="111"/>
      <c r="QQG2428" s="111"/>
      <c r="QQH2428" s="111"/>
      <c r="QQI2428" s="111"/>
      <c r="QQJ2428" s="111"/>
      <c r="QQK2428" s="111"/>
      <c r="QQL2428" s="111"/>
      <c r="QQM2428" s="111"/>
      <c r="QQN2428" s="111"/>
      <c r="QQO2428" s="111"/>
      <c r="QQP2428" s="111"/>
      <c r="QQQ2428" s="111"/>
      <c r="QQR2428" s="111"/>
      <c r="QQS2428" s="111"/>
      <c r="QQT2428" s="111"/>
      <c r="QQU2428" s="111"/>
      <c r="QQV2428" s="111"/>
      <c r="QQW2428" s="111"/>
      <c r="QQX2428" s="111"/>
      <c r="QQY2428" s="111"/>
      <c r="QQZ2428" s="111"/>
      <c r="QRA2428" s="111"/>
      <c r="QRB2428" s="111"/>
      <c r="QRC2428" s="111"/>
      <c r="QRD2428" s="111"/>
      <c r="QRE2428" s="111"/>
      <c r="QRF2428" s="111"/>
      <c r="QRG2428" s="111"/>
      <c r="QRH2428" s="111"/>
      <c r="QRI2428" s="111"/>
      <c r="QRJ2428" s="111"/>
      <c r="QRK2428" s="111"/>
      <c r="QRL2428" s="111"/>
      <c r="QRM2428" s="111"/>
      <c r="QRN2428" s="111"/>
      <c r="QRO2428" s="111"/>
      <c r="QRP2428" s="111"/>
      <c r="QRQ2428" s="111"/>
      <c r="QRR2428" s="111"/>
      <c r="QRS2428" s="111"/>
      <c r="QRT2428" s="111"/>
      <c r="QRU2428" s="111"/>
      <c r="QRV2428" s="111"/>
      <c r="QRW2428" s="111"/>
      <c r="QRX2428" s="111"/>
      <c r="QRY2428" s="111"/>
      <c r="QRZ2428" s="111"/>
      <c r="QSA2428" s="111"/>
      <c r="QSB2428" s="111"/>
      <c r="QSC2428" s="111"/>
      <c r="QSD2428" s="111"/>
      <c r="QSE2428" s="111"/>
      <c r="QSF2428" s="111"/>
      <c r="QSG2428" s="111"/>
      <c r="QSH2428" s="111"/>
      <c r="QSI2428" s="111"/>
      <c r="QSJ2428" s="111"/>
      <c r="QSK2428" s="111"/>
      <c r="QSL2428" s="111"/>
      <c r="QSM2428" s="111"/>
      <c r="QSN2428" s="111"/>
      <c r="QSO2428" s="111"/>
      <c r="QSP2428" s="111"/>
      <c r="QSQ2428" s="111"/>
      <c r="QSR2428" s="111"/>
      <c r="QSS2428" s="111"/>
      <c r="QST2428" s="111"/>
      <c r="QSU2428" s="111"/>
      <c r="QSV2428" s="111"/>
      <c r="QSW2428" s="111"/>
      <c r="QSX2428" s="111"/>
      <c r="QSY2428" s="111"/>
      <c r="QSZ2428" s="111"/>
      <c r="QTA2428" s="111"/>
      <c r="QTB2428" s="111"/>
      <c r="QTC2428" s="111"/>
      <c r="QTD2428" s="111"/>
      <c r="QTE2428" s="111"/>
      <c r="QTF2428" s="111"/>
      <c r="QTG2428" s="111"/>
      <c r="QTH2428" s="111"/>
      <c r="QTI2428" s="111"/>
      <c r="QTJ2428" s="111"/>
      <c r="QTK2428" s="111"/>
      <c r="QTL2428" s="111"/>
      <c r="QTM2428" s="111"/>
      <c r="QTN2428" s="111"/>
      <c r="QTO2428" s="111"/>
      <c r="QTP2428" s="111"/>
      <c r="QTQ2428" s="111"/>
      <c r="QTR2428" s="111"/>
      <c r="QTS2428" s="111"/>
      <c r="QTT2428" s="111"/>
      <c r="QTU2428" s="111"/>
      <c r="QTV2428" s="111"/>
      <c r="QTW2428" s="111"/>
      <c r="QTX2428" s="111"/>
      <c r="QTY2428" s="111"/>
      <c r="QTZ2428" s="111"/>
      <c r="QUA2428" s="111"/>
      <c r="QUB2428" s="111"/>
      <c r="QUC2428" s="111"/>
      <c r="QUD2428" s="111"/>
      <c r="QUE2428" s="111"/>
      <c r="QUF2428" s="111"/>
      <c r="QUG2428" s="111"/>
      <c r="QUH2428" s="111"/>
      <c r="QUI2428" s="111"/>
      <c r="QUJ2428" s="111"/>
      <c r="QUK2428" s="111"/>
      <c r="QUL2428" s="111"/>
      <c r="QUM2428" s="111"/>
      <c r="QUN2428" s="111"/>
      <c r="QUO2428" s="111"/>
      <c r="QUP2428" s="111"/>
      <c r="QUQ2428" s="111"/>
      <c r="QUR2428" s="111"/>
      <c r="QUS2428" s="111"/>
      <c r="QUT2428" s="111"/>
      <c r="QUU2428" s="111"/>
      <c r="QUV2428" s="111"/>
      <c r="QUW2428" s="111"/>
      <c r="QUX2428" s="111"/>
      <c r="QUY2428" s="111"/>
      <c r="QUZ2428" s="111"/>
      <c r="QVA2428" s="111"/>
      <c r="QVB2428" s="111"/>
      <c r="QVC2428" s="111"/>
      <c r="QVD2428" s="111"/>
      <c r="QVE2428" s="111"/>
      <c r="QVF2428" s="111"/>
      <c r="QVG2428" s="111"/>
      <c r="QVH2428" s="111"/>
      <c r="QVI2428" s="111"/>
      <c r="QVJ2428" s="111"/>
      <c r="QVK2428" s="111"/>
      <c r="QVL2428" s="111"/>
      <c r="QVM2428" s="111"/>
      <c r="QVN2428" s="111"/>
      <c r="QVO2428" s="111"/>
      <c r="QVP2428" s="111"/>
      <c r="QVQ2428" s="111"/>
      <c r="QVR2428" s="111"/>
      <c r="QVS2428" s="111"/>
      <c r="QVT2428" s="111"/>
      <c r="QVU2428" s="111"/>
      <c r="QVV2428" s="111"/>
      <c r="QVW2428" s="111"/>
      <c r="QVX2428" s="111"/>
      <c r="QVY2428" s="111"/>
      <c r="QVZ2428" s="111"/>
      <c r="QWA2428" s="111"/>
      <c r="QWB2428" s="111"/>
      <c r="QWC2428" s="111"/>
      <c r="QWD2428" s="111"/>
      <c r="QWE2428" s="111"/>
      <c r="QWF2428" s="111"/>
      <c r="QWG2428" s="111"/>
      <c r="QWH2428" s="111"/>
      <c r="QWI2428" s="111"/>
      <c r="QWJ2428" s="111"/>
      <c r="QWK2428" s="111"/>
      <c r="QWL2428" s="111"/>
      <c r="QWM2428" s="111"/>
      <c r="QWN2428" s="111"/>
      <c r="QWO2428" s="111"/>
      <c r="QWP2428" s="111"/>
      <c r="QWQ2428" s="111"/>
      <c r="QWR2428" s="111"/>
      <c r="QWS2428" s="111"/>
      <c r="QWT2428" s="111"/>
      <c r="QWU2428" s="111"/>
      <c r="QWV2428" s="111"/>
      <c r="QWW2428" s="111"/>
      <c r="QWX2428" s="111"/>
      <c r="QWY2428" s="111"/>
      <c r="QWZ2428" s="111"/>
      <c r="QXA2428" s="111"/>
      <c r="QXB2428" s="111"/>
      <c r="QXC2428" s="111"/>
      <c r="QXD2428" s="111"/>
      <c r="QXE2428" s="111"/>
      <c r="QXF2428" s="111"/>
      <c r="QXG2428" s="111"/>
      <c r="QXH2428" s="111"/>
      <c r="QXI2428" s="111"/>
      <c r="QXJ2428" s="111"/>
      <c r="QXK2428" s="111"/>
      <c r="QXL2428" s="111"/>
      <c r="QXM2428" s="111"/>
      <c r="QXN2428" s="111"/>
      <c r="QXO2428" s="111"/>
      <c r="QXP2428" s="111"/>
      <c r="QXQ2428" s="111"/>
      <c r="QXR2428" s="111"/>
      <c r="QXS2428" s="111"/>
      <c r="QXT2428" s="111"/>
      <c r="QXU2428" s="111"/>
      <c r="QXV2428" s="111"/>
      <c r="QXW2428" s="111"/>
      <c r="QXX2428" s="111"/>
      <c r="QXY2428" s="111"/>
      <c r="QXZ2428" s="111"/>
      <c r="QYA2428" s="111"/>
      <c r="QYB2428" s="111"/>
      <c r="QYC2428" s="111"/>
      <c r="QYD2428" s="111"/>
      <c r="QYE2428" s="111"/>
      <c r="QYF2428" s="111"/>
      <c r="QYG2428" s="111"/>
      <c r="QYH2428" s="111"/>
      <c r="QYI2428" s="111"/>
      <c r="QYJ2428" s="111"/>
      <c r="QYK2428" s="111"/>
      <c r="QYL2428" s="111"/>
      <c r="QYM2428" s="111"/>
      <c r="QYN2428" s="111"/>
      <c r="QYO2428" s="111"/>
      <c r="QYP2428" s="111"/>
      <c r="QYQ2428" s="111"/>
      <c r="QYR2428" s="111"/>
      <c r="QYS2428" s="111"/>
      <c r="QYT2428" s="111"/>
      <c r="QYU2428" s="111"/>
      <c r="QYV2428" s="111"/>
      <c r="QYW2428" s="111"/>
      <c r="QYX2428" s="111"/>
      <c r="QYY2428" s="111"/>
      <c r="QYZ2428" s="111"/>
      <c r="QZA2428" s="111"/>
      <c r="QZB2428" s="111"/>
      <c r="QZC2428" s="111"/>
      <c r="QZD2428" s="111"/>
      <c r="QZE2428" s="111"/>
      <c r="QZF2428" s="111"/>
      <c r="QZG2428" s="111"/>
      <c r="QZH2428" s="111"/>
      <c r="QZI2428" s="111"/>
      <c r="QZJ2428" s="111"/>
      <c r="QZK2428" s="111"/>
      <c r="QZL2428" s="111"/>
      <c r="QZM2428" s="111"/>
      <c r="QZN2428" s="111"/>
      <c r="QZO2428" s="111"/>
      <c r="QZP2428" s="111"/>
      <c r="QZQ2428" s="111"/>
      <c r="QZR2428" s="111"/>
      <c r="QZS2428" s="111"/>
      <c r="QZT2428" s="111"/>
      <c r="QZU2428" s="111"/>
      <c r="QZV2428" s="111"/>
      <c r="QZW2428" s="111"/>
      <c r="QZX2428" s="111"/>
      <c r="QZY2428" s="111"/>
      <c r="QZZ2428" s="111"/>
      <c r="RAA2428" s="111"/>
      <c r="RAB2428" s="111"/>
      <c r="RAC2428" s="111"/>
      <c r="RAD2428" s="111"/>
      <c r="RAE2428" s="111"/>
      <c r="RAF2428" s="111"/>
      <c r="RAG2428" s="111"/>
      <c r="RAH2428" s="111"/>
      <c r="RAI2428" s="111"/>
      <c r="RAJ2428" s="111"/>
      <c r="RAK2428" s="111"/>
      <c r="RAL2428" s="111"/>
      <c r="RAM2428" s="111"/>
      <c r="RAN2428" s="111"/>
      <c r="RAO2428" s="111"/>
      <c r="RAP2428" s="111"/>
      <c r="RAQ2428" s="111"/>
      <c r="RAR2428" s="111"/>
      <c r="RAS2428" s="111"/>
      <c r="RAT2428" s="111"/>
      <c r="RAU2428" s="111"/>
      <c r="RAV2428" s="111"/>
      <c r="RAW2428" s="111"/>
      <c r="RAX2428" s="111"/>
      <c r="RAY2428" s="111"/>
      <c r="RAZ2428" s="111"/>
      <c r="RBA2428" s="111"/>
      <c r="RBB2428" s="111"/>
      <c r="RBC2428" s="111"/>
      <c r="RBD2428" s="111"/>
      <c r="RBE2428" s="111"/>
      <c r="RBF2428" s="111"/>
      <c r="RBG2428" s="111"/>
      <c r="RBH2428" s="111"/>
      <c r="RBI2428" s="111"/>
      <c r="RBJ2428" s="111"/>
      <c r="RBK2428" s="111"/>
      <c r="RBL2428" s="111"/>
      <c r="RBM2428" s="111"/>
      <c r="RBN2428" s="111"/>
      <c r="RBO2428" s="111"/>
      <c r="RBP2428" s="111"/>
      <c r="RBQ2428" s="111"/>
      <c r="RBR2428" s="111"/>
      <c r="RBS2428" s="111"/>
      <c r="RBT2428" s="111"/>
      <c r="RBU2428" s="111"/>
      <c r="RBV2428" s="111"/>
      <c r="RBW2428" s="111"/>
      <c r="RBX2428" s="111"/>
      <c r="RBY2428" s="111"/>
      <c r="RBZ2428" s="111"/>
      <c r="RCA2428" s="111"/>
      <c r="RCB2428" s="111"/>
      <c r="RCC2428" s="111"/>
      <c r="RCD2428" s="111"/>
      <c r="RCE2428" s="111"/>
      <c r="RCF2428" s="111"/>
      <c r="RCG2428" s="111"/>
      <c r="RCH2428" s="111"/>
      <c r="RCI2428" s="111"/>
      <c r="RCJ2428" s="111"/>
      <c r="RCK2428" s="111"/>
      <c r="RCL2428" s="111"/>
      <c r="RCM2428" s="111"/>
      <c r="RCN2428" s="111"/>
      <c r="RCO2428" s="111"/>
      <c r="RCP2428" s="111"/>
      <c r="RCQ2428" s="111"/>
      <c r="RCR2428" s="111"/>
      <c r="RCS2428" s="111"/>
      <c r="RCT2428" s="111"/>
      <c r="RCU2428" s="111"/>
      <c r="RCV2428" s="111"/>
      <c r="RCW2428" s="111"/>
      <c r="RCX2428" s="111"/>
      <c r="RCY2428" s="111"/>
      <c r="RCZ2428" s="111"/>
      <c r="RDA2428" s="111"/>
      <c r="RDB2428" s="111"/>
      <c r="RDC2428" s="111"/>
      <c r="RDD2428" s="111"/>
      <c r="RDE2428" s="111"/>
      <c r="RDF2428" s="111"/>
      <c r="RDG2428" s="111"/>
      <c r="RDH2428" s="111"/>
      <c r="RDI2428" s="111"/>
      <c r="RDJ2428" s="111"/>
      <c r="RDK2428" s="111"/>
      <c r="RDL2428" s="111"/>
      <c r="RDM2428" s="111"/>
      <c r="RDN2428" s="111"/>
      <c r="RDO2428" s="111"/>
      <c r="RDP2428" s="111"/>
      <c r="RDQ2428" s="111"/>
      <c r="RDR2428" s="111"/>
      <c r="RDS2428" s="111"/>
      <c r="RDT2428" s="111"/>
      <c r="RDU2428" s="111"/>
      <c r="RDV2428" s="111"/>
      <c r="RDW2428" s="111"/>
      <c r="RDX2428" s="111"/>
      <c r="RDY2428" s="111"/>
      <c r="RDZ2428" s="111"/>
      <c r="REA2428" s="111"/>
      <c r="REB2428" s="111"/>
      <c r="REC2428" s="111"/>
      <c r="RED2428" s="111"/>
      <c r="REE2428" s="111"/>
      <c r="REF2428" s="111"/>
      <c r="REG2428" s="111"/>
      <c r="REH2428" s="111"/>
      <c r="REI2428" s="111"/>
      <c r="REJ2428" s="111"/>
      <c r="REK2428" s="111"/>
      <c r="REL2428" s="111"/>
      <c r="REM2428" s="111"/>
      <c r="REN2428" s="111"/>
      <c r="REO2428" s="111"/>
      <c r="REP2428" s="111"/>
      <c r="REQ2428" s="111"/>
      <c r="RER2428" s="111"/>
      <c r="RES2428" s="111"/>
      <c r="RET2428" s="111"/>
      <c r="REU2428" s="111"/>
      <c r="REV2428" s="111"/>
      <c r="REW2428" s="111"/>
      <c r="REX2428" s="111"/>
      <c r="REY2428" s="111"/>
      <c r="REZ2428" s="111"/>
      <c r="RFA2428" s="111"/>
      <c r="RFB2428" s="111"/>
      <c r="RFC2428" s="111"/>
      <c r="RFD2428" s="111"/>
      <c r="RFE2428" s="111"/>
      <c r="RFF2428" s="111"/>
      <c r="RFG2428" s="111"/>
      <c r="RFH2428" s="111"/>
      <c r="RFI2428" s="111"/>
      <c r="RFJ2428" s="111"/>
      <c r="RFK2428" s="111"/>
      <c r="RFL2428" s="111"/>
      <c r="RFM2428" s="111"/>
      <c r="RFN2428" s="111"/>
      <c r="RFO2428" s="111"/>
      <c r="RFP2428" s="111"/>
      <c r="RFQ2428" s="111"/>
      <c r="RFR2428" s="111"/>
      <c r="RFS2428" s="111"/>
      <c r="RFT2428" s="111"/>
      <c r="RFU2428" s="111"/>
      <c r="RFV2428" s="111"/>
      <c r="RFW2428" s="111"/>
      <c r="RFX2428" s="111"/>
      <c r="RFY2428" s="111"/>
      <c r="RFZ2428" s="111"/>
      <c r="RGA2428" s="111"/>
      <c r="RGB2428" s="111"/>
      <c r="RGC2428" s="111"/>
      <c r="RGD2428" s="111"/>
      <c r="RGE2428" s="111"/>
      <c r="RGF2428" s="111"/>
      <c r="RGG2428" s="111"/>
      <c r="RGH2428" s="111"/>
      <c r="RGI2428" s="111"/>
      <c r="RGJ2428" s="111"/>
      <c r="RGK2428" s="111"/>
      <c r="RGL2428" s="111"/>
      <c r="RGM2428" s="111"/>
      <c r="RGN2428" s="111"/>
      <c r="RGO2428" s="111"/>
      <c r="RGP2428" s="111"/>
      <c r="RGQ2428" s="111"/>
      <c r="RGR2428" s="111"/>
      <c r="RGS2428" s="111"/>
      <c r="RGT2428" s="111"/>
      <c r="RGU2428" s="111"/>
      <c r="RGV2428" s="111"/>
      <c r="RGW2428" s="111"/>
      <c r="RGX2428" s="111"/>
      <c r="RGY2428" s="111"/>
      <c r="RGZ2428" s="111"/>
      <c r="RHA2428" s="111"/>
      <c r="RHB2428" s="111"/>
      <c r="RHC2428" s="111"/>
      <c r="RHD2428" s="111"/>
      <c r="RHE2428" s="111"/>
      <c r="RHF2428" s="111"/>
      <c r="RHG2428" s="111"/>
      <c r="RHH2428" s="111"/>
      <c r="RHI2428" s="111"/>
      <c r="RHJ2428" s="111"/>
      <c r="RHK2428" s="111"/>
      <c r="RHL2428" s="111"/>
      <c r="RHM2428" s="111"/>
      <c r="RHN2428" s="111"/>
      <c r="RHO2428" s="111"/>
      <c r="RHP2428" s="111"/>
      <c r="RHQ2428" s="111"/>
      <c r="RHR2428" s="111"/>
      <c r="RHS2428" s="111"/>
      <c r="RHT2428" s="111"/>
      <c r="RHU2428" s="111"/>
      <c r="RHV2428" s="111"/>
      <c r="RHW2428" s="111"/>
      <c r="RHX2428" s="111"/>
      <c r="RHY2428" s="111"/>
      <c r="RHZ2428" s="111"/>
      <c r="RIA2428" s="111"/>
      <c r="RIB2428" s="111"/>
      <c r="RIC2428" s="111"/>
      <c r="RID2428" s="111"/>
      <c r="RIE2428" s="111"/>
      <c r="RIF2428" s="111"/>
      <c r="RIG2428" s="111"/>
      <c r="RIH2428" s="111"/>
      <c r="RII2428" s="111"/>
      <c r="RIJ2428" s="111"/>
      <c r="RIK2428" s="111"/>
      <c r="RIL2428" s="111"/>
      <c r="RIM2428" s="111"/>
      <c r="RIN2428" s="111"/>
      <c r="RIO2428" s="111"/>
      <c r="RIP2428" s="111"/>
      <c r="RIQ2428" s="111"/>
      <c r="RIR2428" s="111"/>
      <c r="RIS2428" s="111"/>
      <c r="RIT2428" s="111"/>
      <c r="RIU2428" s="111"/>
      <c r="RIV2428" s="111"/>
      <c r="RIW2428" s="111"/>
      <c r="RIX2428" s="111"/>
      <c r="RIY2428" s="111"/>
      <c r="RIZ2428" s="111"/>
      <c r="RJA2428" s="111"/>
      <c r="RJB2428" s="111"/>
      <c r="RJC2428" s="111"/>
      <c r="RJD2428" s="111"/>
      <c r="RJE2428" s="111"/>
      <c r="RJF2428" s="111"/>
      <c r="RJG2428" s="111"/>
      <c r="RJH2428" s="111"/>
      <c r="RJI2428" s="111"/>
      <c r="RJJ2428" s="111"/>
      <c r="RJK2428" s="111"/>
      <c r="RJL2428" s="111"/>
      <c r="RJM2428" s="111"/>
      <c r="RJN2428" s="111"/>
      <c r="RJO2428" s="111"/>
      <c r="RJP2428" s="111"/>
      <c r="RJQ2428" s="111"/>
      <c r="RJR2428" s="111"/>
      <c r="RJS2428" s="111"/>
      <c r="RJT2428" s="111"/>
      <c r="RJU2428" s="111"/>
      <c r="RJV2428" s="111"/>
      <c r="RJW2428" s="111"/>
      <c r="RJX2428" s="111"/>
      <c r="RJY2428" s="111"/>
      <c r="RJZ2428" s="111"/>
      <c r="RKA2428" s="111"/>
      <c r="RKB2428" s="111"/>
      <c r="RKC2428" s="111"/>
      <c r="RKD2428" s="111"/>
      <c r="RKE2428" s="111"/>
      <c r="RKF2428" s="111"/>
      <c r="RKG2428" s="111"/>
      <c r="RKH2428" s="111"/>
      <c r="RKI2428" s="111"/>
      <c r="RKJ2428" s="111"/>
      <c r="RKK2428" s="111"/>
      <c r="RKL2428" s="111"/>
      <c r="RKM2428" s="111"/>
      <c r="RKN2428" s="111"/>
      <c r="RKO2428" s="111"/>
      <c r="RKP2428" s="111"/>
      <c r="RKQ2428" s="111"/>
      <c r="RKR2428" s="111"/>
      <c r="RKS2428" s="111"/>
      <c r="RKT2428" s="111"/>
      <c r="RKU2428" s="111"/>
      <c r="RKV2428" s="111"/>
      <c r="RKW2428" s="111"/>
      <c r="RKX2428" s="111"/>
      <c r="RKY2428" s="111"/>
      <c r="RKZ2428" s="111"/>
      <c r="RLA2428" s="111"/>
      <c r="RLB2428" s="111"/>
      <c r="RLC2428" s="111"/>
      <c r="RLD2428" s="111"/>
      <c r="RLE2428" s="111"/>
      <c r="RLF2428" s="111"/>
      <c r="RLG2428" s="111"/>
      <c r="RLH2428" s="111"/>
      <c r="RLI2428" s="111"/>
      <c r="RLJ2428" s="111"/>
      <c r="RLK2428" s="111"/>
      <c r="RLL2428" s="111"/>
      <c r="RLM2428" s="111"/>
      <c r="RLN2428" s="111"/>
      <c r="RLO2428" s="111"/>
      <c r="RLP2428" s="111"/>
      <c r="RLQ2428" s="111"/>
      <c r="RLR2428" s="111"/>
      <c r="RLS2428" s="111"/>
      <c r="RLT2428" s="111"/>
      <c r="RLU2428" s="111"/>
      <c r="RLV2428" s="111"/>
      <c r="RLW2428" s="111"/>
      <c r="RLX2428" s="111"/>
      <c r="RLY2428" s="111"/>
      <c r="RLZ2428" s="111"/>
      <c r="RMA2428" s="111"/>
      <c r="RMB2428" s="111"/>
      <c r="RMC2428" s="111"/>
      <c r="RMD2428" s="111"/>
      <c r="RME2428" s="111"/>
      <c r="RMF2428" s="111"/>
      <c r="RMG2428" s="111"/>
      <c r="RMH2428" s="111"/>
      <c r="RMI2428" s="111"/>
      <c r="RMJ2428" s="111"/>
      <c r="RMK2428" s="111"/>
      <c r="RML2428" s="111"/>
      <c r="RMM2428" s="111"/>
      <c r="RMN2428" s="111"/>
      <c r="RMO2428" s="111"/>
      <c r="RMP2428" s="111"/>
      <c r="RMQ2428" s="111"/>
      <c r="RMR2428" s="111"/>
      <c r="RMS2428" s="111"/>
      <c r="RMT2428" s="111"/>
      <c r="RMU2428" s="111"/>
      <c r="RMV2428" s="111"/>
      <c r="RMW2428" s="111"/>
      <c r="RMX2428" s="111"/>
      <c r="RMY2428" s="111"/>
      <c r="RMZ2428" s="111"/>
      <c r="RNA2428" s="111"/>
      <c r="RNB2428" s="111"/>
      <c r="RNC2428" s="111"/>
      <c r="RND2428" s="111"/>
      <c r="RNE2428" s="111"/>
      <c r="RNF2428" s="111"/>
      <c r="RNG2428" s="111"/>
      <c r="RNH2428" s="111"/>
      <c r="RNI2428" s="111"/>
      <c r="RNJ2428" s="111"/>
      <c r="RNK2428" s="111"/>
      <c r="RNL2428" s="111"/>
      <c r="RNM2428" s="111"/>
      <c r="RNN2428" s="111"/>
      <c r="RNO2428" s="111"/>
      <c r="RNP2428" s="111"/>
      <c r="RNQ2428" s="111"/>
      <c r="RNR2428" s="111"/>
      <c r="RNS2428" s="111"/>
      <c r="RNT2428" s="111"/>
      <c r="RNU2428" s="111"/>
      <c r="RNV2428" s="111"/>
      <c r="RNW2428" s="111"/>
      <c r="RNX2428" s="111"/>
      <c r="RNY2428" s="111"/>
      <c r="RNZ2428" s="111"/>
      <c r="ROA2428" s="111"/>
      <c r="ROB2428" s="111"/>
      <c r="ROC2428" s="111"/>
      <c r="ROD2428" s="111"/>
      <c r="ROE2428" s="111"/>
      <c r="ROF2428" s="111"/>
      <c r="ROG2428" s="111"/>
      <c r="ROH2428" s="111"/>
      <c r="ROI2428" s="111"/>
      <c r="ROJ2428" s="111"/>
      <c r="ROK2428" s="111"/>
      <c r="ROL2428" s="111"/>
      <c r="ROM2428" s="111"/>
      <c r="RON2428" s="111"/>
      <c r="ROO2428" s="111"/>
      <c r="ROP2428" s="111"/>
      <c r="ROQ2428" s="111"/>
      <c r="ROR2428" s="111"/>
      <c r="ROS2428" s="111"/>
      <c r="ROT2428" s="111"/>
      <c r="ROU2428" s="111"/>
      <c r="ROV2428" s="111"/>
      <c r="ROW2428" s="111"/>
      <c r="ROX2428" s="111"/>
      <c r="ROY2428" s="111"/>
      <c r="ROZ2428" s="111"/>
      <c r="RPA2428" s="111"/>
      <c r="RPB2428" s="111"/>
      <c r="RPC2428" s="111"/>
      <c r="RPD2428" s="111"/>
      <c r="RPE2428" s="111"/>
      <c r="RPF2428" s="111"/>
      <c r="RPG2428" s="111"/>
      <c r="RPH2428" s="111"/>
      <c r="RPI2428" s="111"/>
      <c r="RPJ2428" s="111"/>
      <c r="RPK2428" s="111"/>
      <c r="RPL2428" s="111"/>
      <c r="RPM2428" s="111"/>
      <c r="RPN2428" s="111"/>
      <c r="RPO2428" s="111"/>
      <c r="RPP2428" s="111"/>
      <c r="RPQ2428" s="111"/>
      <c r="RPR2428" s="111"/>
      <c r="RPS2428" s="111"/>
      <c r="RPT2428" s="111"/>
      <c r="RPU2428" s="111"/>
      <c r="RPV2428" s="111"/>
      <c r="RPW2428" s="111"/>
      <c r="RPX2428" s="111"/>
      <c r="RPY2428" s="111"/>
      <c r="RPZ2428" s="111"/>
      <c r="RQA2428" s="111"/>
      <c r="RQB2428" s="111"/>
      <c r="RQC2428" s="111"/>
      <c r="RQD2428" s="111"/>
      <c r="RQE2428" s="111"/>
      <c r="RQF2428" s="111"/>
      <c r="RQG2428" s="111"/>
      <c r="RQH2428" s="111"/>
      <c r="RQI2428" s="111"/>
      <c r="RQJ2428" s="111"/>
      <c r="RQK2428" s="111"/>
      <c r="RQL2428" s="111"/>
      <c r="RQM2428" s="111"/>
      <c r="RQN2428" s="111"/>
      <c r="RQO2428" s="111"/>
      <c r="RQP2428" s="111"/>
      <c r="RQQ2428" s="111"/>
      <c r="RQR2428" s="111"/>
      <c r="RQS2428" s="111"/>
      <c r="RQT2428" s="111"/>
      <c r="RQU2428" s="111"/>
      <c r="RQV2428" s="111"/>
      <c r="RQW2428" s="111"/>
      <c r="RQX2428" s="111"/>
      <c r="RQY2428" s="111"/>
      <c r="RQZ2428" s="111"/>
      <c r="RRA2428" s="111"/>
      <c r="RRB2428" s="111"/>
      <c r="RRC2428" s="111"/>
      <c r="RRD2428" s="111"/>
      <c r="RRE2428" s="111"/>
      <c r="RRF2428" s="111"/>
      <c r="RRG2428" s="111"/>
      <c r="RRH2428" s="111"/>
      <c r="RRI2428" s="111"/>
      <c r="RRJ2428" s="111"/>
      <c r="RRK2428" s="111"/>
      <c r="RRL2428" s="111"/>
      <c r="RRM2428" s="111"/>
      <c r="RRN2428" s="111"/>
      <c r="RRO2428" s="111"/>
      <c r="RRP2428" s="111"/>
      <c r="RRQ2428" s="111"/>
      <c r="RRR2428" s="111"/>
      <c r="RRS2428" s="111"/>
      <c r="RRT2428" s="111"/>
      <c r="RRU2428" s="111"/>
      <c r="RRV2428" s="111"/>
      <c r="RRW2428" s="111"/>
      <c r="RRX2428" s="111"/>
      <c r="RRY2428" s="111"/>
      <c r="RRZ2428" s="111"/>
      <c r="RSA2428" s="111"/>
      <c r="RSB2428" s="111"/>
      <c r="RSC2428" s="111"/>
      <c r="RSD2428" s="111"/>
      <c r="RSE2428" s="111"/>
      <c r="RSF2428" s="111"/>
      <c r="RSG2428" s="111"/>
      <c r="RSH2428" s="111"/>
      <c r="RSI2428" s="111"/>
      <c r="RSJ2428" s="111"/>
      <c r="RSK2428" s="111"/>
      <c r="RSL2428" s="111"/>
      <c r="RSM2428" s="111"/>
      <c r="RSN2428" s="111"/>
      <c r="RSO2428" s="111"/>
      <c r="RSP2428" s="111"/>
      <c r="RSQ2428" s="111"/>
      <c r="RSR2428" s="111"/>
      <c r="RSS2428" s="111"/>
      <c r="RST2428" s="111"/>
      <c r="RSU2428" s="111"/>
      <c r="RSV2428" s="111"/>
      <c r="RSW2428" s="111"/>
      <c r="RSX2428" s="111"/>
      <c r="RSY2428" s="111"/>
      <c r="RSZ2428" s="111"/>
      <c r="RTA2428" s="111"/>
      <c r="RTB2428" s="111"/>
      <c r="RTC2428" s="111"/>
      <c r="RTD2428" s="111"/>
      <c r="RTE2428" s="111"/>
      <c r="RTF2428" s="111"/>
      <c r="RTG2428" s="111"/>
      <c r="RTH2428" s="111"/>
      <c r="RTI2428" s="111"/>
      <c r="RTJ2428" s="111"/>
      <c r="RTK2428" s="111"/>
      <c r="RTL2428" s="111"/>
      <c r="RTM2428" s="111"/>
      <c r="RTN2428" s="111"/>
      <c r="RTO2428" s="111"/>
      <c r="RTP2428" s="111"/>
      <c r="RTQ2428" s="111"/>
      <c r="RTR2428" s="111"/>
      <c r="RTS2428" s="111"/>
      <c r="RTT2428" s="111"/>
      <c r="RTU2428" s="111"/>
      <c r="RTV2428" s="111"/>
      <c r="RTW2428" s="111"/>
      <c r="RTX2428" s="111"/>
      <c r="RTY2428" s="111"/>
      <c r="RTZ2428" s="111"/>
      <c r="RUA2428" s="111"/>
      <c r="RUB2428" s="111"/>
      <c r="RUC2428" s="111"/>
      <c r="RUD2428" s="111"/>
      <c r="RUE2428" s="111"/>
      <c r="RUF2428" s="111"/>
      <c r="RUG2428" s="111"/>
      <c r="RUH2428" s="111"/>
      <c r="RUI2428" s="111"/>
      <c r="RUJ2428" s="111"/>
      <c r="RUK2428" s="111"/>
      <c r="RUL2428" s="111"/>
      <c r="RUM2428" s="111"/>
      <c r="RUN2428" s="111"/>
      <c r="RUO2428" s="111"/>
      <c r="RUP2428" s="111"/>
      <c r="RUQ2428" s="111"/>
      <c r="RUR2428" s="111"/>
      <c r="RUS2428" s="111"/>
      <c r="RUT2428" s="111"/>
      <c r="RUU2428" s="111"/>
      <c r="RUV2428" s="111"/>
      <c r="RUW2428" s="111"/>
      <c r="RUX2428" s="111"/>
      <c r="RUY2428" s="111"/>
      <c r="RUZ2428" s="111"/>
      <c r="RVA2428" s="111"/>
      <c r="RVB2428" s="111"/>
      <c r="RVC2428" s="111"/>
      <c r="RVD2428" s="111"/>
      <c r="RVE2428" s="111"/>
      <c r="RVF2428" s="111"/>
      <c r="RVG2428" s="111"/>
      <c r="RVH2428" s="111"/>
      <c r="RVI2428" s="111"/>
      <c r="RVJ2428" s="111"/>
      <c r="RVK2428" s="111"/>
      <c r="RVL2428" s="111"/>
      <c r="RVM2428" s="111"/>
      <c r="RVN2428" s="111"/>
      <c r="RVO2428" s="111"/>
      <c r="RVP2428" s="111"/>
      <c r="RVQ2428" s="111"/>
      <c r="RVR2428" s="111"/>
      <c r="RVS2428" s="111"/>
      <c r="RVT2428" s="111"/>
      <c r="RVU2428" s="111"/>
      <c r="RVV2428" s="111"/>
      <c r="RVW2428" s="111"/>
      <c r="RVX2428" s="111"/>
      <c r="RVY2428" s="111"/>
      <c r="RVZ2428" s="111"/>
      <c r="RWA2428" s="111"/>
      <c r="RWB2428" s="111"/>
      <c r="RWC2428" s="111"/>
      <c r="RWD2428" s="111"/>
      <c r="RWE2428" s="111"/>
      <c r="RWF2428" s="111"/>
      <c r="RWG2428" s="111"/>
      <c r="RWH2428" s="111"/>
      <c r="RWI2428" s="111"/>
      <c r="RWJ2428" s="111"/>
      <c r="RWK2428" s="111"/>
      <c r="RWL2428" s="111"/>
      <c r="RWM2428" s="111"/>
      <c r="RWN2428" s="111"/>
      <c r="RWO2428" s="111"/>
      <c r="RWP2428" s="111"/>
      <c r="RWQ2428" s="111"/>
      <c r="RWR2428" s="111"/>
      <c r="RWS2428" s="111"/>
      <c r="RWT2428" s="111"/>
      <c r="RWU2428" s="111"/>
      <c r="RWV2428" s="111"/>
      <c r="RWW2428" s="111"/>
      <c r="RWX2428" s="111"/>
      <c r="RWY2428" s="111"/>
      <c r="RWZ2428" s="111"/>
      <c r="RXA2428" s="111"/>
      <c r="RXB2428" s="111"/>
      <c r="RXC2428" s="111"/>
      <c r="RXD2428" s="111"/>
      <c r="RXE2428" s="111"/>
      <c r="RXF2428" s="111"/>
      <c r="RXG2428" s="111"/>
      <c r="RXH2428" s="111"/>
      <c r="RXI2428" s="111"/>
      <c r="RXJ2428" s="111"/>
      <c r="RXK2428" s="111"/>
      <c r="RXL2428" s="111"/>
      <c r="RXM2428" s="111"/>
      <c r="RXN2428" s="111"/>
      <c r="RXO2428" s="111"/>
      <c r="RXP2428" s="111"/>
      <c r="RXQ2428" s="111"/>
      <c r="RXR2428" s="111"/>
      <c r="RXS2428" s="111"/>
      <c r="RXT2428" s="111"/>
      <c r="RXU2428" s="111"/>
      <c r="RXV2428" s="111"/>
      <c r="RXW2428" s="111"/>
      <c r="RXX2428" s="111"/>
      <c r="RXY2428" s="111"/>
      <c r="RXZ2428" s="111"/>
      <c r="RYA2428" s="111"/>
      <c r="RYB2428" s="111"/>
      <c r="RYC2428" s="111"/>
      <c r="RYD2428" s="111"/>
      <c r="RYE2428" s="111"/>
      <c r="RYF2428" s="111"/>
      <c r="RYG2428" s="111"/>
      <c r="RYH2428" s="111"/>
      <c r="RYI2428" s="111"/>
      <c r="RYJ2428" s="111"/>
      <c r="RYK2428" s="111"/>
      <c r="RYL2428" s="111"/>
      <c r="RYM2428" s="111"/>
      <c r="RYN2428" s="111"/>
      <c r="RYO2428" s="111"/>
      <c r="RYP2428" s="111"/>
      <c r="RYQ2428" s="111"/>
      <c r="RYR2428" s="111"/>
      <c r="RYS2428" s="111"/>
      <c r="RYT2428" s="111"/>
      <c r="RYU2428" s="111"/>
      <c r="RYV2428" s="111"/>
      <c r="RYW2428" s="111"/>
      <c r="RYX2428" s="111"/>
      <c r="RYY2428" s="111"/>
      <c r="RYZ2428" s="111"/>
      <c r="RZA2428" s="111"/>
      <c r="RZB2428" s="111"/>
      <c r="RZC2428" s="111"/>
      <c r="RZD2428" s="111"/>
      <c r="RZE2428" s="111"/>
      <c r="RZF2428" s="111"/>
      <c r="RZG2428" s="111"/>
      <c r="RZH2428" s="111"/>
      <c r="RZI2428" s="111"/>
      <c r="RZJ2428" s="111"/>
      <c r="RZK2428" s="111"/>
      <c r="RZL2428" s="111"/>
      <c r="RZM2428" s="111"/>
      <c r="RZN2428" s="111"/>
      <c r="RZO2428" s="111"/>
      <c r="RZP2428" s="111"/>
      <c r="RZQ2428" s="111"/>
      <c r="RZR2428" s="111"/>
      <c r="RZS2428" s="111"/>
      <c r="RZT2428" s="111"/>
      <c r="RZU2428" s="111"/>
      <c r="RZV2428" s="111"/>
      <c r="RZW2428" s="111"/>
      <c r="RZX2428" s="111"/>
      <c r="RZY2428" s="111"/>
      <c r="RZZ2428" s="111"/>
      <c r="SAA2428" s="111"/>
      <c r="SAB2428" s="111"/>
      <c r="SAC2428" s="111"/>
      <c r="SAD2428" s="111"/>
      <c r="SAE2428" s="111"/>
      <c r="SAF2428" s="111"/>
      <c r="SAG2428" s="111"/>
      <c r="SAH2428" s="111"/>
      <c r="SAI2428" s="111"/>
      <c r="SAJ2428" s="111"/>
      <c r="SAK2428" s="111"/>
      <c r="SAL2428" s="111"/>
      <c r="SAM2428" s="111"/>
      <c r="SAN2428" s="111"/>
      <c r="SAO2428" s="111"/>
      <c r="SAP2428" s="111"/>
      <c r="SAQ2428" s="111"/>
      <c r="SAR2428" s="111"/>
      <c r="SAS2428" s="111"/>
      <c r="SAT2428" s="111"/>
      <c r="SAU2428" s="111"/>
      <c r="SAV2428" s="111"/>
      <c r="SAW2428" s="111"/>
      <c r="SAX2428" s="111"/>
      <c r="SAY2428" s="111"/>
      <c r="SAZ2428" s="111"/>
      <c r="SBA2428" s="111"/>
      <c r="SBB2428" s="111"/>
      <c r="SBC2428" s="111"/>
      <c r="SBD2428" s="111"/>
      <c r="SBE2428" s="111"/>
      <c r="SBF2428" s="111"/>
      <c r="SBG2428" s="111"/>
      <c r="SBH2428" s="111"/>
      <c r="SBI2428" s="111"/>
      <c r="SBJ2428" s="111"/>
      <c r="SBK2428" s="111"/>
      <c r="SBL2428" s="111"/>
      <c r="SBM2428" s="111"/>
      <c r="SBN2428" s="111"/>
      <c r="SBO2428" s="111"/>
      <c r="SBP2428" s="111"/>
      <c r="SBQ2428" s="111"/>
      <c r="SBR2428" s="111"/>
      <c r="SBS2428" s="111"/>
      <c r="SBT2428" s="111"/>
      <c r="SBU2428" s="111"/>
      <c r="SBV2428" s="111"/>
      <c r="SBW2428" s="111"/>
      <c r="SBX2428" s="111"/>
      <c r="SBY2428" s="111"/>
      <c r="SBZ2428" s="111"/>
      <c r="SCA2428" s="111"/>
      <c r="SCB2428" s="111"/>
      <c r="SCC2428" s="111"/>
      <c r="SCD2428" s="111"/>
      <c r="SCE2428" s="111"/>
      <c r="SCF2428" s="111"/>
      <c r="SCG2428" s="111"/>
      <c r="SCH2428" s="111"/>
      <c r="SCI2428" s="111"/>
      <c r="SCJ2428" s="111"/>
      <c r="SCK2428" s="111"/>
      <c r="SCL2428" s="111"/>
      <c r="SCM2428" s="111"/>
      <c r="SCN2428" s="111"/>
      <c r="SCO2428" s="111"/>
      <c r="SCP2428" s="111"/>
      <c r="SCQ2428" s="111"/>
      <c r="SCR2428" s="111"/>
      <c r="SCS2428" s="111"/>
      <c r="SCT2428" s="111"/>
      <c r="SCU2428" s="111"/>
      <c r="SCV2428" s="111"/>
      <c r="SCW2428" s="111"/>
      <c r="SCX2428" s="111"/>
      <c r="SCY2428" s="111"/>
      <c r="SCZ2428" s="111"/>
      <c r="SDA2428" s="111"/>
      <c r="SDB2428" s="111"/>
      <c r="SDC2428" s="111"/>
      <c r="SDD2428" s="111"/>
      <c r="SDE2428" s="111"/>
      <c r="SDF2428" s="111"/>
      <c r="SDG2428" s="111"/>
      <c r="SDH2428" s="111"/>
      <c r="SDI2428" s="111"/>
      <c r="SDJ2428" s="111"/>
      <c r="SDK2428" s="111"/>
      <c r="SDL2428" s="111"/>
      <c r="SDM2428" s="111"/>
      <c r="SDN2428" s="111"/>
      <c r="SDO2428" s="111"/>
      <c r="SDP2428" s="111"/>
      <c r="SDQ2428" s="111"/>
      <c r="SDR2428" s="111"/>
      <c r="SDS2428" s="111"/>
      <c r="SDT2428" s="111"/>
      <c r="SDU2428" s="111"/>
      <c r="SDV2428" s="111"/>
      <c r="SDW2428" s="111"/>
      <c r="SDX2428" s="111"/>
      <c r="SDY2428" s="111"/>
      <c r="SDZ2428" s="111"/>
      <c r="SEA2428" s="111"/>
      <c r="SEB2428" s="111"/>
      <c r="SEC2428" s="111"/>
      <c r="SED2428" s="111"/>
      <c r="SEE2428" s="111"/>
      <c r="SEF2428" s="111"/>
      <c r="SEG2428" s="111"/>
      <c r="SEH2428" s="111"/>
      <c r="SEI2428" s="111"/>
      <c r="SEJ2428" s="111"/>
      <c r="SEK2428" s="111"/>
      <c r="SEL2428" s="111"/>
      <c r="SEM2428" s="111"/>
      <c r="SEN2428" s="111"/>
      <c r="SEO2428" s="111"/>
      <c r="SEP2428" s="111"/>
      <c r="SEQ2428" s="111"/>
      <c r="SER2428" s="111"/>
      <c r="SES2428" s="111"/>
      <c r="SET2428" s="111"/>
      <c r="SEU2428" s="111"/>
      <c r="SEV2428" s="111"/>
      <c r="SEW2428" s="111"/>
      <c r="SEX2428" s="111"/>
      <c r="SEY2428" s="111"/>
      <c r="SEZ2428" s="111"/>
      <c r="SFA2428" s="111"/>
      <c r="SFB2428" s="111"/>
      <c r="SFC2428" s="111"/>
      <c r="SFD2428" s="111"/>
      <c r="SFE2428" s="111"/>
      <c r="SFF2428" s="111"/>
      <c r="SFG2428" s="111"/>
      <c r="SFH2428" s="111"/>
      <c r="SFI2428" s="111"/>
      <c r="SFJ2428" s="111"/>
      <c r="SFK2428" s="111"/>
      <c r="SFL2428" s="111"/>
      <c r="SFM2428" s="111"/>
      <c r="SFN2428" s="111"/>
      <c r="SFO2428" s="111"/>
      <c r="SFP2428" s="111"/>
      <c r="SFQ2428" s="111"/>
      <c r="SFR2428" s="111"/>
      <c r="SFS2428" s="111"/>
      <c r="SFT2428" s="111"/>
      <c r="SFU2428" s="111"/>
      <c r="SFV2428" s="111"/>
      <c r="SFW2428" s="111"/>
      <c r="SFX2428" s="111"/>
      <c r="SFY2428" s="111"/>
      <c r="SFZ2428" s="111"/>
      <c r="SGA2428" s="111"/>
      <c r="SGB2428" s="111"/>
      <c r="SGC2428" s="111"/>
      <c r="SGD2428" s="111"/>
      <c r="SGE2428" s="111"/>
      <c r="SGF2428" s="111"/>
      <c r="SGG2428" s="111"/>
      <c r="SGH2428" s="111"/>
      <c r="SGI2428" s="111"/>
      <c r="SGJ2428" s="111"/>
      <c r="SGK2428" s="111"/>
      <c r="SGL2428" s="111"/>
      <c r="SGM2428" s="111"/>
      <c r="SGN2428" s="111"/>
      <c r="SGO2428" s="111"/>
      <c r="SGP2428" s="111"/>
      <c r="SGQ2428" s="111"/>
      <c r="SGR2428" s="111"/>
      <c r="SGS2428" s="111"/>
      <c r="SGT2428" s="111"/>
      <c r="SGU2428" s="111"/>
      <c r="SGV2428" s="111"/>
      <c r="SGW2428" s="111"/>
      <c r="SGX2428" s="111"/>
      <c r="SGY2428" s="111"/>
      <c r="SGZ2428" s="111"/>
      <c r="SHA2428" s="111"/>
      <c r="SHB2428" s="111"/>
      <c r="SHC2428" s="111"/>
      <c r="SHD2428" s="111"/>
      <c r="SHE2428" s="111"/>
      <c r="SHF2428" s="111"/>
      <c r="SHG2428" s="111"/>
      <c r="SHH2428" s="111"/>
      <c r="SHI2428" s="111"/>
      <c r="SHJ2428" s="111"/>
      <c r="SHK2428" s="111"/>
      <c r="SHL2428" s="111"/>
      <c r="SHM2428" s="111"/>
      <c r="SHN2428" s="111"/>
      <c r="SHO2428" s="111"/>
      <c r="SHP2428" s="111"/>
      <c r="SHQ2428" s="111"/>
      <c r="SHR2428" s="111"/>
      <c r="SHS2428" s="111"/>
      <c r="SHT2428" s="111"/>
      <c r="SHU2428" s="111"/>
      <c r="SHV2428" s="111"/>
      <c r="SHW2428" s="111"/>
      <c r="SHX2428" s="111"/>
      <c r="SHY2428" s="111"/>
      <c r="SHZ2428" s="111"/>
      <c r="SIA2428" s="111"/>
      <c r="SIB2428" s="111"/>
      <c r="SIC2428" s="111"/>
      <c r="SID2428" s="111"/>
      <c r="SIE2428" s="111"/>
      <c r="SIF2428" s="111"/>
      <c r="SIG2428" s="111"/>
      <c r="SIH2428" s="111"/>
      <c r="SII2428" s="111"/>
      <c r="SIJ2428" s="111"/>
      <c r="SIK2428" s="111"/>
      <c r="SIL2428" s="111"/>
      <c r="SIM2428" s="111"/>
      <c r="SIN2428" s="111"/>
      <c r="SIO2428" s="111"/>
      <c r="SIP2428" s="111"/>
      <c r="SIQ2428" s="111"/>
      <c r="SIR2428" s="111"/>
      <c r="SIS2428" s="111"/>
      <c r="SIT2428" s="111"/>
      <c r="SIU2428" s="111"/>
      <c r="SIV2428" s="111"/>
      <c r="SIW2428" s="111"/>
      <c r="SIX2428" s="111"/>
      <c r="SIY2428" s="111"/>
      <c r="SIZ2428" s="111"/>
      <c r="SJA2428" s="111"/>
      <c r="SJB2428" s="111"/>
      <c r="SJC2428" s="111"/>
      <c r="SJD2428" s="111"/>
      <c r="SJE2428" s="111"/>
      <c r="SJF2428" s="111"/>
      <c r="SJG2428" s="111"/>
      <c r="SJH2428" s="111"/>
      <c r="SJI2428" s="111"/>
      <c r="SJJ2428" s="111"/>
      <c r="SJK2428" s="111"/>
      <c r="SJL2428" s="111"/>
      <c r="SJM2428" s="111"/>
      <c r="SJN2428" s="111"/>
      <c r="SJO2428" s="111"/>
      <c r="SJP2428" s="111"/>
      <c r="SJQ2428" s="111"/>
      <c r="SJR2428" s="111"/>
      <c r="SJS2428" s="111"/>
      <c r="SJT2428" s="111"/>
      <c r="SJU2428" s="111"/>
      <c r="SJV2428" s="111"/>
      <c r="SJW2428" s="111"/>
      <c r="SJX2428" s="111"/>
      <c r="SJY2428" s="111"/>
      <c r="SJZ2428" s="111"/>
      <c r="SKA2428" s="111"/>
      <c r="SKB2428" s="111"/>
      <c r="SKC2428" s="111"/>
      <c r="SKD2428" s="111"/>
      <c r="SKE2428" s="111"/>
      <c r="SKF2428" s="111"/>
      <c r="SKG2428" s="111"/>
      <c r="SKH2428" s="111"/>
      <c r="SKI2428" s="111"/>
      <c r="SKJ2428" s="111"/>
      <c r="SKK2428" s="111"/>
      <c r="SKL2428" s="111"/>
      <c r="SKM2428" s="111"/>
      <c r="SKN2428" s="111"/>
      <c r="SKO2428" s="111"/>
      <c r="SKP2428" s="111"/>
      <c r="SKQ2428" s="111"/>
      <c r="SKR2428" s="111"/>
      <c r="SKS2428" s="111"/>
      <c r="SKT2428" s="111"/>
      <c r="SKU2428" s="111"/>
      <c r="SKV2428" s="111"/>
      <c r="SKW2428" s="111"/>
      <c r="SKX2428" s="111"/>
      <c r="SKY2428" s="111"/>
      <c r="SKZ2428" s="111"/>
      <c r="SLA2428" s="111"/>
      <c r="SLB2428" s="111"/>
      <c r="SLC2428" s="111"/>
      <c r="SLD2428" s="111"/>
      <c r="SLE2428" s="111"/>
      <c r="SLF2428" s="111"/>
      <c r="SLG2428" s="111"/>
      <c r="SLH2428" s="111"/>
      <c r="SLI2428" s="111"/>
      <c r="SLJ2428" s="111"/>
      <c r="SLK2428" s="111"/>
      <c r="SLL2428" s="111"/>
      <c r="SLM2428" s="111"/>
      <c r="SLN2428" s="111"/>
      <c r="SLO2428" s="111"/>
      <c r="SLP2428" s="111"/>
      <c r="SLQ2428" s="111"/>
      <c r="SLR2428" s="111"/>
      <c r="SLS2428" s="111"/>
      <c r="SLT2428" s="111"/>
      <c r="SLU2428" s="111"/>
      <c r="SLV2428" s="111"/>
      <c r="SLW2428" s="111"/>
      <c r="SLX2428" s="111"/>
      <c r="SLY2428" s="111"/>
      <c r="SLZ2428" s="111"/>
      <c r="SMA2428" s="111"/>
      <c r="SMB2428" s="111"/>
      <c r="SMC2428" s="111"/>
      <c r="SMD2428" s="111"/>
      <c r="SME2428" s="111"/>
      <c r="SMF2428" s="111"/>
      <c r="SMG2428" s="111"/>
      <c r="SMH2428" s="111"/>
      <c r="SMI2428" s="111"/>
      <c r="SMJ2428" s="111"/>
      <c r="SMK2428" s="111"/>
      <c r="SML2428" s="111"/>
      <c r="SMM2428" s="111"/>
      <c r="SMN2428" s="111"/>
      <c r="SMO2428" s="111"/>
      <c r="SMP2428" s="111"/>
      <c r="SMQ2428" s="111"/>
      <c r="SMR2428" s="111"/>
      <c r="SMS2428" s="111"/>
      <c r="SMT2428" s="111"/>
      <c r="SMU2428" s="111"/>
      <c r="SMV2428" s="111"/>
      <c r="SMW2428" s="111"/>
      <c r="SMX2428" s="111"/>
      <c r="SMY2428" s="111"/>
      <c r="SMZ2428" s="111"/>
      <c r="SNA2428" s="111"/>
      <c r="SNB2428" s="111"/>
      <c r="SNC2428" s="111"/>
      <c r="SND2428" s="111"/>
      <c r="SNE2428" s="111"/>
      <c r="SNF2428" s="111"/>
      <c r="SNG2428" s="111"/>
      <c r="SNH2428" s="111"/>
      <c r="SNI2428" s="111"/>
      <c r="SNJ2428" s="111"/>
      <c r="SNK2428" s="111"/>
      <c r="SNL2428" s="111"/>
      <c r="SNM2428" s="111"/>
      <c r="SNN2428" s="111"/>
      <c r="SNO2428" s="111"/>
      <c r="SNP2428" s="111"/>
      <c r="SNQ2428" s="111"/>
      <c r="SNR2428" s="111"/>
      <c r="SNS2428" s="111"/>
      <c r="SNT2428" s="111"/>
      <c r="SNU2428" s="111"/>
      <c r="SNV2428" s="111"/>
      <c r="SNW2428" s="111"/>
      <c r="SNX2428" s="111"/>
      <c r="SNY2428" s="111"/>
      <c r="SNZ2428" s="111"/>
      <c r="SOA2428" s="111"/>
      <c r="SOB2428" s="111"/>
      <c r="SOC2428" s="111"/>
      <c r="SOD2428" s="111"/>
      <c r="SOE2428" s="111"/>
      <c r="SOF2428" s="111"/>
      <c r="SOG2428" s="111"/>
      <c r="SOH2428" s="111"/>
      <c r="SOI2428" s="111"/>
      <c r="SOJ2428" s="111"/>
      <c r="SOK2428" s="111"/>
      <c r="SOL2428" s="111"/>
      <c r="SOM2428" s="111"/>
      <c r="SON2428" s="111"/>
      <c r="SOO2428" s="111"/>
      <c r="SOP2428" s="111"/>
      <c r="SOQ2428" s="111"/>
      <c r="SOR2428" s="111"/>
      <c r="SOS2428" s="111"/>
      <c r="SOT2428" s="111"/>
      <c r="SOU2428" s="111"/>
      <c r="SOV2428" s="111"/>
      <c r="SOW2428" s="111"/>
      <c r="SOX2428" s="111"/>
      <c r="SOY2428" s="111"/>
      <c r="SOZ2428" s="111"/>
      <c r="SPA2428" s="111"/>
      <c r="SPB2428" s="111"/>
      <c r="SPC2428" s="111"/>
      <c r="SPD2428" s="111"/>
      <c r="SPE2428" s="111"/>
      <c r="SPF2428" s="111"/>
      <c r="SPG2428" s="111"/>
      <c r="SPH2428" s="111"/>
      <c r="SPI2428" s="111"/>
      <c r="SPJ2428" s="111"/>
      <c r="SPK2428" s="111"/>
      <c r="SPL2428" s="111"/>
      <c r="SPM2428" s="111"/>
      <c r="SPN2428" s="111"/>
      <c r="SPO2428" s="111"/>
      <c r="SPP2428" s="111"/>
      <c r="SPQ2428" s="111"/>
      <c r="SPR2428" s="111"/>
      <c r="SPS2428" s="111"/>
      <c r="SPT2428" s="111"/>
      <c r="SPU2428" s="111"/>
      <c r="SPV2428" s="111"/>
      <c r="SPW2428" s="111"/>
      <c r="SPX2428" s="111"/>
      <c r="SPY2428" s="111"/>
      <c r="SPZ2428" s="111"/>
      <c r="SQA2428" s="111"/>
      <c r="SQB2428" s="111"/>
      <c r="SQC2428" s="111"/>
      <c r="SQD2428" s="111"/>
      <c r="SQE2428" s="111"/>
      <c r="SQF2428" s="111"/>
      <c r="SQG2428" s="111"/>
      <c r="SQH2428" s="111"/>
      <c r="SQI2428" s="111"/>
      <c r="SQJ2428" s="111"/>
      <c r="SQK2428" s="111"/>
      <c r="SQL2428" s="111"/>
      <c r="SQM2428" s="111"/>
      <c r="SQN2428" s="111"/>
      <c r="SQO2428" s="111"/>
      <c r="SQP2428" s="111"/>
      <c r="SQQ2428" s="111"/>
      <c r="SQR2428" s="111"/>
      <c r="SQS2428" s="111"/>
      <c r="SQT2428" s="111"/>
      <c r="SQU2428" s="111"/>
      <c r="SQV2428" s="111"/>
      <c r="SQW2428" s="111"/>
      <c r="SQX2428" s="111"/>
      <c r="SQY2428" s="111"/>
      <c r="SQZ2428" s="111"/>
      <c r="SRA2428" s="111"/>
      <c r="SRB2428" s="111"/>
      <c r="SRC2428" s="111"/>
      <c r="SRD2428" s="111"/>
      <c r="SRE2428" s="111"/>
      <c r="SRF2428" s="111"/>
      <c r="SRG2428" s="111"/>
      <c r="SRH2428" s="111"/>
      <c r="SRI2428" s="111"/>
      <c r="SRJ2428" s="111"/>
      <c r="SRK2428" s="111"/>
      <c r="SRL2428" s="111"/>
      <c r="SRM2428" s="111"/>
      <c r="SRN2428" s="111"/>
      <c r="SRO2428" s="111"/>
      <c r="SRP2428" s="111"/>
      <c r="SRQ2428" s="111"/>
      <c r="SRR2428" s="111"/>
      <c r="SRS2428" s="111"/>
      <c r="SRT2428" s="111"/>
      <c r="SRU2428" s="111"/>
      <c r="SRV2428" s="111"/>
      <c r="SRW2428" s="111"/>
      <c r="SRX2428" s="111"/>
      <c r="SRY2428" s="111"/>
      <c r="SRZ2428" s="111"/>
      <c r="SSA2428" s="111"/>
      <c r="SSB2428" s="111"/>
      <c r="SSC2428" s="111"/>
      <c r="SSD2428" s="111"/>
      <c r="SSE2428" s="111"/>
      <c r="SSF2428" s="111"/>
      <c r="SSG2428" s="111"/>
      <c r="SSH2428" s="111"/>
      <c r="SSI2428" s="111"/>
      <c r="SSJ2428" s="111"/>
      <c r="SSK2428" s="111"/>
      <c r="SSL2428" s="111"/>
      <c r="SSM2428" s="111"/>
      <c r="SSN2428" s="111"/>
      <c r="SSO2428" s="111"/>
      <c r="SSP2428" s="111"/>
      <c r="SSQ2428" s="111"/>
      <c r="SSR2428" s="111"/>
      <c r="SSS2428" s="111"/>
      <c r="SST2428" s="111"/>
      <c r="SSU2428" s="111"/>
      <c r="SSV2428" s="111"/>
      <c r="SSW2428" s="111"/>
      <c r="SSX2428" s="111"/>
      <c r="SSY2428" s="111"/>
      <c r="SSZ2428" s="111"/>
      <c r="STA2428" s="111"/>
      <c r="STB2428" s="111"/>
      <c r="STC2428" s="111"/>
      <c r="STD2428" s="111"/>
      <c r="STE2428" s="111"/>
      <c r="STF2428" s="111"/>
      <c r="STG2428" s="111"/>
      <c r="STH2428" s="111"/>
      <c r="STI2428" s="111"/>
      <c r="STJ2428" s="111"/>
      <c r="STK2428" s="111"/>
      <c r="STL2428" s="111"/>
      <c r="STM2428" s="111"/>
      <c r="STN2428" s="111"/>
      <c r="STO2428" s="111"/>
      <c r="STP2428" s="111"/>
      <c r="STQ2428" s="111"/>
      <c r="STR2428" s="111"/>
      <c r="STS2428" s="111"/>
      <c r="STT2428" s="111"/>
      <c r="STU2428" s="111"/>
      <c r="STV2428" s="111"/>
      <c r="STW2428" s="111"/>
      <c r="STX2428" s="111"/>
      <c r="STY2428" s="111"/>
      <c r="STZ2428" s="111"/>
      <c r="SUA2428" s="111"/>
      <c r="SUB2428" s="111"/>
      <c r="SUC2428" s="111"/>
      <c r="SUD2428" s="111"/>
      <c r="SUE2428" s="111"/>
      <c r="SUF2428" s="111"/>
      <c r="SUG2428" s="111"/>
      <c r="SUH2428" s="111"/>
      <c r="SUI2428" s="111"/>
      <c r="SUJ2428" s="111"/>
      <c r="SUK2428" s="111"/>
      <c r="SUL2428" s="111"/>
      <c r="SUM2428" s="111"/>
      <c r="SUN2428" s="111"/>
      <c r="SUO2428" s="111"/>
      <c r="SUP2428" s="111"/>
      <c r="SUQ2428" s="111"/>
      <c r="SUR2428" s="111"/>
      <c r="SUS2428" s="111"/>
      <c r="SUT2428" s="111"/>
      <c r="SUU2428" s="111"/>
      <c r="SUV2428" s="111"/>
      <c r="SUW2428" s="111"/>
      <c r="SUX2428" s="111"/>
      <c r="SUY2428" s="111"/>
      <c r="SUZ2428" s="111"/>
      <c r="SVA2428" s="111"/>
      <c r="SVB2428" s="111"/>
      <c r="SVC2428" s="111"/>
      <c r="SVD2428" s="111"/>
      <c r="SVE2428" s="111"/>
      <c r="SVF2428" s="111"/>
      <c r="SVG2428" s="111"/>
      <c r="SVH2428" s="111"/>
      <c r="SVI2428" s="111"/>
      <c r="SVJ2428" s="111"/>
      <c r="SVK2428" s="111"/>
      <c r="SVL2428" s="111"/>
      <c r="SVM2428" s="111"/>
      <c r="SVN2428" s="111"/>
      <c r="SVO2428" s="111"/>
      <c r="SVP2428" s="111"/>
      <c r="SVQ2428" s="111"/>
      <c r="SVR2428" s="111"/>
      <c r="SVS2428" s="111"/>
      <c r="SVT2428" s="111"/>
      <c r="SVU2428" s="111"/>
      <c r="SVV2428" s="111"/>
      <c r="SVW2428" s="111"/>
      <c r="SVX2428" s="111"/>
      <c r="SVY2428" s="111"/>
      <c r="SVZ2428" s="111"/>
      <c r="SWA2428" s="111"/>
      <c r="SWB2428" s="111"/>
      <c r="SWC2428" s="111"/>
      <c r="SWD2428" s="111"/>
      <c r="SWE2428" s="111"/>
      <c r="SWF2428" s="111"/>
      <c r="SWG2428" s="111"/>
      <c r="SWH2428" s="111"/>
      <c r="SWI2428" s="111"/>
      <c r="SWJ2428" s="111"/>
      <c r="SWK2428" s="111"/>
      <c r="SWL2428" s="111"/>
      <c r="SWM2428" s="111"/>
      <c r="SWN2428" s="111"/>
      <c r="SWO2428" s="111"/>
      <c r="SWP2428" s="111"/>
      <c r="SWQ2428" s="111"/>
      <c r="SWR2428" s="111"/>
      <c r="SWS2428" s="111"/>
      <c r="SWT2428" s="111"/>
      <c r="SWU2428" s="111"/>
      <c r="SWV2428" s="111"/>
      <c r="SWW2428" s="111"/>
      <c r="SWX2428" s="111"/>
      <c r="SWY2428" s="111"/>
      <c r="SWZ2428" s="111"/>
      <c r="SXA2428" s="111"/>
      <c r="SXB2428" s="111"/>
      <c r="SXC2428" s="111"/>
      <c r="SXD2428" s="111"/>
      <c r="SXE2428" s="111"/>
      <c r="SXF2428" s="111"/>
      <c r="SXG2428" s="111"/>
      <c r="SXH2428" s="111"/>
      <c r="SXI2428" s="111"/>
      <c r="SXJ2428" s="111"/>
      <c r="SXK2428" s="111"/>
      <c r="SXL2428" s="111"/>
      <c r="SXM2428" s="111"/>
      <c r="SXN2428" s="111"/>
      <c r="SXO2428" s="111"/>
      <c r="SXP2428" s="111"/>
      <c r="SXQ2428" s="111"/>
      <c r="SXR2428" s="111"/>
      <c r="SXS2428" s="111"/>
      <c r="SXT2428" s="111"/>
      <c r="SXU2428" s="111"/>
      <c r="SXV2428" s="111"/>
      <c r="SXW2428" s="111"/>
      <c r="SXX2428" s="111"/>
      <c r="SXY2428" s="111"/>
      <c r="SXZ2428" s="111"/>
      <c r="SYA2428" s="111"/>
      <c r="SYB2428" s="111"/>
      <c r="SYC2428" s="111"/>
      <c r="SYD2428" s="111"/>
      <c r="SYE2428" s="111"/>
      <c r="SYF2428" s="111"/>
      <c r="SYG2428" s="111"/>
      <c r="SYH2428" s="111"/>
      <c r="SYI2428" s="111"/>
      <c r="SYJ2428" s="111"/>
      <c r="SYK2428" s="111"/>
      <c r="SYL2428" s="111"/>
      <c r="SYM2428" s="111"/>
      <c r="SYN2428" s="111"/>
      <c r="SYO2428" s="111"/>
      <c r="SYP2428" s="111"/>
      <c r="SYQ2428" s="111"/>
      <c r="SYR2428" s="111"/>
      <c r="SYS2428" s="111"/>
      <c r="SYT2428" s="111"/>
      <c r="SYU2428" s="111"/>
      <c r="SYV2428" s="111"/>
      <c r="SYW2428" s="111"/>
      <c r="SYX2428" s="111"/>
      <c r="SYY2428" s="111"/>
      <c r="SYZ2428" s="111"/>
      <c r="SZA2428" s="111"/>
      <c r="SZB2428" s="111"/>
      <c r="SZC2428" s="111"/>
      <c r="SZD2428" s="111"/>
      <c r="SZE2428" s="111"/>
      <c r="SZF2428" s="111"/>
      <c r="SZG2428" s="111"/>
      <c r="SZH2428" s="111"/>
      <c r="SZI2428" s="111"/>
      <c r="SZJ2428" s="111"/>
      <c r="SZK2428" s="111"/>
      <c r="SZL2428" s="111"/>
      <c r="SZM2428" s="111"/>
      <c r="SZN2428" s="111"/>
      <c r="SZO2428" s="111"/>
      <c r="SZP2428" s="111"/>
      <c r="SZQ2428" s="111"/>
      <c r="SZR2428" s="111"/>
      <c r="SZS2428" s="111"/>
      <c r="SZT2428" s="111"/>
      <c r="SZU2428" s="111"/>
      <c r="SZV2428" s="111"/>
      <c r="SZW2428" s="111"/>
      <c r="SZX2428" s="111"/>
      <c r="SZY2428" s="111"/>
      <c r="SZZ2428" s="111"/>
      <c r="TAA2428" s="111"/>
      <c r="TAB2428" s="111"/>
      <c r="TAC2428" s="111"/>
      <c r="TAD2428" s="111"/>
      <c r="TAE2428" s="111"/>
      <c r="TAF2428" s="111"/>
      <c r="TAG2428" s="111"/>
      <c r="TAH2428" s="111"/>
      <c r="TAI2428" s="111"/>
      <c r="TAJ2428" s="111"/>
      <c r="TAK2428" s="111"/>
      <c r="TAL2428" s="111"/>
      <c r="TAM2428" s="111"/>
      <c r="TAN2428" s="111"/>
      <c r="TAO2428" s="111"/>
      <c r="TAP2428" s="111"/>
      <c r="TAQ2428" s="111"/>
      <c r="TAR2428" s="111"/>
      <c r="TAS2428" s="111"/>
      <c r="TAT2428" s="111"/>
      <c r="TAU2428" s="111"/>
      <c r="TAV2428" s="111"/>
      <c r="TAW2428" s="111"/>
      <c r="TAX2428" s="111"/>
      <c r="TAY2428" s="111"/>
      <c r="TAZ2428" s="111"/>
      <c r="TBA2428" s="111"/>
      <c r="TBB2428" s="111"/>
      <c r="TBC2428" s="111"/>
      <c r="TBD2428" s="111"/>
      <c r="TBE2428" s="111"/>
      <c r="TBF2428" s="111"/>
      <c r="TBG2428" s="111"/>
      <c r="TBH2428" s="111"/>
      <c r="TBI2428" s="111"/>
      <c r="TBJ2428" s="111"/>
      <c r="TBK2428" s="111"/>
      <c r="TBL2428" s="111"/>
      <c r="TBM2428" s="111"/>
      <c r="TBN2428" s="111"/>
      <c r="TBO2428" s="111"/>
      <c r="TBP2428" s="111"/>
      <c r="TBQ2428" s="111"/>
      <c r="TBR2428" s="111"/>
      <c r="TBS2428" s="111"/>
      <c r="TBT2428" s="111"/>
      <c r="TBU2428" s="111"/>
      <c r="TBV2428" s="111"/>
      <c r="TBW2428" s="111"/>
      <c r="TBX2428" s="111"/>
      <c r="TBY2428" s="111"/>
      <c r="TBZ2428" s="111"/>
      <c r="TCA2428" s="111"/>
      <c r="TCB2428" s="111"/>
      <c r="TCC2428" s="111"/>
      <c r="TCD2428" s="111"/>
      <c r="TCE2428" s="111"/>
      <c r="TCF2428" s="111"/>
      <c r="TCG2428" s="111"/>
      <c r="TCH2428" s="111"/>
      <c r="TCI2428" s="111"/>
      <c r="TCJ2428" s="111"/>
      <c r="TCK2428" s="111"/>
      <c r="TCL2428" s="111"/>
      <c r="TCM2428" s="111"/>
      <c r="TCN2428" s="111"/>
      <c r="TCO2428" s="111"/>
      <c r="TCP2428" s="111"/>
      <c r="TCQ2428" s="111"/>
      <c r="TCR2428" s="111"/>
      <c r="TCS2428" s="111"/>
      <c r="TCT2428" s="111"/>
      <c r="TCU2428" s="111"/>
      <c r="TCV2428" s="111"/>
      <c r="TCW2428" s="111"/>
      <c r="TCX2428" s="111"/>
      <c r="TCY2428" s="111"/>
      <c r="TCZ2428" s="111"/>
      <c r="TDA2428" s="111"/>
      <c r="TDB2428" s="111"/>
      <c r="TDC2428" s="111"/>
      <c r="TDD2428" s="111"/>
      <c r="TDE2428" s="111"/>
      <c r="TDF2428" s="111"/>
      <c r="TDG2428" s="111"/>
      <c r="TDH2428" s="111"/>
      <c r="TDI2428" s="111"/>
      <c r="TDJ2428" s="111"/>
      <c r="TDK2428" s="111"/>
      <c r="TDL2428" s="111"/>
      <c r="TDM2428" s="111"/>
      <c r="TDN2428" s="111"/>
      <c r="TDO2428" s="111"/>
      <c r="TDP2428" s="111"/>
      <c r="TDQ2428" s="111"/>
      <c r="TDR2428" s="111"/>
      <c r="TDS2428" s="111"/>
      <c r="TDT2428" s="111"/>
      <c r="TDU2428" s="111"/>
      <c r="TDV2428" s="111"/>
      <c r="TDW2428" s="111"/>
      <c r="TDX2428" s="111"/>
      <c r="TDY2428" s="111"/>
      <c r="TDZ2428" s="111"/>
      <c r="TEA2428" s="111"/>
      <c r="TEB2428" s="111"/>
      <c r="TEC2428" s="111"/>
      <c r="TED2428" s="111"/>
      <c r="TEE2428" s="111"/>
      <c r="TEF2428" s="111"/>
      <c r="TEG2428" s="111"/>
      <c r="TEH2428" s="111"/>
      <c r="TEI2428" s="111"/>
      <c r="TEJ2428" s="111"/>
      <c r="TEK2428" s="111"/>
      <c r="TEL2428" s="111"/>
      <c r="TEM2428" s="111"/>
      <c r="TEN2428" s="111"/>
      <c r="TEO2428" s="111"/>
      <c r="TEP2428" s="111"/>
      <c r="TEQ2428" s="111"/>
      <c r="TER2428" s="111"/>
      <c r="TES2428" s="111"/>
      <c r="TET2428" s="111"/>
      <c r="TEU2428" s="111"/>
      <c r="TEV2428" s="111"/>
      <c r="TEW2428" s="111"/>
      <c r="TEX2428" s="111"/>
      <c r="TEY2428" s="111"/>
      <c r="TEZ2428" s="111"/>
      <c r="TFA2428" s="111"/>
      <c r="TFB2428" s="111"/>
      <c r="TFC2428" s="111"/>
      <c r="TFD2428" s="111"/>
      <c r="TFE2428" s="111"/>
      <c r="TFF2428" s="111"/>
      <c r="TFG2428" s="111"/>
      <c r="TFH2428" s="111"/>
      <c r="TFI2428" s="111"/>
      <c r="TFJ2428" s="111"/>
      <c r="TFK2428" s="111"/>
      <c r="TFL2428" s="111"/>
      <c r="TFM2428" s="111"/>
      <c r="TFN2428" s="111"/>
      <c r="TFO2428" s="111"/>
      <c r="TFP2428" s="111"/>
      <c r="TFQ2428" s="111"/>
      <c r="TFR2428" s="111"/>
      <c r="TFS2428" s="111"/>
      <c r="TFT2428" s="111"/>
      <c r="TFU2428" s="111"/>
      <c r="TFV2428" s="111"/>
      <c r="TFW2428" s="111"/>
      <c r="TFX2428" s="111"/>
      <c r="TFY2428" s="111"/>
      <c r="TFZ2428" s="111"/>
      <c r="TGA2428" s="111"/>
      <c r="TGB2428" s="111"/>
      <c r="TGC2428" s="111"/>
      <c r="TGD2428" s="111"/>
      <c r="TGE2428" s="111"/>
      <c r="TGF2428" s="111"/>
      <c r="TGG2428" s="111"/>
      <c r="TGH2428" s="111"/>
      <c r="TGI2428" s="111"/>
      <c r="TGJ2428" s="111"/>
      <c r="TGK2428" s="111"/>
      <c r="TGL2428" s="111"/>
      <c r="TGM2428" s="111"/>
      <c r="TGN2428" s="111"/>
      <c r="TGO2428" s="111"/>
      <c r="TGP2428" s="111"/>
      <c r="TGQ2428" s="111"/>
      <c r="TGR2428" s="111"/>
      <c r="TGS2428" s="111"/>
      <c r="TGT2428" s="111"/>
      <c r="TGU2428" s="111"/>
      <c r="TGV2428" s="111"/>
      <c r="TGW2428" s="111"/>
      <c r="TGX2428" s="111"/>
      <c r="TGY2428" s="111"/>
      <c r="TGZ2428" s="111"/>
      <c r="THA2428" s="111"/>
      <c r="THB2428" s="111"/>
      <c r="THC2428" s="111"/>
      <c r="THD2428" s="111"/>
      <c r="THE2428" s="111"/>
      <c r="THF2428" s="111"/>
      <c r="THG2428" s="111"/>
      <c r="THH2428" s="111"/>
      <c r="THI2428" s="111"/>
      <c r="THJ2428" s="111"/>
      <c r="THK2428" s="111"/>
      <c r="THL2428" s="111"/>
      <c r="THM2428" s="111"/>
      <c r="THN2428" s="111"/>
      <c r="THO2428" s="111"/>
      <c r="THP2428" s="111"/>
      <c r="THQ2428" s="111"/>
      <c r="THR2428" s="111"/>
      <c r="THS2428" s="111"/>
      <c r="THT2428" s="111"/>
      <c r="THU2428" s="111"/>
      <c r="THV2428" s="111"/>
      <c r="THW2428" s="111"/>
      <c r="THX2428" s="111"/>
      <c r="THY2428" s="111"/>
      <c r="THZ2428" s="111"/>
      <c r="TIA2428" s="111"/>
      <c r="TIB2428" s="111"/>
      <c r="TIC2428" s="111"/>
      <c r="TID2428" s="111"/>
      <c r="TIE2428" s="111"/>
      <c r="TIF2428" s="111"/>
      <c r="TIG2428" s="111"/>
      <c r="TIH2428" s="111"/>
      <c r="TII2428" s="111"/>
      <c r="TIJ2428" s="111"/>
      <c r="TIK2428" s="111"/>
      <c r="TIL2428" s="111"/>
      <c r="TIM2428" s="111"/>
      <c r="TIN2428" s="111"/>
      <c r="TIO2428" s="111"/>
      <c r="TIP2428" s="111"/>
      <c r="TIQ2428" s="111"/>
      <c r="TIR2428" s="111"/>
      <c r="TIS2428" s="111"/>
      <c r="TIT2428" s="111"/>
      <c r="TIU2428" s="111"/>
      <c r="TIV2428" s="111"/>
      <c r="TIW2428" s="111"/>
      <c r="TIX2428" s="111"/>
      <c r="TIY2428" s="111"/>
      <c r="TIZ2428" s="111"/>
      <c r="TJA2428" s="111"/>
      <c r="TJB2428" s="111"/>
      <c r="TJC2428" s="111"/>
      <c r="TJD2428" s="111"/>
      <c r="TJE2428" s="111"/>
      <c r="TJF2428" s="111"/>
      <c r="TJG2428" s="111"/>
      <c r="TJH2428" s="111"/>
      <c r="TJI2428" s="111"/>
      <c r="TJJ2428" s="111"/>
      <c r="TJK2428" s="111"/>
      <c r="TJL2428" s="111"/>
      <c r="TJM2428" s="111"/>
      <c r="TJN2428" s="111"/>
      <c r="TJO2428" s="111"/>
      <c r="TJP2428" s="111"/>
      <c r="TJQ2428" s="111"/>
      <c r="TJR2428" s="111"/>
      <c r="TJS2428" s="111"/>
      <c r="TJT2428" s="111"/>
      <c r="TJU2428" s="111"/>
      <c r="TJV2428" s="111"/>
      <c r="TJW2428" s="111"/>
      <c r="TJX2428" s="111"/>
      <c r="TJY2428" s="111"/>
      <c r="TJZ2428" s="111"/>
      <c r="TKA2428" s="111"/>
      <c r="TKB2428" s="111"/>
      <c r="TKC2428" s="111"/>
      <c r="TKD2428" s="111"/>
      <c r="TKE2428" s="111"/>
      <c r="TKF2428" s="111"/>
      <c r="TKG2428" s="111"/>
      <c r="TKH2428" s="111"/>
      <c r="TKI2428" s="111"/>
      <c r="TKJ2428" s="111"/>
      <c r="TKK2428" s="111"/>
      <c r="TKL2428" s="111"/>
      <c r="TKM2428" s="111"/>
      <c r="TKN2428" s="111"/>
      <c r="TKO2428" s="111"/>
      <c r="TKP2428" s="111"/>
      <c r="TKQ2428" s="111"/>
      <c r="TKR2428" s="111"/>
      <c r="TKS2428" s="111"/>
      <c r="TKT2428" s="111"/>
      <c r="TKU2428" s="111"/>
      <c r="TKV2428" s="111"/>
      <c r="TKW2428" s="111"/>
      <c r="TKX2428" s="111"/>
      <c r="TKY2428" s="111"/>
      <c r="TKZ2428" s="111"/>
      <c r="TLA2428" s="111"/>
      <c r="TLB2428" s="111"/>
      <c r="TLC2428" s="111"/>
      <c r="TLD2428" s="111"/>
      <c r="TLE2428" s="111"/>
      <c r="TLF2428" s="111"/>
      <c r="TLG2428" s="111"/>
      <c r="TLH2428" s="111"/>
      <c r="TLI2428" s="111"/>
      <c r="TLJ2428" s="111"/>
      <c r="TLK2428" s="111"/>
      <c r="TLL2428" s="111"/>
      <c r="TLM2428" s="111"/>
      <c r="TLN2428" s="111"/>
      <c r="TLO2428" s="111"/>
      <c r="TLP2428" s="111"/>
      <c r="TLQ2428" s="111"/>
      <c r="TLR2428" s="111"/>
      <c r="TLS2428" s="111"/>
      <c r="TLT2428" s="111"/>
      <c r="TLU2428" s="111"/>
      <c r="TLV2428" s="111"/>
      <c r="TLW2428" s="111"/>
      <c r="TLX2428" s="111"/>
      <c r="TLY2428" s="111"/>
      <c r="TLZ2428" s="111"/>
      <c r="TMA2428" s="111"/>
      <c r="TMB2428" s="111"/>
      <c r="TMC2428" s="111"/>
      <c r="TMD2428" s="111"/>
      <c r="TME2428" s="111"/>
      <c r="TMF2428" s="111"/>
      <c r="TMG2428" s="111"/>
      <c r="TMH2428" s="111"/>
      <c r="TMI2428" s="111"/>
      <c r="TMJ2428" s="111"/>
      <c r="TMK2428" s="111"/>
      <c r="TML2428" s="111"/>
      <c r="TMM2428" s="111"/>
      <c r="TMN2428" s="111"/>
      <c r="TMO2428" s="111"/>
      <c r="TMP2428" s="111"/>
      <c r="TMQ2428" s="111"/>
      <c r="TMR2428" s="111"/>
      <c r="TMS2428" s="111"/>
      <c r="TMT2428" s="111"/>
      <c r="TMU2428" s="111"/>
      <c r="TMV2428" s="111"/>
      <c r="TMW2428" s="111"/>
      <c r="TMX2428" s="111"/>
      <c r="TMY2428" s="111"/>
      <c r="TMZ2428" s="111"/>
      <c r="TNA2428" s="111"/>
      <c r="TNB2428" s="111"/>
      <c r="TNC2428" s="111"/>
      <c r="TND2428" s="111"/>
      <c r="TNE2428" s="111"/>
      <c r="TNF2428" s="111"/>
      <c r="TNG2428" s="111"/>
      <c r="TNH2428" s="111"/>
      <c r="TNI2428" s="111"/>
      <c r="TNJ2428" s="111"/>
      <c r="TNK2428" s="111"/>
      <c r="TNL2428" s="111"/>
      <c r="TNM2428" s="111"/>
      <c r="TNN2428" s="111"/>
      <c r="TNO2428" s="111"/>
      <c r="TNP2428" s="111"/>
      <c r="TNQ2428" s="111"/>
      <c r="TNR2428" s="111"/>
      <c r="TNS2428" s="111"/>
      <c r="TNT2428" s="111"/>
      <c r="TNU2428" s="111"/>
      <c r="TNV2428" s="111"/>
      <c r="TNW2428" s="111"/>
      <c r="TNX2428" s="111"/>
      <c r="TNY2428" s="111"/>
      <c r="TNZ2428" s="111"/>
      <c r="TOA2428" s="111"/>
      <c r="TOB2428" s="111"/>
      <c r="TOC2428" s="111"/>
      <c r="TOD2428" s="111"/>
      <c r="TOE2428" s="111"/>
      <c r="TOF2428" s="111"/>
      <c r="TOG2428" s="111"/>
      <c r="TOH2428" s="111"/>
      <c r="TOI2428" s="111"/>
      <c r="TOJ2428" s="111"/>
      <c r="TOK2428" s="111"/>
      <c r="TOL2428" s="111"/>
      <c r="TOM2428" s="111"/>
      <c r="TON2428" s="111"/>
      <c r="TOO2428" s="111"/>
      <c r="TOP2428" s="111"/>
      <c r="TOQ2428" s="111"/>
      <c r="TOR2428" s="111"/>
      <c r="TOS2428" s="111"/>
      <c r="TOT2428" s="111"/>
      <c r="TOU2428" s="111"/>
      <c r="TOV2428" s="111"/>
      <c r="TOW2428" s="111"/>
      <c r="TOX2428" s="111"/>
      <c r="TOY2428" s="111"/>
      <c r="TOZ2428" s="111"/>
      <c r="TPA2428" s="111"/>
      <c r="TPB2428" s="111"/>
      <c r="TPC2428" s="111"/>
      <c r="TPD2428" s="111"/>
      <c r="TPE2428" s="111"/>
      <c r="TPF2428" s="111"/>
      <c r="TPG2428" s="111"/>
      <c r="TPH2428" s="111"/>
      <c r="TPI2428" s="111"/>
      <c r="TPJ2428" s="111"/>
      <c r="TPK2428" s="111"/>
      <c r="TPL2428" s="111"/>
      <c r="TPM2428" s="111"/>
      <c r="TPN2428" s="111"/>
      <c r="TPO2428" s="111"/>
      <c r="TPP2428" s="111"/>
      <c r="TPQ2428" s="111"/>
      <c r="TPR2428" s="111"/>
      <c r="TPS2428" s="111"/>
      <c r="TPT2428" s="111"/>
      <c r="TPU2428" s="111"/>
      <c r="TPV2428" s="111"/>
      <c r="TPW2428" s="111"/>
      <c r="TPX2428" s="111"/>
      <c r="TPY2428" s="111"/>
      <c r="TPZ2428" s="111"/>
      <c r="TQA2428" s="111"/>
      <c r="TQB2428" s="111"/>
      <c r="TQC2428" s="111"/>
      <c r="TQD2428" s="111"/>
      <c r="TQE2428" s="111"/>
      <c r="TQF2428" s="111"/>
      <c r="TQG2428" s="111"/>
      <c r="TQH2428" s="111"/>
      <c r="TQI2428" s="111"/>
      <c r="TQJ2428" s="111"/>
      <c r="TQK2428" s="111"/>
      <c r="TQL2428" s="111"/>
      <c r="TQM2428" s="111"/>
      <c r="TQN2428" s="111"/>
      <c r="TQO2428" s="111"/>
      <c r="TQP2428" s="111"/>
      <c r="TQQ2428" s="111"/>
      <c r="TQR2428" s="111"/>
      <c r="TQS2428" s="111"/>
      <c r="TQT2428" s="111"/>
      <c r="TQU2428" s="111"/>
      <c r="TQV2428" s="111"/>
      <c r="TQW2428" s="111"/>
      <c r="TQX2428" s="111"/>
      <c r="TQY2428" s="111"/>
      <c r="TQZ2428" s="111"/>
      <c r="TRA2428" s="111"/>
      <c r="TRB2428" s="111"/>
      <c r="TRC2428" s="111"/>
      <c r="TRD2428" s="111"/>
      <c r="TRE2428" s="111"/>
      <c r="TRF2428" s="111"/>
      <c r="TRG2428" s="111"/>
      <c r="TRH2428" s="111"/>
      <c r="TRI2428" s="111"/>
      <c r="TRJ2428" s="111"/>
      <c r="TRK2428" s="111"/>
      <c r="TRL2428" s="111"/>
      <c r="TRM2428" s="111"/>
      <c r="TRN2428" s="111"/>
      <c r="TRO2428" s="111"/>
      <c r="TRP2428" s="111"/>
      <c r="TRQ2428" s="111"/>
      <c r="TRR2428" s="111"/>
      <c r="TRS2428" s="111"/>
      <c r="TRT2428" s="111"/>
      <c r="TRU2428" s="111"/>
      <c r="TRV2428" s="111"/>
      <c r="TRW2428" s="111"/>
      <c r="TRX2428" s="111"/>
      <c r="TRY2428" s="111"/>
      <c r="TRZ2428" s="111"/>
      <c r="TSA2428" s="111"/>
      <c r="TSB2428" s="111"/>
      <c r="TSC2428" s="111"/>
      <c r="TSD2428" s="111"/>
      <c r="TSE2428" s="111"/>
      <c r="TSF2428" s="111"/>
      <c r="TSG2428" s="111"/>
      <c r="TSH2428" s="111"/>
      <c r="TSI2428" s="111"/>
      <c r="TSJ2428" s="111"/>
      <c r="TSK2428" s="111"/>
      <c r="TSL2428" s="111"/>
      <c r="TSM2428" s="111"/>
      <c r="TSN2428" s="111"/>
      <c r="TSO2428" s="111"/>
      <c r="TSP2428" s="111"/>
      <c r="TSQ2428" s="111"/>
      <c r="TSR2428" s="111"/>
      <c r="TSS2428" s="111"/>
      <c r="TST2428" s="111"/>
      <c r="TSU2428" s="111"/>
      <c r="TSV2428" s="111"/>
      <c r="TSW2428" s="111"/>
      <c r="TSX2428" s="111"/>
      <c r="TSY2428" s="111"/>
      <c r="TSZ2428" s="111"/>
      <c r="TTA2428" s="111"/>
      <c r="TTB2428" s="111"/>
      <c r="TTC2428" s="111"/>
      <c r="TTD2428" s="111"/>
      <c r="TTE2428" s="111"/>
      <c r="TTF2428" s="111"/>
      <c r="TTG2428" s="111"/>
      <c r="TTH2428" s="111"/>
      <c r="TTI2428" s="111"/>
      <c r="TTJ2428" s="111"/>
      <c r="TTK2428" s="111"/>
      <c r="TTL2428" s="111"/>
      <c r="TTM2428" s="111"/>
      <c r="TTN2428" s="111"/>
      <c r="TTO2428" s="111"/>
      <c r="TTP2428" s="111"/>
      <c r="TTQ2428" s="111"/>
      <c r="TTR2428" s="111"/>
      <c r="TTS2428" s="111"/>
      <c r="TTT2428" s="111"/>
      <c r="TTU2428" s="111"/>
      <c r="TTV2428" s="111"/>
      <c r="TTW2428" s="111"/>
      <c r="TTX2428" s="111"/>
      <c r="TTY2428" s="111"/>
      <c r="TTZ2428" s="111"/>
      <c r="TUA2428" s="111"/>
      <c r="TUB2428" s="111"/>
      <c r="TUC2428" s="111"/>
      <c r="TUD2428" s="111"/>
      <c r="TUE2428" s="111"/>
      <c r="TUF2428" s="111"/>
      <c r="TUG2428" s="111"/>
      <c r="TUH2428" s="111"/>
      <c r="TUI2428" s="111"/>
      <c r="TUJ2428" s="111"/>
      <c r="TUK2428" s="111"/>
      <c r="TUL2428" s="111"/>
      <c r="TUM2428" s="111"/>
      <c r="TUN2428" s="111"/>
      <c r="TUO2428" s="111"/>
      <c r="TUP2428" s="111"/>
      <c r="TUQ2428" s="111"/>
      <c r="TUR2428" s="111"/>
      <c r="TUS2428" s="111"/>
      <c r="TUT2428" s="111"/>
      <c r="TUU2428" s="111"/>
      <c r="TUV2428" s="111"/>
      <c r="TUW2428" s="111"/>
      <c r="TUX2428" s="111"/>
      <c r="TUY2428" s="111"/>
      <c r="TUZ2428" s="111"/>
      <c r="TVA2428" s="111"/>
      <c r="TVB2428" s="111"/>
      <c r="TVC2428" s="111"/>
      <c r="TVD2428" s="111"/>
      <c r="TVE2428" s="111"/>
      <c r="TVF2428" s="111"/>
      <c r="TVG2428" s="111"/>
      <c r="TVH2428" s="111"/>
      <c r="TVI2428" s="111"/>
      <c r="TVJ2428" s="111"/>
      <c r="TVK2428" s="111"/>
      <c r="TVL2428" s="111"/>
      <c r="TVM2428" s="111"/>
      <c r="TVN2428" s="111"/>
      <c r="TVO2428" s="111"/>
      <c r="TVP2428" s="111"/>
      <c r="TVQ2428" s="111"/>
      <c r="TVR2428" s="111"/>
      <c r="TVS2428" s="111"/>
      <c r="TVT2428" s="111"/>
      <c r="TVU2428" s="111"/>
      <c r="TVV2428" s="111"/>
      <c r="TVW2428" s="111"/>
      <c r="TVX2428" s="111"/>
      <c r="TVY2428" s="111"/>
      <c r="TVZ2428" s="111"/>
      <c r="TWA2428" s="111"/>
      <c r="TWB2428" s="111"/>
      <c r="TWC2428" s="111"/>
      <c r="TWD2428" s="111"/>
      <c r="TWE2428" s="111"/>
      <c r="TWF2428" s="111"/>
      <c r="TWG2428" s="111"/>
      <c r="TWH2428" s="111"/>
      <c r="TWI2428" s="111"/>
      <c r="TWJ2428" s="111"/>
      <c r="TWK2428" s="111"/>
      <c r="TWL2428" s="111"/>
      <c r="TWM2428" s="111"/>
      <c r="TWN2428" s="111"/>
      <c r="TWO2428" s="111"/>
      <c r="TWP2428" s="111"/>
      <c r="TWQ2428" s="111"/>
      <c r="TWR2428" s="111"/>
      <c r="TWS2428" s="111"/>
      <c r="TWT2428" s="111"/>
      <c r="TWU2428" s="111"/>
      <c r="TWV2428" s="111"/>
      <c r="TWW2428" s="111"/>
      <c r="TWX2428" s="111"/>
      <c r="TWY2428" s="111"/>
      <c r="TWZ2428" s="111"/>
      <c r="TXA2428" s="111"/>
      <c r="TXB2428" s="111"/>
      <c r="TXC2428" s="111"/>
      <c r="TXD2428" s="111"/>
      <c r="TXE2428" s="111"/>
      <c r="TXF2428" s="111"/>
      <c r="TXG2428" s="111"/>
      <c r="TXH2428" s="111"/>
      <c r="TXI2428" s="111"/>
      <c r="TXJ2428" s="111"/>
      <c r="TXK2428" s="111"/>
      <c r="TXL2428" s="111"/>
      <c r="TXM2428" s="111"/>
      <c r="TXN2428" s="111"/>
      <c r="TXO2428" s="111"/>
      <c r="TXP2428" s="111"/>
      <c r="TXQ2428" s="111"/>
      <c r="TXR2428" s="111"/>
      <c r="TXS2428" s="111"/>
      <c r="TXT2428" s="111"/>
      <c r="TXU2428" s="111"/>
      <c r="TXV2428" s="111"/>
      <c r="TXW2428" s="111"/>
      <c r="TXX2428" s="111"/>
      <c r="TXY2428" s="111"/>
      <c r="TXZ2428" s="111"/>
      <c r="TYA2428" s="111"/>
      <c r="TYB2428" s="111"/>
      <c r="TYC2428" s="111"/>
      <c r="TYD2428" s="111"/>
      <c r="TYE2428" s="111"/>
      <c r="TYF2428" s="111"/>
      <c r="TYG2428" s="111"/>
      <c r="TYH2428" s="111"/>
      <c r="TYI2428" s="111"/>
      <c r="TYJ2428" s="111"/>
      <c r="TYK2428" s="111"/>
      <c r="TYL2428" s="111"/>
      <c r="TYM2428" s="111"/>
      <c r="TYN2428" s="111"/>
      <c r="TYO2428" s="111"/>
      <c r="TYP2428" s="111"/>
      <c r="TYQ2428" s="111"/>
      <c r="TYR2428" s="111"/>
      <c r="TYS2428" s="111"/>
      <c r="TYT2428" s="111"/>
      <c r="TYU2428" s="111"/>
      <c r="TYV2428" s="111"/>
      <c r="TYW2428" s="111"/>
      <c r="TYX2428" s="111"/>
      <c r="TYY2428" s="111"/>
      <c r="TYZ2428" s="111"/>
      <c r="TZA2428" s="111"/>
      <c r="TZB2428" s="111"/>
      <c r="TZC2428" s="111"/>
      <c r="TZD2428" s="111"/>
      <c r="TZE2428" s="111"/>
      <c r="TZF2428" s="111"/>
      <c r="TZG2428" s="111"/>
      <c r="TZH2428" s="111"/>
      <c r="TZI2428" s="111"/>
      <c r="TZJ2428" s="111"/>
      <c r="TZK2428" s="111"/>
      <c r="TZL2428" s="111"/>
      <c r="TZM2428" s="111"/>
      <c r="TZN2428" s="111"/>
      <c r="TZO2428" s="111"/>
      <c r="TZP2428" s="111"/>
      <c r="TZQ2428" s="111"/>
      <c r="TZR2428" s="111"/>
      <c r="TZS2428" s="111"/>
      <c r="TZT2428" s="111"/>
      <c r="TZU2428" s="111"/>
      <c r="TZV2428" s="111"/>
      <c r="TZW2428" s="111"/>
      <c r="TZX2428" s="111"/>
      <c r="TZY2428" s="111"/>
      <c r="TZZ2428" s="111"/>
      <c r="UAA2428" s="111"/>
      <c r="UAB2428" s="111"/>
      <c r="UAC2428" s="111"/>
      <c r="UAD2428" s="111"/>
      <c r="UAE2428" s="111"/>
      <c r="UAF2428" s="111"/>
      <c r="UAG2428" s="111"/>
      <c r="UAH2428" s="111"/>
      <c r="UAI2428" s="111"/>
      <c r="UAJ2428" s="111"/>
      <c r="UAK2428" s="111"/>
      <c r="UAL2428" s="111"/>
      <c r="UAM2428" s="111"/>
      <c r="UAN2428" s="111"/>
      <c r="UAO2428" s="111"/>
      <c r="UAP2428" s="111"/>
      <c r="UAQ2428" s="111"/>
      <c r="UAR2428" s="111"/>
      <c r="UAS2428" s="111"/>
      <c r="UAT2428" s="111"/>
      <c r="UAU2428" s="111"/>
      <c r="UAV2428" s="111"/>
      <c r="UAW2428" s="111"/>
      <c r="UAX2428" s="111"/>
      <c r="UAY2428" s="111"/>
      <c r="UAZ2428" s="111"/>
      <c r="UBA2428" s="111"/>
      <c r="UBB2428" s="111"/>
      <c r="UBC2428" s="111"/>
      <c r="UBD2428" s="111"/>
      <c r="UBE2428" s="111"/>
      <c r="UBF2428" s="111"/>
      <c r="UBG2428" s="111"/>
      <c r="UBH2428" s="111"/>
      <c r="UBI2428" s="111"/>
      <c r="UBJ2428" s="111"/>
      <c r="UBK2428" s="111"/>
      <c r="UBL2428" s="111"/>
      <c r="UBM2428" s="111"/>
      <c r="UBN2428" s="111"/>
      <c r="UBO2428" s="111"/>
      <c r="UBP2428" s="111"/>
      <c r="UBQ2428" s="111"/>
      <c r="UBR2428" s="111"/>
      <c r="UBS2428" s="111"/>
      <c r="UBT2428" s="111"/>
      <c r="UBU2428" s="111"/>
      <c r="UBV2428" s="111"/>
      <c r="UBW2428" s="111"/>
      <c r="UBX2428" s="111"/>
      <c r="UBY2428" s="111"/>
      <c r="UBZ2428" s="111"/>
      <c r="UCA2428" s="111"/>
      <c r="UCB2428" s="111"/>
      <c r="UCC2428" s="111"/>
      <c r="UCD2428" s="111"/>
      <c r="UCE2428" s="111"/>
      <c r="UCF2428" s="111"/>
      <c r="UCG2428" s="111"/>
      <c r="UCH2428" s="111"/>
      <c r="UCI2428" s="111"/>
      <c r="UCJ2428" s="111"/>
      <c r="UCK2428" s="111"/>
      <c r="UCL2428" s="111"/>
      <c r="UCM2428" s="111"/>
      <c r="UCN2428" s="111"/>
      <c r="UCO2428" s="111"/>
      <c r="UCP2428" s="111"/>
      <c r="UCQ2428" s="111"/>
      <c r="UCR2428" s="111"/>
      <c r="UCS2428" s="111"/>
      <c r="UCT2428" s="111"/>
      <c r="UCU2428" s="111"/>
      <c r="UCV2428" s="111"/>
      <c r="UCW2428" s="111"/>
      <c r="UCX2428" s="111"/>
      <c r="UCY2428" s="111"/>
      <c r="UCZ2428" s="111"/>
      <c r="UDA2428" s="111"/>
      <c r="UDB2428" s="111"/>
      <c r="UDC2428" s="111"/>
      <c r="UDD2428" s="111"/>
      <c r="UDE2428" s="111"/>
      <c r="UDF2428" s="111"/>
      <c r="UDG2428" s="111"/>
      <c r="UDH2428" s="111"/>
      <c r="UDI2428" s="111"/>
      <c r="UDJ2428" s="111"/>
      <c r="UDK2428" s="111"/>
      <c r="UDL2428" s="111"/>
      <c r="UDM2428" s="111"/>
      <c r="UDN2428" s="111"/>
      <c r="UDO2428" s="111"/>
      <c r="UDP2428" s="111"/>
      <c r="UDQ2428" s="111"/>
      <c r="UDR2428" s="111"/>
      <c r="UDS2428" s="111"/>
      <c r="UDT2428" s="111"/>
      <c r="UDU2428" s="111"/>
      <c r="UDV2428" s="111"/>
      <c r="UDW2428" s="111"/>
      <c r="UDX2428" s="111"/>
      <c r="UDY2428" s="111"/>
      <c r="UDZ2428" s="111"/>
      <c r="UEA2428" s="111"/>
      <c r="UEB2428" s="111"/>
      <c r="UEC2428" s="111"/>
      <c r="UED2428" s="111"/>
      <c r="UEE2428" s="111"/>
      <c r="UEF2428" s="111"/>
      <c r="UEG2428" s="111"/>
      <c r="UEH2428" s="111"/>
      <c r="UEI2428" s="111"/>
      <c r="UEJ2428" s="111"/>
      <c r="UEK2428" s="111"/>
      <c r="UEL2428" s="111"/>
      <c r="UEM2428" s="111"/>
      <c r="UEN2428" s="111"/>
      <c r="UEO2428" s="111"/>
      <c r="UEP2428" s="111"/>
      <c r="UEQ2428" s="111"/>
      <c r="UER2428" s="111"/>
      <c r="UES2428" s="111"/>
      <c r="UET2428" s="111"/>
      <c r="UEU2428" s="111"/>
      <c r="UEV2428" s="111"/>
      <c r="UEW2428" s="111"/>
      <c r="UEX2428" s="111"/>
      <c r="UEY2428" s="111"/>
      <c r="UEZ2428" s="111"/>
      <c r="UFA2428" s="111"/>
      <c r="UFB2428" s="111"/>
      <c r="UFC2428" s="111"/>
      <c r="UFD2428" s="111"/>
      <c r="UFE2428" s="111"/>
      <c r="UFF2428" s="111"/>
      <c r="UFG2428" s="111"/>
      <c r="UFH2428" s="111"/>
      <c r="UFI2428" s="111"/>
      <c r="UFJ2428" s="111"/>
      <c r="UFK2428" s="111"/>
      <c r="UFL2428" s="111"/>
      <c r="UFM2428" s="111"/>
      <c r="UFN2428" s="111"/>
      <c r="UFO2428" s="111"/>
      <c r="UFP2428" s="111"/>
      <c r="UFQ2428" s="111"/>
      <c r="UFR2428" s="111"/>
      <c r="UFS2428" s="111"/>
      <c r="UFT2428" s="111"/>
      <c r="UFU2428" s="111"/>
      <c r="UFV2428" s="111"/>
      <c r="UFW2428" s="111"/>
      <c r="UFX2428" s="111"/>
      <c r="UFY2428" s="111"/>
      <c r="UFZ2428" s="111"/>
      <c r="UGA2428" s="111"/>
      <c r="UGB2428" s="111"/>
      <c r="UGC2428" s="111"/>
      <c r="UGD2428" s="111"/>
      <c r="UGE2428" s="111"/>
      <c r="UGF2428" s="111"/>
      <c r="UGG2428" s="111"/>
      <c r="UGH2428" s="111"/>
      <c r="UGI2428" s="111"/>
      <c r="UGJ2428" s="111"/>
      <c r="UGK2428" s="111"/>
      <c r="UGL2428" s="111"/>
      <c r="UGM2428" s="111"/>
      <c r="UGN2428" s="111"/>
      <c r="UGO2428" s="111"/>
      <c r="UGP2428" s="111"/>
      <c r="UGQ2428" s="111"/>
      <c r="UGR2428" s="111"/>
      <c r="UGS2428" s="111"/>
      <c r="UGT2428" s="111"/>
      <c r="UGU2428" s="111"/>
      <c r="UGV2428" s="111"/>
      <c r="UGW2428" s="111"/>
      <c r="UGX2428" s="111"/>
      <c r="UGY2428" s="111"/>
      <c r="UGZ2428" s="111"/>
      <c r="UHA2428" s="111"/>
      <c r="UHB2428" s="111"/>
      <c r="UHC2428" s="111"/>
      <c r="UHD2428" s="111"/>
      <c r="UHE2428" s="111"/>
      <c r="UHF2428" s="111"/>
      <c r="UHG2428" s="111"/>
      <c r="UHH2428" s="111"/>
      <c r="UHI2428" s="111"/>
      <c r="UHJ2428" s="111"/>
      <c r="UHK2428" s="111"/>
      <c r="UHL2428" s="111"/>
      <c r="UHM2428" s="111"/>
      <c r="UHN2428" s="111"/>
      <c r="UHO2428" s="111"/>
      <c r="UHP2428" s="111"/>
      <c r="UHQ2428" s="111"/>
      <c r="UHR2428" s="111"/>
      <c r="UHS2428" s="111"/>
      <c r="UHT2428" s="111"/>
      <c r="UHU2428" s="111"/>
      <c r="UHV2428" s="111"/>
      <c r="UHW2428" s="111"/>
      <c r="UHX2428" s="111"/>
      <c r="UHY2428" s="111"/>
      <c r="UHZ2428" s="111"/>
      <c r="UIA2428" s="111"/>
      <c r="UIB2428" s="111"/>
      <c r="UIC2428" s="111"/>
      <c r="UID2428" s="111"/>
      <c r="UIE2428" s="111"/>
      <c r="UIF2428" s="111"/>
      <c r="UIG2428" s="111"/>
      <c r="UIH2428" s="111"/>
      <c r="UII2428" s="111"/>
      <c r="UIJ2428" s="111"/>
      <c r="UIK2428" s="111"/>
      <c r="UIL2428" s="111"/>
      <c r="UIM2428" s="111"/>
      <c r="UIN2428" s="111"/>
      <c r="UIO2428" s="111"/>
      <c r="UIP2428" s="111"/>
      <c r="UIQ2428" s="111"/>
      <c r="UIR2428" s="111"/>
      <c r="UIS2428" s="111"/>
      <c r="UIT2428" s="111"/>
      <c r="UIU2428" s="111"/>
      <c r="UIV2428" s="111"/>
      <c r="UIW2428" s="111"/>
      <c r="UIX2428" s="111"/>
      <c r="UIY2428" s="111"/>
      <c r="UIZ2428" s="111"/>
      <c r="UJA2428" s="111"/>
      <c r="UJB2428" s="111"/>
      <c r="UJC2428" s="111"/>
      <c r="UJD2428" s="111"/>
      <c r="UJE2428" s="111"/>
      <c r="UJF2428" s="111"/>
      <c r="UJG2428" s="111"/>
      <c r="UJH2428" s="111"/>
      <c r="UJI2428" s="111"/>
      <c r="UJJ2428" s="111"/>
      <c r="UJK2428" s="111"/>
      <c r="UJL2428" s="111"/>
      <c r="UJM2428" s="111"/>
      <c r="UJN2428" s="111"/>
      <c r="UJO2428" s="111"/>
      <c r="UJP2428" s="111"/>
      <c r="UJQ2428" s="111"/>
      <c r="UJR2428" s="111"/>
      <c r="UJS2428" s="111"/>
      <c r="UJT2428" s="111"/>
      <c r="UJU2428" s="111"/>
      <c r="UJV2428" s="111"/>
      <c r="UJW2428" s="111"/>
      <c r="UJX2428" s="111"/>
      <c r="UJY2428" s="111"/>
      <c r="UJZ2428" s="111"/>
      <c r="UKA2428" s="111"/>
      <c r="UKB2428" s="111"/>
      <c r="UKC2428" s="111"/>
      <c r="UKD2428" s="111"/>
      <c r="UKE2428" s="111"/>
      <c r="UKF2428" s="111"/>
      <c r="UKG2428" s="111"/>
      <c r="UKH2428" s="111"/>
      <c r="UKI2428" s="111"/>
      <c r="UKJ2428" s="111"/>
      <c r="UKK2428" s="111"/>
      <c r="UKL2428" s="111"/>
      <c r="UKM2428" s="111"/>
      <c r="UKN2428" s="111"/>
      <c r="UKO2428" s="111"/>
      <c r="UKP2428" s="111"/>
      <c r="UKQ2428" s="111"/>
      <c r="UKR2428" s="111"/>
      <c r="UKS2428" s="111"/>
      <c r="UKT2428" s="111"/>
      <c r="UKU2428" s="111"/>
      <c r="UKV2428" s="111"/>
      <c r="UKW2428" s="111"/>
      <c r="UKX2428" s="111"/>
      <c r="UKY2428" s="111"/>
      <c r="UKZ2428" s="111"/>
      <c r="ULA2428" s="111"/>
      <c r="ULB2428" s="111"/>
      <c r="ULC2428" s="111"/>
      <c r="ULD2428" s="111"/>
      <c r="ULE2428" s="111"/>
      <c r="ULF2428" s="111"/>
      <c r="ULG2428" s="111"/>
      <c r="ULH2428" s="111"/>
      <c r="ULI2428" s="111"/>
      <c r="ULJ2428" s="111"/>
      <c r="ULK2428" s="111"/>
      <c r="ULL2428" s="111"/>
      <c r="ULM2428" s="111"/>
      <c r="ULN2428" s="111"/>
      <c r="ULO2428" s="111"/>
      <c r="ULP2428" s="111"/>
      <c r="ULQ2428" s="111"/>
      <c r="ULR2428" s="111"/>
      <c r="ULS2428" s="111"/>
      <c r="ULT2428" s="111"/>
      <c r="ULU2428" s="111"/>
      <c r="ULV2428" s="111"/>
      <c r="ULW2428" s="111"/>
      <c r="ULX2428" s="111"/>
      <c r="ULY2428" s="111"/>
      <c r="ULZ2428" s="111"/>
      <c r="UMA2428" s="111"/>
      <c r="UMB2428" s="111"/>
      <c r="UMC2428" s="111"/>
      <c r="UMD2428" s="111"/>
      <c r="UME2428" s="111"/>
      <c r="UMF2428" s="111"/>
      <c r="UMG2428" s="111"/>
      <c r="UMH2428" s="111"/>
      <c r="UMI2428" s="111"/>
      <c r="UMJ2428" s="111"/>
      <c r="UMK2428" s="111"/>
      <c r="UML2428" s="111"/>
      <c r="UMM2428" s="111"/>
      <c r="UMN2428" s="111"/>
      <c r="UMO2428" s="111"/>
      <c r="UMP2428" s="111"/>
      <c r="UMQ2428" s="111"/>
      <c r="UMR2428" s="111"/>
      <c r="UMS2428" s="111"/>
      <c r="UMT2428" s="111"/>
      <c r="UMU2428" s="111"/>
      <c r="UMV2428" s="111"/>
      <c r="UMW2428" s="111"/>
      <c r="UMX2428" s="111"/>
      <c r="UMY2428" s="111"/>
      <c r="UMZ2428" s="111"/>
      <c r="UNA2428" s="111"/>
      <c r="UNB2428" s="111"/>
      <c r="UNC2428" s="111"/>
      <c r="UND2428" s="111"/>
      <c r="UNE2428" s="111"/>
      <c r="UNF2428" s="111"/>
      <c r="UNG2428" s="111"/>
      <c r="UNH2428" s="111"/>
      <c r="UNI2428" s="111"/>
      <c r="UNJ2428" s="111"/>
      <c r="UNK2428" s="111"/>
      <c r="UNL2428" s="111"/>
      <c r="UNM2428" s="111"/>
      <c r="UNN2428" s="111"/>
      <c r="UNO2428" s="111"/>
      <c r="UNP2428" s="111"/>
      <c r="UNQ2428" s="111"/>
      <c r="UNR2428" s="111"/>
      <c r="UNS2428" s="111"/>
      <c r="UNT2428" s="111"/>
      <c r="UNU2428" s="111"/>
      <c r="UNV2428" s="111"/>
      <c r="UNW2428" s="111"/>
      <c r="UNX2428" s="111"/>
      <c r="UNY2428" s="111"/>
      <c r="UNZ2428" s="111"/>
      <c r="UOA2428" s="111"/>
      <c r="UOB2428" s="111"/>
      <c r="UOC2428" s="111"/>
      <c r="UOD2428" s="111"/>
      <c r="UOE2428" s="111"/>
      <c r="UOF2428" s="111"/>
      <c r="UOG2428" s="111"/>
      <c r="UOH2428" s="111"/>
      <c r="UOI2428" s="111"/>
      <c r="UOJ2428" s="111"/>
      <c r="UOK2428" s="111"/>
      <c r="UOL2428" s="111"/>
      <c r="UOM2428" s="111"/>
      <c r="UON2428" s="111"/>
      <c r="UOO2428" s="111"/>
      <c r="UOP2428" s="111"/>
      <c r="UOQ2428" s="111"/>
      <c r="UOR2428" s="111"/>
      <c r="UOS2428" s="111"/>
      <c r="UOT2428" s="111"/>
      <c r="UOU2428" s="111"/>
      <c r="UOV2428" s="111"/>
      <c r="UOW2428" s="111"/>
      <c r="UOX2428" s="111"/>
      <c r="UOY2428" s="111"/>
      <c r="UOZ2428" s="111"/>
      <c r="UPA2428" s="111"/>
      <c r="UPB2428" s="111"/>
      <c r="UPC2428" s="111"/>
      <c r="UPD2428" s="111"/>
      <c r="UPE2428" s="111"/>
      <c r="UPF2428" s="111"/>
      <c r="UPG2428" s="111"/>
      <c r="UPH2428" s="111"/>
      <c r="UPI2428" s="111"/>
      <c r="UPJ2428" s="111"/>
      <c r="UPK2428" s="111"/>
      <c r="UPL2428" s="111"/>
      <c r="UPM2428" s="111"/>
      <c r="UPN2428" s="111"/>
      <c r="UPO2428" s="111"/>
      <c r="UPP2428" s="111"/>
      <c r="UPQ2428" s="111"/>
      <c r="UPR2428" s="111"/>
      <c r="UPS2428" s="111"/>
      <c r="UPT2428" s="111"/>
      <c r="UPU2428" s="111"/>
      <c r="UPV2428" s="111"/>
      <c r="UPW2428" s="111"/>
      <c r="UPX2428" s="111"/>
      <c r="UPY2428" s="111"/>
      <c r="UPZ2428" s="111"/>
      <c r="UQA2428" s="111"/>
      <c r="UQB2428" s="111"/>
      <c r="UQC2428" s="111"/>
      <c r="UQD2428" s="111"/>
      <c r="UQE2428" s="111"/>
      <c r="UQF2428" s="111"/>
      <c r="UQG2428" s="111"/>
      <c r="UQH2428" s="111"/>
      <c r="UQI2428" s="111"/>
      <c r="UQJ2428" s="111"/>
      <c r="UQK2428" s="111"/>
      <c r="UQL2428" s="111"/>
      <c r="UQM2428" s="111"/>
      <c r="UQN2428" s="111"/>
      <c r="UQO2428" s="111"/>
      <c r="UQP2428" s="111"/>
      <c r="UQQ2428" s="111"/>
      <c r="UQR2428" s="111"/>
      <c r="UQS2428" s="111"/>
      <c r="UQT2428" s="111"/>
      <c r="UQU2428" s="111"/>
      <c r="UQV2428" s="111"/>
      <c r="UQW2428" s="111"/>
      <c r="UQX2428" s="111"/>
      <c r="UQY2428" s="111"/>
      <c r="UQZ2428" s="111"/>
      <c r="URA2428" s="111"/>
      <c r="URB2428" s="111"/>
      <c r="URC2428" s="111"/>
      <c r="URD2428" s="111"/>
      <c r="URE2428" s="111"/>
      <c r="URF2428" s="111"/>
      <c r="URG2428" s="111"/>
      <c r="URH2428" s="111"/>
      <c r="URI2428" s="111"/>
      <c r="URJ2428" s="111"/>
      <c r="URK2428" s="111"/>
      <c r="URL2428" s="111"/>
      <c r="URM2428" s="111"/>
      <c r="URN2428" s="111"/>
      <c r="URO2428" s="111"/>
      <c r="URP2428" s="111"/>
      <c r="URQ2428" s="111"/>
      <c r="URR2428" s="111"/>
      <c r="URS2428" s="111"/>
      <c r="URT2428" s="111"/>
      <c r="URU2428" s="111"/>
      <c r="URV2428" s="111"/>
      <c r="URW2428" s="111"/>
      <c r="URX2428" s="111"/>
      <c r="URY2428" s="111"/>
      <c r="URZ2428" s="111"/>
      <c r="USA2428" s="111"/>
      <c r="USB2428" s="111"/>
      <c r="USC2428" s="111"/>
      <c r="USD2428" s="111"/>
      <c r="USE2428" s="111"/>
      <c r="USF2428" s="111"/>
      <c r="USG2428" s="111"/>
      <c r="USH2428" s="111"/>
      <c r="USI2428" s="111"/>
      <c r="USJ2428" s="111"/>
      <c r="USK2428" s="111"/>
      <c r="USL2428" s="111"/>
      <c r="USM2428" s="111"/>
      <c r="USN2428" s="111"/>
      <c r="USO2428" s="111"/>
      <c r="USP2428" s="111"/>
      <c r="USQ2428" s="111"/>
      <c r="USR2428" s="111"/>
      <c r="USS2428" s="111"/>
      <c r="UST2428" s="111"/>
      <c r="USU2428" s="111"/>
      <c r="USV2428" s="111"/>
      <c r="USW2428" s="111"/>
      <c r="USX2428" s="111"/>
      <c r="USY2428" s="111"/>
      <c r="USZ2428" s="111"/>
      <c r="UTA2428" s="111"/>
      <c r="UTB2428" s="111"/>
      <c r="UTC2428" s="111"/>
      <c r="UTD2428" s="111"/>
      <c r="UTE2428" s="111"/>
      <c r="UTF2428" s="111"/>
      <c r="UTG2428" s="111"/>
      <c r="UTH2428" s="111"/>
      <c r="UTI2428" s="111"/>
      <c r="UTJ2428" s="111"/>
      <c r="UTK2428" s="111"/>
      <c r="UTL2428" s="111"/>
      <c r="UTM2428" s="111"/>
      <c r="UTN2428" s="111"/>
      <c r="UTO2428" s="111"/>
      <c r="UTP2428" s="111"/>
      <c r="UTQ2428" s="111"/>
      <c r="UTR2428" s="111"/>
      <c r="UTS2428" s="111"/>
      <c r="UTT2428" s="111"/>
      <c r="UTU2428" s="111"/>
      <c r="UTV2428" s="111"/>
      <c r="UTW2428" s="111"/>
      <c r="UTX2428" s="111"/>
      <c r="UTY2428" s="111"/>
      <c r="UTZ2428" s="111"/>
      <c r="UUA2428" s="111"/>
      <c r="UUB2428" s="111"/>
      <c r="UUC2428" s="111"/>
      <c r="UUD2428" s="111"/>
      <c r="UUE2428" s="111"/>
      <c r="UUF2428" s="111"/>
      <c r="UUG2428" s="111"/>
      <c r="UUH2428" s="111"/>
      <c r="UUI2428" s="111"/>
      <c r="UUJ2428" s="111"/>
      <c r="UUK2428" s="111"/>
      <c r="UUL2428" s="111"/>
      <c r="UUM2428" s="111"/>
      <c r="UUN2428" s="111"/>
      <c r="UUO2428" s="111"/>
      <c r="UUP2428" s="111"/>
      <c r="UUQ2428" s="111"/>
      <c r="UUR2428" s="111"/>
      <c r="UUS2428" s="111"/>
      <c r="UUT2428" s="111"/>
      <c r="UUU2428" s="111"/>
      <c r="UUV2428" s="111"/>
      <c r="UUW2428" s="111"/>
      <c r="UUX2428" s="111"/>
      <c r="UUY2428" s="111"/>
      <c r="UUZ2428" s="111"/>
      <c r="UVA2428" s="111"/>
      <c r="UVB2428" s="111"/>
      <c r="UVC2428" s="111"/>
      <c r="UVD2428" s="111"/>
      <c r="UVE2428" s="111"/>
      <c r="UVF2428" s="111"/>
      <c r="UVG2428" s="111"/>
      <c r="UVH2428" s="111"/>
      <c r="UVI2428" s="111"/>
      <c r="UVJ2428" s="111"/>
      <c r="UVK2428" s="111"/>
      <c r="UVL2428" s="111"/>
      <c r="UVM2428" s="111"/>
      <c r="UVN2428" s="111"/>
      <c r="UVO2428" s="111"/>
      <c r="UVP2428" s="111"/>
      <c r="UVQ2428" s="111"/>
      <c r="UVR2428" s="111"/>
      <c r="UVS2428" s="111"/>
      <c r="UVT2428" s="111"/>
      <c r="UVU2428" s="111"/>
      <c r="UVV2428" s="111"/>
      <c r="UVW2428" s="111"/>
      <c r="UVX2428" s="111"/>
      <c r="UVY2428" s="111"/>
      <c r="UVZ2428" s="111"/>
      <c r="UWA2428" s="111"/>
      <c r="UWB2428" s="111"/>
      <c r="UWC2428" s="111"/>
      <c r="UWD2428" s="111"/>
      <c r="UWE2428" s="111"/>
      <c r="UWF2428" s="111"/>
      <c r="UWG2428" s="111"/>
      <c r="UWH2428" s="111"/>
      <c r="UWI2428" s="111"/>
      <c r="UWJ2428" s="111"/>
      <c r="UWK2428" s="111"/>
      <c r="UWL2428" s="111"/>
      <c r="UWM2428" s="111"/>
      <c r="UWN2428" s="111"/>
      <c r="UWO2428" s="111"/>
      <c r="UWP2428" s="111"/>
      <c r="UWQ2428" s="111"/>
      <c r="UWR2428" s="111"/>
      <c r="UWS2428" s="111"/>
      <c r="UWT2428" s="111"/>
      <c r="UWU2428" s="111"/>
      <c r="UWV2428" s="111"/>
      <c r="UWW2428" s="111"/>
      <c r="UWX2428" s="111"/>
      <c r="UWY2428" s="111"/>
      <c r="UWZ2428" s="111"/>
      <c r="UXA2428" s="111"/>
      <c r="UXB2428" s="111"/>
      <c r="UXC2428" s="111"/>
      <c r="UXD2428" s="111"/>
      <c r="UXE2428" s="111"/>
      <c r="UXF2428" s="111"/>
      <c r="UXG2428" s="111"/>
      <c r="UXH2428" s="111"/>
      <c r="UXI2428" s="111"/>
      <c r="UXJ2428" s="111"/>
      <c r="UXK2428" s="111"/>
      <c r="UXL2428" s="111"/>
      <c r="UXM2428" s="111"/>
      <c r="UXN2428" s="111"/>
      <c r="UXO2428" s="111"/>
      <c r="UXP2428" s="111"/>
      <c r="UXQ2428" s="111"/>
      <c r="UXR2428" s="111"/>
      <c r="UXS2428" s="111"/>
      <c r="UXT2428" s="111"/>
      <c r="UXU2428" s="111"/>
      <c r="UXV2428" s="111"/>
      <c r="UXW2428" s="111"/>
      <c r="UXX2428" s="111"/>
      <c r="UXY2428" s="111"/>
      <c r="UXZ2428" s="111"/>
      <c r="UYA2428" s="111"/>
      <c r="UYB2428" s="111"/>
      <c r="UYC2428" s="111"/>
      <c r="UYD2428" s="111"/>
      <c r="UYE2428" s="111"/>
      <c r="UYF2428" s="111"/>
      <c r="UYG2428" s="111"/>
      <c r="UYH2428" s="111"/>
      <c r="UYI2428" s="111"/>
      <c r="UYJ2428" s="111"/>
      <c r="UYK2428" s="111"/>
      <c r="UYL2428" s="111"/>
      <c r="UYM2428" s="111"/>
      <c r="UYN2428" s="111"/>
      <c r="UYO2428" s="111"/>
      <c r="UYP2428" s="111"/>
      <c r="UYQ2428" s="111"/>
      <c r="UYR2428" s="111"/>
      <c r="UYS2428" s="111"/>
      <c r="UYT2428" s="111"/>
      <c r="UYU2428" s="111"/>
      <c r="UYV2428" s="111"/>
      <c r="UYW2428" s="111"/>
      <c r="UYX2428" s="111"/>
      <c r="UYY2428" s="111"/>
      <c r="UYZ2428" s="111"/>
      <c r="UZA2428" s="111"/>
      <c r="UZB2428" s="111"/>
      <c r="UZC2428" s="111"/>
      <c r="UZD2428" s="111"/>
      <c r="UZE2428" s="111"/>
      <c r="UZF2428" s="111"/>
      <c r="UZG2428" s="111"/>
      <c r="UZH2428" s="111"/>
      <c r="UZI2428" s="111"/>
      <c r="UZJ2428" s="111"/>
      <c r="UZK2428" s="111"/>
      <c r="UZL2428" s="111"/>
      <c r="UZM2428" s="111"/>
      <c r="UZN2428" s="111"/>
      <c r="UZO2428" s="111"/>
      <c r="UZP2428" s="111"/>
      <c r="UZQ2428" s="111"/>
      <c r="UZR2428" s="111"/>
      <c r="UZS2428" s="111"/>
      <c r="UZT2428" s="111"/>
      <c r="UZU2428" s="111"/>
      <c r="UZV2428" s="111"/>
      <c r="UZW2428" s="111"/>
      <c r="UZX2428" s="111"/>
      <c r="UZY2428" s="111"/>
      <c r="UZZ2428" s="111"/>
      <c r="VAA2428" s="111"/>
      <c r="VAB2428" s="111"/>
      <c r="VAC2428" s="111"/>
      <c r="VAD2428" s="111"/>
      <c r="VAE2428" s="111"/>
      <c r="VAF2428" s="111"/>
      <c r="VAG2428" s="111"/>
      <c r="VAH2428" s="111"/>
      <c r="VAI2428" s="111"/>
      <c r="VAJ2428" s="111"/>
      <c r="VAK2428" s="111"/>
      <c r="VAL2428" s="111"/>
      <c r="VAM2428" s="111"/>
      <c r="VAN2428" s="111"/>
      <c r="VAO2428" s="111"/>
      <c r="VAP2428" s="111"/>
      <c r="VAQ2428" s="111"/>
      <c r="VAR2428" s="111"/>
      <c r="VAS2428" s="111"/>
      <c r="VAT2428" s="111"/>
      <c r="VAU2428" s="111"/>
      <c r="VAV2428" s="111"/>
      <c r="VAW2428" s="111"/>
      <c r="VAX2428" s="111"/>
      <c r="VAY2428" s="111"/>
      <c r="VAZ2428" s="111"/>
      <c r="VBA2428" s="111"/>
      <c r="VBB2428" s="111"/>
      <c r="VBC2428" s="111"/>
      <c r="VBD2428" s="111"/>
      <c r="VBE2428" s="111"/>
      <c r="VBF2428" s="111"/>
      <c r="VBG2428" s="111"/>
      <c r="VBH2428" s="111"/>
      <c r="VBI2428" s="111"/>
      <c r="VBJ2428" s="111"/>
      <c r="VBK2428" s="111"/>
      <c r="VBL2428" s="111"/>
      <c r="VBM2428" s="111"/>
      <c r="VBN2428" s="111"/>
      <c r="VBO2428" s="111"/>
      <c r="VBP2428" s="111"/>
      <c r="VBQ2428" s="111"/>
      <c r="VBR2428" s="111"/>
      <c r="VBS2428" s="111"/>
      <c r="VBT2428" s="111"/>
      <c r="VBU2428" s="111"/>
      <c r="VBV2428" s="111"/>
      <c r="VBW2428" s="111"/>
      <c r="VBX2428" s="111"/>
      <c r="VBY2428" s="111"/>
      <c r="VBZ2428" s="111"/>
      <c r="VCA2428" s="111"/>
      <c r="VCB2428" s="111"/>
      <c r="VCC2428" s="111"/>
      <c r="VCD2428" s="111"/>
      <c r="VCE2428" s="111"/>
      <c r="VCF2428" s="111"/>
      <c r="VCG2428" s="111"/>
      <c r="VCH2428" s="111"/>
      <c r="VCI2428" s="111"/>
      <c r="VCJ2428" s="111"/>
      <c r="VCK2428" s="111"/>
      <c r="VCL2428" s="111"/>
      <c r="VCM2428" s="111"/>
      <c r="VCN2428" s="111"/>
      <c r="VCO2428" s="111"/>
      <c r="VCP2428" s="111"/>
      <c r="VCQ2428" s="111"/>
      <c r="VCR2428" s="111"/>
      <c r="VCS2428" s="111"/>
      <c r="VCT2428" s="111"/>
      <c r="VCU2428" s="111"/>
      <c r="VCV2428" s="111"/>
      <c r="VCW2428" s="111"/>
      <c r="VCX2428" s="111"/>
      <c r="VCY2428" s="111"/>
      <c r="VCZ2428" s="111"/>
      <c r="VDA2428" s="111"/>
      <c r="VDB2428" s="111"/>
      <c r="VDC2428" s="111"/>
      <c r="VDD2428" s="111"/>
      <c r="VDE2428" s="111"/>
      <c r="VDF2428" s="111"/>
      <c r="VDG2428" s="111"/>
      <c r="VDH2428" s="111"/>
      <c r="VDI2428" s="111"/>
      <c r="VDJ2428" s="111"/>
      <c r="VDK2428" s="111"/>
      <c r="VDL2428" s="111"/>
      <c r="VDM2428" s="111"/>
      <c r="VDN2428" s="111"/>
      <c r="VDO2428" s="111"/>
      <c r="VDP2428" s="111"/>
      <c r="VDQ2428" s="111"/>
      <c r="VDR2428" s="111"/>
      <c r="VDS2428" s="111"/>
      <c r="VDT2428" s="111"/>
      <c r="VDU2428" s="111"/>
      <c r="VDV2428" s="111"/>
      <c r="VDW2428" s="111"/>
      <c r="VDX2428" s="111"/>
      <c r="VDY2428" s="111"/>
      <c r="VDZ2428" s="111"/>
      <c r="VEA2428" s="111"/>
      <c r="VEB2428" s="111"/>
      <c r="VEC2428" s="111"/>
      <c r="VED2428" s="111"/>
      <c r="VEE2428" s="111"/>
      <c r="VEF2428" s="111"/>
      <c r="VEG2428" s="111"/>
      <c r="VEH2428" s="111"/>
      <c r="VEI2428" s="111"/>
      <c r="VEJ2428" s="111"/>
      <c r="VEK2428" s="111"/>
      <c r="VEL2428" s="111"/>
      <c r="VEM2428" s="111"/>
      <c r="VEN2428" s="111"/>
      <c r="VEO2428" s="111"/>
      <c r="VEP2428" s="111"/>
      <c r="VEQ2428" s="111"/>
      <c r="VER2428" s="111"/>
      <c r="VES2428" s="111"/>
      <c r="VET2428" s="111"/>
      <c r="VEU2428" s="111"/>
      <c r="VEV2428" s="111"/>
      <c r="VEW2428" s="111"/>
      <c r="VEX2428" s="111"/>
      <c r="VEY2428" s="111"/>
      <c r="VEZ2428" s="111"/>
      <c r="VFA2428" s="111"/>
      <c r="VFB2428" s="111"/>
      <c r="VFC2428" s="111"/>
      <c r="VFD2428" s="111"/>
      <c r="VFE2428" s="111"/>
      <c r="VFF2428" s="111"/>
      <c r="VFG2428" s="111"/>
      <c r="VFH2428" s="111"/>
      <c r="VFI2428" s="111"/>
      <c r="VFJ2428" s="111"/>
      <c r="VFK2428" s="111"/>
      <c r="VFL2428" s="111"/>
      <c r="VFM2428" s="111"/>
      <c r="VFN2428" s="111"/>
      <c r="VFO2428" s="111"/>
      <c r="VFP2428" s="111"/>
      <c r="VFQ2428" s="111"/>
      <c r="VFR2428" s="111"/>
      <c r="VFS2428" s="111"/>
      <c r="VFT2428" s="111"/>
      <c r="VFU2428" s="111"/>
      <c r="VFV2428" s="111"/>
      <c r="VFW2428" s="111"/>
      <c r="VFX2428" s="111"/>
      <c r="VFY2428" s="111"/>
      <c r="VFZ2428" s="111"/>
      <c r="VGA2428" s="111"/>
      <c r="VGB2428" s="111"/>
      <c r="VGC2428" s="111"/>
      <c r="VGD2428" s="111"/>
      <c r="VGE2428" s="111"/>
      <c r="VGF2428" s="111"/>
      <c r="VGG2428" s="111"/>
      <c r="VGH2428" s="111"/>
      <c r="VGI2428" s="111"/>
      <c r="VGJ2428" s="111"/>
      <c r="VGK2428" s="111"/>
      <c r="VGL2428" s="111"/>
      <c r="VGM2428" s="111"/>
      <c r="VGN2428" s="111"/>
      <c r="VGO2428" s="111"/>
      <c r="VGP2428" s="111"/>
      <c r="VGQ2428" s="111"/>
      <c r="VGR2428" s="111"/>
      <c r="VGS2428" s="111"/>
      <c r="VGT2428" s="111"/>
      <c r="VGU2428" s="111"/>
      <c r="VGV2428" s="111"/>
      <c r="VGW2428" s="111"/>
      <c r="VGX2428" s="111"/>
      <c r="VGY2428" s="111"/>
      <c r="VGZ2428" s="111"/>
      <c r="VHA2428" s="111"/>
      <c r="VHB2428" s="111"/>
      <c r="VHC2428" s="111"/>
      <c r="VHD2428" s="111"/>
      <c r="VHE2428" s="111"/>
      <c r="VHF2428" s="111"/>
      <c r="VHG2428" s="111"/>
      <c r="VHH2428" s="111"/>
      <c r="VHI2428" s="111"/>
      <c r="VHJ2428" s="111"/>
      <c r="VHK2428" s="111"/>
      <c r="VHL2428" s="111"/>
      <c r="VHM2428" s="111"/>
      <c r="VHN2428" s="111"/>
      <c r="VHO2428" s="111"/>
      <c r="VHP2428" s="111"/>
      <c r="VHQ2428" s="111"/>
      <c r="VHR2428" s="111"/>
      <c r="VHS2428" s="111"/>
      <c r="VHT2428" s="111"/>
      <c r="VHU2428" s="111"/>
      <c r="VHV2428" s="111"/>
      <c r="VHW2428" s="111"/>
      <c r="VHX2428" s="111"/>
      <c r="VHY2428" s="111"/>
      <c r="VHZ2428" s="111"/>
      <c r="VIA2428" s="111"/>
      <c r="VIB2428" s="111"/>
      <c r="VIC2428" s="111"/>
      <c r="VID2428" s="111"/>
      <c r="VIE2428" s="111"/>
      <c r="VIF2428" s="111"/>
      <c r="VIG2428" s="111"/>
      <c r="VIH2428" s="111"/>
      <c r="VII2428" s="111"/>
      <c r="VIJ2428" s="111"/>
      <c r="VIK2428" s="111"/>
      <c r="VIL2428" s="111"/>
      <c r="VIM2428" s="111"/>
      <c r="VIN2428" s="111"/>
      <c r="VIO2428" s="111"/>
      <c r="VIP2428" s="111"/>
      <c r="VIQ2428" s="111"/>
      <c r="VIR2428" s="111"/>
      <c r="VIS2428" s="111"/>
      <c r="VIT2428" s="111"/>
      <c r="VIU2428" s="111"/>
      <c r="VIV2428" s="111"/>
      <c r="VIW2428" s="111"/>
      <c r="VIX2428" s="111"/>
      <c r="VIY2428" s="111"/>
      <c r="VIZ2428" s="111"/>
      <c r="VJA2428" s="111"/>
      <c r="VJB2428" s="111"/>
      <c r="VJC2428" s="111"/>
      <c r="VJD2428" s="111"/>
      <c r="VJE2428" s="111"/>
      <c r="VJF2428" s="111"/>
      <c r="VJG2428" s="111"/>
      <c r="VJH2428" s="111"/>
      <c r="VJI2428" s="111"/>
      <c r="VJJ2428" s="111"/>
      <c r="VJK2428" s="111"/>
      <c r="VJL2428" s="111"/>
      <c r="VJM2428" s="111"/>
      <c r="VJN2428" s="111"/>
      <c r="VJO2428" s="111"/>
      <c r="VJP2428" s="111"/>
      <c r="VJQ2428" s="111"/>
      <c r="VJR2428" s="111"/>
      <c r="VJS2428" s="111"/>
      <c r="VJT2428" s="111"/>
      <c r="VJU2428" s="111"/>
      <c r="VJV2428" s="111"/>
      <c r="VJW2428" s="111"/>
      <c r="VJX2428" s="111"/>
      <c r="VJY2428" s="111"/>
      <c r="VJZ2428" s="111"/>
      <c r="VKA2428" s="111"/>
      <c r="VKB2428" s="111"/>
      <c r="VKC2428" s="111"/>
      <c r="VKD2428" s="111"/>
      <c r="VKE2428" s="111"/>
      <c r="VKF2428" s="111"/>
      <c r="VKG2428" s="111"/>
      <c r="VKH2428" s="111"/>
      <c r="VKI2428" s="111"/>
      <c r="VKJ2428" s="111"/>
      <c r="VKK2428" s="111"/>
      <c r="VKL2428" s="111"/>
      <c r="VKM2428" s="111"/>
      <c r="VKN2428" s="111"/>
      <c r="VKO2428" s="111"/>
      <c r="VKP2428" s="111"/>
      <c r="VKQ2428" s="111"/>
      <c r="VKR2428" s="111"/>
      <c r="VKS2428" s="111"/>
      <c r="VKT2428" s="111"/>
      <c r="VKU2428" s="111"/>
      <c r="VKV2428" s="111"/>
      <c r="VKW2428" s="111"/>
      <c r="VKX2428" s="111"/>
      <c r="VKY2428" s="111"/>
      <c r="VKZ2428" s="111"/>
      <c r="VLA2428" s="111"/>
      <c r="VLB2428" s="111"/>
      <c r="VLC2428" s="111"/>
      <c r="VLD2428" s="111"/>
      <c r="VLE2428" s="111"/>
      <c r="VLF2428" s="111"/>
      <c r="VLG2428" s="111"/>
      <c r="VLH2428" s="111"/>
      <c r="VLI2428" s="111"/>
      <c r="VLJ2428" s="111"/>
      <c r="VLK2428" s="111"/>
      <c r="VLL2428" s="111"/>
      <c r="VLM2428" s="111"/>
      <c r="VLN2428" s="111"/>
      <c r="VLO2428" s="111"/>
      <c r="VLP2428" s="111"/>
      <c r="VLQ2428" s="111"/>
      <c r="VLR2428" s="111"/>
      <c r="VLS2428" s="111"/>
      <c r="VLT2428" s="111"/>
      <c r="VLU2428" s="111"/>
      <c r="VLV2428" s="111"/>
      <c r="VLW2428" s="111"/>
      <c r="VLX2428" s="111"/>
      <c r="VLY2428" s="111"/>
      <c r="VLZ2428" s="111"/>
      <c r="VMA2428" s="111"/>
      <c r="VMB2428" s="111"/>
      <c r="VMC2428" s="111"/>
      <c r="VMD2428" s="111"/>
      <c r="VME2428" s="111"/>
      <c r="VMF2428" s="111"/>
      <c r="VMG2428" s="111"/>
      <c r="VMH2428" s="111"/>
      <c r="VMI2428" s="111"/>
      <c r="VMJ2428" s="111"/>
      <c r="VMK2428" s="111"/>
      <c r="VML2428" s="111"/>
      <c r="VMM2428" s="111"/>
      <c r="VMN2428" s="111"/>
      <c r="VMO2428" s="111"/>
      <c r="VMP2428" s="111"/>
      <c r="VMQ2428" s="111"/>
      <c r="VMR2428" s="111"/>
      <c r="VMS2428" s="111"/>
      <c r="VMT2428" s="111"/>
      <c r="VMU2428" s="111"/>
      <c r="VMV2428" s="111"/>
      <c r="VMW2428" s="111"/>
      <c r="VMX2428" s="111"/>
      <c r="VMY2428" s="111"/>
      <c r="VMZ2428" s="111"/>
      <c r="VNA2428" s="111"/>
      <c r="VNB2428" s="111"/>
      <c r="VNC2428" s="111"/>
      <c r="VND2428" s="111"/>
      <c r="VNE2428" s="111"/>
      <c r="VNF2428" s="111"/>
      <c r="VNG2428" s="111"/>
      <c r="VNH2428" s="111"/>
      <c r="VNI2428" s="111"/>
      <c r="VNJ2428" s="111"/>
      <c r="VNK2428" s="111"/>
      <c r="VNL2428" s="111"/>
      <c r="VNM2428" s="111"/>
      <c r="VNN2428" s="111"/>
      <c r="VNO2428" s="111"/>
      <c r="VNP2428" s="111"/>
      <c r="VNQ2428" s="111"/>
      <c r="VNR2428" s="111"/>
      <c r="VNS2428" s="111"/>
      <c r="VNT2428" s="111"/>
      <c r="VNU2428" s="111"/>
      <c r="VNV2428" s="111"/>
      <c r="VNW2428" s="111"/>
      <c r="VNX2428" s="111"/>
      <c r="VNY2428" s="111"/>
      <c r="VNZ2428" s="111"/>
      <c r="VOA2428" s="111"/>
      <c r="VOB2428" s="111"/>
      <c r="VOC2428" s="111"/>
      <c r="VOD2428" s="111"/>
      <c r="VOE2428" s="111"/>
      <c r="VOF2428" s="111"/>
      <c r="VOG2428" s="111"/>
      <c r="VOH2428" s="111"/>
      <c r="VOI2428" s="111"/>
      <c r="VOJ2428" s="111"/>
      <c r="VOK2428" s="111"/>
      <c r="VOL2428" s="111"/>
      <c r="VOM2428" s="111"/>
      <c r="VON2428" s="111"/>
      <c r="VOO2428" s="111"/>
      <c r="VOP2428" s="111"/>
      <c r="VOQ2428" s="111"/>
      <c r="VOR2428" s="111"/>
      <c r="VOS2428" s="111"/>
      <c r="VOT2428" s="111"/>
      <c r="VOU2428" s="111"/>
      <c r="VOV2428" s="111"/>
      <c r="VOW2428" s="111"/>
      <c r="VOX2428" s="111"/>
      <c r="VOY2428" s="111"/>
      <c r="VOZ2428" s="111"/>
      <c r="VPA2428" s="111"/>
      <c r="VPB2428" s="111"/>
      <c r="VPC2428" s="111"/>
      <c r="VPD2428" s="111"/>
      <c r="VPE2428" s="111"/>
      <c r="VPF2428" s="111"/>
      <c r="VPG2428" s="111"/>
      <c r="VPH2428" s="111"/>
      <c r="VPI2428" s="111"/>
      <c r="VPJ2428" s="111"/>
      <c r="VPK2428" s="111"/>
      <c r="VPL2428" s="111"/>
      <c r="VPM2428" s="111"/>
      <c r="VPN2428" s="111"/>
      <c r="VPO2428" s="111"/>
      <c r="VPP2428" s="111"/>
      <c r="VPQ2428" s="111"/>
      <c r="VPR2428" s="111"/>
      <c r="VPS2428" s="111"/>
      <c r="VPT2428" s="111"/>
      <c r="VPU2428" s="111"/>
      <c r="VPV2428" s="111"/>
      <c r="VPW2428" s="111"/>
      <c r="VPX2428" s="111"/>
      <c r="VPY2428" s="111"/>
      <c r="VPZ2428" s="111"/>
      <c r="VQA2428" s="111"/>
      <c r="VQB2428" s="111"/>
      <c r="VQC2428" s="111"/>
      <c r="VQD2428" s="111"/>
      <c r="VQE2428" s="111"/>
      <c r="VQF2428" s="111"/>
      <c r="VQG2428" s="111"/>
      <c r="VQH2428" s="111"/>
      <c r="VQI2428" s="111"/>
      <c r="VQJ2428" s="111"/>
      <c r="VQK2428" s="111"/>
      <c r="VQL2428" s="111"/>
      <c r="VQM2428" s="111"/>
      <c r="VQN2428" s="111"/>
      <c r="VQO2428" s="111"/>
      <c r="VQP2428" s="111"/>
      <c r="VQQ2428" s="111"/>
      <c r="VQR2428" s="111"/>
      <c r="VQS2428" s="111"/>
      <c r="VQT2428" s="111"/>
      <c r="VQU2428" s="111"/>
      <c r="VQV2428" s="111"/>
      <c r="VQW2428" s="111"/>
      <c r="VQX2428" s="111"/>
      <c r="VQY2428" s="111"/>
      <c r="VQZ2428" s="111"/>
      <c r="VRA2428" s="111"/>
      <c r="VRB2428" s="111"/>
      <c r="VRC2428" s="111"/>
      <c r="VRD2428" s="111"/>
      <c r="VRE2428" s="111"/>
      <c r="VRF2428" s="111"/>
      <c r="VRG2428" s="111"/>
      <c r="VRH2428" s="111"/>
      <c r="VRI2428" s="111"/>
      <c r="VRJ2428" s="111"/>
      <c r="VRK2428" s="111"/>
      <c r="VRL2428" s="111"/>
      <c r="VRM2428" s="111"/>
      <c r="VRN2428" s="111"/>
      <c r="VRO2428" s="111"/>
      <c r="VRP2428" s="111"/>
      <c r="VRQ2428" s="111"/>
      <c r="VRR2428" s="111"/>
      <c r="VRS2428" s="111"/>
      <c r="VRT2428" s="111"/>
      <c r="VRU2428" s="111"/>
      <c r="VRV2428" s="111"/>
      <c r="VRW2428" s="111"/>
      <c r="VRX2428" s="111"/>
      <c r="VRY2428" s="111"/>
      <c r="VRZ2428" s="111"/>
      <c r="VSA2428" s="111"/>
      <c r="VSB2428" s="111"/>
      <c r="VSC2428" s="111"/>
      <c r="VSD2428" s="111"/>
      <c r="VSE2428" s="111"/>
      <c r="VSF2428" s="111"/>
      <c r="VSG2428" s="111"/>
      <c r="VSH2428" s="111"/>
      <c r="VSI2428" s="111"/>
      <c r="VSJ2428" s="111"/>
      <c r="VSK2428" s="111"/>
      <c r="VSL2428" s="111"/>
      <c r="VSM2428" s="111"/>
      <c r="VSN2428" s="111"/>
      <c r="VSO2428" s="111"/>
      <c r="VSP2428" s="111"/>
      <c r="VSQ2428" s="111"/>
      <c r="VSR2428" s="111"/>
      <c r="VSS2428" s="111"/>
      <c r="VST2428" s="111"/>
      <c r="VSU2428" s="111"/>
      <c r="VSV2428" s="111"/>
      <c r="VSW2428" s="111"/>
      <c r="VSX2428" s="111"/>
      <c r="VSY2428" s="111"/>
      <c r="VSZ2428" s="111"/>
      <c r="VTA2428" s="111"/>
      <c r="VTB2428" s="111"/>
      <c r="VTC2428" s="111"/>
      <c r="VTD2428" s="111"/>
      <c r="VTE2428" s="111"/>
      <c r="VTF2428" s="111"/>
      <c r="VTG2428" s="111"/>
      <c r="VTH2428" s="111"/>
      <c r="VTI2428" s="111"/>
      <c r="VTJ2428" s="111"/>
      <c r="VTK2428" s="111"/>
      <c r="VTL2428" s="111"/>
      <c r="VTM2428" s="111"/>
      <c r="VTN2428" s="111"/>
      <c r="VTO2428" s="111"/>
      <c r="VTP2428" s="111"/>
      <c r="VTQ2428" s="111"/>
      <c r="VTR2428" s="111"/>
      <c r="VTS2428" s="111"/>
      <c r="VTT2428" s="111"/>
      <c r="VTU2428" s="111"/>
      <c r="VTV2428" s="111"/>
      <c r="VTW2428" s="111"/>
      <c r="VTX2428" s="111"/>
      <c r="VTY2428" s="111"/>
      <c r="VTZ2428" s="111"/>
      <c r="VUA2428" s="111"/>
      <c r="VUB2428" s="111"/>
      <c r="VUC2428" s="111"/>
      <c r="VUD2428" s="111"/>
      <c r="VUE2428" s="111"/>
      <c r="VUF2428" s="111"/>
      <c r="VUG2428" s="111"/>
      <c r="VUH2428" s="111"/>
      <c r="VUI2428" s="111"/>
      <c r="VUJ2428" s="111"/>
      <c r="VUK2428" s="111"/>
      <c r="VUL2428" s="111"/>
      <c r="VUM2428" s="111"/>
      <c r="VUN2428" s="111"/>
      <c r="VUO2428" s="111"/>
      <c r="VUP2428" s="111"/>
      <c r="VUQ2428" s="111"/>
      <c r="VUR2428" s="111"/>
      <c r="VUS2428" s="111"/>
      <c r="VUT2428" s="111"/>
      <c r="VUU2428" s="111"/>
      <c r="VUV2428" s="111"/>
      <c r="VUW2428" s="111"/>
      <c r="VUX2428" s="111"/>
      <c r="VUY2428" s="111"/>
      <c r="VUZ2428" s="111"/>
      <c r="VVA2428" s="111"/>
      <c r="VVB2428" s="111"/>
      <c r="VVC2428" s="111"/>
      <c r="VVD2428" s="111"/>
      <c r="VVE2428" s="111"/>
      <c r="VVF2428" s="111"/>
      <c r="VVG2428" s="111"/>
      <c r="VVH2428" s="111"/>
      <c r="VVI2428" s="111"/>
      <c r="VVJ2428" s="111"/>
      <c r="VVK2428" s="111"/>
      <c r="VVL2428" s="111"/>
      <c r="VVM2428" s="111"/>
      <c r="VVN2428" s="111"/>
      <c r="VVO2428" s="111"/>
      <c r="VVP2428" s="111"/>
      <c r="VVQ2428" s="111"/>
      <c r="VVR2428" s="111"/>
      <c r="VVS2428" s="111"/>
      <c r="VVT2428" s="111"/>
      <c r="VVU2428" s="111"/>
      <c r="VVV2428" s="111"/>
      <c r="VVW2428" s="111"/>
      <c r="VVX2428" s="111"/>
      <c r="VVY2428" s="111"/>
      <c r="VVZ2428" s="111"/>
      <c r="VWA2428" s="111"/>
      <c r="VWB2428" s="111"/>
      <c r="VWC2428" s="111"/>
      <c r="VWD2428" s="111"/>
      <c r="VWE2428" s="111"/>
      <c r="VWF2428" s="111"/>
      <c r="VWG2428" s="111"/>
      <c r="VWH2428" s="111"/>
      <c r="VWI2428" s="111"/>
      <c r="VWJ2428" s="111"/>
      <c r="VWK2428" s="111"/>
      <c r="VWL2428" s="111"/>
      <c r="VWM2428" s="111"/>
      <c r="VWN2428" s="111"/>
      <c r="VWO2428" s="111"/>
      <c r="VWP2428" s="111"/>
      <c r="VWQ2428" s="111"/>
      <c r="VWR2428" s="111"/>
      <c r="VWS2428" s="111"/>
      <c r="VWT2428" s="111"/>
      <c r="VWU2428" s="111"/>
      <c r="VWV2428" s="111"/>
      <c r="VWW2428" s="111"/>
      <c r="VWX2428" s="111"/>
      <c r="VWY2428" s="111"/>
      <c r="VWZ2428" s="111"/>
      <c r="VXA2428" s="111"/>
      <c r="VXB2428" s="111"/>
      <c r="VXC2428" s="111"/>
      <c r="VXD2428" s="111"/>
      <c r="VXE2428" s="111"/>
      <c r="VXF2428" s="111"/>
      <c r="VXG2428" s="111"/>
      <c r="VXH2428" s="111"/>
      <c r="VXI2428" s="111"/>
      <c r="VXJ2428" s="111"/>
      <c r="VXK2428" s="111"/>
      <c r="VXL2428" s="111"/>
      <c r="VXM2428" s="111"/>
      <c r="VXN2428" s="111"/>
      <c r="VXO2428" s="111"/>
      <c r="VXP2428" s="111"/>
      <c r="VXQ2428" s="111"/>
      <c r="VXR2428" s="111"/>
      <c r="VXS2428" s="111"/>
      <c r="VXT2428" s="111"/>
      <c r="VXU2428" s="111"/>
      <c r="VXV2428" s="111"/>
      <c r="VXW2428" s="111"/>
      <c r="VXX2428" s="111"/>
      <c r="VXY2428" s="111"/>
      <c r="VXZ2428" s="111"/>
      <c r="VYA2428" s="111"/>
      <c r="VYB2428" s="111"/>
      <c r="VYC2428" s="111"/>
      <c r="VYD2428" s="111"/>
      <c r="VYE2428" s="111"/>
      <c r="VYF2428" s="111"/>
      <c r="VYG2428" s="111"/>
      <c r="VYH2428" s="111"/>
      <c r="VYI2428" s="111"/>
      <c r="VYJ2428" s="111"/>
      <c r="VYK2428" s="111"/>
      <c r="VYL2428" s="111"/>
      <c r="VYM2428" s="111"/>
      <c r="VYN2428" s="111"/>
      <c r="VYO2428" s="111"/>
      <c r="VYP2428" s="111"/>
      <c r="VYQ2428" s="111"/>
      <c r="VYR2428" s="111"/>
      <c r="VYS2428" s="111"/>
      <c r="VYT2428" s="111"/>
      <c r="VYU2428" s="111"/>
      <c r="VYV2428" s="111"/>
      <c r="VYW2428" s="111"/>
      <c r="VYX2428" s="111"/>
      <c r="VYY2428" s="111"/>
      <c r="VYZ2428" s="111"/>
      <c r="VZA2428" s="111"/>
      <c r="VZB2428" s="111"/>
      <c r="VZC2428" s="111"/>
      <c r="VZD2428" s="111"/>
      <c r="VZE2428" s="111"/>
      <c r="VZF2428" s="111"/>
      <c r="VZG2428" s="111"/>
      <c r="VZH2428" s="111"/>
      <c r="VZI2428" s="111"/>
      <c r="VZJ2428" s="111"/>
      <c r="VZK2428" s="111"/>
      <c r="VZL2428" s="111"/>
      <c r="VZM2428" s="111"/>
      <c r="VZN2428" s="111"/>
      <c r="VZO2428" s="111"/>
      <c r="VZP2428" s="111"/>
      <c r="VZQ2428" s="111"/>
      <c r="VZR2428" s="111"/>
      <c r="VZS2428" s="111"/>
      <c r="VZT2428" s="111"/>
      <c r="VZU2428" s="111"/>
      <c r="VZV2428" s="111"/>
      <c r="VZW2428" s="111"/>
      <c r="VZX2428" s="111"/>
      <c r="VZY2428" s="111"/>
      <c r="VZZ2428" s="111"/>
      <c r="WAA2428" s="111"/>
      <c r="WAB2428" s="111"/>
      <c r="WAC2428" s="111"/>
      <c r="WAD2428" s="111"/>
      <c r="WAE2428" s="111"/>
      <c r="WAF2428" s="111"/>
      <c r="WAG2428" s="111"/>
      <c r="WAH2428" s="111"/>
      <c r="WAI2428" s="111"/>
      <c r="WAJ2428" s="111"/>
      <c r="WAK2428" s="111"/>
      <c r="WAL2428" s="111"/>
      <c r="WAM2428" s="111"/>
      <c r="WAN2428" s="111"/>
      <c r="WAO2428" s="111"/>
      <c r="WAP2428" s="111"/>
      <c r="WAQ2428" s="111"/>
      <c r="WAR2428" s="111"/>
      <c r="WAS2428" s="111"/>
      <c r="WAT2428" s="111"/>
      <c r="WAU2428" s="111"/>
      <c r="WAV2428" s="111"/>
      <c r="WAW2428" s="111"/>
      <c r="WAX2428" s="111"/>
      <c r="WAY2428" s="111"/>
      <c r="WAZ2428" s="111"/>
      <c r="WBA2428" s="111"/>
      <c r="WBB2428" s="111"/>
      <c r="WBC2428" s="111"/>
      <c r="WBD2428" s="111"/>
      <c r="WBE2428" s="111"/>
      <c r="WBF2428" s="111"/>
      <c r="WBG2428" s="111"/>
      <c r="WBH2428" s="111"/>
      <c r="WBI2428" s="111"/>
      <c r="WBJ2428" s="111"/>
      <c r="WBK2428" s="111"/>
      <c r="WBL2428" s="111"/>
      <c r="WBM2428" s="111"/>
      <c r="WBN2428" s="111"/>
      <c r="WBO2428" s="111"/>
      <c r="WBP2428" s="111"/>
      <c r="WBQ2428" s="111"/>
      <c r="WBR2428" s="111"/>
      <c r="WBS2428" s="111"/>
      <c r="WBT2428" s="111"/>
      <c r="WBU2428" s="111"/>
      <c r="WBV2428" s="111"/>
      <c r="WBW2428" s="111"/>
      <c r="WBX2428" s="111"/>
      <c r="WBY2428" s="111"/>
      <c r="WBZ2428" s="111"/>
      <c r="WCA2428" s="111"/>
      <c r="WCB2428" s="111"/>
      <c r="WCC2428" s="111"/>
      <c r="WCD2428" s="111"/>
      <c r="WCE2428" s="111"/>
      <c r="WCF2428" s="111"/>
      <c r="WCG2428" s="111"/>
      <c r="WCH2428" s="111"/>
      <c r="WCI2428" s="111"/>
      <c r="WCJ2428" s="111"/>
      <c r="WCK2428" s="111"/>
      <c r="WCL2428" s="111"/>
      <c r="WCM2428" s="111"/>
      <c r="WCN2428" s="111"/>
      <c r="WCO2428" s="111"/>
      <c r="WCP2428" s="111"/>
      <c r="WCQ2428" s="111"/>
      <c r="WCR2428" s="111"/>
      <c r="WCS2428" s="111"/>
      <c r="WCT2428" s="111"/>
      <c r="WCU2428" s="111"/>
      <c r="WCV2428" s="111"/>
      <c r="WCW2428" s="111"/>
      <c r="WCX2428" s="111"/>
      <c r="WCY2428" s="111"/>
      <c r="WCZ2428" s="111"/>
      <c r="WDA2428" s="111"/>
      <c r="WDB2428" s="111"/>
      <c r="WDC2428" s="111"/>
      <c r="WDD2428" s="111"/>
      <c r="WDE2428" s="111"/>
      <c r="WDF2428" s="111"/>
      <c r="WDG2428" s="111"/>
      <c r="WDH2428" s="111"/>
      <c r="WDI2428" s="111"/>
      <c r="WDJ2428" s="111"/>
      <c r="WDK2428" s="111"/>
      <c r="WDL2428" s="111"/>
      <c r="WDM2428" s="111"/>
      <c r="WDN2428" s="111"/>
      <c r="WDO2428" s="111"/>
      <c r="WDP2428" s="111"/>
      <c r="WDQ2428" s="111"/>
      <c r="WDR2428" s="111"/>
      <c r="WDS2428" s="111"/>
      <c r="WDT2428" s="111"/>
      <c r="WDU2428" s="111"/>
      <c r="WDV2428" s="111"/>
      <c r="WDW2428" s="111"/>
      <c r="WDX2428" s="111"/>
      <c r="WDY2428" s="111"/>
      <c r="WDZ2428" s="111"/>
      <c r="WEA2428" s="111"/>
      <c r="WEB2428" s="111"/>
      <c r="WEC2428" s="111"/>
      <c r="WED2428" s="111"/>
      <c r="WEE2428" s="111"/>
      <c r="WEF2428" s="111"/>
      <c r="WEG2428" s="111"/>
      <c r="WEH2428" s="111"/>
      <c r="WEI2428" s="111"/>
      <c r="WEJ2428" s="111"/>
      <c r="WEK2428" s="111"/>
      <c r="WEL2428" s="111"/>
      <c r="WEM2428" s="111"/>
      <c r="WEN2428" s="111"/>
      <c r="WEO2428" s="111"/>
      <c r="WEP2428" s="111"/>
      <c r="WEQ2428" s="111"/>
      <c r="WER2428" s="111"/>
      <c r="WES2428" s="111"/>
      <c r="WET2428" s="111"/>
      <c r="WEU2428" s="111"/>
      <c r="WEV2428" s="111"/>
      <c r="WEW2428" s="111"/>
      <c r="WEX2428" s="111"/>
      <c r="WEY2428" s="111"/>
      <c r="WEZ2428" s="111"/>
      <c r="WFA2428" s="111"/>
      <c r="WFB2428" s="111"/>
      <c r="WFC2428" s="111"/>
      <c r="WFD2428" s="111"/>
      <c r="WFE2428" s="111"/>
      <c r="WFF2428" s="111"/>
      <c r="WFG2428" s="111"/>
      <c r="WFH2428" s="111"/>
      <c r="WFI2428" s="111"/>
      <c r="WFJ2428" s="111"/>
      <c r="WFK2428" s="111"/>
      <c r="WFL2428" s="111"/>
      <c r="WFM2428" s="111"/>
      <c r="WFN2428" s="111"/>
      <c r="WFO2428" s="111"/>
      <c r="WFP2428" s="111"/>
      <c r="WFQ2428" s="111"/>
      <c r="WFR2428" s="111"/>
      <c r="WFS2428" s="111"/>
      <c r="WFT2428" s="111"/>
      <c r="WFU2428" s="111"/>
      <c r="WFV2428" s="111"/>
      <c r="WFW2428" s="111"/>
      <c r="WFX2428" s="111"/>
      <c r="WFY2428" s="111"/>
      <c r="WFZ2428" s="111"/>
      <c r="WGA2428" s="111"/>
      <c r="WGB2428" s="111"/>
      <c r="WGC2428" s="111"/>
      <c r="WGD2428" s="111"/>
      <c r="WGE2428" s="111"/>
      <c r="WGF2428" s="111"/>
      <c r="WGG2428" s="111"/>
      <c r="WGH2428" s="111"/>
      <c r="WGI2428" s="111"/>
      <c r="WGJ2428" s="111"/>
      <c r="WGK2428" s="111"/>
      <c r="WGL2428" s="111"/>
      <c r="WGM2428" s="111"/>
      <c r="WGN2428" s="111"/>
      <c r="WGO2428" s="111"/>
      <c r="WGP2428" s="111"/>
      <c r="WGQ2428" s="111"/>
      <c r="WGR2428" s="111"/>
      <c r="WGS2428" s="111"/>
      <c r="WGT2428" s="111"/>
      <c r="WGU2428" s="111"/>
      <c r="WGV2428" s="111"/>
      <c r="WGW2428" s="111"/>
      <c r="WGX2428" s="111"/>
      <c r="WGY2428" s="111"/>
      <c r="WGZ2428" s="111"/>
      <c r="WHA2428" s="111"/>
      <c r="WHB2428" s="111"/>
      <c r="WHC2428" s="111"/>
      <c r="WHD2428" s="111"/>
      <c r="WHE2428" s="111"/>
      <c r="WHF2428" s="111"/>
      <c r="WHG2428" s="111"/>
      <c r="WHH2428" s="111"/>
      <c r="WHI2428" s="111"/>
      <c r="WHJ2428" s="111"/>
      <c r="WHK2428" s="111"/>
      <c r="WHL2428" s="111"/>
      <c r="WHM2428" s="111"/>
      <c r="WHN2428" s="111"/>
      <c r="WHO2428" s="111"/>
      <c r="WHP2428" s="111"/>
      <c r="WHQ2428" s="111"/>
      <c r="WHR2428" s="111"/>
      <c r="WHS2428" s="111"/>
      <c r="WHT2428" s="111"/>
      <c r="WHU2428" s="111"/>
      <c r="WHV2428" s="111"/>
      <c r="WHW2428" s="111"/>
      <c r="WHX2428" s="111"/>
      <c r="WHY2428" s="111"/>
      <c r="WHZ2428" s="111"/>
      <c r="WIA2428" s="111"/>
      <c r="WIB2428" s="111"/>
      <c r="WIC2428" s="111"/>
      <c r="WID2428" s="111"/>
      <c r="WIE2428" s="111"/>
      <c r="WIF2428" s="111"/>
      <c r="WIG2428" s="111"/>
      <c r="WIH2428" s="111"/>
      <c r="WII2428" s="111"/>
      <c r="WIJ2428" s="111"/>
      <c r="WIK2428" s="111"/>
      <c r="WIL2428" s="111"/>
      <c r="WIM2428" s="111"/>
      <c r="WIN2428" s="111"/>
      <c r="WIO2428" s="111"/>
      <c r="WIP2428" s="111"/>
      <c r="WIQ2428" s="111"/>
      <c r="WIR2428" s="111"/>
      <c r="WIS2428" s="111"/>
      <c r="WIT2428" s="111"/>
      <c r="WIU2428" s="111"/>
      <c r="WIV2428" s="111"/>
      <c r="WIW2428" s="111"/>
      <c r="WIX2428" s="111"/>
      <c r="WIY2428" s="111"/>
      <c r="WIZ2428" s="111"/>
      <c r="WJA2428" s="111"/>
      <c r="WJB2428" s="111"/>
      <c r="WJC2428" s="111"/>
      <c r="WJD2428" s="111"/>
      <c r="WJE2428" s="111"/>
      <c r="WJF2428" s="111"/>
      <c r="WJG2428" s="111"/>
      <c r="WJH2428" s="111"/>
      <c r="WJI2428" s="111"/>
      <c r="WJJ2428" s="111"/>
      <c r="WJK2428" s="111"/>
      <c r="WJL2428" s="111"/>
      <c r="WJM2428" s="111"/>
      <c r="WJN2428" s="111"/>
      <c r="WJO2428" s="111"/>
      <c r="WJP2428" s="111"/>
      <c r="WJQ2428" s="111"/>
      <c r="WJR2428" s="111"/>
      <c r="WJS2428" s="111"/>
      <c r="WJT2428" s="111"/>
      <c r="WJU2428" s="111"/>
      <c r="WJV2428" s="111"/>
      <c r="WJW2428" s="111"/>
      <c r="WJX2428" s="111"/>
      <c r="WJY2428" s="111"/>
      <c r="WJZ2428" s="111"/>
      <c r="WKA2428" s="111"/>
      <c r="WKB2428" s="111"/>
      <c r="WKC2428" s="111"/>
      <c r="WKD2428" s="111"/>
      <c r="WKE2428" s="111"/>
      <c r="WKF2428" s="111"/>
      <c r="WKG2428" s="111"/>
      <c r="WKH2428" s="111"/>
      <c r="WKI2428" s="111"/>
      <c r="WKJ2428" s="111"/>
      <c r="WKK2428" s="111"/>
      <c r="WKL2428" s="111"/>
      <c r="WKM2428" s="111"/>
      <c r="WKN2428" s="111"/>
      <c r="WKO2428" s="111"/>
      <c r="WKP2428" s="111"/>
      <c r="WKQ2428" s="111"/>
      <c r="WKR2428" s="111"/>
      <c r="WKS2428" s="111"/>
      <c r="WKT2428" s="111"/>
      <c r="WKU2428" s="111"/>
      <c r="WKV2428" s="111"/>
      <c r="WKW2428" s="111"/>
      <c r="WKX2428" s="111"/>
      <c r="WKY2428" s="111"/>
      <c r="WKZ2428" s="111"/>
      <c r="WLA2428" s="111"/>
      <c r="WLB2428" s="111"/>
      <c r="WLC2428" s="111"/>
      <c r="WLD2428" s="111"/>
      <c r="WLE2428" s="111"/>
      <c r="WLF2428" s="111"/>
      <c r="WLG2428" s="111"/>
      <c r="WLH2428" s="111"/>
      <c r="WLI2428" s="111"/>
      <c r="WLJ2428" s="111"/>
      <c r="WLK2428" s="111"/>
      <c r="WLL2428" s="111"/>
      <c r="WLM2428" s="111"/>
      <c r="WLN2428" s="111"/>
      <c r="WLO2428" s="111"/>
      <c r="WLP2428" s="111"/>
      <c r="WLQ2428" s="111"/>
      <c r="WLR2428" s="111"/>
      <c r="WLS2428" s="111"/>
      <c r="WLT2428" s="111"/>
      <c r="WLU2428" s="111"/>
      <c r="WLV2428" s="111"/>
      <c r="WLW2428" s="111"/>
      <c r="WLX2428" s="111"/>
      <c r="WLY2428" s="111"/>
      <c r="WLZ2428" s="111"/>
      <c r="WMA2428" s="111"/>
      <c r="WMB2428" s="111"/>
      <c r="WMC2428" s="111"/>
      <c r="WMD2428" s="111"/>
      <c r="WME2428" s="111"/>
      <c r="WMF2428" s="111"/>
      <c r="WMG2428" s="111"/>
      <c r="WMH2428" s="111"/>
      <c r="WMI2428" s="111"/>
      <c r="WMJ2428" s="111"/>
      <c r="WMK2428" s="111"/>
      <c r="WML2428" s="111"/>
      <c r="WMM2428" s="111"/>
      <c r="WMN2428" s="111"/>
      <c r="WMO2428" s="111"/>
      <c r="WMP2428" s="111"/>
      <c r="WMQ2428" s="111"/>
      <c r="WMR2428" s="111"/>
      <c r="WMS2428" s="111"/>
      <c r="WMT2428" s="111"/>
      <c r="WMU2428" s="111"/>
      <c r="WMV2428" s="111"/>
      <c r="WMW2428" s="111"/>
      <c r="WMX2428" s="111"/>
      <c r="WMY2428" s="111"/>
      <c r="WMZ2428" s="111"/>
      <c r="WNA2428" s="111"/>
      <c r="WNB2428" s="111"/>
      <c r="WNC2428" s="111"/>
      <c r="WND2428" s="111"/>
      <c r="WNE2428" s="111"/>
      <c r="WNF2428" s="111"/>
      <c r="WNG2428" s="111"/>
      <c r="WNH2428" s="111"/>
      <c r="WNI2428" s="111"/>
      <c r="WNJ2428" s="111"/>
      <c r="WNK2428" s="111"/>
      <c r="WNL2428" s="111"/>
      <c r="WNM2428" s="111"/>
      <c r="WNN2428" s="111"/>
      <c r="WNO2428" s="111"/>
      <c r="WNP2428" s="111"/>
      <c r="WNQ2428" s="111"/>
      <c r="WNR2428" s="111"/>
      <c r="WNS2428" s="111"/>
      <c r="WNT2428" s="111"/>
      <c r="WNU2428" s="111"/>
      <c r="WNV2428" s="111"/>
      <c r="WNW2428" s="111"/>
      <c r="WNX2428" s="111"/>
      <c r="WNY2428" s="111"/>
      <c r="WNZ2428" s="111"/>
      <c r="WOA2428" s="111"/>
      <c r="WOB2428" s="111"/>
      <c r="WOC2428" s="111"/>
      <c r="WOD2428" s="111"/>
      <c r="WOE2428" s="111"/>
      <c r="WOF2428" s="111"/>
      <c r="WOG2428" s="111"/>
      <c r="WOH2428" s="111"/>
      <c r="WOI2428" s="111"/>
      <c r="WOJ2428" s="111"/>
      <c r="WOK2428" s="111"/>
      <c r="WOL2428" s="111"/>
      <c r="WOM2428" s="111"/>
      <c r="WON2428" s="111"/>
      <c r="WOO2428" s="111"/>
      <c r="WOP2428" s="111"/>
      <c r="WOQ2428" s="111"/>
      <c r="WOR2428" s="111"/>
      <c r="WOS2428" s="111"/>
      <c r="WOT2428" s="111"/>
      <c r="WOU2428" s="111"/>
      <c r="WOV2428" s="111"/>
      <c r="WOW2428" s="111"/>
      <c r="WOX2428" s="111"/>
      <c r="WOY2428" s="111"/>
      <c r="WOZ2428" s="111"/>
      <c r="WPA2428" s="111"/>
      <c r="WPB2428" s="111"/>
      <c r="WPC2428" s="111"/>
      <c r="WPD2428" s="111"/>
      <c r="WPE2428" s="111"/>
      <c r="WPF2428" s="111"/>
      <c r="WPG2428" s="111"/>
      <c r="WPH2428" s="111"/>
      <c r="WPI2428" s="111"/>
      <c r="WPJ2428" s="111"/>
      <c r="WPK2428" s="111"/>
      <c r="WPL2428" s="111"/>
      <c r="WPM2428" s="111"/>
      <c r="WPN2428" s="111"/>
      <c r="WPO2428" s="111"/>
      <c r="WPP2428" s="111"/>
      <c r="WPQ2428" s="111"/>
      <c r="WPR2428" s="111"/>
      <c r="WPS2428" s="111"/>
      <c r="WPT2428" s="111"/>
      <c r="WPU2428" s="111"/>
      <c r="WPV2428" s="111"/>
      <c r="WPW2428" s="111"/>
      <c r="WPX2428" s="111"/>
      <c r="WPY2428" s="111"/>
      <c r="WPZ2428" s="111"/>
      <c r="WQA2428" s="111"/>
      <c r="WQB2428" s="111"/>
      <c r="WQC2428" s="111"/>
      <c r="WQD2428" s="111"/>
      <c r="WQE2428" s="111"/>
      <c r="WQF2428" s="111"/>
      <c r="WQG2428" s="111"/>
      <c r="WQH2428" s="111"/>
      <c r="WQI2428" s="111"/>
      <c r="WQJ2428" s="111"/>
      <c r="WQK2428" s="111"/>
      <c r="WQL2428" s="111"/>
      <c r="WQM2428" s="111"/>
      <c r="WQN2428" s="111"/>
      <c r="WQO2428" s="111"/>
      <c r="WQP2428" s="111"/>
      <c r="WQQ2428" s="111"/>
      <c r="WQR2428" s="111"/>
      <c r="WQS2428" s="111"/>
      <c r="WQT2428" s="111"/>
      <c r="WQU2428" s="111"/>
      <c r="WQV2428" s="111"/>
      <c r="WQW2428" s="111"/>
      <c r="WQX2428" s="111"/>
      <c r="WQY2428" s="111"/>
      <c r="WQZ2428" s="111"/>
      <c r="WRA2428" s="111"/>
      <c r="WRB2428" s="111"/>
      <c r="WRC2428" s="111"/>
      <c r="WRD2428" s="111"/>
      <c r="WRE2428" s="111"/>
      <c r="WRF2428" s="111"/>
      <c r="WRG2428" s="111"/>
      <c r="WRH2428" s="111"/>
      <c r="WRI2428" s="111"/>
      <c r="WRJ2428" s="111"/>
      <c r="WRK2428" s="111"/>
      <c r="WRL2428" s="111"/>
      <c r="WRM2428" s="111"/>
      <c r="WRN2428" s="111"/>
      <c r="WRO2428" s="111"/>
      <c r="WRP2428" s="111"/>
      <c r="WRQ2428" s="111"/>
      <c r="WRR2428" s="111"/>
      <c r="WRS2428" s="111"/>
      <c r="WRT2428" s="111"/>
      <c r="WRU2428" s="111"/>
      <c r="WRV2428" s="111"/>
      <c r="WRW2428" s="111"/>
      <c r="WRX2428" s="111"/>
      <c r="WRY2428" s="111"/>
      <c r="WRZ2428" s="111"/>
      <c r="WSA2428" s="111"/>
      <c r="WSB2428" s="111"/>
      <c r="WSC2428" s="111"/>
      <c r="WSD2428" s="111"/>
      <c r="WSE2428" s="111"/>
      <c r="WSF2428" s="111"/>
      <c r="WSG2428" s="111"/>
      <c r="WSH2428" s="111"/>
      <c r="WSI2428" s="111"/>
      <c r="WSJ2428" s="111"/>
      <c r="WSK2428" s="111"/>
      <c r="WSL2428" s="111"/>
      <c r="WSM2428" s="111"/>
      <c r="WSN2428" s="111"/>
      <c r="WSO2428" s="111"/>
      <c r="WSP2428" s="111"/>
      <c r="WSQ2428" s="111"/>
      <c r="WSR2428" s="111"/>
      <c r="WSS2428" s="111"/>
      <c r="WST2428" s="111"/>
      <c r="WSU2428" s="111"/>
      <c r="WSV2428" s="111"/>
      <c r="WSW2428" s="111"/>
      <c r="WSX2428" s="111"/>
      <c r="WSY2428" s="111"/>
      <c r="WSZ2428" s="111"/>
      <c r="WTA2428" s="111"/>
      <c r="WTB2428" s="111"/>
      <c r="WTC2428" s="111"/>
      <c r="WTD2428" s="111"/>
      <c r="WTE2428" s="111"/>
      <c r="WTF2428" s="111"/>
      <c r="WTG2428" s="111"/>
      <c r="WTH2428" s="111"/>
      <c r="WTI2428" s="111"/>
      <c r="WTJ2428" s="111"/>
      <c r="WTK2428" s="111"/>
      <c r="WTL2428" s="111"/>
      <c r="WTM2428" s="111"/>
      <c r="WTN2428" s="111"/>
      <c r="WTO2428" s="111"/>
      <c r="WTP2428" s="111"/>
      <c r="WTQ2428" s="111"/>
      <c r="WTR2428" s="111"/>
      <c r="WTS2428" s="111"/>
      <c r="WTT2428" s="111"/>
      <c r="WTU2428" s="111"/>
      <c r="WTV2428" s="111"/>
      <c r="WTW2428" s="111"/>
      <c r="WTX2428" s="111"/>
      <c r="WTY2428" s="111"/>
      <c r="WTZ2428" s="111"/>
      <c r="WUA2428" s="111"/>
      <c r="WUB2428" s="111"/>
      <c r="WUC2428" s="111"/>
      <c r="WUD2428" s="111"/>
      <c r="WUE2428" s="111"/>
      <c r="WUF2428" s="111"/>
      <c r="WUG2428" s="111"/>
      <c r="WUH2428" s="111"/>
      <c r="WUI2428" s="111"/>
      <c r="WUJ2428" s="111"/>
      <c r="WUK2428" s="111"/>
      <c r="WUL2428" s="111"/>
      <c r="WUM2428" s="111"/>
      <c r="WUN2428" s="111"/>
      <c r="WUO2428" s="111"/>
      <c r="WUP2428" s="111"/>
      <c r="WUQ2428" s="111"/>
      <c r="WUR2428" s="111"/>
      <c r="WUS2428" s="111"/>
      <c r="WUT2428" s="111"/>
      <c r="WUU2428" s="111"/>
      <c r="WUV2428" s="111"/>
      <c r="WUW2428" s="111"/>
      <c r="WUX2428" s="111"/>
      <c r="WUY2428" s="111"/>
      <c r="WUZ2428" s="111"/>
      <c r="WVA2428" s="111"/>
      <c r="WVB2428" s="111"/>
      <c r="WVC2428" s="111"/>
      <c r="WVD2428" s="111"/>
      <c r="WVE2428" s="111"/>
      <c r="WVF2428" s="111"/>
      <c r="WVG2428" s="111"/>
      <c r="WVH2428" s="111"/>
      <c r="WVI2428" s="111"/>
      <c r="WVJ2428" s="111"/>
      <c r="WVK2428" s="111"/>
      <c r="WVL2428" s="111"/>
      <c r="WVM2428" s="111"/>
      <c r="WVN2428" s="111"/>
      <c r="WVO2428" s="111"/>
      <c r="WVP2428" s="111"/>
      <c r="WVQ2428" s="111"/>
      <c r="WVR2428" s="111"/>
      <c r="WVS2428" s="111"/>
      <c r="WVT2428" s="111"/>
      <c r="WVU2428" s="111"/>
      <c r="WVV2428" s="111"/>
      <c r="WVW2428" s="111"/>
      <c r="WVX2428" s="111"/>
      <c r="WVY2428" s="111"/>
      <c r="WVZ2428" s="111"/>
      <c r="WWA2428" s="111"/>
      <c r="WWB2428" s="111"/>
      <c r="WWC2428" s="111"/>
      <c r="WWD2428" s="111"/>
      <c r="WWE2428" s="111"/>
      <c r="WWF2428" s="111"/>
      <c r="WWG2428" s="111"/>
      <c r="WWH2428" s="111"/>
      <c r="WWI2428" s="111"/>
      <c r="WWJ2428" s="111"/>
      <c r="WWK2428" s="111"/>
      <c r="WWL2428" s="111"/>
      <c r="WWM2428" s="111"/>
      <c r="WWN2428" s="111"/>
      <c r="WWO2428" s="111"/>
      <c r="WWP2428" s="111"/>
      <c r="WWQ2428" s="111"/>
      <c r="WWR2428" s="111"/>
      <c r="WWS2428" s="111"/>
      <c r="WWT2428" s="111"/>
      <c r="WWU2428" s="111"/>
      <c r="WWV2428" s="111"/>
      <c r="WWW2428" s="111"/>
      <c r="WWX2428" s="111"/>
      <c r="WWY2428" s="111"/>
      <c r="WWZ2428" s="111"/>
      <c r="WXA2428" s="111"/>
      <c r="WXB2428" s="111"/>
      <c r="WXC2428" s="111"/>
      <c r="WXD2428" s="111"/>
      <c r="WXE2428" s="111"/>
      <c r="WXF2428" s="111"/>
      <c r="WXG2428" s="111"/>
      <c r="WXH2428" s="111"/>
      <c r="WXI2428" s="111"/>
      <c r="WXJ2428" s="111"/>
      <c r="WXK2428" s="111"/>
      <c r="WXL2428" s="111"/>
      <c r="WXM2428" s="111"/>
      <c r="WXN2428" s="111"/>
      <c r="WXO2428" s="111"/>
      <c r="WXP2428" s="111"/>
      <c r="WXQ2428" s="111"/>
      <c r="WXR2428" s="111"/>
      <c r="WXS2428" s="111"/>
      <c r="WXT2428" s="111"/>
      <c r="WXU2428" s="111"/>
      <c r="WXV2428" s="111"/>
      <c r="WXW2428" s="111"/>
      <c r="WXX2428" s="111"/>
      <c r="WXY2428" s="111"/>
      <c r="WXZ2428" s="111"/>
      <c r="WYA2428" s="111"/>
      <c r="WYB2428" s="111"/>
      <c r="WYC2428" s="111"/>
      <c r="WYD2428" s="111"/>
      <c r="WYE2428" s="111"/>
      <c r="WYF2428" s="111"/>
      <c r="WYG2428" s="111"/>
      <c r="WYH2428" s="111"/>
      <c r="WYI2428" s="111"/>
      <c r="WYJ2428" s="111"/>
      <c r="WYK2428" s="111"/>
      <c r="WYL2428" s="111"/>
      <c r="WYM2428" s="111"/>
      <c r="WYN2428" s="111"/>
      <c r="WYO2428" s="111"/>
      <c r="WYP2428" s="111"/>
      <c r="WYQ2428" s="111"/>
      <c r="WYR2428" s="111"/>
      <c r="WYS2428" s="111"/>
      <c r="WYT2428" s="111"/>
      <c r="WYU2428" s="111"/>
      <c r="WYV2428" s="111"/>
      <c r="WYW2428" s="111"/>
      <c r="WYX2428" s="111"/>
      <c r="WYY2428" s="111"/>
      <c r="WYZ2428" s="111"/>
      <c r="WZA2428" s="111"/>
      <c r="WZB2428" s="111"/>
      <c r="WZC2428" s="111"/>
      <c r="WZD2428" s="111"/>
      <c r="WZE2428" s="111"/>
      <c r="WZF2428" s="111"/>
      <c r="WZG2428" s="111"/>
      <c r="WZH2428" s="111"/>
      <c r="WZI2428" s="111"/>
      <c r="WZJ2428" s="111"/>
      <c r="WZK2428" s="111"/>
      <c r="WZL2428" s="111"/>
      <c r="WZM2428" s="111"/>
      <c r="WZN2428" s="111"/>
      <c r="WZO2428" s="111"/>
      <c r="WZP2428" s="111"/>
      <c r="WZQ2428" s="111"/>
      <c r="WZR2428" s="111"/>
      <c r="WZS2428" s="111"/>
      <c r="WZT2428" s="111"/>
      <c r="WZU2428" s="111"/>
      <c r="WZV2428" s="111"/>
      <c r="WZW2428" s="111"/>
      <c r="WZX2428" s="111"/>
      <c r="WZY2428" s="111"/>
      <c r="WZZ2428" s="111"/>
      <c r="XAA2428" s="111"/>
      <c r="XAB2428" s="111"/>
      <c r="XAC2428" s="111"/>
      <c r="XAD2428" s="111"/>
      <c r="XAE2428" s="111"/>
      <c r="XAF2428" s="111"/>
      <c r="XAG2428" s="111"/>
      <c r="XAH2428" s="111"/>
      <c r="XAI2428" s="111"/>
      <c r="XAJ2428" s="111"/>
      <c r="XAK2428" s="111"/>
      <c r="XAL2428" s="111"/>
      <c r="XAM2428" s="111"/>
      <c r="XAN2428" s="111"/>
      <c r="XAO2428" s="111"/>
      <c r="XAP2428" s="111"/>
      <c r="XAQ2428" s="111"/>
      <c r="XAR2428" s="111"/>
      <c r="XAS2428" s="111"/>
      <c r="XAT2428" s="111"/>
      <c r="XAU2428" s="111"/>
      <c r="XAV2428" s="111"/>
      <c r="XAW2428" s="111"/>
      <c r="XAX2428" s="111"/>
      <c r="XAY2428" s="111"/>
      <c r="XAZ2428" s="111"/>
      <c r="XBA2428" s="111"/>
      <c r="XBB2428" s="111"/>
      <c r="XBC2428" s="111"/>
      <c r="XBD2428" s="111"/>
      <c r="XBE2428" s="111"/>
      <c r="XBF2428" s="111"/>
      <c r="XBG2428" s="111"/>
      <c r="XBH2428" s="111"/>
      <c r="XBI2428" s="111"/>
      <c r="XBJ2428" s="111"/>
      <c r="XBK2428" s="111"/>
      <c r="XBL2428" s="111"/>
      <c r="XBM2428" s="111"/>
      <c r="XBN2428" s="111"/>
      <c r="XBO2428" s="111"/>
      <c r="XBP2428" s="111"/>
      <c r="XBQ2428" s="111"/>
      <c r="XBR2428" s="111"/>
      <c r="XBS2428" s="111"/>
      <c r="XBT2428" s="111"/>
      <c r="XBU2428" s="111"/>
      <c r="XBV2428" s="111"/>
      <c r="XBW2428" s="111"/>
      <c r="XBX2428" s="111"/>
      <c r="XBY2428" s="111"/>
      <c r="XBZ2428" s="111"/>
      <c r="XCA2428" s="111"/>
      <c r="XCB2428" s="111"/>
      <c r="XCC2428" s="111"/>
      <c r="XCD2428" s="111"/>
      <c r="XCE2428" s="111"/>
      <c r="XCF2428" s="111"/>
      <c r="XCG2428" s="111"/>
      <c r="XCH2428" s="111"/>
      <c r="XCI2428" s="111"/>
      <c r="XCJ2428" s="111"/>
      <c r="XCK2428" s="111"/>
      <c r="XCL2428" s="111"/>
      <c r="XCM2428" s="111"/>
      <c r="XCN2428" s="111"/>
      <c r="XCO2428" s="111"/>
      <c r="XCP2428" s="111"/>
      <c r="XCQ2428" s="111"/>
      <c r="XCR2428" s="111"/>
      <c r="XCS2428" s="111"/>
      <c r="XCT2428" s="111"/>
      <c r="XCU2428" s="111"/>
      <c r="XCV2428" s="111"/>
      <c r="XCW2428" s="111"/>
      <c r="XCX2428" s="111"/>
      <c r="XCY2428" s="111"/>
      <c r="XCZ2428" s="111"/>
      <c r="XDA2428" s="111"/>
      <c r="XDB2428" s="111"/>
      <c r="XDC2428" s="111"/>
      <c r="XDD2428" s="111"/>
      <c r="XDE2428" s="111"/>
      <c r="XDF2428" s="111"/>
      <c r="XDG2428" s="111"/>
      <c r="XDH2428" s="111"/>
      <c r="XDI2428" s="111"/>
      <c r="XDJ2428" s="111"/>
      <c r="XDK2428" s="111"/>
      <c r="XDL2428" s="111"/>
      <c r="XDM2428" s="111"/>
      <c r="XDN2428" s="111"/>
      <c r="XDO2428" s="111"/>
      <c r="XDP2428" s="111"/>
      <c r="XDQ2428" s="111"/>
      <c r="XDR2428" s="111"/>
      <c r="XDS2428" s="111"/>
      <c r="XDT2428" s="111"/>
      <c r="XDU2428" s="111"/>
      <c r="XDV2428" s="111"/>
      <c r="XDW2428" s="111"/>
      <c r="XDX2428" s="111"/>
      <c r="XDY2428" s="111"/>
      <c r="XDZ2428" s="111"/>
      <c r="XEA2428" s="111"/>
      <c r="XEB2428" s="111"/>
      <c r="XEC2428" s="111"/>
      <c r="XED2428" s="111"/>
      <c r="XEE2428" s="111"/>
      <c r="XEF2428" s="111"/>
      <c r="XEG2428" s="111"/>
      <c r="XEH2428" s="111"/>
      <c r="XEI2428" s="111"/>
      <c r="XEJ2428" s="111"/>
      <c r="XEK2428" s="111"/>
      <c r="XEL2428" s="111"/>
      <c r="XEM2428" s="111"/>
      <c r="XEN2428" s="111"/>
      <c r="XEO2428" s="111"/>
      <c r="XEP2428" s="111"/>
      <c r="XEQ2428" s="111"/>
      <c r="XER2428" s="111"/>
      <c r="XES2428" s="111"/>
      <c r="XET2428" s="111"/>
      <c r="XEU2428" s="111"/>
      <c r="XEV2428" s="111"/>
      <c r="XEW2428" s="111"/>
      <c r="XEX2428" s="111"/>
      <c r="XEY2428" s="111"/>
      <c r="XEZ2428" s="111"/>
      <c r="XFA2428" s="111"/>
      <c r="XFB2428" s="111"/>
    </row>
    <row r="2429" spans="1:16382" ht="12.75" customHeight="1">
      <c r="A2429" s="57">
        <v>610010</v>
      </c>
      <c r="B2429" s="58" t="s">
        <v>1053</v>
      </c>
      <c r="C2429" s="57">
        <v>61001</v>
      </c>
      <c r="D2429" s="57">
        <v>640000</v>
      </c>
      <c r="E2429" s="57"/>
      <c r="F2429" s="57">
        <v>600000</v>
      </c>
      <c r="G2429" s="58"/>
      <c r="H2429" s="38" t="s">
        <v>6931</v>
      </c>
      <c r="I2429" s="93" t="str">
        <f t="shared" si="77"/>
        <v>End</v>
      </c>
      <c r="K2429" s="103"/>
      <c r="Q2429" s="93" t="str">
        <f t="shared" si="75"/>
        <v>610010</v>
      </c>
    </row>
    <row r="2430" spans="1:16382" ht="12.75" customHeight="1">
      <c r="A2430" s="57">
        <v>610020</v>
      </c>
      <c r="B2430" s="58" t="s">
        <v>7034</v>
      </c>
      <c r="C2430" s="57">
        <v>61002</v>
      </c>
      <c r="D2430" s="57">
        <v>640000</v>
      </c>
      <c r="E2430" s="57"/>
      <c r="F2430" s="57">
        <v>600000</v>
      </c>
      <c r="G2430" s="58"/>
      <c r="H2430" s="38"/>
      <c r="I2430" s="93" t="str">
        <f t="shared" si="77"/>
        <v/>
      </c>
      <c r="K2430" s="103"/>
      <c r="Q2430" s="93" t="str">
        <f t="shared" si="75"/>
        <v>610020</v>
      </c>
    </row>
    <row r="2431" spans="1:16382" ht="12.75" customHeight="1">
      <c r="A2431" s="57">
        <v>610030</v>
      </c>
      <c r="B2431" s="58" t="s">
        <v>7035</v>
      </c>
      <c r="C2431" s="57">
        <v>61003</v>
      </c>
      <c r="D2431" s="57">
        <v>640000</v>
      </c>
      <c r="E2431" s="57"/>
      <c r="F2431" s="57">
        <v>600000</v>
      </c>
      <c r="G2431" s="58"/>
      <c r="H2431" s="38" t="s">
        <v>7038</v>
      </c>
      <c r="I2431" s="93" t="str">
        <f t="shared" si="77"/>
        <v>End</v>
      </c>
      <c r="K2431" s="103"/>
      <c r="Q2431" s="93" t="str">
        <f t="shared" si="75"/>
        <v>610030</v>
      </c>
    </row>
    <row r="2432" spans="1:16382" ht="12.75" customHeight="1">
      <c r="A2432" s="57">
        <v>610040</v>
      </c>
      <c r="B2432" s="58" t="s">
        <v>7036</v>
      </c>
      <c r="C2432" s="57">
        <v>61004</v>
      </c>
      <c r="D2432" s="57">
        <v>640000</v>
      </c>
      <c r="E2432" s="57"/>
      <c r="F2432" s="57">
        <v>600000</v>
      </c>
      <c r="G2432" s="58"/>
      <c r="H2432" s="38"/>
      <c r="I2432" s="93" t="str">
        <f t="shared" si="77"/>
        <v/>
      </c>
      <c r="Q2432" s="93" t="str">
        <f t="shared" si="75"/>
        <v>610040</v>
      </c>
    </row>
    <row r="2433" spans="1:17" ht="12.75" customHeight="1">
      <c r="A2433" s="57">
        <v>610050</v>
      </c>
      <c r="B2433" s="58" t="s">
        <v>1054</v>
      </c>
      <c r="C2433" s="57">
        <v>61005</v>
      </c>
      <c r="D2433" s="57">
        <v>640000</v>
      </c>
      <c r="E2433" s="57"/>
      <c r="F2433" s="57">
        <v>600000</v>
      </c>
      <c r="G2433" s="58"/>
      <c r="H2433" s="38" t="s">
        <v>6931</v>
      </c>
      <c r="I2433" s="93" t="str">
        <f t="shared" si="77"/>
        <v>End</v>
      </c>
      <c r="Q2433" s="93" t="str">
        <f t="shared" si="75"/>
        <v>610050</v>
      </c>
    </row>
    <row r="2434" spans="1:17" ht="12.75" customHeight="1">
      <c r="A2434" s="57">
        <v>610060</v>
      </c>
      <c r="B2434" s="58" t="s">
        <v>1055</v>
      </c>
      <c r="C2434" s="57">
        <v>61006</v>
      </c>
      <c r="D2434" s="57">
        <v>640000</v>
      </c>
      <c r="E2434" s="57"/>
      <c r="F2434" s="57">
        <v>600000</v>
      </c>
      <c r="G2434" s="58"/>
      <c r="H2434" s="38" t="s">
        <v>6931</v>
      </c>
      <c r="I2434" s="93" t="str">
        <f t="shared" si="77"/>
        <v>End</v>
      </c>
      <c r="Q2434" s="93" t="str">
        <f t="shared" si="75"/>
        <v>610060</v>
      </c>
    </row>
    <row r="2435" spans="1:17" ht="12.75" customHeight="1">
      <c r="A2435" s="57">
        <v>610070</v>
      </c>
      <c r="B2435" s="58" t="s">
        <v>172</v>
      </c>
      <c r="C2435" s="57">
        <v>61007</v>
      </c>
      <c r="D2435" s="57">
        <v>640000</v>
      </c>
      <c r="E2435" s="57"/>
      <c r="F2435" s="57">
        <v>600000</v>
      </c>
      <c r="G2435" s="58"/>
      <c r="H2435" s="38"/>
      <c r="I2435" s="93" t="str">
        <f t="shared" si="77"/>
        <v/>
      </c>
      <c r="N2435" s="103"/>
      <c r="O2435" s="103"/>
      <c r="Q2435" s="93" t="str">
        <f t="shared" si="75"/>
        <v>610070</v>
      </c>
    </row>
    <row r="2436" spans="1:17" ht="12.75" customHeight="1">
      <c r="A2436" s="57">
        <v>610080</v>
      </c>
      <c r="B2436" s="58" t="s">
        <v>1056</v>
      </c>
      <c r="C2436" s="57">
        <v>61008</v>
      </c>
      <c r="D2436" s="57">
        <v>640000</v>
      </c>
      <c r="E2436" s="57"/>
      <c r="F2436" s="57">
        <v>600000</v>
      </c>
      <c r="G2436" s="58"/>
      <c r="H2436" s="38" t="s">
        <v>6931</v>
      </c>
      <c r="I2436" s="93" t="str">
        <f t="shared" si="77"/>
        <v>End</v>
      </c>
      <c r="Q2436" s="93" t="str">
        <f t="shared" si="75"/>
        <v>610080</v>
      </c>
    </row>
    <row r="2437" spans="1:17" ht="12.75" customHeight="1">
      <c r="A2437" s="57">
        <v>610090</v>
      </c>
      <c r="B2437" s="58" t="s">
        <v>1057</v>
      </c>
      <c r="C2437" s="57">
        <v>61009</v>
      </c>
      <c r="D2437" s="57">
        <v>640000</v>
      </c>
      <c r="E2437" s="57"/>
      <c r="F2437" s="57">
        <v>600000</v>
      </c>
      <c r="G2437" s="58"/>
      <c r="H2437" s="38" t="s">
        <v>7665</v>
      </c>
      <c r="I2437" s="93" t="str">
        <f t="shared" si="77"/>
        <v>End</v>
      </c>
      <c r="M2437" s="103"/>
      <c r="Q2437" s="93" t="str">
        <f t="shared" si="75"/>
        <v>610090</v>
      </c>
    </row>
    <row r="2438" spans="1:17" ht="12.75" customHeight="1">
      <c r="A2438" s="57">
        <v>610100</v>
      </c>
      <c r="B2438" s="58" t="s">
        <v>1058</v>
      </c>
      <c r="C2438" s="57">
        <v>61010</v>
      </c>
      <c r="D2438" s="57">
        <v>640000</v>
      </c>
      <c r="E2438" s="57"/>
      <c r="F2438" s="57">
        <v>600000</v>
      </c>
      <c r="G2438" s="58"/>
      <c r="H2438" s="38"/>
      <c r="I2438" s="93" t="str">
        <f t="shared" si="77"/>
        <v/>
      </c>
      <c r="P2438" s="103"/>
      <c r="Q2438" s="93" t="str">
        <f t="shared" si="75"/>
        <v>610100</v>
      </c>
    </row>
    <row r="2439" spans="1:17" ht="12.75" customHeight="1">
      <c r="A2439" s="105">
        <v>610110</v>
      </c>
      <c r="B2439" s="38" t="s">
        <v>1612</v>
      </c>
      <c r="C2439" s="1055">
        <v>61011</v>
      </c>
      <c r="D2439" s="1055">
        <v>640000</v>
      </c>
      <c r="E2439" s="1055"/>
      <c r="F2439" s="1055">
        <v>600000</v>
      </c>
      <c r="G2439" s="38"/>
      <c r="H2439" s="38" t="s">
        <v>7665</v>
      </c>
      <c r="I2439" s="93" t="str">
        <f t="shared" si="77"/>
        <v>End</v>
      </c>
      <c r="Q2439" s="93" t="str">
        <f t="shared" si="75"/>
        <v>610110</v>
      </c>
    </row>
    <row r="2440" spans="1:17" s="103" customFormat="1" ht="12.75" customHeight="1">
      <c r="A2440" s="57">
        <v>610120</v>
      </c>
      <c r="B2440" s="58" t="s">
        <v>1059</v>
      </c>
      <c r="C2440" s="57">
        <v>61012</v>
      </c>
      <c r="D2440" s="57">
        <v>640000</v>
      </c>
      <c r="E2440" s="57"/>
      <c r="F2440" s="57">
        <v>600000</v>
      </c>
      <c r="G2440" s="58"/>
      <c r="H2440" s="38"/>
      <c r="I2440" s="93" t="str">
        <f t="shared" si="77"/>
        <v/>
      </c>
      <c r="J2440" s="1"/>
      <c r="K2440" s="1"/>
      <c r="L2440" s="1"/>
      <c r="M2440" s="1"/>
      <c r="N2440" s="1"/>
      <c r="O2440" s="1"/>
      <c r="P2440" s="1"/>
      <c r="Q2440" s="93" t="str">
        <f t="shared" si="75"/>
        <v>610120</v>
      </c>
    </row>
    <row r="2441" spans="1:17" ht="12.75" customHeight="1">
      <c r="A2441" s="57">
        <v>610150</v>
      </c>
      <c r="B2441" s="58" t="s">
        <v>5918</v>
      </c>
      <c r="C2441" s="57">
        <v>61015</v>
      </c>
      <c r="D2441" s="57">
        <v>640000</v>
      </c>
      <c r="E2441" s="57"/>
      <c r="F2441" s="57">
        <v>600000</v>
      </c>
      <c r="G2441" s="58"/>
      <c r="H2441" s="38" t="s">
        <v>7665</v>
      </c>
      <c r="I2441" s="93" t="str">
        <f t="shared" si="77"/>
        <v>End</v>
      </c>
      <c r="Q2441" s="93" t="str">
        <f t="shared" si="75"/>
        <v>610150</v>
      </c>
    </row>
    <row r="2442" spans="1:17" ht="12.75" customHeight="1">
      <c r="A2442" s="57">
        <v>610160</v>
      </c>
      <c r="B2442" s="58" t="s">
        <v>3396</v>
      </c>
      <c r="C2442" s="57">
        <v>61016</v>
      </c>
      <c r="D2442" s="57">
        <v>640000</v>
      </c>
      <c r="E2442" s="57"/>
      <c r="F2442" s="57">
        <v>600000</v>
      </c>
      <c r="G2442" s="58"/>
      <c r="H2442" s="38" t="s">
        <v>7665</v>
      </c>
      <c r="I2442" s="93" t="str">
        <f t="shared" si="77"/>
        <v>End</v>
      </c>
      <c r="Q2442" s="93" t="str">
        <f t="shared" si="75"/>
        <v>610160</v>
      </c>
    </row>
    <row r="2443" spans="1:17" ht="12.75" customHeight="1">
      <c r="A2443" s="57">
        <v>610170</v>
      </c>
      <c r="B2443" s="58" t="s">
        <v>2347</v>
      </c>
      <c r="C2443" s="57">
        <v>61017</v>
      </c>
      <c r="D2443" s="57">
        <v>640000</v>
      </c>
      <c r="E2443" s="57"/>
      <c r="F2443" s="57">
        <v>600000</v>
      </c>
      <c r="G2443" s="58"/>
      <c r="H2443" s="38" t="s">
        <v>5279</v>
      </c>
      <c r="I2443" s="93" t="str">
        <f t="shared" si="77"/>
        <v>End</v>
      </c>
      <c r="Q2443" s="93" t="str">
        <f t="shared" si="75"/>
        <v>610170</v>
      </c>
    </row>
    <row r="2444" spans="1:17" ht="12.75" customHeight="1">
      <c r="A2444" s="57">
        <v>610180</v>
      </c>
      <c r="B2444" s="58" t="s">
        <v>775</v>
      </c>
      <c r="C2444" s="57">
        <v>61018</v>
      </c>
      <c r="D2444" s="57">
        <v>640000</v>
      </c>
      <c r="E2444" s="57"/>
      <c r="F2444" s="57">
        <v>600000</v>
      </c>
      <c r="G2444" s="58"/>
      <c r="H2444" s="38"/>
      <c r="I2444" s="93" t="str">
        <f t="shared" si="77"/>
        <v/>
      </c>
      <c r="Q2444" s="93" t="str">
        <f t="shared" si="75"/>
        <v>610180</v>
      </c>
    </row>
    <row r="2445" spans="1:17" ht="12.75" customHeight="1">
      <c r="A2445" s="57">
        <v>610190</v>
      </c>
      <c r="B2445" s="58" t="s">
        <v>858</v>
      </c>
      <c r="C2445" s="57">
        <v>61019</v>
      </c>
      <c r="D2445" s="57">
        <v>640000</v>
      </c>
      <c r="E2445" s="57"/>
      <c r="F2445" s="57">
        <v>600000</v>
      </c>
      <c r="G2445" s="58"/>
      <c r="H2445" s="38" t="s">
        <v>6931</v>
      </c>
      <c r="I2445" s="93" t="str">
        <f t="shared" si="77"/>
        <v>End</v>
      </c>
      <c r="N2445" s="103"/>
      <c r="O2445" s="103"/>
      <c r="Q2445" s="93" t="str">
        <f t="shared" si="75"/>
        <v>610190</v>
      </c>
    </row>
    <row r="2446" spans="1:17" ht="12.75" customHeight="1">
      <c r="A2446" s="57">
        <v>610200</v>
      </c>
      <c r="B2446" s="58" t="s">
        <v>5807</v>
      </c>
      <c r="C2446" s="57">
        <v>61020</v>
      </c>
      <c r="D2446" s="57">
        <v>640000</v>
      </c>
      <c r="E2446" s="57"/>
      <c r="F2446" s="57">
        <v>600000</v>
      </c>
      <c r="G2446" s="58"/>
      <c r="H2446" s="38"/>
      <c r="I2446" s="93" t="str">
        <f t="shared" si="77"/>
        <v/>
      </c>
      <c r="Q2446" s="93" t="str">
        <f t="shared" ref="Q2446:Q2509" si="78">TEXT($A2446,0)</f>
        <v>610200</v>
      </c>
    </row>
    <row r="2447" spans="1:17" ht="12.75" customHeight="1">
      <c r="A2447" s="57">
        <v>610210</v>
      </c>
      <c r="B2447" s="111" t="s">
        <v>4001</v>
      </c>
      <c r="C2447" s="57">
        <v>61021</v>
      </c>
      <c r="D2447" s="57">
        <v>640000</v>
      </c>
      <c r="E2447" s="57"/>
      <c r="F2447" s="57">
        <v>600000</v>
      </c>
      <c r="G2447" s="58"/>
      <c r="H2447" s="38"/>
      <c r="I2447" s="93" t="str">
        <f t="shared" si="77"/>
        <v/>
      </c>
      <c r="M2447" s="103"/>
      <c r="Q2447" s="93" t="str">
        <f t="shared" si="78"/>
        <v>610210</v>
      </c>
    </row>
    <row r="2448" spans="1:17" ht="12.75" customHeight="1">
      <c r="A2448" s="57">
        <v>610220</v>
      </c>
      <c r="B2448" s="111" t="s">
        <v>5681</v>
      </c>
      <c r="C2448" s="57">
        <v>61022</v>
      </c>
      <c r="D2448" s="57">
        <v>640000</v>
      </c>
      <c r="E2448" s="57"/>
      <c r="F2448" s="57">
        <v>600000</v>
      </c>
      <c r="G2448" s="58"/>
      <c r="H2448" s="38" t="s">
        <v>7665</v>
      </c>
      <c r="I2448" s="93" t="str">
        <f t="shared" si="77"/>
        <v>End</v>
      </c>
      <c r="P2448" s="103"/>
      <c r="Q2448" s="93" t="str">
        <f t="shared" si="78"/>
        <v>610220</v>
      </c>
    </row>
    <row r="2449" spans="1:17" ht="12.75" customHeight="1">
      <c r="A2449" s="57">
        <v>610230</v>
      </c>
      <c r="B2449" s="111" t="s">
        <v>4067</v>
      </c>
      <c r="C2449" s="57">
        <v>61023</v>
      </c>
      <c r="D2449" s="57">
        <v>640000</v>
      </c>
      <c r="E2449" s="57"/>
      <c r="F2449" s="57">
        <v>600000</v>
      </c>
      <c r="G2449" s="58"/>
      <c r="H2449" s="38" t="s">
        <v>7665</v>
      </c>
      <c r="I2449" s="93" t="str">
        <f t="shared" si="77"/>
        <v>End</v>
      </c>
      <c r="Q2449" s="93" t="str">
        <f t="shared" si="78"/>
        <v>610230</v>
      </c>
    </row>
    <row r="2450" spans="1:17" s="103" customFormat="1" ht="12.75" customHeight="1">
      <c r="A2450" s="57">
        <v>610240</v>
      </c>
      <c r="B2450" s="111" t="s">
        <v>4144</v>
      </c>
      <c r="C2450" s="57">
        <v>61024</v>
      </c>
      <c r="D2450" s="57">
        <v>640000</v>
      </c>
      <c r="E2450" s="57"/>
      <c r="F2450" s="57">
        <v>600000</v>
      </c>
      <c r="G2450" s="58"/>
      <c r="H2450" s="38"/>
      <c r="I2450" s="93" t="str">
        <f t="shared" si="77"/>
        <v/>
      </c>
      <c r="J2450" s="1"/>
      <c r="K2450" s="1"/>
      <c r="L2450" s="1"/>
      <c r="M2450" s="1"/>
      <c r="N2450" s="1"/>
      <c r="O2450" s="1"/>
      <c r="P2450" s="1"/>
      <c r="Q2450" s="93" t="str">
        <f t="shared" si="78"/>
        <v>610240</v>
      </c>
    </row>
    <row r="2451" spans="1:17" ht="12.75" customHeight="1">
      <c r="A2451" s="57">
        <v>610250</v>
      </c>
      <c r="B2451" s="111" t="s">
        <v>4158</v>
      </c>
      <c r="C2451" s="57">
        <v>61025</v>
      </c>
      <c r="D2451" s="57">
        <v>640000</v>
      </c>
      <c r="E2451" s="57"/>
      <c r="F2451" s="57">
        <v>600000</v>
      </c>
      <c r="G2451" s="58"/>
      <c r="H2451" s="38" t="s">
        <v>7665</v>
      </c>
      <c r="I2451" s="93" t="str">
        <f t="shared" si="77"/>
        <v>End</v>
      </c>
      <c r="L2451" s="111"/>
      <c r="Q2451" s="93" t="str">
        <f t="shared" si="78"/>
        <v>610250</v>
      </c>
    </row>
    <row r="2452" spans="1:17" ht="12.75" customHeight="1">
      <c r="A2452" s="57">
        <v>610260</v>
      </c>
      <c r="B2452" s="111" t="s">
        <v>4252</v>
      </c>
      <c r="C2452" s="57">
        <v>61026</v>
      </c>
      <c r="D2452" s="57">
        <v>640000</v>
      </c>
      <c r="E2452" s="57"/>
      <c r="F2452" s="57">
        <v>600000</v>
      </c>
      <c r="G2452" s="58"/>
      <c r="H2452" s="38" t="s">
        <v>5279</v>
      </c>
      <c r="I2452" s="93" t="str">
        <f t="shared" si="77"/>
        <v>End</v>
      </c>
      <c r="L2452" s="111"/>
      <c r="N2452" s="103"/>
      <c r="O2452" s="103"/>
      <c r="Q2452" s="93" t="str">
        <f t="shared" si="78"/>
        <v>610260</v>
      </c>
    </row>
    <row r="2453" spans="1:17" ht="12.75" customHeight="1">
      <c r="A2453" s="57">
        <v>610270</v>
      </c>
      <c r="B2453" s="111" t="s">
        <v>4289</v>
      </c>
      <c r="C2453" s="57">
        <v>61027</v>
      </c>
      <c r="D2453" s="57">
        <v>640000</v>
      </c>
      <c r="E2453" s="57"/>
      <c r="F2453" s="57">
        <v>600000</v>
      </c>
      <c r="G2453" s="58"/>
      <c r="H2453" s="38"/>
      <c r="I2453" s="93" t="str">
        <f t="shared" si="77"/>
        <v/>
      </c>
      <c r="Q2453" s="93" t="str">
        <f t="shared" si="78"/>
        <v>610270</v>
      </c>
    </row>
    <row r="2454" spans="1:17" ht="12.75" customHeight="1">
      <c r="A2454" s="57">
        <v>610280</v>
      </c>
      <c r="B2454" s="111" t="s">
        <v>4807</v>
      </c>
      <c r="C2454" s="57">
        <v>61028</v>
      </c>
      <c r="D2454" s="57">
        <v>640000</v>
      </c>
      <c r="E2454" s="57"/>
      <c r="F2454" s="57">
        <v>600000</v>
      </c>
      <c r="G2454" s="58"/>
      <c r="H2454" s="38" t="s">
        <v>6931</v>
      </c>
      <c r="I2454" s="93" t="str">
        <f t="shared" si="77"/>
        <v>End</v>
      </c>
      <c r="M2454" s="103"/>
      <c r="Q2454" s="93" t="str">
        <f t="shared" si="78"/>
        <v>610280</v>
      </c>
    </row>
    <row r="2455" spans="1:17" ht="12.75" customHeight="1">
      <c r="A2455" s="57">
        <v>610290</v>
      </c>
      <c r="B2455" s="111" t="s">
        <v>4845</v>
      </c>
      <c r="C2455" s="57">
        <v>61029</v>
      </c>
      <c r="D2455" s="57">
        <v>640000</v>
      </c>
      <c r="E2455" s="57"/>
      <c r="F2455" s="57">
        <v>600000</v>
      </c>
      <c r="G2455" s="58"/>
      <c r="H2455" s="38"/>
      <c r="I2455" s="93" t="str">
        <f t="shared" si="77"/>
        <v/>
      </c>
      <c r="P2455" s="103"/>
      <c r="Q2455" s="93" t="str">
        <f t="shared" si="78"/>
        <v>610290</v>
      </c>
    </row>
    <row r="2456" spans="1:17" ht="12.75" customHeight="1">
      <c r="A2456" s="57">
        <v>610300</v>
      </c>
      <c r="B2456" s="111" t="s">
        <v>5031</v>
      </c>
      <c r="C2456" s="57">
        <v>61030</v>
      </c>
      <c r="D2456" s="57">
        <v>640000</v>
      </c>
      <c r="E2456" s="57"/>
      <c r="F2456" s="57">
        <v>600000</v>
      </c>
      <c r="G2456" s="58"/>
      <c r="H2456" s="38" t="s">
        <v>7665</v>
      </c>
      <c r="I2456" s="93" t="str">
        <f t="shared" si="77"/>
        <v>End</v>
      </c>
      <c r="N2456" s="103"/>
      <c r="O2456" s="103"/>
      <c r="Q2456" s="93" t="str">
        <f t="shared" si="78"/>
        <v>610300</v>
      </c>
    </row>
    <row r="2457" spans="1:17" s="103" customFormat="1" ht="12.75" customHeight="1">
      <c r="A2457" s="105">
        <v>610310</v>
      </c>
      <c r="B2457" s="38" t="s">
        <v>5268</v>
      </c>
      <c r="C2457" s="1055">
        <v>61031</v>
      </c>
      <c r="D2457" s="1055">
        <v>640000</v>
      </c>
      <c r="E2457" s="1055"/>
      <c r="F2457" s="1055">
        <v>600000</v>
      </c>
      <c r="G2457" s="38"/>
      <c r="H2457" s="38" t="s">
        <v>7665</v>
      </c>
      <c r="I2457" s="93" t="str">
        <f t="shared" si="77"/>
        <v>End</v>
      </c>
      <c r="J2457" s="1"/>
      <c r="K2457" s="1"/>
      <c r="L2457" s="1"/>
      <c r="M2457" s="1"/>
      <c r="N2457" s="1"/>
      <c r="O2457" s="1"/>
      <c r="P2457" s="1"/>
      <c r="Q2457" s="93" t="str">
        <f t="shared" si="78"/>
        <v>610310</v>
      </c>
    </row>
    <row r="2458" spans="1:17" ht="12.75" customHeight="1">
      <c r="A2458" s="57">
        <v>610320</v>
      </c>
      <c r="B2458" s="38" t="s">
        <v>5328</v>
      </c>
      <c r="C2458" s="57">
        <v>61032</v>
      </c>
      <c r="D2458" s="1055">
        <v>640000</v>
      </c>
      <c r="E2458" s="1055"/>
      <c r="F2458" s="1055">
        <v>600000</v>
      </c>
      <c r="G2458" s="38"/>
      <c r="H2458" s="38" t="s">
        <v>6931</v>
      </c>
      <c r="I2458" s="93" t="str">
        <f t="shared" si="77"/>
        <v>End</v>
      </c>
      <c r="M2458" s="103"/>
      <c r="Q2458" s="93" t="str">
        <f t="shared" si="78"/>
        <v>610320</v>
      </c>
    </row>
    <row r="2459" spans="1:17" ht="12.75" customHeight="1">
      <c r="A2459" s="57">
        <v>610330</v>
      </c>
      <c r="B2459" s="111" t="s">
        <v>5390</v>
      </c>
      <c r="C2459" s="57">
        <v>61033</v>
      </c>
      <c r="D2459" s="1055">
        <v>640000</v>
      </c>
      <c r="E2459" s="1055"/>
      <c r="F2459" s="1055">
        <v>600000</v>
      </c>
      <c r="G2459" s="38"/>
      <c r="H2459" s="38" t="s">
        <v>6931</v>
      </c>
      <c r="I2459" s="93" t="str">
        <f t="shared" si="77"/>
        <v>End</v>
      </c>
      <c r="L2459" s="103"/>
      <c r="P2459" s="103"/>
      <c r="Q2459" s="93" t="str">
        <f t="shared" si="78"/>
        <v>610330</v>
      </c>
    </row>
    <row r="2460" spans="1:17" ht="12.75" customHeight="1">
      <c r="A2460" s="57">
        <v>610340</v>
      </c>
      <c r="B2460" s="111" t="s">
        <v>5478</v>
      </c>
      <c r="C2460" s="57">
        <v>61034</v>
      </c>
      <c r="D2460" s="1055">
        <v>640000</v>
      </c>
      <c r="E2460" s="1055"/>
      <c r="F2460" s="1055">
        <v>600000</v>
      </c>
      <c r="G2460" s="38"/>
      <c r="H2460" s="38"/>
      <c r="I2460" s="93" t="str">
        <f t="shared" si="77"/>
        <v/>
      </c>
      <c r="L2460" s="103"/>
      <c r="Q2460" s="93" t="str">
        <f t="shared" si="78"/>
        <v>610340</v>
      </c>
    </row>
    <row r="2461" spans="1:17" s="103" customFormat="1" ht="12.75" customHeight="1">
      <c r="A2461" s="57">
        <v>610350</v>
      </c>
      <c r="B2461" s="111" t="s">
        <v>5840</v>
      </c>
      <c r="C2461" s="57">
        <v>61035</v>
      </c>
      <c r="D2461" s="1055">
        <v>640000</v>
      </c>
      <c r="E2461" s="1055"/>
      <c r="F2461" s="1055">
        <v>600000</v>
      </c>
      <c r="G2461" s="38"/>
      <c r="H2461" s="38" t="s">
        <v>6931</v>
      </c>
      <c r="I2461" s="93" t="str">
        <f t="shared" si="77"/>
        <v>End</v>
      </c>
      <c r="J2461" s="1"/>
      <c r="K2461" s="1"/>
      <c r="M2461" s="1"/>
      <c r="N2461" s="1"/>
      <c r="O2461" s="1"/>
      <c r="P2461" s="1"/>
      <c r="Q2461" s="93" t="str">
        <f t="shared" si="78"/>
        <v>610350</v>
      </c>
    </row>
    <row r="2462" spans="1:17" ht="12.75" customHeight="1">
      <c r="A2462" s="57">
        <v>610360</v>
      </c>
      <c r="B2462" s="111" t="s">
        <v>6056</v>
      </c>
      <c r="C2462" s="57">
        <v>61036</v>
      </c>
      <c r="D2462" s="1055">
        <v>640000</v>
      </c>
      <c r="E2462" s="1055"/>
      <c r="F2462" s="1055">
        <v>600000</v>
      </c>
      <c r="G2462" s="38"/>
      <c r="H2462" s="38"/>
      <c r="I2462" s="93" t="str">
        <f t="shared" si="77"/>
        <v/>
      </c>
      <c r="Q2462" s="93" t="str">
        <f t="shared" si="78"/>
        <v>610360</v>
      </c>
    </row>
    <row r="2463" spans="1:17" ht="12.75" customHeight="1">
      <c r="A2463" s="57">
        <v>610370</v>
      </c>
      <c r="B2463" s="111" t="s">
        <v>6160</v>
      </c>
      <c r="C2463" s="57">
        <v>61037</v>
      </c>
      <c r="D2463" s="1055">
        <v>640000</v>
      </c>
      <c r="E2463" s="1055"/>
      <c r="F2463" s="1055">
        <v>600000</v>
      </c>
      <c r="G2463" s="38"/>
      <c r="H2463" s="38"/>
      <c r="I2463" s="93" t="str">
        <f t="shared" si="77"/>
        <v/>
      </c>
      <c r="Q2463" s="93" t="str">
        <f t="shared" si="78"/>
        <v>610370</v>
      </c>
    </row>
    <row r="2464" spans="1:17" ht="12.75" customHeight="1">
      <c r="A2464" s="105">
        <v>610380</v>
      </c>
      <c r="B2464" s="111" t="s">
        <v>6169</v>
      </c>
      <c r="C2464" s="57">
        <v>61038</v>
      </c>
      <c r="D2464" s="1055">
        <v>640000</v>
      </c>
      <c r="E2464" s="1055"/>
      <c r="F2464" s="1055">
        <v>600000</v>
      </c>
      <c r="G2464" s="38"/>
      <c r="H2464" s="38"/>
      <c r="I2464" s="93" t="str">
        <f t="shared" si="77"/>
        <v/>
      </c>
      <c r="Q2464" s="93" t="str">
        <f t="shared" si="78"/>
        <v>610380</v>
      </c>
    </row>
    <row r="2465" spans="1:17" ht="12.75" customHeight="1">
      <c r="A2465" s="57">
        <v>610390</v>
      </c>
      <c r="B2465" s="111" t="s">
        <v>6337</v>
      </c>
      <c r="C2465" s="57">
        <v>61039</v>
      </c>
      <c r="D2465" s="1055">
        <v>640000</v>
      </c>
      <c r="E2465" s="1055"/>
      <c r="F2465" s="1055">
        <v>600000</v>
      </c>
      <c r="G2465" s="38"/>
      <c r="H2465" s="38"/>
      <c r="I2465" s="93" t="str">
        <f t="shared" si="77"/>
        <v/>
      </c>
      <c r="Q2465" s="93" t="str">
        <f t="shared" si="78"/>
        <v>610390</v>
      </c>
    </row>
    <row r="2466" spans="1:17" ht="12.75" customHeight="1">
      <c r="A2466" s="57">
        <v>610400</v>
      </c>
      <c r="B2466" s="111" t="s">
        <v>6377</v>
      </c>
      <c r="C2466" s="57">
        <v>61040</v>
      </c>
      <c r="D2466" s="1055">
        <v>640000</v>
      </c>
      <c r="E2466" s="1055"/>
      <c r="F2466" s="1055">
        <v>600000</v>
      </c>
      <c r="G2466" s="38"/>
      <c r="H2466" s="38" t="s">
        <v>6931</v>
      </c>
      <c r="I2466" s="93" t="str">
        <f t="shared" si="77"/>
        <v>End</v>
      </c>
      <c r="Q2466" s="93" t="str">
        <f t="shared" si="78"/>
        <v>610400</v>
      </c>
    </row>
    <row r="2467" spans="1:17" ht="12.75" customHeight="1">
      <c r="A2467" s="57">
        <v>610410</v>
      </c>
      <c r="B2467" s="111" t="s">
        <v>6514</v>
      </c>
      <c r="C2467" s="57">
        <v>61041</v>
      </c>
      <c r="D2467" s="1055">
        <v>640000</v>
      </c>
      <c r="E2467" s="1055"/>
      <c r="F2467" s="1055">
        <v>600000</v>
      </c>
      <c r="G2467" s="155"/>
      <c r="H2467" s="38" t="s">
        <v>6931</v>
      </c>
      <c r="I2467" s="93" t="str">
        <f t="shared" si="77"/>
        <v>End</v>
      </c>
      <c r="Q2467" s="93" t="str">
        <f t="shared" si="78"/>
        <v>610410</v>
      </c>
    </row>
    <row r="2468" spans="1:17" ht="12.75" customHeight="1">
      <c r="A2468" s="105">
        <v>610420</v>
      </c>
      <c r="B2468" s="111" t="s">
        <v>6637</v>
      </c>
      <c r="C2468" s="57">
        <v>61042</v>
      </c>
      <c r="D2468" s="1055">
        <v>640000</v>
      </c>
      <c r="E2468" s="1055"/>
      <c r="F2468" s="1055">
        <v>600000</v>
      </c>
      <c r="G2468" s="155"/>
      <c r="H2468" s="155"/>
      <c r="I2468" s="93" t="str">
        <f t="shared" si="77"/>
        <v/>
      </c>
      <c r="Q2468" s="93" t="str">
        <f t="shared" si="78"/>
        <v>610420</v>
      </c>
    </row>
    <row r="2469" spans="1:17" ht="12.75" customHeight="1">
      <c r="A2469" s="105">
        <v>610430</v>
      </c>
      <c r="B2469" s="111" t="s">
        <v>7050</v>
      </c>
      <c r="C2469" s="57">
        <v>61043</v>
      </c>
      <c r="D2469" s="1055">
        <v>640000</v>
      </c>
      <c r="E2469" s="1055"/>
      <c r="F2469" s="1055">
        <v>600000</v>
      </c>
      <c r="G2469" s="155"/>
      <c r="H2469" s="155"/>
      <c r="I2469" s="93" t="str">
        <f t="shared" si="77"/>
        <v/>
      </c>
      <c r="Q2469" s="93" t="str">
        <f t="shared" si="78"/>
        <v>610430</v>
      </c>
    </row>
    <row r="2470" spans="1:17" ht="12.75" customHeight="1">
      <c r="A2470" s="57">
        <v>610440</v>
      </c>
      <c r="B2470" s="111" t="s">
        <v>7076</v>
      </c>
      <c r="C2470" s="57">
        <v>61044</v>
      </c>
      <c r="D2470" s="1055">
        <v>640000</v>
      </c>
      <c r="E2470" s="1055"/>
      <c r="F2470" s="1055">
        <v>600000</v>
      </c>
      <c r="G2470" s="155"/>
      <c r="H2470" s="155"/>
      <c r="I2470" s="93" t="str">
        <f t="shared" si="77"/>
        <v/>
      </c>
      <c r="K2470" s="111"/>
      <c r="Q2470" s="93" t="str">
        <f t="shared" si="78"/>
        <v>610440</v>
      </c>
    </row>
    <row r="2471" spans="1:17" ht="12.75" customHeight="1">
      <c r="A2471" s="57">
        <v>610450</v>
      </c>
      <c r="B2471" s="111" t="s">
        <v>9205</v>
      </c>
      <c r="C2471" s="57">
        <v>61045</v>
      </c>
      <c r="D2471" s="1055">
        <v>640000</v>
      </c>
      <c r="E2471" s="1055"/>
      <c r="F2471" s="1055">
        <v>600000</v>
      </c>
      <c r="G2471" s="155"/>
      <c r="H2471" s="155"/>
      <c r="I2471" s="93" t="str">
        <f t="shared" si="77"/>
        <v/>
      </c>
      <c r="K2471" s="111"/>
      <c r="Q2471" s="93" t="str">
        <f t="shared" si="78"/>
        <v>610450</v>
      </c>
    </row>
    <row r="2472" spans="1:17" ht="12.75" customHeight="1">
      <c r="A2472" s="105">
        <v>610460</v>
      </c>
      <c r="B2472" s="111" t="s">
        <v>7566</v>
      </c>
      <c r="C2472" s="57">
        <v>61046</v>
      </c>
      <c r="D2472" s="1055">
        <v>640000</v>
      </c>
      <c r="E2472" s="1055"/>
      <c r="F2472" s="1055">
        <v>600000</v>
      </c>
      <c r="G2472" s="155"/>
      <c r="H2472" s="155"/>
      <c r="I2472" s="93" t="str">
        <f t="shared" si="77"/>
        <v/>
      </c>
      <c r="K2472" s="111"/>
      <c r="Q2472" s="93" t="str">
        <f t="shared" si="78"/>
        <v>610460</v>
      </c>
    </row>
    <row r="2473" spans="1:17" ht="12.75" customHeight="1">
      <c r="A2473" s="105">
        <v>610470</v>
      </c>
      <c r="B2473" s="111" t="s">
        <v>7784</v>
      </c>
      <c r="C2473" s="57">
        <v>61047</v>
      </c>
      <c r="D2473" s="1055">
        <v>640000</v>
      </c>
      <c r="E2473" s="1055"/>
      <c r="F2473" s="1055">
        <v>600000</v>
      </c>
      <c r="G2473" s="155"/>
      <c r="H2473" s="155"/>
      <c r="I2473" s="93" t="str">
        <f t="shared" si="77"/>
        <v/>
      </c>
      <c r="K2473" s="111"/>
      <c r="Q2473" s="93" t="str">
        <f t="shared" si="78"/>
        <v>610470</v>
      </c>
    </row>
    <row r="2474" spans="1:17" ht="12.75" customHeight="1">
      <c r="A2474" s="57">
        <v>610480</v>
      </c>
      <c r="B2474" s="111" t="s">
        <v>7832</v>
      </c>
      <c r="C2474" s="57">
        <v>61048</v>
      </c>
      <c r="D2474" s="1055">
        <v>640000</v>
      </c>
      <c r="E2474" s="1055"/>
      <c r="F2474" s="1055">
        <v>600000</v>
      </c>
      <c r="G2474" s="155"/>
      <c r="H2474" s="155"/>
      <c r="I2474" s="93" t="str">
        <f t="shared" si="77"/>
        <v/>
      </c>
      <c r="Q2474" s="93" t="str">
        <f t="shared" si="78"/>
        <v>610480</v>
      </c>
    </row>
    <row r="2475" spans="1:17" ht="12.75" customHeight="1">
      <c r="A2475" s="105">
        <v>610490</v>
      </c>
      <c r="B2475" s="111" t="s">
        <v>8220</v>
      </c>
      <c r="C2475" s="57">
        <v>61049</v>
      </c>
      <c r="D2475" s="1055">
        <v>640000</v>
      </c>
      <c r="E2475" s="1055"/>
      <c r="F2475" s="1055">
        <v>600000</v>
      </c>
      <c r="G2475" s="155"/>
      <c r="H2475" s="155"/>
      <c r="I2475" s="93" t="str">
        <f t="shared" si="77"/>
        <v/>
      </c>
      <c r="Q2475" s="93" t="str">
        <f t="shared" si="78"/>
        <v>610490</v>
      </c>
    </row>
    <row r="2476" spans="1:17" ht="12.75" customHeight="1">
      <c r="A2476" s="57">
        <v>610500</v>
      </c>
      <c r="B2476" s="452" t="s">
        <v>8350</v>
      </c>
      <c r="C2476" s="57">
        <v>61050</v>
      </c>
      <c r="D2476" s="1055">
        <v>640000</v>
      </c>
      <c r="E2476" s="1055"/>
      <c r="F2476" s="1055">
        <v>600000</v>
      </c>
      <c r="G2476" s="155"/>
      <c r="H2476" s="155"/>
      <c r="I2476" s="93" t="str">
        <f t="shared" si="77"/>
        <v/>
      </c>
      <c r="Q2476" s="93" t="str">
        <f t="shared" si="78"/>
        <v>610500</v>
      </c>
    </row>
    <row r="2477" spans="1:17" ht="12.75" customHeight="1">
      <c r="A2477" s="57">
        <v>610510</v>
      </c>
      <c r="B2477" s="1186" t="s">
        <v>9542</v>
      </c>
      <c r="C2477" s="57">
        <v>61051</v>
      </c>
      <c r="D2477" s="1185">
        <v>640000</v>
      </c>
      <c r="E2477" s="1185"/>
      <c r="F2477" s="1185">
        <v>600000</v>
      </c>
      <c r="G2477" s="1181"/>
      <c r="H2477" s="1181"/>
      <c r="I2477" s="1182" t="str">
        <f t="shared" si="77"/>
        <v/>
      </c>
      <c r="J2477" s="1183"/>
      <c r="Q2477" s="93" t="str">
        <f t="shared" si="78"/>
        <v>610510</v>
      </c>
    </row>
    <row r="2478" spans="1:17" ht="12.75" customHeight="1">
      <c r="A2478" s="1256">
        <v>610520</v>
      </c>
      <c r="B2478" s="1247" t="s">
        <v>9607</v>
      </c>
      <c r="C2478" s="1256">
        <v>61052</v>
      </c>
      <c r="D2478" s="1253">
        <v>640000</v>
      </c>
      <c r="E2478" s="1253"/>
      <c r="F2478" s="1253">
        <v>600000</v>
      </c>
      <c r="G2478" s="1181"/>
      <c r="H2478" s="1181"/>
      <c r="I2478" s="1182" t="str">
        <f t="shared" ref="I2478:I2543" si="79">LEFT(H2478,3)</f>
        <v/>
      </c>
      <c r="J2478" s="1183"/>
      <c r="Q2478" s="93" t="str">
        <f t="shared" si="78"/>
        <v>610520</v>
      </c>
    </row>
    <row r="2479" spans="1:17" ht="12.75" customHeight="1">
      <c r="A2479" s="105">
        <v>610530</v>
      </c>
      <c r="B2479" s="1303" t="s">
        <v>9730</v>
      </c>
      <c r="C2479" s="57">
        <v>61053</v>
      </c>
      <c r="D2479" s="1301">
        <v>640000</v>
      </c>
      <c r="E2479" s="1301"/>
      <c r="F2479" s="1301">
        <v>600000</v>
      </c>
      <c r="G2479" s="1303"/>
      <c r="H2479" s="1303"/>
      <c r="I2479" s="1305" t="str">
        <f t="shared" si="79"/>
        <v/>
      </c>
      <c r="J2479" s="1306"/>
      <c r="Q2479" s="93" t="str">
        <f t="shared" si="78"/>
        <v>610530</v>
      </c>
    </row>
    <row r="2480" spans="1:17" ht="12.75" customHeight="1">
      <c r="A2480" s="57">
        <v>610540</v>
      </c>
      <c r="B2480" s="1402" t="s">
        <v>9814</v>
      </c>
      <c r="C2480" s="57">
        <v>61054</v>
      </c>
      <c r="D2480" s="1413">
        <v>640000</v>
      </c>
      <c r="E2480" s="1413"/>
      <c r="F2480" s="1413">
        <v>600000</v>
      </c>
      <c r="G2480" s="1303"/>
      <c r="H2480" s="1303"/>
      <c r="I2480" s="1305" t="str">
        <f t="shared" ref="I2480" si="80">LEFT(H2480,3)</f>
        <v/>
      </c>
      <c r="J2480" s="1306"/>
      <c r="Q2480" s="93" t="str">
        <f t="shared" si="78"/>
        <v>610540</v>
      </c>
    </row>
    <row r="2481" spans="1:17" ht="12.75" customHeight="1">
      <c r="A2481" s="105">
        <v>610550</v>
      </c>
      <c r="B2481" s="1402" t="s">
        <v>9867</v>
      </c>
      <c r="C2481" s="57">
        <v>61055</v>
      </c>
      <c r="D2481" s="1433">
        <v>640000</v>
      </c>
      <c r="E2481" s="1433"/>
      <c r="F2481" s="1433">
        <v>600000</v>
      </c>
      <c r="G2481" s="1303"/>
      <c r="H2481" s="1303"/>
      <c r="I2481" s="1305" t="str">
        <f t="shared" ref="I2481" si="81">LEFT(H2481,3)</f>
        <v/>
      </c>
      <c r="J2481" s="1399"/>
      <c r="Q2481" s="93" t="str">
        <f t="shared" si="78"/>
        <v>610550</v>
      </c>
    </row>
    <row r="2482" spans="1:17" ht="12.75" customHeight="1">
      <c r="A2482" s="57">
        <v>620010</v>
      </c>
      <c r="B2482" s="58" t="s">
        <v>701</v>
      </c>
      <c r="C2482" s="57">
        <v>62001</v>
      </c>
      <c r="D2482" s="57">
        <v>650000</v>
      </c>
      <c r="E2482" s="57"/>
      <c r="F2482" s="57">
        <v>600000</v>
      </c>
      <c r="G2482" s="58"/>
      <c r="H2482" s="38"/>
      <c r="I2482" s="93" t="str">
        <f t="shared" si="79"/>
        <v/>
      </c>
      <c r="Q2482" s="93" t="str">
        <f t="shared" si="78"/>
        <v>620010</v>
      </c>
    </row>
    <row r="2483" spans="1:17" ht="12.75" customHeight="1">
      <c r="A2483" s="57">
        <v>620030</v>
      </c>
      <c r="B2483" s="58" t="s">
        <v>1067</v>
      </c>
      <c r="C2483" s="57">
        <v>62003</v>
      </c>
      <c r="D2483" s="57">
        <v>640000</v>
      </c>
      <c r="E2483" s="57"/>
      <c r="F2483" s="57">
        <v>600000</v>
      </c>
      <c r="G2483" s="58"/>
      <c r="H2483" s="38"/>
      <c r="I2483" s="93" t="str">
        <f t="shared" si="79"/>
        <v/>
      </c>
      <c r="Q2483" s="93" t="str">
        <f t="shared" si="78"/>
        <v>620030</v>
      </c>
    </row>
    <row r="2484" spans="1:17" ht="12.75" customHeight="1">
      <c r="A2484" s="57">
        <v>620040</v>
      </c>
      <c r="B2484" s="58" t="s">
        <v>1068</v>
      </c>
      <c r="C2484" s="57">
        <v>62004</v>
      </c>
      <c r="D2484" s="57">
        <v>640000</v>
      </c>
      <c r="E2484" s="57"/>
      <c r="F2484" s="57">
        <v>600000</v>
      </c>
      <c r="G2484" s="58"/>
      <c r="H2484" s="38"/>
      <c r="I2484" s="93" t="str">
        <f t="shared" si="79"/>
        <v/>
      </c>
      <c r="Q2484" s="93" t="str">
        <f t="shared" si="78"/>
        <v>620040</v>
      </c>
    </row>
    <row r="2485" spans="1:17" ht="12.75" customHeight="1">
      <c r="A2485" s="57">
        <v>620050</v>
      </c>
      <c r="B2485" s="58" t="s">
        <v>1069</v>
      </c>
      <c r="C2485" s="57">
        <v>62005</v>
      </c>
      <c r="D2485" s="57">
        <v>640000</v>
      </c>
      <c r="E2485" s="57"/>
      <c r="F2485" s="57">
        <v>600000</v>
      </c>
      <c r="G2485" s="58"/>
      <c r="H2485" s="38" t="s">
        <v>6931</v>
      </c>
      <c r="I2485" s="93" t="str">
        <f t="shared" si="79"/>
        <v>End</v>
      </c>
      <c r="Q2485" s="93" t="str">
        <f t="shared" si="78"/>
        <v>620050</v>
      </c>
    </row>
    <row r="2486" spans="1:17" ht="12.75" customHeight="1">
      <c r="A2486" s="57">
        <v>620060</v>
      </c>
      <c r="B2486" s="58" t="s">
        <v>1070</v>
      </c>
      <c r="C2486" s="57">
        <v>62006</v>
      </c>
      <c r="D2486" s="57">
        <v>640000</v>
      </c>
      <c r="E2486" s="57"/>
      <c r="F2486" s="57">
        <v>600000</v>
      </c>
      <c r="G2486" s="58"/>
      <c r="H2486" s="38" t="s">
        <v>6931</v>
      </c>
      <c r="I2486" s="93" t="str">
        <f t="shared" si="79"/>
        <v>End</v>
      </c>
      <c r="Q2486" s="93" t="str">
        <f t="shared" si="78"/>
        <v>620060</v>
      </c>
    </row>
    <row r="2487" spans="1:17" ht="12.75" customHeight="1">
      <c r="A2487" s="57">
        <v>620080</v>
      </c>
      <c r="B2487" s="58" t="s">
        <v>504</v>
      </c>
      <c r="C2487" s="57">
        <v>62008</v>
      </c>
      <c r="D2487" s="57">
        <v>650000</v>
      </c>
      <c r="E2487" s="57"/>
      <c r="F2487" s="57">
        <v>600000</v>
      </c>
      <c r="G2487" s="58"/>
      <c r="H2487" s="38" t="s">
        <v>6933</v>
      </c>
      <c r="I2487" s="93" t="str">
        <f t="shared" si="79"/>
        <v>End</v>
      </c>
      <c r="Q2487" s="93" t="str">
        <f t="shared" si="78"/>
        <v>620080</v>
      </c>
    </row>
    <row r="2488" spans="1:17" ht="12.75" customHeight="1">
      <c r="A2488" s="57">
        <v>620120</v>
      </c>
      <c r="B2488" s="58" t="s">
        <v>2423</v>
      </c>
      <c r="C2488" s="57">
        <v>62012</v>
      </c>
      <c r="D2488" s="1055">
        <v>650000</v>
      </c>
      <c r="E2488" s="1055"/>
      <c r="F2488" s="1055">
        <v>600000</v>
      </c>
      <c r="G2488" s="38"/>
      <c r="H2488" s="368" t="s">
        <v>5880</v>
      </c>
      <c r="I2488" s="93" t="str">
        <f t="shared" si="79"/>
        <v>End</v>
      </c>
      <c r="Q2488" s="93" t="str">
        <f t="shared" si="78"/>
        <v>620120</v>
      </c>
    </row>
    <row r="2489" spans="1:17" ht="12.75" customHeight="1">
      <c r="A2489" s="57">
        <v>620190</v>
      </c>
      <c r="B2489" s="58" t="s">
        <v>6785</v>
      </c>
      <c r="C2489" s="57">
        <v>62019</v>
      </c>
      <c r="D2489" s="1055">
        <v>650000</v>
      </c>
      <c r="E2489" s="1055"/>
      <c r="F2489" s="1055">
        <v>600000</v>
      </c>
      <c r="G2489" s="38"/>
      <c r="H2489" s="368"/>
      <c r="I2489" s="93" t="str">
        <f t="shared" si="79"/>
        <v/>
      </c>
      <c r="Q2489" s="93" t="str">
        <f t="shared" si="78"/>
        <v>620190</v>
      </c>
    </row>
    <row r="2490" spans="1:17" ht="12.75" customHeight="1">
      <c r="A2490" s="57">
        <v>620200</v>
      </c>
      <c r="B2490" s="111" t="s">
        <v>6651</v>
      </c>
      <c r="C2490" s="57">
        <v>62020</v>
      </c>
      <c r="D2490" s="410">
        <v>650000</v>
      </c>
      <c r="E2490" s="410"/>
      <c r="F2490" s="410">
        <v>600000</v>
      </c>
      <c r="G2490" s="38"/>
      <c r="H2490" s="368"/>
      <c r="I2490" s="93" t="str">
        <f t="shared" si="79"/>
        <v/>
      </c>
      <c r="Q2490" s="93" t="str">
        <f t="shared" si="78"/>
        <v>620200</v>
      </c>
    </row>
    <row r="2491" spans="1:17" ht="12.75" customHeight="1">
      <c r="A2491" s="57">
        <v>630130</v>
      </c>
      <c r="B2491" s="58" t="s">
        <v>5112</v>
      </c>
      <c r="C2491" s="57">
        <v>63013</v>
      </c>
      <c r="D2491" s="1055">
        <v>650100</v>
      </c>
      <c r="E2491" s="464"/>
      <c r="F2491" s="464">
        <v>550000</v>
      </c>
      <c r="G2491" s="38"/>
      <c r="H2491" s="38" t="s">
        <v>6933</v>
      </c>
      <c r="I2491" s="93" t="str">
        <f t="shared" si="79"/>
        <v>End</v>
      </c>
      <c r="K2491" s="103"/>
      <c r="Q2491" s="93" t="str">
        <f t="shared" si="78"/>
        <v>630130</v>
      </c>
    </row>
    <row r="2492" spans="1:17" ht="12.75" customHeight="1">
      <c r="A2492" s="57">
        <v>630170</v>
      </c>
      <c r="B2492" s="58" t="s">
        <v>1076</v>
      </c>
      <c r="C2492" s="57">
        <v>63017</v>
      </c>
      <c r="D2492" s="57">
        <v>650100</v>
      </c>
      <c r="E2492" s="57"/>
      <c r="F2492" s="57">
        <v>550000</v>
      </c>
      <c r="G2492" s="58"/>
      <c r="H2492" s="38" t="s">
        <v>6933</v>
      </c>
      <c r="I2492" s="93" t="str">
        <f t="shared" si="79"/>
        <v>End</v>
      </c>
      <c r="K2492" s="103"/>
      <c r="Q2492" s="93" t="str">
        <f t="shared" si="78"/>
        <v>630170</v>
      </c>
    </row>
    <row r="2493" spans="1:17" ht="12.75" customHeight="1">
      <c r="A2493" s="57">
        <v>630180</v>
      </c>
      <c r="B2493" s="58" t="s">
        <v>1077</v>
      </c>
      <c r="C2493" s="57">
        <v>63018</v>
      </c>
      <c r="D2493" s="57">
        <v>650100</v>
      </c>
      <c r="E2493" s="57"/>
      <c r="F2493" s="57">
        <v>550000</v>
      </c>
      <c r="G2493" s="58"/>
      <c r="H2493" s="38" t="s">
        <v>6933</v>
      </c>
      <c r="I2493" s="93" t="str">
        <f t="shared" si="79"/>
        <v>End</v>
      </c>
      <c r="K2493" s="103"/>
      <c r="Q2493" s="93" t="str">
        <f t="shared" si="78"/>
        <v>630180</v>
      </c>
    </row>
    <row r="2494" spans="1:17" ht="12.75" customHeight="1">
      <c r="A2494" s="57">
        <v>630190</v>
      </c>
      <c r="B2494" s="58" t="s">
        <v>3818</v>
      </c>
      <c r="C2494" s="57">
        <v>63019</v>
      </c>
      <c r="D2494" s="57">
        <v>650100</v>
      </c>
      <c r="E2494" s="57"/>
      <c r="F2494" s="57">
        <v>550000</v>
      </c>
      <c r="G2494" s="58"/>
      <c r="H2494" s="38" t="s">
        <v>5140</v>
      </c>
      <c r="I2494" s="93" t="str">
        <f t="shared" si="79"/>
        <v>End</v>
      </c>
      <c r="Q2494" s="93" t="str">
        <f t="shared" si="78"/>
        <v>630190</v>
      </c>
    </row>
    <row r="2495" spans="1:17" ht="12.75" customHeight="1">
      <c r="A2495" s="57">
        <v>630230</v>
      </c>
      <c r="B2495" s="58" t="s">
        <v>5111</v>
      </c>
      <c r="C2495" s="57">
        <v>63023</v>
      </c>
      <c r="D2495" s="57">
        <v>650100</v>
      </c>
      <c r="E2495" s="57"/>
      <c r="F2495" s="57">
        <v>550000</v>
      </c>
      <c r="G2495" s="58"/>
      <c r="H2495" s="38" t="s">
        <v>6933</v>
      </c>
      <c r="I2495" s="93" t="str">
        <f t="shared" si="79"/>
        <v>End</v>
      </c>
      <c r="Q2495" s="93" t="str">
        <f t="shared" si="78"/>
        <v>630230</v>
      </c>
    </row>
    <row r="2496" spans="1:17" ht="12.75" customHeight="1">
      <c r="A2496" s="57">
        <v>630270</v>
      </c>
      <c r="B2496" s="58" t="s">
        <v>1079</v>
      </c>
      <c r="C2496" s="57">
        <v>63027</v>
      </c>
      <c r="D2496" s="57">
        <v>650100</v>
      </c>
      <c r="E2496" s="57"/>
      <c r="F2496" s="57">
        <v>550000</v>
      </c>
      <c r="G2496" s="58"/>
      <c r="H2496" s="38" t="s">
        <v>6933</v>
      </c>
      <c r="I2496" s="93" t="str">
        <f t="shared" si="79"/>
        <v>End</v>
      </c>
      <c r="Q2496" s="93" t="str">
        <f t="shared" si="78"/>
        <v>630270</v>
      </c>
    </row>
    <row r="2497" spans="1:16382" ht="12.75" customHeight="1">
      <c r="A2497" s="57">
        <v>630280</v>
      </c>
      <c r="B2497" s="58" t="s">
        <v>1080</v>
      </c>
      <c r="C2497" s="57">
        <v>63028</v>
      </c>
      <c r="D2497" s="57">
        <v>650100</v>
      </c>
      <c r="E2497" s="57"/>
      <c r="F2497" s="57">
        <v>550000</v>
      </c>
      <c r="G2497" s="58"/>
      <c r="H2497" s="38" t="s">
        <v>6933</v>
      </c>
      <c r="I2497" s="93" t="str">
        <f t="shared" si="79"/>
        <v>End</v>
      </c>
      <c r="Q2497" s="93" t="str">
        <f t="shared" si="78"/>
        <v>630280</v>
      </c>
    </row>
    <row r="2498" spans="1:16382" ht="12.75" customHeight="1">
      <c r="A2498" s="57">
        <v>630290</v>
      </c>
      <c r="B2498" s="58" t="s">
        <v>3819</v>
      </c>
      <c r="C2498" s="57">
        <v>63029</v>
      </c>
      <c r="D2498" s="57">
        <v>650100</v>
      </c>
      <c r="E2498" s="57"/>
      <c r="F2498" s="57">
        <v>550000</v>
      </c>
      <c r="G2498" s="58"/>
      <c r="H2498" s="38" t="s">
        <v>5140</v>
      </c>
      <c r="I2498" s="93" t="str">
        <f t="shared" si="79"/>
        <v>End</v>
      </c>
      <c r="Q2498" s="93" t="str">
        <f t="shared" si="78"/>
        <v>630290</v>
      </c>
    </row>
    <row r="2499" spans="1:16382" ht="12.75" customHeight="1">
      <c r="A2499" s="57">
        <v>630330</v>
      </c>
      <c r="B2499" s="58" t="s">
        <v>5110</v>
      </c>
      <c r="C2499" s="57">
        <v>63033</v>
      </c>
      <c r="D2499" s="57">
        <v>650100</v>
      </c>
      <c r="E2499" s="57"/>
      <c r="F2499" s="57">
        <v>550000</v>
      </c>
      <c r="G2499" s="58"/>
      <c r="H2499" s="38" t="s">
        <v>6933</v>
      </c>
      <c r="I2499" s="93" t="str">
        <f t="shared" si="79"/>
        <v>End</v>
      </c>
      <c r="Q2499" s="93" t="str">
        <f t="shared" si="78"/>
        <v>630330</v>
      </c>
    </row>
    <row r="2500" spans="1:16382" ht="12.75" customHeight="1">
      <c r="A2500" s="57">
        <v>630370</v>
      </c>
      <c r="B2500" s="58" t="s">
        <v>1082</v>
      </c>
      <c r="C2500" s="57">
        <v>63037</v>
      </c>
      <c r="D2500" s="57">
        <v>650100</v>
      </c>
      <c r="E2500" s="57"/>
      <c r="F2500" s="57">
        <v>550000</v>
      </c>
      <c r="G2500" s="58"/>
      <c r="H2500" s="38" t="s">
        <v>6933</v>
      </c>
      <c r="I2500" s="93" t="str">
        <f t="shared" si="79"/>
        <v>End</v>
      </c>
      <c r="Q2500" s="93" t="str">
        <f t="shared" si="78"/>
        <v>630370</v>
      </c>
    </row>
    <row r="2501" spans="1:16382" ht="12.75" customHeight="1">
      <c r="A2501" s="57">
        <v>630380</v>
      </c>
      <c r="B2501" s="58" t="s">
        <v>1083</v>
      </c>
      <c r="C2501" s="57">
        <v>63038</v>
      </c>
      <c r="D2501" s="57">
        <v>650100</v>
      </c>
      <c r="E2501" s="57"/>
      <c r="F2501" s="57">
        <v>550000</v>
      </c>
      <c r="G2501" s="58"/>
      <c r="H2501" s="38" t="s">
        <v>6933</v>
      </c>
      <c r="I2501" s="93" t="str">
        <f t="shared" si="79"/>
        <v>End</v>
      </c>
      <c r="Q2501" s="93" t="str">
        <f t="shared" si="78"/>
        <v>630380</v>
      </c>
    </row>
    <row r="2502" spans="1:16382" ht="12.75" customHeight="1">
      <c r="A2502" s="57">
        <v>630390</v>
      </c>
      <c r="B2502" s="58" t="s">
        <v>5109</v>
      </c>
      <c r="C2502" s="57">
        <v>63039</v>
      </c>
      <c r="D2502" s="57">
        <v>650100</v>
      </c>
      <c r="E2502" s="57"/>
      <c r="F2502" s="57">
        <v>550000</v>
      </c>
      <c r="G2502" s="58"/>
      <c r="H2502" s="38" t="s">
        <v>5140</v>
      </c>
      <c r="I2502" s="93" t="str">
        <f t="shared" si="79"/>
        <v>End</v>
      </c>
      <c r="Q2502" s="93" t="str">
        <f t="shared" si="78"/>
        <v>630390</v>
      </c>
    </row>
    <row r="2503" spans="1:16382" ht="12.75" customHeight="1">
      <c r="A2503" s="57">
        <v>630400</v>
      </c>
      <c r="B2503" s="58" t="s">
        <v>1084</v>
      </c>
      <c r="C2503" s="57">
        <v>63040</v>
      </c>
      <c r="D2503" s="57">
        <v>650200</v>
      </c>
      <c r="E2503" s="57"/>
      <c r="F2503" s="57">
        <v>550000</v>
      </c>
      <c r="G2503" s="58"/>
      <c r="H2503" s="38" t="s">
        <v>6950</v>
      </c>
      <c r="I2503" s="93" t="str">
        <f t="shared" si="79"/>
        <v>End</v>
      </c>
      <c r="Q2503" s="93" t="str">
        <f t="shared" si="78"/>
        <v>630400</v>
      </c>
    </row>
    <row r="2504" spans="1:16382" ht="12.75" customHeight="1">
      <c r="A2504" s="57">
        <v>630500</v>
      </c>
      <c r="B2504" s="58" t="s">
        <v>3817</v>
      </c>
      <c r="C2504" s="57">
        <v>63050</v>
      </c>
      <c r="D2504" s="57">
        <v>650100</v>
      </c>
      <c r="E2504" s="57"/>
      <c r="F2504" s="57">
        <v>550000</v>
      </c>
      <c r="G2504" s="58"/>
      <c r="H2504" s="38" t="s">
        <v>6933</v>
      </c>
      <c r="I2504" s="93" t="str">
        <f t="shared" si="79"/>
        <v>End</v>
      </c>
      <c r="N2504" s="109"/>
      <c r="O2504" s="109"/>
      <c r="Q2504" s="93" t="str">
        <f t="shared" si="78"/>
        <v>630500</v>
      </c>
    </row>
    <row r="2505" spans="1:16382" ht="12.75" customHeight="1">
      <c r="A2505" s="57">
        <v>630600</v>
      </c>
      <c r="B2505" s="58" t="s">
        <v>3816</v>
      </c>
      <c r="C2505" s="57">
        <v>63060</v>
      </c>
      <c r="D2505" s="57">
        <v>650100</v>
      </c>
      <c r="E2505" s="57"/>
      <c r="F2505" s="57">
        <v>550000</v>
      </c>
      <c r="G2505" s="58"/>
      <c r="H2505" s="38" t="s">
        <v>6933</v>
      </c>
      <c r="I2505" s="93" t="str">
        <f t="shared" si="79"/>
        <v>End</v>
      </c>
      <c r="Q2505" s="93" t="str">
        <f t="shared" si="78"/>
        <v>630600</v>
      </c>
    </row>
    <row r="2506" spans="1:16382" ht="12.75" customHeight="1">
      <c r="A2506" s="57">
        <v>630700</v>
      </c>
      <c r="B2506" s="58" t="s">
        <v>3815</v>
      </c>
      <c r="C2506" s="57">
        <v>63070</v>
      </c>
      <c r="D2506" s="57">
        <v>650100</v>
      </c>
      <c r="E2506" s="57"/>
      <c r="F2506" s="57">
        <v>550000</v>
      </c>
      <c r="G2506" s="58"/>
      <c r="H2506" s="38" t="s">
        <v>6933</v>
      </c>
      <c r="I2506" s="93" t="str">
        <f t="shared" si="79"/>
        <v>End</v>
      </c>
      <c r="K2506" s="103"/>
      <c r="L2506" s="103"/>
      <c r="M2506" s="109"/>
      <c r="Q2506" s="93" t="str">
        <f t="shared" si="78"/>
        <v>630700</v>
      </c>
    </row>
    <row r="2507" spans="1:16382" ht="12.75" customHeight="1">
      <c r="A2507" s="57">
        <v>640010</v>
      </c>
      <c r="B2507" s="58" t="s">
        <v>3608</v>
      </c>
      <c r="C2507" s="57">
        <v>64001</v>
      </c>
      <c r="D2507" s="57">
        <v>610000</v>
      </c>
      <c r="E2507" s="57"/>
      <c r="F2507" s="57">
        <v>600000</v>
      </c>
      <c r="G2507" s="58"/>
      <c r="H2507" s="38"/>
      <c r="I2507" s="93" t="str">
        <f t="shared" si="79"/>
        <v/>
      </c>
      <c r="P2507" s="109"/>
      <c r="Q2507" s="93" t="str">
        <f t="shared" si="78"/>
        <v>640010</v>
      </c>
    </row>
    <row r="2508" spans="1:16382" ht="12.75" customHeight="1">
      <c r="A2508" s="57">
        <v>640020</v>
      </c>
      <c r="B2508" s="58" t="s">
        <v>1088</v>
      </c>
      <c r="C2508" s="57">
        <v>64002</v>
      </c>
      <c r="D2508" s="57">
        <v>610000</v>
      </c>
      <c r="E2508" s="57"/>
      <c r="F2508" s="57">
        <v>600000</v>
      </c>
      <c r="G2508" s="58"/>
      <c r="H2508" s="38" t="s">
        <v>6933</v>
      </c>
      <c r="I2508" s="93" t="str">
        <f t="shared" si="79"/>
        <v>End</v>
      </c>
      <c r="Q2508" s="93" t="str">
        <f t="shared" si="78"/>
        <v>640020</v>
      </c>
    </row>
    <row r="2509" spans="1:16382" ht="12.75" customHeight="1">
      <c r="A2509" s="57">
        <v>640030</v>
      </c>
      <c r="B2509" s="58" t="s">
        <v>2492</v>
      </c>
      <c r="C2509" s="57">
        <v>64003</v>
      </c>
      <c r="D2509" s="57">
        <v>610000</v>
      </c>
      <c r="E2509" s="57"/>
      <c r="F2509" s="57">
        <v>600000</v>
      </c>
      <c r="G2509" s="58"/>
      <c r="H2509" s="38" t="s">
        <v>7665</v>
      </c>
      <c r="I2509" s="93" t="str">
        <f t="shared" si="79"/>
        <v>End</v>
      </c>
      <c r="Q2509" s="93" t="str">
        <f t="shared" si="78"/>
        <v>640030</v>
      </c>
      <c r="R2509" s="109"/>
      <c r="S2509" s="109"/>
      <c r="T2509" s="109"/>
      <c r="U2509" s="109"/>
      <c r="V2509" s="109"/>
      <c r="W2509" s="109"/>
      <c r="X2509" s="109"/>
      <c r="Y2509" s="109"/>
      <c r="Z2509" s="109"/>
      <c r="AA2509" s="109"/>
      <c r="AB2509" s="109"/>
      <c r="AC2509" s="109"/>
      <c r="AD2509" s="109"/>
      <c r="AE2509" s="109"/>
      <c r="AF2509" s="109"/>
      <c r="AG2509" s="109"/>
      <c r="AH2509" s="109"/>
      <c r="AI2509" s="109"/>
      <c r="AJ2509" s="109"/>
      <c r="AK2509" s="109"/>
      <c r="AL2509" s="109"/>
      <c r="AM2509" s="109"/>
      <c r="AN2509" s="109"/>
      <c r="AO2509" s="109"/>
      <c r="AP2509" s="109"/>
      <c r="AQ2509" s="109"/>
      <c r="AR2509" s="109"/>
      <c r="AS2509" s="109"/>
      <c r="AT2509" s="109"/>
      <c r="AU2509" s="109"/>
      <c r="AV2509" s="109"/>
      <c r="AW2509" s="109"/>
      <c r="AX2509" s="109"/>
      <c r="AY2509" s="109"/>
      <c r="AZ2509" s="109"/>
      <c r="BA2509" s="109"/>
      <c r="BB2509" s="109"/>
      <c r="BC2509" s="109"/>
      <c r="BD2509" s="109"/>
      <c r="BE2509" s="109"/>
      <c r="BF2509" s="109"/>
      <c r="BG2509" s="109"/>
      <c r="BH2509" s="109"/>
      <c r="BI2509" s="109"/>
      <c r="BJ2509" s="109"/>
      <c r="BK2509" s="109"/>
      <c r="BL2509" s="109"/>
      <c r="BM2509" s="109"/>
      <c r="BN2509" s="109"/>
      <c r="BO2509" s="109"/>
      <c r="BP2509" s="109"/>
      <c r="BQ2509" s="109"/>
      <c r="BR2509" s="109"/>
      <c r="BS2509" s="109"/>
      <c r="BT2509" s="109"/>
      <c r="BU2509" s="109"/>
      <c r="BV2509" s="109"/>
      <c r="BW2509" s="109"/>
      <c r="BX2509" s="109"/>
      <c r="BY2509" s="109"/>
      <c r="BZ2509" s="109"/>
      <c r="CA2509" s="109"/>
      <c r="CB2509" s="109"/>
      <c r="CC2509" s="109"/>
      <c r="CD2509" s="109"/>
      <c r="CE2509" s="109"/>
      <c r="CF2509" s="109"/>
      <c r="CG2509" s="109"/>
      <c r="CH2509" s="109"/>
      <c r="CI2509" s="109"/>
      <c r="CJ2509" s="109"/>
      <c r="CK2509" s="109"/>
      <c r="CL2509" s="109"/>
      <c r="CM2509" s="109"/>
      <c r="CN2509" s="109"/>
      <c r="CO2509" s="109"/>
      <c r="CP2509" s="109"/>
      <c r="CQ2509" s="109"/>
      <c r="CR2509" s="109"/>
      <c r="CS2509" s="109"/>
      <c r="CT2509" s="109"/>
      <c r="CU2509" s="109"/>
      <c r="CV2509" s="109"/>
      <c r="CW2509" s="109"/>
      <c r="CX2509" s="109"/>
      <c r="CY2509" s="109"/>
      <c r="CZ2509" s="109"/>
      <c r="DA2509" s="109"/>
      <c r="DB2509" s="109"/>
      <c r="DC2509" s="109"/>
      <c r="DD2509" s="109"/>
      <c r="DE2509" s="109"/>
      <c r="DF2509" s="109"/>
      <c r="DG2509" s="109"/>
      <c r="DH2509" s="109"/>
      <c r="DI2509" s="109"/>
      <c r="DJ2509" s="109"/>
      <c r="DK2509" s="109"/>
      <c r="DL2509" s="109"/>
      <c r="DM2509" s="109"/>
      <c r="DN2509" s="109"/>
      <c r="DO2509" s="109"/>
      <c r="DP2509" s="109"/>
      <c r="DQ2509" s="109"/>
      <c r="DR2509" s="109"/>
      <c r="DS2509" s="109"/>
      <c r="DT2509" s="109"/>
      <c r="DU2509" s="109"/>
      <c r="DV2509" s="109"/>
      <c r="DW2509" s="109"/>
      <c r="DX2509" s="109"/>
      <c r="DY2509" s="109"/>
      <c r="DZ2509" s="109"/>
      <c r="EA2509" s="109"/>
      <c r="EB2509" s="109"/>
      <c r="EC2509" s="109"/>
      <c r="ED2509" s="109"/>
      <c r="EE2509" s="109"/>
      <c r="EF2509" s="109"/>
      <c r="EG2509" s="109"/>
      <c r="EH2509" s="109"/>
      <c r="EI2509" s="109"/>
      <c r="EJ2509" s="109"/>
      <c r="EK2509" s="109"/>
      <c r="EL2509" s="109"/>
      <c r="EM2509" s="109"/>
      <c r="EN2509" s="109"/>
      <c r="EO2509" s="109"/>
      <c r="EP2509" s="109"/>
      <c r="EQ2509" s="109"/>
      <c r="ER2509" s="109"/>
      <c r="ES2509" s="109"/>
      <c r="ET2509" s="109"/>
      <c r="EU2509" s="109"/>
      <c r="EV2509" s="109"/>
      <c r="EW2509" s="109"/>
      <c r="EX2509" s="109"/>
      <c r="EY2509" s="109"/>
      <c r="EZ2509" s="109"/>
      <c r="FA2509" s="109"/>
      <c r="FB2509" s="109"/>
      <c r="FC2509" s="109"/>
      <c r="FD2509" s="109"/>
      <c r="FE2509" s="109"/>
      <c r="FF2509" s="109"/>
      <c r="FG2509" s="109"/>
      <c r="FH2509" s="109"/>
      <c r="FI2509" s="109"/>
      <c r="FJ2509" s="109"/>
      <c r="FK2509" s="109"/>
      <c r="FL2509" s="109"/>
      <c r="FM2509" s="109"/>
      <c r="FN2509" s="109"/>
      <c r="FO2509" s="109"/>
      <c r="FP2509" s="109"/>
      <c r="FQ2509" s="109"/>
      <c r="FR2509" s="109"/>
      <c r="FS2509" s="109"/>
      <c r="FT2509" s="109"/>
      <c r="FU2509" s="109"/>
      <c r="FV2509" s="109"/>
      <c r="FW2509" s="109"/>
      <c r="FX2509" s="109"/>
      <c r="FY2509" s="109"/>
      <c r="FZ2509" s="109"/>
      <c r="GA2509" s="109"/>
      <c r="GB2509" s="109"/>
      <c r="GC2509" s="109"/>
      <c r="GD2509" s="109"/>
      <c r="GE2509" s="109"/>
      <c r="GF2509" s="109"/>
      <c r="GG2509" s="109"/>
      <c r="GH2509" s="109"/>
      <c r="GI2509" s="109"/>
      <c r="GJ2509" s="109"/>
      <c r="GK2509" s="109"/>
      <c r="GL2509" s="109"/>
      <c r="GM2509" s="109"/>
      <c r="GN2509" s="109"/>
      <c r="GO2509" s="109"/>
      <c r="GP2509" s="109"/>
      <c r="GQ2509" s="109"/>
      <c r="GR2509" s="109"/>
      <c r="GS2509" s="109"/>
      <c r="GT2509" s="109"/>
      <c r="GU2509" s="109"/>
      <c r="GV2509" s="109"/>
      <c r="GW2509" s="109"/>
      <c r="GX2509" s="109"/>
      <c r="GY2509" s="109"/>
      <c r="GZ2509" s="109"/>
      <c r="HA2509" s="109"/>
      <c r="HB2509" s="109"/>
      <c r="HC2509" s="109"/>
      <c r="HD2509" s="109"/>
      <c r="HE2509" s="109"/>
      <c r="HF2509" s="109"/>
      <c r="HG2509" s="109"/>
      <c r="HH2509" s="109"/>
      <c r="HI2509" s="109"/>
      <c r="HJ2509" s="109"/>
      <c r="HK2509" s="109"/>
      <c r="HL2509" s="109"/>
      <c r="HM2509" s="109"/>
      <c r="HN2509" s="109"/>
      <c r="HO2509" s="109"/>
      <c r="HP2509" s="109"/>
      <c r="HQ2509" s="109"/>
      <c r="HR2509" s="109"/>
      <c r="HS2509" s="109"/>
      <c r="HT2509" s="109"/>
      <c r="HU2509" s="109"/>
      <c r="HV2509" s="109"/>
      <c r="HW2509" s="109"/>
      <c r="HX2509" s="109"/>
      <c r="HY2509" s="109"/>
      <c r="HZ2509" s="109"/>
      <c r="IA2509" s="109"/>
      <c r="IB2509" s="109"/>
      <c r="IC2509" s="109"/>
      <c r="ID2509" s="109"/>
      <c r="IE2509" s="109"/>
      <c r="IF2509" s="109"/>
      <c r="IG2509" s="109"/>
      <c r="IH2509" s="109"/>
      <c r="II2509" s="109"/>
      <c r="IJ2509" s="109"/>
      <c r="IK2509" s="109"/>
      <c r="IL2509" s="109"/>
      <c r="IM2509" s="109"/>
      <c r="IN2509" s="109"/>
      <c r="IO2509" s="109"/>
      <c r="IP2509" s="109"/>
      <c r="IQ2509" s="109"/>
      <c r="IR2509" s="109"/>
      <c r="IS2509" s="109"/>
      <c r="IT2509" s="109"/>
      <c r="IU2509" s="109"/>
      <c r="IV2509" s="109"/>
      <c r="IW2509" s="109"/>
      <c r="IX2509" s="109"/>
      <c r="IY2509" s="109"/>
      <c r="IZ2509" s="109"/>
      <c r="JA2509" s="109"/>
      <c r="JB2509" s="109"/>
      <c r="JC2509" s="109"/>
      <c r="JD2509" s="109"/>
      <c r="JE2509" s="109"/>
      <c r="JF2509" s="109"/>
      <c r="JG2509" s="109"/>
      <c r="JH2509" s="109"/>
      <c r="JI2509" s="109"/>
      <c r="JJ2509" s="109"/>
      <c r="JK2509" s="109"/>
      <c r="JL2509" s="109"/>
      <c r="JM2509" s="109"/>
      <c r="JN2509" s="109"/>
      <c r="JO2509" s="109"/>
      <c r="JP2509" s="109"/>
      <c r="JQ2509" s="109"/>
      <c r="JR2509" s="109"/>
      <c r="JS2509" s="109"/>
      <c r="JT2509" s="109"/>
      <c r="JU2509" s="109"/>
      <c r="JV2509" s="109"/>
      <c r="JW2509" s="109"/>
      <c r="JX2509" s="109"/>
      <c r="JY2509" s="109"/>
      <c r="JZ2509" s="109"/>
      <c r="KA2509" s="109"/>
      <c r="KB2509" s="109"/>
      <c r="KC2509" s="109"/>
      <c r="KD2509" s="109"/>
      <c r="KE2509" s="109"/>
      <c r="KF2509" s="109"/>
      <c r="KG2509" s="109"/>
      <c r="KH2509" s="109"/>
      <c r="KI2509" s="109"/>
      <c r="KJ2509" s="109"/>
      <c r="KK2509" s="109"/>
      <c r="KL2509" s="109"/>
      <c r="KM2509" s="109"/>
      <c r="KN2509" s="109"/>
      <c r="KO2509" s="109"/>
      <c r="KP2509" s="109"/>
      <c r="KQ2509" s="109"/>
      <c r="KR2509" s="109"/>
      <c r="KS2509" s="109"/>
      <c r="KT2509" s="109"/>
      <c r="KU2509" s="109"/>
      <c r="KV2509" s="109"/>
      <c r="KW2509" s="109"/>
      <c r="KX2509" s="109"/>
      <c r="KY2509" s="109"/>
      <c r="KZ2509" s="109"/>
      <c r="LA2509" s="109"/>
      <c r="LB2509" s="109"/>
      <c r="LC2509" s="109"/>
      <c r="LD2509" s="109"/>
      <c r="LE2509" s="109"/>
      <c r="LF2509" s="109"/>
      <c r="LG2509" s="109"/>
      <c r="LH2509" s="109"/>
      <c r="LI2509" s="109"/>
      <c r="LJ2509" s="109"/>
      <c r="LK2509" s="109"/>
      <c r="LL2509" s="109"/>
      <c r="LM2509" s="109"/>
      <c r="LN2509" s="109"/>
      <c r="LO2509" s="109"/>
      <c r="LP2509" s="109"/>
      <c r="LQ2509" s="109"/>
      <c r="LR2509" s="109"/>
      <c r="LS2509" s="109"/>
      <c r="LT2509" s="109"/>
      <c r="LU2509" s="109"/>
      <c r="LV2509" s="109"/>
      <c r="LW2509" s="109"/>
      <c r="LX2509" s="109"/>
      <c r="LY2509" s="109"/>
      <c r="LZ2509" s="109"/>
      <c r="MA2509" s="109"/>
      <c r="MB2509" s="109"/>
      <c r="MC2509" s="109"/>
      <c r="MD2509" s="109"/>
      <c r="ME2509" s="109"/>
      <c r="MF2509" s="109"/>
      <c r="MG2509" s="109"/>
      <c r="MH2509" s="109"/>
      <c r="MI2509" s="109"/>
      <c r="MJ2509" s="109"/>
      <c r="MK2509" s="109"/>
      <c r="ML2509" s="109"/>
      <c r="MM2509" s="109"/>
      <c r="MN2509" s="109"/>
      <c r="MO2509" s="109"/>
      <c r="MP2509" s="109"/>
      <c r="MQ2509" s="109"/>
      <c r="MR2509" s="109"/>
      <c r="MS2509" s="109"/>
      <c r="MT2509" s="109"/>
      <c r="MU2509" s="109"/>
      <c r="MV2509" s="109"/>
      <c r="MW2509" s="109"/>
      <c r="MX2509" s="109"/>
      <c r="MY2509" s="109"/>
      <c r="MZ2509" s="109"/>
      <c r="NA2509" s="109"/>
      <c r="NB2509" s="109"/>
      <c r="NC2509" s="109"/>
      <c r="ND2509" s="109"/>
      <c r="NE2509" s="109"/>
      <c r="NF2509" s="109"/>
      <c r="NG2509" s="109"/>
      <c r="NH2509" s="109"/>
      <c r="NI2509" s="109"/>
      <c r="NJ2509" s="109"/>
      <c r="NK2509" s="109"/>
      <c r="NL2509" s="109"/>
      <c r="NM2509" s="109"/>
      <c r="NN2509" s="109"/>
      <c r="NO2509" s="109"/>
      <c r="NP2509" s="109"/>
      <c r="NQ2509" s="109"/>
      <c r="NR2509" s="109"/>
      <c r="NS2509" s="109"/>
      <c r="NT2509" s="109"/>
      <c r="NU2509" s="109"/>
      <c r="NV2509" s="109"/>
      <c r="NW2509" s="109"/>
      <c r="NX2509" s="109"/>
      <c r="NY2509" s="109"/>
      <c r="NZ2509" s="109"/>
      <c r="OA2509" s="109"/>
      <c r="OB2509" s="109"/>
      <c r="OC2509" s="109"/>
      <c r="OD2509" s="109"/>
      <c r="OE2509" s="109"/>
      <c r="OF2509" s="109"/>
      <c r="OG2509" s="109"/>
      <c r="OH2509" s="109"/>
      <c r="OI2509" s="109"/>
      <c r="OJ2509" s="109"/>
      <c r="OK2509" s="109"/>
      <c r="OL2509" s="109"/>
      <c r="OM2509" s="109"/>
      <c r="ON2509" s="109"/>
      <c r="OO2509" s="109"/>
      <c r="OP2509" s="109"/>
      <c r="OQ2509" s="109"/>
      <c r="OR2509" s="109"/>
      <c r="OS2509" s="109"/>
      <c r="OT2509" s="109"/>
      <c r="OU2509" s="109"/>
      <c r="OV2509" s="109"/>
      <c r="OW2509" s="109"/>
      <c r="OX2509" s="109"/>
      <c r="OY2509" s="109"/>
      <c r="OZ2509" s="109"/>
      <c r="PA2509" s="109"/>
      <c r="PB2509" s="109"/>
      <c r="PC2509" s="109"/>
      <c r="PD2509" s="109"/>
      <c r="PE2509" s="109"/>
      <c r="PF2509" s="109"/>
      <c r="PG2509" s="109"/>
      <c r="PH2509" s="109"/>
      <c r="PI2509" s="109"/>
      <c r="PJ2509" s="109"/>
      <c r="PK2509" s="109"/>
      <c r="PL2509" s="109"/>
      <c r="PM2509" s="109"/>
      <c r="PN2509" s="109"/>
      <c r="PO2509" s="109"/>
      <c r="PP2509" s="109"/>
      <c r="PQ2509" s="109"/>
      <c r="PR2509" s="109"/>
      <c r="PS2509" s="109"/>
      <c r="PT2509" s="109"/>
      <c r="PU2509" s="109"/>
      <c r="PV2509" s="109"/>
      <c r="PW2509" s="109"/>
      <c r="PX2509" s="109"/>
      <c r="PY2509" s="109"/>
      <c r="PZ2509" s="109"/>
      <c r="QA2509" s="109"/>
      <c r="QB2509" s="109"/>
      <c r="QC2509" s="109"/>
      <c r="QD2509" s="109"/>
      <c r="QE2509" s="109"/>
      <c r="QF2509" s="109"/>
      <c r="QG2509" s="109"/>
      <c r="QH2509" s="109"/>
      <c r="QI2509" s="109"/>
      <c r="QJ2509" s="109"/>
      <c r="QK2509" s="109"/>
      <c r="QL2509" s="109"/>
      <c r="QM2509" s="109"/>
      <c r="QN2509" s="109"/>
      <c r="QO2509" s="109"/>
      <c r="QP2509" s="109"/>
      <c r="QQ2509" s="109"/>
      <c r="QR2509" s="109"/>
      <c r="QS2509" s="109"/>
      <c r="QT2509" s="109"/>
      <c r="QU2509" s="109"/>
      <c r="QV2509" s="109"/>
      <c r="QW2509" s="109"/>
      <c r="QX2509" s="109"/>
      <c r="QY2509" s="109"/>
      <c r="QZ2509" s="109"/>
      <c r="RA2509" s="109"/>
      <c r="RB2509" s="109"/>
      <c r="RC2509" s="109"/>
      <c r="RD2509" s="109"/>
      <c r="RE2509" s="109"/>
      <c r="RF2509" s="109"/>
      <c r="RG2509" s="109"/>
      <c r="RH2509" s="109"/>
      <c r="RI2509" s="109"/>
      <c r="RJ2509" s="109"/>
      <c r="RK2509" s="109"/>
      <c r="RL2509" s="109"/>
      <c r="RM2509" s="109"/>
      <c r="RN2509" s="109"/>
      <c r="RO2509" s="109"/>
      <c r="RP2509" s="109"/>
      <c r="RQ2509" s="109"/>
      <c r="RR2509" s="109"/>
      <c r="RS2509" s="109"/>
      <c r="RT2509" s="109"/>
      <c r="RU2509" s="109"/>
      <c r="RV2509" s="109"/>
      <c r="RW2509" s="109"/>
      <c r="RX2509" s="109"/>
      <c r="RY2509" s="109"/>
      <c r="RZ2509" s="109"/>
      <c r="SA2509" s="109"/>
      <c r="SB2509" s="109"/>
      <c r="SC2509" s="109"/>
      <c r="SD2509" s="109"/>
      <c r="SE2509" s="109"/>
      <c r="SF2509" s="109"/>
      <c r="SG2509" s="109"/>
      <c r="SH2509" s="109"/>
      <c r="SI2509" s="109"/>
      <c r="SJ2509" s="109"/>
      <c r="SK2509" s="109"/>
      <c r="SL2509" s="109"/>
      <c r="SM2509" s="109"/>
      <c r="SN2509" s="109"/>
      <c r="SO2509" s="109"/>
      <c r="SP2509" s="109"/>
      <c r="SQ2509" s="109"/>
      <c r="SR2509" s="109"/>
      <c r="SS2509" s="109"/>
      <c r="ST2509" s="109"/>
      <c r="SU2509" s="109"/>
      <c r="SV2509" s="109"/>
      <c r="SW2509" s="109"/>
      <c r="SX2509" s="109"/>
      <c r="SY2509" s="109"/>
      <c r="SZ2509" s="109"/>
      <c r="TA2509" s="109"/>
      <c r="TB2509" s="109"/>
      <c r="TC2509" s="109"/>
      <c r="TD2509" s="109"/>
      <c r="TE2509" s="109"/>
      <c r="TF2509" s="109"/>
      <c r="TG2509" s="109"/>
      <c r="TH2509" s="109"/>
      <c r="TI2509" s="109"/>
      <c r="TJ2509" s="109"/>
      <c r="TK2509" s="109"/>
      <c r="TL2509" s="109"/>
      <c r="TM2509" s="109"/>
      <c r="TN2509" s="109"/>
      <c r="TO2509" s="109"/>
      <c r="TP2509" s="109"/>
      <c r="TQ2509" s="109"/>
      <c r="TR2509" s="109"/>
      <c r="TS2509" s="109"/>
      <c r="TT2509" s="109"/>
      <c r="TU2509" s="109"/>
      <c r="TV2509" s="109"/>
      <c r="TW2509" s="109"/>
      <c r="TX2509" s="109"/>
      <c r="TY2509" s="109"/>
      <c r="TZ2509" s="109"/>
      <c r="UA2509" s="109"/>
      <c r="UB2509" s="109"/>
      <c r="UC2509" s="109"/>
      <c r="UD2509" s="109"/>
      <c r="UE2509" s="109"/>
      <c r="UF2509" s="109"/>
      <c r="UG2509" s="109"/>
      <c r="UH2509" s="109"/>
      <c r="UI2509" s="109"/>
      <c r="UJ2509" s="109"/>
      <c r="UK2509" s="109"/>
      <c r="UL2509" s="109"/>
      <c r="UM2509" s="109"/>
      <c r="UN2509" s="109"/>
      <c r="UO2509" s="109"/>
      <c r="UP2509" s="109"/>
      <c r="UQ2509" s="109"/>
      <c r="UR2509" s="109"/>
      <c r="US2509" s="109"/>
      <c r="UT2509" s="109"/>
      <c r="UU2509" s="109"/>
      <c r="UV2509" s="109"/>
      <c r="UW2509" s="109"/>
      <c r="UX2509" s="109"/>
      <c r="UY2509" s="109"/>
      <c r="UZ2509" s="109"/>
      <c r="VA2509" s="109"/>
      <c r="VB2509" s="109"/>
      <c r="VC2509" s="109"/>
      <c r="VD2509" s="109"/>
      <c r="VE2509" s="109"/>
      <c r="VF2509" s="109"/>
      <c r="VG2509" s="109"/>
      <c r="VH2509" s="109"/>
      <c r="VI2509" s="109"/>
      <c r="VJ2509" s="109"/>
      <c r="VK2509" s="109"/>
      <c r="VL2509" s="109"/>
      <c r="VM2509" s="109"/>
      <c r="VN2509" s="109"/>
      <c r="VO2509" s="109"/>
      <c r="VP2509" s="109"/>
      <c r="VQ2509" s="109"/>
      <c r="VR2509" s="109"/>
      <c r="VS2509" s="109"/>
      <c r="VT2509" s="109"/>
      <c r="VU2509" s="109"/>
      <c r="VV2509" s="109"/>
      <c r="VW2509" s="109"/>
      <c r="VX2509" s="109"/>
      <c r="VY2509" s="109"/>
      <c r="VZ2509" s="109"/>
      <c r="WA2509" s="109"/>
      <c r="WB2509" s="109"/>
      <c r="WC2509" s="109"/>
      <c r="WD2509" s="109"/>
      <c r="WE2509" s="109"/>
      <c r="WF2509" s="109"/>
      <c r="WG2509" s="109"/>
      <c r="WH2509" s="109"/>
      <c r="WI2509" s="109"/>
      <c r="WJ2509" s="109"/>
      <c r="WK2509" s="109"/>
      <c r="WL2509" s="109"/>
      <c r="WM2509" s="109"/>
      <c r="WN2509" s="109"/>
      <c r="WO2509" s="109"/>
      <c r="WP2509" s="109"/>
      <c r="WQ2509" s="109"/>
      <c r="WR2509" s="109"/>
      <c r="WS2509" s="109"/>
      <c r="WT2509" s="109"/>
      <c r="WU2509" s="109"/>
      <c r="WV2509" s="109"/>
      <c r="WW2509" s="109"/>
      <c r="WX2509" s="109"/>
      <c r="WY2509" s="109"/>
      <c r="WZ2509" s="109"/>
      <c r="XA2509" s="109"/>
      <c r="XB2509" s="109"/>
      <c r="XC2509" s="109"/>
      <c r="XD2509" s="109"/>
      <c r="XE2509" s="109"/>
      <c r="XF2509" s="109"/>
      <c r="XG2509" s="109"/>
      <c r="XH2509" s="109"/>
      <c r="XI2509" s="109"/>
      <c r="XJ2509" s="109"/>
      <c r="XK2509" s="109"/>
      <c r="XL2509" s="109"/>
      <c r="XM2509" s="109"/>
      <c r="XN2509" s="109"/>
      <c r="XO2509" s="109"/>
      <c r="XP2509" s="109"/>
      <c r="XQ2509" s="109"/>
      <c r="XR2509" s="109"/>
      <c r="XS2509" s="109"/>
      <c r="XT2509" s="109"/>
      <c r="XU2509" s="109"/>
      <c r="XV2509" s="109"/>
      <c r="XW2509" s="109"/>
      <c r="XX2509" s="109"/>
      <c r="XY2509" s="109"/>
      <c r="XZ2509" s="109"/>
      <c r="YA2509" s="109"/>
      <c r="YB2509" s="109"/>
      <c r="YC2509" s="109"/>
      <c r="YD2509" s="109"/>
      <c r="YE2509" s="109"/>
      <c r="YF2509" s="109"/>
      <c r="YG2509" s="109"/>
      <c r="YH2509" s="109"/>
      <c r="YI2509" s="109"/>
      <c r="YJ2509" s="109"/>
      <c r="YK2509" s="109"/>
      <c r="YL2509" s="109"/>
      <c r="YM2509" s="109"/>
      <c r="YN2509" s="109"/>
      <c r="YO2509" s="109"/>
      <c r="YP2509" s="109"/>
      <c r="YQ2509" s="109"/>
      <c r="YR2509" s="109"/>
      <c r="YS2509" s="109"/>
      <c r="YT2509" s="109"/>
      <c r="YU2509" s="109"/>
      <c r="YV2509" s="109"/>
      <c r="YW2509" s="109"/>
      <c r="YX2509" s="109"/>
      <c r="YY2509" s="109"/>
      <c r="YZ2509" s="109"/>
      <c r="ZA2509" s="109"/>
      <c r="ZB2509" s="109"/>
      <c r="ZC2509" s="109"/>
      <c r="ZD2509" s="109"/>
      <c r="ZE2509" s="109"/>
      <c r="ZF2509" s="109"/>
      <c r="ZG2509" s="109"/>
      <c r="ZH2509" s="109"/>
      <c r="ZI2509" s="109"/>
      <c r="ZJ2509" s="109"/>
      <c r="ZK2509" s="109"/>
      <c r="ZL2509" s="109"/>
      <c r="ZM2509" s="109"/>
      <c r="ZN2509" s="109"/>
      <c r="ZO2509" s="109"/>
      <c r="ZP2509" s="109"/>
      <c r="ZQ2509" s="109"/>
      <c r="ZR2509" s="109"/>
      <c r="ZS2509" s="109"/>
      <c r="ZT2509" s="109"/>
      <c r="ZU2509" s="109"/>
      <c r="ZV2509" s="109"/>
      <c r="ZW2509" s="109"/>
      <c r="ZX2509" s="109"/>
      <c r="ZY2509" s="109"/>
      <c r="ZZ2509" s="109"/>
      <c r="AAA2509" s="109"/>
      <c r="AAB2509" s="109"/>
      <c r="AAC2509" s="109"/>
      <c r="AAD2509" s="109"/>
      <c r="AAE2509" s="109"/>
      <c r="AAF2509" s="109"/>
      <c r="AAG2509" s="109"/>
      <c r="AAH2509" s="109"/>
      <c r="AAI2509" s="109"/>
      <c r="AAJ2509" s="109"/>
      <c r="AAK2509" s="109"/>
      <c r="AAL2509" s="109"/>
      <c r="AAM2509" s="109"/>
      <c r="AAN2509" s="109"/>
      <c r="AAO2509" s="109"/>
      <c r="AAP2509" s="109"/>
      <c r="AAQ2509" s="109"/>
      <c r="AAR2509" s="109"/>
      <c r="AAS2509" s="109"/>
      <c r="AAT2509" s="109"/>
      <c r="AAU2509" s="109"/>
      <c r="AAV2509" s="109"/>
      <c r="AAW2509" s="109"/>
      <c r="AAX2509" s="109"/>
      <c r="AAY2509" s="109"/>
      <c r="AAZ2509" s="109"/>
      <c r="ABA2509" s="109"/>
      <c r="ABB2509" s="109"/>
      <c r="ABC2509" s="109"/>
      <c r="ABD2509" s="109"/>
      <c r="ABE2509" s="109"/>
      <c r="ABF2509" s="109"/>
      <c r="ABG2509" s="109"/>
      <c r="ABH2509" s="109"/>
      <c r="ABI2509" s="109"/>
      <c r="ABJ2509" s="109"/>
      <c r="ABK2509" s="109"/>
      <c r="ABL2509" s="109"/>
      <c r="ABM2509" s="109"/>
      <c r="ABN2509" s="109"/>
      <c r="ABO2509" s="109"/>
      <c r="ABP2509" s="109"/>
      <c r="ABQ2509" s="109"/>
      <c r="ABR2509" s="109"/>
      <c r="ABS2509" s="109"/>
      <c r="ABT2509" s="109"/>
      <c r="ABU2509" s="109"/>
      <c r="ABV2509" s="109"/>
      <c r="ABW2509" s="109"/>
      <c r="ABX2509" s="109"/>
      <c r="ABY2509" s="109"/>
      <c r="ABZ2509" s="109"/>
      <c r="ACA2509" s="109"/>
      <c r="ACB2509" s="109"/>
      <c r="ACC2509" s="109"/>
      <c r="ACD2509" s="109"/>
      <c r="ACE2509" s="109"/>
      <c r="ACF2509" s="109"/>
      <c r="ACG2509" s="109"/>
      <c r="ACH2509" s="109"/>
      <c r="ACI2509" s="109"/>
      <c r="ACJ2509" s="109"/>
      <c r="ACK2509" s="109"/>
      <c r="ACL2509" s="109"/>
      <c r="ACM2509" s="109"/>
      <c r="ACN2509" s="109"/>
      <c r="ACO2509" s="109"/>
      <c r="ACP2509" s="109"/>
      <c r="ACQ2509" s="109"/>
      <c r="ACR2509" s="109"/>
      <c r="ACS2509" s="109"/>
      <c r="ACT2509" s="109"/>
      <c r="ACU2509" s="109"/>
      <c r="ACV2509" s="109"/>
      <c r="ACW2509" s="109"/>
      <c r="ACX2509" s="109"/>
      <c r="ACY2509" s="109"/>
      <c r="ACZ2509" s="109"/>
      <c r="ADA2509" s="109"/>
      <c r="ADB2509" s="109"/>
      <c r="ADC2509" s="109"/>
      <c r="ADD2509" s="109"/>
      <c r="ADE2509" s="109"/>
      <c r="ADF2509" s="109"/>
      <c r="ADG2509" s="109"/>
      <c r="ADH2509" s="109"/>
      <c r="ADI2509" s="109"/>
      <c r="ADJ2509" s="109"/>
      <c r="ADK2509" s="109"/>
      <c r="ADL2509" s="109"/>
      <c r="ADM2509" s="109"/>
      <c r="ADN2509" s="109"/>
      <c r="ADO2509" s="109"/>
      <c r="ADP2509" s="109"/>
      <c r="ADQ2509" s="109"/>
      <c r="ADR2509" s="109"/>
      <c r="ADS2509" s="109"/>
      <c r="ADT2509" s="109"/>
      <c r="ADU2509" s="109"/>
      <c r="ADV2509" s="109"/>
      <c r="ADW2509" s="109"/>
      <c r="ADX2509" s="109"/>
      <c r="ADY2509" s="109"/>
      <c r="ADZ2509" s="109"/>
      <c r="AEA2509" s="109"/>
      <c r="AEB2509" s="109"/>
      <c r="AEC2509" s="109"/>
      <c r="AED2509" s="109"/>
      <c r="AEE2509" s="109"/>
      <c r="AEF2509" s="109"/>
      <c r="AEG2509" s="109"/>
      <c r="AEH2509" s="109"/>
      <c r="AEI2509" s="109"/>
      <c r="AEJ2509" s="109"/>
      <c r="AEK2509" s="109"/>
      <c r="AEL2509" s="109"/>
      <c r="AEM2509" s="109"/>
      <c r="AEN2509" s="109"/>
      <c r="AEO2509" s="109"/>
      <c r="AEP2509" s="109"/>
      <c r="AEQ2509" s="109"/>
      <c r="AER2509" s="109"/>
      <c r="AES2509" s="109"/>
      <c r="AET2509" s="109"/>
      <c r="AEU2509" s="109"/>
      <c r="AEV2509" s="109"/>
      <c r="AEW2509" s="109"/>
      <c r="AEX2509" s="109"/>
      <c r="AEY2509" s="109"/>
      <c r="AEZ2509" s="109"/>
      <c r="AFA2509" s="109"/>
      <c r="AFB2509" s="109"/>
      <c r="AFC2509" s="109"/>
      <c r="AFD2509" s="109"/>
      <c r="AFE2509" s="109"/>
      <c r="AFF2509" s="109"/>
      <c r="AFG2509" s="109"/>
      <c r="AFH2509" s="109"/>
      <c r="AFI2509" s="109"/>
      <c r="AFJ2509" s="109"/>
      <c r="AFK2509" s="109"/>
      <c r="AFL2509" s="109"/>
      <c r="AFM2509" s="109"/>
      <c r="AFN2509" s="109"/>
      <c r="AFO2509" s="109"/>
      <c r="AFP2509" s="109"/>
      <c r="AFQ2509" s="109"/>
      <c r="AFR2509" s="109"/>
      <c r="AFS2509" s="109"/>
      <c r="AFT2509" s="109"/>
      <c r="AFU2509" s="109"/>
      <c r="AFV2509" s="109"/>
      <c r="AFW2509" s="109"/>
      <c r="AFX2509" s="109"/>
      <c r="AFY2509" s="109"/>
      <c r="AFZ2509" s="109"/>
      <c r="AGA2509" s="109"/>
      <c r="AGB2509" s="109"/>
      <c r="AGC2509" s="109"/>
      <c r="AGD2509" s="109"/>
      <c r="AGE2509" s="109"/>
      <c r="AGF2509" s="109"/>
      <c r="AGG2509" s="109"/>
      <c r="AGH2509" s="109"/>
      <c r="AGI2509" s="109"/>
      <c r="AGJ2509" s="109"/>
      <c r="AGK2509" s="109"/>
      <c r="AGL2509" s="109"/>
      <c r="AGM2509" s="109"/>
      <c r="AGN2509" s="109"/>
      <c r="AGO2509" s="109"/>
      <c r="AGP2509" s="109"/>
      <c r="AGQ2509" s="109"/>
      <c r="AGR2509" s="109"/>
      <c r="AGS2509" s="109"/>
      <c r="AGT2509" s="109"/>
      <c r="AGU2509" s="109"/>
      <c r="AGV2509" s="109"/>
      <c r="AGW2509" s="109"/>
      <c r="AGX2509" s="109"/>
      <c r="AGY2509" s="109"/>
      <c r="AGZ2509" s="109"/>
      <c r="AHA2509" s="109"/>
      <c r="AHB2509" s="109"/>
      <c r="AHC2509" s="109"/>
      <c r="AHD2509" s="109"/>
      <c r="AHE2509" s="109"/>
      <c r="AHF2509" s="109"/>
      <c r="AHG2509" s="109"/>
      <c r="AHH2509" s="109"/>
      <c r="AHI2509" s="109"/>
      <c r="AHJ2509" s="109"/>
      <c r="AHK2509" s="109"/>
      <c r="AHL2509" s="109"/>
      <c r="AHM2509" s="109"/>
      <c r="AHN2509" s="109"/>
      <c r="AHO2509" s="109"/>
      <c r="AHP2509" s="109"/>
      <c r="AHQ2509" s="109"/>
      <c r="AHR2509" s="109"/>
      <c r="AHS2509" s="109"/>
      <c r="AHT2509" s="109"/>
      <c r="AHU2509" s="109"/>
      <c r="AHV2509" s="109"/>
      <c r="AHW2509" s="109"/>
      <c r="AHX2509" s="109"/>
      <c r="AHY2509" s="109"/>
      <c r="AHZ2509" s="109"/>
      <c r="AIA2509" s="109"/>
      <c r="AIB2509" s="109"/>
      <c r="AIC2509" s="109"/>
      <c r="AID2509" s="109"/>
      <c r="AIE2509" s="109"/>
      <c r="AIF2509" s="109"/>
      <c r="AIG2509" s="109"/>
      <c r="AIH2509" s="109"/>
      <c r="AII2509" s="109"/>
      <c r="AIJ2509" s="109"/>
      <c r="AIK2509" s="109"/>
      <c r="AIL2509" s="109"/>
      <c r="AIM2509" s="109"/>
      <c r="AIN2509" s="109"/>
      <c r="AIO2509" s="109"/>
      <c r="AIP2509" s="109"/>
      <c r="AIQ2509" s="109"/>
      <c r="AIR2509" s="109"/>
      <c r="AIS2509" s="109"/>
      <c r="AIT2509" s="109"/>
      <c r="AIU2509" s="109"/>
      <c r="AIV2509" s="109"/>
      <c r="AIW2509" s="109"/>
      <c r="AIX2509" s="109"/>
      <c r="AIY2509" s="109"/>
      <c r="AIZ2509" s="109"/>
      <c r="AJA2509" s="109"/>
      <c r="AJB2509" s="109"/>
      <c r="AJC2509" s="109"/>
      <c r="AJD2509" s="109"/>
      <c r="AJE2509" s="109"/>
      <c r="AJF2509" s="109"/>
      <c r="AJG2509" s="109"/>
      <c r="AJH2509" s="109"/>
      <c r="AJI2509" s="109"/>
      <c r="AJJ2509" s="109"/>
      <c r="AJK2509" s="109"/>
      <c r="AJL2509" s="109"/>
      <c r="AJM2509" s="109"/>
      <c r="AJN2509" s="109"/>
      <c r="AJO2509" s="109"/>
      <c r="AJP2509" s="109"/>
      <c r="AJQ2509" s="109"/>
      <c r="AJR2509" s="109"/>
      <c r="AJS2509" s="109"/>
      <c r="AJT2509" s="109"/>
      <c r="AJU2509" s="109"/>
      <c r="AJV2509" s="109"/>
      <c r="AJW2509" s="109"/>
      <c r="AJX2509" s="109"/>
      <c r="AJY2509" s="109"/>
      <c r="AJZ2509" s="109"/>
      <c r="AKA2509" s="109"/>
      <c r="AKB2509" s="109"/>
      <c r="AKC2509" s="109"/>
      <c r="AKD2509" s="109"/>
      <c r="AKE2509" s="109"/>
      <c r="AKF2509" s="109"/>
      <c r="AKG2509" s="109"/>
      <c r="AKH2509" s="109"/>
      <c r="AKI2509" s="109"/>
      <c r="AKJ2509" s="109"/>
      <c r="AKK2509" s="109"/>
      <c r="AKL2509" s="109"/>
      <c r="AKM2509" s="109"/>
      <c r="AKN2509" s="109"/>
      <c r="AKO2509" s="109"/>
      <c r="AKP2509" s="109"/>
      <c r="AKQ2509" s="109"/>
      <c r="AKR2509" s="109"/>
      <c r="AKS2509" s="109"/>
      <c r="AKT2509" s="109"/>
      <c r="AKU2509" s="109"/>
      <c r="AKV2509" s="109"/>
      <c r="AKW2509" s="109"/>
      <c r="AKX2509" s="109"/>
      <c r="AKY2509" s="109"/>
      <c r="AKZ2509" s="109"/>
      <c r="ALA2509" s="109"/>
      <c r="ALB2509" s="109"/>
      <c r="ALC2509" s="109"/>
      <c r="ALD2509" s="109"/>
      <c r="ALE2509" s="109"/>
      <c r="ALF2509" s="109"/>
      <c r="ALG2509" s="109"/>
      <c r="ALH2509" s="109"/>
      <c r="ALI2509" s="109"/>
      <c r="ALJ2509" s="109"/>
      <c r="ALK2509" s="109"/>
      <c r="ALL2509" s="109"/>
      <c r="ALM2509" s="109"/>
      <c r="ALN2509" s="109"/>
      <c r="ALO2509" s="109"/>
      <c r="ALP2509" s="109"/>
      <c r="ALQ2509" s="109"/>
      <c r="ALR2509" s="109"/>
      <c r="ALS2509" s="109"/>
      <c r="ALT2509" s="109"/>
      <c r="ALU2509" s="109"/>
      <c r="ALV2509" s="109"/>
      <c r="ALW2509" s="109"/>
      <c r="ALX2509" s="109"/>
      <c r="ALY2509" s="109"/>
      <c r="ALZ2509" s="109"/>
      <c r="AMA2509" s="109"/>
      <c r="AMB2509" s="109"/>
      <c r="AMC2509" s="109"/>
      <c r="AMD2509" s="109"/>
      <c r="AME2509" s="109"/>
      <c r="AMF2509" s="109"/>
      <c r="AMG2509" s="109"/>
      <c r="AMH2509" s="109"/>
      <c r="AMI2509" s="109"/>
      <c r="AMJ2509" s="109"/>
      <c r="AMK2509" s="109"/>
      <c r="AML2509" s="109"/>
      <c r="AMM2509" s="109"/>
      <c r="AMN2509" s="109"/>
      <c r="AMO2509" s="109"/>
      <c r="AMP2509" s="109"/>
      <c r="AMQ2509" s="109"/>
      <c r="AMR2509" s="109"/>
      <c r="AMS2509" s="109"/>
      <c r="AMT2509" s="109"/>
      <c r="AMU2509" s="109"/>
      <c r="AMV2509" s="109"/>
      <c r="AMW2509" s="109"/>
      <c r="AMX2509" s="109"/>
      <c r="AMY2509" s="109"/>
      <c r="AMZ2509" s="109"/>
      <c r="ANA2509" s="109"/>
      <c r="ANB2509" s="109"/>
      <c r="ANC2509" s="109"/>
      <c r="AND2509" s="109"/>
      <c r="ANE2509" s="109"/>
      <c r="ANF2509" s="109"/>
      <c r="ANG2509" s="109"/>
      <c r="ANH2509" s="109"/>
      <c r="ANI2509" s="109"/>
      <c r="ANJ2509" s="109"/>
      <c r="ANK2509" s="109"/>
      <c r="ANL2509" s="109"/>
      <c r="ANM2509" s="109"/>
      <c r="ANN2509" s="109"/>
      <c r="ANO2509" s="109"/>
      <c r="ANP2509" s="109"/>
      <c r="ANQ2509" s="109"/>
      <c r="ANR2509" s="109"/>
      <c r="ANS2509" s="109"/>
      <c r="ANT2509" s="109"/>
      <c r="ANU2509" s="109"/>
      <c r="ANV2509" s="109"/>
      <c r="ANW2509" s="109"/>
      <c r="ANX2509" s="109"/>
      <c r="ANY2509" s="109"/>
      <c r="ANZ2509" s="109"/>
      <c r="AOA2509" s="109"/>
      <c r="AOB2509" s="109"/>
      <c r="AOC2509" s="109"/>
      <c r="AOD2509" s="109"/>
      <c r="AOE2509" s="109"/>
      <c r="AOF2509" s="109"/>
      <c r="AOG2509" s="109"/>
      <c r="AOH2509" s="109"/>
      <c r="AOI2509" s="109"/>
      <c r="AOJ2509" s="109"/>
      <c r="AOK2509" s="109"/>
      <c r="AOL2509" s="109"/>
      <c r="AOM2509" s="109"/>
      <c r="AON2509" s="109"/>
      <c r="AOO2509" s="109"/>
      <c r="AOP2509" s="109"/>
      <c r="AOQ2509" s="109"/>
      <c r="AOR2509" s="109"/>
      <c r="AOS2509" s="109"/>
      <c r="AOT2509" s="109"/>
      <c r="AOU2509" s="109"/>
      <c r="AOV2509" s="109"/>
      <c r="AOW2509" s="109"/>
      <c r="AOX2509" s="109"/>
      <c r="AOY2509" s="109"/>
      <c r="AOZ2509" s="109"/>
      <c r="APA2509" s="109"/>
      <c r="APB2509" s="109"/>
      <c r="APC2509" s="109"/>
      <c r="APD2509" s="109"/>
      <c r="APE2509" s="109"/>
      <c r="APF2509" s="109"/>
      <c r="APG2509" s="109"/>
      <c r="APH2509" s="109"/>
      <c r="API2509" s="109"/>
      <c r="APJ2509" s="109"/>
      <c r="APK2509" s="109"/>
      <c r="APL2509" s="109"/>
      <c r="APM2509" s="109"/>
      <c r="APN2509" s="109"/>
      <c r="APO2509" s="109"/>
      <c r="APP2509" s="109"/>
      <c r="APQ2509" s="109"/>
      <c r="APR2509" s="109"/>
      <c r="APS2509" s="109"/>
      <c r="APT2509" s="109"/>
      <c r="APU2509" s="109"/>
      <c r="APV2509" s="109"/>
      <c r="APW2509" s="109"/>
      <c r="APX2509" s="109"/>
      <c r="APY2509" s="109"/>
      <c r="APZ2509" s="109"/>
      <c r="AQA2509" s="109"/>
      <c r="AQB2509" s="109"/>
      <c r="AQC2509" s="109"/>
      <c r="AQD2509" s="109"/>
      <c r="AQE2509" s="109"/>
      <c r="AQF2509" s="109"/>
      <c r="AQG2509" s="109"/>
      <c r="AQH2509" s="109"/>
      <c r="AQI2509" s="109"/>
      <c r="AQJ2509" s="109"/>
      <c r="AQK2509" s="109"/>
      <c r="AQL2509" s="109"/>
      <c r="AQM2509" s="109"/>
      <c r="AQN2509" s="109"/>
      <c r="AQO2509" s="109"/>
      <c r="AQP2509" s="109"/>
      <c r="AQQ2509" s="109"/>
      <c r="AQR2509" s="109"/>
      <c r="AQS2509" s="109"/>
      <c r="AQT2509" s="109"/>
      <c r="AQU2509" s="109"/>
      <c r="AQV2509" s="109"/>
      <c r="AQW2509" s="109"/>
      <c r="AQX2509" s="109"/>
      <c r="AQY2509" s="109"/>
      <c r="AQZ2509" s="109"/>
      <c r="ARA2509" s="109"/>
      <c r="ARB2509" s="109"/>
      <c r="ARC2509" s="109"/>
      <c r="ARD2509" s="109"/>
      <c r="ARE2509" s="109"/>
      <c r="ARF2509" s="109"/>
      <c r="ARG2509" s="109"/>
      <c r="ARH2509" s="109"/>
      <c r="ARI2509" s="109"/>
      <c r="ARJ2509" s="109"/>
      <c r="ARK2509" s="109"/>
      <c r="ARL2509" s="109"/>
      <c r="ARM2509" s="109"/>
      <c r="ARN2509" s="109"/>
      <c r="ARO2509" s="109"/>
      <c r="ARP2509" s="109"/>
      <c r="ARQ2509" s="109"/>
      <c r="ARR2509" s="109"/>
      <c r="ARS2509" s="109"/>
      <c r="ART2509" s="109"/>
      <c r="ARU2509" s="109"/>
      <c r="ARV2509" s="109"/>
      <c r="ARW2509" s="109"/>
      <c r="ARX2509" s="109"/>
      <c r="ARY2509" s="109"/>
      <c r="ARZ2509" s="109"/>
      <c r="ASA2509" s="109"/>
      <c r="ASB2509" s="109"/>
      <c r="ASC2509" s="109"/>
      <c r="ASD2509" s="109"/>
      <c r="ASE2509" s="109"/>
      <c r="ASF2509" s="109"/>
      <c r="ASG2509" s="109"/>
      <c r="ASH2509" s="109"/>
      <c r="ASI2509" s="109"/>
      <c r="ASJ2509" s="109"/>
      <c r="ASK2509" s="109"/>
      <c r="ASL2509" s="109"/>
      <c r="ASM2509" s="109"/>
      <c r="ASN2509" s="109"/>
      <c r="ASO2509" s="109"/>
      <c r="ASP2509" s="109"/>
      <c r="ASQ2509" s="109"/>
      <c r="ASR2509" s="109"/>
      <c r="ASS2509" s="109"/>
      <c r="AST2509" s="109"/>
      <c r="ASU2509" s="109"/>
      <c r="ASV2509" s="109"/>
      <c r="ASW2509" s="109"/>
      <c r="ASX2509" s="109"/>
      <c r="ASY2509" s="109"/>
      <c r="ASZ2509" s="109"/>
      <c r="ATA2509" s="109"/>
      <c r="ATB2509" s="109"/>
      <c r="ATC2509" s="109"/>
      <c r="ATD2509" s="109"/>
      <c r="ATE2509" s="109"/>
      <c r="ATF2509" s="109"/>
      <c r="ATG2509" s="109"/>
      <c r="ATH2509" s="109"/>
      <c r="ATI2509" s="109"/>
      <c r="ATJ2509" s="109"/>
      <c r="ATK2509" s="109"/>
      <c r="ATL2509" s="109"/>
      <c r="ATM2509" s="109"/>
      <c r="ATN2509" s="109"/>
      <c r="ATO2509" s="109"/>
      <c r="ATP2509" s="109"/>
      <c r="ATQ2509" s="109"/>
      <c r="ATR2509" s="109"/>
      <c r="ATS2509" s="109"/>
      <c r="ATT2509" s="109"/>
      <c r="ATU2509" s="109"/>
      <c r="ATV2509" s="109"/>
      <c r="ATW2509" s="109"/>
      <c r="ATX2509" s="109"/>
      <c r="ATY2509" s="109"/>
      <c r="ATZ2509" s="109"/>
      <c r="AUA2509" s="109"/>
      <c r="AUB2509" s="109"/>
      <c r="AUC2509" s="109"/>
      <c r="AUD2509" s="109"/>
      <c r="AUE2509" s="109"/>
      <c r="AUF2509" s="109"/>
      <c r="AUG2509" s="109"/>
      <c r="AUH2509" s="109"/>
      <c r="AUI2509" s="109"/>
      <c r="AUJ2509" s="109"/>
      <c r="AUK2509" s="109"/>
      <c r="AUL2509" s="109"/>
      <c r="AUM2509" s="109"/>
      <c r="AUN2509" s="109"/>
      <c r="AUO2509" s="109"/>
      <c r="AUP2509" s="109"/>
      <c r="AUQ2509" s="109"/>
      <c r="AUR2509" s="109"/>
      <c r="AUS2509" s="109"/>
      <c r="AUT2509" s="109"/>
      <c r="AUU2509" s="109"/>
      <c r="AUV2509" s="109"/>
      <c r="AUW2509" s="109"/>
      <c r="AUX2509" s="109"/>
      <c r="AUY2509" s="109"/>
      <c r="AUZ2509" s="109"/>
      <c r="AVA2509" s="109"/>
      <c r="AVB2509" s="109"/>
      <c r="AVC2509" s="109"/>
      <c r="AVD2509" s="109"/>
      <c r="AVE2509" s="109"/>
      <c r="AVF2509" s="109"/>
      <c r="AVG2509" s="109"/>
      <c r="AVH2509" s="109"/>
      <c r="AVI2509" s="109"/>
      <c r="AVJ2509" s="109"/>
      <c r="AVK2509" s="109"/>
      <c r="AVL2509" s="109"/>
      <c r="AVM2509" s="109"/>
      <c r="AVN2509" s="109"/>
      <c r="AVO2509" s="109"/>
      <c r="AVP2509" s="109"/>
      <c r="AVQ2509" s="109"/>
      <c r="AVR2509" s="109"/>
      <c r="AVS2509" s="109"/>
      <c r="AVT2509" s="109"/>
      <c r="AVU2509" s="109"/>
      <c r="AVV2509" s="109"/>
      <c r="AVW2509" s="109"/>
      <c r="AVX2509" s="109"/>
      <c r="AVY2509" s="109"/>
      <c r="AVZ2509" s="109"/>
      <c r="AWA2509" s="109"/>
      <c r="AWB2509" s="109"/>
      <c r="AWC2509" s="109"/>
      <c r="AWD2509" s="109"/>
      <c r="AWE2509" s="109"/>
      <c r="AWF2509" s="109"/>
      <c r="AWG2509" s="109"/>
      <c r="AWH2509" s="109"/>
      <c r="AWI2509" s="109"/>
      <c r="AWJ2509" s="109"/>
      <c r="AWK2509" s="109"/>
      <c r="AWL2509" s="109"/>
      <c r="AWM2509" s="109"/>
      <c r="AWN2509" s="109"/>
      <c r="AWO2509" s="109"/>
      <c r="AWP2509" s="109"/>
      <c r="AWQ2509" s="109"/>
      <c r="AWR2509" s="109"/>
      <c r="AWS2509" s="109"/>
      <c r="AWT2509" s="109"/>
      <c r="AWU2509" s="109"/>
      <c r="AWV2509" s="109"/>
      <c r="AWW2509" s="109"/>
      <c r="AWX2509" s="109"/>
      <c r="AWY2509" s="109"/>
      <c r="AWZ2509" s="109"/>
      <c r="AXA2509" s="109"/>
      <c r="AXB2509" s="109"/>
      <c r="AXC2509" s="109"/>
      <c r="AXD2509" s="109"/>
      <c r="AXE2509" s="109"/>
      <c r="AXF2509" s="109"/>
      <c r="AXG2509" s="109"/>
      <c r="AXH2509" s="109"/>
      <c r="AXI2509" s="109"/>
      <c r="AXJ2509" s="109"/>
      <c r="AXK2509" s="109"/>
      <c r="AXL2509" s="109"/>
      <c r="AXM2509" s="109"/>
      <c r="AXN2509" s="109"/>
      <c r="AXO2509" s="109"/>
      <c r="AXP2509" s="109"/>
      <c r="AXQ2509" s="109"/>
      <c r="AXR2509" s="109"/>
      <c r="AXS2509" s="109"/>
      <c r="AXT2509" s="109"/>
      <c r="AXU2509" s="109"/>
      <c r="AXV2509" s="109"/>
      <c r="AXW2509" s="109"/>
      <c r="AXX2509" s="109"/>
      <c r="AXY2509" s="109"/>
      <c r="AXZ2509" s="109"/>
      <c r="AYA2509" s="109"/>
      <c r="AYB2509" s="109"/>
      <c r="AYC2509" s="109"/>
      <c r="AYD2509" s="109"/>
      <c r="AYE2509" s="109"/>
      <c r="AYF2509" s="109"/>
      <c r="AYG2509" s="109"/>
      <c r="AYH2509" s="109"/>
      <c r="AYI2509" s="109"/>
      <c r="AYJ2509" s="109"/>
      <c r="AYK2509" s="109"/>
      <c r="AYL2509" s="109"/>
      <c r="AYM2509" s="109"/>
      <c r="AYN2509" s="109"/>
      <c r="AYO2509" s="109"/>
      <c r="AYP2509" s="109"/>
      <c r="AYQ2509" s="109"/>
      <c r="AYR2509" s="109"/>
      <c r="AYS2509" s="109"/>
      <c r="AYT2509" s="109"/>
      <c r="AYU2509" s="109"/>
      <c r="AYV2509" s="109"/>
      <c r="AYW2509" s="109"/>
      <c r="AYX2509" s="109"/>
      <c r="AYY2509" s="109"/>
      <c r="AYZ2509" s="109"/>
      <c r="AZA2509" s="109"/>
      <c r="AZB2509" s="109"/>
      <c r="AZC2509" s="109"/>
      <c r="AZD2509" s="109"/>
      <c r="AZE2509" s="109"/>
      <c r="AZF2509" s="109"/>
      <c r="AZG2509" s="109"/>
      <c r="AZH2509" s="109"/>
      <c r="AZI2509" s="109"/>
      <c r="AZJ2509" s="109"/>
      <c r="AZK2509" s="109"/>
      <c r="AZL2509" s="109"/>
      <c r="AZM2509" s="109"/>
      <c r="AZN2509" s="109"/>
      <c r="AZO2509" s="109"/>
      <c r="AZP2509" s="109"/>
      <c r="AZQ2509" s="109"/>
      <c r="AZR2509" s="109"/>
      <c r="AZS2509" s="109"/>
      <c r="AZT2509" s="109"/>
      <c r="AZU2509" s="109"/>
      <c r="AZV2509" s="109"/>
      <c r="AZW2509" s="109"/>
      <c r="AZX2509" s="109"/>
      <c r="AZY2509" s="109"/>
      <c r="AZZ2509" s="109"/>
      <c r="BAA2509" s="109"/>
      <c r="BAB2509" s="109"/>
      <c r="BAC2509" s="109"/>
      <c r="BAD2509" s="109"/>
      <c r="BAE2509" s="109"/>
      <c r="BAF2509" s="109"/>
      <c r="BAG2509" s="109"/>
      <c r="BAH2509" s="109"/>
      <c r="BAI2509" s="109"/>
      <c r="BAJ2509" s="109"/>
      <c r="BAK2509" s="109"/>
      <c r="BAL2509" s="109"/>
      <c r="BAM2509" s="109"/>
      <c r="BAN2509" s="109"/>
      <c r="BAO2509" s="109"/>
      <c r="BAP2509" s="109"/>
      <c r="BAQ2509" s="109"/>
      <c r="BAR2509" s="109"/>
      <c r="BAS2509" s="109"/>
      <c r="BAT2509" s="109"/>
      <c r="BAU2509" s="109"/>
      <c r="BAV2509" s="109"/>
      <c r="BAW2509" s="109"/>
      <c r="BAX2509" s="109"/>
      <c r="BAY2509" s="109"/>
      <c r="BAZ2509" s="109"/>
      <c r="BBA2509" s="109"/>
      <c r="BBB2509" s="109"/>
      <c r="BBC2509" s="109"/>
      <c r="BBD2509" s="109"/>
      <c r="BBE2509" s="109"/>
      <c r="BBF2509" s="109"/>
      <c r="BBG2509" s="109"/>
      <c r="BBH2509" s="109"/>
      <c r="BBI2509" s="109"/>
      <c r="BBJ2509" s="109"/>
      <c r="BBK2509" s="109"/>
      <c r="BBL2509" s="109"/>
      <c r="BBM2509" s="109"/>
      <c r="BBN2509" s="109"/>
      <c r="BBO2509" s="109"/>
      <c r="BBP2509" s="109"/>
      <c r="BBQ2509" s="109"/>
      <c r="BBR2509" s="109"/>
      <c r="BBS2509" s="109"/>
      <c r="BBT2509" s="109"/>
      <c r="BBU2509" s="109"/>
      <c r="BBV2509" s="109"/>
      <c r="BBW2509" s="109"/>
      <c r="BBX2509" s="109"/>
      <c r="BBY2509" s="109"/>
      <c r="BBZ2509" s="109"/>
      <c r="BCA2509" s="109"/>
      <c r="BCB2509" s="109"/>
      <c r="BCC2509" s="109"/>
      <c r="BCD2509" s="109"/>
      <c r="BCE2509" s="109"/>
      <c r="BCF2509" s="109"/>
      <c r="BCG2509" s="109"/>
      <c r="BCH2509" s="109"/>
      <c r="BCI2509" s="109"/>
      <c r="BCJ2509" s="109"/>
      <c r="BCK2509" s="109"/>
      <c r="BCL2509" s="109"/>
      <c r="BCM2509" s="109"/>
      <c r="BCN2509" s="109"/>
      <c r="BCO2509" s="109"/>
      <c r="BCP2509" s="109"/>
      <c r="BCQ2509" s="109"/>
      <c r="BCR2509" s="109"/>
      <c r="BCS2509" s="109"/>
      <c r="BCT2509" s="109"/>
      <c r="BCU2509" s="109"/>
      <c r="BCV2509" s="109"/>
      <c r="BCW2509" s="109"/>
      <c r="BCX2509" s="109"/>
      <c r="BCY2509" s="109"/>
      <c r="BCZ2509" s="109"/>
      <c r="BDA2509" s="109"/>
      <c r="BDB2509" s="109"/>
      <c r="BDC2509" s="109"/>
      <c r="BDD2509" s="109"/>
      <c r="BDE2509" s="109"/>
      <c r="BDF2509" s="109"/>
      <c r="BDG2509" s="109"/>
      <c r="BDH2509" s="109"/>
      <c r="BDI2509" s="109"/>
      <c r="BDJ2509" s="109"/>
      <c r="BDK2509" s="109"/>
      <c r="BDL2509" s="109"/>
      <c r="BDM2509" s="109"/>
      <c r="BDN2509" s="109"/>
      <c r="BDO2509" s="109"/>
      <c r="BDP2509" s="109"/>
      <c r="BDQ2509" s="109"/>
      <c r="BDR2509" s="109"/>
      <c r="BDS2509" s="109"/>
      <c r="BDT2509" s="109"/>
      <c r="BDU2509" s="109"/>
      <c r="BDV2509" s="109"/>
      <c r="BDW2509" s="109"/>
      <c r="BDX2509" s="109"/>
      <c r="BDY2509" s="109"/>
      <c r="BDZ2509" s="109"/>
      <c r="BEA2509" s="109"/>
      <c r="BEB2509" s="109"/>
      <c r="BEC2509" s="109"/>
      <c r="BED2509" s="109"/>
      <c r="BEE2509" s="109"/>
      <c r="BEF2509" s="109"/>
      <c r="BEG2509" s="109"/>
      <c r="BEH2509" s="109"/>
      <c r="BEI2509" s="109"/>
      <c r="BEJ2509" s="109"/>
      <c r="BEK2509" s="109"/>
      <c r="BEL2509" s="109"/>
      <c r="BEM2509" s="109"/>
      <c r="BEN2509" s="109"/>
      <c r="BEO2509" s="109"/>
      <c r="BEP2509" s="109"/>
      <c r="BEQ2509" s="109"/>
      <c r="BER2509" s="109"/>
      <c r="BES2509" s="109"/>
      <c r="BET2509" s="109"/>
      <c r="BEU2509" s="109"/>
      <c r="BEV2509" s="109"/>
      <c r="BEW2509" s="109"/>
      <c r="BEX2509" s="109"/>
      <c r="BEY2509" s="109"/>
      <c r="BEZ2509" s="109"/>
      <c r="BFA2509" s="109"/>
      <c r="BFB2509" s="109"/>
      <c r="BFC2509" s="109"/>
      <c r="BFD2509" s="109"/>
      <c r="BFE2509" s="109"/>
      <c r="BFF2509" s="109"/>
      <c r="BFG2509" s="109"/>
      <c r="BFH2509" s="109"/>
      <c r="BFI2509" s="109"/>
      <c r="BFJ2509" s="109"/>
      <c r="BFK2509" s="109"/>
      <c r="BFL2509" s="109"/>
      <c r="BFM2509" s="109"/>
      <c r="BFN2509" s="109"/>
      <c r="BFO2509" s="109"/>
      <c r="BFP2509" s="109"/>
      <c r="BFQ2509" s="109"/>
      <c r="BFR2509" s="109"/>
      <c r="BFS2509" s="109"/>
      <c r="BFT2509" s="109"/>
      <c r="BFU2509" s="109"/>
      <c r="BFV2509" s="109"/>
      <c r="BFW2509" s="109"/>
      <c r="BFX2509" s="109"/>
      <c r="BFY2509" s="109"/>
      <c r="BFZ2509" s="109"/>
      <c r="BGA2509" s="109"/>
      <c r="BGB2509" s="109"/>
      <c r="BGC2509" s="109"/>
      <c r="BGD2509" s="109"/>
      <c r="BGE2509" s="109"/>
      <c r="BGF2509" s="109"/>
      <c r="BGG2509" s="109"/>
      <c r="BGH2509" s="109"/>
      <c r="BGI2509" s="109"/>
      <c r="BGJ2509" s="109"/>
      <c r="BGK2509" s="109"/>
      <c r="BGL2509" s="109"/>
      <c r="BGM2509" s="109"/>
      <c r="BGN2509" s="109"/>
      <c r="BGO2509" s="109"/>
      <c r="BGP2509" s="109"/>
      <c r="BGQ2509" s="109"/>
      <c r="BGR2509" s="109"/>
      <c r="BGS2509" s="109"/>
      <c r="BGT2509" s="109"/>
      <c r="BGU2509" s="109"/>
      <c r="BGV2509" s="109"/>
      <c r="BGW2509" s="109"/>
      <c r="BGX2509" s="109"/>
      <c r="BGY2509" s="109"/>
      <c r="BGZ2509" s="109"/>
      <c r="BHA2509" s="109"/>
      <c r="BHB2509" s="109"/>
      <c r="BHC2509" s="109"/>
      <c r="BHD2509" s="109"/>
      <c r="BHE2509" s="109"/>
      <c r="BHF2509" s="109"/>
      <c r="BHG2509" s="109"/>
      <c r="BHH2509" s="109"/>
      <c r="BHI2509" s="109"/>
      <c r="BHJ2509" s="109"/>
      <c r="BHK2509" s="109"/>
      <c r="BHL2509" s="109"/>
      <c r="BHM2509" s="109"/>
      <c r="BHN2509" s="109"/>
      <c r="BHO2509" s="109"/>
      <c r="BHP2509" s="109"/>
      <c r="BHQ2509" s="109"/>
      <c r="BHR2509" s="109"/>
      <c r="BHS2509" s="109"/>
      <c r="BHT2509" s="109"/>
      <c r="BHU2509" s="109"/>
      <c r="BHV2509" s="109"/>
      <c r="BHW2509" s="109"/>
      <c r="BHX2509" s="109"/>
      <c r="BHY2509" s="109"/>
      <c r="BHZ2509" s="109"/>
      <c r="BIA2509" s="109"/>
      <c r="BIB2509" s="109"/>
      <c r="BIC2509" s="109"/>
      <c r="BID2509" s="109"/>
      <c r="BIE2509" s="109"/>
      <c r="BIF2509" s="109"/>
      <c r="BIG2509" s="109"/>
      <c r="BIH2509" s="109"/>
      <c r="BII2509" s="109"/>
      <c r="BIJ2509" s="109"/>
      <c r="BIK2509" s="109"/>
      <c r="BIL2509" s="109"/>
      <c r="BIM2509" s="109"/>
      <c r="BIN2509" s="109"/>
      <c r="BIO2509" s="109"/>
      <c r="BIP2509" s="109"/>
      <c r="BIQ2509" s="109"/>
      <c r="BIR2509" s="109"/>
      <c r="BIS2509" s="109"/>
      <c r="BIT2509" s="109"/>
      <c r="BIU2509" s="109"/>
      <c r="BIV2509" s="109"/>
      <c r="BIW2509" s="109"/>
      <c r="BIX2509" s="109"/>
      <c r="BIY2509" s="109"/>
      <c r="BIZ2509" s="109"/>
      <c r="BJA2509" s="109"/>
      <c r="BJB2509" s="109"/>
      <c r="BJC2509" s="109"/>
      <c r="BJD2509" s="109"/>
      <c r="BJE2509" s="109"/>
      <c r="BJF2509" s="109"/>
      <c r="BJG2509" s="109"/>
      <c r="BJH2509" s="109"/>
      <c r="BJI2509" s="109"/>
      <c r="BJJ2509" s="109"/>
      <c r="BJK2509" s="109"/>
      <c r="BJL2509" s="109"/>
      <c r="BJM2509" s="109"/>
      <c r="BJN2509" s="109"/>
      <c r="BJO2509" s="109"/>
      <c r="BJP2509" s="109"/>
      <c r="BJQ2509" s="109"/>
      <c r="BJR2509" s="109"/>
      <c r="BJS2509" s="109"/>
      <c r="BJT2509" s="109"/>
      <c r="BJU2509" s="109"/>
      <c r="BJV2509" s="109"/>
      <c r="BJW2509" s="109"/>
      <c r="BJX2509" s="109"/>
      <c r="BJY2509" s="109"/>
      <c r="BJZ2509" s="109"/>
      <c r="BKA2509" s="109"/>
      <c r="BKB2509" s="109"/>
      <c r="BKC2509" s="109"/>
      <c r="BKD2509" s="109"/>
      <c r="BKE2509" s="109"/>
      <c r="BKF2509" s="109"/>
      <c r="BKG2509" s="109"/>
      <c r="BKH2509" s="109"/>
      <c r="BKI2509" s="109"/>
      <c r="BKJ2509" s="109"/>
      <c r="BKK2509" s="109"/>
      <c r="BKL2509" s="109"/>
      <c r="BKM2509" s="109"/>
      <c r="BKN2509" s="109"/>
      <c r="BKO2509" s="109"/>
      <c r="BKP2509" s="109"/>
      <c r="BKQ2509" s="109"/>
      <c r="BKR2509" s="109"/>
      <c r="BKS2509" s="109"/>
      <c r="BKT2509" s="109"/>
      <c r="BKU2509" s="109"/>
      <c r="BKV2509" s="109"/>
      <c r="BKW2509" s="109"/>
      <c r="BKX2509" s="109"/>
      <c r="BKY2509" s="109"/>
      <c r="BKZ2509" s="109"/>
      <c r="BLA2509" s="109"/>
      <c r="BLB2509" s="109"/>
      <c r="BLC2509" s="109"/>
      <c r="BLD2509" s="109"/>
      <c r="BLE2509" s="109"/>
      <c r="BLF2509" s="109"/>
      <c r="BLG2509" s="109"/>
      <c r="BLH2509" s="109"/>
      <c r="BLI2509" s="109"/>
      <c r="BLJ2509" s="109"/>
      <c r="BLK2509" s="109"/>
      <c r="BLL2509" s="109"/>
      <c r="BLM2509" s="109"/>
      <c r="BLN2509" s="109"/>
      <c r="BLO2509" s="109"/>
      <c r="BLP2509" s="109"/>
      <c r="BLQ2509" s="109"/>
      <c r="BLR2509" s="109"/>
      <c r="BLS2509" s="109"/>
      <c r="BLT2509" s="109"/>
      <c r="BLU2509" s="109"/>
      <c r="BLV2509" s="109"/>
      <c r="BLW2509" s="109"/>
      <c r="BLX2509" s="109"/>
      <c r="BLY2509" s="109"/>
      <c r="BLZ2509" s="109"/>
      <c r="BMA2509" s="109"/>
      <c r="BMB2509" s="109"/>
      <c r="BMC2509" s="109"/>
      <c r="BMD2509" s="109"/>
      <c r="BME2509" s="109"/>
      <c r="BMF2509" s="109"/>
      <c r="BMG2509" s="109"/>
      <c r="BMH2509" s="109"/>
      <c r="BMI2509" s="109"/>
      <c r="BMJ2509" s="109"/>
      <c r="BMK2509" s="109"/>
      <c r="BML2509" s="109"/>
      <c r="BMM2509" s="109"/>
      <c r="BMN2509" s="109"/>
      <c r="BMO2509" s="109"/>
      <c r="BMP2509" s="109"/>
      <c r="BMQ2509" s="109"/>
      <c r="BMR2509" s="109"/>
      <c r="BMS2509" s="109"/>
      <c r="BMT2509" s="109"/>
      <c r="BMU2509" s="109"/>
      <c r="BMV2509" s="109"/>
      <c r="BMW2509" s="109"/>
      <c r="BMX2509" s="109"/>
      <c r="BMY2509" s="109"/>
      <c r="BMZ2509" s="109"/>
      <c r="BNA2509" s="109"/>
      <c r="BNB2509" s="109"/>
      <c r="BNC2509" s="109"/>
      <c r="BND2509" s="109"/>
      <c r="BNE2509" s="109"/>
      <c r="BNF2509" s="109"/>
      <c r="BNG2509" s="109"/>
      <c r="BNH2509" s="109"/>
      <c r="BNI2509" s="109"/>
      <c r="BNJ2509" s="109"/>
      <c r="BNK2509" s="109"/>
      <c r="BNL2509" s="109"/>
      <c r="BNM2509" s="109"/>
      <c r="BNN2509" s="109"/>
      <c r="BNO2509" s="109"/>
      <c r="BNP2509" s="109"/>
      <c r="BNQ2509" s="109"/>
      <c r="BNR2509" s="109"/>
      <c r="BNS2509" s="109"/>
      <c r="BNT2509" s="109"/>
      <c r="BNU2509" s="109"/>
      <c r="BNV2509" s="109"/>
      <c r="BNW2509" s="109"/>
      <c r="BNX2509" s="109"/>
      <c r="BNY2509" s="109"/>
      <c r="BNZ2509" s="109"/>
      <c r="BOA2509" s="109"/>
      <c r="BOB2509" s="109"/>
      <c r="BOC2509" s="109"/>
      <c r="BOD2509" s="109"/>
      <c r="BOE2509" s="109"/>
      <c r="BOF2509" s="109"/>
      <c r="BOG2509" s="109"/>
      <c r="BOH2509" s="109"/>
      <c r="BOI2509" s="109"/>
      <c r="BOJ2509" s="109"/>
      <c r="BOK2509" s="109"/>
      <c r="BOL2509" s="109"/>
      <c r="BOM2509" s="109"/>
      <c r="BON2509" s="109"/>
      <c r="BOO2509" s="109"/>
      <c r="BOP2509" s="109"/>
      <c r="BOQ2509" s="109"/>
      <c r="BOR2509" s="109"/>
      <c r="BOS2509" s="109"/>
      <c r="BOT2509" s="109"/>
      <c r="BOU2509" s="109"/>
      <c r="BOV2509" s="109"/>
      <c r="BOW2509" s="109"/>
      <c r="BOX2509" s="109"/>
      <c r="BOY2509" s="109"/>
      <c r="BOZ2509" s="109"/>
      <c r="BPA2509" s="109"/>
      <c r="BPB2509" s="109"/>
      <c r="BPC2509" s="109"/>
      <c r="BPD2509" s="109"/>
      <c r="BPE2509" s="109"/>
      <c r="BPF2509" s="109"/>
      <c r="BPG2509" s="109"/>
      <c r="BPH2509" s="109"/>
      <c r="BPI2509" s="109"/>
      <c r="BPJ2509" s="109"/>
      <c r="BPK2509" s="109"/>
      <c r="BPL2509" s="109"/>
      <c r="BPM2509" s="109"/>
      <c r="BPN2509" s="109"/>
      <c r="BPO2509" s="109"/>
      <c r="BPP2509" s="109"/>
      <c r="BPQ2509" s="109"/>
      <c r="BPR2509" s="109"/>
      <c r="BPS2509" s="109"/>
      <c r="BPT2509" s="109"/>
      <c r="BPU2509" s="109"/>
      <c r="BPV2509" s="109"/>
      <c r="BPW2509" s="109"/>
      <c r="BPX2509" s="109"/>
      <c r="BPY2509" s="109"/>
      <c r="BPZ2509" s="109"/>
      <c r="BQA2509" s="109"/>
      <c r="BQB2509" s="109"/>
      <c r="BQC2509" s="109"/>
      <c r="BQD2509" s="109"/>
      <c r="BQE2509" s="109"/>
      <c r="BQF2509" s="109"/>
      <c r="BQG2509" s="109"/>
      <c r="BQH2509" s="109"/>
      <c r="BQI2509" s="109"/>
      <c r="BQJ2509" s="109"/>
      <c r="BQK2509" s="109"/>
      <c r="BQL2509" s="109"/>
      <c r="BQM2509" s="109"/>
      <c r="BQN2509" s="109"/>
      <c r="BQO2509" s="109"/>
      <c r="BQP2509" s="109"/>
      <c r="BQQ2509" s="109"/>
      <c r="BQR2509" s="109"/>
      <c r="BQS2509" s="109"/>
      <c r="BQT2509" s="109"/>
      <c r="BQU2509" s="109"/>
      <c r="BQV2509" s="109"/>
      <c r="BQW2509" s="109"/>
      <c r="BQX2509" s="109"/>
      <c r="BQY2509" s="109"/>
      <c r="BQZ2509" s="109"/>
      <c r="BRA2509" s="109"/>
      <c r="BRB2509" s="109"/>
      <c r="BRC2509" s="109"/>
      <c r="BRD2509" s="109"/>
      <c r="BRE2509" s="109"/>
      <c r="BRF2509" s="109"/>
      <c r="BRG2509" s="109"/>
      <c r="BRH2509" s="109"/>
      <c r="BRI2509" s="109"/>
      <c r="BRJ2509" s="109"/>
      <c r="BRK2509" s="109"/>
      <c r="BRL2509" s="109"/>
      <c r="BRM2509" s="109"/>
      <c r="BRN2509" s="109"/>
      <c r="BRO2509" s="109"/>
      <c r="BRP2509" s="109"/>
      <c r="BRQ2509" s="109"/>
      <c r="BRR2509" s="109"/>
      <c r="BRS2509" s="109"/>
      <c r="BRT2509" s="109"/>
      <c r="BRU2509" s="109"/>
      <c r="BRV2509" s="109"/>
      <c r="BRW2509" s="109"/>
      <c r="BRX2509" s="109"/>
      <c r="BRY2509" s="109"/>
      <c r="BRZ2509" s="109"/>
      <c r="BSA2509" s="109"/>
      <c r="BSB2509" s="109"/>
      <c r="BSC2509" s="109"/>
      <c r="BSD2509" s="109"/>
      <c r="BSE2509" s="109"/>
      <c r="BSF2509" s="109"/>
      <c r="BSG2509" s="109"/>
      <c r="BSH2509" s="109"/>
      <c r="BSI2509" s="109"/>
      <c r="BSJ2509" s="109"/>
      <c r="BSK2509" s="109"/>
      <c r="BSL2509" s="109"/>
      <c r="BSM2509" s="109"/>
      <c r="BSN2509" s="109"/>
      <c r="BSO2509" s="109"/>
      <c r="BSP2509" s="109"/>
      <c r="BSQ2509" s="109"/>
      <c r="BSR2509" s="109"/>
      <c r="BSS2509" s="109"/>
      <c r="BST2509" s="109"/>
      <c r="BSU2509" s="109"/>
      <c r="BSV2509" s="109"/>
      <c r="BSW2509" s="109"/>
      <c r="BSX2509" s="109"/>
      <c r="BSY2509" s="109"/>
      <c r="BSZ2509" s="109"/>
      <c r="BTA2509" s="109"/>
      <c r="BTB2509" s="109"/>
      <c r="BTC2509" s="109"/>
      <c r="BTD2509" s="109"/>
      <c r="BTE2509" s="109"/>
      <c r="BTF2509" s="109"/>
      <c r="BTG2509" s="109"/>
      <c r="BTH2509" s="109"/>
      <c r="BTI2509" s="109"/>
      <c r="BTJ2509" s="109"/>
      <c r="BTK2509" s="109"/>
      <c r="BTL2509" s="109"/>
      <c r="BTM2509" s="109"/>
      <c r="BTN2509" s="109"/>
      <c r="BTO2509" s="109"/>
      <c r="BTP2509" s="109"/>
      <c r="BTQ2509" s="109"/>
      <c r="BTR2509" s="109"/>
      <c r="BTS2509" s="109"/>
      <c r="BTT2509" s="109"/>
      <c r="BTU2509" s="109"/>
      <c r="BTV2509" s="109"/>
      <c r="BTW2509" s="109"/>
      <c r="BTX2509" s="109"/>
      <c r="BTY2509" s="109"/>
      <c r="BTZ2509" s="109"/>
      <c r="BUA2509" s="109"/>
      <c r="BUB2509" s="109"/>
      <c r="BUC2509" s="109"/>
      <c r="BUD2509" s="109"/>
      <c r="BUE2509" s="109"/>
      <c r="BUF2509" s="109"/>
      <c r="BUG2509" s="109"/>
      <c r="BUH2509" s="109"/>
      <c r="BUI2509" s="109"/>
      <c r="BUJ2509" s="109"/>
      <c r="BUK2509" s="109"/>
      <c r="BUL2509" s="109"/>
      <c r="BUM2509" s="109"/>
      <c r="BUN2509" s="109"/>
      <c r="BUO2509" s="109"/>
      <c r="BUP2509" s="109"/>
      <c r="BUQ2509" s="109"/>
      <c r="BUR2509" s="109"/>
      <c r="BUS2509" s="109"/>
      <c r="BUT2509" s="109"/>
      <c r="BUU2509" s="109"/>
      <c r="BUV2509" s="109"/>
      <c r="BUW2509" s="109"/>
      <c r="BUX2509" s="109"/>
      <c r="BUY2509" s="109"/>
      <c r="BUZ2509" s="109"/>
      <c r="BVA2509" s="109"/>
      <c r="BVB2509" s="109"/>
      <c r="BVC2509" s="109"/>
      <c r="BVD2509" s="109"/>
      <c r="BVE2509" s="109"/>
      <c r="BVF2509" s="109"/>
      <c r="BVG2509" s="109"/>
      <c r="BVH2509" s="109"/>
      <c r="BVI2509" s="109"/>
      <c r="BVJ2509" s="109"/>
      <c r="BVK2509" s="109"/>
      <c r="BVL2509" s="109"/>
      <c r="BVM2509" s="109"/>
      <c r="BVN2509" s="109"/>
      <c r="BVO2509" s="109"/>
      <c r="BVP2509" s="109"/>
      <c r="BVQ2509" s="109"/>
      <c r="BVR2509" s="109"/>
      <c r="BVS2509" s="109"/>
      <c r="BVT2509" s="109"/>
      <c r="BVU2509" s="109"/>
      <c r="BVV2509" s="109"/>
      <c r="BVW2509" s="109"/>
      <c r="BVX2509" s="109"/>
      <c r="BVY2509" s="109"/>
      <c r="BVZ2509" s="109"/>
      <c r="BWA2509" s="109"/>
      <c r="BWB2509" s="109"/>
      <c r="BWC2509" s="109"/>
      <c r="BWD2509" s="109"/>
      <c r="BWE2509" s="109"/>
      <c r="BWF2509" s="109"/>
      <c r="BWG2509" s="109"/>
      <c r="BWH2509" s="109"/>
      <c r="BWI2509" s="109"/>
      <c r="BWJ2509" s="109"/>
      <c r="BWK2509" s="109"/>
      <c r="BWL2509" s="109"/>
      <c r="BWM2509" s="109"/>
      <c r="BWN2509" s="109"/>
      <c r="BWO2509" s="109"/>
      <c r="BWP2509" s="109"/>
      <c r="BWQ2509" s="109"/>
      <c r="BWR2509" s="109"/>
      <c r="BWS2509" s="109"/>
      <c r="BWT2509" s="109"/>
      <c r="BWU2509" s="109"/>
      <c r="BWV2509" s="109"/>
      <c r="BWW2509" s="109"/>
      <c r="BWX2509" s="109"/>
      <c r="BWY2509" s="109"/>
      <c r="BWZ2509" s="109"/>
      <c r="BXA2509" s="109"/>
      <c r="BXB2509" s="109"/>
      <c r="BXC2509" s="109"/>
      <c r="BXD2509" s="109"/>
      <c r="BXE2509" s="109"/>
      <c r="BXF2509" s="109"/>
      <c r="BXG2509" s="109"/>
      <c r="BXH2509" s="109"/>
      <c r="BXI2509" s="109"/>
      <c r="BXJ2509" s="109"/>
      <c r="BXK2509" s="109"/>
      <c r="BXL2509" s="109"/>
      <c r="BXM2509" s="109"/>
      <c r="BXN2509" s="109"/>
      <c r="BXO2509" s="109"/>
      <c r="BXP2509" s="109"/>
      <c r="BXQ2509" s="109"/>
      <c r="BXR2509" s="109"/>
      <c r="BXS2509" s="109"/>
      <c r="BXT2509" s="109"/>
      <c r="BXU2509" s="109"/>
      <c r="BXV2509" s="109"/>
      <c r="BXW2509" s="109"/>
      <c r="BXX2509" s="109"/>
      <c r="BXY2509" s="109"/>
      <c r="BXZ2509" s="109"/>
      <c r="BYA2509" s="109"/>
      <c r="BYB2509" s="109"/>
      <c r="BYC2509" s="109"/>
      <c r="BYD2509" s="109"/>
      <c r="BYE2509" s="109"/>
      <c r="BYF2509" s="109"/>
      <c r="BYG2509" s="109"/>
      <c r="BYH2509" s="109"/>
      <c r="BYI2509" s="109"/>
      <c r="BYJ2509" s="109"/>
      <c r="BYK2509" s="109"/>
      <c r="BYL2509" s="109"/>
      <c r="BYM2509" s="109"/>
      <c r="BYN2509" s="109"/>
      <c r="BYO2509" s="109"/>
      <c r="BYP2509" s="109"/>
      <c r="BYQ2509" s="109"/>
      <c r="BYR2509" s="109"/>
      <c r="BYS2509" s="109"/>
      <c r="BYT2509" s="109"/>
      <c r="BYU2509" s="109"/>
      <c r="BYV2509" s="109"/>
      <c r="BYW2509" s="109"/>
      <c r="BYX2509" s="109"/>
      <c r="BYY2509" s="109"/>
      <c r="BYZ2509" s="109"/>
      <c r="BZA2509" s="109"/>
      <c r="BZB2509" s="109"/>
      <c r="BZC2509" s="109"/>
      <c r="BZD2509" s="109"/>
      <c r="BZE2509" s="109"/>
      <c r="BZF2509" s="109"/>
      <c r="BZG2509" s="109"/>
      <c r="BZH2509" s="109"/>
      <c r="BZI2509" s="109"/>
      <c r="BZJ2509" s="109"/>
      <c r="BZK2509" s="109"/>
      <c r="BZL2509" s="109"/>
      <c r="BZM2509" s="109"/>
      <c r="BZN2509" s="109"/>
      <c r="BZO2509" s="109"/>
      <c r="BZP2509" s="109"/>
      <c r="BZQ2509" s="109"/>
      <c r="BZR2509" s="109"/>
      <c r="BZS2509" s="109"/>
      <c r="BZT2509" s="109"/>
      <c r="BZU2509" s="109"/>
      <c r="BZV2509" s="109"/>
      <c r="BZW2509" s="109"/>
      <c r="BZX2509" s="109"/>
      <c r="BZY2509" s="109"/>
      <c r="BZZ2509" s="109"/>
      <c r="CAA2509" s="109"/>
      <c r="CAB2509" s="109"/>
      <c r="CAC2509" s="109"/>
      <c r="CAD2509" s="109"/>
      <c r="CAE2509" s="109"/>
      <c r="CAF2509" s="109"/>
      <c r="CAG2509" s="109"/>
      <c r="CAH2509" s="109"/>
      <c r="CAI2509" s="109"/>
      <c r="CAJ2509" s="109"/>
      <c r="CAK2509" s="109"/>
      <c r="CAL2509" s="109"/>
      <c r="CAM2509" s="109"/>
      <c r="CAN2509" s="109"/>
      <c r="CAO2509" s="109"/>
      <c r="CAP2509" s="109"/>
      <c r="CAQ2509" s="109"/>
      <c r="CAR2509" s="109"/>
      <c r="CAS2509" s="109"/>
      <c r="CAT2509" s="109"/>
      <c r="CAU2509" s="109"/>
      <c r="CAV2509" s="109"/>
      <c r="CAW2509" s="109"/>
      <c r="CAX2509" s="109"/>
      <c r="CAY2509" s="109"/>
      <c r="CAZ2509" s="109"/>
      <c r="CBA2509" s="109"/>
      <c r="CBB2509" s="109"/>
      <c r="CBC2509" s="109"/>
      <c r="CBD2509" s="109"/>
      <c r="CBE2509" s="109"/>
      <c r="CBF2509" s="109"/>
      <c r="CBG2509" s="109"/>
      <c r="CBH2509" s="109"/>
      <c r="CBI2509" s="109"/>
      <c r="CBJ2509" s="109"/>
      <c r="CBK2509" s="109"/>
      <c r="CBL2509" s="109"/>
      <c r="CBM2509" s="109"/>
      <c r="CBN2509" s="109"/>
      <c r="CBO2509" s="109"/>
      <c r="CBP2509" s="109"/>
      <c r="CBQ2509" s="109"/>
      <c r="CBR2509" s="109"/>
      <c r="CBS2509" s="109"/>
      <c r="CBT2509" s="109"/>
      <c r="CBU2509" s="109"/>
      <c r="CBV2509" s="109"/>
      <c r="CBW2509" s="109"/>
      <c r="CBX2509" s="109"/>
      <c r="CBY2509" s="109"/>
      <c r="CBZ2509" s="109"/>
      <c r="CCA2509" s="109"/>
      <c r="CCB2509" s="109"/>
      <c r="CCC2509" s="109"/>
      <c r="CCD2509" s="109"/>
      <c r="CCE2509" s="109"/>
      <c r="CCF2509" s="109"/>
      <c r="CCG2509" s="109"/>
      <c r="CCH2509" s="109"/>
      <c r="CCI2509" s="109"/>
      <c r="CCJ2509" s="109"/>
      <c r="CCK2509" s="109"/>
      <c r="CCL2509" s="109"/>
      <c r="CCM2509" s="109"/>
      <c r="CCN2509" s="109"/>
      <c r="CCO2509" s="109"/>
      <c r="CCP2509" s="109"/>
      <c r="CCQ2509" s="109"/>
      <c r="CCR2509" s="109"/>
      <c r="CCS2509" s="109"/>
      <c r="CCT2509" s="109"/>
      <c r="CCU2509" s="109"/>
      <c r="CCV2509" s="109"/>
      <c r="CCW2509" s="109"/>
      <c r="CCX2509" s="109"/>
      <c r="CCY2509" s="109"/>
      <c r="CCZ2509" s="109"/>
      <c r="CDA2509" s="109"/>
      <c r="CDB2509" s="109"/>
      <c r="CDC2509" s="109"/>
      <c r="CDD2509" s="109"/>
      <c r="CDE2509" s="109"/>
      <c r="CDF2509" s="109"/>
      <c r="CDG2509" s="109"/>
      <c r="CDH2509" s="109"/>
      <c r="CDI2509" s="109"/>
      <c r="CDJ2509" s="109"/>
      <c r="CDK2509" s="109"/>
      <c r="CDL2509" s="109"/>
      <c r="CDM2509" s="109"/>
      <c r="CDN2509" s="109"/>
      <c r="CDO2509" s="109"/>
      <c r="CDP2509" s="109"/>
      <c r="CDQ2509" s="109"/>
      <c r="CDR2509" s="109"/>
      <c r="CDS2509" s="109"/>
      <c r="CDT2509" s="109"/>
      <c r="CDU2509" s="109"/>
      <c r="CDV2509" s="109"/>
      <c r="CDW2509" s="109"/>
      <c r="CDX2509" s="109"/>
      <c r="CDY2509" s="109"/>
      <c r="CDZ2509" s="109"/>
      <c r="CEA2509" s="109"/>
      <c r="CEB2509" s="109"/>
      <c r="CEC2509" s="109"/>
      <c r="CED2509" s="109"/>
      <c r="CEE2509" s="109"/>
      <c r="CEF2509" s="109"/>
      <c r="CEG2509" s="109"/>
      <c r="CEH2509" s="109"/>
      <c r="CEI2509" s="109"/>
      <c r="CEJ2509" s="109"/>
      <c r="CEK2509" s="109"/>
      <c r="CEL2509" s="109"/>
      <c r="CEM2509" s="109"/>
      <c r="CEN2509" s="109"/>
      <c r="CEO2509" s="109"/>
      <c r="CEP2509" s="109"/>
      <c r="CEQ2509" s="109"/>
      <c r="CER2509" s="109"/>
      <c r="CES2509" s="109"/>
      <c r="CET2509" s="109"/>
      <c r="CEU2509" s="109"/>
      <c r="CEV2509" s="109"/>
      <c r="CEW2509" s="109"/>
      <c r="CEX2509" s="109"/>
      <c r="CEY2509" s="109"/>
      <c r="CEZ2509" s="109"/>
      <c r="CFA2509" s="109"/>
      <c r="CFB2509" s="109"/>
      <c r="CFC2509" s="109"/>
      <c r="CFD2509" s="109"/>
      <c r="CFE2509" s="109"/>
      <c r="CFF2509" s="109"/>
      <c r="CFG2509" s="109"/>
      <c r="CFH2509" s="109"/>
      <c r="CFI2509" s="109"/>
      <c r="CFJ2509" s="109"/>
      <c r="CFK2509" s="109"/>
      <c r="CFL2509" s="109"/>
      <c r="CFM2509" s="109"/>
      <c r="CFN2509" s="109"/>
      <c r="CFO2509" s="109"/>
      <c r="CFP2509" s="109"/>
      <c r="CFQ2509" s="109"/>
      <c r="CFR2509" s="109"/>
      <c r="CFS2509" s="109"/>
      <c r="CFT2509" s="109"/>
      <c r="CFU2509" s="109"/>
      <c r="CFV2509" s="109"/>
      <c r="CFW2509" s="109"/>
      <c r="CFX2509" s="109"/>
      <c r="CFY2509" s="109"/>
      <c r="CFZ2509" s="109"/>
      <c r="CGA2509" s="109"/>
      <c r="CGB2509" s="109"/>
      <c r="CGC2509" s="109"/>
      <c r="CGD2509" s="109"/>
      <c r="CGE2509" s="109"/>
      <c r="CGF2509" s="109"/>
      <c r="CGG2509" s="109"/>
      <c r="CGH2509" s="109"/>
      <c r="CGI2509" s="109"/>
      <c r="CGJ2509" s="109"/>
      <c r="CGK2509" s="109"/>
      <c r="CGL2509" s="109"/>
      <c r="CGM2509" s="109"/>
      <c r="CGN2509" s="109"/>
      <c r="CGO2509" s="109"/>
      <c r="CGP2509" s="109"/>
      <c r="CGQ2509" s="109"/>
      <c r="CGR2509" s="109"/>
      <c r="CGS2509" s="109"/>
      <c r="CGT2509" s="109"/>
      <c r="CGU2509" s="109"/>
      <c r="CGV2509" s="109"/>
      <c r="CGW2509" s="109"/>
      <c r="CGX2509" s="109"/>
      <c r="CGY2509" s="109"/>
      <c r="CGZ2509" s="109"/>
      <c r="CHA2509" s="109"/>
      <c r="CHB2509" s="109"/>
      <c r="CHC2509" s="109"/>
      <c r="CHD2509" s="109"/>
      <c r="CHE2509" s="109"/>
      <c r="CHF2509" s="109"/>
      <c r="CHG2509" s="109"/>
      <c r="CHH2509" s="109"/>
      <c r="CHI2509" s="109"/>
      <c r="CHJ2509" s="109"/>
      <c r="CHK2509" s="109"/>
      <c r="CHL2509" s="109"/>
      <c r="CHM2509" s="109"/>
      <c r="CHN2509" s="109"/>
      <c r="CHO2509" s="109"/>
      <c r="CHP2509" s="109"/>
      <c r="CHQ2509" s="109"/>
      <c r="CHR2509" s="109"/>
      <c r="CHS2509" s="109"/>
      <c r="CHT2509" s="109"/>
      <c r="CHU2509" s="109"/>
      <c r="CHV2509" s="109"/>
      <c r="CHW2509" s="109"/>
      <c r="CHX2509" s="109"/>
      <c r="CHY2509" s="109"/>
      <c r="CHZ2509" s="109"/>
      <c r="CIA2509" s="109"/>
      <c r="CIB2509" s="109"/>
      <c r="CIC2509" s="109"/>
      <c r="CID2509" s="109"/>
      <c r="CIE2509" s="109"/>
      <c r="CIF2509" s="109"/>
      <c r="CIG2509" s="109"/>
      <c r="CIH2509" s="109"/>
      <c r="CII2509" s="109"/>
      <c r="CIJ2509" s="109"/>
      <c r="CIK2509" s="109"/>
      <c r="CIL2509" s="109"/>
      <c r="CIM2509" s="109"/>
      <c r="CIN2509" s="109"/>
      <c r="CIO2509" s="109"/>
      <c r="CIP2509" s="109"/>
      <c r="CIQ2509" s="109"/>
      <c r="CIR2509" s="109"/>
      <c r="CIS2509" s="109"/>
      <c r="CIT2509" s="109"/>
      <c r="CIU2509" s="109"/>
      <c r="CIV2509" s="109"/>
      <c r="CIW2509" s="109"/>
      <c r="CIX2509" s="109"/>
      <c r="CIY2509" s="109"/>
      <c r="CIZ2509" s="109"/>
      <c r="CJA2509" s="109"/>
      <c r="CJB2509" s="109"/>
      <c r="CJC2509" s="109"/>
      <c r="CJD2509" s="109"/>
      <c r="CJE2509" s="109"/>
      <c r="CJF2509" s="109"/>
      <c r="CJG2509" s="109"/>
      <c r="CJH2509" s="109"/>
      <c r="CJI2509" s="109"/>
      <c r="CJJ2509" s="109"/>
      <c r="CJK2509" s="109"/>
      <c r="CJL2509" s="109"/>
      <c r="CJM2509" s="109"/>
      <c r="CJN2509" s="109"/>
      <c r="CJO2509" s="109"/>
      <c r="CJP2509" s="109"/>
      <c r="CJQ2509" s="109"/>
      <c r="CJR2509" s="109"/>
      <c r="CJS2509" s="109"/>
      <c r="CJT2509" s="109"/>
      <c r="CJU2509" s="109"/>
      <c r="CJV2509" s="109"/>
      <c r="CJW2509" s="109"/>
      <c r="CJX2509" s="109"/>
      <c r="CJY2509" s="109"/>
      <c r="CJZ2509" s="109"/>
      <c r="CKA2509" s="109"/>
      <c r="CKB2509" s="109"/>
      <c r="CKC2509" s="109"/>
      <c r="CKD2509" s="109"/>
      <c r="CKE2509" s="109"/>
      <c r="CKF2509" s="109"/>
      <c r="CKG2509" s="109"/>
      <c r="CKH2509" s="109"/>
      <c r="CKI2509" s="109"/>
      <c r="CKJ2509" s="109"/>
      <c r="CKK2509" s="109"/>
      <c r="CKL2509" s="109"/>
      <c r="CKM2509" s="109"/>
      <c r="CKN2509" s="109"/>
      <c r="CKO2509" s="109"/>
      <c r="CKP2509" s="109"/>
      <c r="CKQ2509" s="109"/>
      <c r="CKR2509" s="109"/>
      <c r="CKS2509" s="109"/>
      <c r="CKT2509" s="109"/>
      <c r="CKU2509" s="109"/>
      <c r="CKV2509" s="109"/>
      <c r="CKW2509" s="109"/>
      <c r="CKX2509" s="109"/>
      <c r="CKY2509" s="109"/>
      <c r="CKZ2509" s="109"/>
      <c r="CLA2509" s="109"/>
      <c r="CLB2509" s="109"/>
      <c r="CLC2509" s="109"/>
      <c r="CLD2509" s="109"/>
      <c r="CLE2509" s="109"/>
      <c r="CLF2509" s="109"/>
      <c r="CLG2509" s="109"/>
      <c r="CLH2509" s="109"/>
      <c r="CLI2509" s="109"/>
      <c r="CLJ2509" s="109"/>
      <c r="CLK2509" s="109"/>
      <c r="CLL2509" s="109"/>
      <c r="CLM2509" s="109"/>
      <c r="CLN2509" s="109"/>
      <c r="CLO2509" s="109"/>
      <c r="CLP2509" s="109"/>
      <c r="CLQ2509" s="109"/>
      <c r="CLR2509" s="109"/>
      <c r="CLS2509" s="109"/>
      <c r="CLT2509" s="109"/>
      <c r="CLU2509" s="109"/>
      <c r="CLV2509" s="109"/>
      <c r="CLW2509" s="109"/>
      <c r="CLX2509" s="109"/>
      <c r="CLY2509" s="109"/>
      <c r="CLZ2509" s="109"/>
      <c r="CMA2509" s="109"/>
      <c r="CMB2509" s="109"/>
      <c r="CMC2509" s="109"/>
      <c r="CMD2509" s="109"/>
      <c r="CME2509" s="109"/>
      <c r="CMF2509" s="109"/>
      <c r="CMG2509" s="109"/>
      <c r="CMH2509" s="109"/>
      <c r="CMI2509" s="109"/>
      <c r="CMJ2509" s="109"/>
      <c r="CMK2509" s="109"/>
      <c r="CML2509" s="109"/>
      <c r="CMM2509" s="109"/>
      <c r="CMN2509" s="109"/>
      <c r="CMO2509" s="109"/>
      <c r="CMP2509" s="109"/>
      <c r="CMQ2509" s="109"/>
      <c r="CMR2509" s="109"/>
      <c r="CMS2509" s="109"/>
      <c r="CMT2509" s="109"/>
      <c r="CMU2509" s="109"/>
      <c r="CMV2509" s="109"/>
      <c r="CMW2509" s="109"/>
      <c r="CMX2509" s="109"/>
      <c r="CMY2509" s="109"/>
      <c r="CMZ2509" s="109"/>
      <c r="CNA2509" s="109"/>
      <c r="CNB2509" s="109"/>
      <c r="CNC2509" s="109"/>
      <c r="CND2509" s="109"/>
      <c r="CNE2509" s="109"/>
      <c r="CNF2509" s="109"/>
      <c r="CNG2509" s="109"/>
      <c r="CNH2509" s="109"/>
      <c r="CNI2509" s="109"/>
      <c r="CNJ2509" s="109"/>
      <c r="CNK2509" s="109"/>
      <c r="CNL2509" s="109"/>
      <c r="CNM2509" s="109"/>
      <c r="CNN2509" s="109"/>
      <c r="CNO2509" s="109"/>
      <c r="CNP2509" s="109"/>
      <c r="CNQ2509" s="109"/>
      <c r="CNR2509" s="109"/>
      <c r="CNS2509" s="109"/>
      <c r="CNT2509" s="109"/>
      <c r="CNU2509" s="109"/>
      <c r="CNV2509" s="109"/>
      <c r="CNW2509" s="109"/>
      <c r="CNX2509" s="109"/>
      <c r="CNY2509" s="109"/>
      <c r="CNZ2509" s="109"/>
      <c r="COA2509" s="109"/>
      <c r="COB2509" s="109"/>
      <c r="COC2509" s="109"/>
      <c r="COD2509" s="109"/>
      <c r="COE2509" s="109"/>
      <c r="COF2509" s="109"/>
      <c r="COG2509" s="109"/>
      <c r="COH2509" s="109"/>
      <c r="COI2509" s="109"/>
      <c r="COJ2509" s="109"/>
      <c r="COK2509" s="109"/>
      <c r="COL2509" s="109"/>
      <c r="COM2509" s="109"/>
      <c r="CON2509" s="109"/>
      <c r="COO2509" s="109"/>
      <c r="COP2509" s="109"/>
      <c r="COQ2509" s="109"/>
      <c r="COR2509" s="109"/>
      <c r="COS2509" s="109"/>
      <c r="COT2509" s="109"/>
      <c r="COU2509" s="109"/>
      <c r="COV2509" s="109"/>
      <c r="COW2509" s="109"/>
      <c r="COX2509" s="109"/>
      <c r="COY2509" s="109"/>
      <c r="COZ2509" s="109"/>
      <c r="CPA2509" s="109"/>
      <c r="CPB2509" s="109"/>
      <c r="CPC2509" s="109"/>
      <c r="CPD2509" s="109"/>
      <c r="CPE2509" s="109"/>
      <c r="CPF2509" s="109"/>
      <c r="CPG2509" s="109"/>
      <c r="CPH2509" s="109"/>
      <c r="CPI2509" s="109"/>
      <c r="CPJ2509" s="109"/>
      <c r="CPK2509" s="109"/>
      <c r="CPL2509" s="109"/>
      <c r="CPM2509" s="109"/>
      <c r="CPN2509" s="109"/>
      <c r="CPO2509" s="109"/>
      <c r="CPP2509" s="109"/>
      <c r="CPQ2509" s="109"/>
      <c r="CPR2509" s="109"/>
      <c r="CPS2509" s="109"/>
      <c r="CPT2509" s="109"/>
      <c r="CPU2509" s="109"/>
      <c r="CPV2509" s="109"/>
      <c r="CPW2509" s="109"/>
      <c r="CPX2509" s="109"/>
      <c r="CPY2509" s="109"/>
      <c r="CPZ2509" s="109"/>
      <c r="CQA2509" s="109"/>
      <c r="CQB2509" s="109"/>
      <c r="CQC2509" s="109"/>
      <c r="CQD2509" s="109"/>
      <c r="CQE2509" s="109"/>
      <c r="CQF2509" s="109"/>
      <c r="CQG2509" s="109"/>
      <c r="CQH2509" s="109"/>
      <c r="CQI2509" s="109"/>
      <c r="CQJ2509" s="109"/>
      <c r="CQK2509" s="109"/>
      <c r="CQL2509" s="109"/>
      <c r="CQM2509" s="109"/>
      <c r="CQN2509" s="109"/>
      <c r="CQO2509" s="109"/>
      <c r="CQP2509" s="109"/>
      <c r="CQQ2509" s="109"/>
      <c r="CQR2509" s="109"/>
      <c r="CQS2509" s="109"/>
      <c r="CQT2509" s="109"/>
      <c r="CQU2509" s="109"/>
      <c r="CQV2509" s="109"/>
      <c r="CQW2509" s="109"/>
      <c r="CQX2509" s="109"/>
      <c r="CQY2509" s="109"/>
      <c r="CQZ2509" s="109"/>
      <c r="CRA2509" s="109"/>
      <c r="CRB2509" s="109"/>
      <c r="CRC2509" s="109"/>
      <c r="CRD2509" s="109"/>
      <c r="CRE2509" s="109"/>
      <c r="CRF2509" s="109"/>
      <c r="CRG2509" s="109"/>
      <c r="CRH2509" s="109"/>
      <c r="CRI2509" s="109"/>
      <c r="CRJ2509" s="109"/>
      <c r="CRK2509" s="109"/>
      <c r="CRL2509" s="109"/>
      <c r="CRM2509" s="109"/>
      <c r="CRN2509" s="109"/>
      <c r="CRO2509" s="109"/>
      <c r="CRP2509" s="109"/>
      <c r="CRQ2509" s="109"/>
      <c r="CRR2509" s="109"/>
      <c r="CRS2509" s="109"/>
      <c r="CRT2509" s="109"/>
      <c r="CRU2509" s="109"/>
      <c r="CRV2509" s="109"/>
      <c r="CRW2509" s="109"/>
      <c r="CRX2509" s="109"/>
      <c r="CRY2509" s="109"/>
      <c r="CRZ2509" s="109"/>
      <c r="CSA2509" s="109"/>
      <c r="CSB2509" s="109"/>
      <c r="CSC2509" s="109"/>
      <c r="CSD2509" s="109"/>
      <c r="CSE2509" s="109"/>
      <c r="CSF2509" s="109"/>
      <c r="CSG2509" s="109"/>
      <c r="CSH2509" s="109"/>
      <c r="CSI2509" s="109"/>
      <c r="CSJ2509" s="109"/>
      <c r="CSK2509" s="109"/>
      <c r="CSL2509" s="109"/>
      <c r="CSM2509" s="109"/>
      <c r="CSN2509" s="109"/>
      <c r="CSO2509" s="109"/>
      <c r="CSP2509" s="109"/>
      <c r="CSQ2509" s="109"/>
      <c r="CSR2509" s="109"/>
      <c r="CSS2509" s="109"/>
      <c r="CST2509" s="109"/>
      <c r="CSU2509" s="109"/>
      <c r="CSV2509" s="109"/>
      <c r="CSW2509" s="109"/>
      <c r="CSX2509" s="109"/>
      <c r="CSY2509" s="109"/>
      <c r="CSZ2509" s="109"/>
      <c r="CTA2509" s="109"/>
      <c r="CTB2509" s="109"/>
      <c r="CTC2509" s="109"/>
      <c r="CTD2509" s="109"/>
      <c r="CTE2509" s="109"/>
      <c r="CTF2509" s="109"/>
      <c r="CTG2509" s="109"/>
      <c r="CTH2509" s="109"/>
      <c r="CTI2509" s="109"/>
      <c r="CTJ2509" s="109"/>
      <c r="CTK2509" s="109"/>
      <c r="CTL2509" s="109"/>
      <c r="CTM2509" s="109"/>
      <c r="CTN2509" s="109"/>
      <c r="CTO2509" s="109"/>
      <c r="CTP2509" s="109"/>
      <c r="CTQ2509" s="109"/>
      <c r="CTR2509" s="109"/>
      <c r="CTS2509" s="109"/>
      <c r="CTT2509" s="109"/>
      <c r="CTU2509" s="109"/>
      <c r="CTV2509" s="109"/>
      <c r="CTW2509" s="109"/>
      <c r="CTX2509" s="109"/>
      <c r="CTY2509" s="109"/>
      <c r="CTZ2509" s="109"/>
      <c r="CUA2509" s="109"/>
      <c r="CUB2509" s="109"/>
      <c r="CUC2509" s="109"/>
      <c r="CUD2509" s="109"/>
      <c r="CUE2509" s="109"/>
      <c r="CUF2509" s="109"/>
      <c r="CUG2509" s="109"/>
      <c r="CUH2509" s="109"/>
      <c r="CUI2509" s="109"/>
      <c r="CUJ2509" s="109"/>
      <c r="CUK2509" s="109"/>
      <c r="CUL2509" s="109"/>
      <c r="CUM2509" s="109"/>
      <c r="CUN2509" s="109"/>
      <c r="CUO2509" s="109"/>
      <c r="CUP2509" s="109"/>
      <c r="CUQ2509" s="109"/>
      <c r="CUR2509" s="109"/>
      <c r="CUS2509" s="109"/>
      <c r="CUT2509" s="109"/>
      <c r="CUU2509" s="109"/>
      <c r="CUV2509" s="109"/>
      <c r="CUW2509" s="109"/>
      <c r="CUX2509" s="109"/>
      <c r="CUY2509" s="109"/>
      <c r="CUZ2509" s="109"/>
      <c r="CVA2509" s="109"/>
      <c r="CVB2509" s="109"/>
      <c r="CVC2509" s="109"/>
      <c r="CVD2509" s="109"/>
      <c r="CVE2509" s="109"/>
      <c r="CVF2509" s="109"/>
      <c r="CVG2509" s="109"/>
      <c r="CVH2509" s="109"/>
      <c r="CVI2509" s="109"/>
      <c r="CVJ2509" s="109"/>
      <c r="CVK2509" s="109"/>
      <c r="CVL2509" s="109"/>
      <c r="CVM2509" s="109"/>
      <c r="CVN2509" s="109"/>
      <c r="CVO2509" s="109"/>
      <c r="CVP2509" s="109"/>
      <c r="CVQ2509" s="109"/>
      <c r="CVR2509" s="109"/>
      <c r="CVS2509" s="109"/>
      <c r="CVT2509" s="109"/>
      <c r="CVU2509" s="109"/>
      <c r="CVV2509" s="109"/>
      <c r="CVW2509" s="109"/>
      <c r="CVX2509" s="109"/>
      <c r="CVY2509" s="109"/>
      <c r="CVZ2509" s="109"/>
      <c r="CWA2509" s="109"/>
      <c r="CWB2509" s="109"/>
      <c r="CWC2509" s="109"/>
      <c r="CWD2509" s="109"/>
      <c r="CWE2509" s="109"/>
      <c r="CWF2509" s="109"/>
      <c r="CWG2509" s="109"/>
      <c r="CWH2509" s="109"/>
      <c r="CWI2509" s="109"/>
      <c r="CWJ2509" s="109"/>
      <c r="CWK2509" s="109"/>
      <c r="CWL2509" s="109"/>
      <c r="CWM2509" s="109"/>
      <c r="CWN2509" s="109"/>
      <c r="CWO2509" s="109"/>
      <c r="CWP2509" s="109"/>
      <c r="CWQ2509" s="109"/>
      <c r="CWR2509" s="109"/>
      <c r="CWS2509" s="109"/>
      <c r="CWT2509" s="109"/>
      <c r="CWU2509" s="109"/>
      <c r="CWV2509" s="109"/>
      <c r="CWW2509" s="109"/>
      <c r="CWX2509" s="109"/>
      <c r="CWY2509" s="109"/>
      <c r="CWZ2509" s="109"/>
      <c r="CXA2509" s="109"/>
      <c r="CXB2509" s="109"/>
      <c r="CXC2509" s="109"/>
      <c r="CXD2509" s="109"/>
      <c r="CXE2509" s="109"/>
      <c r="CXF2509" s="109"/>
      <c r="CXG2509" s="109"/>
      <c r="CXH2509" s="109"/>
      <c r="CXI2509" s="109"/>
      <c r="CXJ2509" s="109"/>
      <c r="CXK2509" s="109"/>
      <c r="CXL2509" s="109"/>
      <c r="CXM2509" s="109"/>
      <c r="CXN2509" s="109"/>
      <c r="CXO2509" s="109"/>
      <c r="CXP2509" s="109"/>
      <c r="CXQ2509" s="109"/>
      <c r="CXR2509" s="109"/>
      <c r="CXS2509" s="109"/>
      <c r="CXT2509" s="109"/>
      <c r="CXU2509" s="109"/>
      <c r="CXV2509" s="109"/>
      <c r="CXW2509" s="109"/>
      <c r="CXX2509" s="109"/>
      <c r="CXY2509" s="109"/>
      <c r="CXZ2509" s="109"/>
      <c r="CYA2509" s="109"/>
      <c r="CYB2509" s="109"/>
      <c r="CYC2509" s="109"/>
      <c r="CYD2509" s="109"/>
      <c r="CYE2509" s="109"/>
      <c r="CYF2509" s="109"/>
      <c r="CYG2509" s="109"/>
      <c r="CYH2509" s="109"/>
      <c r="CYI2509" s="109"/>
      <c r="CYJ2509" s="109"/>
      <c r="CYK2509" s="109"/>
      <c r="CYL2509" s="109"/>
      <c r="CYM2509" s="109"/>
      <c r="CYN2509" s="109"/>
      <c r="CYO2509" s="109"/>
      <c r="CYP2509" s="109"/>
      <c r="CYQ2509" s="109"/>
      <c r="CYR2509" s="109"/>
      <c r="CYS2509" s="109"/>
      <c r="CYT2509" s="109"/>
      <c r="CYU2509" s="109"/>
      <c r="CYV2509" s="109"/>
      <c r="CYW2509" s="109"/>
      <c r="CYX2509" s="109"/>
      <c r="CYY2509" s="109"/>
      <c r="CYZ2509" s="109"/>
      <c r="CZA2509" s="109"/>
      <c r="CZB2509" s="109"/>
      <c r="CZC2509" s="109"/>
      <c r="CZD2509" s="109"/>
      <c r="CZE2509" s="109"/>
      <c r="CZF2509" s="109"/>
      <c r="CZG2509" s="109"/>
      <c r="CZH2509" s="109"/>
      <c r="CZI2509" s="109"/>
      <c r="CZJ2509" s="109"/>
      <c r="CZK2509" s="109"/>
      <c r="CZL2509" s="109"/>
      <c r="CZM2509" s="109"/>
      <c r="CZN2509" s="109"/>
      <c r="CZO2509" s="109"/>
      <c r="CZP2509" s="109"/>
      <c r="CZQ2509" s="109"/>
      <c r="CZR2509" s="109"/>
      <c r="CZS2509" s="109"/>
      <c r="CZT2509" s="109"/>
      <c r="CZU2509" s="109"/>
      <c r="CZV2509" s="109"/>
      <c r="CZW2509" s="109"/>
      <c r="CZX2509" s="109"/>
      <c r="CZY2509" s="109"/>
      <c r="CZZ2509" s="109"/>
      <c r="DAA2509" s="109"/>
      <c r="DAB2509" s="109"/>
      <c r="DAC2509" s="109"/>
      <c r="DAD2509" s="109"/>
      <c r="DAE2509" s="109"/>
      <c r="DAF2509" s="109"/>
      <c r="DAG2509" s="109"/>
      <c r="DAH2509" s="109"/>
      <c r="DAI2509" s="109"/>
      <c r="DAJ2509" s="109"/>
      <c r="DAK2509" s="109"/>
      <c r="DAL2509" s="109"/>
      <c r="DAM2509" s="109"/>
      <c r="DAN2509" s="109"/>
      <c r="DAO2509" s="109"/>
      <c r="DAP2509" s="109"/>
      <c r="DAQ2509" s="109"/>
      <c r="DAR2509" s="109"/>
      <c r="DAS2509" s="109"/>
      <c r="DAT2509" s="109"/>
      <c r="DAU2509" s="109"/>
      <c r="DAV2509" s="109"/>
      <c r="DAW2509" s="109"/>
      <c r="DAX2509" s="109"/>
      <c r="DAY2509" s="109"/>
      <c r="DAZ2509" s="109"/>
      <c r="DBA2509" s="109"/>
      <c r="DBB2509" s="109"/>
      <c r="DBC2509" s="109"/>
      <c r="DBD2509" s="109"/>
      <c r="DBE2509" s="109"/>
      <c r="DBF2509" s="109"/>
      <c r="DBG2509" s="109"/>
      <c r="DBH2509" s="109"/>
      <c r="DBI2509" s="109"/>
      <c r="DBJ2509" s="109"/>
      <c r="DBK2509" s="109"/>
      <c r="DBL2509" s="109"/>
      <c r="DBM2509" s="109"/>
      <c r="DBN2509" s="109"/>
      <c r="DBO2509" s="109"/>
      <c r="DBP2509" s="109"/>
      <c r="DBQ2509" s="109"/>
      <c r="DBR2509" s="109"/>
      <c r="DBS2509" s="109"/>
      <c r="DBT2509" s="109"/>
      <c r="DBU2509" s="109"/>
      <c r="DBV2509" s="109"/>
      <c r="DBW2509" s="109"/>
      <c r="DBX2509" s="109"/>
      <c r="DBY2509" s="109"/>
      <c r="DBZ2509" s="109"/>
      <c r="DCA2509" s="109"/>
      <c r="DCB2509" s="109"/>
      <c r="DCC2509" s="109"/>
      <c r="DCD2509" s="109"/>
      <c r="DCE2509" s="109"/>
      <c r="DCF2509" s="109"/>
      <c r="DCG2509" s="109"/>
      <c r="DCH2509" s="109"/>
      <c r="DCI2509" s="109"/>
      <c r="DCJ2509" s="109"/>
      <c r="DCK2509" s="109"/>
      <c r="DCL2509" s="109"/>
      <c r="DCM2509" s="109"/>
      <c r="DCN2509" s="109"/>
      <c r="DCO2509" s="109"/>
      <c r="DCP2509" s="109"/>
      <c r="DCQ2509" s="109"/>
      <c r="DCR2509" s="109"/>
      <c r="DCS2509" s="109"/>
      <c r="DCT2509" s="109"/>
      <c r="DCU2509" s="109"/>
      <c r="DCV2509" s="109"/>
      <c r="DCW2509" s="109"/>
      <c r="DCX2509" s="109"/>
      <c r="DCY2509" s="109"/>
      <c r="DCZ2509" s="109"/>
      <c r="DDA2509" s="109"/>
      <c r="DDB2509" s="109"/>
      <c r="DDC2509" s="109"/>
      <c r="DDD2509" s="109"/>
      <c r="DDE2509" s="109"/>
      <c r="DDF2509" s="109"/>
      <c r="DDG2509" s="109"/>
      <c r="DDH2509" s="109"/>
      <c r="DDI2509" s="109"/>
      <c r="DDJ2509" s="109"/>
      <c r="DDK2509" s="109"/>
      <c r="DDL2509" s="109"/>
      <c r="DDM2509" s="109"/>
      <c r="DDN2509" s="109"/>
      <c r="DDO2509" s="109"/>
      <c r="DDP2509" s="109"/>
      <c r="DDQ2509" s="109"/>
      <c r="DDR2509" s="109"/>
      <c r="DDS2509" s="109"/>
      <c r="DDT2509" s="109"/>
      <c r="DDU2509" s="109"/>
      <c r="DDV2509" s="109"/>
      <c r="DDW2509" s="109"/>
      <c r="DDX2509" s="109"/>
      <c r="DDY2509" s="109"/>
      <c r="DDZ2509" s="109"/>
      <c r="DEA2509" s="109"/>
      <c r="DEB2509" s="109"/>
      <c r="DEC2509" s="109"/>
      <c r="DED2509" s="109"/>
      <c r="DEE2509" s="109"/>
      <c r="DEF2509" s="109"/>
      <c r="DEG2509" s="109"/>
      <c r="DEH2509" s="109"/>
      <c r="DEI2509" s="109"/>
      <c r="DEJ2509" s="109"/>
      <c r="DEK2509" s="109"/>
      <c r="DEL2509" s="109"/>
      <c r="DEM2509" s="109"/>
      <c r="DEN2509" s="109"/>
      <c r="DEO2509" s="109"/>
      <c r="DEP2509" s="109"/>
      <c r="DEQ2509" s="109"/>
      <c r="DER2509" s="109"/>
      <c r="DES2509" s="109"/>
      <c r="DET2509" s="109"/>
      <c r="DEU2509" s="109"/>
      <c r="DEV2509" s="109"/>
      <c r="DEW2509" s="109"/>
      <c r="DEX2509" s="109"/>
      <c r="DEY2509" s="109"/>
      <c r="DEZ2509" s="109"/>
      <c r="DFA2509" s="109"/>
      <c r="DFB2509" s="109"/>
      <c r="DFC2509" s="109"/>
      <c r="DFD2509" s="109"/>
      <c r="DFE2509" s="109"/>
      <c r="DFF2509" s="109"/>
      <c r="DFG2509" s="109"/>
      <c r="DFH2509" s="109"/>
      <c r="DFI2509" s="109"/>
      <c r="DFJ2509" s="109"/>
      <c r="DFK2509" s="109"/>
      <c r="DFL2509" s="109"/>
      <c r="DFM2509" s="109"/>
      <c r="DFN2509" s="109"/>
      <c r="DFO2509" s="109"/>
      <c r="DFP2509" s="109"/>
      <c r="DFQ2509" s="109"/>
      <c r="DFR2509" s="109"/>
      <c r="DFS2509" s="109"/>
      <c r="DFT2509" s="109"/>
      <c r="DFU2509" s="109"/>
      <c r="DFV2509" s="109"/>
      <c r="DFW2509" s="109"/>
      <c r="DFX2509" s="109"/>
      <c r="DFY2509" s="109"/>
      <c r="DFZ2509" s="109"/>
      <c r="DGA2509" s="109"/>
      <c r="DGB2509" s="109"/>
      <c r="DGC2509" s="109"/>
      <c r="DGD2509" s="109"/>
      <c r="DGE2509" s="109"/>
      <c r="DGF2509" s="109"/>
      <c r="DGG2509" s="109"/>
      <c r="DGH2509" s="109"/>
      <c r="DGI2509" s="109"/>
      <c r="DGJ2509" s="109"/>
      <c r="DGK2509" s="109"/>
      <c r="DGL2509" s="109"/>
      <c r="DGM2509" s="109"/>
      <c r="DGN2509" s="109"/>
      <c r="DGO2509" s="109"/>
      <c r="DGP2509" s="109"/>
      <c r="DGQ2509" s="109"/>
      <c r="DGR2509" s="109"/>
      <c r="DGS2509" s="109"/>
      <c r="DGT2509" s="109"/>
      <c r="DGU2509" s="109"/>
      <c r="DGV2509" s="109"/>
      <c r="DGW2509" s="109"/>
      <c r="DGX2509" s="109"/>
      <c r="DGY2509" s="109"/>
      <c r="DGZ2509" s="109"/>
      <c r="DHA2509" s="109"/>
      <c r="DHB2509" s="109"/>
      <c r="DHC2509" s="109"/>
      <c r="DHD2509" s="109"/>
      <c r="DHE2509" s="109"/>
      <c r="DHF2509" s="109"/>
      <c r="DHG2509" s="109"/>
      <c r="DHH2509" s="109"/>
      <c r="DHI2509" s="109"/>
      <c r="DHJ2509" s="109"/>
      <c r="DHK2509" s="109"/>
      <c r="DHL2509" s="109"/>
      <c r="DHM2509" s="109"/>
      <c r="DHN2509" s="109"/>
      <c r="DHO2509" s="109"/>
      <c r="DHP2509" s="109"/>
      <c r="DHQ2509" s="109"/>
      <c r="DHR2509" s="109"/>
      <c r="DHS2509" s="109"/>
      <c r="DHT2509" s="109"/>
      <c r="DHU2509" s="109"/>
      <c r="DHV2509" s="109"/>
      <c r="DHW2509" s="109"/>
      <c r="DHX2509" s="109"/>
      <c r="DHY2509" s="109"/>
      <c r="DHZ2509" s="109"/>
      <c r="DIA2509" s="109"/>
      <c r="DIB2509" s="109"/>
      <c r="DIC2509" s="109"/>
      <c r="DID2509" s="109"/>
      <c r="DIE2509" s="109"/>
      <c r="DIF2509" s="109"/>
      <c r="DIG2509" s="109"/>
      <c r="DIH2509" s="109"/>
      <c r="DII2509" s="109"/>
      <c r="DIJ2509" s="109"/>
      <c r="DIK2509" s="109"/>
      <c r="DIL2509" s="109"/>
      <c r="DIM2509" s="109"/>
      <c r="DIN2509" s="109"/>
      <c r="DIO2509" s="109"/>
      <c r="DIP2509" s="109"/>
      <c r="DIQ2509" s="109"/>
      <c r="DIR2509" s="109"/>
      <c r="DIS2509" s="109"/>
      <c r="DIT2509" s="109"/>
      <c r="DIU2509" s="109"/>
      <c r="DIV2509" s="109"/>
      <c r="DIW2509" s="109"/>
      <c r="DIX2509" s="109"/>
      <c r="DIY2509" s="109"/>
      <c r="DIZ2509" s="109"/>
      <c r="DJA2509" s="109"/>
      <c r="DJB2509" s="109"/>
      <c r="DJC2509" s="109"/>
      <c r="DJD2509" s="109"/>
      <c r="DJE2509" s="109"/>
      <c r="DJF2509" s="109"/>
      <c r="DJG2509" s="109"/>
      <c r="DJH2509" s="109"/>
      <c r="DJI2509" s="109"/>
      <c r="DJJ2509" s="109"/>
      <c r="DJK2509" s="109"/>
      <c r="DJL2509" s="109"/>
      <c r="DJM2509" s="109"/>
      <c r="DJN2509" s="109"/>
      <c r="DJO2509" s="109"/>
      <c r="DJP2509" s="109"/>
      <c r="DJQ2509" s="109"/>
      <c r="DJR2509" s="109"/>
      <c r="DJS2509" s="109"/>
      <c r="DJT2509" s="109"/>
      <c r="DJU2509" s="109"/>
      <c r="DJV2509" s="109"/>
      <c r="DJW2509" s="109"/>
      <c r="DJX2509" s="109"/>
      <c r="DJY2509" s="109"/>
      <c r="DJZ2509" s="109"/>
      <c r="DKA2509" s="109"/>
      <c r="DKB2509" s="109"/>
      <c r="DKC2509" s="109"/>
      <c r="DKD2509" s="109"/>
      <c r="DKE2509" s="109"/>
      <c r="DKF2509" s="109"/>
      <c r="DKG2509" s="109"/>
      <c r="DKH2509" s="109"/>
      <c r="DKI2509" s="109"/>
      <c r="DKJ2509" s="109"/>
      <c r="DKK2509" s="109"/>
      <c r="DKL2509" s="109"/>
      <c r="DKM2509" s="109"/>
      <c r="DKN2509" s="109"/>
      <c r="DKO2509" s="109"/>
      <c r="DKP2509" s="109"/>
      <c r="DKQ2509" s="109"/>
      <c r="DKR2509" s="109"/>
      <c r="DKS2509" s="109"/>
      <c r="DKT2509" s="109"/>
      <c r="DKU2509" s="109"/>
      <c r="DKV2509" s="109"/>
      <c r="DKW2509" s="109"/>
      <c r="DKX2509" s="109"/>
      <c r="DKY2509" s="109"/>
      <c r="DKZ2509" s="109"/>
      <c r="DLA2509" s="109"/>
      <c r="DLB2509" s="109"/>
      <c r="DLC2509" s="109"/>
      <c r="DLD2509" s="109"/>
      <c r="DLE2509" s="109"/>
      <c r="DLF2509" s="109"/>
      <c r="DLG2509" s="109"/>
      <c r="DLH2509" s="109"/>
      <c r="DLI2509" s="109"/>
      <c r="DLJ2509" s="109"/>
      <c r="DLK2509" s="109"/>
      <c r="DLL2509" s="109"/>
      <c r="DLM2509" s="109"/>
      <c r="DLN2509" s="109"/>
      <c r="DLO2509" s="109"/>
      <c r="DLP2509" s="109"/>
      <c r="DLQ2509" s="109"/>
      <c r="DLR2509" s="109"/>
      <c r="DLS2509" s="109"/>
      <c r="DLT2509" s="109"/>
      <c r="DLU2509" s="109"/>
      <c r="DLV2509" s="109"/>
      <c r="DLW2509" s="109"/>
      <c r="DLX2509" s="109"/>
      <c r="DLY2509" s="109"/>
      <c r="DLZ2509" s="109"/>
      <c r="DMA2509" s="109"/>
      <c r="DMB2509" s="109"/>
      <c r="DMC2509" s="109"/>
      <c r="DMD2509" s="109"/>
      <c r="DME2509" s="109"/>
      <c r="DMF2509" s="109"/>
      <c r="DMG2509" s="109"/>
      <c r="DMH2509" s="109"/>
      <c r="DMI2509" s="109"/>
      <c r="DMJ2509" s="109"/>
      <c r="DMK2509" s="109"/>
      <c r="DML2509" s="109"/>
      <c r="DMM2509" s="109"/>
      <c r="DMN2509" s="109"/>
      <c r="DMO2509" s="109"/>
      <c r="DMP2509" s="109"/>
      <c r="DMQ2509" s="109"/>
      <c r="DMR2509" s="109"/>
      <c r="DMS2509" s="109"/>
      <c r="DMT2509" s="109"/>
      <c r="DMU2509" s="109"/>
      <c r="DMV2509" s="109"/>
      <c r="DMW2509" s="109"/>
      <c r="DMX2509" s="109"/>
      <c r="DMY2509" s="109"/>
      <c r="DMZ2509" s="109"/>
      <c r="DNA2509" s="109"/>
      <c r="DNB2509" s="109"/>
      <c r="DNC2509" s="109"/>
      <c r="DND2509" s="109"/>
      <c r="DNE2509" s="109"/>
      <c r="DNF2509" s="109"/>
      <c r="DNG2509" s="109"/>
      <c r="DNH2509" s="109"/>
      <c r="DNI2509" s="109"/>
      <c r="DNJ2509" s="109"/>
      <c r="DNK2509" s="109"/>
      <c r="DNL2509" s="109"/>
      <c r="DNM2509" s="109"/>
      <c r="DNN2509" s="109"/>
      <c r="DNO2509" s="109"/>
      <c r="DNP2509" s="109"/>
      <c r="DNQ2509" s="109"/>
      <c r="DNR2509" s="109"/>
      <c r="DNS2509" s="109"/>
      <c r="DNT2509" s="109"/>
      <c r="DNU2509" s="109"/>
      <c r="DNV2509" s="109"/>
      <c r="DNW2509" s="109"/>
      <c r="DNX2509" s="109"/>
      <c r="DNY2509" s="109"/>
      <c r="DNZ2509" s="109"/>
      <c r="DOA2509" s="109"/>
      <c r="DOB2509" s="109"/>
      <c r="DOC2509" s="109"/>
      <c r="DOD2509" s="109"/>
      <c r="DOE2509" s="109"/>
      <c r="DOF2509" s="109"/>
      <c r="DOG2509" s="109"/>
      <c r="DOH2509" s="109"/>
      <c r="DOI2509" s="109"/>
      <c r="DOJ2509" s="109"/>
      <c r="DOK2509" s="109"/>
      <c r="DOL2509" s="109"/>
      <c r="DOM2509" s="109"/>
      <c r="DON2509" s="109"/>
      <c r="DOO2509" s="109"/>
      <c r="DOP2509" s="109"/>
      <c r="DOQ2509" s="109"/>
      <c r="DOR2509" s="109"/>
      <c r="DOS2509" s="109"/>
      <c r="DOT2509" s="109"/>
      <c r="DOU2509" s="109"/>
      <c r="DOV2509" s="109"/>
      <c r="DOW2509" s="109"/>
      <c r="DOX2509" s="109"/>
      <c r="DOY2509" s="109"/>
      <c r="DOZ2509" s="109"/>
      <c r="DPA2509" s="109"/>
      <c r="DPB2509" s="109"/>
      <c r="DPC2509" s="109"/>
      <c r="DPD2509" s="109"/>
      <c r="DPE2509" s="109"/>
      <c r="DPF2509" s="109"/>
      <c r="DPG2509" s="109"/>
      <c r="DPH2509" s="109"/>
      <c r="DPI2509" s="109"/>
      <c r="DPJ2509" s="109"/>
      <c r="DPK2509" s="109"/>
      <c r="DPL2509" s="109"/>
      <c r="DPM2509" s="109"/>
      <c r="DPN2509" s="109"/>
      <c r="DPO2509" s="109"/>
      <c r="DPP2509" s="109"/>
      <c r="DPQ2509" s="109"/>
      <c r="DPR2509" s="109"/>
      <c r="DPS2509" s="109"/>
      <c r="DPT2509" s="109"/>
      <c r="DPU2509" s="109"/>
      <c r="DPV2509" s="109"/>
      <c r="DPW2509" s="109"/>
      <c r="DPX2509" s="109"/>
      <c r="DPY2509" s="109"/>
      <c r="DPZ2509" s="109"/>
      <c r="DQA2509" s="109"/>
      <c r="DQB2509" s="109"/>
      <c r="DQC2509" s="109"/>
      <c r="DQD2509" s="109"/>
      <c r="DQE2509" s="109"/>
      <c r="DQF2509" s="109"/>
      <c r="DQG2509" s="109"/>
      <c r="DQH2509" s="109"/>
      <c r="DQI2509" s="109"/>
      <c r="DQJ2509" s="109"/>
      <c r="DQK2509" s="109"/>
      <c r="DQL2509" s="109"/>
      <c r="DQM2509" s="109"/>
      <c r="DQN2509" s="109"/>
      <c r="DQO2509" s="109"/>
      <c r="DQP2509" s="109"/>
      <c r="DQQ2509" s="109"/>
      <c r="DQR2509" s="109"/>
      <c r="DQS2509" s="109"/>
      <c r="DQT2509" s="109"/>
      <c r="DQU2509" s="109"/>
      <c r="DQV2509" s="109"/>
      <c r="DQW2509" s="109"/>
      <c r="DQX2509" s="109"/>
      <c r="DQY2509" s="109"/>
      <c r="DQZ2509" s="109"/>
      <c r="DRA2509" s="109"/>
      <c r="DRB2509" s="109"/>
      <c r="DRC2509" s="109"/>
      <c r="DRD2509" s="109"/>
      <c r="DRE2509" s="109"/>
      <c r="DRF2509" s="109"/>
      <c r="DRG2509" s="109"/>
      <c r="DRH2509" s="109"/>
      <c r="DRI2509" s="109"/>
      <c r="DRJ2509" s="109"/>
      <c r="DRK2509" s="109"/>
      <c r="DRL2509" s="109"/>
      <c r="DRM2509" s="109"/>
      <c r="DRN2509" s="109"/>
      <c r="DRO2509" s="109"/>
      <c r="DRP2509" s="109"/>
      <c r="DRQ2509" s="109"/>
      <c r="DRR2509" s="109"/>
      <c r="DRS2509" s="109"/>
      <c r="DRT2509" s="109"/>
      <c r="DRU2509" s="109"/>
      <c r="DRV2509" s="109"/>
      <c r="DRW2509" s="109"/>
      <c r="DRX2509" s="109"/>
      <c r="DRY2509" s="109"/>
      <c r="DRZ2509" s="109"/>
      <c r="DSA2509" s="109"/>
      <c r="DSB2509" s="109"/>
      <c r="DSC2509" s="109"/>
      <c r="DSD2509" s="109"/>
      <c r="DSE2509" s="109"/>
      <c r="DSF2509" s="109"/>
      <c r="DSG2509" s="109"/>
      <c r="DSH2509" s="109"/>
      <c r="DSI2509" s="109"/>
      <c r="DSJ2509" s="109"/>
      <c r="DSK2509" s="109"/>
      <c r="DSL2509" s="109"/>
      <c r="DSM2509" s="109"/>
      <c r="DSN2509" s="109"/>
      <c r="DSO2509" s="109"/>
      <c r="DSP2509" s="109"/>
      <c r="DSQ2509" s="109"/>
      <c r="DSR2509" s="109"/>
      <c r="DSS2509" s="109"/>
      <c r="DST2509" s="109"/>
      <c r="DSU2509" s="109"/>
      <c r="DSV2509" s="109"/>
      <c r="DSW2509" s="109"/>
      <c r="DSX2509" s="109"/>
      <c r="DSY2509" s="109"/>
      <c r="DSZ2509" s="109"/>
      <c r="DTA2509" s="109"/>
      <c r="DTB2509" s="109"/>
      <c r="DTC2509" s="109"/>
      <c r="DTD2509" s="109"/>
      <c r="DTE2509" s="109"/>
      <c r="DTF2509" s="109"/>
      <c r="DTG2509" s="109"/>
      <c r="DTH2509" s="109"/>
      <c r="DTI2509" s="109"/>
      <c r="DTJ2509" s="109"/>
      <c r="DTK2509" s="109"/>
      <c r="DTL2509" s="109"/>
      <c r="DTM2509" s="109"/>
      <c r="DTN2509" s="109"/>
      <c r="DTO2509" s="109"/>
      <c r="DTP2509" s="109"/>
      <c r="DTQ2509" s="109"/>
      <c r="DTR2509" s="109"/>
      <c r="DTS2509" s="109"/>
      <c r="DTT2509" s="109"/>
      <c r="DTU2509" s="109"/>
      <c r="DTV2509" s="109"/>
      <c r="DTW2509" s="109"/>
      <c r="DTX2509" s="109"/>
      <c r="DTY2509" s="109"/>
      <c r="DTZ2509" s="109"/>
      <c r="DUA2509" s="109"/>
      <c r="DUB2509" s="109"/>
      <c r="DUC2509" s="109"/>
      <c r="DUD2509" s="109"/>
      <c r="DUE2509" s="109"/>
      <c r="DUF2509" s="109"/>
      <c r="DUG2509" s="109"/>
      <c r="DUH2509" s="109"/>
      <c r="DUI2509" s="109"/>
      <c r="DUJ2509" s="109"/>
      <c r="DUK2509" s="109"/>
      <c r="DUL2509" s="109"/>
      <c r="DUM2509" s="109"/>
      <c r="DUN2509" s="109"/>
      <c r="DUO2509" s="109"/>
      <c r="DUP2509" s="109"/>
      <c r="DUQ2509" s="109"/>
      <c r="DUR2509" s="109"/>
      <c r="DUS2509" s="109"/>
      <c r="DUT2509" s="109"/>
      <c r="DUU2509" s="109"/>
      <c r="DUV2509" s="109"/>
      <c r="DUW2509" s="109"/>
      <c r="DUX2509" s="109"/>
      <c r="DUY2509" s="109"/>
      <c r="DUZ2509" s="109"/>
      <c r="DVA2509" s="109"/>
      <c r="DVB2509" s="109"/>
      <c r="DVC2509" s="109"/>
      <c r="DVD2509" s="109"/>
      <c r="DVE2509" s="109"/>
      <c r="DVF2509" s="109"/>
      <c r="DVG2509" s="109"/>
      <c r="DVH2509" s="109"/>
      <c r="DVI2509" s="109"/>
      <c r="DVJ2509" s="109"/>
      <c r="DVK2509" s="109"/>
      <c r="DVL2509" s="109"/>
      <c r="DVM2509" s="109"/>
      <c r="DVN2509" s="109"/>
      <c r="DVO2509" s="109"/>
      <c r="DVP2509" s="109"/>
      <c r="DVQ2509" s="109"/>
      <c r="DVR2509" s="109"/>
      <c r="DVS2509" s="109"/>
      <c r="DVT2509" s="109"/>
      <c r="DVU2509" s="109"/>
      <c r="DVV2509" s="109"/>
      <c r="DVW2509" s="109"/>
      <c r="DVX2509" s="109"/>
      <c r="DVY2509" s="109"/>
      <c r="DVZ2509" s="109"/>
      <c r="DWA2509" s="109"/>
      <c r="DWB2509" s="109"/>
      <c r="DWC2509" s="109"/>
      <c r="DWD2509" s="109"/>
      <c r="DWE2509" s="109"/>
      <c r="DWF2509" s="109"/>
      <c r="DWG2509" s="109"/>
      <c r="DWH2509" s="109"/>
      <c r="DWI2509" s="109"/>
      <c r="DWJ2509" s="109"/>
      <c r="DWK2509" s="109"/>
      <c r="DWL2509" s="109"/>
      <c r="DWM2509" s="109"/>
      <c r="DWN2509" s="109"/>
      <c r="DWO2509" s="109"/>
      <c r="DWP2509" s="109"/>
      <c r="DWQ2509" s="109"/>
      <c r="DWR2509" s="109"/>
      <c r="DWS2509" s="109"/>
      <c r="DWT2509" s="109"/>
      <c r="DWU2509" s="109"/>
      <c r="DWV2509" s="109"/>
      <c r="DWW2509" s="109"/>
      <c r="DWX2509" s="109"/>
      <c r="DWY2509" s="109"/>
      <c r="DWZ2509" s="109"/>
      <c r="DXA2509" s="109"/>
      <c r="DXB2509" s="109"/>
      <c r="DXC2509" s="109"/>
      <c r="DXD2509" s="109"/>
      <c r="DXE2509" s="109"/>
      <c r="DXF2509" s="109"/>
      <c r="DXG2509" s="109"/>
      <c r="DXH2509" s="109"/>
      <c r="DXI2509" s="109"/>
      <c r="DXJ2509" s="109"/>
      <c r="DXK2509" s="109"/>
      <c r="DXL2509" s="109"/>
      <c r="DXM2509" s="109"/>
      <c r="DXN2509" s="109"/>
      <c r="DXO2509" s="109"/>
      <c r="DXP2509" s="109"/>
      <c r="DXQ2509" s="109"/>
      <c r="DXR2509" s="109"/>
      <c r="DXS2509" s="109"/>
      <c r="DXT2509" s="109"/>
      <c r="DXU2509" s="109"/>
      <c r="DXV2509" s="109"/>
      <c r="DXW2509" s="109"/>
      <c r="DXX2509" s="109"/>
      <c r="DXY2509" s="109"/>
      <c r="DXZ2509" s="109"/>
      <c r="DYA2509" s="109"/>
      <c r="DYB2509" s="109"/>
      <c r="DYC2509" s="109"/>
      <c r="DYD2509" s="109"/>
      <c r="DYE2509" s="109"/>
      <c r="DYF2509" s="109"/>
      <c r="DYG2509" s="109"/>
      <c r="DYH2509" s="109"/>
      <c r="DYI2509" s="109"/>
      <c r="DYJ2509" s="109"/>
      <c r="DYK2509" s="109"/>
      <c r="DYL2509" s="109"/>
      <c r="DYM2509" s="109"/>
      <c r="DYN2509" s="109"/>
      <c r="DYO2509" s="109"/>
      <c r="DYP2509" s="109"/>
      <c r="DYQ2509" s="109"/>
      <c r="DYR2509" s="109"/>
      <c r="DYS2509" s="109"/>
      <c r="DYT2509" s="109"/>
      <c r="DYU2509" s="109"/>
      <c r="DYV2509" s="109"/>
      <c r="DYW2509" s="109"/>
      <c r="DYX2509" s="109"/>
      <c r="DYY2509" s="109"/>
      <c r="DYZ2509" s="109"/>
      <c r="DZA2509" s="109"/>
      <c r="DZB2509" s="109"/>
      <c r="DZC2509" s="109"/>
      <c r="DZD2509" s="109"/>
      <c r="DZE2509" s="109"/>
      <c r="DZF2509" s="109"/>
      <c r="DZG2509" s="109"/>
      <c r="DZH2509" s="109"/>
      <c r="DZI2509" s="109"/>
      <c r="DZJ2509" s="109"/>
      <c r="DZK2509" s="109"/>
      <c r="DZL2509" s="109"/>
      <c r="DZM2509" s="109"/>
      <c r="DZN2509" s="109"/>
      <c r="DZO2509" s="109"/>
      <c r="DZP2509" s="109"/>
      <c r="DZQ2509" s="109"/>
      <c r="DZR2509" s="109"/>
      <c r="DZS2509" s="109"/>
      <c r="DZT2509" s="109"/>
      <c r="DZU2509" s="109"/>
      <c r="DZV2509" s="109"/>
      <c r="DZW2509" s="109"/>
      <c r="DZX2509" s="109"/>
      <c r="DZY2509" s="109"/>
      <c r="DZZ2509" s="109"/>
      <c r="EAA2509" s="109"/>
      <c r="EAB2509" s="109"/>
      <c r="EAC2509" s="109"/>
      <c r="EAD2509" s="109"/>
      <c r="EAE2509" s="109"/>
      <c r="EAF2509" s="109"/>
      <c r="EAG2509" s="109"/>
      <c r="EAH2509" s="109"/>
      <c r="EAI2509" s="109"/>
      <c r="EAJ2509" s="109"/>
      <c r="EAK2509" s="109"/>
      <c r="EAL2509" s="109"/>
      <c r="EAM2509" s="109"/>
      <c r="EAN2509" s="109"/>
      <c r="EAO2509" s="109"/>
      <c r="EAP2509" s="109"/>
      <c r="EAQ2509" s="109"/>
      <c r="EAR2509" s="109"/>
      <c r="EAS2509" s="109"/>
      <c r="EAT2509" s="109"/>
      <c r="EAU2509" s="109"/>
      <c r="EAV2509" s="109"/>
      <c r="EAW2509" s="109"/>
      <c r="EAX2509" s="109"/>
      <c r="EAY2509" s="109"/>
      <c r="EAZ2509" s="109"/>
      <c r="EBA2509" s="109"/>
      <c r="EBB2509" s="109"/>
      <c r="EBC2509" s="109"/>
      <c r="EBD2509" s="109"/>
      <c r="EBE2509" s="109"/>
      <c r="EBF2509" s="109"/>
      <c r="EBG2509" s="109"/>
      <c r="EBH2509" s="109"/>
      <c r="EBI2509" s="109"/>
      <c r="EBJ2509" s="109"/>
      <c r="EBK2509" s="109"/>
      <c r="EBL2509" s="109"/>
      <c r="EBM2509" s="109"/>
      <c r="EBN2509" s="109"/>
      <c r="EBO2509" s="109"/>
      <c r="EBP2509" s="109"/>
      <c r="EBQ2509" s="109"/>
      <c r="EBR2509" s="109"/>
      <c r="EBS2509" s="109"/>
      <c r="EBT2509" s="109"/>
      <c r="EBU2509" s="109"/>
      <c r="EBV2509" s="109"/>
      <c r="EBW2509" s="109"/>
      <c r="EBX2509" s="109"/>
      <c r="EBY2509" s="109"/>
      <c r="EBZ2509" s="109"/>
      <c r="ECA2509" s="109"/>
      <c r="ECB2509" s="109"/>
      <c r="ECC2509" s="109"/>
      <c r="ECD2509" s="109"/>
      <c r="ECE2509" s="109"/>
      <c r="ECF2509" s="109"/>
      <c r="ECG2509" s="109"/>
      <c r="ECH2509" s="109"/>
      <c r="ECI2509" s="109"/>
      <c r="ECJ2509" s="109"/>
      <c r="ECK2509" s="109"/>
      <c r="ECL2509" s="109"/>
      <c r="ECM2509" s="109"/>
      <c r="ECN2509" s="109"/>
      <c r="ECO2509" s="109"/>
      <c r="ECP2509" s="109"/>
      <c r="ECQ2509" s="109"/>
      <c r="ECR2509" s="109"/>
      <c r="ECS2509" s="109"/>
      <c r="ECT2509" s="109"/>
      <c r="ECU2509" s="109"/>
      <c r="ECV2509" s="109"/>
      <c r="ECW2509" s="109"/>
      <c r="ECX2509" s="109"/>
      <c r="ECY2509" s="109"/>
      <c r="ECZ2509" s="109"/>
      <c r="EDA2509" s="109"/>
      <c r="EDB2509" s="109"/>
      <c r="EDC2509" s="109"/>
      <c r="EDD2509" s="109"/>
      <c r="EDE2509" s="109"/>
      <c r="EDF2509" s="109"/>
      <c r="EDG2509" s="109"/>
      <c r="EDH2509" s="109"/>
      <c r="EDI2509" s="109"/>
      <c r="EDJ2509" s="109"/>
      <c r="EDK2509" s="109"/>
      <c r="EDL2509" s="109"/>
      <c r="EDM2509" s="109"/>
      <c r="EDN2509" s="109"/>
      <c r="EDO2509" s="109"/>
      <c r="EDP2509" s="109"/>
      <c r="EDQ2509" s="109"/>
      <c r="EDR2509" s="109"/>
      <c r="EDS2509" s="109"/>
      <c r="EDT2509" s="109"/>
      <c r="EDU2509" s="109"/>
      <c r="EDV2509" s="109"/>
      <c r="EDW2509" s="109"/>
      <c r="EDX2509" s="109"/>
      <c r="EDY2509" s="109"/>
      <c r="EDZ2509" s="109"/>
      <c r="EEA2509" s="109"/>
      <c r="EEB2509" s="109"/>
      <c r="EEC2509" s="109"/>
      <c r="EED2509" s="109"/>
      <c r="EEE2509" s="109"/>
      <c r="EEF2509" s="109"/>
      <c r="EEG2509" s="109"/>
      <c r="EEH2509" s="109"/>
      <c r="EEI2509" s="109"/>
      <c r="EEJ2509" s="109"/>
      <c r="EEK2509" s="109"/>
      <c r="EEL2509" s="109"/>
      <c r="EEM2509" s="109"/>
      <c r="EEN2509" s="109"/>
      <c r="EEO2509" s="109"/>
      <c r="EEP2509" s="109"/>
      <c r="EEQ2509" s="109"/>
      <c r="EER2509" s="109"/>
      <c r="EES2509" s="109"/>
      <c r="EET2509" s="109"/>
      <c r="EEU2509" s="109"/>
      <c r="EEV2509" s="109"/>
      <c r="EEW2509" s="109"/>
      <c r="EEX2509" s="109"/>
      <c r="EEY2509" s="109"/>
      <c r="EEZ2509" s="109"/>
      <c r="EFA2509" s="109"/>
      <c r="EFB2509" s="109"/>
      <c r="EFC2509" s="109"/>
      <c r="EFD2509" s="109"/>
      <c r="EFE2509" s="109"/>
      <c r="EFF2509" s="109"/>
      <c r="EFG2509" s="109"/>
      <c r="EFH2509" s="109"/>
      <c r="EFI2509" s="109"/>
      <c r="EFJ2509" s="109"/>
      <c r="EFK2509" s="109"/>
      <c r="EFL2509" s="109"/>
      <c r="EFM2509" s="109"/>
      <c r="EFN2509" s="109"/>
      <c r="EFO2509" s="109"/>
      <c r="EFP2509" s="109"/>
      <c r="EFQ2509" s="109"/>
      <c r="EFR2509" s="109"/>
      <c r="EFS2509" s="109"/>
      <c r="EFT2509" s="109"/>
      <c r="EFU2509" s="109"/>
      <c r="EFV2509" s="109"/>
      <c r="EFW2509" s="109"/>
      <c r="EFX2509" s="109"/>
      <c r="EFY2509" s="109"/>
      <c r="EFZ2509" s="109"/>
      <c r="EGA2509" s="109"/>
      <c r="EGB2509" s="109"/>
      <c r="EGC2509" s="109"/>
      <c r="EGD2509" s="109"/>
      <c r="EGE2509" s="109"/>
      <c r="EGF2509" s="109"/>
      <c r="EGG2509" s="109"/>
      <c r="EGH2509" s="109"/>
      <c r="EGI2509" s="109"/>
      <c r="EGJ2509" s="109"/>
      <c r="EGK2509" s="109"/>
      <c r="EGL2509" s="109"/>
      <c r="EGM2509" s="109"/>
      <c r="EGN2509" s="109"/>
      <c r="EGO2509" s="109"/>
      <c r="EGP2509" s="109"/>
      <c r="EGQ2509" s="109"/>
      <c r="EGR2509" s="109"/>
      <c r="EGS2509" s="109"/>
      <c r="EGT2509" s="109"/>
      <c r="EGU2509" s="109"/>
      <c r="EGV2509" s="109"/>
      <c r="EGW2509" s="109"/>
      <c r="EGX2509" s="109"/>
      <c r="EGY2509" s="109"/>
      <c r="EGZ2509" s="109"/>
      <c r="EHA2509" s="109"/>
      <c r="EHB2509" s="109"/>
      <c r="EHC2509" s="109"/>
      <c r="EHD2509" s="109"/>
      <c r="EHE2509" s="109"/>
      <c r="EHF2509" s="109"/>
      <c r="EHG2509" s="109"/>
      <c r="EHH2509" s="109"/>
      <c r="EHI2509" s="109"/>
      <c r="EHJ2509" s="109"/>
      <c r="EHK2509" s="109"/>
      <c r="EHL2509" s="109"/>
      <c r="EHM2509" s="109"/>
      <c r="EHN2509" s="109"/>
      <c r="EHO2509" s="109"/>
      <c r="EHP2509" s="109"/>
      <c r="EHQ2509" s="109"/>
      <c r="EHR2509" s="109"/>
      <c r="EHS2509" s="109"/>
      <c r="EHT2509" s="109"/>
      <c r="EHU2509" s="109"/>
      <c r="EHV2509" s="109"/>
      <c r="EHW2509" s="109"/>
      <c r="EHX2509" s="109"/>
      <c r="EHY2509" s="109"/>
      <c r="EHZ2509" s="109"/>
      <c r="EIA2509" s="109"/>
      <c r="EIB2509" s="109"/>
      <c r="EIC2509" s="109"/>
      <c r="EID2509" s="109"/>
      <c r="EIE2509" s="109"/>
      <c r="EIF2509" s="109"/>
      <c r="EIG2509" s="109"/>
      <c r="EIH2509" s="109"/>
      <c r="EII2509" s="109"/>
      <c r="EIJ2509" s="109"/>
      <c r="EIK2509" s="109"/>
      <c r="EIL2509" s="109"/>
      <c r="EIM2509" s="109"/>
      <c r="EIN2509" s="109"/>
      <c r="EIO2509" s="109"/>
      <c r="EIP2509" s="109"/>
      <c r="EIQ2509" s="109"/>
      <c r="EIR2509" s="109"/>
      <c r="EIS2509" s="109"/>
      <c r="EIT2509" s="109"/>
      <c r="EIU2509" s="109"/>
      <c r="EIV2509" s="109"/>
      <c r="EIW2509" s="109"/>
      <c r="EIX2509" s="109"/>
      <c r="EIY2509" s="109"/>
      <c r="EIZ2509" s="109"/>
      <c r="EJA2509" s="109"/>
      <c r="EJB2509" s="109"/>
      <c r="EJC2509" s="109"/>
      <c r="EJD2509" s="109"/>
      <c r="EJE2509" s="109"/>
      <c r="EJF2509" s="109"/>
      <c r="EJG2509" s="109"/>
      <c r="EJH2509" s="109"/>
      <c r="EJI2509" s="109"/>
      <c r="EJJ2509" s="109"/>
      <c r="EJK2509" s="109"/>
      <c r="EJL2509" s="109"/>
      <c r="EJM2509" s="109"/>
      <c r="EJN2509" s="109"/>
      <c r="EJO2509" s="109"/>
      <c r="EJP2509" s="109"/>
      <c r="EJQ2509" s="109"/>
      <c r="EJR2509" s="109"/>
      <c r="EJS2509" s="109"/>
      <c r="EJT2509" s="109"/>
      <c r="EJU2509" s="109"/>
      <c r="EJV2509" s="109"/>
      <c r="EJW2509" s="109"/>
      <c r="EJX2509" s="109"/>
      <c r="EJY2509" s="109"/>
      <c r="EJZ2509" s="109"/>
      <c r="EKA2509" s="109"/>
      <c r="EKB2509" s="109"/>
      <c r="EKC2509" s="109"/>
      <c r="EKD2509" s="109"/>
      <c r="EKE2509" s="109"/>
      <c r="EKF2509" s="109"/>
      <c r="EKG2509" s="109"/>
      <c r="EKH2509" s="109"/>
      <c r="EKI2509" s="109"/>
      <c r="EKJ2509" s="109"/>
      <c r="EKK2509" s="109"/>
      <c r="EKL2509" s="109"/>
      <c r="EKM2509" s="109"/>
      <c r="EKN2509" s="109"/>
      <c r="EKO2509" s="109"/>
      <c r="EKP2509" s="109"/>
      <c r="EKQ2509" s="109"/>
      <c r="EKR2509" s="109"/>
      <c r="EKS2509" s="109"/>
      <c r="EKT2509" s="109"/>
      <c r="EKU2509" s="109"/>
      <c r="EKV2509" s="109"/>
      <c r="EKW2509" s="109"/>
      <c r="EKX2509" s="109"/>
      <c r="EKY2509" s="109"/>
      <c r="EKZ2509" s="109"/>
      <c r="ELA2509" s="109"/>
      <c r="ELB2509" s="109"/>
      <c r="ELC2509" s="109"/>
      <c r="ELD2509" s="109"/>
      <c r="ELE2509" s="109"/>
      <c r="ELF2509" s="109"/>
      <c r="ELG2509" s="109"/>
      <c r="ELH2509" s="109"/>
      <c r="ELI2509" s="109"/>
      <c r="ELJ2509" s="109"/>
      <c r="ELK2509" s="109"/>
      <c r="ELL2509" s="109"/>
      <c r="ELM2509" s="109"/>
      <c r="ELN2509" s="109"/>
      <c r="ELO2509" s="109"/>
      <c r="ELP2509" s="109"/>
      <c r="ELQ2509" s="109"/>
      <c r="ELR2509" s="109"/>
      <c r="ELS2509" s="109"/>
      <c r="ELT2509" s="109"/>
      <c r="ELU2509" s="109"/>
      <c r="ELV2509" s="109"/>
      <c r="ELW2509" s="109"/>
      <c r="ELX2509" s="109"/>
      <c r="ELY2509" s="109"/>
      <c r="ELZ2509" s="109"/>
      <c r="EMA2509" s="109"/>
      <c r="EMB2509" s="109"/>
      <c r="EMC2509" s="109"/>
      <c r="EMD2509" s="109"/>
      <c r="EME2509" s="109"/>
      <c r="EMF2509" s="109"/>
      <c r="EMG2509" s="109"/>
      <c r="EMH2509" s="109"/>
      <c r="EMI2509" s="109"/>
      <c r="EMJ2509" s="109"/>
      <c r="EMK2509" s="109"/>
      <c r="EML2509" s="109"/>
      <c r="EMM2509" s="109"/>
      <c r="EMN2509" s="109"/>
      <c r="EMO2509" s="109"/>
      <c r="EMP2509" s="109"/>
      <c r="EMQ2509" s="109"/>
      <c r="EMR2509" s="109"/>
      <c r="EMS2509" s="109"/>
      <c r="EMT2509" s="109"/>
      <c r="EMU2509" s="109"/>
      <c r="EMV2509" s="109"/>
      <c r="EMW2509" s="109"/>
      <c r="EMX2509" s="109"/>
      <c r="EMY2509" s="109"/>
      <c r="EMZ2509" s="109"/>
      <c r="ENA2509" s="109"/>
      <c r="ENB2509" s="109"/>
      <c r="ENC2509" s="109"/>
      <c r="END2509" s="109"/>
      <c r="ENE2509" s="109"/>
      <c r="ENF2509" s="109"/>
      <c r="ENG2509" s="109"/>
      <c r="ENH2509" s="109"/>
      <c r="ENI2509" s="109"/>
      <c r="ENJ2509" s="109"/>
      <c r="ENK2509" s="109"/>
      <c r="ENL2509" s="109"/>
      <c r="ENM2509" s="109"/>
      <c r="ENN2509" s="109"/>
      <c r="ENO2509" s="109"/>
      <c r="ENP2509" s="109"/>
      <c r="ENQ2509" s="109"/>
      <c r="ENR2509" s="109"/>
      <c r="ENS2509" s="109"/>
      <c r="ENT2509" s="109"/>
      <c r="ENU2509" s="109"/>
      <c r="ENV2509" s="109"/>
      <c r="ENW2509" s="109"/>
      <c r="ENX2509" s="109"/>
      <c r="ENY2509" s="109"/>
      <c r="ENZ2509" s="109"/>
      <c r="EOA2509" s="109"/>
      <c r="EOB2509" s="109"/>
      <c r="EOC2509" s="109"/>
      <c r="EOD2509" s="109"/>
      <c r="EOE2509" s="109"/>
      <c r="EOF2509" s="109"/>
      <c r="EOG2509" s="109"/>
      <c r="EOH2509" s="109"/>
      <c r="EOI2509" s="109"/>
      <c r="EOJ2509" s="109"/>
      <c r="EOK2509" s="109"/>
      <c r="EOL2509" s="109"/>
      <c r="EOM2509" s="109"/>
      <c r="EON2509" s="109"/>
      <c r="EOO2509" s="109"/>
      <c r="EOP2509" s="109"/>
      <c r="EOQ2509" s="109"/>
      <c r="EOR2509" s="109"/>
      <c r="EOS2509" s="109"/>
      <c r="EOT2509" s="109"/>
      <c r="EOU2509" s="109"/>
      <c r="EOV2509" s="109"/>
      <c r="EOW2509" s="109"/>
      <c r="EOX2509" s="109"/>
      <c r="EOY2509" s="109"/>
      <c r="EOZ2509" s="109"/>
      <c r="EPA2509" s="109"/>
      <c r="EPB2509" s="109"/>
      <c r="EPC2509" s="109"/>
      <c r="EPD2509" s="109"/>
      <c r="EPE2509" s="109"/>
      <c r="EPF2509" s="109"/>
      <c r="EPG2509" s="109"/>
      <c r="EPH2509" s="109"/>
      <c r="EPI2509" s="109"/>
      <c r="EPJ2509" s="109"/>
      <c r="EPK2509" s="109"/>
      <c r="EPL2509" s="109"/>
      <c r="EPM2509" s="109"/>
      <c r="EPN2509" s="109"/>
      <c r="EPO2509" s="109"/>
      <c r="EPP2509" s="109"/>
      <c r="EPQ2509" s="109"/>
      <c r="EPR2509" s="109"/>
      <c r="EPS2509" s="109"/>
      <c r="EPT2509" s="109"/>
      <c r="EPU2509" s="109"/>
      <c r="EPV2509" s="109"/>
      <c r="EPW2509" s="109"/>
      <c r="EPX2509" s="109"/>
      <c r="EPY2509" s="109"/>
      <c r="EPZ2509" s="109"/>
      <c r="EQA2509" s="109"/>
      <c r="EQB2509" s="109"/>
      <c r="EQC2509" s="109"/>
      <c r="EQD2509" s="109"/>
      <c r="EQE2509" s="109"/>
      <c r="EQF2509" s="109"/>
      <c r="EQG2509" s="109"/>
      <c r="EQH2509" s="109"/>
      <c r="EQI2509" s="109"/>
      <c r="EQJ2509" s="109"/>
      <c r="EQK2509" s="109"/>
      <c r="EQL2509" s="109"/>
      <c r="EQM2509" s="109"/>
      <c r="EQN2509" s="109"/>
      <c r="EQO2509" s="109"/>
      <c r="EQP2509" s="109"/>
      <c r="EQQ2509" s="109"/>
      <c r="EQR2509" s="109"/>
      <c r="EQS2509" s="109"/>
      <c r="EQT2509" s="109"/>
      <c r="EQU2509" s="109"/>
      <c r="EQV2509" s="109"/>
      <c r="EQW2509" s="109"/>
      <c r="EQX2509" s="109"/>
      <c r="EQY2509" s="109"/>
      <c r="EQZ2509" s="109"/>
      <c r="ERA2509" s="109"/>
      <c r="ERB2509" s="109"/>
      <c r="ERC2509" s="109"/>
      <c r="ERD2509" s="109"/>
      <c r="ERE2509" s="109"/>
      <c r="ERF2509" s="109"/>
      <c r="ERG2509" s="109"/>
      <c r="ERH2509" s="109"/>
      <c r="ERI2509" s="109"/>
      <c r="ERJ2509" s="109"/>
      <c r="ERK2509" s="109"/>
      <c r="ERL2509" s="109"/>
      <c r="ERM2509" s="109"/>
      <c r="ERN2509" s="109"/>
      <c r="ERO2509" s="109"/>
      <c r="ERP2509" s="109"/>
      <c r="ERQ2509" s="109"/>
      <c r="ERR2509" s="109"/>
      <c r="ERS2509" s="109"/>
      <c r="ERT2509" s="109"/>
      <c r="ERU2509" s="109"/>
      <c r="ERV2509" s="109"/>
      <c r="ERW2509" s="109"/>
      <c r="ERX2509" s="109"/>
      <c r="ERY2509" s="109"/>
      <c r="ERZ2509" s="109"/>
      <c r="ESA2509" s="109"/>
      <c r="ESB2509" s="109"/>
      <c r="ESC2509" s="109"/>
      <c r="ESD2509" s="109"/>
      <c r="ESE2509" s="109"/>
      <c r="ESF2509" s="109"/>
      <c r="ESG2509" s="109"/>
      <c r="ESH2509" s="109"/>
      <c r="ESI2509" s="109"/>
      <c r="ESJ2509" s="109"/>
      <c r="ESK2509" s="109"/>
      <c r="ESL2509" s="109"/>
      <c r="ESM2509" s="109"/>
      <c r="ESN2509" s="109"/>
      <c r="ESO2509" s="109"/>
      <c r="ESP2509" s="109"/>
      <c r="ESQ2509" s="109"/>
      <c r="ESR2509" s="109"/>
      <c r="ESS2509" s="109"/>
      <c r="EST2509" s="109"/>
      <c r="ESU2509" s="109"/>
      <c r="ESV2509" s="109"/>
      <c r="ESW2509" s="109"/>
      <c r="ESX2509" s="109"/>
      <c r="ESY2509" s="109"/>
      <c r="ESZ2509" s="109"/>
      <c r="ETA2509" s="109"/>
      <c r="ETB2509" s="109"/>
      <c r="ETC2509" s="109"/>
      <c r="ETD2509" s="109"/>
      <c r="ETE2509" s="109"/>
      <c r="ETF2509" s="109"/>
      <c r="ETG2509" s="109"/>
      <c r="ETH2509" s="109"/>
      <c r="ETI2509" s="109"/>
      <c r="ETJ2509" s="109"/>
      <c r="ETK2509" s="109"/>
      <c r="ETL2509" s="109"/>
      <c r="ETM2509" s="109"/>
      <c r="ETN2509" s="109"/>
      <c r="ETO2509" s="109"/>
      <c r="ETP2509" s="109"/>
      <c r="ETQ2509" s="109"/>
      <c r="ETR2509" s="109"/>
      <c r="ETS2509" s="109"/>
      <c r="ETT2509" s="109"/>
      <c r="ETU2509" s="109"/>
      <c r="ETV2509" s="109"/>
      <c r="ETW2509" s="109"/>
      <c r="ETX2509" s="109"/>
      <c r="ETY2509" s="109"/>
      <c r="ETZ2509" s="109"/>
      <c r="EUA2509" s="109"/>
      <c r="EUB2509" s="109"/>
      <c r="EUC2509" s="109"/>
      <c r="EUD2509" s="109"/>
      <c r="EUE2509" s="109"/>
      <c r="EUF2509" s="109"/>
      <c r="EUG2509" s="109"/>
      <c r="EUH2509" s="109"/>
      <c r="EUI2509" s="109"/>
      <c r="EUJ2509" s="109"/>
      <c r="EUK2509" s="109"/>
      <c r="EUL2509" s="109"/>
      <c r="EUM2509" s="109"/>
      <c r="EUN2509" s="109"/>
      <c r="EUO2509" s="109"/>
      <c r="EUP2509" s="109"/>
      <c r="EUQ2509" s="109"/>
      <c r="EUR2509" s="109"/>
      <c r="EUS2509" s="109"/>
      <c r="EUT2509" s="109"/>
      <c r="EUU2509" s="109"/>
      <c r="EUV2509" s="109"/>
      <c r="EUW2509" s="109"/>
      <c r="EUX2509" s="109"/>
      <c r="EUY2509" s="109"/>
      <c r="EUZ2509" s="109"/>
      <c r="EVA2509" s="109"/>
      <c r="EVB2509" s="109"/>
      <c r="EVC2509" s="109"/>
      <c r="EVD2509" s="109"/>
      <c r="EVE2509" s="109"/>
      <c r="EVF2509" s="109"/>
      <c r="EVG2509" s="109"/>
      <c r="EVH2509" s="109"/>
      <c r="EVI2509" s="109"/>
      <c r="EVJ2509" s="109"/>
      <c r="EVK2509" s="109"/>
      <c r="EVL2509" s="109"/>
      <c r="EVM2509" s="109"/>
      <c r="EVN2509" s="109"/>
      <c r="EVO2509" s="109"/>
      <c r="EVP2509" s="109"/>
      <c r="EVQ2509" s="109"/>
      <c r="EVR2509" s="109"/>
      <c r="EVS2509" s="109"/>
      <c r="EVT2509" s="109"/>
      <c r="EVU2509" s="109"/>
      <c r="EVV2509" s="109"/>
      <c r="EVW2509" s="109"/>
      <c r="EVX2509" s="109"/>
      <c r="EVY2509" s="109"/>
      <c r="EVZ2509" s="109"/>
      <c r="EWA2509" s="109"/>
      <c r="EWB2509" s="109"/>
      <c r="EWC2509" s="109"/>
      <c r="EWD2509" s="109"/>
      <c r="EWE2509" s="109"/>
      <c r="EWF2509" s="109"/>
      <c r="EWG2509" s="109"/>
      <c r="EWH2509" s="109"/>
      <c r="EWI2509" s="109"/>
      <c r="EWJ2509" s="109"/>
      <c r="EWK2509" s="109"/>
      <c r="EWL2509" s="109"/>
      <c r="EWM2509" s="109"/>
      <c r="EWN2509" s="109"/>
      <c r="EWO2509" s="109"/>
      <c r="EWP2509" s="109"/>
      <c r="EWQ2509" s="109"/>
      <c r="EWR2509" s="109"/>
      <c r="EWS2509" s="109"/>
      <c r="EWT2509" s="109"/>
      <c r="EWU2509" s="109"/>
      <c r="EWV2509" s="109"/>
      <c r="EWW2509" s="109"/>
      <c r="EWX2509" s="109"/>
      <c r="EWY2509" s="109"/>
      <c r="EWZ2509" s="109"/>
      <c r="EXA2509" s="109"/>
      <c r="EXB2509" s="109"/>
      <c r="EXC2509" s="109"/>
      <c r="EXD2509" s="109"/>
      <c r="EXE2509" s="109"/>
      <c r="EXF2509" s="109"/>
      <c r="EXG2509" s="109"/>
      <c r="EXH2509" s="109"/>
      <c r="EXI2509" s="109"/>
      <c r="EXJ2509" s="109"/>
      <c r="EXK2509" s="109"/>
      <c r="EXL2509" s="109"/>
      <c r="EXM2509" s="109"/>
      <c r="EXN2509" s="109"/>
      <c r="EXO2509" s="109"/>
      <c r="EXP2509" s="109"/>
      <c r="EXQ2509" s="109"/>
      <c r="EXR2509" s="109"/>
      <c r="EXS2509" s="109"/>
      <c r="EXT2509" s="109"/>
      <c r="EXU2509" s="109"/>
      <c r="EXV2509" s="109"/>
      <c r="EXW2509" s="109"/>
      <c r="EXX2509" s="109"/>
      <c r="EXY2509" s="109"/>
      <c r="EXZ2509" s="109"/>
      <c r="EYA2509" s="109"/>
      <c r="EYB2509" s="109"/>
      <c r="EYC2509" s="109"/>
      <c r="EYD2509" s="109"/>
      <c r="EYE2509" s="109"/>
      <c r="EYF2509" s="109"/>
      <c r="EYG2509" s="109"/>
      <c r="EYH2509" s="109"/>
      <c r="EYI2509" s="109"/>
      <c r="EYJ2509" s="109"/>
      <c r="EYK2509" s="109"/>
      <c r="EYL2509" s="109"/>
      <c r="EYM2509" s="109"/>
      <c r="EYN2509" s="109"/>
      <c r="EYO2509" s="109"/>
      <c r="EYP2509" s="109"/>
      <c r="EYQ2509" s="109"/>
      <c r="EYR2509" s="109"/>
      <c r="EYS2509" s="109"/>
      <c r="EYT2509" s="109"/>
      <c r="EYU2509" s="109"/>
      <c r="EYV2509" s="109"/>
      <c r="EYW2509" s="109"/>
      <c r="EYX2509" s="109"/>
      <c r="EYY2509" s="109"/>
      <c r="EYZ2509" s="109"/>
      <c r="EZA2509" s="109"/>
      <c r="EZB2509" s="109"/>
      <c r="EZC2509" s="109"/>
      <c r="EZD2509" s="109"/>
      <c r="EZE2509" s="109"/>
      <c r="EZF2509" s="109"/>
      <c r="EZG2509" s="109"/>
      <c r="EZH2509" s="109"/>
      <c r="EZI2509" s="109"/>
      <c r="EZJ2509" s="109"/>
      <c r="EZK2509" s="109"/>
      <c r="EZL2509" s="109"/>
      <c r="EZM2509" s="109"/>
      <c r="EZN2509" s="109"/>
      <c r="EZO2509" s="109"/>
      <c r="EZP2509" s="109"/>
      <c r="EZQ2509" s="109"/>
      <c r="EZR2509" s="109"/>
      <c r="EZS2509" s="109"/>
      <c r="EZT2509" s="109"/>
      <c r="EZU2509" s="109"/>
      <c r="EZV2509" s="109"/>
      <c r="EZW2509" s="109"/>
      <c r="EZX2509" s="109"/>
      <c r="EZY2509" s="109"/>
      <c r="EZZ2509" s="109"/>
      <c r="FAA2509" s="109"/>
      <c r="FAB2509" s="109"/>
      <c r="FAC2509" s="109"/>
      <c r="FAD2509" s="109"/>
      <c r="FAE2509" s="109"/>
      <c r="FAF2509" s="109"/>
      <c r="FAG2509" s="109"/>
      <c r="FAH2509" s="109"/>
      <c r="FAI2509" s="109"/>
      <c r="FAJ2509" s="109"/>
      <c r="FAK2509" s="109"/>
      <c r="FAL2509" s="109"/>
      <c r="FAM2509" s="109"/>
      <c r="FAN2509" s="109"/>
      <c r="FAO2509" s="109"/>
      <c r="FAP2509" s="109"/>
      <c r="FAQ2509" s="109"/>
      <c r="FAR2509" s="109"/>
      <c r="FAS2509" s="109"/>
      <c r="FAT2509" s="109"/>
      <c r="FAU2509" s="109"/>
      <c r="FAV2509" s="109"/>
      <c r="FAW2509" s="109"/>
      <c r="FAX2509" s="109"/>
      <c r="FAY2509" s="109"/>
      <c r="FAZ2509" s="109"/>
      <c r="FBA2509" s="109"/>
      <c r="FBB2509" s="109"/>
      <c r="FBC2509" s="109"/>
      <c r="FBD2509" s="109"/>
      <c r="FBE2509" s="109"/>
      <c r="FBF2509" s="109"/>
      <c r="FBG2509" s="109"/>
      <c r="FBH2509" s="109"/>
      <c r="FBI2509" s="109"/>
      <c r="FBJ2509" s="109"/>
      <c r="FBK2509" s="109"/>
      <c r="FBL2509" s="109"/>
      <c r="FBM2509" s="109"/>
      <c r="FBN2509" s="109"/>
      <c r="FBO2509" s="109"/>
      <c r="FBP2509" s="109"/>
      <c r="FBQ2509" s="109"/>
      <c r="FBR2509" s="109"/>
      <c r="FBS2509" s="109"/>
      <c r="FBT2509" s="109"/>
      <c r="FBU2509" s="109"/>
      <c r="FBV2509" s="109"/>
      <c r="FBW2509" s="109"/>
      <c r="FBX2509" s="109"/>
      <c r="FBY2509" s="109"/>
      <c r="FBZ2509" s="109"/>
      <c r="FCA2509" s="109"/>
      <c r="FCB2509" s="109"/>
      <c r="FCC2509" s="109"/>
      <c r="FCD2509" s="109"/>
      <c r="FCE2509" s="109"/>
      <c r="FCF2509" s="109"/>
      <c r="FCG2509" s="109"/>
      <c r="FCH2509" s="109"/>
      <c r="FCI2509" s="109"/>
      <c r="FCJ2509" s="109"/>
      <c r="FCK2509" s="109"/>
      <c r="FCL2509" s="109"/>
      <c r="FCM2509" s="109"/>
      <c r="FCN2509" s="109"/>
      <c r="FCO2509" s="109"/>
      <c r="FCP2509" s="109"/>
      <c r="FCQ2509" s="109"/>
      <c r="FCR2509" s="109"/>
      <c r="FCS2509" s="109"/>
      <c r="FCT2509" s="109"/>
      <c r="FCU2509" s="109"/>
      <c r="FCV2509" s="109"/>
      <c r="FCW2509" s="109"/>
      <c r="FCX2509" s="109"/>
      <c r="FCY2509" s="109"/>
      <c r="FCZ2509" s="109"/>
      <c r="FDA2509" s="109"/>
      <c r="FDB2509" s="109"/>
      <c r="FDC2509" s="109"/>
      <c r="FDD2509" s="109"/>
      <c r="FDE2509" s="109"/>
      <c r="FDF2509" s="109"/>
      <c r="FDG2509" s="109"/>
      <c r="FDH2509" s="109"/>
      <c r="FDI2509" s="109"/>
      <c r="FDJ2509" s="109"/>
      <c r="FDK2509" s="109"/>
      <c r="FDL2509" s="109"/>
      <c r="FDM2509" s="109"/>
      <c r="FDN2509" s="109"/>
      <c r="FDO2509" s="109"/>
      <c r="FDP2509" s="109"/>
      <c r="FDQ2509" s="109"/>
      <c r="FDR2509" s="109"/>
      <c r="FDS2509" s="109"/>
      <c r="FDT2509" s="109"/>
      <c r="FDU2509" s="109"/>
      <c r="FDV2509" s="109"/>
      <c r="FDW2509" s="109"/>
      <c r="FDX2509" s="109"/>
      <c r="FDY2509" s="109"/>
      <c r="FDZ2509" s="109"/>
      <c r="FEA2509" s="109"/>
      <c r="FEB2509" s="109"/>
      <c r="FEC2509" s="109"/>
      <c r="FED2509" s="109"/>
      <c r="FEE2509" s="109"/>
      <c r="FEF2509" s="109"/>
      <c r="FEG2509" s="109"/>
      <c r="FEH2509" s="109"/>
      <c r="FEI2509" s="109"/>
      <c r="FEJ2509" s="109"/>
      <c r="FEK2509" s="109"/>
      <c r="FEL2509" s="109"/>
      <c r="FEM2509" s="109"/>
      <c r="FEN2509" s="109"/>
      <c r="FEO2509" s="109"/>
      <c r="FEP2509" s="109"/>
      <c r="FEQ2509" s="109"/>
      <c r="FER2509" s="109"/>
      <c r="FES2509" s="109"/>
      <c r="FET2509" s="109"/>
      <c r="FEU2509" s="109"/>
      <c r="FEV2509" s="109"/>
      <c r="FEW2509" s="109"/>
      <c r="FEX2509" s="109"/>
      <c r="FEY2509" s="109"/>
      <c r="FEZ2509" s="109"/>
      <c r="FFA2509" s="109"/>
      <c r="FFB2509" s="109"/>
      <c r="FFC2509" s="109"/>
      <c r="FFD2509" s="109"/>
      <c r="FFE2509" s="109"/>
      <c r="FFF2509" s="109"/>
      <c r="FFG2509" s="109"/>
      <c r="FFH2509" s="109"/>
      <c r="FFI2509" s="109"/>
      <c r="FFJ2509" s="109"/>
      <c r="FFK2509" s="109"/>
      <c r="FFL2509" s="109"/>
      <c r="FFM2509" s="109"/>
      <c r="FFN2509" s="109"/>
      <c r="FFO2509" s="109"/>
      <c r="FFP2509" s="109"/>
      <c r="FFQ2509" s="109"/>
      <c r="FFR2509" s="109"/>
      <c r="FFS2509" s="109"/>
      <c r="FFT2509" s="109"/>
      <c r="FFU2509" s="109"/>
      <c r="FFV2509" s="109"/>
      <c r="FFW2509" s="109"/>
      <c r="FFX2509" s="109"/>
      <c r="FFY2509" s="109"/>
      <c r="FFZ2509" s="109"/>
      <c r="FGA2509" s="109"/>
      <c r="FGB2509" s="109"/>
      <c r="FGC2509" s="109"/>
      <c r="FGD2509" s="109"/>
      <c r="FGE2509" s="109"/>
      <c r="FGF2509" s="109"/>
      <c r="FGG2509" s="109"/>
      <c r="FGH2509" s="109"/>
      <c r="FGI2509" s="109"/>
      <c r="FGJ2509" s="109"/>
      <c r="FGK2509" s="109"/>
      <c r="FGL2509" s="109"/>
      <c r="FGM2509" s="109"/>
      <c r="FGN2509" s="109"/>
      <c r="FGO2509" s="109"/>
      <c r="FGP2509" s="109"/>
      <c r="FGQ2509" s="109"/>
      <c r="FGR2509" s="109"/>
      <c r="FGS2509" s="109"/>
      <c r="FGT2509" s="109"/>
      <c r="FGU2509" s="109"/>
      <c r="FGV2509" s="109"/>
      <c r="FGW2509" s="109"/>
      <c r="FGX2509" s="109"/>
      <c r="FGY2509" s="109"/>
      <c r="FGZ2509" s="109"/>
      <c r="FHA2509" s="109"/>
      <c r="FHB2509" s="109"/>
      <c r="FHC2509" s="109"/>
      <c r="FHD2509" s="109"/>
      <c r="FHE2509" s="109"/>
      <c r="FHF2509" s="109"/>
      <c r="FHG2509" s="109"/>
      <c r="FHH2509" s="109"/>
      <c r="FHI2509" s="109"/>
      <c r="FHJ2509" s="109"/>
      <c r="FHK2509" s="109"/>
      <c r="FHL2509" s="109"/>
      <c r="FHM2509" s="109"/>
      <c r="FHN2509" s="109"/>
      <c r="FHO2509" s="109"/>
      <c r="FHP2509" s="109"/>
      <c r="FHQ2509" s="109"/>
      <c r="FHR2509" s="109"/>
      <c r="FHS2509" s="109"/>
      <c r="FHT2509" s="109"/>
      <c r="FHU2509" s="109"/>
      <c r="FHV2509" s="109"/>
      <c r="FHW2509" s="109"/>
      <c r="FHX2509" s="109"/>
      <c r="FHY2509" s="109"/>
      <c r="FHZ2509" s="109"/>
      <c r="FIA2509" s="109"/>
      <c r="FIB2509" s="109"/>
      <c r="FIC2509" s="109"/>
      <c r="FID2509" s="109"/>
      <c r="FIE2509" s="109"/>
      <c r="FIF2509" s="109"/>
      <c r="FIG2509" s="109"/>
      <c r="FIH2509" s="109"/>
      <c r="FII2509" s="109"/>
      <c r="FIJ2509" s="109"/>
      <c r="FIK2509" s="109"/>
      <c r="FIL2509" s="109"/>
      <c r="FIM2509" s="109"/>
      <c r="FIN2509" s="109"/>
      <c r="FIO2509" s="109"/>
      <c r="FIP2509" s="109"/>
      <c r="FIQ2509" s="109"/>
      <c r="FIR2509" s="109"/>
      <c r="FIS2509" s="109"/>
      <c r="FIT2509" s="109"/>
      <c r="FIU2509" s="109"/>
      <c r="FIV2509" s="109"/>
      <c r="FIW2509" s="109"/>
      <c r="FIX2509" s="109"/>
      <c r="FIY2509" s="109"/>
      <c r="FIZ2509" s="109"/>
      <c r="FJA2509" s="109"/>
      <c r="FJB2509" s="109"/>
      <c r="FJC2509" s="109"/>
      <c r="FJD2509" s="109"/>
      <c r="FJE2509" s="109"/>
      <c r="FJF2509" s="109"/>
      <c r="FJG2509" s="109"/>
      <c r="FJH2509" s="109"/>
      <c r="FJI2509" s="109"/>
      <c r="FJJ2509" s="109"/>
      <c r="FJK2509" s="109"/>
      <c r="FJL2509" s="109"/>
      <c r="FJM2509" s="109"/>
      <c r="FJN2509" s="109"/>
      <c r="FJO2509" s="109"/>
      <c r="FJP2509" s="109"/>
      <c r="FJQ2509" s="109"/>
      <c r="FJR2509" s="109"/>
      <c r="FJS2509" s="109"/>
      <c r="FJT2509" s="109"/>
      <c r="FJU2509" s="109"/>
      <c r="FJV2509" s="109"/>
      <c r="FJW2509" s="109"/>
      <c r="FJX2509" s="109"/>
      <c r="FJY2509" s="109"/>
      <c r="FJZ2509" s="109"/>
      <c r="FKA2509" s="109"/>
      <c r="FKB2509" s="109"/>
      <c r="FKC2509" s="109"/>
      <c r="FKD2509" s="109"/>
      <c r="FKE2509" s="109"/>
      <c r="FKF2509" s="109"/>
      <c r="FKG2509" s="109"/>
      <c r="FKH2509" s="109"/>
      <c r="FKI2509" s="109"/>
      <c r="FKJ2509" s="109"/>
      <c r="FKK2509" s="109"/>
      <c r="FKL2509" s="109"/>
      <c r="FKM2509" s="109"/>
      <c r="FKN2509" s="109"/>
      <c r="FKO2509" s="109"/>
      <c r="FKP2509" s="109"/>
      <c r="FKQ2509" s="109"/>
      <c r="FKR2509" s="109"/>
      <c r="FKS2509" s="109"/>
      <c r="FKT2509" s="109"/>
      <c r="FKU2509" s="109"/>
      <c r="FKV2509" s="109"/>
      <c r="FKW2509" s="109"/>
      <c r="FKX2509" s="109"/>
      <c r="FKY2509" s="109"/>
      <c r="FKZ2509" s="109"/>
      <c r="FLA2509" s="109"/>
      <c r="FLB2509" s="109"/>
      <c r="FLC2509" s="109"/>
      <c r="FLD2509" s="109"/>
      <c r="FLE2509" s="109"/>
      <c r="FLF2509" s="109"/>
      <c r="FLG2509" s="109"/>
      <c r="FLH2509" s="109"/>
      <c r="FLI2509" s="109"/>
      <c r="FLJ2509" s="109"/>
      <c r="FLK2509" s="109"/>
      <c r="FLL2509" s="109"/>
      <c r="FLM2509" s="109"/>
      <c r="FLN2509" s="109"/>
      <c r="FLO2509" s="109"/>
      <c r="FLP2509" s="109"/>
      <c r="FLQ2509" s="109"/>
      <c r="FLR2509" s="109"/>
      <c r="FLS2509" s="109"/>
      <c r="FLT2509" s="109"/>
      <c r="FLU2509" s="109"/>
      <c r="FLV2509" s="109"/>
      <c r="FLW2509" s="109"/>
      <c r="FLX2509" s="109"/>
      <c r="FLY2509" s="109"/>
      <c r="FLZ2509" s="109"/>
      <c r="FMA2509" s="109"/>
      <c r="FMB2509" s="109"/>
      <c r="FMC2509" s="109"/>
      <c r="FMD2509" s="109"/>
      <c r="FME2509" s="109"/>
      <c r="FMF2509" s="109"/>
      <c r="FMG2509" s="109"/>
      <c r="FMH2509" s="109"/>
      <c r="FMI2509" s="109"/>
      <c r="FMJ2509" s="109"/>
      <c r="FMK2509" s="109"/>
      <c r="FML2509" s="109"/>
      <c r="FMM2509" s="109"/>
      <c r="FMN2509" s="109"/>
      <c r="FMO2509" s="109"/>
      <c r="FMP2509" s="109"/>
      <c r="FMQ2509" s="109"/>
      <c r="FMR2509" s="109"/>
      <c r="FMS2509" s="109"/>
      <c r="FMT2509" s="109"/>
      <c r="FMU2509" s="109"/>
      <c r="FMV2509" s="109"/>
      <c r="FMW2509" s="109"/>
      <c r="FMX2509" s="109"/>
      <c r="FMY2509" s="109"/>
      <c r="FMZ2509" s="109"/>
      <c r="FNA2509" s="109"/>
      <c r="FNB2509" s="109"/>
      <c r="FNC2509" s="109"/>
      <c r="FND2509" s="109"/>
      <c r="FNE2509" s="109"/>
      <c r="FNF2509" s="109"/>
      <c r="FNG2509" s="109"/>
      <c r="FNH2509" s="109"/>
      <c r="FNI2509" s="109"/>
      <c r="FNJ2509" s="109"/>
      <c r="FNK2509" s="109"/>
      <c r="FNL2509" s="109"/>
      <c r="FNM2509" s="109"/>
      <c r="FNN2509" s="109"/>
      <c r="FNO2509" s="109"/>
      <c r="FNP2509" s="109"/>
      <c r="FNQ2509" s="109"/>
      <c r="FNR2509" s="109"/>
      <c r="FNS2509" s="109"/>
      <c r="FNT2509" s="109"/>
      <c r="FNU2509" s="109"/>
      <c r="FNV2509" s="109"/>
      <c r="FNW2509" s="109"/>
      <c r="FNX2509" s="109"/>
      <c r="FNY2509" s="109"/>
      <c r="FNZ2509" s="109"/>
      <c r="FOA2509" s="109"/>
      <c r="FOB2509" s="109"/>
      <c r="FOC2509" s="109"/>
      <c r="FOD2509" s="109"/>
      <c r="FOE2509" s="109"/>
      <c r="FOF2509" s="109"/>
      <c r="FOG2509" s="109"/>
      <c r="FOH2509" s="109"/>
      <c r="FOI2509" s="109"/>
      <c r="FOJ2509" s="109"/>
      <c r="FOK2509" s="109"/>
      <c r="FOL2509" s="109"/>
      <c r="FOM2509" s="109"/>
      <c r="FON2509" s="109"/>
      <c r="FOO2509" s="109"/>
      <c r="FOP2509" s="109"/>
      <c r="FOQ2509" s="109"/>
      <c r="FOR2509" s="109"/>
      <c r="FOS2509" s="109"/>
      <c r="FOT2509" s="109"/>
      <c r="FOU2509" s="109"/>
      <c r="FOV2509" s="109"/>
      <c r="FOW2509" s="109"/>
      <c r="FOX2509" s="109"/>
      <c r="FOY2509" s="109"/>
      <c r="FOZ2509" s="109"/>
      <c r="FPA2509" s="109"/>
      <c r="FPB2509" s="109"/>
      <c r="FPC2509" s="109"/>
      <c r="FPD2509" s="109"/>
      <c r="FPE2509" s="109"/>
      <c r="FPF2509" s="109"/>
      <c r="FPG2509" s="109"/>
      <c r="FPH2509" s="109"/>
      <c r="FPI2509" s="109"/>
      <c r="FPJ2509" s="109"/>
      <c r="FPK2509" s="109"/>
      <c r="FPL2509" s="109"/>
      <c r="FPM2509" s="109"/>
      <c r="FPN2509" s="109"/>
      <c r="FPO2509" s="109"/>
      <c r="FPP2509" s="109"/>
      <c r="FPQ2509" s="109"/>
      <c r="FPR2509" s="109"/>
      <c r="FPS2509" s="109"/>
      <c r="FPT2509" s="109"/>
      <c r="FPU2509" s="109"/>
      <c r="FPV2509" s="109"/>
      <c r="FPW2509" s="109"/>
      <c r="FPX2509" s="109"/>
      <c r="FPY2509" s="109"/>
      <c r="FPZ2509" s="109"/>
      <c r="FQA2509" s="109"/>
      <c r="FQB2509" s="109"/>
      <c r="FQC2509" s="109"/>
      <c r="FQD2509" s="109"/>
      <c r="FQE2509" s="109"/>
      <c r="FQF2509" s="109"/>
      <c r="FQG2509" s="109"/>
      <c r="FQH2509" s="109"/>
      <c r="FQI2509" s="109"/>
      <c r="FQJ2509" s="109"/>
      <c r="FQK2509" s="109"/>
      <c r="FQL2509" s="109"/>
      <c r="FQM2509" s="109"/>
      <c r="FQN2509" s="109"/>
      <c r="FQO2509" s="109"/>
      <c r="FQP2509" s="109"/>
      <c r="FQQ2509" s="109"/>
      <c r="FQR2509" s="109"/>
      <c r="FQS2509" s="109"/>
      <c r="FQT2509" s="109"/>
      <c r="FQU2509" s="109"/>
      <c r="FQV2509" s="109"/>
      <c r="FQW2509" s="109"/>
      <c r="FQX2509" s="109"/>
      <c r="FQY2509" s="109"/>
      <c r="FQZ2509" s="109"/>
      <c r="FRA2509" s="109"/>
      <c r="FRB2509" s="109"/>
      <c r="FRC2509" s="109"/>
      <c r="FRD2509" s="109"/>
      <c r="FRE2509" s="109"/>
      <c r="FRF2509" s="109"/>
      <c r="FRG2509" s="109"/>
      <c r="FRH2509" s="109"/>
      <c r="FRI2509" s="109"/>
      <c r="FRJ2509" s="109"/>
      <c r="FRK2509" s="109"/>
      <c r="FRL2509" s="109"/>
      <c r="FRM2509" s="109"/>
      <c r="FRN2509" s="109"/>
      <c r="FRO2509" s="109"/>
      <c r="FRP2509" s="109"/>
      <c r="FRQ2509" s="109"/>
      <c r="FRR2509" s="109"/>
      <c r="FRS2509" s="109"/>
      <c r="FRT2509" s="109"/>
      <c r="FRU2509" s="109"/>
      <c r="FRV2509" s="109"/>
      <c r="FRW2509" s="109"/>
      <c r="FRX2509" s="109"/>
      <c r="FRY2509" s="109"/>
      <c r="FRZ2509" s="109"/>
      <c r="FSA2509" s="109"/>
      <c r="FSB2509" s="109"/>
      <c r="FSC2509" s="109"/>
      <c r="FSD2509" s="109"/>
      <c r="FSE2509" s="109"/>
      <c r="FSF2509" s="109"/>
      <c r="FSG2509" s="109"/>
      <c r="FSH2509" s="109"/>
      <c r="FSI2509" s="109"/>
      <c r="FSJ2509" s="109"/>
      <c r="FSK2509" s="109"/>
      <c r="FSL2509" s="109"/>
      <c r="FSM2509" s="109"/>
      <c r="FSN2509" s="109"/>
      <c r="FSO2509" s="109"/>
      <c r="FSP2509" s="109"/>
      <c r="FSQ2509" s="109"/>
      <c r="FSR2509" s="109"/>
      <c r="FSS2509" s="109"/>
      <c r="FST2509" s="109"/>
      <c r="FSU2509" s="109"/>
      <c r="FSV2509" s="109"/>
      <c r="FSW2509" s="109"/>
      <c r="FSX2509" s="109"/>
      <c r="FSY2509" s="109"/>
      <c r="FSZ2509" s="109"/>
      <c r="FTA2509" s="109"/>
      <c r="FTB2509" s="109"/>
      <c r="FTC2509" s="109"/>
      <c r="FTD2509" s="109"/>
      <c r="FTE2509" s="109"/>
      <c r="FTF2509" s="109"/>
      <c r="FTG2509" s="109"/>
      <c r="FTH2509" s="109"/>
      <c r="FTI2509" s="109"/>
      <c r="FTJ2509" s="109"/>
      <c r="FTK2509" s="109"/>
      <c r="FTL2509" s="109"/>
      <c r="FTM2509" s="109"/>
      <c r="FTN2509" s="109"/>
      <c r="FTO2509" s="109"/>
      <c r="FTP2509" s="109"/>
      <c r="FTQ2509" s="109"/>
      <c r="FTR2509" s="109"/>
      <c r="FTS2509" s="109"/>
      <c r="FTT2509" s="109"/>
      <c r="FTU2509" s="109"/>
      <c r="FTV2509" s="109"/>
      <c r="FTW2509" s="109"/>
      <c r="FTX2509" s="109"/>
      <c r="FTY2509" s="109"/>
      <c r="FTZ2509" s="109"/>
      <c r="FUA2509" s="109"/>
      <c r="FUB2509" s="109"/>
      <c r="FUC2509" s="109"/>
      <c r="FUD2509" s="109"/>
      <c r="FUE2509" s="109"/>
      <c r="FUF2509" s="109"/>
      <c r="FUG2509" s="109"/>
      <c r="FUH2509" s="109"/>
      <c r="FUI2509" s="109"/>
      <c r="FUJ2509" s="109"/>
      <c r="FUK2509" s="109"/>
      <c r="FUL2509" s="109"/>
      <c r="FUM2509" s="109"/>
      <c r="FUN2509" s="109"/>
      <c r="FUO2509" s="109"/>
      <c r="FUP2509" s="109"/>
      <c r="FUQ2509" s="109"/>
      <c r="FUR2509" s="109"/>
      <c r="FUS2509" s="109"/>
      <c r="FUT2509" s="109"/>
      <c r="FUU2509" s="109"/>
      <c r="FUV2509" s="109"/>
      <c r="FUW2509" s="109"/>
      <c r="FUX2509" s="109"/>
      <c r="FUY2509" s="109"/>
      <c r="FUZ2509" s="109"/>
      <c r="FVA2509" s="109"/>
      <c r="FVB2509" s="109"/>
      <c r="FVC2509" s="109"/>
      <c r="FVD2509" s="109"/>
      <c r="FVE2509" s="109"/>
      <c r="FVF2509" s="109"/>
      <c r="FVG2509" s="109"/>
      <c r="FVH2509" s="109"/>
      <c r="FVI2509" s="109"/>
      <c r="FVJ2509" s="109"/>
      <c r="FVK2509" s="109"/>
      <c r="FVL2509" s="109"/>
      <c r="FVM2509" s="109"/>
      <c r="FVN2509" s="109"/>
      <c r="FVO2509" s="109"/>
      <c r="FVP2509" s="109"/>
      <c r="FVQ2509" s="109"/>
      <c r="FVR2509" s="109"/>
      <c r="FVS2509" s="109"/>
      <c r="FVT2509" s="109"/>
      <c r="FVU2509" s="109"/>
      <c r="FVV2509" s="109"/>
      <c r="FVW2509" s="109"/>
      <c r="FVX2509" s="109"/>
      <c r="FVY2509" s="109"/>
      <c r="FVZ2509" s="109"/>
      <c r="FWA2509" s="109"/>
      <c r="FWB2509" s="109"/>
      <c r="FWC2509" s="109"/>
      <c r="FWD2509" s="109"/>
      <c r="FWE2509" s="109"/>
      <c r="FWF2509" s="109"/>
      <c r="FWG2509" s="109"/>
      <c r="FWH2509" s="109"/>
      <c r="FWI2509" s="109"/>
      <c r="FWJ2509" s="109"/>
      <c r="FWK2509" s="109"/>
      <c r="FWL2509" s="109"/>
      <c r="FWM2509" s="109"/>
      <c r="FWN2509" s="109"/>
      <c r="FWO2509" s="109"/>
      <c r="FWP2509" s="109"/>
      <c r="FWQ2509" s="109"/>
      <c r="FWR2509" s="109"/>
      <c r="FWS2509" s="109"/>
      <c r="FWT2509" s="109"/>
      <c r="FWU2509" s="109"/>
      <c r="FWV2509" s="109"/>
      <c r="FWW2509" s="109"/>
      <c r="FWX2509" s="109"/>
      <c r="FWY2509" s="109"/>
      <c r="FWZ2509" s="109"/>
      <c r="FXA2509" s="109"/>
      <c r="FXB2509" s="109"/>
      <c r="FXC2509" s="109"/>
      <c r="FXD2509" s="109"/>
      <c r="FXE2509" s="109"/>
      <c r="FXF2509" s="109"/>
      <c r="FXG2509" s="109"/>
      <c r="FXH2509" s="109"/>
      <c r="FXI2509" s="109"/>
      <c r="FXJ2509" s="109"/>
      <c r="FXK2509" s="109"/>
      <c r="FXL2509" s="109"/>
      <c r="FXM2509" s="109"/>
      <c r="FXN2509" s="109"/>
      <c r="FXO2509" s="109"/>
      <c r="FXP2509" s="109"/>
      <c r="FXQ2509" s="109"/>
      <c r="FXR2509" s="109"/>
      <c r="FXS2509" s="109"/>
      <c r="FXT2509" s="109"/>
      <c r="FXU2509" s="109"/>
      <c r="FXV2509" s="109"/>
      <c r="FXW2509" s="109"/>
      <c r="FXX2509" s="109"/>
      <c r="FXY2509" s="109"/>
      <c r="FXZ2509" s="109"/>
      <c r="FYA2509" s="109"/>
      <c r="FYB2509" s="109"/>
      <c r="FYC2509" s="109"/>
      <c r="FYD2509" s="109"/>
      <c r="FYE2509" s="109"/>
      <c r="FYF2509" s="109"/>
      <c r="FYG2509" s="109"/>
      <c r="FYH2509" s="109"/>
      <c r="FYI2509" s="109"/>
      <c r="FYJ2509" s="109"/>
      <c r="FYK2509" s="109"/>
      <c r="FYL2509" s="109"/>
      <c r="FYM2509" s="109"/>
      <c r="FYN2509" s="109"/>
      <c r="FYO2509" s="109"/>
      <c r="FYP2509" s="109"/>
      <c r="FYQ2509" s="109"/>
      <c r="FYR2509" s="109"/>
      <c r="FYS2509" s="109"/>
      <c r="FYT2509" s="109"/>
      <c r="FYU2509" s="109"/>
      <c r="FYV2509" s="109"/>
      <c r="FYW2509" s="109"/>
      <c r="FYX2509" s="109"/>
      <c r="FYY2509" s="109"/>
      <c r="FYZ2509" s="109"/>
      <c r="FZA2509" s="109"/>
      <c r="FZB2509" s="109"/>
      <c r="FZC2509" s="109"/>
      <c r="FZD2509" s="109"/>
      <c r="FZE2509" s="109"/>
      <c r="FZF2509" s="109"/>
      <c r="FZG2509" s="109"/>
      <c r="FZH2509" s="109"/>
      <c r="FZI2509" s="109"/>
      <c r="FZJ2509" s="109"/>
      <c r="FZK2509" s="109"/>
      <c r="FZL2509" s="109"/>
      <c r="FZM2509" s="109"/>
      <c r="FZN2509" s="109"/>
      <c r="FZO2509" s="109"/>
      <c r="FZP2509" s="109"/>
      <c r="FZQ2509" s="109"/>
      <c r="FZR2509" s="109"/>
      <c r="FZS2509" s="109"/>
      <c r="FZT2509" s="109"/>
      <c r="FZU2509" s="109"/>
      <c r="FZV2509" s="109"/>
      <c r="FZW2509" s="109"/>
      <c r="FZX2509" s="109"/>
      <c r="FZY2509" s="109"/>
      <c r="FZZ2509" s="109"/>
      <c r="GAA2509" s="109"/>
      <c r="GAB2509" s="109"/>
      <c r="GAC2509" s="109"/>
      <c r="GAD2509" s="109"/>
      <c r="GAE2509" s="109"/>
      <c r="GAF2509" s="109"/>
      <c r="GAG2509" s="109"/>
      <c r="GAH2509" s="109"/>
      <c r="GAI2509" s="109"/>
      <c r="GAJ2509" s="109"/>
      <c r="GAK2509" s="109"/>
      <c r="GAL2509" s="109"/>
      <c r="GAM2509" s="109"/>
      <c r="GAN2509" s="109"/>
      <c r="GAO2509" s="109"/>
      <c r="GAP2509" s="109"/>
      <c r="GAQ2509" s="109"/>
      <c r="GAR2509" s="109"/>
      <c r="GAS2509" s="109"/>
      <c r="GAT2509" s="109"/>
      <c r="GAU2509" s="109"/>
      <c r="GAV2509" s="109"/>
      <c r="GAW2509" s="109"/>
      <c r="GAX2509" s="109"/>
      <c r="GAY2509" s="109"/>
      <c r="GAZ2509" s="109"/>
      <c r="GBA2509" s="109"/>
      <c r="GBB2509" s="109"/>
      <c r="GBC2509" s="109"/>
      <c r="GBD2509" s="109"/>
      <c r="GBE2509" s="109"/>
      <c r="GBF2509" s="109"/>
      <c r="GBG2509" s="109"/>
      <c r="GBH2509" s="109"/>
      <c r="GBI2509" s="109"/>
      <c r="GBJ2509" s="109"/>
      <c r="GBK2509" s="109"/>
      <c r="GBL2509" s="109"/>
      <c r="GBM2509" s="109"/>
      <c r="GBN2509" s="109"/>
      <c r="GBO2509" s="109"/>
      <c r="GBP2509" s="109"/>
      <c r="GBQ2509" s="109"/>
      <c r="GBR2509" s="109"/>
      <c r="GBS2509" s="109"/>
      <c r="GBT2509" s="109"/>
      <c r="GBU2509" s="109"/>
      <c r="GBV2509" s="109"/>
      <c r="GBW2509" s="109"/>
      <c r="GBX2509" s="109"/>
      <c r="GBY2509" s="109"/>
      <c r="GBZ2509" s="109"/>
      <c r="GCA2509" s="109"/>
      <c r="GCB2509" s="109"/>
      <c r="GCC2509" s="109"/>
      <c r="GCD2509" s="109"/>
      <c r="GCE2509" s="109"/>
      <c r="GCF2509" s="109"/>
      <c r="GCG2509" s="109"/>
      <c r="GCH2509" s="109"/>
      <c r="GCI2509" s="109"/>
      <c r="GCJ2509" s="109"/>
      <c r="GCK2509" s="109"/>
      <c r="GCL2509" s="109"/>
      <c r="GCM2509" s="109"/>
      <c r="GCN2509" s="109"/>
      <c r="GCO2509" s="109"/>
      <c r="GCP2509" s="109"/>
      <c r="GCQ2509" s="109"/>
      <c r="GCR2509" s="109"/>
      <c r="GCS2509" s="109"/>
      <c r="GCT2509" s="109"/>
      <c r="GCU2509" s="109"/>
      <c r="GCV2509" s="109"/>
      <c r="GCW2509" s="109"/>
      <c r="GCX2509" s="109"/>
      <c r="GCY2509" s="109"/>
      <c r="GCZ2509" s="109"/>
      <c r="GDA2509" s="109"/>
      <c r="GDB2509" s="109"/>
      <c r="GDC2509" s="109"/>
      <c r="GDD2509" s="109"/>
      <c r="GDE2509" s="109"/>
      <c r="GDF2509" s="109"/>
      <c r="GDG2509" s="109"/>
      <c r="GDH2509" s="109"/>
      <c r="GDI2509" s="109"/>
      <c r="GDJ2509" s="109"/>
      <c r="GDK2509" s="109"/>
      <c r="GDL2509" s="109"/>
      <c r="GDM2509" s="109"/>
      <c r="GDN2509" s="109"/>
      <c r="GDO2509" s="109"/>
      <c r="GDP2509" s="109"/>
      <c r="GDQ2509" s="109"/>
      <c r="GDR2509" s="109"/>
      <c r="GDS2509" s="109"/>
      <c r="GDT2509" s="109"/>
      <c r="GDU2509" s="109"/>
      <c r="GDV2509" s="109"/>
      <c r="GDW2509" s="109"/>
      <c r="GDX2509" s="109"/>
      <c r="GDY2509" s="109"/>
      <c r="GDZ2509" s="109"/>
      <c r="GEA2509" s="109"/>
      <c r="GEB2509" s="109"/>
      <c r="GEC2509" s="109"/>
      <c r="GED2509" s="109"/>
      <c r="GEE2509" s="109"/>
      <c r="GEF2509" s="109"/>
      <c r="GEG2509" s="109"/>
      <c r="GEH2509" s="109"/>
      <c r="GEI2509" s="109"/>
      <c r="GEJ2509" s="109"/>
      <c r="GEK2509" s="109"/>
      <c r="GEL2509" s="109"/>
      <c r="GEM2509" s="109"/>
      <c r="GEN2509" s="109"/>
      <c r="GEO2509" s="109"/>
      <c r="GEP2509" s="109"/>
      <c r="GEQ2509" s="109"/>
      <c r="GER2509" s="109"/>
      <c r="GES2509" s="109"/>
      <c r="GET2509" s="109"/>
      <c r="GEU2509" s="109"/>
      <c r="GEV2509" s="109"/>
      <c r="GEW2509" s="109"/>
      <c r="GEX2509" s="109"/>
      <c r="GEY2509" s="109"/>
      <c r="GEZ2509" s="109"/>
      <c r="GFA2509" s="109"/>
      <c r="GFB2509" s="109"/>
      <c r="GFC2509" s="109"/>
      <c r="GFD2509" s="109"/>
      <c r="GFE2509" s="109"/>
      <c r="GFF2509" s="109"/>
      <c r="GFG2509" s="109"/>
      <c r="GFH2509" s="109"/>
      <c r="GFI2509" s="109"/>
      <c r="GFJ2509" s="109"/>
      <c r="GFK2509" s="109"/>
      <c r="GFL2509" s="109"/>
      <c r="GFM2509" s="109"/>
      <c r="GFN2509" s="109"/>
      <c r="GFO2509" s="109"/>
      <c r="GFP2509" s="109"/>
      <c r="GFQ2509" s="109"/>
      <c r="GFR2509" s="109"/>
      <c r="GFS2509" s="109"/>
      <c r="GFT2509" s="109"/>
      <c r="GFU2509" s="109"/>
      <c r="GFV2509" s="109"/>
      <c r="GFW2509" s="109"/>
      <c r="GFX2509" s="109"/>
      <c r="GFY2509" s="109"/>
      <c r="GFZ2509" s="109"/>
      <c r="GGA2509" s="109"/>
      <c r="GGB2509" s="109"/>
      <c r="GGC2509" s="109"/>
      <c r="GGD2509" s="109"/>
      <c r="GGE2509" s="109"/>
      <c r="GGF2509" s="109"/>
      <c r="GGG2509" s="109"/>
      <c r="GGH2509" s="109"/>
      <c r="GGI2509" s="109"/>
      <c r="GGJ2509" s="109"/>
      <c r="GGK2509" s="109"/>
      <c r="GGL2509" s="109"/>
      <c r="GGM2509" s="109"/>
      <c r="GGN2509" s="109"/>
      <c r="GGO2509" s="109"/>
      <c r="GGP2509" s="109"/>
      <c r="GGQ2509" s="109"/>
      <c r="GGR2509" s="109"/>
      <c r="GGS2509" s="109"/>
      <c r="GGT2509" s="109"/>
      <c r="GGU2509" s="109"/>
      <c r="GGV2509" s="109"/>
      <c r="GGW2509" s="109"/>
      <c r="GGX2509" s="109"/>
      <c r="GGY2509" s="109"/>
      <c r="GGZ2509" s="109"/>
      <c r="GHA2509" s="109"/>
      <c r="GHB2509" s="109"/>
      <c r="GHC2509" s="109"/>
      <c r="GHD2509" s="109"/>
      <c r="GHE2509" s="109"/>
      <c r="GHF2509" s="109"/>
      <c r="GHG2509" s="109"/>
      <c r="GHH2509" s="109"/>
      <c r="GHI2509" s="109"/>
      <c r="GHJ2509" s="109"/>
      <c r="GHK2509" s="109"/>
      <c r="GHL2509" s="109"/>
      <c r="GHM2509" s="109"/>
      <c r="GHN2509" s="109"/>
      <c r="GHO2509" s="109"/>
      <c r="GHP2509" s="109"/>
      <c r="GHQ2509" s="109"/>
      <c r="GHR2509" s="109"/>
      <c r="GHS2509" s="109"/>
      <c r="GHT2509" s="109"/>
      <c r="GHU2509" s="109"/>
      <c r="GHV2509" s="109"/>
      <c r="GHW2509" s="109"/>
      <c r="GHX2509" s="109"/>
      <c r="GHY2509" s="109"/>
      <c r="GHZ2509" s="109"/>
      <c r="GIA2509" s="109"/>
      <c r="GIB2509" s="109"/>
      <c r="GIC2509" s="109"/>
      <c r="GID2509" s="109"/>
      <c r="GIE2509" s="109"/>
      <c r="GIF2509" s="109"/>
      <c r="GIG2509" s="109"/>
      <c r="GIH2509" s="109"/>
      <c r="GII2509" s="109"/>
      <c r="GIJ2509" s="109"/>
      <c r="GIK2509" s="109"/>
      <c r="GIL2509" s="109"/>
      <c r="GIM2509" s="109"/>
      <c r="GIN2509" s="109"/>
      <c r="GIO2509" s="109"/>
      <c r="GIP2509" s="109"/>
      <c r="GIQ2509" s="109"/>
      <c r="GIR2509" s="109"/>
      <c r="GIS2509" s="109"/>
      <c r="GIT2509" s="109"/>
      <c r="GIU2509" s="109"/>
      <c r="GIV2509" s="109"/>
      <c r="GIW2509" s="109"/>
      <c r="GIX2509" s="109"/>
      <c r="GIY2509" s="109"/>
      <c r="GIZ2509" s="109"/>
      <c r="GJA2509" s="109"/>
      <c r="GJB2509" s="109"/>
      <c r="GJC2509" s="109"/>
      <c r="GJD2509" s="109"/>
      <c r="GJE2509" s="109"/>
      <c r="GJF2509" s="109"/>
      <c r="GJG2509" s="109"/>
      <c r="GJH2509" s="109"/>
      <c r="GJI2509" s="109"/>
      <c r="GJJ2509" s="109"/>
      <c r="GJK2509" s="109"/>
      <c r="GJL2509" s="109"/>
      <c r="GJM2509" s="109"/>
      <c r="GJN2509" s="109"/>
      <c r="GJO2509" s="109"/>
      <c r="GJP2509" s="109"/>
      <c r="GJQ2509" s="109"/>
      <c r="GJR2509" s="109"/>
      <c r="GJS2509" s="109"/>
      <c r="GJT2509" s="109"/>
      <c r="GJU2509" s="109"/>
      <c r="GJV2509" s="109"/>
      <c r="GJW2509" s="109"/>
      <c r="GJX2509" s="109"/>
      <c r="GJY2509" s="109"/>
      <c r="GJZ2509" s="109"/>
      <c r="GKA2509" s="109"/>
      <c r="GKB2509" s="109"/>
      <c r="GKC2509" s="109"/>
      <c r="GKD2509" s="109"/>
      <c r="GKE2509" s="109"/>
      <c r="GKF2509" s="109"/>
      <c r="GKG2509" s="109"/>
      <c r="GKH2509" s="109"/>
      <c r="GKI2509" s="109"/>
      <c r="GKJ2509" s="109"/>
      <c r="GKK2509" s="109"/>
      <c r="GKL2509" s="109"/>
      <c r="GKM2509" s="109"/>
      <c r="GKN2509" s="109"/>
      <c r="GKO2509" s="109"/>
      <c r="GKP2509" s="109"/>
      <c r="GKQ2509" s="109"/>
      <c r="GKR2509" s="109"/>
      <c r="GKS2509" s="109"/>
      <c r="GKT2509" s="109"/>
      <c r="GKU2509" s="109"/>
      <c r="GKV2509" s="109"/>
      <c r="GKW2509" s="109"/>
      <c r="GKX2509" s="109"/>
      <c r="GKY2509" s="109"/>
      <c r="GKZ2509" s="109"/>
      <c r="GLA2509" s="109"/>
      <c r="GLB2509" s="109"/>
      <c r="GLC2509" s="109"/>
      <c r="GLD2509" s="109"/>
      <c r="GLE2509" s="109"/>
      <c r="GLF2509" s="109"/>
      <c r="GLG2509" s="109"/>
      <c r="GLH2509" s="109"/>
      <c r="GLI2509" s="109"/>
      <c r="GLJ2509" s="109"/>
      <c r="GLK2509" s="109"/>
      <c r="GLL2509" s="109"/>
      <c r="GLM2509" s="109"/>
      <c r="GLN2509" s="109"/>
      <c r="GLO2509" s="109"/>
      <c r="GLP2509" s="109"/>
      <c r="GLQ2509" s="109"/>
      <c r="GLR2509" s="109"/>
      <c r="GLS2509" s="109"/>
      <c r="GLT2509" s="109"/>
      <c r="GLU2509" s="109"/>
      <c r="GLV2509" s="109"/>
      <c r="GLW2509" s="109"/>
      <c r="GLX2509" s="109"/>
      <c r="GLY2509" s="109"/>
      <c r="GLZ2509" s="109"/>
      <c r="GMA2509" s="109"/>
      <c r="GMB2509" s="109"/>
      <c r="GMC2509" s="109"/>
      <c r="GMD2509" s="109"/>
      <c r="GME2509" s="109"/>
      <c r="GMF2509" s="109"/>
      <c r="GMG2509" s="109"/>
      <c r="GMH2509" s="109"/>
      <c r="GMI2509" s="109"/>
      <c r="GMJ2509" s="109"/>
      <c r="GMK2509" s="109"/>
      <c r="GML2509" s="109"/>
      <c r="GMM2509" s="109"/>
      <c r="GMN2509" s="109"/>
      <c r="GMO2509" s="109"/>
      <c r="GMP2509" s="109"/>
      <c r="GMQ2509" s="109"/>
      <c r="GMR2509" s="109"/>
      <c r="GMS2509" s="109"/>
      <c r="GMT2509" s="109"/>
      <c r="GMU2509" s="109"/>
      <c r="GMV2509" s="109"/>
      <c r="GMW2509" s="109"/>
      <c r="GMX2509" s="109"/>
      <c r="GMY2509" s="109"/>
      <c r="GMZ2509" s="109"/>
      <c r="GNA2509" s="109"/>
      <c r="GNB2509" s="109"/>
      <c r="GNC2509" s="109"/>
      <c r="GND2509" s="109"/>
      <c r="GNE2509" s="109"/>
      <c r="GNF2509" s="109"/>
      <c r="GNG2509" s="109"/>
      <c r="GNH2509" s="109"/>
      <c r="GNI2509" s="109"/>
      <c r="GNJ2509" s="109"/>
      <c r="GNK2509" s="109"/>
      <c r="GNL2509" s="109"/>
      <c r="GNM2509" s="109"/>
      <c r="GNN2509" s="109"/>
      <c r="GNO2509" s="109"/>
      <c r="GNP2509" s="109"/>
      <c r="GNQ2509" s="109"/>
      <c r="GNR2509" s="109"/>
      <c r="GNS2509" s="109"/>
      <c r="GNT2509" s="109"/>
      <c r="GNU2509" s="109"/>
      <c r="GNV2509" s="109"/>
      <c r="GNW2509" s="109"/>
      <c r="GNX2509" s="109"/>
      <c r="GNY2509" s="109"/>
      <c r="GNZ2509" s="109"/>
      <c r="GOA2509" s="109"/>
      <c r="GOB2509" s="109"/>
      <c r="GOC2509" s="109"/>
      <c r="GOD2509" s="109"/>
      <c r="GOE2509" s="109"/>
      <c r="GOF2509" s="109"/>
      <c r="GOG2509" s="109"/>
      <c r="GOH2509" s="109"/>
      <c r="GOI2509" s="109"/>
      <c r="GOJ2509" s="109"/>
      <c r="GOK2509" s="109"/>
      <c r="GOL2509" s="109"/>
      <c r="GOM2509" s="109"/>
      <c r="GON2509" s="109"/>
      <c r="GOO2509" s="109"/>
      <c r="GOP2509" s="109"/>
      <c r="GOQ2509" s="109"/>
      <c r="GOR2509" s="109"/>
      <c r="GOS2509" s="109"/>
      <c r="GOT2509" s="109"/>
      <c r="GOU2509" s="109"/>
      <c r="GOV2509" s="109"/>
      <c r="GOW2509" s="109"/>
      <c r="GOX2509" s="109"/>
      <c r="GOY2509" s="109"/>
      <c r="GOZ2509" s="109"/>
      <c r="GPA2509" s="109"/>
      <c r="GPB2509" s="109"/>
      <c r="GPC2509" s="109"/>
      <c r="GPD2509" s="109"/>
      <c r="GPE2509" s="109"/>
      <c r="GPF2509" s="109"/>
      <c r="GPG2509" s="109"/>
      <c r="GPH2509" s="109"/>
      <c r="GPI2509" s="109"/>
      <c r="GPJ2509" s="109"/>
      <c r="GPK2509" s="109"/>
      <c r="GPL2509" s="109"/>
      <c r="GPM2509" s="109"/>
      <c r="GPN2509" s="109"/>
      <c r="GPO2509" s="109"/>
      <c r="GPP2509" s="109"/>
      <c r="GPQ2509" s="109"/>
      <c r="GPR2509" s="109"/>
      <c r="GPS2509" s="109"/>
      <c r="GPT2509" s="109"/>
      <c r="GPU2509" s="109"/>
      <c r="GPV2509" s="109"/>
      <c r="GPW2509" s="109"/>
      <c r="GPX2509" s="109"/>
      <c r="GPY2509" s="109"/>
      <c r="GPZ2509" s="109"/>
      <c r="GQA2509" s="109"/>
      <c r="GQB2509" s="109"/>
      <c r="GQC2509" s="109"/>
      <c r="GQD2509" s="109"/>
      <c r="GQE2509" s="109"/>
      <c r="GQF2509" s="109"/>
      <c r="GQG2509" s="109"/>
      <c r="GQH2509" s="109"/>
      <c r="GQI2509" s="109"/>
      <c r="GQJ2509" s="109"/>
      <c r="GQK2509" s="109"/>
      <c r="GQL2509" s="109"/>
      <c r="GQM2509" s="109"/>
      <c r="GQN2509" s="109"/>
      <c r="GQO2509" s="109"/>
      <c r="GQP2509" s="109"/>
      <c r="GQQ2509" s="109"/>
      <c r="GQR2509" s="109"/>
      <c r="GQS2509" s="109"/>
      <c r="GQT2509" s="109"/>
      <c r="GQU2509" s="109"/>
      <c r="GQV2509" s="109"/>
      <c r="GQW2509" s="109"/>
      <c r="GQX2509" s="109"/>
      <c r="GQY2509" s="109"/>
      <c r="GQZ2509" s="109"/>
      <c r="GRA2509" s="109"/>
      <c r="GRB2509" s="109"/>
      <c r="GRC2509" s="109"/>
      <c r="GRD2509" s="109"/>
      <c r="GRE2509" s="109"/>
      <c r="GRF2509" s="109"/>
      <c r="GRG2509" s="109"/>
      <c r="GRH2509" s="109"/>
      <c r="GRI2509" s="109"/>
      <c r="GRJ2509" s="109"/>
      <c r="GRK2509" s="109"/>
      <c r="GRL2509" s="109"/>
      <c r="GRM2509" s="109"/>
      <c r="GRN2509" s="109"/>
      <c r="GRO2509" s="109"/>
      <c r="GRP2509" s="109"/>
      <c r="GRQ2509" s="109"/>
      <c r="GRR2509" s="109"/>
      <c r="GRS2509" s="109"/>
      <c r="GRT2509" s="109"/>
      <c r="GRU2509" s="109"/>
      <c r="GRV2509" s="109"/>
      <c r="GRW2509" s="109"/>
      <c r="GRX2509" s="109"/>
      <c r="GRY2509" s="109"/>
      <c r="GRZ2509" s="109"/>
      <c r="GSA2509" s="109"/>
      <c r="GSB2509" s="109"/>
      <c r="GSC2509" s="109"/>
      <c r="GSD2509" s="109"/>
      <c r="GSE2509" s="109"/>
      <c r="GSF2509" s="109"/>
      <c r="GSG2509" s="109"/>
      <c r="GSH2509" s="109"/>
      <c r="GSI2509" s="109"/>
      <c r="GSJ2509" s="109"/>
      <c r="GSK2509" s="109"/>
      <c r="GSL2509" s="109"/>
      <c r="GSM2509" s="109"/>
      <c r="GSN2509" s="109"/>
      <c r="GSO2509" s="109"/>
      <c r="GSP2509" s="109"/>
      <c r="GSQ2509" s="109"/>
      <c r="GSR2509" s="109"/>
      <c r="GSS2509" s="109"/>
      <c r="GST2509" s="109"/>
      <c r="GSU2509" s="109"/>
      <c r="GSV2509" s="109"/>
      <c r="GSW2509" s="109"/>
      <c r="GSX2509" s="109"/>
      <c r="GSY2509" s="109"/>
      <c r="GSZ2509" s="109"/>
      <c r="GTA2509" s="109"/>
      <c r="GTB2509" s="109"/>
      <c r="GTC2509" s="109"/>
      <c r="GTD2509" s="109"/>
      <c r="GTE2509" s="109"/>
      <c r="GTF2509" s="109"/>
      <c r="GTG2509" s="109"/>
      <c r="GTH2509" s="109"/>
      <c r="GTI2509" s="109"/>
      <c r="GTJ2509" s="109"/>
      <c r="GTK2509" s="109"/>
      <c r="GTL2509" s="109"/>
      <c r="GTM2509" s="109"/>
      <c r="GTN2509" s="109"/>
      <c r="GTO2509" s="109"/>
      <c r="GTP2509" s="109"/>
      <c r="GTQ2509" s="109"/>
      <c r="GTR2509" s="109"/>
      <c r="GTS2509" s="109"/>
      <c r="GTT2509" s="109"/>
      <c r="GTU2509" s="109"/>
      <c r="GTV2509" s="109"/>
      <c r="GTW2509" s="109"/>
      <c r="GTX2509" s="109"/>
      <c r="GTY2509" s="109"/>
      <c r="GTZ2509" s="109"/>
      <c r="GUA2509" s="109"/>
      <c r="GUB2509" s="109"/>
      <c r="GUC2509" s="109"/>
      <c r="GUD2509" s="109"/>
      <c r="GUE2509" s="109"/>
      <c r="GUF2509" s="109"/>
      <c r="GUG2509" s="109"/>
      <c r="GUH2509" s="109"/>
      <c r="GUI2509" s="109"/>
      <c r="GUJ2509" s="109"/>
      <c r="GUK2509" s="109"/>
      <c r="GUL2509" s="109"/>
      <c r="GUM2509" s="109"/>
      <c r="GUN2509" s="109"/>
      <c r="GUO2509" s="109"/>
      <c r="GUP2509" s="109"/>
      <c r="GUQ2509" s="109"/>
      <c r="GUR2509" s="109"/>
      <c r="GUS2509" s="109"/>
      <c r="GUT2509" s="109"/>
      <c r="GUU2509" s="109"/>
      <c r="GUV2509" s="109"/>
      <c r="GUW2509" s="109"/>
      <c r="GUX2509" s="109"/>
      <c r="GUY2509" s="109"/>
      <c r="GUZ2509" s="109"/>
      <c r="GVA2509" s="109"/>
      <c r="GVB2509" s="109"/>
      <c r="GVC2509" s="109"/>
      <c r="GVD2509" s="109"/>
      <c r="GVE2509" s="109"/>
      <c r="GVF2509" s="109"/>
      <c r="GVG2509" s="109"/>
      <c r="GVH2509" s="109"/>
      <c r="GVI2509" s="109"/>
      <c r="GVJ2509" s="109"/>
      <c r="GVK2509" s="109"/>
      <c r="GVL2509" s="109"/>
      <c r="GVM2509" s="109"/>
      <c r="GVN2509" s="109"/>
      <c r="GVO2509" s="109"/>
      <c r="GVP2509" s="109"/>
      <c r="GVQ2509" s="109"/>
      <c r="GVR2509" s="109"/>
      <c r="GVS2509" s="109"/>
      <c r="GVT2509" s="109"/>
      <c r="GVU2509" s="109"/>
      <c r="GVV2509" s="109"/>
      <c r="GVW2509" s="109"/>
      <c r="GVX2509" s="109"/>
      <c r="GVY2509" s="109"/>
      <c r="GVZ2509" s="109"/>
      <c r="GWA2509" s="109"/>
      <c r="GWB2509" s="109"/>
      <c r="GWC2509" s="109"/>
      <c r="GWD2509" s="109"/>
      <c r="GWE2509" s="109"/>
      <c r="GWF2509" s="109"/>
      <c r="GWG2509" s="109"/>
      <c r="GWH2509" s="109"/>
      <c r="GWI2509" s="109"/>
      <c r="GWJ2509" s="109"/>
      <c r="GWK2509" s="109"/>
      <c r="GWL2509" s="109"/>
      <c r="GWM2509" s="109"/>
      <c r="GWN2509" s="109"/>
      <c r="GWO2509" s="109"/>
      <c r="GWP2509" s="109"/>
      <c r="GWQ2509" s="109"/>
      <c r="GWR2509" s="109"/>
      <c r="GWS2509" s="109"/>
      <c r="GWT2509" s="109"/>
      <c r="GWU2509" s="109"/>
      <c r="GWV2509" s="109"/>
      <c r="GWW2509" s="109"/>
      <c r="GWX2509" s="109"/>
      <c r="GWY2509" s="109"/>
      <c r="GWZ2509" s="109"/>
      <c r="GXA2509" s="109"/>
      <c r="GXB2509" s="109"/>
      <c r="GXC2509" s="109"/>
      <c r="GXD2509" s="109"/>
      <c r="GXE2509" s="109"/>
      <c r="GXF2509" s="109"/>
      <c r="GXG2509" s="109"/>
      <c r="GXH2509" s="109"/>
      <c r="GXI2509" s="109"/>
      <c r="GXJ2509" s="109"/>
      <c r="GXK2509" s="109"/>
      <c r="GXL2509" s="109"/>
      <c r="GXM2509" s="109"/>
      <c r="GXN2509" s="109"/>
      <c r="GXO2509" s="109"/>
      <c r="GXP2509" s="109"/>
      <c r="GXQ2509" s="109"/>
      <c r="GXR2509" s="109"/>
      <c r="GXS2509" s="109"/>
      <c r="GXT2509" s="109"/>
      <c r="GXU2509" s="109"/>
      <c r="GXV2509" s="109"/>
      <c r="GXW2509" s="109"/>
      <c r="GXX2509" s="109"/>
      <c r="GXY2509" s="109"/>
      <c r="GXZ2509" s="109"/>
      <c r="GYA2509" s="109"/>
      <c r="GYB2509" s="109"/>
      <c r="GYC2509" s="109"/>
      <c r="GYD2509" s="109"/>
      <c r="GYE2509" s="109"/>
      <c r="GYF2509" s="109"/>
      <c r="GYG2509" s="109"/>
      <c r="GYH2509" s="109"/>
      <c r="GYI2509" s="109"/>
      <c r="GYJ2509" s="109"/>
      <c r="GYK2509" s="109"/>
      <c r="GYL2509" s="109"/>
      <c r="GYM2509" s="109"/>
      <c r="GYN2509" s="109"/>
      <c r="GYO2509" s="109"/>
      <c r="GYP2509" s="109"/>
      <c r="GYQ2509" s="109"/>
      <c r="GYR2509" s="109"/>
      <c r="GYS2509" s="109"/>
      <c r="GYT2509" s="109"/>
      <c r="GYU2509" s="109"/>
      <c r="GYV2509" s="109"/>
      <c r="GYW2509" s="109"/>
      <c r="GYX2509" s="109"/>
      <c r="GYY2509" s="109"/>
      <c r="GYZ2509" s="109"/>
      <c r="GZA2509" s="109"/>
      <c r="GZB2509" s="109"/>
      <c r="GZC2509" s="109"/>
      <c r="GZD2509" s="109"/>
      <c r="GZE2509" s="109"/>
      <c r="GZF2509" s="109"/>
      <c r="GZG2509" s="109"/>
      <c r="GZH2509" s="109"/>
      <c r="GZI2509" s="109"/>
      <c r="GZJ2509" s="109"/>
      <c r="GZK2509" s="109"/>
      <c r="GZL2509" s="109"/>
      <c r="GZM2509" s="109"/>
      <c r="GZN2509" s="109"/>
      <c r="GZO2509" s="109"/>
      <c r="GZP2509" s="109"/>
      <c r="GZQ2509" s="109"/>
      <c r="GZR2509" s="109"/>
      <c r="GZS2509" s="109"/>
      <c r="GZT2509" s="109"/>
      <c r="GZU2509" s="109"/>
      <c r="GZV2509" s="109"/>
      <c r="GZW2509" s="109"/>
      <c r="GZX2509" s="109"/>
      <c r="GZY2509" s="109"/>
      <c r="GZZ2509" s="109"/>
      <c r="HAA2509" s="109"/>
      <c r="HAB2509" s="109"/>
      <c r="HAC2509" s="109"/>
      <c r="HAD2509" s="109"/>
      <c r="HAE2509" s="109"/>
      <c r="HAF2509" s="109"/>
      <c r="HAG2509" s="109"/>
      <c r="HAH2509" s="109"/>
      <c r="HAI2509" s="109"/>
      <c r="HAJ2509" s="109"/>
      <c r="HAK2509" s="109"/>
      <c r="HAL2509" s="109"/>
      <c r="HAM2509" s="109"/>
      <c r="HAN2509" s="109"/>
      <c r="HAO2509" s="109"/>
      <c r="HAP2509" s="109"/>
      <c r="HAQ2509" s="109"/>
      <c r="HAR2509" s="109"/>
      <c r="HAS2509" s="109"/>
      <c r="HAT2509" s="109"/>
      <c r="HAU2509" s="109"/>
      <c r="HAV2509" s="109"/>
      <c r="HAW2509" s="109"/>
      <c r="HAX2509" s="109"/>
      <c r="HAY2509" s="109"/>
      <c r="HAZ2509" s="109"/>
      <c r="HBA2509" s="109"/>
      <c r="HBB2509" s="109"/>
      <c r="HBC2509" s="109"/>
      <c r="HBD2509" s="109"/>
      <c r="HBE2509" s="109"/>
      <c r="HBF2509" s="109"/>
      <c r="HBG2509" s="109"/>
      <c r="HBH2509" s="109"/>
      <c r="HBI2509" s="109"/>
      <c r="HBJ2509" s="109"/>
      <c r="HBK2509" s="109"/>
      <c r="HBL2509" s="109"/>
      <c r="HBM2509" s="109"/>
      <c r="HBN2509" s="109"/>
      <c r="HBO2509" s="109"/>
      <c r="HBP2509" s="109"/>
      <c r="HBQ2509" s="109"/>
      <c r="HBR2509" s="109"/>
      <c r="HBS2509" s="109"/>
      <c r="HBT2509" s="109"/>
      <c r="HBU2509" s="109"/>
      <c r="HBV2509" s="109"/>
      <c r="HBW2509" s="109"/>
      <c r="HBX2509" s="109"/>
      <c r="HBY2509" s="109"/>
      <c r="HBZ2509" s="109"/>
      <c r="HCA2509" s="109"/>
      <c r="HCB2509" s="109"/>
      <c r="HCC2509" s="109"/>
      <c r="HCD2509" s="109"/>
      <c r="HCE2509" s="109"/>
      <c r="HCF2509" s="109"/>
      <c r="HCG2509" s="109"/>
      <c r="HCH2509" s="109"/>
      <c r="HCI2509" s="109"/>
      <c r="HCJ2509" s="109"/>
      <c r="HCK2509" s="109"/>
      <c r="HCL2509" s="109"/>
      <c r="HCM2509" s="109"/>
      <c r="HCN2509" s="109"/>
      <c r="HCO2509" s="109"/>
      <c r="HCP2509" s="109"/>
      <c r="HCQ2509" s="109"/>
      <c r="HCR2509" s="109"/>
      <c r="HCS2509" s="109"/>
      <c r="HCT2509" s="109"/>
      <c r="HCU2509" s="109"/>
      <c r="HCV2509" s="109"/>
      <c r="HCW2509" s="109"/>
      <c r="HCX2509" s="109"/>
      <c r="HCY2509" s="109"/>
      <c r="HCZ2509" s="109"/>
      <c r="HDA2509" s="109"/>
      <c r="HDB2509" s="109"/>
      <c r="HDC2509" s="109"/>
      <c r="HDD2509" s="109"/>
      <c r="HDE2509" s="109"/>
      <c r="HDF2509" s="109"/>
      <c r="HDG2509" s="109"/>
      <c r="HDH2509" s="109"/>
      <c r="HDI2509" s="109"/>
      <c r="HDJ2509" s="109"/>
      <c r="HDK2509" s="109"/>
      <c r="HDL2509" s="109"/>
      <c r="HDM2509" s="109"/>
      <c r="HDN2509" s="109"/>
      <c r="HDO2509" s="109"/>
      <c r="HDP2509" s="109"/>
      <c r="HDQ2509" s="109"/>
      <c r="HDR2509" s="109"/>
      <c r="HDS2509" s="109"/>
      <c r="HDT2509" s="109"/>
      <c r="HDU2509" s="109"/>
      <c r="HDV2509" s="109"/>
      <c r="HDW2509" s="109"/>
      <c r="HDX2509" s="109"/>
      <c r="HDY2509" s="109"/>
      <c r="HDZ2509" s="109"/>
      <c r="HEA2509" s="109"/>
      <c r="HEB2509" s="109"/>
      <c r="HEC2509" s="109"/>
      <c r="HED2509" s="109"/>
      <c r="HEE2509" s="109"/>
      <c r="HEF2509" s="109"/>
      <c r="HEG2509" s="109"/>
      <c r="HEH2509" s="109"/>
      <c r="HEI2509" s="109"/>
      <c r="HEJ2509" s="109"/>
      <c r="HEK2509" s="109"/>
      <c r="HEL2509" s="109"/>
      <c r="HEM2509" s="109"/>
      <c r="HEN2509" s="109"/>
      <c r="HEO2509" s="109"/>
      <c r="HEP2509" s="109"/>
      <c r="HEQ2509" s="109"/>
      <c r="HER2509" s="109"/>
      <c r="HES2509" s="109"/>
      <c r="HET2509" s="109"/>
      <c r="HEU2509" s="109"/>
      <c r="HEV2509" s="109"/>
      <c r="HEW2509" s="109"/>
      <c r="HEX2509" s="109"/>
      <c r="HEY2509" s="109"/>
      <c r="HEZ2509" s="109"/>
      <c r="HFA2509" s="109"/>
      <c r="HFB2509" s="109"/>
      <c r="HFC2509" s="109"/>
      <c r="HFD2509" s="109"/>
      <c r="HFE2509" s="109"/>
      <c r="HFF2509" s="109"/>
      <c r="HFG2509" s="109"/>
      <c r="HFH2509" s="109"/>
      <c r="HFI2509" s="109"/>
      <c r="HFJ2509" s="109"/>
      <c r="HFK2509" s="109"/>
      <c r="HFL2509" s="109"/>
      <c r="HFM2509" s="109"/>
      <c r="HFN2509" s="109"/>
      <c r="HFO2509" s="109"/>
      <c r="HFP2509" s="109"/>
      <c r="HFQ2509" s="109"/>
      <c r="HFR2509" s="109"/>
      <c r="HFS2509" s="109"/>
      <c r="HFT2509" s="109"/>
      <c r="HFU2509" s="109"/>
      <c r="HFV2509" s="109"/>
      <c r="HFW2509" s="109"/>
      <c r="HFX2509" s="109"/>
      <c r="HFY2509" s="109"/>
      <c r="HFZ2509" s="109"/>
      <c r="HGA2509" s="109"/>
      <c r="HGB2509" s="109"/>
      <c r="HGC2509" s="109"/>
      <c r="HGD2509" s="109"/>
      <c r="HGE2509" s="109"/>
      <c r="HGF2509" s="109"/>
      <c r="HGG2509" s="109"/>
      <c r="HGH2509" s="109"/>
      <c r="HGI2509" s="109"/>
      <c r="HGJ2509" s="109"/>
      <c r="HGK2509" s="109"/>
      <c r="HGL2509" s="109"/>
      <c r="HGM2509" s="109"/>
      <c r="HGN2509" s="109"/>
      <c r="HGO2509" s="109"/>
      <c r="HGP2509" s="109"/>
      <c r="HGQ2509" s="109"/>
      <c r="HGR2509" s="109"/>
      <c r="HGS2509" s="109"/>
      <c r="HGT2509" s="109"/>
      <c r="HGU2509" s="109"/>
      <c r="HGV2509" s="109"/>
      <c r="HGW2509" s="109"/>
      <c r="HGX2509" s="109"/>
      <c r="HGY2509" s="109"/>
      <c r="HGZ2509" s="109"/>
      <c r="HHA2509" s="109"/>
      <c r="HHB2509" s="109"/>
      <c r="HHC2509" s="109"/>
      <c r="HHD2509" s="109"/>
      <c r="HHE2509" s="109"/>
      <c r="HHF2509" s="109"/>
      <c r="HHG2509" s="109"/>
      <c r="HHH2509" s="109"/>
      <c r="HHI2509" s="109"/>
      <c r="HHJ2509" s="109"/>
      <c r="HHK2509" s="109"/>
      <c r="HHL2509" s="109"/>
      <c r="HHM2509" s="109"/>
      <c r="HHN2509" s="109"/>
      <c r="HHO2509" s="109"/>
      <c r="HHP2509" s="109"/>
      <c r="HHQ2509" s="109"/>
      <c r="HHR2509" s="109"/>
      <c r="HHS2509" s="109"/>
      <c r="HHT2509" s="109"/>
      <c r="HHU2509" s="109"/>
      <c r="HHV2509" s="109"/>
      <c r="HHW2509" s="109"/>
      <c r="HHX2509" s="109"/>
      <c r="HHY2509" s="109"/>
      <c r="HHZ2509" s="109"/>
      <c r="HIA2509" s="109"/>
      <c r="HIB2509" s="109"/>
      <c r="HIC2509" s="109"/>
      <c r="HID2509" s="109"/>
      <c r="HIE2509" s="109"/>
      <c r="HIF2509" s="109"/>
      <c r="HIG2509" s="109"/>
      <c r="HIH2509" s="109"/>
      <c r="HII2509" s="109"/>
      <c r="HIJ2509" s="109"/>
      <c r="HIK2509" s="109"/>
      <c r="HIL2509" s="109"/>
      <c r="HIM2509" s="109"/>
      <c r="HIN2509" s="109"/>
      <c r="HIO2509" s="109"/>
      <c r="HIP2509" s="109"/>
      <c r="HIQ2509" s="109"/>
      <c r="HIR2509" s="109"/>
      <c r="HIS2509" s="109"/>
      <c r="HIT2509" s="109"/>
      <c r="HIU2509" s="109"/>
      <c r="HIV2509" s="109"/>
      <c r="HIW2509" s="109"/>
      <c r="HIX2509" s="109"/>
      <c r="HIY2509" s="109"/>
      <c r="HIZ2509" s="109"/>
      <c r="HJA2509" s="109"/>
      <c r="HJB2509" s="109"/>
      <c r="HJC2509" s="109"/>
      <c r="HJD2509" s="109"/>
      <c r="HJE2509" s="109"/>
      <c r="HJF2509" s="109"/>
      <c r="HJG2509" s="109"/>
      <c r="HJH2509" s="109"/>
      <c r="HJI2509" s="109"/>
      <c r="HJJ2509" s="109"/>
      <c r="HJK2509" s="109"/>
      <c r="HJL2509" s="109"/>
      <c r="HJM2509" s="109"/>
      <c r="HJN2509" s="109"/>
      <c r="HJO2509" s="109"/>
      <c r="HJP2509" s="109"/>
      <c r="HJQ2509" s="109"/>
      <c r="HJR2509" s="109"/>
      <c r="HJS2509" s="109"/>
      <c r="HJT2509" s="109"/>
      <c r="HJU2509" s="109"/>
      <c r="HJV2509" s="109"/>
      <c r="HJW2509" s="109"/>
      <c r="HJX2509" s="109"/>
      <c r="HJY2509" s="109"/>
      <c r="HJZ2509" s="109"/>
      <c r="HKA2509" s="109"/>
      <c r="HKB2509" s="109"/>
      <c r="HKC2509" s="109"/>
      <c r="HKD2509" s="109"/>
      <c r="HKE2509" s="109"/>
      <c r="HKF2509" s="109"/>
      <c r="HKG2509" s="109"/>
      <c r="HKH2509" s="109"/>
      <c r="HKI2509" s="109"/>
      <c r="HKJ2509" s="109"/>
      <c r="HKK2509" s="109"/>
      <c r="HKL2509" s="109"/>
      <c r="HKM2509" s="109"/>
      <c r="HKN2509" s="109"/>
      <c r="HKO2509" s="109"/>
      <c r="HKP2509" s="109"/>
      <c r="HKQ2509" s="109"/>
      <c r="HKR2509" s="109"/>
      <c r="HKS2509" s="109"/>
      <c r="HKT2509" s="109"/>
      <c r="HKU2509" s="109"/>
      <c r="HKV2509" s="109"/>
      <c r="HKW2509" s="109"/>
      <c r="HKX2509" s="109"/>
      <c r="HKY2509" s="109"/>
      <c r="HKZ2509" s="109"/>
      <c r="HLA2509" s="109"/>
      <c r="HLB2509" s="109"/>
      <c r="HLC2509" s="109"/>
      <c r="HLD2509" s="109"/>
      <c r="HLE2509" s="109"/>
      <c r="HLF2509" s="109"/>
      <c r="HLG2509" s="109"/>
      <c r="HLH2509" s="109"/>
      <c r="HLI2509" s="109"/>
      <c r="HLJ2509" s="109"/>
      <c r="HLK2509" s="109"/>
      <c r="HLL2509" s="109"/>
      <c r="HLM2509" s="109"/>
      <c r="HLN2509" s="109"/>
      <c r="HLO2509" s="109"/>
      <c r="HLP2509" s="109"/>
      <c r="HLQ2509" s="109"/>
      <c r="HLR2509" s="109"/>
      <c r="HLS2509" s="109"/>
      <c r="HLT2509" s="109"/>
      <c r="HLU2509" s="109"/>
      <c r="HLV2509" s="109"/>
      <c r="HLW2509" s="109"/>
      <c r="HLX2509" s="109"/>
      <c r="HLY2509" s="109"/>
      <c r="HLZ2509" s="109"/>
      <c r="HMA2509" s="109"/>
      <c r="HMB2509" s="109"/>
      <c r="HMC2509" s="109"/>
      <c r="HMD2509" s="109"/>
      <c r="HME2509" s="109"/>
      <c r="HMF2509" s="109"/>
      <c r="HMG2509" s="109"/>
      <c r="HMH2509" s="109"/>
      <c r="HMI2509" s="109"/>
      <c r="HMJ2509" s="109"/>
      <c r="HMK2509" s="109"/>
      <c r="HML2509" s="109"/>
      <c r="HMM2509" s="109"/>
      <c r="HMN2509" s="109"/>
      <c r="HMO2509" s="109"/>
      <c r="HMP2509" s="109"/>
      <c r="HMQ2509" s="109"/>
      <c r="HMR2509" s="109"/>
      <c r="HMS2509" s="109"/>
      <c r="HMT2509" s="109"/>
      <c r="HMU2509" s="109"/>
      <c r="HMV2509" s="109"/>
      <c r="HMW2509" s="109"/>
      <c r="HMX2509" s="109"/>
      <c r="HMY2509" s="109"/>
      <c r="HMZ2509" s="109"/>
      <c r="HNA2509" s="109"/>
      <c r="HNB2509" s="109"/>
      <c r="HNC2509" s="109"/>
      <c r="HND2509" s="109"/>
      <c r="HNE2509" s="109"/>
      <c r="HNF2509" s="109"/>
      <c r="HNG2509" s="109"/>
      <c r="HNH2509" s="109"/>
      <c r="HNI2509" s="109"/>
      <c r="HNJ2509" s="109"/>
      <c r="HNK2509" s="109"/>
      <c r="HNL2509" s="109"/>
      <c r="HNM2509" s="109"/>
      <c r="HNN2509" s="109"/>
      <c r="HNO2509" s="109"/>
      <c r="HNP2509" s="109"/>
      <c r="HNQ2509" s="109"/>
      <c r="HNR2509" s="109"/>
      <c r="HNS2509" s="109"/>
      <c r="HNT2509" s="109"/>
      <c r="HNU2509" s="109"/>
      <c r="HNV2509" s="109"/>
      <c r="HNW2509" s="109"/>
      <c r="HNX2509" s="109"/>
      <c r="HNY2509" s="109"/>
      <c r="HNZ2509" s="109"/>
      <c r="HOA2509" s="109"/>
      <c r="HOB2509" s="109"/>
      <c r="HOC2509" s="109"/>
      <c r="HOD2509" s="109"/>
      <c r="HOE2509" s="109"/>
      <c r="HOF2509" s="109"/>
      <c r="HOG2509" s="109"/>
      <c r="HOH2509" s="109"/>
      <c r="HOI2509" s="109"/>
      <c r="HOJ2509" s="109"/>
      <c r="HOK2509" s="109"/>
      <c r="HOL2509" s="109"/>
      <c r="HOM2509" s="109"/>
      <c r="HON2509" s="109"/>
      <c r="HOO2509" s="109"/>
      <c r="HOP2509" s="109"/>
      <c r="HOQ2509" s="109"/>
      <c r="HOR2509" s="109"/>
      <c r="HOS2509" s="109"/>
      <c r="HOT2509" s="109"/>
      <c r="HOU2509" s="109"/>
      <c r="HOV2509" s="109"/>
      <c r="HOW2509" s="109"/>
      <c r="HOX2509" s="109"/>
      <c r="HOY2509" s="109"/>
      <c r="HOZ2509" s="109"/>
      <c r="HPA2509" s="109"/>
      <c r="HPB2509" s="109"/>
      <c r="HPC2509" s="109"/>
      <c r="HPD2509" s="109"/>
      <c r="HPE2509" s="109"/>
      <c r="HPF2509" s="109"/>
      <c r="HPG2509" s="109"/>
      <c r="HPH2509" s="109"/>
      <c r="HPI2509" s="109"/>
      <c r="HPJ2509" s="109"/>
      <c r="HPK2509" s="109"/>
      <c r="HPL2509" s="109"/>
      <c r="HPM2509" s="109"/>
      <c r="HPN2509" s="109"/>
      <c r="HPO2509" s="109"/>
      <c r="HPP2509" s="109"/>
      <c r="HPQ2509" s="109"/>
      <c r="HPR2509" s="109"/>
      <c r="HPS2509" s="109"/>
      <c r="HPT2509" s="109"/>
      <c r="HPU2509" s="109"/>
      <c r="HPV2509" s="109"/>
      <c r="HPW2509" s="109"/>
      <c r="HPX2509" s="109"/>
      <c r="HPY2509" s="109"/>
      <c r="HPZ2509" s="109"/>
      <c r="HQA2509" s="109"/>
      <c r="HQB2509" s="109"/>
      <c r="HQC2509" s="109"/>
      <c r="HQD2509" s="109"/>
      <c r="HQE2509" s="109"/>
      <c r="HQF2509" s="109"/>
      <c r="HQG2509" s="109"/>
      <c r="HQH2509" s="109"/>
      <c r="HQI2509" s="109"/>
      <c r="HQJ2509" s="109"/>
      <c r="HQK2509" s="109"/>
      <c r="HQL2509" s="109"/>
      <c r="HQM2509" s="109"/>
      <c r="HQN2509" s="109"/>
      <c r="HQO2509" s="109"/>
      <c r="HQP2509" s="109"/>
      <c r="HQQ2509" s="109"/>
      <c r="HQR2509" s="109"/>
      <c r="HQS2509" s="109"/>
      <c r="HQT2509" s="109"/>
      <c r="HQU2509" s="109"/>
      <c r="HQV2509" s="109"/>
      <c r="HQW2509" s="109"/>
      <c r="HQX2509" s="109"/>
      <c r="HQY2509" s="109"/>
      <c r="HQZ2509" s="109"/>
      <c r="HRA2509" s="109"/>
      <c r="HRB2509" s="109"/>
      <c r="HRC2509" s="109"/>
      <c r="HRD2509" s="109"/>
      <c r="HRE2509" s="109"/>
      <c r="HRF2509" s="109"/>
      <c r="HRG2509" s="109"/>
      <c r="HRH2509" s="109"/>
      <c r="HRI2509" s="109"/>
      <c r="HRJ2509" s="109"/>
      <c r="HRK2509" s="109"/>
      <c r="HRL2509" s="109"/>
      <c r="HRM2509" s="109"/>
      <c r="HRN2509" s="109"/>
      <c r="HRO2509" s="109"/>
      <c r="HRP2509" s="109"/>
      <c r="HRQ2509" s="109"/>
      <c r="HRR2509" s="109"/>
      <c r="HRS2509" s="109"/>
      <c r="HRT2509" s="109"/>
      <c r="HRU2509" s="109"/>
      <c r="HRV2509" s="109"/>
      <c r="HRW2509" s="109"/>
      <c r="HRX2509" s="109"/>
      <c r="HRY2509" s="109"/>
      <c r="HRZ2509" s="109"/>
      <c r="HSA2509" s="109"/>
      <c r="HSB2509" s="109"/>
      <c r="HSC2509" s="109"/>
      <c r="HSD2509" s="109"/>
      <c r="HSE2509" s="109"/>
      <c r="HSF2509" s="109"/>
      <c r="HSG2509" s="109"/>
      <c r="HSH2509" s="109"/>
      <c r="HSI2509" s="109"/>
      <c r="HSJ2509" s="109"/>
      <c r="HSK2509" s="109"/>
      <c r="HSL2509" s="109"/>
      <c r="HSM2509" s="109"/>
      <c r="HSN2509" s="109"/>
      <c r="HSO2509" s="109"/>
      <c r="HSP2509" s="109"/>
      <c r="HSQ2509" s="109"/>
      <c r="HSR2509" s="109"/>
      <c r="HSS2509" s="109"/>
      <c r="HST2509" s="109"/>
      <c r="HSU2509" s="109"/>
      <c r="HSV2509" s="109"/>
      <c r="HSW2509" s="109"/>
      <c r="HSX2509" s="109"/>
      <c r="HSY2509" s="109"/>
      <c r="HSZ2509" s="109"/>
      <c r="HTA2509" s="109"/>
      <c r="HTB2509" s="109"/>
      <c r="HTC2509" s="109"/>
      <c r="HTD2509" s="109"/>
      <c r="HTE2509" s="109"/>
      <c r="HTF2509" s="109"/>
      <c r="HTG2509" s="109"/>
      <c r="HTH2509" s="109"/>
      <c r="HTI2509" s="109"/>
      <c r="HTJ2509" s="109"/>
      <c r="HTK2509" s="109"/>
      <c r="HTL2509" s="109"/>
      <c r="HTM2509" s="109"/>
      <c r="HTN2509" s="109"/>
      <c r="HTO2509" s="109"/>
      <c r="HTP2509" s="109"/>
      <c r="HTQ2509" s="109"/>
      <c r="HTR2509" s="109"/>
      <c r="HTS2509" s="109"/>
      <c r="HTT2509" s="109"/>
      <c r="HTU2509" s="109"/>
      <c r="HTV2509" s="109"/>
      <c r="HTW2509" s="109"/>
      <c r="HTX2509" s="109"/>
      <c r="HTY2509" s="109"/>
      <c r="HTZ2509" s="109"/>
      <c r="HUA2509" s="109"/>
      <c r="HUB2509" s="109"/>
      <c r="HUC2509" s="109"/>
      <c r="HUD2509" s="109"/>
      <c r="HUE2509" s="109"/>
      <c r="HUF2509" s="109"/>
      <c r="HUG2509" s="109"/>
      <c r="HUH2509" s="109"/>
      <c r="HUI2509" s="109"/>
      <c r="HUJ2509" s="109"/>
      <c r="HUK2509" s="109"/>
      <c r="HUL2509" s="109"/>
      <c r="HUM2509" s="109"/>
      <c r="HUN2509" s="109"/>
      <c r="HUO2509" s="109"/>
      <c r="HUP2509" s="109"/>
      <c r="HUQ2509" s="109"/>
      <c r="HUR2509" s="109"/>
      <c r="HUS2509" s="109"/>
      <c r="HUT2509" s="109"/>
      <c r="HUU2509" s="109"/>
      <c r="HUV2509" s="109"/>
      <c r="HUW2509" s="109"/>
      <c r="HUX2509" s="109"/>
      <c r="HUY2509" s="109"/>
      <c r="HUZ2509" s="109"/>
      <c r="HVA2509" s="109"/>
      <c r="HVB2509" s="109"/>
      <c r="HVC2509" s="109"/>
      <c r="HVD2509" s="109"/>
      <c r="HVE2509" s="109"/>
      <c r="HVF2509" s="109"/>
      <c r="HVG2509" s="109"/>
      <c r="HVH2509" s="109"/>
      <c r="HVI2509" s="109"/>
      <c r="HVJ2509" s="109"/>
      <c r="HVK2509" s="109"/>
      <c r="HVL2509" s="109"/>
      <c r="HVM2509" s="109"/>
      <c r="HVN2509" s="109"/>
      <c r="HVO2509" s="109"/>
      <c r="HVP2509" s="109"/>
      <c r="HVQ2509" s="109"/>
      <c r="HVR2509" s="109"/>
      <c r="HVS2509" s="109"/>
      <c r="HVT2509" s="109"/>
      <c r="HVU2509" s="109"/>
      <c r="HVV2509" s="109"/>
      <c r="HVW2509" s="109"/>
      <c r="HVX2509" s="109"/>
      <c r="HVY2509" s="109"/>
      <c r="HVZ2509" s="109"/>
      <c r="HWA2509" s="109"/>
      <c r="HWB2509" s="109"/>
      <c r="HWC2509" s="109"/>
      <c r="HWD2509" s="109"/>
      <c r="HWE2509" s="109"/>
      <c r="HWF2509" s="109"/>
      <c r="HWG2509" s="109"/>
      <c r="HWH2509" s="109"/>
      <c r="HWI2509" s="109"/>
      <c r="HWJ2509" s="109"/>
      <c r="HWK2509" s="109"/>
      <c r="HWL2509" s="109"/>
      <c r="HWM2509" s="109"/>
      <c r="HWN2509" s="109"/>
      <c r="HWO2509" s="109"/>
      <c r="HWP2509" s="109"/>
      <c r="HWQ2509" s="109"/>
      <c r="HWR2509" s="109"/>
      <c r="HWS2509" s="109"/>
      <c r="HWT2509" s="109"/>
      <c r="HWU2509" s="109"/>
      <c r="HWV2509" s="109"/>
      <c r="HWW2509" s="109"/>
      <c r="HWX2509" s="109"/>
      <c r="HWY2509" s="109"/>
      <c r="HWZ2509" s="109"/>
      <c r="HXA2509" s="109"/>
      <c r="HXB2509" s="109"/>
      <c r="HXC2509" s="109"/>
      <c r="HXD2509" s="109"/>
      <c r="HXE2509" s="109"/>
      <c r="HXF2509" s="109"/>
      <c r="HXG2509" s="109"/>
      <c r="HXH2509" s="109"/>
      <c r="HXI2509" s="109"/>
      <c r="HXJ2509" s="109"/>
      <c r="HXK2509" s="109"/>
      <c r="HXL2509" s="109"/>
      <c r="HXM2509" s="109"/>
      <c r="HXN2509" s="109"/>
      <c r="HXO2509" s="109"/>
      <c r="HXP2509" s="109"/>
      <c r="HXQ2509" s="109"/>
      <c r="HXR2509" s="109"/>
      <c r="HXS2509" s="109"/>
      <c r="HXT2509" s="109"/>
      <c r="HXU2509" s="109"/>
      <c r="HXV2509" s="109"/>
      <c r="HXW2509" s="109"/>
      <c r="HXX2509" s="109"/>
      <c r="HXY2509" s="109"/>
      <c r="HXZ2509" s="109"/>
      <c r="HYA2509" s="109"/>
      <c r="HYB2509" s="109"/>
      <c r="HYC2509" s="109"/>
      <c r="HYD2509" s="109"/>
      <c r="HYE2509" s="109"/>
      <c r="HYF2509" s="109"/>
      <c r="HYG2509" s="109"/>
      <c r="HYH2509" s="109"/>
      <c r="HYI2509" s="109"/>
      <c r="HYJ2509" s="109"/>
      <c r="HYK2509" s="109"/>
      <c r="HYL2509" s="109"/>
      <c r="HYM2509" s="109"/>
      <c r="HYN2509" s="109"/>
      <c r="HYO2509" s="109"/>
      <c r="HYP2509" s="109"/>
      <c r="HYQ2509" s="109"/>
      <c r="HYR2509" s="109"/>
      <c r="HYS2509" s="109"/>
      <c r="HYT2509" s="109"/>
      <c r="HYU2509" s="109"/>
      <c r="HYV2509" s="109"/>
      <c r="HYW2509" s="109"/>
      <c r="HYX2509" s="109"/>
      <c r="HYY2509" s="109"/>
      <c r="HYZ2509" s="109"/>
      <c r="HZA2509" s="109"/>
      <c r="HZB2509" s="109"/>
      <c r="HZC2509" s="109"/>
      <c r="HZD2509" s="109"/>
      <c r="HZE2509" s="109"/>
      <c r="HZF2509" s="109"/>
      <c r="HZG2509" s="109"/>
      <c r="HZH2509" s="109"/>
      <c r="HZI2509" s="109"/>
      <c r="HZJ2509" s="109"/>
      <c r="HZK2509" s="109"/>
      <c r="HZL2509" s="109"/>
      <c r="HZM2509" s="109"/>
      <c r="HZN2509" s="109"/>
      <c r="HZO2509" s="109"/>
      <c r="HZP2509" s="109"/>
      <c r="HZQ2509" s="109"/>
      <c r="HZR2509" s="109"/>
      <c r="HZS2509" s="109"/>
      <c r="HZT2509" s="109"/>
      <c r="HZU2509" s="109"/>
      <c r="HZV2509" s="109"/>
      <c r="HZW2509" s="109"/>
      <c r="HZX2509" s="109"/>
      <c r="HZY2509" s="109"/>
      <c r="HZZ2509" s="109"/>
      <c r="IAA2509" s="109"/>
      <c r="IAB2509" s="109"/>
      <c r="IAC2509" s="109"/>
      <c r="IAD2509" s="109"/>
      <c r="IAE2509" s="109"/>
      <c r="IAF2509" s="109"/>
      <c r="IAG2509" s="109"/>
      <c r="IAH2509" s="109"/>
      <c r="IAI2509" s="109"/>
      <c r="IAJ2509" s="109"/>
      <c r="IAK2509" s="109"/>
      <c r="IAL2509" s="109"/>
      <c r="IAM2509" s="109"/>
      <c r="IAN2509" s="109"/>
      <c r="IAO2509" s="109"/>
      <c r="IAP2509" s="109"/>
      <c r="IAQ2509" s="109"/>
      <c r="IAR2509" s="109"/>
      <c r="IAS2509" s="109"/>
      <c r="IAT2509" s="109"/>
      <c r="IAU2509" s="109"/>
      <c r="IAV2509" s="109"/>
      <c r="IAW2509" s="109"/>
      <c r="IAX2509" s="109"/>
      <c r="IAY2509" s="109"/>
      <c r="IAZ2509" s="109"/>
      <c r="IBA2509" s="109"/>
      <c r="IBB2509" s="109"/>
      <c r="IBC2509" s="109"/>
      <c r="IBD2509" s="109"/>
      <c r="IBE2509" s="109"/>
      <c r="IBF2509" s="109"/>
      <c r="IBG2509" s="109"/>
      <c r="IBH2509" s="109"/>
      <c r="IBI2509" s="109"/>
      <c r="IBJ2509" s="109"/>
      <c r="IBK2509" s="109"/>
      <c r="IBL2509" s="109"/>
      <c r="IBM2509" s="109"/>
      <c r="IBN2509" s="109"/>
      <c r="IBO2509" s="109"/>
      <c r="IBP2509" s="109"/>
      <c r="IBQ2509" s="109"/>
      <c r="IBR2509" s="109"/>
      <c r="IBS2509" s="109"/>
      <c r="IBT2509" s="109"/>
      <c r="IBU2509" s="109"/>
      <c r="IBV2509" s="109"/>
      <c r="IBW2509" s="109"/>
      <c r="IBX2509" s="109"/>
      <c r="IBY2509" s="109"/>
      <c r="IBZ2509" s="109"/>
      <c r="ICA2509" s="109"/>
      <c r="ICB2509" s="109"/>
      <c r="ICC2509" s="109"/>
      <c r="ICD2509" s="109"/>
      <c r="ICE2509" s="109"/>
      <c r="ICF2509" s="109"/>
      <c r="ICG2509" s="109"/>
      <c r="ICH2509" s="109"/>
      <c r="ICI2509" s="109"/>
      <c r="ICJ2509" s="109"/>
      <c r="ICK2509" s="109"/>
      <c r="ICL2509" s="109"/>
      <c r="ICM2509" s="109"/>
      <c r="ICN2509" s="109"/>
      <c r="ICO2509" s="109"/>
      <c r="ICP2509" s="109"/>
      <c r="ICQ2509" s="109"/>
      <c r="ICR2509" s="109"/>
      <c r="ICS2509" s="109"/>
      <c r="ICT2509" s="109"/>
      <c r="ICU2509" s="109"/>
      <c r="ICV2509" s="109"/>
      <c r="ICW2509" s="109"/>
      <c r="ICX2509" s="109"/>
      <c r="ICY2509" s="109"/>
      <c r="ICZ2509" s="109"/>
      <c r="IDA2509" s="109"/>
      <c r="IDB2509" s="109"/>
      <c r="IDC2509" s="109"/>
      <c r="IDD2509" s="109"/>
      <c r="IDE2509" s="109"/>
      <c r="IDF2509" s="109"/>
      <c r="IDG2509" s="109"/>
      <c r="IDH2509" s="109"/>
      <c r="IDI2509" s="109"/>
      <c r="IDJ2509" s="109"/>
      <c r="IDK2509" s="109"/>
      <c r="IDL2509" s="109"/>
      <c r="IDM2509" s="109"/>
      <c r="IDN2509" s="109"/>
      <c r="IDO2509" s="109"/>
      <c r="IDP2509" s="109"/>
      <c r="IDQ2509" s="109"/>
      <c r="IDR2509" s="109"/>
      <c r="IDS2509" s="109"/>
      <c r="IDT2509" s="109"/>
      <c r="IDU2509" s="109"/>
      <c r="IDV2509" s="109"/>
      <c r="IDW2509" s="109"/>
      <c r="IDX2509" s="109"/>
      <c r="IDY2509" s="109"/>
      <c r="IDZ2509" s="109"/>
      <c r="IEA2509" s="109"/>
      <c r="IEB2509" s="109"/>
      <c r="IEC2509" s="109"/>
      <c r="IED2509" s="109"/>
      <c r="IEE2509" s="109"/>
      <c r="IEF2509" s="109"/>
      <c r="IEG2509" s="109"/>
      <c r="IEH2509" s="109"/>
      <c r="IEI2509" s="109"/>
      <c r="IEJ2509" s="109"/>
      <c r="IEK2509" s="109"/>
      <c r="IEL2509" s="109"/>
      <c r="IEM2509" s="109"/>
      <c r="IEN2509" s="109"/>
      <c r="IEO2509" s="109"/>
      <c r="IEP2509" s="109"/>
      <c r="IEQ2509" s="109"/>
      <c r="IER2509" s="109"/>
      <c r="IES2509" s="109"/>
      <c r="IET2509" s="109"/>
      <c r="IEU2509" s="109"/>
      <c r="IEV2509" s="109"/>
      <c r="IEW2509" s="109"/>
      <c r="IEX2509" s="109"/>
      <c r="IEY2509" s="109"/>
      <c r="IEZ2509" s="109"/>
      <c r="IFA2509" s="109"/>
      <c r="IFB2509" s="109"/>
      <c r="IFC2509" s="109"/>
      <c r="IFD2509" s="109"/>
      <c r="IFE2509" s="109"/>
      <c r="IFF2509" s="109"/>
      <c r="IFG2509" s="109"/>
      <c r="IFH2509" s="109"/>
      <c r="IFI2509" s="109"/>
      <c r="IFJ2509" s="109"/>
      <c r="IFK2509" s="109"/>
      <c r="IFL2509" s="109"/>
      <c r="IFM2509" s="109"/>
      <c r="IFN2509" s="109"/>
      <c r="IFO2509" s="109"/>
      <c r="IFP2509" s="109"/>
      <c r="IFQ2509" s="109"/>
      <c r="IFR2509" s="109"/>
      <c r="IFS2509" s="109"/>
      <c r="IFT2509" s="109"/>
      <c r="IFU2509" s="109"/>
      <c r="IFV2509" s="109"/>
      <c r="IFW2509" s="109"/>
      <c r="IFX2509" s="109"/>
      <c r="IFY2509" s="109"/>
      <c r="IFZ2509" s="109"/>
      <c r="IGA2509" s="109"/>
      <c r="IGB2509" s="109"/>
      <c r="IGC2509" s="109"/>
      <c r="IGD2509" s="109"/>
      <c r="IGE2509" s="109"/>
      <c r="IGF2509" s="109"/>
      <c r="IGG2509" s="109"/>
      <c r="IGH2509" s="109"/>
      <c r="IGI2509" s="109"/>
      <c r="IGJ2509" s="109"/>
      <c r="IGK2509" s="109"/>
      <c r="IGL2509" s="109"/>
      <c r="IGM2509" s="109"/>
      <c r="IGN2509" s="109"/>
      <c r="IGO2509" s="109"/>
      <c r="IGP2509" s="109"/>
      <c r="IGQ2509" s="109"/>
      <c r="IGR2509" s="109"/>
      <c r="IGS2509" s="109"/>
      <c r="IGT2509" s="109"/>
      <c r="IGU2509" s="109"/>
      <c r="IGV2509" s="109"/>
      <c r="IGW2509" s="109"/>
      <c r="IGX2509" s="109"/>
      <c r="IGY2509" s="109"/>
      <c r="IGZ2509" s="109"/>
      <c r="IHA2509" s="109"/>
      <c r="IHB2509" s="109"/>
      <c r="IHC2509" s="109"/>
      <c r="IHD2509" s="109"/>
      <c r="IHE2509" s="109"/>
      <c r="IHF2509" s="109"/>
      <c r="IHG2509" s="109"/>
      <c r="IHH2509" s="109"/>
      <c r="IHI2509" s="109"/>
      <c r="IHJ2509" s="109"/>
      <c r="IHK2509" s="109"/>
      <c r="IHL2509" s="109"/>
      <c r="IHM2509" s="109"/>
      <c r="IHN2509" s="109"/>
      <c r="IHO2509" s="109"/>
      <c r="IHP2509" s="109"/>
      <c r="IHQ2509" s="109"/>
      <c r="IHR2509" s="109"/>
      <c r="IHS2509" s="109"/>
      <c r="IHT2509" s="109"/>
      <c r="IHU2509" s="109"/>
      <c r="IHV2509" s="109"/>
      <c r="IHW2509" s="109"/>
      <c r="IHX2509" s="109"/>
      <c r="IHY2509" s="109"/>
      <c r="IHZ2509" s="109"/>
      <c r="IIA2509" s="109"/>
      <c r="IIB2509" s="109"/>
      <c r="IIC2509" s="109"/>
      <c r="IID2509" s="109"/>
      <c r="IIE2509" s="109"/>
      <c r="IIF2509" s="109"/>
      <c r="IIG2509" s="109"/>
      <c r="IIH2509" s="109"/>
      <c r="III2509" s="109"/>
      <c r="IIJ2509" s="109"/>
      <c r="IIK2509" s="109"/>
      <c r="IIL2509" s="109"/>
      <c r="IIM2509" s="109"/>
      <c r="IIN2509" s="109"/>
      <c r="IIO2509" s="109"/>
      <c r="IIP2509" s="109"/>
      <c r="IIQ2509" s="109"/>
      <c r="IIR2509" s="109"/>
      <c r="IIS2509" s="109"/>
      <c r="IIT2509" s="109"/>
      <c r="IIU2509" s="109"/>
      <c r="IIV2509" s="109"/>
      <c r="IIW2509" s="109"/>
      <c r="IIX2509" s="109"/>
      <c r="IIY2509" s="109"/>
      <c r="IIZ2509" s="109"/>
      <c r="IJA2509" s="109"/>
      <c r="IJB2509" s="109"/>
      <c r="IJC2509" s="109"/>
      <c r="IJD2509" s="109"/>
      <c r="IJE2509" s="109"/>
      <c r="IJF2509" s="109"/>
      <c r="IJG2509" s="109"/>
      <c r="IJH2509" s="109"/>
      <c r="IJI2509" s="109"/>
      <c r="IJJ2509" s="109"/>
      <c r="IJK2509" s="109"/>
      <c r="IJL2509" s="109"/>
      <c r="IJM2509" s="109"/>
      <c r="IJN2509" s="109"/>
      <c r="IJO2509" s="109"/>
      <c r="IJP2509" s="109"/>
      <c r="IJQ2509" s="109"/>
      <c r="IJR2509" s="109"/>
      <c r="IJS2509" s="109"/>
      <c r="IJT2509" s="109"/>
      <c r="IJU2509" s="109"/>
      <c r="IJV2509" s="109"/>
      <c r="IJW2509" s="109"/>
      <c r="IJX2509" s="109"/>
      <c r="IJY2509" s="109"/>
      <c r="IJZ2509" s="109"/>
      <c r="IKA2509" s="109"/>
      <c r="IKB2509" s="109"/>
      <c r="IKC2509" s="109"/>
      <c r="IKD2509" s="109"/>
      <c r="IKE2509" s="109"/>
      <c r="IKF2509" s="109"/>
      <c r="IKG2509" s="109"/>
      <c r="IKH2509" s="109"/>
      <c r="IKI2509" s="109"/>
      <c r="IKJ2509" s="109"/>
      <c r="IKK2509" s="109"/>
      <c r="IKL2509" s="109"/>
      <c r="IKM2509" s="109"/>
      <c r="IKN2509" s="109"/>
      <c r="IKO2509" s="109"/>
      <c r="IKP2509" s="109"/>
      <c r="IKQ2509" s="109"/>
      <c r="IKR2509" s="109"/>
      <c r="IKS2509" s="109"/>
      <c r="IKT2509" s="109"/>
      <c r="IKU2509" s="109"/>
      <c r="IKV2509" s="109"/>
      <c r="IKW2509" s="109"/>
      <c r="IKX2509" s="109"/>
      <c r="IKY2509" s="109"/>
      <c r="IKZ2509" s="109"/>
      <c r="ILA2509" s="109"/>
      <c r="ILB2509" s="109"/>
      <c r="ILC2509" s="109"/>
      <c r="ILD2509" s="109"/>
      <c r="ILE2509" s="109"/>
      <c r="ILF2509" s="109"/>
      <c r="ILG2509" s="109"/>
      <c r="ILH2509" s="109"/>
      <c r="ILI2509" s="109"/>
      <c r="ILJ2509" s="109"/>
      <c r="ILK2509" s="109"/>
      <c r="ILL2509" s="109"/>
      <c r="ILM2509" s="109"/>
      <c r="ILN2509" s="109"/>
      <c r="ILO2509" s="109"/>
      <c r="ILP2509" s="109"/>
      <c r="ILQ2509" s="109"/>
      <c r="ILR2509" s="109"/>
      <c r="ILS2509" s="109"/>
      <c r="ILT2509" s="109"/>
      <c r="ILU2509" s="109"/>
      <c r="ILV2509" s="109"/>
      <c r="ILW2509" s="109"/>
      <c r="ILX2509" s="109"/>
      <c r="ILY2509" s="109"/>
      <c r="ILZ2509" s="109"/>
      <c r="IMA2509" s="109"/>
      <c r="IMB2509" s="109"/>
      <c r="IMC2509" s="109"/>
      <c r="IMD2509" s="109"/>
      <c r="IME2509" s="109"/>
      <c r="IMF2509" s="109"/>
      <c r="IMG2509" s="109"/>
      <c r="IMH2509" s="109"/>
      <c r="IMI2509" s="109"/>
      <c r="IMJ2509" s="109"/>
      <c r="IMK2509" s="109"/>
      <c r="IML2509" s="109"/>
      <c r="IMM2509" s="109"/>
      <c r="IMN2509" s="109"/>
      <c r="IMO2509" s="109"/>
      <c r="IMP2509" s="109"/>
      <c r="IMQ2509" s="109"/>
      <c r="IMR2509" s="109"/>
      <c r="IMS2509" s="109"/>
      <c r="IMT2509" s="109"/>
      <c r="IMU2509" s="109"/>
      <c r="IMV2509" s="109"/>
      <c r="IMW2509" s="109"/>
      <c r="IMX2509" s="109"/>
      <c r="IMY2509" s="109"/>
      <c r="IMZ2509" s="109"/>
      <c r="INA2509" s="109"/>
      <c r="INB2509" s="109"/>
      <c r="INC2509" s="109"/>
      <c r="IND2509" s="109"/>
      <c r="INE2509" s="109"/>
      <c r="INF2509" s="109"/>
      <c r="ING2509" s="109"/>
      <c r="INH2509" s="109"/>
      <c r="INI2509" s="109"/>
      <c r="INJ2509" s="109"/>
      <c r="INK2509" s="109"/>
      <c r="INL2509" s="109"/>
      <c r="INM2509" s="109"/>
      <c r="INN2509" s="109"/>
      <c r="INO2509" s="109"/>
      <c r="INP2509" s="109"/>
      <c r="INQ2509" s="109"/>
      <c r="INR2509" s="109"/>
      <c r="INS2509" s="109"/>
      <c r="INT2509" s="109"/>
      <c r="INU2509" s="109"/>
      <c r="INV2509" s="109"/>
      <c r="INW2509" s="109"/>
      <c r="INX2509" s="109"/>
      <c r="INY2509" s="109"/>
      <c r="INZ2509" s="109"/>
      <c r="IOA2509" s="109"/>
      <c r="IOB2509" s="109"/>
      <c r="IOC2509" s="109"/>
      <c r="IOD2509" s="109"/>
      <c r="IOE2509" s="109"/>
      <c r="IOF2509" s="109"/>
      <c r="IOG2509" s="109"/>
      <c r="IOH2509" s="109"/>
      <c r="IOI2509" s="109"/>
      <c r="IOJ2509" s="109"/>
      <c r="IOK2509" s="109"/>
      <c r="IOL2509" s="109"/>
      <c r="IOM2509" s="109"/>
      <c r="ION2509" s="109"/>
      <c r="IOO2509" s="109"/>
      <c r="IOP2509" s="109"/>
      <c r="IOQ2509" s="109"/>
      <c r="IOR2509" s="109"/>
      <c r="IOS2509" s="109"/>
      <c r="IOT2509" s="109"/>
      <c r="IOU2509" s="109"/>
      <c r="IOV2509" s="109"/>
      <c r="IOW2509" s="109"/>
      <c r="IOX2509" s="109"/>
      <c r="IOY2509" s="109"/>
      <c r="IOZ2509" s="109"/>
      <c r="IPA2509" s="109"/>
      <c r="IPB2509" s="109"/>
      <c r="IPC2509" s="109"/>
      <c r="IPD2509" s="109"/>
      <c r="IPE2509" s="109"/>
      <c r="IPF2509" s="109"/>
      <c r="IPG2509" s="109"/>
      <c r="IPH2509" s="109"/>
      <c r="IPI2509" s="109"/>
      <c r="IPJ2509" s="109"/>
      <c r="IPK2509" s="109"/>
      <c r="IPL2509" s="109"/>
      <c r="IPM2509" s="109"/>
      <c r="IPN2509" s="109"/>
      <c r="IPO2509" s="109"/>
      <c r="IPP2509" s="109"/>
      <c r="IPQ2509" s="109"/>
      <c r="IPR2509" s="109"/>
      <c r="IPS2509" s="109"/>
      <c r="IPT2509" s="109"/>
      <c r="IPU2509" s="109"/>
      <c r="IPV2509" s="109"/>
      <c r="IPW2509" s="109"/>
      <c r="IPX2509" s="109"/>
      <c r="IPY2509" s="109"/>
      <c r="IPZ2509" s="109"/>
      <c r="IQA2509" s="109"/>
      <c r="IQB2509" s="109"/>
      <c r="IQC2509" s="109"/>
      <c r="IQD2509" s="109"/>
      <c r="IQE2509" s="109"/>
      <c r="IQF2509" s="109"/>
      <c r="IQG2509" s="109"/>
      <c r="IQH2509" s="109"/>
      <c r="IQI2509" s="109"/>
      <c r="IQJ2509" s="109"/>
      <c r="IQK2509" s="109"/>
      <c r="IQL2509" s="109"/>
      <c r="IQM2509" s="109"/>
      <c r="IQN2509" s="109"/>
      <c r="IQO2509" s="109"/>
      <c r="IQP2509" s="109"/>
      <c r="IQQ2509" s="109"/>
      <c r="IQR2509" s="109"/>
      <c r="IQS2509" s="109"/>
      <c r="IQT2509" s="109"/>
      <c r="IQU2509" s="109"/>
      <c r="IQV2509" s="109"/>
      <c r="IQW2509" s="109"/>
      <c r="IQX2509" s="109"/>
      <c r="IQY2509" s="109"/>
      <c r="IQZ2509" s="109"/>
      <c r="IRA2509" s="109"/>
      <c r="IRB2509" s="109"/>
      <c r="IRC2509" s="109"/>
      <c r="IRD2509" s="109"/>
      <c r="IRE2509" s="109"/>
      <c r="IRF2509" s="109"/>
      <c r="IRG2509" s="109"/>
      <c r="IRH2509" s="109"/>
      <c r="IRI2509" s="109"/>
      <c r="IRJ2509" s="109"/>
      <c r="IRK2509" s="109"/>
      <c r="IRL2509" s="109"/>
      <c r="IRM2509" s="109"/>
      <c r="IRN2509" s="109"/>
      <c r="IRO2509" s="109"/>
      <c r="IRP2509" s="109"/>
      <c r="IRQ2509" s="109"/>
      <c r="IRR2509" s="109"/>
      <c r="IRS2509" s="109"/>
      <c r="IRT2509" s="109"/>
      <c r="IRU2509" s="109"/>
      <c r="IRV2509" s="109"/>
      <c r="IRW2509" s="109"/>
      <c r="IRX2509" s="109"/>
      <c r="IRY2509" s="109"/>
      <c r="IRZ2509" s="109"/>
      <c r="ISA2509" s="109"/>
      <c r="ISB2509" s="109"/>
      <c r="ISC2509" s="109"/>
      <c r="ISD2509" s="109"/>
      <c r="ISE2509" s="109"/>
      <c r="ISF2509" s="109"/>
      <c r="ISG2509" s="109"/>
      <c r="ISH2509" s="109"/>
      <c r="ISI2509" s="109"/>
      <c r="ISJ2509" s="109"/>
      <c r="ISK2509" s="109"/>
      <c r="ISL2509" s="109"/>
      <c r="ISM2509" s="109"/>
      <c r="ISN2509" s="109"/>
      <c r="ISO2509" s="109"/>
      <c r="ISP2509" s="109"/>
      <c r="ISQ2509" s="109"/>
      <c r="ISR2509" s="109"/>
      <c r="ISS2509" s="109"/>
      <c r="IST2509" s="109"/>
      <c r="ISU2509" s="109"/>
      <c r="ISV2509" s="109"/>
      <c r="ISW2509" s="109"/>
      <c r="ISX2509" s="109"/>
      <c r="ISY2509" s="109"/>
      <c r="ISZ2509" s="109"/>
      <c r="ITA2509" s="109"/>
      <c r="ITB2509" s="109"/>
      <c r="ITC2509" s="109"/>
      <c r="ITD2509" s="109"/>
      <c r="ITE2509" s="109"/>
      <c r="ITF2509" s="109"/>
      <c r="ITG2509" s="109"/>
      <c r="ITH2509" s="109"/>
      <c r="ITI2509" s="109"/>
      <c r="ITJ2509" s="109"/>
      <c r="ITK2509" s="109"/>
      <c r="ITL2509" s="109"/>
      <c r="ITM2509" s="109"/>
      <c r="ITN2509" s="109"/>
      <c r="ITO2509" s="109"/>
      <c r="ITP2509" s="109"/>
      <c r="ITQ2509" s="109"/>
      <c r="ITR2509" s="109"/>
      <c r="ITS2509" s="109"/>
      <c r="ITT2509" s="109"/>
      <c r="ITU2509" s="109"/>
      <c r="ITV2509" s="109"/>
      <c r="ITW2509" s="109"/>
      <c r="ITX2509" s="109"/>
      <c r="ITY2509" s="109"/>
      <c r="ITZ2509" s="109"/>
      <c r="IUA2509" s="109"/>
      <c r="IUB2509" s="109"/>
      <c r="IUC2509" s="109"/>
      <c r="IUD2509" s="109"/>
      <c r="IUE2509" s="109"/>
      <c r="IUF2509" s="109"/>
      <c r="IUG2509" s="109"/>
      <c r="IUH2509" s="109"/>
      <c r="IUI2509" s="109"/>
      <c r="IUJ2509" s="109"/>
      <c r="IUK2509" s="109"/>
      <c r="IUL2509" s="109"/>
      <c r="IUM2509" s="109"/>
      <c r="IUN2509" s="109"/>
      <c r="IUO2509" s="109"/>
      <c r="IUP2509" s="109"/>
      <c r="IUQ2509" s="109"/>
      <c r="IUR2509" s="109"/>
      <c r="IUS2509" s="109"/>
      <c r="IUT2509" s="109"/>
      <c r="IUU2509" s="109"/>
      <c r="IUV2509" s="109"/>
      <c r="IUW2509" s="109"/>
      <c r="IUX2509" s="109"/>
      <c r="IUY2509" s="109"/>
      <c r="IUZ2509" s="109"/>
      <c r="IVA2509" s="109"/>
      <c r="IVB2509" s="109"/>
      <c r="IVC2509" s="109"/>
      <c r="IVD2509" s="109"/>
      <c r="IVE2509" s="109"/>
      <c r="IVF2509" s="109"/>
      <c r="IVG2509" s="109"/>
      <c r="IVH2509" s="109"/>
      <c r="IVI2509" s="109"/>
      <c r="IVJ2509" s="109"/>
      <c r="IVK2509" s="109"/>
      <c r="IVL2509" s="109"/>
      <c r="IVM2509" s="109"/>
      <c r="IVN2509" s="109"/>
      <c r="IVO2509" s="109"/>
      <c r="IVP2509" s="109"/>
      <c r="IVQ2509" s="109"/>
      <c r="IVR2509" s="109"/>
      <c r="IVS2509" s="109"/>
      <c r="IVT2509" s="109"/>
      <c r="IVU2509" s="109"/>
      <c r="IVV2509" s="109"/>
      <c r="IVW2509" s="109"/>
      <c r="IVX2509" s="109"/>
      <c r="IVY2509" s="109"/>
      <c r="IVZ2509" s="109"/>
      <c r="IWA2509" s="109"/>
      <c r="IWB2509" s="109"/>
      <c r="IWC2509" s="109"/>
      <c r="IWD2509" s="109"/>
      <c r="IWE2509" s="109"/>
      <c r="IWF2509" s="109"/>
      <c r="IWG2509" s="109"/>
      <c r="IWH2509" s="109"/>
      <c r="IWI2509" s="109"/>
      <c r="IWJ2509" s="109"/>
      <c r="IWK2509" s="109"/>
      <c r="IWL2509" s="109"/>
      <c r="IWM2509" s="109"/>
      <c r="IWN2509" s="109"/>
      <c r="IWO2509" s="109"/>
      <c r="IWP2509" s="109"/>
      <c r="IWQ2509" s="109"/>
      <c r="IWR2509" s="109"/>
      <c r="IWS2509" s="109"/>
      <c r="IWT2509" s="109"/>
      <c r="IWU2509" s="109"/>
      <c r="IWV2509" s="109"/>
      <c r="IWW2509" s="109"/>
      <c r="IWX2509" s="109"/>
      <c r="IWY2509" s="109"/>
      <c r="IWZ2509" s="109"/>
      <c r="IXA2509" s="109"/>
      <c r="IXB2509" s="109"/>
      <c r="IXC2509" s="109"/>
      <c r="IXD2509" s="109"/>
      <c r="IXE2509" s="109"/>
      <c r="IXF2509" s="109"/>
      <c r="IXG2509" s="109"/>
      <c r="IXH2509" s="109"/>
      <c r="IXI2509" s="109"/>
      <c r="IXJ2509" s="109"/>
      <c r="IXK2509" s="109"/>
      <c r="IXL2509" s="109"/>
      <c r="IXM2509" s="109"/>
      <c r="IXN2509" s="109"/>
      <c r="IXO2509" s="109"/>
      <c r="IXP2509" s="109"/>
      <c r="IXQ2509" s="109"/>
      <c r="IXR2509" s="109"/>
      <c r="IXS2509" s="109"/>
      <c r="IXT2509" s="109"/>
      <c r="IXU2509" s="109"/>
      <c r="IXV2509" s="109"/>
      <c r="IXW2509" s="109"/>
      <c r="IXX2509" s="109"/>
      <c r="IXY2509" s="109"/>
      <c r="IXZ2509" s="109"/>
      <c r="IYA2509" s="109"/>
      <c r="IYB2509" s="109"/>
      <c r="IYC2509" s="109"/>
      <c r="IYD2509" s="109"/>
      <c r="IYE2509" s="109"/>
      <c r="IYF2509" s="109"/>
      <c r="IYG2509" s="109"/>
      <c r="IYH2509" s="109"/>
      <c r="IYI2509" s="109"/>
      <c r="IYJ2509" s="109"/>
      <c r="IYK2509" s="109"/>
      <c r="IYL2509" s="109"/>
      <c r="IYM2509" s="109"/>
      <c r="IYN2509" s="109"/>
      <c r="IYO2509" s="109"/>
      <c r="IYP2509" s="109"/>
      <c r="IYQ2509" s="109"/>
      <c r="IYR2509" s="109"/>
      <c r="IYS2509" s="109"/>
      <c r="IYT2509" s="109"/>
      <c r="IYU2509" s="109"/>
      <c r="IYV2509" s="109"/>
      <c r="IYW2509" s="109"/>
      <c r="IYX2509" s="109"/>
      <c r="IYY2509" s="109"/>
      <c r="IYZ2509" s="109"/>
      <c r="IZA2509" s="109"/>
      <c r="IZB2509" s="109"/>
      <c r="IZC2509" s="109"/>
      <c r="IZD2509" s="109"/>
      <c r="IZE2509" s="109"/>
      <c r="IZF2509" s="109"/>
      <c r="IZG2509" s="109"/>
      <c r="IZH2509" s="109"/>
      <c r="IZI2509" s="109"/>
      <c r="IZJ2509" s="109"/>
      <c r="IZK2509" s="109"/>
      <c r="IZL2509" s="109"/>
      <c r="IZM2509" s="109"/>
      <c r="IZN2509" s="109"/>
      <c r="IZO2509" s="109"/>
      <c r="IZP2509" s="109"/>
      <c r="IZQ2509" s="109"/>
      <c r="IZR2509" s="109"/>
      <c r="IZS2509" s="109"/>
      <c r="IZT2509" s="109"/>
      <c r="IZU2509" s="109"/>
      <c r="IZV2509" s="109"/>
      <c r="IZW2509" s="109"/>
      <c r="IZX2509" s="109"/>
      <c r="IZY2509" s="109"/>
      <c r="IZZ2509" s="109"/>
      <c r="JAA2509" s="109"/>
      <c r="JAB2509" s="109"/>
      <c r="JAC2509" s="109"/>
      <c r="JAD2509" s="109"/>
      <c r="JAE2509" s="109"/>
      <c r="JAF2509" s="109"/>
      <c r="JAG2509" s="109"/>
      <c r="JAH2509" s="109"/>
      <c r="JAI2509" s="109"/>
      <c r="JAJ2509" s="109"/>
      <c r="JAK2509" s="109"/>
      <c r="JAL2509" s="109"/>
      <c r="JAM2509" s="109"/>
      <c r="JAN2509" s="109"/>
      <c r="JAO2509" s="109"/>
      <c r="JAP2509" s="109"/>
      <c r="JAQ2509" s="109"/>
      <c r="JAR2509" s="109"/>
      <c r="JAS2509" s="109"/>
      <c r="JAT2509" s="109"/>
      <c r="JAU2509" s="109"/>
      <c r="JAV2509" s="109"/>
      <c r="JAW2509" s="109"/>
      <c r="JAX2509" s="109"/>
      <c r="JAY2509" s="109"/>
      <c r="JAZ2509" s="109"/>
      <c r="JBA2509" s="109"/>
      <c r="JBB2509" s="109"/>
      <c r="JBC2509" s="109"/>
      <c r="JBD2509" s="109"/>
      <c r="JBE2509" s="109"/>
      <c r="JBF2509" s="109"/>
      <c r="JBG2509" s="109"/>
      <c r="JBH2509" s="109"/>
      <c r="JBI2509" s="109"/>
      <c r="JBJ2509" s="109"/>
      <c r="JBK2509" s="109"/>
      <c r="JBL2509" s="109"/>
      <c r="JBM2509" s="109"/>
      <c r="JBN2509" s="109"/>
      <c r="JBO2509" s="109"/>
      <c r="JBP2509" s="109"/>
      <c r="JBQ2509" s="109"/>
      <c r="JBR2509" s="109"/>
      <c r="JBS2509" s="109"/>
      <c r="JBT2509" s="109"/>
      <c r="JBU2509" s="109"/>
      <c r="JBV2509" s="109"/>
      <c r="JBW2509" s="109"/>
      <c r="JBX2509" s="109"/>
      <c r="JBY2509" s="109"/>
      <c r="JBZ2509" s="109"/>
      <c r="JCA2509" s="109"/>
      <c r="JCB2509" s="109"/>
      <c r="JCC2509" s="109"/>
      <c r="JCD2509" s="109"/>
      <c r="JCE2509" s="109"/>
      <c r="JCF2509" s="109"/>
      <c r="JCG2509" s="109"/>
      <c r="JCH2509" s="109"/>
      <c r="JCI2509" s="109"/>
      <c r="JCJ2509" s="109"/>
      <c r="JCK2509" s="109"/>
      <c r="JCL2509" s="109"/>
      <c r="JCM2509" s="109"/>
      <c r="JCN2509" s="109"/>
      <c r="JCO2509" s="109"/>
      <c r="JCP2509" s="109"/>
      <c r="JCQ2509" s="109"/>
      <c r="JCR2509" s="109"/>
      <c r="JCS2509" s="109"/>
      <c r="JCT2509" s="109"/>
      <c r="JCU2509" s="109"/>
      <c r="JCV2509" s="109"/>
      <c r="JCW2509" s="109"/>
      <c r="JCX2509" s="109"/>
      <c r="JCY2509" s="109"/>
      <c r="JCZ2509" s="109"/>
      <c r="JDA2509" s="109"/>
      <c r="JDB2509" s="109"/>
      <c r="JDC2509" s="109"/>
      <c r="JDD2509" s="109"/>
      <c r="JDE2509" s="109"/>
      <c r="JDF2509" s="109"/>
      <c r="JDG2509" s="109"/>
      <c r="JDH2509" s="109"/>
      <c r="JDI2509" s="109"/>
      <c r="JDJ2509" s="109"/>
      <c r="JDK2509" s="109"/>
      <c r="JDL2509" s="109"/>
      <c r="JDM2509" s="109"/>
      <c r="JDN2509" s="109"/>
      <c r="JDO2509" s="109"/>
      <c r="JDP2509" s="109"/>
      <c r="JDQ2509" s="109"/>
      <c r="JDR2509" s="109"/>
      <c r="JDS2509" s="109"/>
      <c r="JDT2509" s="109"/>
      <c r="JDU2509" s="109"/>
      <c r="JDV2509" s="109"/>
      <c r="JDW2509" s="109"/>
      <c r="JDX2509" s="109"/>
      <c r="JDY2509" s="109"/>
      <c r="JDZ2509" s="109"/>
      <c r="JEA2509" s="109"/>
      <c r="JEB2509" s="109"/>
      <c r="JEC2509" s="109"/>
      <c r="JED2509" s="109"/>
      <c r="JEE2509" s="109"/>
      <c r="JEF2509" s="109"/>
      <c r="JEG2509" s="109"/>
      <c r="JEH2509" s="109"/>
      <c r="JEI2509" s="109"/>
      <c r="JEJ2509" s="109"/>
      <c r="JEK2509" s="109"/>
      <c r="JEL2509" s="109"/>
      <c r="JEM2509" s="109"/>
      <c r="JEN2509" s="109"/>
      <c r="JEO2509" s="109"/>
      <c r="JEP2509" s="109"/>
      <c r="JEQ2509" s="109"/>
      <c r="JER2509" s="109"/>
      <c r="JES2509" s="109"/>
      <c r="JET2509" s="109"/>
      <c r="JEU2509" s="109"/>
      <c r="JEV2509" s="109"/>
      <c r="JEW2509" s="109"/>
      <c r="JEX2509" s="109"/>
      <c r="JEY2509" s="109"/>
      <c r="JEZ2509" s="109"/>
      <c r="JFA2509" s="109"/>
      <c r="JFB2509" s="109"/>
      <c r="JFC2509" s="109"/>
      <c r="JFD2509" s="109"/>
      <c r="JFE2509" s="109"/>
      <c r="JFF2509" s="109"/>
      <c r="JFG2509" s="109"/>
      <c r="JFH2509" s="109"/>
      <c r="JFI2509" s="109"/>
      <c r="JFJ2509" s="109"/>
      <c r="JFK2509" s="109"/>
      <c r="JFL2509" s="109"/>
      <c r="JFM2509" s="109"/>
      <c r="JFN2509" s="109"/>
      <c r="JFO2509" s="109"/>
      <c r="JFP2509" s="109"/>
      <c r="JFQ2509" s="109"/>
      <c r="JFR2509" s="109"/>
      <c r="JFS2509" s="109"/>
      <c r="JFT2509" s="109"/>
      <c r="JFU2509" s="109"/>
      <c r="JFV2509" s="109"/>
      <c r="JFW2509" s="109"/>
      <c r="JFX2509" s="109"/>
      <c r="JFY2509" s="109"/>
      <c r="JFZ2509" s="109"/>
      <c r="JGA2509" s="109"/>
      <c r="JGB2509" s="109"/>
      <c r="JGC2509" s="109"/>
      <c r="JGD2509" s="109"/>
      <c r="JGE2509" s="109"/>
      <c r="JGF2509" s="109"/>
      <c r="JGG2509" s="109"/>
      <c r="JGH2509" s="109"/>
      <c r="JGI2509" s="109"/>
      <c r="JGJ2509" s="109"/>
      <c r="JGK2509" s="109"/>
      <c r="JGL2509" s="109"/>
      <c r="JGM2509" s="109"/>
      <c r="JGN2509" s="109"/>
      <c r="JGO2509" s="109"/>
      <c r="JGP2509" s="109"/>
      <c r="JGQ2509" s="109"/>
      <c r="JGR2509" s="109"/>
      <c r="JGS2509" s="109"/>
      <c r="JGT2509" s="109"/>
      <c r="JGU2509" s="109"/>
      <c r="JGV2509" s="109"/>
      <c r="JGW2509" s="109"/>
      <c r="JGX2509" s="109"/>
      <c r="JGY2509" s="109"/>
      <c r="JGZ2509" s="109"/>
      <c r="JHA2509" s="109"/>
      <c r="JHB2509" s="109"/>
      <c r="JHC2509" s="109"/>
      <c r="JHD2509" s="109"/>
      <c r="JHE2509" s="109"/>
      <c r="JHF2509" s="109"/>
      <c r="JHG2509" s="109"/>
      <c r="JHH2509" s="109"/>
      <c r="JHI2509" s="109"/>
      <c r="JHJ2509" s="109"/>
      <c r="JHK2509" s="109"/>
      <c r="JHL2509" s="109"/>
      <c r="JHM2509" s="109"/>
      <c r="JHN2509" s="109"/>
      <c r="JHO2509" s="109"/>
      <c r="JHP2509" s="109"/>
      <c r="JHQ2509" s="109"/>
      <c r="JHR2509" s="109"/>
      <c r="JHS2509" s="109"/>
      <c r="JHT2509" s="109"/>
      <c r="JHU2509" s="109"/>
      <c r="JHV2509" s="109"/>
      <c r="JHW2509" s="109"/>
      <c r="JHX2509" s="109"/>
      <c r="JHY2509" s="109"/>
      <c r="JHZ2509" s="109"/>
      <c r="JIA2509" s="109"/>
      <c r="JIB2509" s="109"/>
      <c r="JIC2509" s="109"/>
      <c r="JID2509" s="109"/>
      <c r="JIE2509" s="109"/>
      <c r="JIF2509" s="109"/>
      <c r="JIG2509" s="109"/>
      <c r="JIH2509" s="109"/>
      <c r="JII2509" s="109"/>
      <c r="JIJ2509" s="109"/>
      <c r="JIK2509" s="109"/>
      <c r="JIL2509" s="109"/>
      <c r="JIM2509" s="109"/>
      <c r="JIN2509" s="109"/>
      <c r="JIO2509" s="109"/>
      <c r="JIP2509" s="109"/>
      <c r="JIQ2509" s="109"/>
      <c r="JIR2509" s="109"/>
      <c r="JIS2509" s="109"/>
      <c r="JIT2509" s="109"/>
      <c r="JIU2509" s="109"/>
      <c r="JIV2509" s="109"/>
      <c r="JIW2509" s="109"/>
      <c r="JIX2509" s="109"/>
      <c r="JIY2509" s="109"/>
      <c r="JIZ2509" s="109"/>
      <c r="JJA2509" s="109"/>
      <c r="JJB2509" s="109"/>
      <c r="JJC2509" s="109"/>
      <c r="JJD2509" s="109"/>
      <c r="JJE2509" s="109"/>
      <c r="JJF2509" s="109"/>
      <c r="JJG2509" s="109"/>
      <c r="JJH2509" s="109"/>
      <c r="JJI2509" s="109"/>
      <c r="JJJ2509" s="109"/>
      <c r="JJK2509" s="109"/>
      <c r="JJL2509" s="109"/>
      <c r="JJM2509" s="109"/>
      <c r="JJN2509" s="109"/>
      <c r="JJO2509" s="109"/>
      <c r="JJP2509" s="109"/>
      <c r="JJQ2509" s="109"/>
      <c r="JJR2509" s="109"/>
      <c r="JJS2509" s="109"/>
      <c r="JJT2509" s="109"/>
      <c r="JJU2509" s="109"/>
      <c r="JJV2509" s="109"/>
      <c r="JJW2509" s="109"/>
      <c r="JJX2509" s="109"/>
      <c r="JJY2509" s="109"/>
      <c r="JJZ2509" s="109"/>
      <c r="JKA2509" s="109"/>
      <c r="JKB2509" s="109"/>
      <c r="JKC2509" s="109"/>
      <c r="JKD2509" s="109"/>
      <c r="JKE2509" s="109"/>
      <c r="JKF2509" s="109"/>
      <c r="JKG2509" s="109"/>
      <c r="JKH2509" s="109"/>
      <c r="JKI2509" s="109"/>
      <c r="JKJ2509" s="109"/>
      <c r="JKK2509" s="109"/>
      <c r="JKL2509" s="109"/>
      <c r="JKM2509" s="109"/>
      <c r="JKN2509" s="109"/>
      <c r="JKO2509" s="109"/>
      <c r="JKP2509" s="109"/>
      <c r="JKQ2509" s="109"/>
      <c r="JKR2509" s="109"/>
      <c r="JKS2509" s="109"/>
      <c r="JKT2509" s="109"/>
      <c r="JKU2509" s="109"/>
      <c r="JKV2509" s="109"/>
      <c r="JKW2509" s="109"/>
      <c r="JKX2509" s="109"/>
      <c r="JKY2509" s="109"/>
      <c r="JKZ2509" s="109"/>
      <c r="JLA2509" s="109"/>
      <c r="JLB2509" s="109"/>
      <c r="JLC2509" s="109"/>
      <c r="JLD2509" s="109"/>
      <c r="JLE2509" s="109"/>
      <c r="JLF2509" s="109"/>
      <c r="JLG2509" s="109"/>
      <c r="JLH2509" s="109"/>
      <c r="JLI2509" s="109"/>
      <c r="JLJ2509" s="109"/>
      <c r="JLK2509" s="109"/>
      <c r="JLL2509" s="109"/>
      <c r="JLM2509" s="109"/>
      <c r="JLN2509" s="109"/>
      <c r="JLO2509" s="109"/>
      <c r="JLP2509" s="109"/>
      <c r="JLQ2509" s="109"/>
      <c r="JLR2509" s="109"/>
      <c r="JLS2509" s="109"/>
      <c r="JLT2509" s="109"/>
      <c r="JLU2509" s="109"/>
      <c r="JLV2509" s="109"/>
      <c r="JLW2509" s="109"/>
      <c r="JLX2509" s="109"/>
      <c r="JLY2509" s="109"/>
      <c r="JLZ2509" s="109"/>
      <c r="JMA2509" s="109"/>
      <c r="JMB2509" s="109"/>
      <c r="JMC2509" s="109"/>
      <c r="JMD2509" s="109"/>
      <c r="JME2509" s="109"/>
      <c r="JMF2509" s="109"/>
      <c r="JMG2509" s="109"/>
      <c r="JMH2509" s="109"/>
      <c r="JMI2509" s="109"/>
      <c r="JMJ2509" s="109"/>
      <c r="JMK2509" s="109"/>
      <c r="JML2509" s="109"/>
      <c r="JMM2509" s="109"/>
      <c r="JMN2509" s="109"/>
      <c r="JMO2509" s="109"/>
      <c r="JMP2509" s="109"/>
      <c r="JMQ2509" s="109"/>
      <c r="JMR2509" s="109"/>
      <c r="JMS2509" s="109"/>
      <c r="JMT2509" s="109"/>
      <c r="JMU2509" s="109"/>
      <c r="JMV2509" s="109"/>
      <c r="JMW2509" s="109"/>
      <c r="JMX2509" s="109"/>
      <c r="JMY2509" s="109"/>
      <c r="JMZ2509" s="109"/>
      <c r="JNA2509" s="109"/>
      <c r="JNB2509" s="109"/>
      <c r="JNC2509" s="109"/>
      <c r="JND2509" s="109"/>
      <c r="JNE2509" s="109"/>
      <c r="JNF2509" s="109"/>
      <c r="JNG2509" s="109"/>
      <c r="JNH2509" s="109"/>
      <c r="JNI2509" s="109"/>
      <c r="JNJ2509" s="109"/>
      <c r="JNK2509" s="109"/>
      <c r="JNL2509" s="109"/>
      <c r="JNM2509" s="109"/>
      <c r="JNN2509" s="109"/>
      <c r="JNO2509" s="109"/>
      <c r="JNP2509" s="109"/>
      <c r="JNQ2509" s="109"/>
      <c r="JNR2509" s="109"/>
      <c r="JNS2509" s="109"/>
      <c r="JNT2509" s="109"/>
      <c r="JNU2509" s="109"/>
      <c r="JNV2509" s="109"/>
      <c r="JNW2509" s="109"/>
      <c r="JNX2509" s="109"/>
      <c r="JNY2509" s="109"/>
      <c r="JNZ2509" s="109"/>
      <c r="JOA2509" s="109"/>
      <c r="JOB2509" s="109"/>
      <c r="JOC2509" s="109"/>
      <c r="JOD2509" s="109"/>
      <c r="JOE2509" s="109"/>
      <c r="JOF2509" s="109"/>
      <c r="JOG2509" s="109"/>
      <c r="JOH2509" s="109"/>
      <c r="JOI2509" s="109"/>
      <c r="JOJ2509" s="109"/>
      <c r="JOK2509" s="109"/>
      <c r="JOL2509" s="109"/>
      <c r="JOM2509" s="109"/>
      <c r="JON2509" s="109"/>
      <c r="JOO2509" s="109"/>
      <c r="JOP2509" s="109"/>
      <c r="JOQ2509" s="109"/>
      <c r="JOR2509" s="109"/>
      <c r="JOS2509" s="109"/>
      <c r="JOT2509" s="109"/>
      <c r="JOU2509" s="109"/>
      <c r="JOV2509" s="109"/>
      <c r="JOW2509" s="109"/>
      <c r="JOX2509" s="109"/>
      <c r="JOY2509" s="109"/>
      <c r="JOZ2509" s="109"/>
      <c r="JPA2509" s="109"/>
      <c r="JPB2509" s="109"/>
      <c r="JPC2509" s="109"/>
      <c r="JPD2509" s="109"/>
      <c r="JPE2509" s="109"/>
      <c r="JPF2509" s="109"/>
      <c r="JPG2509" s="109"/>
      <c r="JPH2509" s="109"/>
      <c r="JPI2509" s="109"/>
      <c r="JPJ2509" s="109"/>
      <c r="JPK2509" s="109"/>
      <c r="JPL2509" s="109"/>
      <c r="JPM2509" s="109"/>
      <c r="JPN2509" s="109"/>
      <c r="JPO2509" s="109"/>
      <c r="JPP2509" s="109"/>
      <c r="JPQ2509" s="109"/>
      <c r="JPR2509" s="109"/>
      <c r="JPS2509" s="109"/>
      <c r="JPT2509" s="109"/>
      <c r="JPU2509" s="109"/>
      <c r="JPV2509" s="109"/>
      <c r="JPW2509" s="109"/>
      <c r="JPX2509" s="109"/>
      <c r="JPY2509" s="109"/>
      <c r="JPZ2509" s="109"/>
      <c r="JQA2509" s="109"/>
      <c r="JQB2509" s="109"/>
      <c r="JQC2509" s="109"/>
      <c r="JQD2509" s="109"/>
      <c r="JQE2509" s="109"/>
      <c r="JQF2509" s="109"/>
      <c r="JQG2509" s="109"/>
      <c r="JQH2509" s="109"/>
      <c r="JQI2509" s="109"/>
      <c r="JQJ2509" s="109"/>
      <c r="JQK2509" s="109"/>
      <c r="JQL2509" s="109"/>
      <c r="JQM2509" s="109"/>
      <c r="JQN2509" s="109"/>
      <c r="JQO2509" s="109"/>
      <c r="JQP2509" s="109"/>
      <c r="JQQ2509" s="109"/>
      <c r="JQR2509" s="109"/>
      <c r="JQS2509" s="109"/>
      <c r="JQT2509" s="109"/>
      <c r="JQU2509" s="109"/>
      <c r="JQV2509" s="109"/>
      <c r="JQW2509" s="109"/>
      <c r="JQX2509" s="109"/>
      <c r="JQY2509" s="109"/>
      <c r="JQZ2509" s="109"/>
      <c r="JRA2509" s="109"/>
      <c r="JRB2509" s="109"/>
      <c r="JRC2509" s="109"/>
      <c r="JRD2509" s="109"/>
      <c r="JRE2509" s="109"/>
      <c r="JRF2509" s="109"/>
      <c r="JRG2509" s="109"/>
      <c r="JRH2509" s="109"/>
      <c r="JRI2509" s="109"/>
      <c r="JRJ2509" s="109"/>
      <c r="JRK2509" s="109"/>
      <c r="JRL2509" s="109"/>
      <c r="JRM2509" s="109"/>
      <c r="JRN2509" s="109"/>
      <c r="JRO2509" s="109"/>
      <c r="JRP2509" s="109"/>
      <c r="JRQ2509" s="109"/>
      <c r="JRR2509" s="109"/>
      <c r="JRS2509" s="109"/>
      <c r="JRT2509" s="109"/>
      <c r="JRU2509" s="109"/>
      <c r="JRV2509" s="109"/>
      <c r="JRW2509" s="109"/>
      <c r="JRX2509" s="109"/>
      <c r="JRY2509" s="109"/>
      <c r="JRZ2509" s="109"/>
      <c r="JSA2509" s="109"/>
      <c r="JSB2509" s="109"/>
      <c r="JSC2509" s="109"/>
      <c r="JSD2509" s="109"/>
      <c r="JSE2509" s="109"/>
      <c r="JSF2509" s="109"/>
      <c r="JSG2509" s="109"/>
      <c r="JSH2509" s="109"/>
      <c r="JSI2509" s="109"/>
      <c r="JSJ2509" s="109"/>
      <c r="JSK2509" s="109"/>
      <c r="JSL2509" s="109"/>
      <c r="JSM2509" s="109"/>
      <c r="JSN2509" s="109"/>
      <c r="JSO2509" s="109"/>
      <c r="JSP2509" s="109"/>
      <c r="JSQ2509" s="109"/>
      <c r="JSR2509" s="109"/>
      <c r="JSS2509" s="109"/>
      <c r="JST2509" s="109"/>
      <c r="JSU2509" s="109"/>
      <c r="JSV2509" s="109"/>
      <c r="JSW2509" s="109"/>
      <c r="JSX2509" s="109"/>
      <c r="JSY2509" s="109"/>
      <c r="JSZ2509" s="109"/>
      <c r="JTA2509" s="109"/>
      <c r="JTB2509" s="109"/>
      <c r="JTC2509" s="109"/>
      <c r="JTD2509" s="109"/>
      <c r="JTE2509" s="109"/>
      <c r="JTF2509" s="109"/>
      <c r="JTG2509" s="109"/>
      <c r="JTH2509" s="109"/>
      <c r="JTI2509" s="109"/>
      <c r="JTJ2509" s="109"/>
      <c r="JTK2509" s="109"/>
      <c r="JTL2509" s="109"/>
      <c r="JTM2509" s="109"/>
      <c r="JTN2509" s="109"/>
      <c r="JTO2509" s="109"/>
      <c r="JTP2509" s="109"/>
      <c r="JTQ2509" s="109"/>
      <c r="JTR2509" s="109"/>
      <c r="JTS2509" s="109"/>
      <c r="JTT2509" s="109"/>
      <c r="JTU2509" s="109"/>
      <c r="JTV2509" s="109"/>
      <c r="JTW2509" s="109"/>
      <c r="JTX2509" s="109"/>
      <c r="JTY2509" s="109"/>
      <c r="JTZ2509" s="109"/>
      <c r="JUA2509" s="109"/>
      <c r="JUB2509" s="109"/>
      <c r="JUC2509" s="109"/>
      <c r="JUD2509" s="109"/>
      <c r="JUE2509" s="109"/>
      <c r="JUF2509" s="109"/>
      <c r="JUG2509" s="109"/>
      <c r="JUH2509" s="109"/>
      <c r="JUI2509" s="109"/>
      <c r="JUJ2509" s="109"/>
      <c r="JUK2509" s="109"/>
      <c r="JUL2509" s="109"/>
      <c r="JUM2509" s="109"/>
      <c r="JUN2509" s="109"/>
      <c r="JUO2509" s="109"/>
      <c r="JUP2509" s="109"/>
      <c r="JUQ2509" s="109"/>
      <c r="JUR2509" s="109"/>
      <c r="JUS2509" s="109"/>
      <c r="JUT2509" s="109"/>
      <c r="JUU2509" s="109"/>
      <c r="JUV2509" s="109"/>
      <c r="JUW2509" s="109"/>
      <c r="JUX2509" s="109"/>
      <c r="JUY2509" s="109"/>
      <c r="JUZ2509" s="109"/>
      <c r="JVA2509" s="109"/>
      <c r="JVB2509" s="109"/>
      <c r="JVC2509" s="109"/>
      <c r="JVD2509" s="109"/>
      <c r="JVE2509" s="109"/>
      <c r="JVF2509" s="109"/>
      <c r="JVG2509" s="109"/>
      <c r="JVH2509" s="109"/>
      <c r="JVI2509" s="109"/>
      <c r="JVJ2509" s="109"/>
      <c r="JVK2509" s="109"/>
      <c r="JVL2509" s="109"/>
      <c r="JVM2509" s="109"/>
      <c r="JVN2509" s="109"/>
      <c r="JVO2509" s="109"/>
      <c r="JVP2509" s="109"/>
      <c r="JVQ2509" s="109"/>
      <c r="JVR2509" s="109"/>
      <c r="JVS2509" s="109"/>
      <c r="JVT2509" s="109"/>
      <c r="JVU2509" s="109"/>
      <c r="JVV2509" s="109"/>
      <c r="JVW2509" s="109"/>
      <c r="JVX2509" s="109"/>
      <c r="JVY2509" s="109"/>
      <c r="JVZ2509" s="109"/>
      <c r="JWA2509" s="109"/>
      <c r="JWB2509" s="109"/>
      <c r="JWC2509" s="109"/>
      <c r="JWD2509" s="109"/>
      <c r="JWE2509" s="109"/>
      <c r="JWF2509" s="109"/>
      <c r="JWG2509" s="109"/>
      <c r="JWH2509" s="109"/>
      <c r="JWI2509" s="109"/>
      <c r="JWJ2509" s="109"/>
      <c r="JWK2509" s="109"/>
      <c r="JWL2509" s="109"/>
      <c r="JWM2509" s="109"/>
      <c r="JWN2509" s="109"/>
      <c r="JWO2509" s="109"/>
      <c r="JWP2509" s="109"/>
      <c r="JWQ2509" s="109"/>
      <c r="JWR2509" s="109"/>
      <c r="JWS2509" s="109"/>
      <c r="JWT2509" s="109"/>
      <c r="JWU2509" s="109"/>
      <c r="JWV2509" s="109"/>
      <c r="JWW2509" s="109"/>
      <c r="JWX2509" s="109"/>
      <c r="JWY2509" s="109"/>
      <c r="JWZ2509" s="109"/>
      <c r="JXA2509" s="109"/>
      <c r="JXB2509" s="109"/>
      <c r="JXC2509" s="109"/>
      <c r="JXD2509" s="109"/>
      <c r="JXE2509" s="109"/>
      <c r="JXF2509" s="109"/>
      <c r="JXG2509" s="109"/>
      <c r="JXH2509" s="109"/>
      <c r="JXI2509" s="109"/>
      <c r="JXJ2509" s="109"/>
      <c r="JXK2509" s="109"/>
      <c r="JXL2509" s="109"/>
      <c r="JXM2509" s="109"/>
      <c r="JXN2509" s="109"/>
      <c r="JXO2509" s="109"/>
      <c r="JXP2509" s="109"/>
      <c r="JXQ2509" s="109"/>
      <c r="JXR2509" s="109"/>
      <c r="JXS2509" s="109"/>
      <c r="JXT2509" s="109"/>
      <c r="JXU2509" s="109"/>
      <c r="JXV2509" s="109"/>
      <c r="JXW2509" s="109"/>
      <c r="JXX2509" s="109"/>
      <c r="JXY2509" s="109"/>
      <c r="JXZ2509" s="109"/>
      <c r="JYA2509" s="109"/>
      <c r="JYB2509" s="109"/>
      <c r="JYC2509" s="109"/>
      <c r="JYD2509" s="109"/>
      <c r="JYE2509" s="109"/>
      <c r="JYF2509" s="109"/>
      <c r="JYG2509" s="109"/>
      <c r="JYH2509" s="109"/>
      <c r="JYI2509" s="109"/>
      <c r="JYJ2509" s="109"/>
      <c r="JYK2509" s="109"/>
      <c r="JYL2509" s="109"/>
      <c r="JYM2509" s="109"/>
      <c r="JYN2509" s="109"/>
      <c r="JYO2509" s="109"/>
      <c r="JYP2509" s="109"/>
      <c r="JYQ2509" s="109"/>
      <c r="JYR2509" s="109"/>
      <c r="JYS2509" s="109"/>
      <c r="JYT2509" s="109"/>
      <c r="JYU2509" s="109"/>
      <c r="JYV2509" s="109"/>
      <c r="JYW2509" s="109"/>
      <c r="JYX2509" s="109"/>
      <c r="JYY2509" s="109"/>
      <c r="JYZ2509" s="109"/>
      <c r="JZA2509" s="109"/>
      <c r="JZB2509" s="109"/>
      <c r="JZC2509" s="109"/>
      <c r="JZD2509" s="109"/>
      <c r="JZE2509" s="109"/>
      <c r="JZF2509" s="109"/>
      <c r="JZG2509" s="109"/>
      <c r="JZH2509" s="109"/>
      <c r="JZI2509" s="109"/>
      <c r="JZJ2509" s="109"/>
      <c r="JZK2509" s="109"/>
      <c r="JZL2509" s="109"/>
      <c r="JZM2509" s="109"/>
      <c r="JZN2509" s="109"/>
      <c r="JZO2509" s="109"/>
      <c r="JZP2509" s="109"/>
      <c r="JZQ2509" s="109"/>
      <c r="JZR2509" s="109"/>
      <c r="JZS2509" s="109"/>
      <c r="JZT2509" s="109"/>
      <c r="JZU2509" s="109"/>
      <c r="JZV2509" s="109"/>
      <c r="JZW2509" s="109"/>
      <c r="JZX2509" s="109"/>
      <c r="JZY2509" s="109"/>
      <c r="JZZ2509" s="109"/>
      <c r="KAA2509" s="109"/>
      <c r="KAB2509" s="109"/>
      <c r="KAC2509" s="109"/>
      <c r="KAD2509" s="109"/>
      <c r="KAE2509" s="109"/>
      <c r="KAF2509" s="109"/>
      <c r="KAG2509" s="109"/>
      <c r="KAH2509" s="109"/>
      <c r="KAI2509" s="109"/>
      <c r="KAJ2509" s="109"/>
      <c r="KAK2509" s="109"/>
      <c r="KAL2509" s="109"/>
      <c r="KAM2509" s="109"/>
      <c r="KAN2509" s="109"/>
      <c r="KAO2509" s="109"/>
      <c r="KAP2509" s="109"/>
      <c r="KAQ2509" s="109"/>
      <c r="KAR2509" s="109"/>
      <c r="KAS2509" s="109"/>
      <c r="KAT2509" s="109"/>
      <c r="KAU2509" s="109"/>
      <c r="KAV2509" s="109"/>
      <c r="KAW2509" s="109"/>
      <c r="KAX2509" s="109"/>
      <c r="KAY2509" s="109"/>
      <c r="KAZ2509" s="109"/>
      <c r="KBA2509" s="109"/>
      <c r="KBB2509" s="109"/>
      <c r="KBC2509" s="109"/>
      <c r="KBD2509" s="109"/>
      <c r="KBE2509" s="109"/>
      <c r="KBF2509" s="109"/>
      <c r="KBG2509" s="109"/>
      <c r="KBH2509" s="109"/>
      <c r="KBI2509" s="109"/>
      <c r="KBJ2509" s="109"/>
      <c r="KBK2509" s="109"/>
      <c r="KBL2509" s="109"/>
      <c r="KBM2509" s="109"/>
      <c r="KBN2509" s="109"/>
      <c r="KBO2509" s="109"/>
      <c r="KBP2509" s="109"/>
      <c r="KBQ2509" s="109"/>
      <c r="KBR2509" s="109"/>
      <c r="KBS2509" s="109"/>
      <c r="KBT2509" s="109"/>
      <c r="KBU2509" s="109"/>
      <c r="KBV2509" s="109"/>
      <c r="KBW2509" s="109"/>
      <c r="KBX2509" s="109"/>
      <c r="KBY2509" s="109"/>
      <c r="KBZ2509" s="109"/>
      <c r="KCA2509" s="109"/>
      <c r="KCB2509" s="109"/>
      <c r="KCC2509" s="109"/>
      <c r="KCD2509" s="109"/>
      <c r="KCE2509" s="109"/>
      <c r="KCF2509" s="109"/>
      <c r="KCG2509" s="109"/>
      <c r="KCH2509" s="109"/>
      <c r="KCI2509" s="109"/>
      <c r="KCJ2509" s="109"/>
      <c r="KCK2509" s="109"/>
      <c r="KCL2509" s="109"/>
      <c r="KCM2509" s="109"/>
      <c r="KCN2509" s="109"/>
      <c r="KCO2509" s="109"/>
      <c r="KCP2509" s="109"/>
      <c r="KCQ2509" s="109"/>
      <c r="KCR2509" s="109"/>
      <c r="KCS2509" s="109"/>
      <c r="KCT2509" s="109"/>
      <c r="KCU2509" s="109"/>
      <c r="KCV2509" s="109"/>
      <c r="KCW2509" s="109"/>
      <c r="KCX2509" s="109"/>
      <c r="KCY2509" s="109"/>
      <c r="KCZ2509" s="109"/>
      <c r="KDA2509" s="109"/>
      <c r="KDB2509" s="109"/>
      <c r="KDC2509" s="109"/>
      <c r="KDD2509" s="109"/>
      <c r="KDE2509" s="109"/>
      <c r="KDF2509" s="109"/>
      <c r="KDG2509" s="109"/>
      <c r="KDH2509" s="109"/>
      <c r="KDI2509" s="109"/>
      <c r="KDJ2509" s="109"/>
      <c r="KDK2509" s="109"/>
      <c r="KDL2509" s="109"/>
      <c r="KDM2509" s="109"/>
      <c r="KDN2509" s="109"/>
      <c r="KDO2509" s="109"/>
      <c r="KDP2509" s="109"/>
      <c r="KDQ2509" s="109"/>
      <c r="KDR2509" s="109"/>
      <c r="KDS2509" s="109"/>
      <c r="KDT2509" s="109"/>
      <c r="KDU2509" s="109"/>
      <c r="KDV2509" s="109"/>
      <c r="KDW2509" s="109"/>
      <c r="KDX2509" s="109"/>
      <c r="KDY2509" s="109"/>
      <c r="KDZ2509" s="109"/>
      <c r="KEA2509" s="109"/>
      <c r="KEB2509" s="109"/>
      <c r="KEC2509" s="109"/>
      <c r="KED2509" s="109"/>
      <c r="KEE2509" s="109"/>
      <c r="KEF2509" s="109"/>
      <c r="KEG2509" s="109"/>
      <c r="KEH2509" s="109"/>
      <c r="KEI2509" s="109"/>
      <c r="KEJ2509" s="109"/>
      <c r="KEK2509" s="109"/>
      <c r="KEL2509" s="109"/>
      <c r="KEM2509" s="109"/>
      <c r="KEN2509" s="109"/>
      <c r="KEO2509" s="109"/>
      <c r="KEP2509" s="109"/>
      <c r="KEQ2509" s="109"/>
      <c r="KER2509" s="109"/>
      <c r="KES2509" s="109"/>
      <c r="KET2509" s="109"/>
      <c r="KEU2509" s="109"/>
      <c r="KEV2509" s="109"/>
      <c r="KEW2509" s="109"/>
      <c r="KEX2509" s="109"/>
      <c r="KEY2509" s="109"/>
      <c r="KEZ2509" s="109"/>
      <c r="KFA2509" s="109"/>
      <c r="KFB2509" s="109"/>
      <c r="KFC2509" s="109"/>
      <c r="KFD2509" s="109"/>
      <c r="KFE2509" s="109"/>
      <c r="KFF2509" s="109"/>
      <c r="KFG2509" s="109"/>
      <c r="KFH2509" s="109"/>
      <c r="KFI2509" s="109"/>
      <c r="KFJ2509" s="109"/>
      <c r="KFK2509" s="109"/>
      <c r="KFL2509" s="109"/>
      <c r="KFM2509" s="109"/>
      <c r="KFN2509" s="109"/>
      <c r="KFO2509" s="109"/>
      <c r="KFP2509" s="109"/>
      <c r="KFQ2509" s="109"/>
      <c r="KFR2509" s="109"/>
      <c r="KFS2509" s="109"/>
      <c r="KFT2509" s="109"/>
      <c r="KFU2509" s="109"/>
      <c r="KFV2509" s="109"/>
      <c r="KFW2509" s="109"/>
      <c r="KFX2509" s="109"/>
      <c r="KFY2509" s="109"/>
      <c r="KFZ2509" s="109"/>
      <c r="KGA2509" s="109"/>
      <c r="KGB2509" s="109"/>
      <c r="KGC2509" s="109"/>
      <c r="KGD2509" s="109"/>
      <c r="KGE2509" s="109"/>
      <c r="KGF2509" s="109"/>
      <c r="KGG2509" s="109"/>
      <c r="KGH2509" s="109"/>
      <c r="KGI2509" s="109"/>
      <c r="KGJ2509" s="109"/>
      <c r="KGK2509" s="109"/>
      <c r="KGL2509" s="109"/>
      <c r="KGM2509" s="109"/>
      <c r="KGN2509" s="109"/>
      <c r="KGO2509" s="109"/>
      <c r="KGP2509" s="109"/>
      <c r="KGQ2509" s="109"/>
      <c r="KGR2509" s="109"/>
      <c r="KGS2509" s="109"/>
      <c r="KGT2509" s="109"/>
      <c r="KGU2509" s="109"/>
      <c r="KGV2509" s="109"/>
      <c r="KGW2509" s="109"/>
      <c r="KGX2509" s="109"/>
      <c r="KGY2509" s="109"/>
      <c r="KGZ2509" s="109"/>
      <c r="KHA2509" s="109"/>
      <c r="KHB2509" s="109"/>
      <c r="KHC2509" s="109"/>
      <c r="KHD2509" s="109"/>
      <c r="KHE2509" s="109"/>
      <c r="KHF2509" s="109"/>
      <c r="KHG2509" s="109"/>
      <c r="KHH2509" s="109"/>
      <c r="KHI2509" s="109"/>
      <c r="KHJ2509" s="109"/>
      <c r="KHK2509" s="109"/>
      <c r="KHL2509" s="109"/>
      <c r="KHM2509" s="109"/>
      <c r="KHN2509" s="109"/>
      <c r="KHO2509" s="109"/>
      <c r="KHP2509" s="109"/>
      <c r="KHQ2509" s="109"/>
      <c r="KHR2509" s="109"/>
      <c r="KHS2509" s="109"/>
      <c r="KHT2509" s="109"/>
      <c r="KHU2509" s="109"/>
      <c r="KHV2509" s="109"/>
      <c r="KHW2509" s="109"/>
      <c r="KHX2509" s="109"/>
      <c r="KHY2509" s="109"/>
      <c r="KHZ2509" s="109"/>
      <c r="KIA2509" s="109"/>
      <c r="KIB2509" s="109"/>
      <c r="KIC2509" s="109"/>
      <c r="KID2509" s="109"/>
      <c r="KIE2509" s="109"/>
      <c r="KIF2509" s="109"/>
      <c r="KIG2509" s="109"/>
      <c r="KIH2509" s="109"/>
      <c r="KII2509" s="109"/>
      <c r="KIJ2509" s="109"/>
      <c r="KIK2509" s="109"/>
      <c r="KIL2509" s="109"/>
      <c r="KIM2509" s="109"/>
      <c r="KIN2509" s="109"/>
      <c r="KIO2509" s="109"/>
      <c r="KIP2509" s="109"/>
      <c r="KIQ2509" s="109"/>
      <c r="KIR2509" s="109"/>
      <c r="KIS2509" s="109"/>
      <c r="KIT2509" s="109"/>
      <c r="KIU2509" s="109"/>
      <c r="KIV2509" s="109"/>
      <c r="KIW2509" s="109"/>
      <c r="KIX2509" s="109"/>
      <c r="KIY2509" s="109"/>
      <c r="KIZ2509" s="109"/>
      <c r="KJA2509" s="109"/>
      <c r="KJB2509" s="109"/>
      <c r="KJC2509" s="109"/>
      <c r="KJD2509" s="109"/>
      <c r="KJE2509" s="109"/>
      <c r="KJF2509" s="109"/>
      <c r="KJG2509" s="109"/>
      <c r="KJH2509" s="109"/>
      <c r="KJI2509" s="109"/>
      <c r="KJJ2509" s="109"/>
      <c r="KJK2509" s="109"/>
      <c r="KJL2509" s="109"/>
      <c r="KJM2509" s="109"/>
      <c r="KJN2509" s="109"/>
      <c r="KJO2509" s="109"/>
      <c r="KJP2509" s="109"/>
      <c r="KJQ2509" s="109"/>
      <c r="KJR2509" s="109"/>
      <c r="KJS2509" s="109"/>
      <c r="KJT2509" s="109"/>
      <c r="KJU2509" s="109"/>
      <c r="KJV2509" s="109"/>
      <c r="KJW2509" s="109"/>
      <c r="KJX2509" s="109"/>
      <c r="KJY2509" s="109"/>
      <c r="KJZ2509" s="109"/>
      <c r="KKA2509" s="109"/>
      <c r="KKB2509" s="109"/>
      <c r="KKC2509" s="109"/>
      <c r="KKD2509" s="109"/>
      <c r="KKE2509" s="109"/>
      <c r="KKF2509" s="109"/>
      <c r="KKG2509" s="109"/>
      <c r="KKH2509" s="109"/>
      <c r="KKI2509" s="109"/>
      <c r="KKJ2509" s="109"/>
      <c r="KKK2509" s="109"/>
      <c r="KKL2509" s="109"/>
      <c r="KKM2509" s="109"/>
      <c r="KKN2509" s="109"/>
      <c r="KKO2509" s="109"/>
      <c r="KKP2509" s="109"/>
      <c r="KKQ2509" s="109"/>
      <c r="KKR2509" s="109"/>
      <c r="KKS2509" s="109"/>
      <c r="KKT2509" s="109"/>
      <c r="KKU2509" s="109"/>
      <c r="KKV2509" s="109"/>
      <c r="KKW2509" s="109"/>
      <c r="KKX2509" s="109"/>
      <c r="KKY2509" s="109"/>
      <c r="KKZ2509" s="109"/>
      <c r="KLA2509" s="109"/>
      <c r="KLB2509" s="109"/>
      <c r="KLC2509" s="109"/>
      <c r="KLD2509" s="109"/>
      <c r="KLE2509" s="109"/>
      <c r="KLF2509" s="109"/>
      <c r="KLG2509" s="109"/>
      <c r="KLH2509" s="109"/>
      <c r="KLI2509" s="109"/>
      <c r="KLJ2509" s="109"/>
      <c r="KLK2509" s="109"/>
      <c r="KLL2509" s="109"/>
      <c r="KLM2509" s="109"/>
      <c r="KLN2509" s="109"/>
      <c r="KLO2509" s="109"/>
      <c r="KLP2509" s="109"/>
      <c r="KLQ2509" s="109"/>
      <c r="KLR2509" s="109"/>
      <c r="KLS2509" s="109"/>
      <c r="KLT2509" s="109"/>
      <c r="KLU2509" s="109"/>
      <c r="KLV2509" s="109"/>
      <c r="KLW2509" s="109"/>
      <c r="KLX2509" s="109"/>
      <c r="KLY2509" s="109"/>
      <c r="KLZ2509" s="109"/>
      <c r="KMA2509" s="109"/>
      <c r="KMB2509" s="109"/>
      <c r="KMC2509" s="109"/>
      <c r="KMD2509" s="109"/>
      <c r="KME2509" s="109"/>
      <c r="KMF2509" s="109"/>
      <c r="KMG2509" s="109"/>
      <c r="KMH2509" s="109"/>
      <c r="KMI2509" s="109"/>
      <c r="KMJ2509" s="109"/>
      <c r="KMK2509" s="109"/>
      <c r="KML2509" s="109"/>
      <c r="KMM2509" s="109"/>
      <c r="KMN2509" s="109"/>
      <c r="KMO2509" s="109"/>
      <c r="KMP2509" s="109"/>
      <c r="KMQ2509" s="109"/>
      <c r="KMR2509" s="109"/>
      <c r="KMS2509" s="109"/>
      <c r="KMT2509" s="109"/>
      <c r="KMU2509" s="109"/>
      <c r="KMV2509" s="109"/>
      <c r="KMW2509" s="109"/>
      <c r="KMX2509" s="109"/>
      <c r="KMY2509" s="109"/>
      <c r="KMZ2509" s="109"/>
      <c r="KNA2509" s="109"/>
      <c r="KNB2509" s="109"/>
      <c r="KNC2509" s="109"/>
      <c r="KND2509" s="109"/>
      <c r="KNE2509" s="109"/>
      <c r="KNF2509" s="109"/>
      <c r="KNG2509" s="109"/>
      <c r="KNH2509" s="109"/>
      <c r="KNI2509" s="109"/>
      <c r="KNJ2509" s="109"/>
      <c r="KNK2509" s="109"/>
      <c r="KNL2509" s="109"/>
      <c r="KNM2509" s="109"/>
      <c r="KNN2509" s="109"/>
      <c r="KNO2509" s="109"/>
      <c r="KNP2509" s="109"/>
      <c r="KNQ2509" s="109"/>
      <c r="KNR2509" s="109"/>
      <c r="KNS2509" s="109"/>
      <c r="KNT2509" s="109"/>
      <c r="KNU2509" s="109"/>
      <c r="KNV2509" s="109"/>
      <c r="KNW2509" s="109"/>
      <c r="KNX2509" s="109"/>
      <c r="KNY2509" s="109"/>
      <c r="KNZ2509" s="109"/>
      <c r="KOA2509" s="109"/>
      <c r="KOB2509" s="109"/>
      <c r="KOC2509" s="109"/>
      <c r="KOD2509" s="109"/>
      <c r="KOE2509" s="109"/>
      <c r="KOF2509" s="109"/>
      <c r="KOG2509" s="109"/>
      <c r="KOH2509" s="109"/>
      <c r="KOI2509" s="109"/>
      <c r="KOJ2509" s="109"/>
      <c r="KOK2509" s="109"/>
      <c r="KOL2509" s="109"/>
      <c r="KOM2509" s="109"/>
      <c r="KON2509" s="109"/>
      <c r="KOO2509" s="109"/>
      <c r="KOP2509" s="109"/>
      <c r="KOQ2509" s="109"/>
      <c r="KOR2509" s="109"/>
      <c r="KOS2509" s="109"/>
      <c r="KOT2509" s="109"/>
      <c r="KOU2509" s="109"/>
      <c r="KOV2509" s="109"/>
      <c r="KOW2509" s="109"/>
      <c r="KOX2509" s="109"/>
      <c r="KOY2509" s="109"/>
      <c r="KOZ2509" s="109"/>
      <c r="KPA2509" s="109"/>
      <c r="KPB2509" s="109"/>
      <c r="KPC2509" s="109"/>
      <c r="KPD2509" s="109"/>
      <c r="KPE2509" s="109"/>
      <c r="KPF2509" s="109"/>
      <c r="KPG2509" s="109"/>
      <c r="KPH2509" s="109"/>
      <c r="KPI2509" s="109"/>
      <c r="KPJ2509" s="109"/>
      <c r="KPK2509" s="109"/>
      <c r="KPL2509" s="109"/>
      <c r="KPM2509" s="109"/>
      <c r="KPN2509" s="109"/>
      <c r="KPO2509" s="109"/>
      <c r="KPP2509" s="109"/>
      <c r="KPQ2509" s="109"/>
      <c r="KPR2509" s="109"/>
      <c r="KPS2509" s="109"/>
      <c r="KPT2509" s="109"/>
      <c r="KPU2509" s="109"/>
      <c r="KPV2509" s="109"/>
      <c r="KPW2509" s="109"/>
      <c r="KPX2509" s="109"/>
      <c r="KPY2509" s="109"/>
      <c r="KPZ2509" s="109"/>
      <c r="KQA2509" s="109"/>
      <c r="KQB2509" s="109"/>
      <c r="KQC2509" s="109"/>
      <c r="KQD2509" s="109"/>
      <c r="KQE2509" s="109"/>
      <c r="KQF2509" s="109"/>
      <c r="KQG2509" s="109"/>
      <c r="KQH2509" s="109"/>
      <c r="KQI2509" s="109"/>
      <c r="KQJ2509" s="109"/>
      <c r="KQK2509" s="109"/>
      <c r="KQL2509" s="109"/>
      <c r="KQM2509" s="109"/>
      <c r="KQN2509" s="109"/>
      <c r="KQO2509" s="109"/>
      <c r="KQP2509" s="109"/>
      <c r="KQQ2509" s="109"/>
      <c r="KQR2509" s="109"/>
      <c r="KQS2509" s="109"/>
      <c r="KQT2509" s="109"/>
      <c r="KQU2509" s="109"/>
      <c r="KQV2509" s="109"/>
      <c r="KQW2509" s="109"/>
      <c r="KQX2509" s="109"/>
      <c r="KQY2509" s="109"/>
      <c r="KQZ2509" s="109"/>
      <c r="KRA2509" s="109"/>
      <c r="KRB2509" s="109"/>
      <c r="KRC2509" s="109"/>
      <c r="KRD2509" s="109"/>
      <c r="KRE2509" s="109"/>
      <c r="KRF2509" s="109"/>
      <c r="KRG2509" s="109"/>
      <c r="KRH2509" s="109"/>
      <c r="KRI2509" s="109"/>
      <c r="KRJ2509" s="109"/>
      <c r="KRK2509" s="109"/>
      <c r="KRL2509" s="109"/>
      <c r="KRM2509" s="109"/>
      <c r="KRN2509" s="109"/>
      <c r="KRO2509" s="109"/>
      <c r="KRP2509" s="109"/>
      <c r="KRQ2509" s="109"/>
      <c r="KRR2509" s="109"/>
      <c r="KRS2509" s="109"/>
      <c r="KRT2509" s="109"/>
      <c r="KRU2509" s="109"/>
      <c r="KRV2509" s="109"/>
      <c r="KRW2509" s="109"/>
      <c r="KRX2509" s="109"/>
      <c r="KRY2509" s="109"/>
      <c r="KRZ2509" s="109"/>
      <c r="KSA2509" s="109"/>
      <c r="KSB2509" s="109"/>
      <c r="KSC2509" s="109"/>
      <c r="KSD2509" s="109"/>
      <c r="KSE2509" s="109"/>
      <c r="KSF2509" s="109"/>
      <c r="KSG2509" s="109"/>
      <c r="KSH2509" s="109"/>
      <c r="KSI2509" s="109"/>
      <c r="KSJ2509" s="109"/>
      <c r="KSK2509" s="109"/>
      <c r="KSL2509" s="109"/>
      <c r="KSM2509" s="109"/>
      <c r="KSN2509" s="109"/>
      <c r="KSO2509" s="109"/>
      <c r="KSP2509" s="109"/>
      <c r="KSQ2509" s="109"/>
      <c r="KSR2509" s="109"/>
      <c r="KSS2509" s="109"/>
      <c r="KST2509" s="109"/>
      <c r="KSU2509" s="109"/>
      <c r="KSV2509" s="109"/>
      <c r="KSW2509" s="109"/>
      <c r="KSX2509" s="109"/>
      <c r="KSY2509" s="109"/>
      <c r="KSZ2509" s="109"/>
      <c r="KTA2509" s="109"/>
      <c r="KTB2509" s="109"/>
      <c r="KTC2509" s="109"/>
      <c r="KTD2509" s="109"/>
      <c r="KTE2509" s="109"/>
      <c r="KTF2509" s="109"/>
      <c r="KTG2509" s="109"/>
      <c r="KTH2509" s="109"/>
      <c r="KTI2509" s="109"/>
      <c r="KTJ2509" s="109"/>
      <c r="KTK2509" s="109"/>
      <c r="KTL2509" s="109"/>
      <c r="KTM2509" s="109"/>
      <c r="KTN2509" s="109"/>
      <c r="KTO2509" s="109"/>
      <c r="KTP2509" s="109"/>
      <c r="KTQ2509" s="109"/>
      <c r="KTR2509" s="109"/>
      <c r="KTS2509" s="109"/>
      <c r="KTT2509" s="109"/>
      <c r="KTU2509" s="109"/>
      <c r="KTV2509" s="109"/>
      <c r="KTW2509" s="109"/>
      <c r="KTX2509" s="109"/>
      <c r="KTY2509" s="109"/>
      <c r="KTZ2509" s="109"/>
      <c r="KUA2509" s="109"/>
      <c r="KUB2509" s="109"/>
      <c r="KUC2509" s="109"/>
      <c r="KUD2509" s="109"/>
      <c r="KUE2509" s="109"/>
      <c r="KUF2509" s="109"/>
      <c r="KUG2509" s="109"/>
      <c r="KUH2509" s="109"/>
      <c r="KUI2509" s="109"/>
      <c r="KUJ2509" s="109"/>
      <c r="KUK2509" s="109"/>
      <c r="KUL2509" s="109"/>
      <c r="KUM2509" s="109"/>
      <c r="KUN2509" s="109"/>
      <c r="KUO2509" s="109"/>
      <c r="KUP2509" s="109"/>
      <c r="KUQ2509" s="109"/>
      <c r="KUR2509" s="109"/>
      <c r="KUS2509" s="109"/>
      <c r="KUT2509" s="109"/>
      <c r="KUU2509" s="109"/>
      <c r="KUV2509" s="109"/>
      <c r="KUW2509" s="109"/>
      <c r="KUX2509" s="109"/>
      <c r="KUY2509" s="109"/>
      <c r="KUZ2509" s="109"/>
      <c r="KVA2509" s="109"/>
      <c r="KVB2509" s="109"/>
      <c r="KVC2509" s="109"/>
      <c r="KVD2509" s="109"/>
      <c r="KVE2509" s="109"/>
      <c r="KVF2509" s="109"/>
      <c r="KVG2509" s="109"/>
      <c r="KVH2509" s="109"/>
      <c r="KVI2509" s="109"/>
      <c r="KVJ2509" s="109"/>
      <c r="KVK2509" s="109"/>
      <c r="KVL2509" s="109"/>
      <c r="KVM2509" s="109"/>
      <c r="KVN2509" s="109"/>
      <c r="KVO2509" s="109"/>
      <c r="KVP2509" s="109"/>
      <c r="KVQ2509" s="109"/>
      <c r="KVR2509" s="109"/>
      <c r="KVS2509" s="109"/>
      <c r="KVT2509" s="109"/>
      <c r="KVU2509" s="109"/>
      <c r="KVV2509" s="109"/>
      <c r="KVW2509" s="109"/>
      <c r="KVX2509" s="109"/>
      <c r="KVY2509" s="109"/>
      <c r="KVZ2509" s="109"/>
      <c r="KWA2509" s="109"/>
      <c r="KWB2509" s="109"/>
      <c r="KWC2509" s="109"/>
      <c r="KWD2509" s="109"/>
      <c r="KWE2509" s="109"/>
      <c r="KWF2509" s="109"/>
      <c r="KWG2509" s="109"/>
      <c r="KWH2509" s="109"/>
      <c r="KWI2509" s="109"/>
      <c r="KWJ2509" s="109"/>
      <c r="KWK2509" s="109"/>
      <c r="KWL2509" s="109"/>
      <c r="KWM2509" s="109"/>
      <c r="KWN2509" s="109"/>
      <c r="KWO2509" s="109"/>
      <c r="KWP2509" s="109"/>
      <c r="KWQ2509" s="109"/>
      <c r="KWR2509" s="109"/>
      <c r="KWS2509" s="109"/>
      <c r="KWT2509" s="109"/>
      <c r="KWU2509" s="109"/>
      <c r="KWV2509" s="109"/>
      <c r="KWW2509" s="109"/>
      <c r="KWX2509" s="109"/>
      <c r="KWY2509" s="109"/>
      <c r="KWZ2509" s="109"/>
      <c r="KXA2509" s="109"/>
      <c r="KXB2509" s="109"/>
      <c r="KXC2509" s="109"/>
      <c r="KXD2509" s="109"/>
      <c r="KXE2509" s="109"/>
      <c r="KXF2509" s="109"/>
      <c r="KXG2509" s="109"/>
      <c r="KXH2509" s="109"/>
      <c r="KXI2509" s="109"/>
      <c r="KXJ2509" s="109"/>
      <c r="KXK2509" s="109"/>
      <c r="KXL2509" s="109"/>
      <c r="KXM2509" s="109"/>
      <c r="KXN2509" s="109"/>
      <c r="KXO2509" s="109"/>
      <c r="KXP2509" s="109"/>
      <c r="KXQ2509" s="109"/>
      <c r="KXR2509" s="109"/>
      <c r="KXS2509" s="109"/>
      <c r="KXT2509" s="109"/>
      <c r="KXU2509" s="109"/>
      <c r="KXV2509" s="109"/>
      <c r="KXW2509" s="109"/>
      <c r="KXX2509" s="109"/>
      <c r="KXY2509" s="109"/>
      <c r="KXZ2509" s="109"/>
      <c r="KYA2509" s="109"/>
      <c r="KYB2509" s="109"/>
      <c r="KYC2509" s="109"/>
      <c r="KYD2509" s="109"/>
      <c r="KYE2509" s="109"/>
      <c r="KYF2509" s="109"/>
      <c r="KYG2509" s="109"/>
      <c r="KYH2509" s="109"/>
      <c r="KYI2509" s="109"/>
      <c r="KYJ2509" s="109"/>
      <c r="KYK2509" s="109"/>
      <c r="KYL2509" s="109"/>
      <c r="KYM2509" s="109"/>
      <c r="KYN2509" s="109"/>
      <c r="KYO2509" s="109"/>
      <c r="KYP2509" s="109"/>
      <c r="KYQ2509" s="109"/>
      <c r="KYR2509" s="109"/>
      <c r="KYS2509" s="109"/>
      <c r="KYT2509" s="109"/>
      <c r="KYU2509" s="109"/>
      <c r="KYV2509" s="109"/>
      <c r="KYW2509" s="109"/>
      <c r="KYX2509" s="109"/>
      <c r="KYY2509" s="109"/>
      <c r="KYZ2509" s="109"/>
      <c r="KZA2509" s="109"/>
      <c r="KZB2509" s="109"/>
      <c r="KZC2509" s="109"/>
      <c r="KZD2509" s="109"/>
      <c r="KZE2509" s="109"/>
      <c r="KZF2509" s="109"/>
      <c r="KZG2509" s="109"/>
      <c r="KZH2509" s="109"/>
      <c r="KZI2509" s="109"/>
      <c r="KZJ2509" s="109"/>
      <c r="KZK2509" s="109"/>
      <c r="KZL2509" s="109"/>
      <c r="KZM2509" s="109"/>
      <c r="KZN2509" s="109"/>
      <c r="KZO2509" s="109"/>
      <c r="KZP2509" s="109"/>
      <c r="KZQ2509" s="109"/>
      <c r="KZR2509" s="109"/>
      <c r="KZS2509" s="109"/>
      <c r="KZT2509" s="109"/>
      <c r="KZU2509" s="109"/>
      <c r="KZV2509" s="109"/>
      <c r="KZW2509" s="109"/>
      <c r="KZX2509" s="109"/>
      <c r="KZY2509" s="109"/>
      <c r="KZZ2509" s="109"/>
      <c r="LAA2509" s="109"/>
      <c r="LAB2509" s="109"/>
      <c r="LAC2509" s="109"/>
      <c r="LAD2509" s="109"/>
      <c r="LAE2509" s="109"/>
      <c r="LAF2509" s="109"/>
      <c r="LAG2509" s="109"/>
      <c r="LAH2509" s="109"/>
      <c r="LAI2509" s="109"/>
      <c r="LAJ2509" s="109"/>
      <c r="LAK2509" s="109"/>
      <c r="LAL2509" s="109"/>
      <c r="LAM2509" s="109"/>
      <c r="LAN2509" s="109"/>
      <c r="LAO2509" s="109"/>
      <c r="LAP2509" s="109"/>
      <c r="LAQ2509" s="109"/>
      <c r="LAR2509" s="109"/>
      <c r="LAS2509" s="109"/>
      <c r="LAT2509" s="109"/>
      <c r="LAU2509" s="109"/>
      <c r="LAV2509" s="109"/>
      <c r="LAW2509" s="109"/>
      <c r="LAX2509" s="109"/>
      <c r="LAY2509" s="109"/>
      <c r="LAZ2509" s="109"/>
      <c r="LBA2509" s="109"/>
      <c r="LBB2509" s="109"/>
      <c r="LBC2509" s="109"/>
      <c r="LBD2509" s="109"/>
      <c r="LBE2509" s="109"/>
      <c r="LBF2509" s="109"/>
      <c r="LBG2509" s="109"/>
      <c r="LBH2509" s="109"/>
      <c r="LBI2509" s="109"/>
      <c r="LBJ2509" s="109"/>
      <c r="LBK2509" s="109"/>
      <c r="LBL2509" s="109"/>
      <c r="LBM2509" s="109"/>
      <c r="LBN2509" s="109"/>
      <c r="LBO2509" s="109"/>
      <c r="LBP2509" s="109"/>
      <c r="LBQ2509" s="109"/>
      <c r="LBR2509" s="109"/>
      <c r="LBS2509" s="109"/>
      <c r="LBT2509" s="109"/>
      <c r="LBU2509" s="109"/>
      <c r="LBV2509" s="109"/>
      <c r="LBW2509" s="109"/>
      <c r="LBX2509" s="109"/>
      <c r="LBY2509" s="109"/>
      <c r="LBZ2509" s="109"/>
      <c r="LCA2509" s="109"/>
      <c r="LCB2509" s="109"/>
      <c r="LCC2509" s="109"/>
      <c r="LCD2509" s="109"/>
      <c r="LCE2509" s="109"/>
      <c r="LCF2509" s="109"/>
      <c r="LCG2509" s="109"/>
      <c r="LCH2509" s="109"/>
      <c r="LCI2509" s="109"/>
      <c r="LCJ2509" s="109"/>
      <c r="LCK2509" s="109"/>
      <c r="LCL2509" s="109"/>
      <c r="LCM2509" s="109"/>
      <c r="LCN2509" s="109"/>
      <c r="LCO2509" s="109"/>
      <c r="LCP2509" s="109"/>
      <c r="LCQ2509" s="109"/>
      <c r="LCR2509" s="109"/>
      <c r="LCS2509" s="109"/>
      <c r="LCT2509" s="109"/>
      <c r="LCU2509" s="109"/>
      <c r="LCV2509" s="109"/>
      <c r="LCW2509" s="109"/>
      <c r="LCX2509" s="109"/>
      <c r="LCY2509" s="109"/>
      <c r="LCZ2509" s="109"/>
      <c r="LDA2509" s="109"/>
      <c r="LDB2509" s="109"/>
      <c r="LDC2509" s="109"/>
      <c r="LDD2509" s="109"/>
      <c r="LDE2509" s="109"/>
      <c r="LDF2509" s="109"/>
      <c r="LDG2509" s="109"/>
      <c r="LDH2509" s="109"/>
      <c r="LDI2509" s="109"/>
      <c r="LDJ2509" s="109"/>
      <c r="LDK2509" s="109"/>
      <c r="LDL2509" s="109"/>
      <c r="LDM2509" s="109"/>
      <c r="LDN2509" s="109"/>
      <c r="LDO2509" s="109"/>
      <c r="LDP2509" s="109"/>
      <c r="LDQ2509" s="109"/>
      <c r="LDR2509" s="109"/>
      <c r="LDS2509" s="109"/>
      <c r="LDT2509" s="109"/>
      <c r="LDU2509" s="109"/>
      <c r="LDV2509" s="109"/>
      <c r="LDW2509" s="109"/>
      <c r="LDX2509" s="109"/>
      <c r="LDY2509" s="109"/>
      <c r="LDZ2509" s="109"/>
      <c r="LEA2509" s="109"/>
      <c r="LEB2509" s="109"/>
      <c r="LEC2509" s="109"/>
      <c r="LED2509" s="109"/>
      <c r="LEE2509" s="109"/>
      <c r="LEF2509" s="109"/>
      <c r="LEG2509" s="109"/>
      <c r="LEH2509" s="109"/>
      <c r="LEI2509" s="109"/>
      <c r="LEJ2509" s="109"/>
      <c r="LEK2509" s="109"/>
      <c r="LEL2509" s="109"/>
      <c r="LEM2509" s="109"/>
      <c r="LEN2509" s="109"/>
      <c r="LEO2509" s="109"/>
      <c r="LEP2509" s="109"/>
      <c r="LEQ2509" s="109"/>
      <c r="LER2509" s="109"/>
      <c r="LES2509" s="109"/>
      <c r="LET2509" s="109"/>
      <c r="LEU2509" s="109"/>
      <c r="LEV2509" s="109"/>
      <c r="LEW2509" s="109"/>
      <c r="LEX2509" s="109"/>
      <c r="LEY2509" s="109"/>
      <c r="LEZ2509" s="109"/>
      <c r="LFA2509" s="109"/>
      <c r="LFB2509" s="109"/>
      <c r="LFC2509" s="109"/>
      <c r="LFD2509" s="109"/>
      <c r="LFE2509" s="109"/>
      <c r="LFF2509" s="109"/>
      <c r="LFG2509" s="109"/>
      <c r="LFH2509" s="109"/>
      <c r="LFI2509" s="109"/>
      <c r="LFJ2509" s="109"/>
      <c r="LFK2509" s="109"/>
      <c r="LFL2509" s="109"/>
      <c r="LFM2509" s="109"/>
      <c r="LFN2509" s="109"/>
      <c r="LFO2509" s="109"/>
      <c r="LFP2509" s="109"/>
      <c r="LFQ2509" s="109"/>
      <c r="LFR2509" s="109"/>
      <c r="LFS2509" s="109"/>
      <c r="LFT2509" s="109"/>
      <c r="LFU2509" s="109"/>
      <c r="LFV2509" s="109"/>
      <c r="LFW2509" s="109"/>
      <c r="LFX2509" s="109"/>
      <c r="LFY2509" s="109"/>
      <c r="LFZ2509" s="109"/>
      <c r="LGA2509" s="109"/>
      <c r="LGB2509" s="109"/>
      <c r="LGC2509" s="109"/>
      <c r="LGD2509" s="109"/>
      <c r="LGE2509" s="109"/>
      <c r="LGF2509" s="109"/>
      <c r="LGG2509" s="109"/>
      <c r="LGH2509" s="109"/>
      <c r="LGI2509" s="109"/>
      <c r="LGJ2509" s="109"/>
      <c r="LGK2509" s="109"/>
      <c r="LGL2509" s="109"/>
      <c r="LGM2509" s="109"/>
      <c r="LGN2509" s="109"/>
      <c r="LGO2509" s="109"/>
      <c r="LGP2509" s="109"/>
      <c r="LGQ2509" s="109"/>
      <c r="LGR2509" s="109"/>
      <c r="LGS2509" s="109"/>
      <c r="LGT2509" s="109"/>
      <c r="LGU2509" s="109"/>
      <c r="LGV2509" s="109"/>
      <c r="LGW2509" s="109"/>
      <c r="LGX2509" s="109"/>
      <c r="LGY2509" s="109"/>
      <c r="LGZ2509" s="109"/>
      <c r="LHA2509" s="109"/>
      <c r="LHB2509" s="109"/>
      <c r="LHC2509" s="109"/>
      <c r="LHD2509" s="109"/>
      <c r="LHE2509" s="109"/>
      <c r="LHF2509" s="109"/>
      <c r="LHG2509" s="109"/>
      <c r="LHH2509" s="109"/>
      <c r="LHI2509" s="109"/>
      <c r="LHJ2509" s="109"/>
      <c r="LHK2509" s="109"/>
      <c r="LHL2509" s="109"/>
      <c r="LHM2509" s="109"/>
      <c r="LHN2509" s="109"/>
      <c r="LHO2509" s="109"/>
      <c r="LHP2509" s="109"/>
      <c r="LHQ2509" s="109"/>
      <c r="LHR2509" s="109"/>
      <c r="LHS2509" s="109"/>
      <c r="LHT2509" s="109"/>
      <c r="LHU2509" s="109"/>
      <c r="LHV2509" s="109"/>
      <c r="LHW2509" s="109"/>
      <c r="LHX2509" s="109"/>
      <c r="LHY2509" s="109"/>
      <c r="LHZ2509" s="109"/>
      <c r="LIA2509" s="109"/>
      <c r="LIB2509" s="109"/>
      <c r="LIC2509" s="109"/>
      <c r="LID2509" s="109"/>
      <c r="LIE2509" s="109"/>
      <c r="LIF2509" s="109"/>
      <c r="LIG2509" s="109"/>
      <c r="LIH2509" s="109"/>
      <c r="LII2509" s="109"/>
      <c r="LIJ2509" s="109"/>
      <c r="LIK2509" s="109"/>
      <c r="LIL2509" s="109"/>
      <c r="LIM2509" s="109"/>
      <c r="LIN2509" s="109"/>
      <c r="LIO2509" s="109"/>
      <c r="LIP2509" s="109"/>
      <c r="LIQ2509" s="109"/>
      <c r="LIR2509" s="109"/>
      <c r="LIS2509" s="109"/>
      <c r="LIT2509" s="109"/>
      <c r="LIU2509" s="109"/>
      <c r="LIV2509" s="109"/>
      <c r="LIW2509" s="109"/>
      <c r="LIX2509" s="109"/>
      <c r="LIY2509" s="109"/>
      <c r="LIZ2509" s="109"/>
      <c r="LJA2509" s="109"/>
      <c r="LJB2509" s="109"/>
      <c r="LJC2509" s="109"/>
      <c r="LJD2509" s="109"/>
      <c r="LJE2509" s="109"/>
      <c r="LJF2509" s="109"/>
      <c r="LJG2509" s="109"/>
      <c r="LJH2509" s="109"/>
      <c r="LJI2509" s="109"/>
      <c r="LJJ2509" s="109"/>
      <c r="LJK2509" s="109"/>
      <c r="LJL2509" s="109"/>
      <c r="LJM2509" s="109"/>
      <c r="LJN2509" s="109"/>
      <c r="LJO2509" s="109"/>
      <c r="LJP2509" s="109"/>
      <c r="LJQ2509" s="109"/>
      <c r="LJR2509" s="109"/>
      <c r="LJS2509" s="109"/>
      <c r="LJT2509" s="109"/>
      <c r="LJU2509" s="109"/>
      <c r="LJV2509" s="109"/>
      <c r="LJW2509" s="109"/>
      <c r="LJX2509" s="109"/>
      <c r="LJY2509" s="109"/>
      <c r="LJZ2509" s="109"/>
      <c r="LKA2509" s="109"/>
      <c r="LKB2509" s="109"/>
      <c r="LKC2509" s="109"/>
      <c r="LKD2509" s="109"/>
      <c r="LKE2509" s="109"/>
      <c r="LKF2509" s="109"/>
      <c r="LKG2509" s="109"/>
      <c r="LKH2509" s="109"/>
      <c r="LKI2509" s="109"/>
      <c r="LKJ2509" s="109"/>
      <c r="LKK2509" s="109"/>
      <c r="LKL2509" s="109"/>
      <c r="LKM2509" s="109"/>
      <c r="LKN2509" s="109"/>
      <c r="LKO2509" s="109"/>
      <c r="LKP2509" s="109"/>
      <c r="LKQ2509" s="109"/>
      <c r="LKR2509" s="109"/>
      <c r="LKS2509" s="109"/>
      <c r="LKT2509" s="109"/>
      <c r="LKU2509" s="109"/>
      <c r="LKV2509" s="109"/>
      <c r="LKW2509" s="109"/>
      <c r="LKX2509" s="109"/>
      <c r="LKY2509" s="109"/>
      <c r="LKZ2509" s="109"/>
      <c r="LLA2509" s="109"/>
      <c r="LLB2509" s="109"/>
      <c r="LLC2509" s="109"/>
      <c r="LLD2509" s="109"/>
      <c r="LLE2509" s="109"/>
      <c r="LLF2509" s="109"/>
      <c r="LLG2509" s="109"/>
      <c r="LLH2509" s="109"/>
      <c r="LLI2509" s="109"/>
      <c r="LLJ2509" s="109"/>
      <c r="LLK2509" s="109"/>
      <c r="LLL2509" s="109"/>
      <c r="LLM2509" s="109"/>
      <c r="LLN2509" s="109"/>
      <c r="LLO2509" s="109"/>
      <c r="LLP2509" s="109"/>
      <c r="LLQ2509" s="109"/>
      <c r="LLR2509" s="109"/>
      <c r="LLS2509" s="109"/>
      <c r="LLT2509" s="109"/>
      <c r="LLU2509" s="109"/>
      <c r="LLV2509" s="109"/>
      <c r="LLW2509" s="109"/>
      <c r="LLX2509" s="109"/>
      <c r="LLY2509" s="109"/>
      <c r="LLZ2509" s="109"/>
      <c r="LMA2509" s="109"/>
      <c r="LMB2509" s="109"/>
      <c r="LMC2509" s="109"/>
      <c r="LMD2509" s="109"/>
      <c r="LME2509" s="109"/>
      <c r="LMF2509" s="109"/>
      <c r="LMG2509" s="109"/>
      <c r="LMH2509" s="109"/>
      <c r="LMI2509" s="109"/>
      <c r="LMJ2509" s="109"/>
      <c r="LMK2509" s="109"/>
      <c r="LML2509" s="109"/>
      <c r="LMM2509" s="109"/>
      <c r="LMN2509" s="109"/>
      <c r="LMO2509" s="109"/>
      <c r="LMP2509" s="109"/>
      <c r="LMQ2509" s="109"/>
      <c r="LMR2509" s="109"/>
      <c r="LMS2509" s="109"/>
      <c r="LMT2509" s="109"/>
      <c r="LMU2509" s="109"/>
      <c r="LMV2509" s="109"/>
      <c r="LMW2509" s="109"/>
      <c r="LMX2509" s="109"/>
      <c r="LMY2509" s="109"/>
      <c r="LMZ2509" s="109"/>
      <c r="LNA2509" s="109"/>
      <c r="LNB2509" s="109"/>
      <c r="LNC2509" s="109"/>
      <c r="LND2509" s="109"/>
      <c r="LNE2509" s="109"/>
      <c r="LNF2509" s="109"/>
      <c r="LNG2509" s="109"/>
      <c r="LNH2509" s="109"/>
      <c r="LNI2509" s="109"/>
      <c r="LNJ2509" s="109"/>
      <c r="LNK2509" s="109"/>
      <c r="LNL2509" s="109"/>
      <c r="LNM2509" s="109"/>
      <c r="LNN2509" s="109"/>
      <c r="LNO2509" s="109"/>
      <c r="LNP2509" s="109"/>
      <c r="LNQ2509" s="109"/>
      <c r="LNR2509" s="109"/>
      <c r="LNS2509" s="109"/>
      <c r="LNT2509" s="109"/>
      <c r="LNU2509" s="109"/>
      <c r="LNV2509" s="109"/>
      <c r="LNW2509" s="109"/>
      <c r="LNX2509" s="109"/>
      <c r="LNY2509" s="109"/>
      <c r="LNZ2509" s="109"/>
      <c r="LOA2509" s="109"/>
      <c r="LOB2509" s="109"/>
      <c r="LOC2509" s="109"/>
      <c r="LOD2509" s="109"/>
      <c r="LOE2509" s="109"/>
      <c r="LOF2509" s="109"/>
      <c r="LOG2509" s="109"/>
      <c r="LOH2509" s="109"/>
      <c r="LOI2509" s="109"/>
      <c r="LOJ2509" s="109"/>
      <c r="LOK2509" s="109"/>
      <c r="LOL2509" s="109"/>
      <c r="LOM2509" s="109"/>
      <c r="LON2509" s="109"/>
      <c r="LOO2509" s="109"/>
      <c r="LOP2509" s="109"/>
      <c r="LOQ2509" s="109"/>
      <c r="LOR2509" s="109"/>
      <c r="LOS2509" s="109"/>
      <c r="LOT2509" s="109"/>
      <c r="LOU2509" s="109"/>
      <c r="LOV2509" s="109"/>
      <c r="LOW2509" s="109"/>
      <c r="LOX2509" s="109"/>
      <c r="LOY2509" s="109"/>
      <c r="LOZ2509" s="109"/>
      <c r="LPA2509" s="109"/>
      <c r="LPB2509" s="109"/>
      <c r="LPC2509" s="109"/>
      <c r="LPD2509" s="109"/>
      <c r="LPE2509" s="109"/>
      <c r="LPF2509" s="109"/>
      <c r="LPG2509" s="109"/>
      <c r="LPH2509" s="109"/>
      <c r="LPI2509" s="109"/>
      <c r="LPJ2509" s="109"/>
      <c r="LPK2509" s="109"/>
      <c r="LPL2509" s="109"/>
      <c r="LPM2509" s="109"/>
      <c r="LPN2509" s="109"/>
      <c r="LPO2509" s="109"/>
      <c r="LPP2509" s="109"/>
      <c r="LPQ2509" s="109"/>
      <c r="LPR2509" s="109"/>
      <c r="LPS2509" s="109"/>
      <c r="LPT2509" s="109"/>
      <c r="LPU2509" s="109"/>
      <c r="LPV2509" s="109"/>
      <c r="LPW2509" s="109"/>
      <c r="LPX2509" s="109"/>
      <c r="LPY2509" s="109"/>
      <c r="LPZ2509" s="109"/>
      <c r="LQA2509" s="109"/>
      <c r="LQB2509" s="109"/>
      <c r="LQC2509" s="109"/>
      <c r="LQD2509" s="109"/>
      <c r="LQE2509" s="109"/>
      <c r="LQF2509" s="109"/>
      <c r="LQG2509" s="109"/>
      <c r="LQH2509" s="109"/>
      <c r="LQI2509" s="109"/>
      <c r="LQJ2509" s="109"/>
      <c r="LQK2509" s="109"/>
      <c r="LQL2509" s="109"/>
      <c r="LQM2509" s="109"/>
      <c r="LQN2509" s="109"/>
      <c r="LQO2509" s="109"/>
      <c r="LQP2509" s="109"/>
      <c r="LQQ2509" s="109"/>
      <c r="LQR2509" s="109"/>
      <c r="LQS2509" s="109"/>
      <c r="LQT2509" s="109"/>
      <c r="LQU2509" s="109"/>
      <c r="LQV2509" s="109"/>
      <c r="LQW2509" s="109"/>
      <c r="LQX2509" s="109"/>
      <c r="LQY2509" s="109"/>
      <c r="LQZ2509" s="109"/>
      <c r="LRA2509" s="109"/>
      <c r="LRB2509" s="109"/>
      <c r="LRC2509" s="109"/>
      <c r="LRD2509" s="109"/>
      <c r="LRE2509" s="109"/>
      <c r="LRF2509" s="109"/>
      <c r="LRG2509" s="109"/>
      <c r="LRH2509" s="109"/>
      <c r="LRI2509" s="109"/>
      <c r="LRJ2509" s="109"/>
      <c r="LRK2509" s="109"/>
      <c r="LRL2509" s="109"/>
      <c r="LRM2509" s="109"/>
      <c r="LRN2509" s="109"/>
      <c r="LRO2509" s="109"/>
      <c r="LRP2509" s="109"/>
      <c r="LRQ2509" s="109"/>
      <c r="LRR2509" s="109"/>
      <c r="LRS2509" s="109"/>
      <c r="LRT2509" s="109"/>
      <c r="LRU2509" s="109"/>
      <c r="LRV2509" s="109"/>
      <c r="LRW2509" s="109"/>
      <c r="LRX2509" s="109"/>
      <c r="LRY2509" s="109"/>
      <c r="LRZ2509" s="109"/>
      <c r="LSA2509" s="109"/>
      <c r="LSB2509" s="109"/>
      <c r="LSC2509" s="109"/>
      <c r="LSD2509" s="109"/>
      <c r="LSE2509" s="109"/>
      <c r="LSF2509" s="109"/>
      <c r="LSG2509" s="109"/>
      <c r="LSH2509" s="109"/>
      <c r="LSI2509" s="109"/>
      <c r="LSJ2509" s="109"/>
      <c r="LSK2509" s="109"/>
      <c r="LSL2509" s="109"/>
      <c r="LSM2509" s="109"/>
      <c r="LSN2509" s="109"/>
      <c r="LSO2509" s="109"/>
      <c r="LSP2509" s="109"/>
      <c r="LSQ2509" s="109"/>
      <c r="LSR2509" s="109"/>
      <c r="LSS2509" s="109"/>
      <c r="LST2509" s="109"/>
      <c r="LSU2509" s="109"/>
      <c r="LSV2509" s="109"/>
      <c r="LSW2509" s="109"/>
      <c r="LSX2509" s="109"/>
      <c r="LSY2509" s="109"/>
      <c r="LSZ2509" s="109"/>
      <c r="LTA2509" s="109"/>
      <c r="LTB2509" s="109"/>
      <c r="LTC2509" s="109"/>
      <c r="LTD2509" s="109"/>
      <c r="LTE2509" s="109"/>
      <c r="LTF2509" s="109"/>
      <c r="LTG2509" s="109"/>
      <c r="LTH2509" s="109"/>
      <c r="LTI2509" s="109"/>
      <c r="LTJ2509" s="109"/>
      <c r="LTK2509" s="109"/>
      <c r="LTL2509" s="109"/>
      <c r="LTM2509" s="109"/>
      <c r="LTN2509" s="109"/>
      <c r="LTO2509" s="109"/>
      <c r="LTP2509" s="109"/>
      <c r="LTQ2509" s="109"/>
      <c r="LTR2509" s="109"/>
      <c r="LTS2509" s="109"/>
      <c r="LTT2509" s="109"/>
      <c r="LTU2509" s="109"/>
      <c r="LTV2509" s="109"/>
      <c r="LTW2509" s="109"/>
      <c r="LTX2509" s="109"/>
      <c r="LTY2509" s="109"/>
      <c r="LTZ2509" s="109"/>
      <c r="LUA2509" s="109"/>
      <c r="LUB2509" s="109"/>
      <c r="LUC2509" s="109"/>
      <c r="LUD2509" s="109"/>
      <c r="LUE2509" s="109"/>
      <c r="LUF2509" s="109"/>
      <c r="LUG2509" s="109"/>
      <c r="LUH2509" s="109"/>
      <c r="LUI2509" s="109"/>
      <c r="LUJ2509" s="109"/>
      <c r="LUK2509" s="109"/>
      <c r="LUL2509" s="109"/>
      <c r="LUM2509" s="109"/>
      <c r="LUN2509" s="109"/>
      <c r="LUO2509" s="109"/>
      <c r="LUP2509" s="109"/>
      <c r="LUQ2509" s="109"/>
      <c r="LUR2509" s="109"/>
      <c r="LUS2509" s="109"/>
      <c r="LUT2509" s="109"/>
      <c r="LUU2509" s="109"/>
      <c r="LUV2509" s="109"/>
      <c r="LUW2509" s="109"/>
      <c r="LUX2509" s="109"/>
      <c r="LUY2509" s="109"/>
      <c r="LUZ2509" s="109"/>
      <c r="LVA2509" s="109"/>
      <c r="LVB2509" s="109"/>
      <c r="LVC2509" s="109"/>
      <c r="LVD2509" s="109"/>
      <c r="LVE2509" s="109"/>
      <c r="LVF2509" s="109"/>
      <c r="LVG2509" s="109"/>
      <c r="LVH2509" s="109"/>
      <c r="LVI2509" s="109"/>
      <c r="LVJ2509" s="109"/>
      <c r="LVK2509" s="109"/>
      <c r="LVL2509" s="109"/>
      <c r="LVM2509" s="109"/>
      <c r="LVN2509" s="109"/>
      <c r="LVO2509" s="109"/>
      <c r="LVP2509" s="109"/>
      <c r="LVQ2509" s="109"/>
      <c r="LVR2509" s="109"/>
      <c r="LVS2509" s="109"/>
      <c r="LVT2509" s="109"/>
      <c r="LVU2509" s="109"/>
      <c r="LVV2509" s="109"/>
      <c r="LVW2509" s="109"/>
      <c r="LVX2509" s="109"/>
      <c r="LVY2509" s="109"/>
      <c r="LVZ2509" s="109"/>
      <c r="LWA2509" s="109"/>
      <c r="LWB2509" s="109"/>
      <c r="LWC2509" s="109"/>
      <c r="LWD2509" s="109"/>
      <c r="LWE2509" s="109"/>
      <c r="LWF2509" s="109"/>
      <c r="LWG2509" s="109"/>
      <c r="LWH2509" s="109"/>
      <c r="LWI2509" s="109"/>
      <c r="LWJ2509" s="109"/>
      <c r="LWK2509" s="109"/>
      <c r="LWL2509" s="109"/>
      <c r="LWM2509" s="109"/>
      <c r="LWN2509" s="109"/>
      <c r="LWO2509" s="109"/>
      <c r="LWP2509" s="109"/>
      <c r="LWQ2509" s="109"/>
      <c r="LWR2509" s="109"/>
      <c r="LWS2509" s="109"/>
      <c r="LWT2509" s="109"/>
      <c r="LWU2509" s="109"/>
      <c r="LWV2509" s="109"/>
      <c r="LWW2509" s="109"/>
      <c r="LWX2509" s="109"/>
      <c r="LWY2509" s="109"/>
      <c r="LWZ2509" s="109"/>
      <c r="LXA2509" s="109"/>
      <c r="LXB2509" s="109"/>
      <c r="LXC2509" s="109"/>
      <c r="LXD2509" s="109"/>
      <c r="LXE2509" s="109"/>
      <c r="LXF2509" s="109"/>
      <c r="LXG2509" s="109"/>
      <c r="LXH2509" s="109"/>
      <c r="LXI2509" s="109"/>
      <c r="LXJ2509" s="109"/>
      <c r="LXK2509" s="109"/>
      <c r="LXL2509" s="109"/>
      <c r="LXM2509" s="109"/>
      <c r="LXN2509" s="109"/>
      <c r="LXO2509" s="109"/>
      <c r="LXP2509" s="109"/>
      <c r="LXQ2509" s="109"/>
      <c r="LXR2509" s="109"/>
      <c r="LXS2509" s="109"/>
      <c r="LXT2509" s="109"/>
      <c r="LXU2509" s="109"/>
      <c r="LXV2509" s="109"/>
      <c r="LXW2509" s="109"/>
      <c r="LXX2509" s="109"/>
      <c r="LXY2509" s="109"/>
      <c r="LXZ2509" s="109"/>
      <c r="LYA2509" s="109"/>
      <c r="LYB2509" s="109"/>
      <c r="LYC2509" s="109"/>
      <c r="LYD2509" s="109"/>
      <c r="LYE2509" s="109"/>
      <c r="LYF2509" s="109"/>
      <c r="LYG2509" s="109"/>
      <c r="LYH2509" s="109"/>
      <c r="LYI2509" s="109"/>
      <c r="LYJ2509" s="109"/>
      <c r="LYK2509" s="109"/>
      <c r="LYL2509" s="109"/>
      <c r="LYM2509" s="109"/>
      <c r="LYN2509" s="109"/>
      <c r="LYO2509" s="109"/>
      <c r="LYP2509" s="109"/>
      <c r="LYQ2509" s="109"/>
      <c r="LYR2509" s="109"/>
      <c r="LYS2509" s="109"/>
      <c r="LYT2509" s="109"/>
      <c r="LYU2509" s="109"/>
      <c r="LYV2509" s="109"/>
      <c r="LYW2509" s="109"/>
      <c r="LYX2509" s="109"/>
      <c r="LYY2509" s="109"/>
      <c r="LYZ2509" s="109"/>
      <c r="LZA2509" s="109"/>
      <c r="LZB2509" s="109"/>
      <c r="LZC2509" s="109"/>
      <c r="LZD2509" s="109"/>
      <c r="LZE2509" s="109"/>
      <c r="LZF2509" s="109"/>
      <c r="LZG2509" s="109"/>
      <c r="LZH2509" s="109"/>
      <c r="LZI2509" s="109"/>
      <c r="LZJ2509" s="109"/>
      <c r="LZK2509" s="109"/>
      <c r="LZL2509" s="109"/>
      <c r="LZM2509" s="109"/>
      <c r="LZN2509" s="109"/>
      <c r="LZO2509" s="109"/>
      <c r="LZP2509" s="109"/>
      <c r="LZQ2509" s="109"/>
      <c r="LZR2509" s="109"/>
      <c r="LZS2509" s="109"/>
      <c r="LZT2509" s="109"/>
      <c r="LZU2509" s="109"/>
      <c r="LZV2509" s="109"/>
      <c r="LZW2509" s="109"/>
      <c r="LZX2509" s="109"/>
      <c r="LZY2509" s="109"/>
      <c r="LZZ2509" s="109"/>
      <c r="MAA2509" s="109"/>
      <c r="MAB2509" s="109"/>
      <c r="MAC2509" s="109"/>
      <c r="MAD2509" s="109"/>
      <c r="MAE2509" s="109"/>
      <c r="MAF2509" s="109"/>
      <c r="MAG2509" s="109"/>
      <c r="MAH2509" s="109"/>
      <c r="MAI2509" s="109"/>
      <c r="MAJ2509" s="109"/>
      <c r="MAK2509" s="109"/>
      <c r="MAL2509" s="109"/>
      <c r="MAM2509" s="109"/>
      <c r="MAN2509" s="109"/>
      <c r="MAO2509" s="109"/>
      <c r="MAP2509" s="109"/>
      <c r="MAQ2509" s="109"/>
      <c r="MAR2509" s="109"/>
      <c r="MAS2509" s="109"/>
      <c r="MAT2509" s="109"/>
      <c r="MAU2509" s="109"/>
      <c r="MAV2509" s="109"/>
      <c r="MAW2509" s="109"/>
      <c r="MAX2509" s="109"/>
      <c r="MAY2509" s="109"/>
      <c r="MAZ2509" s="109"/>
      <c r="MBA2509" s="109"/>
      <c r="MBB2509" s="109"/>
      <c r="MBC2509" s="109"/>
      <c r="MBD2509" s="109"/>
      <c r="MBE2509" s="109"/>
      <c r="MBF2509" s="109"/>
      <c r="MBG2509" s="109"/>
      <c r="MBH2509" s="109"/>
      <c r="MBI2509" s="109"/>
      <c r="MBJ2509" s="109"/>
      <c r="MBK2509" s="109"/>
      <c r="MBL2509" s="109"/>
      <c r="MBM2509" s="109"/>
      <c r="MBN2509" s="109"/>
      <c r="MBO2509" s="109"/>
      <c r="MBP2509" s="109"/>
      <c r="MBQ2509" s="109"/>
      <c r="MBR2509" s="109"/>
      <c r="MBS2509" s="109"/>
      <c r="MBT2509" s="109"/>
      <c r="MBU2509" s="109"/>
      <c r="MBV2509" s="109"/>
      <c r="MBW2509" s="109"/>
      <c r="MBX2509" s="109"/>
      <c r="MBY2509" s="109"/>
      <c r="MBZ2509" s="109"/>
      <c r="MCA2509" s="109"/>
      <c r="MCB2509" s="109"/>
      <c r="MCC2509" s="109"/>
      <c r="MCD2509" s="109"/>
      <c r="MCE2509" s="109"/>
      <c r="MCF2509" s="109"/>
      <c r="MCG2509" s="109"/>
      <c r="MCH2509" s="109"/>
      <c r="MCI2509" s="109"/>
      <c r="MCJ2509" s="109"/>
      <c r="MCK2509" s="109"/>
      <c r="MCL2509" s="109"/>
      <c r="MCM2509" s="109"/>
      <c r="MCN2509" s="109"/>
      <c r="MCO2509" s="109"/>
      <c r="MCP2509" s="109"/>
      <c r="MCQ2509" s="109"/>
      <c r="MCR2509" s="109"/>
      <c r="MCS2509" s="109"/>
      <c r="MCT2509" s="109"/>
      <c r="MCU2509" s="109"/>
      <c r="MCV2509" s="109"/>
      <c r="MCW2509" s="109"/>
      <c r="MCX2509" s="109"/>
      <c r="MCY2509" s="109"/>
      <c r="MCZ2509" s="109"/>
      <c r="MDA2509" s="109"/>
      <c r="MDB2509" s="109"/>
      <c r="MDC2509" s="109"/>
      <c r="MDD2509" s="109"/>
      <c r="MDE2509" s="109"/>
      <c r="MDF2509" s="109"/>
      <c r="MDG2509" s="109"/>
      <c r="MDH2509" s="109"/>
      <c r="MDI2509" s="109"/>
      <c r="MDJ2509" s="109"/>
      <c r="MDK2509" s="109"/>
      <c r="MDL2509" s="109"/>
      <c r="MDM2509" s="109"/>
      <c r="MDN2509" s="109"/>
      <c r="MDO2509" s="109"/>
      <c r="MDP2509" s="109"/>
      <c r="MDQ2509" s="109"/>
      <c r="MDR2509" s="109"/>
      <c r="MDS2509" s="109"/>
      <c r="MDT2509" s="109"/>
      <c r="MDU2509" s="109"/>
      <c r="MDV2509" s="109"/>
      <c r="MDW2509" s="109"/>
      <c r="MDX2509" s="109"/>
      <c r="MDY2509" s="109"/>
      <c r="MDZ2509" s="109"/>
      <c r="MEA2509" s="109"/>
      <c r="MEB2509" s="109"/>
      <c r="MEC2509" s="109"/>
      <c r="MED2509" s="109"/>
      <c r="MEE2509" s="109"/>
      <c r="MEF2509" s="109"/>
      <c r="MEG2509" s="109"/>
      <c r="MEH2509" s="109"/>
      <c r="MEI2509" s="109"/>
      <c r="MEJ2509" s="109"/>
      <c r="MEK2509" s="109"/>
      <c r="MEL2509" s="109"/>
      <c r="MEM2509" s="109"/>
      <c r="MEN2509" s="109"/>
      <c r="MEO2509" s="109"/>
      <c r="MEP2509" s="109"/>
      <c r="MEQ2509" s="109"/>
      <c r="MER2509" s="109"/>
      <c r="MES2509" s="109"/>
      <c r="MET2509" s="109"/>
      <c r="MEU2509" s="109"/>
      <c r="MEV2509" s="109"/>
      <c r="MEW2509" s="109"/>
      <c r="MEX2509" s="109"/>
      <c r="MEY2509" s="109"/>
      <c r="MEZ2509" s="109"/>
      <c r="MFA2509" s="109"/>
      <c r="MFB2509" s="109"/>
      <c r="MFC2509" s="109"/>
      <c r="MFD2509" s="109"/>
      <c r="MFE2509" s="109"/>
      <c r="MFF2509" s="109"/>
      <c r="MFG2509" s="109"/>
      <c r="MFH2509" s="109"/>
      <c r="MFI2509" s="109"/>
      <c r="MFJ2509" s="109"/>
      <c r="MFK2509" s="109"/>
      <c r="MFL2509" s="109"/>
      <c r="MFM2509" s="109"/>
      <c r="MFN2509" s="109"/>
      <c r="MFO2509" s="109"/>
      <c r="MFP2509" s="109"/>
      <c r="MFQ2509" s="109"/>
      <c r="MFR2509" s="109"/>
      <c r="MFS2509" s="109"/>
      <c r="MFT2509" s="109"/>
      <c r="MFU2509" s="109"/>
      <c r="MFV2509" s="109"/>
      <c r="MFW2509" s="109"/>
      <c r="MFX2509" s="109"/>
      <c r="MFY2509" s="109"/>
      <c r="MFZ2509" s="109"/>
      <c r="MGA2509" s="109"/>
      <c r="MGB2509" s="109"/>
      <c r="MGC2509" s="109"/>
      <c r="MGD2509" s="109"/>
      <c r="MGE2509" s="109"/>
      <c r="MGF2509" s="109"/>
      <c r="MGG2509" s="109"/>
      <c r="MGH2509" s="109"/>
      <c r="MGI2509" s="109"/>
      <c r="MGJ2509" s="109"/>
      <c r="MGK2509" s="109"/>
      <c r="MGL2509" s="109"/>
      <c r="MGM2509" s="109"/>
      <c r="MGN2509" s="109"/>
      <c r="MGO2509" s="109"/>
      <c r="MGP2509" s="109"/>
      <c r="MGQ2509" s="109"/>
      <c r="MGR2509" s="109"/>
      <c r="MGS2509" s="109"/>
      <c r="MGT2509" s="109"/>
      <c r="MGU2509" s="109"/>
      <c r="MGV2509" s="109"/>
      <c r="MGW2509" s="109"/>
      <c r="MGX2509" s="109"/>
      <c r="MGY2509" s="109"/>
      <c r="MGZ2509" s="109"/>
      <c r="MHA2509" s="109"/>
      <c r="MHB2509" s="109"/>
      <c r="MHC2509" s="109"/>
      <c r="MHD2509" s="109"/>
      <c r="MHE2509" s="109"/>
      <c r="MHF2509" s="109"/>
      <c r="MHG2509" s="109"/>
      <c r="MHH2509" s="109"/>
      <c r="MHI2509" s="109"/>
      <c r="MHJ2509" s="109"/>
      <c r="MHK2509" s="109"/>
      <c r="MHL2509" s="109"/>
      <c r="MHM2509" s="109"/>
      <c r="MHN2509" s="109"/>
      <c r="MHO2509" s="109"/>
      <c r="MHP2509" s="109"/>
      <c r="MHQ2509" s="109"/>
      <c r="MHR2509" s="109"/>
      <c r="MHS2509" s="109"/>
      <c r="MHT2509" s="109"/>
      <c r="MHU2509" s="109"/>
      <c r="MHV2509" s="109"/>
      <c r="MHW2509" s="109"/>
      <c r="MHX2509" s="109"/>
      <c r="MHY2509" s="109"/>
      <c r="MHZ2509" s="109"/>
      <c r="MIA2509" s="109"/>
      <c r="MIB2509" s="109"/>
      <c r="MIC2509" s="109"/>
      <c r="MID2509" s="109"/>
      <c r="MIE2509" s="109"/>
      <c r="MIF2509" s="109"/>
      <c r="MIG2509" s="109"/>
      <c r="MIH2509" s="109"/>
      <c r="MII2509" s="109"/>
      <c r="MIJ2509" s="109"/>
      <c r="MIK2509" s="109"/>
      <c r="MIL2509" s="109"/>
      <c r="MIM2509" s="109"/>
      <c r="MIN2509" s="109"/>
      <c r="MIO2509" s="109"/>
      <c r="MIP2509" s="109"/>
      <c r="MIQ2509" s="109"/>
      <c r="MIR2509" s="109"/>
      <c r="MIS2509" s="109"/>
      <c r="MIT2509" s="109"/>
      <c r="MIU2509" s="109"/>
      <c r="MIV2509" s="109"/>
      <c r="MIW2509" s="109"/>
      <c r="MIX2509" s="109"/>
      <c r="MIY2509" s="109"/>
      <c r="MIZ2509" s="109"/>
      <c r="MJA2509" s="109"/>
      <c r="MJB2509" s="109"/>
      <c r="MJC2509" s="109"/>
      <c r="MJD2509" s="109"/>
      <c r="MJE2509" s="109"/>
      <c r="MJF2509" s="109"/>
      <c r="MJG2509" s="109"/>
      <c r="MJH2509" s="109"/>
      <c r="MJI2509" s="109"/>
      <c r="MJJ2509" s="109"/>
      <c r="MJK2509" s="109"/>
      <c r="MJL2509" s="109"/>
      <c r="MJM2509" s="109"/>
      <c r="MJN2509" s="109"/>
      <c r="MJO2509" s="109"/>
      <c r="MJP2509" s="109"/>
      <c r="MJQ2509" s="109"/>
      <c r="MJR2509" s="109"/>
      <c r="MJS2509" s="109"/>
      <c r="MJT2509" s="109"/>
      <c r="MJU2509" s="109"/>
      <c r="MJV2509" s="109"/>
      <c r="MJW2509" s="109"/>
      <c r="MJX2509" s="109"/>
      <c r="MJY2509" s="109"/>
      <c r="MJZ2509" s="109"/>
      <c r="MKA2509" s="109"/>
      <c r="MKB2509" s="109"/>
      <c r="MKC2509" s="109"/>
      <c r="MKD2509" s="109"/>
      <c r="MKE2509" s="109"/>
      <c r="MKF2509" s="109"/>
      <c r="MKG2509" s="109"/>
      <c r="MKH2509" s="109"/>
      <c r="MKI2509" s="109"/>
      <c r="MKJ2509" s="109"/>
      <c r="MKK2509" s="109"/>
      <c r="MKL2509" s="109"/>
      <c r="MKM2509" s="109"/>
      <c r="MKN2509" s="109"/>
      <c r="MKO2509" s="109"/>
      <c r="MKP2509" s="109"/>
      <c r="MKQ2509" s="109"/>
      <c r="MKR2509" s="109"/>
      <c r="MKS2509" s="109"/>
      <c r="MKT2509" s="109"/>
      <c r="MKU2509" s="109"/>
      <c r="MKV2509" s="109"/>
      <c r="MKW2509" s="109"/>
      <c r="MKX2509" s="109"/>
      <c r="MKY2509" s="109"/>
      <c r="MKZ2509" s="109"/>
      <c r="MLA2509" s="109"/>
      <c r="MLB2509" s="109"/>
      <c r="MLC2509" s="109"/>
      <c r="MLD2509" s="109"/>
      <c r="MLE2509" s="109"/>
      <c r="MLF2509" s="109"/>
      <c r="MLG2509" s="109"/>
      <c r="MLH2509" s="109"/>
      <c r="MLI2509" s="109"/>
      <c r="MLJ2509" s="109"/>
      <c r="MLK2509" s="109"/>
      <c r="MLL2509" s="109"/>
      <c r="MLM2509" s="109"/>
      <c r="MLN2509" s="109"/>
      <c r="MLO2509" s="109"/>
      <c r="MLP2509" s="109"/>
      <c r="MLQ2509" s="109"/>
      <c r="MLR2509" s="109"/>
      <c r="MLS2509" s="109"/>
      <c r="MLT2509" s="109"/>
      <c r="MLU2509" s="109"/>
      <c r="MLV2509" s="109"/>
      <c r="MLW2509" s="109"/>
      <c r="MLX2509" s="109"/>
      <c r="MLY2509" s="109"/>
      <c r="MLZ2509" s="109"/>
      <c r="MMA2509" s="109"/>
      <c r="MMB2509" s="109"/>
      <c r="MMC2509" s="109"/>
      <c r="MMD2509" s="109"/>
      <c r="MME2509" s="109"/>
      <c r="MMF2509" s="109"/>
      <c r="MMG2509" s="109"/>
      <c r="MMH2509" s="109"/>
      <c r="MMI2509" s="109"/>
      <c r="MMJ2509" s="109"/>
      <c r="MMK2509" s="109"/>
      <c r="MML2509" s="109"/>
      <c r="MMM2509" s="109"/>
      <c r="MMN2509" s="109"/>
      <c r="MMO2509" s="109"/>
      <c r="MMP2509" s="109"/>
      <c r="MMQ2509" s="109"/>
      <c r="MMR2509" s="109"/>
      <c r="MMS2509" s="109"/>
      <c r="MMT2509" s="109"/>
      <c r="MMU2509" s="109"/>
      <c r="MMV2509" s="109"/>
      <c r="MMW2509" s="109"/>
      <c r="MMX2509" s="109"/>
      <c r="MMY2509" s="109"/>
      <c r="MMZ2509" s="109"/>
      <c r="MNA2509" s="109"/>
      <c r="MNB2509" s="109"/>
      <c r="MNC2509" s="109"/>
      <c r="MND2509" s="109"/>
      <c r="MNE2509" s="109"/>
      <c r="MNF2509" s="109"/>
      <c r="MNG2509" s="109"/>
      <c r="MNH2509" s="109"/>
      <c r="MNI2509" s="109"/>
      <c r="MNJ2509" s="109"/>
      <c r="MNK2509" s="109"/>
      <c r="MNL2509" s="109"/>
      <c r="MNM2509" s="109"/>
      <c r="MNN2509" s="109"/>
      <c r="MNO2509" s="109"/>
      <c r="MNP2509" s="109"/>
      <c r="MNQ2509" s="109"/>
      <c r="MNR2509" s="109"/>
      <c r="MNS2509" s="109"/>
      <c r="MNT2509" s="109"/>
      <c r="MNU2509" s="109"/>
      <c r="MNV2509" s="109"/>
      <c r="MNW2509" s="109"/>
      <c r="MNX2509" s="109"/>
      <c r="MNY2509" s="109"/>
      <c r="MNZ2509" s="109"/>
      <c r="MOA2509" s="109"/>
      <c r="MOB2509" s="109"/>
      <c r="MOC2509" s="109"/>
      <c r="MOD2509" s="109"/>
      <c r="MOE2509" s="109"/>
      <c r="MOF2509" s="109"/>
      <c r="MOG2509" s="109"/>
      <c r="MOH2509" s="109"/>
      <c r="MOI2509" s="109"/>
      <c r="MOJ2509" s="109"/>
      <c r="MOK2509" s="109"/>
      <c r="MOL2509" s="109"/>
      <c r="MOM2509" s="109"/>
      <c r="MON2509" s="109"/>
      <c r="MOO2509" s="109"/>
      <c r="MOP2509" s="109"/>
      <c r="MOQ2509" s="109"/>
      <c r="MOR2509" s="109"/>
      <c r="MOS2509" s="109"/>
      <c r="MOT2509" s="109"/>
      <c r="MOU2509" s="109"/>
      <c r="MOV2509" s="109"/>
      <c r="MOW2509" s="109"/>
      <c r="MOX2509" s="109"/>
      <c r="MOY2509" s="109"/>
      <c r="MOZ2509" s="109"/>
      <c r="MPA2509" s="109"/>
      <c r="MPB2509" s="109"/>
      <c r="MPC2509" s="109"/>
      <c r="MPD2509" s="109"/>
      <c r="MPE2509" s="109"/>
      <c r="MPF2509" s="109"/>
      <c r="MPG2509" s="109"/>
      <c r="MPH2509" s="109"/>
      <c r="MPI2509" s="109"/>
      <c r="MPJ2509" s="109"/>
      <c r="MPK2509" s="109"/>
      <c r="MPL2509" s="109"/>
      <c r="MPM2509" s="109"/>
      <c r="MPN2509" s="109"/>
      <c r="MPO2509" s="109"/>
      <c r="MPP2509" s="109"/>
      <c r="MPQ2509" s="109"/>
      <c r="MPR2509" s="109"/>
      <c r="MPS2509" s="109"/>
      <c r="MPT2509" s="109"/>
      <c r="MPU2509" s="109"/>
      <c r="MPV2509" s="109"/>
      <c r="MPW2509" s="109"/>
      <c r="MPX2509" s="109"/>
      <c r="MPY2509" s="109"/>
      <c r="MPZ2509" s="109"/>
      <c r="MQA2509" s="109"/>
      <c r="MQB2509" s="109"/>
      <c r="MQC2509" s="109"/>
      <c r="MQD2509" s="109"/>
      <c r="MQE2509" s="109"/>
      <c r="MQF2509" s="109"/>
      <c r="MQG2509" s="109"/>
      <c r="MQH2509" s="109"/>
      <c r="MQI2509" s="109"/>
      <c r="MQJ2509" s="109"/>
      <c r="MQK2509" s="109"/>
      <c r="MQL2509" s="109"/>
      <c r="MQM2509" s="109"/>
      <c r="MQN2509" s="109"/>
      <c r="MQO2509" s="109"/>
      <c r="MQP2509" s="109"/>
      <c r="MQQ2509" s="109"/>
      <c r="MQR2509" s="109"/>
      <c r="MQS2509" s="109"/>
      <c r="MQT2509" s="109"/>
      <c r="MQU2509" s="109"/>
      <c r="MQV2509" s="109"/>
      <c r="MQW2509" s="109"/>
      <c r="MQX2509" s="109"/>
      <c r="MQY2509" s="109"/>
      <c r="MQZ2509" s="109"/>
      <c r="MRA2509" s="109"/>
      <c r="MRB2509" s="109"/>
      <c r="MRC2509" s="109"/>
      <c r="MRD2509" s="109"/>
      <c r="MRE2509" s="109"/>
      <c r="MRF2509" s="109"/>
      <c r="MRG2509" s="109"/>
      <c r="MRH2509" s="109"/>
      <c r="MRI2509" s="109"/>
      <c r="MRJ2509" s="109"/>
      <c r="MRK2509" s="109"/>
      <c r="MRL2509" s="109"/>
      <c r="MRM2509" s="109"/>
      <c r="MRN2509" s="109"/>
      <c r="MRO2509" s="109"/>
      <c r="MRP2509" s="109"/>
      <c r="MRQ2509" s="109"/>
      <c r="MRR2509" s="109"/>
      <c r="MRS2509" s="109"/>
      <c r="MRT2509" s="109"/>
      <c r="MRU2509" s="109"/>
      <c r="MRV2509" s="109"/>
      <c r="MRW2509" s="109"/>
      <c r="MRX2509" s="109"/>
      <c r="MRY2509" s="109"/>
      <c r="MRZ2509" s="109"/>
      <c r="MSA2509" s="109"/>
      <c r="MSB2509" s="109"/>
      <c r="MSC2509" s="109"/>
      <c r="MSD2509" s="109"/>
      <c r="MSE2509" s="109"/>
      <c r="MSF2509" s="109"/>
      <c r="MSG2509" s="109"/>
      <c r="MSH2509" s="109"/>
      <c r="MSI2509" s="109"/>
      <c r="MSJ2509" s="109"/>
      <c r="MSK2509" s="109"/>
      <c r="MSL2509" s="109"/>
      <c r="MSM2509" s="109"/>
      <c r="MSN2509" s="109"/>
      <c r="MSO2509" s="109"/>
      <c r="MSP2509" s="109"/>
      <c r="MSQ2509" s="109"/>
      <c r="MSR2509" s="109"/>
      <c r="MSS2509" s="109"/>
      <c r="MST2509" s="109"/>
      <c r="MSU2509" s="109"/>
      <c r="MSV2509" s="109"/>
      <c r="MSW2509" s="109"/>
      <c r="MSX2509" s="109"/>
      <c r="MSY2509" s="109"/>
      <c r="MSZ2509" s="109"/>
      <c r="MTA2509" s="109"/>
      <c r="MTB2509" s="109"/>
      <c r="MTC2509" s="109"/>
      <c r="MTD2509" s="109"/>
      <c r="MTE2509" s="109"/>
      <c r="MTF2509" s="109"/>
      <c r="MTG2509" s="109"/>
      <c r="MTH2509" s="109"/>
      <c r="MTI2509" s="109"/>
      <c r="MTJ2509" s="109"/>
      <c r="MTK2509" s="109"/>
      <c r="MTL2509" s="109"/>
      <c r="MTM2509" s="109"/>
      <c r="MTN2509" s="109"/>
      <c r="MTO2509" s="109"/>
      <c r="MTP2509" s="109"/>
      <c r="MTQ2509" s="109"/>
      <c r="MTR2509" s="109"/>
      <c r="MTS2509" s="109"/>
      <c r="MTT2509" s="109"/>
      <c r="MTU2509" s="109"/>
      <c r="MTV2509" s="109"/>
      <c r="MTW2509" s="109"/>
      <c r="MTX2509" s="109"/>
      <c r="MTY2509" s="109"/>
      <c r="MTZ2509" s="109"/>
      <c r="MUA2509" s="109"/>
      <c r="MUB2509" s="109"/>
      <c r="MUC2509" s="109"/>
      <c r="MUD2509" s="109"/>
      <c r="MUE2509" s="109"/>
      <c r="MUF2509" s="109"/>
      <c r="MUG2509" s="109"/>
      <c r="MUH2509" s="109"/>
      <c r="MUI2509" s="109"/>
      <c r="MUJ2509" s="109"/>
      <c r="MUK2509" s="109"/>
      <c r="MUL2509" s="109"/>
      <c r="MUM2509" s="109"/>
      <c r="MUN2509" s="109"/>
      <c r="MUO2509" s="109"/>
      <c r="MUP2509" s="109"/>
      <c r="MUQ2509" s="109"/>
      <c r="MUR2509" s="109"/>
      <c r="MUS2509" s="109"/>
      <c r="MUT2509" s="109"/>
      <c r="MUU2509" s="109"/>
      <c r="MUV2509" s="109"/>
      <c r="MUW2509" s="109"/>
      <c r="MUX2509" s="109"/>
      <c r="MUY2509" s="109"/>
      <c r="MUZ2509" s="109"/>
      <c r="MVA2509" s="109"/>
      <c r="MVB2509" s="109"/>
      <c r="MVC2509" s="109"/>
      <c r="MVD2509" s="109"/>
      <c r="MVE2509" s="109"/>
      <c r="MVF2509" s="109"/>
      <c r="MVG2509" s="109"/>
      <c r="MVH2509" s="109"/>
      <c r="MVI2509" s="109"/>
      <c r="MVJ2509" s="109"/>
      <c r="MVK2509" s="109"/>
      <c r="MVL2509" s="109"/>
      <c r="MVM2509" s="109"/>
      <c r="MVN2509" s="109"/>
      <c r="MVO2509" s="109"/>
      <c r="MVP2509" s="109"/>
      <c r="MVQ2509" s="109"/>
      <c r="MVR2509" s="109"/>
      <c r="MVS2509" s="109"/>
      <c r="MVT2509" s="109"/>
      <c r="MVU2509" s="109"/>
      <c r="MVV2509" s="109"/>
      <c r="MVW2509" s="109"/>
      <c r="MVX2509" s="109"/>
      <c r="MVY2509" s="109"/>
      <c r="MVZ2509" s="109"/>
      <c r="MWA2509" s="109"/>
      <c r="MWB2509" s="109"/>
      <c r="MWC2509" s="109"/>
      <c r="MWD2509" s="109"/>
      <c r="MWE2509" s="109"/>
      <c r="MWF2509" s="109"/>
      <c r="MWG2509" s="109"/>
      <c r="MWH2509" s="109"/>
      <c r="MWI2509" s="109"/>
      <c r="MWJ2509" s="109"/>
      <c r="MWK2509" s="109"/>
      <c r="MWL2509" s="109"/>
      <c r="MWM2509" s="109"/>
      <c r="MWN2509" s="109"/>
      <c r="MWO2509" s="109"/>
      <c r="MWP2509" s="109"/>
      <c r="MWQ2509" s="109"/>
      <c r="MWR2509" s="109"/>
      <c r="MWS2509" s="109"/>
      <c r="MWT2509" s="109"/>
      <c r="MWU2509" s="109"/>
      <c r="MWV2509" s="109"/>
      <c r="MWW2509" s="109"/>
      <c r="MWX2509" s="109"/>
      <c r="MWY2509" s="109"/>
      <c r="MWZ2509" s="109"/>
      <c r="MXA2509" s="109"/>
      <c r="MXB2509" s="109"/>
      <c r="MXC2509" s="109"/>
      <c r="MXD2509" s="109"/>
      <c r="MXE2509" s="109"/>
      <c r="MXF2509" s="109"/>
      <c r="MXG2509" s="109"/>
      <c r="MXH2509" s="109"/>
      <c r="MXI2509" s="109"/>
      <c r="MXJ2509" s="109"/>
      <c r="MXK2509" s="109"/>
      <c r="MXL2509" s="109"/>
      <c r="MXM2509" s="109"/>
      <c r="MXN2509" s="109"/>
      <c r="MXO2509" s="109"/>
      <c r="MXP2509" s="109"/>
      <c r="MXQ2509" s="109"/>
      <c r="MXR2509" s="109"/>
      <c r="MXS2509" s="109"/>
      <c r="MXT2509" s="109"/>
      <c r="MXU2509" s="109"/>
      <c r="MXV2509" s="109"/>
      <c r="MXW2509" s="109"/>
      <c r="MXX2509" s="109"/>
      <c r="MXY2509" s="109"/>
      <c r="MXZ2509" s="109"/>
      <c r="MYA2509" s="109"/>
      <c r="MYB2509" s="109"/>
      <c r="MYC2509" s="109"/>
      <c r="MYD2509" s="109"/>
      <c r="MYE2509" s="109"/>
      <c r="MYF2509" s="109"/>
      <c r="MYG2509" s="109"/>
      <c r="MYH2509" s="109"/>
      <c r="MYI2509" s="109"/>
      <c r="MYJ2509" s="109"/>
      <c r="MYK2509" s="109"/>
      <c r="MYL2509" s="109"/>
      <c r="MYM2509" s="109"/>
      <c r="MYN2509" s="109"/>
      <c r="MYO2509" s="109"/>
      <c r="MYP2509" s="109"/>
      <c r="MYQ2509" s="109"/>
      <c r="MYR2509" s="109"/>
      <c r="MYS2509" s="109"/>
      <c r="MYT2509" s="109"/>
      <c r="MYU2509" s="109"/>
      <c r="MYV2509" s="109"/>
      <c r="MYW2509" s="109"/>
      <c r="MYX2509" s="109"/>
      <c r="MYY2509" s="109"/>
      <c r="MYZ2509" s="109"/>
      <c r="MZA2509" s="109"/>
      <c r="MZB2509" s="109"/>
      <c r="MZC2509" s="109"/>
      <c r="MZD2509" s="109"/>
      <c r="MZE2509" s="109"/>
      <c r="MZF2509" s="109"/>
      <c r="MZG2509" s="109"/>
      <c r="MZH2509" s="109"/>
      <c r="MZI2509" s="109"/>
      <c r="MZJ2509" s="109"/>
      <c r="MZK2509" s="109"/>
      <c r="MZL2509" s="109"/>
      <c r="MZM2509" s="109"/>
      <c r="MZN2509" s="109"/>
      <c r="MZO2509" s="109"/>
      <c r="MZP2509" s="109"/>
      <c r="MZQ2509" s="109"/>
      <c r="MZR2509" s="109"/>
      <c r="MZS2509" s="109"/>
      <c r="MZT2509" s="109"/>
      <c r="MZU2509" s="109"/>
      <c r="MZV2509" s="109"/>
      <c r="MZW2509" s="109"/>
      <c r="MZX2509" s="109"/>
      <c r="MZY2509" s="109"/>
      <c r="MZZ2509" s="109"/>
      <c r="NAA2509" s="109"/>
      <c r="NAB2509" s="109"/>
      <c r="NAC2509" s="109"/>
      <c r="NAD2509" s="109"/>
      <c r="NAE2509" s="109"/>
      <c r="NAF2509" s="109"/>
      <c r="NAG2509" s="109"/>
      <c r="NAH2509" s="109"/>
      <c r="NAI2509" s="109"/>
      <c r="NAJ2509" s="109"/>
      <c r="NAK2509" s="109"/>
      <c r="NAL2509" s="109"/>
      <c r="NAM2509" s="109"/>
      <c r="NAN2509" s="109"/>
      <c r="NAO2509" s="109"/>
      <c r="NAP2509" s="109"/>
      <c r="NAQ2509" s="109"/>
      <c r="NAR2509" s="109"/>
      <c r="NAS2509" s="109"/>
      <c r="NAT2509" s="109"/>
      <c r="NAU2509" s="109"/>
      <c r="NAV2509" s="109"/>
      <c r="NAW2509" s="109"/>
      <c r="NAX2509" s="109"/>
      <c r="NAY2509" s="109"/>
      <c r="NAZ2509" s="109"/>
      <c r="NBA2509" s="109"/>
      <c r="NBB2509" s="109"/>
      <c r="NBC2509" s="109"/>
      <c r="NBD2509" s="109"/>
      <c r="NBE2509" s="109"/>
      <c r="NBF2509" s="109"/>
      <c r="NBG2509" s="109"/>
      <c r="NBH2509" s="109"/>
      <c r="NBI2509" s="109"/>
      <c r="NBJ2509" s="109"/>
      <c r="NBK2509" s="109"/>
      <c r="NBL2509" s="109"/>
      <c r="NBM2509" s="109"/>
      <c r="NBN2509" s="109"/>
      <c r="NBO2509" s="109"/>
      <c r="NBP2509" s="109"/>
      <c r="NBQ2509" s="109"/>
      <c r="NBR2509" s="109"/>
      <c r="NBS2509" s="109"/>
      <c r="NBT2509" s="109"/>
      <c r="NBU2509" s="109"/>
      <c r="NBV2509" s="109"/>
      <c r="NBW2509" s="109"/>
      <c r="NBX2509" s="109"/>
      <c r="NBY2509" s="109"/>
      <c r="NBZ2509" s="109"/>
      <c r="NCA2509" s="109"/>
      <c r="NCB2509" s="109"/>
      <c r="NCC2509" s="109"/>
      <c r="NCD2509" s="109"/>
      <c r="NCE2509" s="109"/>
      <c r="NCF2509" s="109"/>
      <c r="NCG2509" s="109"/>
      <c r="NCH2509" s="109"/>
      <c r="NCI2509" s="109"/>
      <c r="NCJ2509" s="109"/>
      <c r="NCK2509" s="109"/>
      <c r="NCL2509" s="109"/>
      <c r="NCM2509" s="109"/>
      <c r="NCN2509" s="109"/>
      <c r="NCO2509" s="109"/>
      <c r="NCP2509" s="109"/>
      <c r="NCQ2509" s="109"/>
      <c r="NCR2509" s="109"/>
      <c r="NCS2509" s="109"/>
      <c r="NCT2509" s="109"/>
      <c r="NCU2509" s="109"/>
      <c r="NCV2509" s="109"/>
      <c r="NCW2509" s="109"/>
      <c r="NCX2509" s="109"/>
      <c r="NCY2509" s="109"/>
      <c r="NCZ2509" s="109"/>
      <c r="NDA2509" s="109"/>
      <c r="NDB2509" s="109"/>
      <c r="NDC2509" s="109"/>
      <c r="NDD2509" s="109"/>
      <c r="NDE2509" s="109"/>
      <c r="NDF2509" s="109"/>
      <c r="NDG2509" s="109"/>
      <c r="NDH2509" s="109"/>
      <c r="NDI2509" s="109"/>
      <c r="NDJ2509" s="109"/>
      <c r="NDK2509" s="109"/>
      <c r="NDL2509" s="109"/>
      <c r="NDM2509" s="109"/>
      <c r="NDN2509" s="109"/>
      <c r="NDO2509" s="109"/>
      <c r="NDP2509" s="109"/>
      <c r="NDQ2509" s="109"/>
      <c r="NDR2509" s="109"/>
      <c r="NDS2509" s="109"/>
      <c r="NDT2509" s="109"/>
      <c r="NDU2509" s="109"/>
      <c r="NDV2509" s="109"/>
      <c r="NDW2509" s="109"/>
      <c r="NDX2509" s="109"/>
      <c r="NDY2509" s="109"/>
      <c r="NDZ2509" s="109"/>
      <c r="NEA2509" s="109"/>
      <c r="NEB2509" s="109"/>
      <c r="NEC2509" s="109"/>
      <c r="NED2509" s="109"/>
      <c r="NEE2509" s="109"/>
      <c r="NEF2509" s="109"/>
      <c r="NEG2509" s="109"/>
      <c r="NEH2509" s="109"/>
      <c r="NEI2509" s="109"/>
      <c r="NEJ2509" s="109"/>
      <c r="NEK2509" s="109"/>
      <c r="NEL2509" s="109"/>
      <c r="NEM2509" s="109"/>
      <c r="NEN2509" s="109"/>
      <c r="NEO2509" s="109"/>
      <c r="NEP2509" s="109"/>
      <c r="NEQ2509" s="109"/>
      <c r="NER2509" s="109"/>
      <c r="NES2509" s="109"/>
      <c r="NET2509" s="109"/>
      <c r="NEU2509" s="109"/>
      <c r="NEV2509" s="109"/>
      <c r="NEW2509" s="109"/>
      <c r="NEX2509" s="109"/>
      <c r="NEY2509" s="109"/>
      <c r="NEZ2509" s="109"/>
      <c r="NFA2509" s="109"/>
      <c r="NFB2509" s="109"/>
      <c r="NFC2509" s="109"/>
      <c r="NFD2509" s="109"/>
      <c r="NFE2509" s="109"/>
      <c r="NFF2509" s="109"/>
      <c r="NFG2509" s="109"/>
      <c r="NFH2509" s="109"/>
      <c r="NFI2509" s="109"/>
      <c r="NFJ2509" s="109"/>
      <c r="NFK2509" s="109"/>
      <c r="NFL2509" s="109"/>
      <c r="NFM2509" s="109"/>
      <c r="NFN2509" s="109"/>
      <c r="NFO2509" s="109"/>
      <c r="NFP2509" s="109"/>
      <c r="NFQ2509" s="109"/>
      <c r="NFR2509" s="109"/>
      <c r="NFS2509" s="109"/>
      <c r="NFT2509" s="109"/>
      <c r="NFU2509" s="109"/>
      <c r="NFV2509" s="109"/>
      <c r="NFW2509" s="109"/>
      <c r="NFX2509" s="109"/>
      <c r="NFY2509" s="109"/>
      <c r="NFZ2509" s="109"/>
      <c r="NGA2509" s="109"/>
      <c r="NGB2509" s="109"/>
      <c r="NGC2509" s="109"/>
      <c r="NGD2509" s="109"/>
      <c r="NGE2509" s="109"/>
      <c r="NGF2509" s="109"/>
      <c r="NGG2509" s="109"/>
      <c r="NGH2509" s="109"/>
      <c r="NGI2509" s="109"/>
      <c r="NGJ2509" s="109"/>
      <c r="NGK2509" s="109"/>
      <c r="NGL2509" s="109"/>
      <c r="NGM2509" s="109"/>
      <c r="NGN2509" s="109"/>
      <c r="NGO2509" s="109"/>
      <c r="NGP2509" s="109"/>
      <c r="NGQ2509" s="109"/>
      <c r="NGR2509" s="109"/>
      <c r="NGS2509" s="109"/>
      <c r="NGT2509" s="109"/>
      <c r="NGU2509" s="109"/>
      <c r="NGV2509" s="109"/>
      <c r="NGW2509" s="109"/>
      <c r="NGX2509" s="109"/>
      <c r="NGY2509" s="109"/>
      <c r="NGZ2509" s="109"/>
      <c r="NHA2509" s="109"/>
      <c r="NHB2509" s="109"/>
      <c r="NHC2509" s="109"/>
      <c r="NHD2509" s="109"/>
      <c r="NHE2509" s="109"/>
      <c r="NHF2509" s="109"/>
      <c r="NHG2509" s="109"/>
      <c r="NHH2509" s="109"/>
      <c r="NHI2509" s="109"/>
      <c r="NHJ2509" s="109"/>
      <c r="NHK2509" s="109"/>
      <c r="NHL2509" s="109"/>
      <c r="NHM2509" s="109"/>
      <c r="NHN2509" s="109"/>
      <c r="NHO2509" s="109"/>
      <c r="NHP2509" s="109"/>
      <c r="NHQ2509" s="109"/>
      <c r="NHR2509" s="109"/>
      <c r="NHS2509" s="109"/>
      <c r="NHT2509" s="109"/>
      <c r="NHU2509" s="109"/>
      <c r="NHV2509" s="109"/>
      <c r="NHW2509" s="109"/>
      <c r="NHX2509" s="109"/>
      <c r="NHY2509" s="109"/>
      <c r="NHZ2509" s="109"/>
      <c r="NIA2509" s="109"/>
      <c r="NIB2509" s="109"/>
      <c r="NIC2509" s="109"/>
      <c r="NID2509" s="109"/>
      <c r="NIE2509" s="109"/>
      <c r="NIF2509" s="109"/>
      <c r="NIG2509" s="109"/>
      <c r="NIH2509" s="109"/>
      <c r="NII2509" s="109"/>
      <c r="NIJ2509" s="109"/>
      <c r="NIK2509" s="109"/>
      <c r="NIL2509" s="109"/>
      <c r="NIM2509" s="109"/>
      <c r="NIN2509" s="109"/>
      <c r="NIO2509" s="109"/>
      <c r="NIP2509" s="109"/>
      <c r="NIQ2509" s="109"/>
      <c r="NIR2509" s="109"/>
      <c r="NIS2509" s="109"/>
      <c r="NIT2509" s="109"/>
      <c r="NIU2509" s="109"/>
      <c r="NIV2509" s="109"/>
      <c r="NIW2509" s="109"/>
      <c r="NIX2509" s="109"/>
      <c r="NIY2509" s="109"/>
      <c r="NIZ2509" s="109"/>
      <c r="NJA2509" s="109"/>
      <c r="NJB2509" s="109"/>
      <c r="NJC2509" s="109"/>
      <c r="NJD2509" s="109"/>
      <c r="NJE2509" s="109"/>
      <c r="NJF2509" s="109"/>
      <c r="NJG2509" s="109"/>
      <c r="NJH2509" s="109"/>
      <c r="NJI2509" s="109"/>
      <c r="NJJ2509" s="109"/>
      <c r="NJK2509" s="109"/>
      <c r="NJL2509" s="109"/>
      <c r="NJM2509" s="109"/>
      <c r="NJN2509" s="109"/>
      <c r="NJO2509" s="109"/>
      <c r="NJP2509" s="109"/>
      <c r="NJQ2509" s="109"/>
      <c r="NJR2509" s="109"/>
      <c r="NJS2509" s="109"/>
      <c r="NJT2509" s="109"/>
      <c r="NJU2509" s="109"/>
      <c r="NJV2509" s="109"/>
      <c r="NJW2509" s="109"/>
      <c r="NJX2509" s="109"/>
      <c r="NJY2509" s="109"/>
      <c r="NJZ2509" s="109"/>
      <c r="NKA2509" s="109"/>
      <c r="NKB2509" s="109"/>
      <c r="NKC2509" s="109"/>
      <c r="NKD2509" s="109"/>
      <c r="NKE2509" s="109"/>
      <c r="NKF2509" s="109"/>
      <c r="NKG2509" s="109"/>
      <c r="NKH2509" s="109"/>
      <c r="NKI2509" s="109"/>
      <c r="NKJ2509" s="109"/>
      <c r="NKK2509" s="109"/>
      <c r="NKL2509" s="109"/>
      <c r="NKM2509" s="109"/>
      <c r="NKN2509" s="109"/>
      <c r="NKO2509" s="109"/>
      <c r="NKP2509" s="109"/>
      <c r="NKQ2509" s="109"/>
      <c r="NKR2509" s="109"/>
      <c r="NKS2509" s="109"/>
      <c r="NKT2509" s="109"/>
      <c r="NKU2509" s="109"/>
      <c r="NKV2509" s="109"/>
      <c r="NKW2509" s="109"/>
      <c r="NKX2509" s="109"/>
      <c r="NKY2509" s="109"/>
      <c r="NKZ2509" s="109"/>
      <c r="NLA2509" s="109"/>
      <c r="NLB2509" s="109"/>
      <c r="NLC2509" s="109"/>
      <c r="NLD2509" s="109"/>
      <c r="NLE2509" s="109"/>
      <c r="NLF2509" s="109"/>
      <c r="NLG2509" s="109"/>
      <c r="NLH2509" s="109"/>
      <c r="NLI2509" s="109"/>
      <c r="NLJ2509" s="109"/>
      <c r="NLK2509" s="109"/>
      <c r="NLL2509" s="109"/>
      <c r="NLM2509" s="109"/>
      <c r="NLN2509" s="109"/>
      <c r="NLO2509" s="109"/>
      <c r="NLP2509" s="109"/>
      <c r="NLQ2509" s="109"/>
      <c r="NLR2509" s="109"/>
      <c r="NLS2509" s="109"/>
      <c r="NLT2509" s="109"/>
      <c r="NLU2509" s="109"/>
      <c r="NLV2509" s="109"/>
      <c r="NLW2509" s="109"/>
      <c r="NLX2509" s="109"/>
      <c r="NLY2509" s="109"/>
      <c r="NLZ2509" s="109"/>
      <c r="NMA2509" s="109"/>
      <c r="NMB2509" s="109"/>
      <c r="NMC2509" s="109"/>
      <c r="NMD2509" s="109"/>
      <c r="NME2509" s="109"/>
      <c r="NMF2509" s="109"/>
      <c r="NMG2509" s="109"/>
      <c r="NMH2509" s="109"/>
      <c r="NMI2509" s="109"/>
      <c r="NMJ2509" s="109"/>
      <c r="NMK2509" s="109"/>
      <c r="NML2509" s="109"/>
      <c r="NMM2509" s="109"/>
      <c r="NMN2509" s="109"/>
      <c r="NMO2509" s="109"/>
      <c r="NMP2509" s="109"/>
      <c r="NMQ2509" s="109"/>
      <c r="NMR2509" s="109"/>
      <c r="NMS2509" s="109"/>
      <c r="NMT2509" s="109"/>
      <c r="NMU2509" s="109"/>
      <c r="NMV2509" s="109"/>
      <c r="NMW2509" s="109"/>
      <c r="NMX2509" s="109"/>
      <c r="NMY2509" s="109"/>
      <c r="NMZ2509" s="109"/>
      <c r="NNA2509" s="109"/>
      <c r="NNB2509" s="109"/>
      <c r="NNC2509" s="109"/>
      <c r="NND2509" s="109"/>
      <c r="NNE2509" s="109"/>
      <c r="NNF2509" s="109"/>
      <c r="NNG2509" s="109"/>
      <c r="NNH2509" s="109"/>
      <c r="NNI2509" s="109"/>
      <c r="NNJ2509" s="109"/>
      <c r="NNK2509" s="109"/>
      <c r="NNL2509" s="109"/>
      <c r="NNM2509" s="109"/>
      <c r="NNN2509" s="109"/>
      <c r="NNO2509" s="109"/>
      <c r="NNP2509" s="109"/>
      <c r="NNQ2509" s="109"/>
      <c r="NNR2509" s="109"/>
      <c r="NNS2509" s="109"/>
      <c r="NNT2509" s="109"/>
      <c r="NNU2509" s="109"/>
      <c r="NNV2509" s="109"/>
      <c r="NNW2509" s="109"/>
      <c r="NNX2509" s="109"/>
      <c r="NNY2509" s="109"/>
      <c r="NNZ2509" s="109"/>
      <c r="NOA2509" s="109"/>
      <c r="NOB2509" s="109"/>
      <c r="NOC2509" s="109"/>
      <c r="NOD2509" s="109"/>
      <c r="NOE2509" s="109"/>
      <c r="NOF2509" s="109"/>
      <c r="NOG2509" s="109"/>
      <c r="NOH2509" s="109"/>
      <c r="NOI2509" s="109"/>
      <c r="NOJ2509" s="109"/>
      <c r="NOK2509" s="109"/>
      <c r="NOL2509" s="109"/>
      <c r="NOM2509" s="109"/>
      <c r="NON2509" s="109"/>
      <c r="NOO2509" s="109"/>
      <c r="NOP2509" s="109"/>
      <c r="NOQ2509" s="109"/>
      <c r="NOR2509" s="109"/>
      <c r="NOS2509" s="109"/>
      <c r="NOT2509" s="109"/>
      <c r="NOU2509" s="109"/>
      <c r="NOV2509" s="109"/>
      <c r="NOW2509" s="109"/>
      <c r="NOX2509" s="109"/>
      <c r="NOY2509" s="109"/>
      <c r="NOZ2509" s="109"/>
      <c r="NPA2509" s="109"/>
      <c r="NPB2509" s="109"/>
      <c r="NPC2509" s="109"/>
      <c r="NPD2509" s="109"/>
      <c r="NPE2509" s="109"/>
      <c r="NPF2509" s="109"/>
      <c r="NPG2509" s="109"/>
      <c r="NPH2509" s="109"/>
      <c r="NPI2509" s="109"/>
      <c r="NPJ2509" s="109"/>
      <c r="NPK2509" s="109"/>
      <c r="NPL2509" s="109"/>
      <c r="NPM2509" s="109"/>
      <c r="NPN2509" s="109"/>
      <c r="NPO2509" s="109"/>
      <c r="NPP2509" s="109"/>
      <c r="NPQ2509" s="109"/>
      <c r="NPR2509" s="109"/>
      <c r="NPS2509" s="109"/>
      <c r="NPT2509" s="109"/>
      <c r="NPU2509" s="109"/>
      <c r="NPV2509" s="109"/>
      <c r="NPW2509" s="109"/>
      <c r="NPX2509" s="109"/>
      <c r="NPY2509" s="109"/>
      <c r="NPZ2509" s="109"/>
      <c r="NQA2509" s="109"/>
      <c r="NQB2509" s="109"/>
      <c r="NQC2509" s="109"/>
      <c r="NQD2509" s="109"/>
      <c r="NQE2509" s="109"/>
      <c r="NQF2509" s="109"/>
      <c r="NQG2509" s="109"/>
      <c r="NQH2509" s="109"/>
      <c r="NQI2509" s="109"/>
      <c r="NQJ2509" s="109"/>
      <c r="NQK2509" s="109"/>
      <c r="NQL2509" s="109"/>
      <c r="NQM2509" s="109"/>
      <c r="NQN2509" s="109"/>
      <c r="NQO2509" s="109"/>
      <c r="NQP2509" s="109"/>
      <c r="NQQ2509" s="109"/>
      <c r="NQR2509" s="109"/>
      <c r="NQS2509" s="109"/>
      <c r="NQT2509" s="109"/>
      <c r="NQU2509" s="109"/>
      <c r="NQV2509" s="109"/>
      <c r="NQW2509" s="109"/>
      <c r="NQX2509" s="109"/>
      <c r="NQY2509" s="109"/>
      <c r="NQZ2509" s="109"/>
      <c r="NRA2509" s="109"/>
      <c r="NRB2509" s="109"/>
      <c r="NRC2509" s="109"/>
      <c r="NRD2509" s="109"/>
      <c r="NRE2509" s="109"/>
      <c r="NRF2509" s="109"/>
      <c r="NRG2509" s="109"/>
      <c r="NRH2509" s="109"/>
      <c r="NRI2509" s="109"/>
      <c r="NRJ2509" s="109"/>
      <c r="NRK2509" s="109"/>
      <c r="NRL2509" s="109"/>
      <c r="NRM2509" s="109"/>
      <c r="NRN2509" s="109"/>
      <c r="NRO2509" s="109"/>
      <c r="NRP2509" s="109"/>
      <c r="NRQ2509" s="109"/>
      <c r="NRR2509" s="109"/>
      <c r="NRS2509" s="109"/>
      <c r="NRT2509" s="109"/>
      <c r="NRU2509" s="109"/>
      <c r="NRV2509" s="109"/>
      <c r="NRW2509" s="109"/>
      <c r="NRX2509" s="109"/>
      <c r="NRY2509" s="109"/>
      <c r="NRZ2509" s="109"/>
      <c r="NSA2509" s="109"/>
      <c r="NSB2509" s="109"/>
      <c r="NSC2509" s="109"/>
      <c r="NSD2509" s="109"/>
      <c r="NSE2509" s="109"/>
      <c r="NSF2509" s="109"/>
      <c r="NSG2509" s="109"/>
      <c r="NSH2509" s="109"/>
      <c r="NSI2509" s="109"/>
      <c r="NSJ2509" s="109"/>
      <c r="NSK2509" s="109"/>
      <c r="NSL2509" s="109"/>
      <c r="NSM2509" s="109"/>
      <c r="NSN2509" s="109"/>
      <c r="NSO2509" s="109"/>
      <c r="NSP2509" s="109"/>
      <c r="NSQ2509" s="109"/>
      <c r="NSR2509" s="109"/>
      <c r="NSS2509" s="109"/>
      <c r="NST2509" s="109"/>
      <c r="NSU2509" s="109"/>
      <c r="NSV2509" s="109"/>
      <c r="NSW2509" s="109"/>
      <c r="NSX2509" s="109"/>
      <c r="NSY2509" s="109"/>
      <c r="NSZ2509" s="109"/>
      <c r="NTA2509" s="109"/>
      <c r="NTB2509" s="109"/>
      <c r="NTC2509" s="109"/>
      <c r="NTD2509" s="109"/>
      <c r="NTE2509" s="109"/>
      <c r="NTF2509" s="109"/>
      <c r="NTG2509" s="109"/>
      <c r="NTH2509" s="109"/>
      <c r="NTI2509" s="109"/>
      <c r="NTJ2509" s="109"/>
      <c r="NTK2509" s="109"/>
      <c r="NTL2509" s="109"/>
      <c r="NTM2509" s="109"/>
      <c r="NTN2509" s="109"/>
      <c r="NTO2509" s="109"/>
      <c r="NTP2509" s="109"/>
      <c r="NTQ2509" s="109"/>
      <c r="NTR2509" s="109"/>
      <c r="NTS2509" s="109"/>
      <c r="NTT2509" s="109"/>
      <c r="NTU2509" s="109"/>
      <c r="NTV2509" s="109"/>
      <c r="NTW2509" s="109"/>
      <c r="NTX2509" s="109"/>
      <c r="NTY2509" s="109"/>
      <c r="NTZ2509" s="109"/>
      <c r="NUA2509" s="109"/>
      <c r="NUB2509" s="109"/>
      <c r="NUC2509" s="109"/>
      <c r="NUD2509" s="109"/>
      <c r="NUE2509" s="109"/>
      <c r="NUF2509" s="109"/>
      <c r="NUG2509" s="109"/>
      <c r="NUH2509" s="109"/>
      <c r="NUI2509" s="109"/>
      <c r="NUJ2509" s="109"/>
      <c r="NUK2509" s="109"/>
      <c r="NUL2509" s="109"/>
      <c r="NUM2509" s="109"/>
      <c r="NUN2509" s="109"/>
      <c r="NUO2509" s="109"/>
      <c r="NUP2509" s="109"/>
      <c r="NUQ2509" s="109"/>
      <c r="NUR2509" s="109"/>
      <c r="NUS2509" s="109"/>
      <c r="NUT2509" s="109"/>
      <c r="NUU2509" s="109"/>
      <c r="NUV2509" s="109"/>
      <c r="NUW2509" s="109"/>
      <c r="NUX2509" s="109"/>
      <c r="NUY2509" s="109"/>
      <c r="NUZ2509" s="109"/>
      <c r="NVA2509" s="109"/>
      <c r="NVB2509" s="109"/>
      <c r="NVC2509" s="109"/>
      <c r="NVD2509" s="109"/>
      <c r="NVE2509" s="109"/>
      <c r="NVF2509" s="109"/>
      <c r="NVG2509" s="109"/>
      <c r="NVH2509" s="109"/>
      <c r="NVI2509" s="109"/>
      <c r="NVJ2509" s="109"/>
      <c r="NVK2509" s="109"/>
      <c r="NVL2509" s="109"/>
      <c r="NVM2509" s="109"/>
      <c r="NVN2509" s="109"/>
      <c r="NVO2509" s="109"/>
      <c r="NVP2509" s="109"/>
      <c r="NVQ2509" s="109"/>
      <c r="NVR2509" s="109"/>
      <c r="NVS2509" s="109"/>
      <c r="NVT2509" s="109"/>
      <c r="NVU2509" s="109"/>
      <c r="NVV2509" s="109"/>
      <c r="NVW2509" s="109"/>
      <c r="NVX2509" s="109"/>
      <c r="NVY2509" s="109"/>
      <c r="NVZ2509" s="109"/>
      <c r="NWA2509" s="109"/>
      <c r="NWB2509" s="109"/>
      <c r="NWC2509" s="109"/>
      <c r="NWD2509" s="109"/>
      <c r="NWE2509" s="109"/>
      <c r="NWF2509" s="109"/>
      <c r="NWG2509" s="109"/>
      <c r="NWH2509" s="109"/>
      <c r="NWI2509" s="109"/>
      <c r="NWJ2509" s="109"/>
      <c r="NWK2509" s="109"/>
      <c r="NWL2509" s="109"/>
      <c r="NWM2509" s="109"/>
      <c r="NWN2509" s="109"/>
      <c r="NWO2509" s="109"/>
      <c r="NWP2509" s="109"/>
      <c r="NWQ2509" s="109"/>
      <c r="NWR2509" s="109"/>
      <c r="NWS2509" s="109"/>
      <c r="NWT2509" s="109"/>
      <c r="NWU2509" s="109"/>
      <c r="NWV2509" s="109"/>
      <c r="NWW2509" s="109"/>
      <c r="NWX2509" s="109"/>
      <c r="NWY2509" s="109"/>
      <c r="NWZ2509" s="109"/>
      <c r="NXA2509" s="109"/>
      <c r="NXB2509" s="109"/>
      <c r="NXC2509" s="109"/>
      <c r="NXD2509" s="109"/>
      <c r="NXE2509" s="109"/>
      <c r="NXF2509" s="109"/>
      <c r="NXG2509" s="109"/>
      <c r="NXH2509" s="109"/>
      <c r="NXI2509" s="109"/>
      <c r="NXJ2509" s="109"/>
      <c r="NXK2509" s="109"/>
      <c r="NXL2509" s="109"/>
      <c r="NXM2509" s="109"/>
      <c r="NXN2509" s="109"/>
      <c r="NXO2509" s="109"/>
      <c r="NXP2509" s="109"/>
      <c r="NXQ2509" s="109"/>
      <c r="NXR2509" s="109"/>
      <c r="NXS2509" s="109"/>
      <c r="NXT2509" s="109"/>
      <c r="NXU2509" s="109"/>
      <c r="NXV2509" s="109"/>
      <c r="NXW2509" s="109"/>
      <c r="NXX2509" s="109"/>
      <c r="NXY2509" s="109"/>
      <c r="NXZ2509" s="109"/>
      <c r="NYA2509" s="109"/>
      <c r="NYB2509" s="109"/>
      <c r="NYC2509" s="109"/>
      <c r="NYD2509" s="109"/>
      <c r="NYE2509" s="109"/>
      <c r="NYF2509" s="109"/>
      <c r="NYG2509" s="109"/>
      <c r="NYH2509" s="109"/>
      <c r="NYI2509" s="109"/>
      <c r="NYJ2509" s="109"/>
      <c r="NYK2509" s="109"/>
      <c r="NYL2509" s="109"/>
      <c r="NYM2509" s="109"/>
      <c r="NYN2509" s="109"/>
      <c r="NYO2509" s="109"/>
      <c r="NYP2509" s="109"/>
      <c r="NYQ2509" s="109"/>
      <c r="NYR2509" s="109"/>
      <c r="NYS2509" s="109"/>
      <c r="NYT2509" s="109"/>
      <c r="NYU2509" s="109"/>
      <c r="NYV2509" s="109"/>
      <c r="NYW2509" s="109"/>
      <c r="NYX2509" s="109"/>
      <c r="NYY2509" s="109"/>
      <c r="NYZ2509" s="109"/>
      <c r="NZA2509" s="109"/>
      <c r="NZB2509" s="109"/>
      <c r="NZC2509" s="109"/>
      <c r="NZD2509" s="109"/>
      <c r="NZE2509" s="109"/>
      <c r="NZF2509" s="109"/>
      <c r="NZG2509" s="109"/>
      <c r="NZH2509" s="109"/>
      <c r="NZI2509" s="109"/>
      <c r="NZJ2509" s="109"/>
      <c r="NZK2509" s="109"/>
      <c r="NZL2509" s="109"/>
      <c r="NZM2509" s="109"/>
      <c r="NZN2509" s="109"/>
      <c r="NZO2509" s="109"/>
      <c r="NZP2509" s="109"/>
      <c r="NZQ2509" s="109"/>
      <c r="NZR2509" s="109"/>
      <c r="NZS2509" s="109"/>
      <c r="NZT2509" s="109"/>
      <c r="NZU2509" s="109"/>
      <c r="NZV2509" s="109"/>
      <c r="NZW2509" s="109"/>
      <c r="NZX2509" s="109"/>
      <c r="NZY2509" s="109"/>
      <c r="NZZ2509" s="109"/>
      <c r="OAA2509" s="109"/>
      <c r="OAB2509" s="109"/>
      <c r="OAC2509" s="109"/>
      <c r="OAD2509" s="109"/>
      <c r="OAE2509" s="109"/>
      <c r="OAF2509" s="109"/>
      <c r="OAG2509" s="109"/>
      <c r="OAH2509" s="109"/>
      <c r="OAI2509" s="109"/>
      <c r="OAJ2509" s="109"/>
      <c r="OAK2509" s="109"/>
      <c r="OAL2509" s="109"/>
      <c r="OAM2509" s="109"/>
      <c r="OAN2509" s="109"/>
      <c r="OAO2509" s="109"/>
      <c r="OAP2509" s="109"/>
      <c r="OAQ2509" s="109"/>
      <c r="OAR2509" s="109"/>
      <c r="OAS2509" s="109"/>
      <c r="OAT2509" s="109"/>
      <c r="OAU2509" s="109"/>
      <c r="OAV2509" s="109"/>
      <c r="OAW2509" s="109"/>
      <c r="OAX2509" s="109"/>
      <c r="OAY2509" s="109"/>
      <c r="OAZ2509" s="109"/>
      <c r="OBA2509" s="109"/>
      <c r="OBB2509" s="109"/>
      <c r="OBC2509" s="109"/>
      <c r="OBD2509" s="109"/>
      <c r="OBE2509" s="109"/>
      <c r="OBF2509" s="109"/>
      <c r="OBG2509" s="109"/>
      <c r="OBH2509" s="109"/>
      <c r="OBI2509" s="109"/>
      <c r="OBJ2509" s="109"/>
      <c r="OBK2509" s="109"/>
      <c r="OBL2509" s="109"/>
      <c r="OBM2509" s="109"/>
      <c r="OBN2509" s="109"/>
      <c r="OBO2509" s="109"/>
      <c r="OBP2509" s="109"/>
      <c r="OBQ2509" s="109"/>
      <c r="OBR2509" s="109"/>
      <c r="OBS2509" s="109"/>
      <c r="OBT2509" s="109"/>
      <c r="OBU2509" s="109"/>
      <c r="OBV2509" s="109"/>
      <c r="OBW2509" s="109"/>
      <c r="OBX2509" s="109"/>
      <c r="OBY2509" s="109"/>
      <c r="OBZ2509" s="109"/>
      <c r="OCA2509" s="109"/>
      <c r="OCB2509" s="109"/>
      <c r="OCC2509" s="109"/>
      <c r="OCD2509" s="109"/>
      <c r="OCE2509" s="109"/>
      <c r="OCF2509" s="109"/>
      <c r="OCG2509" s="109"/>
      <c r="OCH2509" s="109"/>
      <c r="OCI2509" s="109"/>
      <c r="OCJ2509" s="109"/>
      <c r="OCK2509" s="109"/>
      <c r="OCL2509" s="109"/>
      <c r="OCM2509" s="109"/>
      <c r="OCN2509" s="109"/>
      <c r="OCO2509" s="109"/>
      <c r="OCP2509" s="109"/>
      <c r="OCQ2509" s="109"/>
      <c r="OCR2509" s="109"/>
      <c r="OCS2509" s="109"/>
      <c r="OCT2509" s="109"/>
      <c r="OCU2509" s="109"/>
      <c r="OCV2509" s="109"/>
      <c r="OCW2509" s="109"/>
      <c r="OCX2509" s="109"/>
      <c r="OCY2509" s="109"/>
      <c r="OCZ2509" s="109"/>
      <c r="ODA2509" s="109"/>
      <c r="ODB2509" s="109"/>
      <c r="ODC2509" s="109"/>
      <c r="ODD2509" s="109"/>
      <c r="ODE2509" s="109"/>
      <c r="ODF2509" s="109"/>
      <c r="ODG2509" s="109"/>
      <c r="ODH2509" s="109"/>
      <c r="ODI2509" s="109"/>
      <c r="ODJ2509" s="109"/>
      <c r="ODK2509" s="109"/>
      <c r="ODL2509" s="109"/>
      <c r="ODM2509" s="109"/>
      <c r="ODN2509" s="109"/>
      <c r="ODO2509" s="109"/>
      <c r="ODP2509" s="109"/>
      <c r="ODQ2509" s="109"/>
      <c r="ODR2509" s="109"/>
      <c r="ODS2509" s="109"/>
      <c r="ODT2509" s="109"/>
      <c r="ODU2509" s="109"/>
      <c r="ODV2509" s="109"/>
      <c r="ODW2509" s="109"/>
      <c r="ODX2509" s="109"/>
      <c r="ODY2509" s="109"/>
      <c r="ODZ2509" s="109"/>
      <c r="OEA2509" s="109"/>
      <c r="OEB2509" s="109"/>
      <c r="OEC2509" s="109"/>
      <c r="OED2509" s="109"/>
      <c r="OEE2509" s="109"/>
      <c r="OEF2509" s="109"/>
      <c r="OEG2509" s="109"/>
      <c r="OEH2509" s="109"/>
      <c r="OEI2509" s="109"/>
      <c r="OEJ2509" s="109"/>
      <c r="OEK2509" s="109"/>
      <c r="OEL2509" s="109"/>
      <c r="OEM2509" s="109"/>
      <c r="OEN2509" s="109"/>
      <c r="OEO2509" s="109"/>
      <c r="OEP2509" s="109"/>
      <c r="OEQ2509" s="109"/>
      <c r="OER2509" s="109"/>
      <c r="OES2509" s="109"/>
      <c r="OET2509" s="109"/>
      <c r="OEU2509" s="109"/>
      <c r="OEV2509" s="109"/>
      <c r="OEW2509" s="109"/>
      <c r="OEX2509" s="109"/>
      <c r="OEY2509" s="109"/>
      <c r="OEZ2509" s="109"/>
      <c r="OFA2509" s="109"/>
      <c r="OFB2509" s="109"/>
      <c r="OFC2509" s="109"/>
      <c r="OFD2509" s="109"/>
      <c r="OFE2509" s="109"/>
      <c r="OFF2509" s="109"/>
      <c r="OFG2509" s="109"/>
      <c r="OFH2509" s="109"/>
      <c r="OFI2509" s="109"/>
      <c r="OFJ2509" s="109"/>
      <c r="OFK2509" s="109"/>
      <c r="OFL2509" s="109"/>
      <c r="OFM2509" s="109"/>
      <c r="OFN2509" s="109"/>
      <c r="OFO2509" s="109"/>
      <c r="OFP2509" s="109"/>
      <c r="OFQ2509" s="109"/>
      <c r="OFR2509" s="109"/>
      <c r="OFS2509" s="109"/>
      <c r="OFT2509" s="109"/>
      <c r="OFU2509" s="109"/>
      <c r="OFV2509" s="109"/>
      <c r="OFW2509" s="109"/>
      <c r="OFX2509" s="109"/>
      <c r="OFY2509" s="109"/>
      <c r="OFZ2509" s="109"/>
      <c r="OGA2509" s="109"/>
      <c r="OGB2509" s="109"/>
      <c r="OGC2509" s="109"/>
      <c r="OGD2509" s="109"/>
      <c r="OGE2509" s="109"/>
      <c r="OGF2509" s="109"/>
      <c r="OGG2509" s="109"/>
      <c r="OGH2509" s="109"/>
      <c r="OGI2509" s="109"/>
      <c r="OGJ2509" s="109"/>
      <c r="OGK2509" s="109"/>
      <c r="OGL2509" s="109"/>
      <c r="OGM2509" s="109"/>
      <c r="OGN2509" s="109"/>
      <c r="OGO2509" s="109"/>
      <c r="OGP2509" s="109"/>
      <c r="OGQ2509" s="109"/>
      <c r="OGR2509" s="109"/>
      <c r="OGS2509" s="109"/>
      <c r="OGT2509" s="109"/>
      <c r="OGU2509" s="109"/>
      <c r="OGV2509" s="109"/>
      <c r="OGW2509" s="109"/>
      <c r="OGX2509" s="109"/>
      <c r="OGY2509" s="109"/>
      <c r="OGZ2509" s="109"/>
      <c r="OHA2509" s="109"/>
      <c r="OHB2509" s="109"/>
      <c r="OHC2509" s="109"/>
      <c r="OHD2509" s="109"/>
      <c r="OHE2509" s="109"/>
      <c r="OHF2509" s="109"/>
      <c r="OHG2509" s="109"/>
      <c r="OHH2509" s="109"/>
      <c r="OHI2509" s="109"/>
      <c r="OHJ2509" s="109"/>
      <c r="OHK2509" s="109"/>
      <c r="OHL2509" s="109"/>
      <c r="OHM2509" s="109"/>
      <c r="OHN2509" s="109"/>
      <c r="OHO2509" s="109"/>
      <c r="OHP2509" s="109"/>
      <c r="OHQ2509" s="109"/>
      <c r="OHR2509" s="109"/>
      <c r="OHS2509" s="109"/>
      <c r="OHT2509" s="109"/>
      <c r="OHU2509" s="109"/>
      <c r="OHV2509" s="109"/>
      <c r="OHW2509" s="109"/>
      <c r="OHX2509" s="109"/>
      <c r="OHY2509" s="109"/>
      <c r="OHZ2509" s="109"/>
      <c r="OIA2509" s="109"/>
      <c r="OIB2509" s="109"/>
      <c r="OIC2509" s="109"/>
      <c r="OID2509" s="109"/>
      <c r="OIE2509" s="109"/>
      <c r="OIF2509" s="109"/>
      <c r="OIG2509" s="109"/>
      <c r="OIH2509" s="109"/>
      <c r="OII2509" s="109"/>
      <c r="OIJ2509" s="109"/>
      <c r="OIK2509" s="109"/>
      <c r="OIL2509" s="109"/>
      <c r="OIM2509" s="109"/>
      <c r="OIN2509" s="109"/>
      <c r="OIO2509" s="109"/>
      <c r="OIP2509" s="109"/>
      <c r="OIQ2509" s="109"/>
      <c r="OIR2509" s="109"/>
      <c r="OIS2509" s="109"/>
      <c r="OIT2509" s="109"/>
      <c r="OIU2509" s="109"/>
      <c r="OIV2509" s="109"/>
      <c r="OIW2509" s="109"/>
      <c r="OIX2509" s="109"/>
      <c r="OIY2509" s="109"/>
      <c r="OIZ2509" s="109"/>
      <c r="OJA2509" s="109"/>
      <c r="OJB2509" s="109"/>
      <c r="OJC2509" s="109"/>
      <c r="OJD2509" s="109"/>
      <c r="OJE2509" s="109"/>
      <c r="OJF2509" s="109"/>
      <c r="OJG2509" s="109"/>
      <c r="OJH2509" s="109"/>
      <c r="OJI2509" s="109"/>
      <c r="OJJ2509" s="109"/>
      <c r="OJK2509" s="109"/>
      <c r="OJL2509" s="109"/>
      <c r="OJM2509" s="109"/>
      <c r="OJN2509" s="109"/>
      <c r="OJO2509" s="109"/>
      <c r="OJP2509" s="109"/>
      <c r="OJQ2509" s="109"/>
      <c r="OJR2509" s="109"/>
      <c r="OJS2509" s="109"/>
      <c r="OJT2509" s="109"/>
      <c r="OJU2509" s="109"/>
      <c r="OJV2509" s="109"/>
      <c r="OJW2509" s="109"/>
      <c r="OJX2509" s="109"/>
      <c r="OJY2509" s="109"/>
      <c r="OJZ2509" s="109"/>
      <c r="OKA2509" s="109"/>
      <c r="OKB2509" s="109"/>
      <c r="OKC2509" s="109"/>
      <c r="OKD2509" s="109"/>
      <c r="OKE2509" s="109"/>
      <c r="OKF2509" s="109"/>
      <c r="OKG2509" s="109"/>
      <c r="OKH2509" s="109"/>
      <c r="OKI2509" s="109"/>
      <c r="OKJ2509" s="109"/>
      <c r="OKK2509" s="109"/>
      <c r="OKL2509" s="109"/>
      <c r="OKM2509" s="109"/>
      <c r="OKN2509" s="109"/>
      <c r="OKO2509" s="109"/>
      <c r="OKP2509" s="109"/>
      <c r="OKQ2509" s="109"/>
      <c r="OKR2509" s="109"/>
      <c r="OKS2509" s="109"/>
      <c r="OKT2509" s="109"/>
      <c r="OKU2509" s="109"/>
      <c r="OKV2509" s="109"/>
      <c r="OKW2509" s="109"/>
      <c r="OKX2509" s="109"/>
      <c r="OKY2509" s="109"/>
      <c r="OKZ2509" s="109"/>
      <c r="OLA2509" s="109"/>
      <c r="OLB2509" s="109"/>
      <c r="OLC2509" s="109"/>
      <c r="OLD2509" s="109"/>
      <c r="OLE2509" s="109"/>
      <c r="OLF2509" s="109"/>
      <c r="OLG2509" s="109"/>
      <c r="OLH2509" s="109"/>
      <c r="OLI2509" s="109"/>
      <c r="OLJ2509" s="109"/>
      <c r="OLK2509" s="109"/>
      <c r="OLL2509" s="109"/>
      <c r="OLM2509" s="109"/>
      <c r="OLN2509" s="109"/>
      <c r="OLO2509" s="109"/>
      <c r="OLP2509" s="109"/>
      <c r="OLQ2509" s="109"/>
      <c r="OLR2509" s="109"/>
      <c r="OLS2509" s="109"/>
      <c r="OLT2509" s="109"/>
      <c r="OLU2509" s="109"/>
      <c r="OLV2509" s="109"/>
      <c r="OLW2509" s="109"/>
      <c r="OLX2509" s="109"/>
      <c r="OLY2509" s="109"/>
      <c r="OLZ2509" s="109"/>
      <c r="OMA2509" s="109"/>
      <c r="OMB2509" s="109"/>
      <c r="OMC2509" s="109"/>
      <c r="OMD2509" s="109"/>
      <c r="OME2509" s="109"/>
      <c r="OMF2509" s="109"/>
      <c r="OMG2509" s="109"/>
      <c r="OMH2509" s="109"/>
      <c r="OMI2509" s="109"/>
      <c r="OMJ2509" s="109"/>
      <c r="OMK2509" s="109"/>
      <c r="OML2509" s="109"/>
      <c r="OMM2509" s="109"/>
      <c r="OMN2509" s="109"/>
      <c r="OMO2509" s="109"/>
      <c r="OMP2509" s="109"/>
      <c r="OMQ2509" s="109"/>
      <c r="OMR2509" s="109"/>
      <c r="OMS2509" s="109"/>
      <c r="OMT2509" s="109"/>
      <c r="OMU2509" s="109"/>
      <c r="OMV2509" s="109"/>
      <c r="OMW2509" s="109"/>
      <c r="OMX2509" s="109"/>
      <c r="OMY2509" s="109"/>
      <c r="OMZ2509" s="109"/>
      <c r="ONA2509" s="109"/>
      <c r="ONB2509" s="109"/>
      <c r="ONC2509" s="109"/>
      <c r="OND2509" s="109"/>
      <c r="ONE2509" s="109"/>
      <c r="ONF2509" s="109"/>
      <c r="ONG2509" s="109"/>
      <c r="ONH2509" s="109"/>
      <c r="ONI2509" s="109"/>
      <c r="ONJ2509" s="109"/>
      <c r="ONK2509" s="109"/>
      <c r="ONL2509" s="109"/>
      <c r="ONM2509" s="109"/>
      <c r="ONN2509" s="109"/>
      <c r="ONO2509" s="109"/>
      <c r="ONP2509" s="109"/>
      <c r="ONQ2509" s="109"/>
      <c r="ONR2509" s="109"/>
      <c r="ONS2509" s="109"/>
      <c r="ONT2509" s="109"/>
      <c r="ONU2509" s="109"/>
      <c r="ONV2509" s="109"/>
      <c r="ONW2509" s="109"/>
      <c r="ONX2509" s="109"/>
      <c r="ONY2509" s="109"/>
      <c r="ONZ2509" s="109"/>
      <c r="OOA2509" s="109"/>
      <c r="OOB2509" s="109"/>
      <c r="OOC2509" s="109"/>
      <c r="OOD2509" s="109"/>
      <c r="OOE2509" s="109"/>
      <c r="OOF2509" s="109"/>
      <c r="OOG2509" s="109"/>
      <c r="OOH2509" s="109"/>
      <c r="OOI2509" s="109"/>
      <c r="OOJ2509" s="109"/>
      <c r="OOK2509" s="109"/>
      <c r="OOL2509" s="109"/>
      <c r="OOM2509" s="109"/>
      <c r="OON2509" s="109"/>
      <c r="OOO2509" s="109"/>
      <c r="OOP2509" s="109"/>
      <c r="OOQ2509" s="109"/>
      <c r="OOR2509" s="109"/>
      <c r="OOS2509" s="109"/>
      <c r="OOT2509" s="109"/>
      <c r="OOU2509" s="109"/>
      <c r="OOV2509" s="109"/>
      <c r="OOW2509" s="109"/>
      <c r="OOX2509" s="109"/>
      <c r="OOY2509" s="109"/>
      <c r="OOZ2509" s="109"/>
      <c r="OPA2509" s="109"/>
      <c r="OPB2509" s="109"/>
      <c r="OPC2509" s="109"/>
      <c r="OPD2509" s="109"/>
      <c r="OPE2509" s="109"/>
      <c r="OPF2509" s="109"/>
      <c r="OPG2509" s="109"/>
      <c r="OPH2509" s="109"/>
      <c r="OPI2509" s="109"/>
      <c r="OPJ2509" s="109"/>
      <c r="OPK2509" s="109"/>
      <c r="OPL2509" s="109"/>
      <c r="OPM2509" s="109"/>
      <c r="OPN2509" s="109"/>
      <c r="OPO2509" s="109"/>
      <c r="OPP2509" s="109"/>
      <c r="OPQ2509" s="109"/>
      <c r="OPR2509" s="109"/>
      <c r="OPS2509" s="109"/>
      <c r="OPT2509" s="109"/>
      <c r="OPU2509" s="109"/>
      <c r="OPV2509" s="109"/>
      <c r="OPW2509" s="109"/>
      <c r="OPX2509" s="109"/>
      <c r="OPY2509" s="109"/>
      <c r="OPZ2509" s="109"/>
      <c r="OQA2509" s="109"/>
      <c r="OQB2509" s="109"/>
      <c r="OQC2509" s="109"/>
      <c r="OQD2509" s="109"/>
      <c r="OQE2509" s="109"/>
      <c r="OQF2509" s="109"/>
      <c r="OQG2509" s="109"/>
      <c r="OQH2509" s="109"/>
      <c r="OQI2509" s="109"/>
      <c r="OQJ2509" s="109"/>
      <c r="OQK2509" s="109"/>
      <c r="OQL2509" s="109"/>
      <c r="OQM2509" s="109"/>
      <c r="OQN2509" s="109"/>
      <c r="OQO2509" s="109"/>
      <c r="OQP2509" s="109"/>
      <c r="OQQ2509" s="109"/>
      <c r="OQR2509" s="109"/>
      <c r="OQS2509" s="109"/>
      <c r="OQT2509" s="109"/>
      <c r="OQU2509" s="109"/>
      <c r="OQV2509" s="109"/>
      <c r="OQW2509" s="109"/>
      <c r="OQX2509" s="109"/>
      <c r="OQY2509" s="109"/>
      <c r="OQZ2509" s="109"/>
      <c r="ORA2509" s="109"/>
      <c r="ORB2509" s="109"/>
      <c r="ORC2509" s="109"/>
      <c r="ORD2509" s="109"/>
      <c r="ORE2509" s="109"/>
      <c r="ORF2509" s="109"/>
      <c r="ORG2509" s="109"/>
      <c r="ORH2509" s="109"/>
      <c r="ORI2509" s="109"/>
      <c r="ORJ2509" s="109"/>
      <c r="ORK2509" s="109"/>
      <c r="ORL2509" s="109"/>
      <c r="ORM2509" s="109"/>
      <c r="ORN2509" s="109"/>
      <c r="ORO2509" s="109"/>
      <c r="ORP2509" s="109"/>
      <c r="ORQ2509" s="109"/>
      <c r="ORR2509" s="109"/>
      <c r="ORS2509" s="109"/>
      <c r="ORT2509" s="109"/>
      <c r="ORU2509" s="109"/>
      <c r="ORV2509" s="109"/>
      <c r="ORW2509" s="109"/>
      <c r="ORX2509" s="109"/>
      <c r="ORY2509" s="109"/>
      <c r="ORZ2509" s="109"/>
      <c r="OSA2509" s="109"/>
      <c r="OSB2509" s="109"/>
      <c r="OSC2509" s="109"/>
      <c r="OSD2509" s="109"/>
      <c r="OSE2509" s="109"/>
      <c r="OSF2509" s="109"/>
      <c r="OSG2509" s="109"/>
      <c r="OSH2509" s="109"/>
      <c r="OSI2509" s="109"/>
      <c r="OSJ2509" s="109"/>
      <c r="OSK2509" s="109"/>
      <c r="OSL2509" s="109"/>
      <c r="OSM2509" s="109"/>
      <c r="OSN2509" s="109"/>
      <c r="OSO2509" s="109"/>
      <c r="OSP2509" s="109"/>
      <c r="OSQ2509" s="109"/>
      <c r="OSR2509" s="109"/>
      <c r="OSS2509" s="109"/>
      <c r="OST2509" s="109"/>
      <c r="OSU2509" s="109"/>
      <c r="OSV2509" s="109"/>
      <c r="OSW2509" s="109"/>
      <c r="OSX2509" s="109"/>
      <c r="OSY2509" s="109"/>
      <c r="OSZ2509" s="109"/>
      <c r="OTA2509" s="109"/>
      <c r="OTB2509" s="109"/>
      <c r="OTC2509" s="109"/>
      <c r="OTD2509" s="109"/>
      <c r="OTE2509" s="109"/>
      <c r="OTF2509" s="109"/>
      <c r="OTG2509" s="109"/>
      <c r="OTH2509" s="109"/>
      <c r="OTI2509" s="109"/>
      <c r="OTJ2509" s="109"/>
      <c r="OTK2509" s="109"/>
      <c r="OTL2509" s="109"/>
      <c r="OTM2509" s="109"/>
      <c r="OTN2509" s="109"/>
      <c r="OTO2509" s="109"/>
      <c r="OTP2509" s="109"/>
      <c r="OTQ2509" s="109"/>
      <c r="OTR2509" s="109"/>
      <c r="OTS2509" s="109"/>
      <c r="OTT2509" s="109"/>
      <c r="OTU2509" s="109"/>
      <c r="OTV2509" s="109"/>
      <c r="OTW2509" s="109"/>
      <c r="OTX2509" s="109"/>
      <c r="OTY2509" s="109"/>
      <c r="OTZ2509" s="109"/>
      <c r="OUA2509" s="109"/>
      <c r="OUB2509" s="109"/>
      <c r="OUC2509" s="109"/>
      <c r="OUD2509" s="109"/>
      <c r="OUE2509" s="109"/>
      <c r="OUF2509" s="109"/>
      <c r="OUG2509" s="109"/>
      <c r="OUH2509" s="109"/>
      <c r="OUI2509" s="109"/>
      <c r="OUJ2509" s="109"/>
      <c r="OUK2509" s="109"/>
      <c r="OUL2509" s="109"/>
      <c r="OUM2509" s="109"/>
      <c r="OUN2509" s="109"/>
      <c r="OUO2509" s="109"/>
      <c r="OUP2509" s="109"/>
      <c r="OUQ2509" s="109"/>
      <c r="OUR2509" s="109"/>
      <c r="OUS2509" s="109"/>
      <c r="OUT2509" s="109"/>
      <c r="OUU2509" s="109"/>
      <c r="OUV2509" s="109"/>
      <c r="OUW2509" s="109"/>
      <c r="OUX2509" s="109"/>
      <c r="OUY2509" s="109"/>
      <c r="OUZ2509" s="109"/>
      <c r="OVA2509" s="109"/>
      <c r="OVB2509" s="109"/>
      <c r="OVC2509" s="109"/>
      <c r="OVD2509" s="109"/>
      <c r="OVE2509" s="109"/>
      <c r="OVF2509" s="109"/>
      <c r="OVG2509" s="109"/>
      <c r="OVH2509" s="109"/>
      <c r="OVI2509" s="109"/>
      <c r="OVJ2509" s="109"/>
      <c r="OVK2509" s="109"/>
      <c r="OVL2509" s="109"/>
      <c r="OVM2509" s="109"/>
      <c r="OVN2509" s="109"/>
      <c r="OVO2509" s="109"/>
      <c r="OVP2509" s="109"/>
      <c r="OVQ2509" s="109"/>
      <c r="OVR2509" s="109"/>
      <c r="OVS2509" s="109"/>
      <c r="OVT2509" s="109"/>
      <c r="OVU2509" s="109"/>
      <c r="OVV2509" s="109"/>
      <c r="OVW2509" s="109"/>
      <c r="OVX2509" s="109"/>
      <c r="OVY2509" s="109"/>
      <c r="OVZ2509" s="109"/>
      <c r="OWA2509" s="109"/>
      <c r="OWB2509" s="109"/>
      <c r="OWC2509" s="109"/>
      <c r="OWD2509" s="109"/>
      <c r="OWE2509" s="109"/>
      <c r="OWF2509" s="109"/>
      <c r="OWG2509" s="109"/>
      <c r="OWH2509" s="109"/>
      <c r="OWI2509" s="109"/>
      <c r="OWJ2509" s="109"/>
      <c r="OWK2509" s="109"/>
      <c r="OWL2509" s="109"/>
      <c r="OWM2509" s="109"/>
      <c r="OWN2509" s="109"/>
      <c r="OWO2509" s="109"/>
      <c r="OWP2509" s="109"/>
      <c r="OWQ2509" s="109"/>
      <c r="OWR2509" s="109"/>
      <c r="OWS2509" s="109"/>
      <c r="OWT2509" s="109"/>
      <c r="OWU2509" s="109"/>
      <c r="OWV2509" s="109"/>
      <c r="OWW2509" s="109"/>
      <c r="OWX2509" s="109"/>
      <c r="OWY2509" s="109"/>
      <c r="OWZ2509" s="109"/>
      <c r="OXA2509" s="109"/>
      <c r="OXB2509" s="109"/>
      <c r="OXC2509" s="109"/>
      <c r="OXD2509" s="109"/>
      <c r="OXE2509" s="109"/>
      <c r="OXF2509" s="109"/>
      <c r="OXG2509" s="109"/>
      <c r="OXH2509" s="109"/>
      <c r="OXI2509" s="109"/>
      <c r="OXJ2509" s="109"/>
      <c r="OXK2509" s="109"/>
      <c r="OXL2509" s="109"/>
      <c r="OXM2509" s="109"/>
      <c r="OXN2509" s="109"/>
      <c r="OXO2509" s="109"/>
      <c r="OXP2509" s="109"/>
      <c r="OXQ2509" s="109"/>
      <c r="OXR2509" s="109"/>
      <c r="OXS2509" s="109"/>
      <c r="OXT2509" s="109"/>
      <c r="OXU2509" s="109"/>
      <c r="OXV2509" s="109"/>
      <c r="OXW2509" s="109"/>
      <c r="OXX2509" s="109"/>
      <c r="OXY2509" s="109"/>
      <c r="OXZ2509" s="109"/>
      <c r="OYA2509" s="109"/>
      <c r="OYB2509" s="109"/>
      <c r="OYC2509" s="109"/>
      <c r="OYD2509" s="109"/>
      <c r="OYE2509" s="109"/>
      <c r="OYF2509" s="109"/>
      <c r="OYG2509" s="109"/>
      <c r="OYH2509" s="109"/>
      <c r="OYI2509" s="109"/>
      <c r="OYJ2509" s="109"/>
      <c r="OYK2509" s="109"/>
      <c r="OYL2509" s="109"/>
      <c r="OYM2509" s="109"/>
      <c r="OYN2509" s="109"/>
      <c r="OYO2509" s="109"/>
      <c r="OYP2509" s="109"/>
      <c r="OYQ2509" s="109"/>
      <c r="OYR2509" s="109"/>
      <c r="OYS2509" s="109"/>
      <c r="OYT2509" s="109"/>
      <c r="OYU2509" s="109"/>
      <c r="OYV2509" s="109"/>
      <c r="OYW2509" s="109"/>
      <c r="OYX2509" s="109"/>
      <c r="OYY2509" s="109"/>
      <c r="OYZ2509" s="109"/>
      <c r="OZA2509" s="109"/>
      <c r="OZB2509" s="109"/>
      <c r="OZC2509" s="109"/>
      <c r="OZD2509" s="109"/>
      <c r="OZE2509" s="109"/>
      <c r="OZF2509" s="109"/>
      <c r="OZG2509" s="109"/>
      <c r="OZH2509" s="109"/>
      <c r="OZI2509" s="109"/>
      <c r="OZJ2509" s="109"/>
      <c r="OZK2509" s="109"/>
      <c r="OZL2509" s="109"/>
      <c r="OZM2509" s="109"/>
      <c r="OZN2509" s="109"/>
      <c r="OZO2509" s="109"/>
      <c r="OZP2509" s="109"/>
      <c r="OZQ2509" s="109"/>
      <c r="OZR2509" s="109"/>
      <c r="OZS2509" s="109"/>
      <c r="OZT2509" s="109"/>
      <c r="OZU2509" s="109"/>
      <c r="OZV2509" s="109"/>
      <c r="OZW2509" s="109"/>
      <c r="OZX2509" s="109"/>
      <c r="OZY2509" s="109"/>
      <c r="OZZ2509" s="109"/>
      <c r="PAA2509" s="109"/>
      <c r="PAB2509" s="109"/>
      <c r="PAC2509" s="109"/>
      <c r="PAD2509" s="109"/>
      <c r="PAE2509" s="109"/>
      <c r="PAF2509" s="109"/>
      <c r="PAG2509" s="109"/>
      <c r="PAH2509" s="109"/>
      <c r="PAI2509" s="109"/>
      <c r="PAJ2509" s="109"/>
      <c r="PAK2509" s="109"/>
      <c r="PAL2509" s="109"/>
      <c r="PAM2509" s="109"/>
      <c r="PAN2509" s="109"/>
      <c r="PAO2509" s="109"/>
      <c r="PAP2509" s="109"/>
      <c r="PAQ2509" s="109"/>
      <c r="PAR2509" s="109"/>
      <c r="PAS2509" s="109"/>
      <c r="PAT2509" s="109"/>
      <c r="PAU2509" s="109"/>
      <c r="PAV2509" s="109"/>
      <c r="PAW2509" s="109"/>
      <c r="PAX2509" s="109"/>
      <c r="PAY2509" s="109"/>
      <c r="PAZ2509" s="109"/>
      <c r="PBA2509" s="109"/>
      <c r="PBB2509" s="109"/>
      <c r="PBC2509" s="109"/>
      <c r="PBD2509" s="109"/>
      <c r="PBE2509" s="109"/>
      <c r="PBF2509" s="109"/>
      <c r="PBG2509" s="109"/>
      <c r="PBH2509" s="109"/>
      <c r="PBI2509" s="109"/>
      <c r="PBJ2509" s="109"/>
      <c r="PBK2509" s="109"/>
      <c r="PBL2509" s="109"/>
      <c r="PBM2509" s="109"/>
      <c r="PBN2509" s="109"/>
      <c r="PBO2509" s="109"/>
      <c r="PBP2509" s="109"/>
      <c r="PBQ2509" s="109"/>
      <c r="PBR2509" s="109"/>
      <c r="PBS2509" s="109"/>
      <c r="PBT2509" s="109"/>
      <c r="PBU2509" s="109"/>
      <c r="PBV2509" s="109"/>
      <c r="PBW2509" s="109"/>
      <c r="PBX2509" s="109"/>
      <c r="PBY2509" s="109"/>
      <c r="PBZ2509" s="109"/>
      <c r="PCA2509" s="109"/>
      <c r="PCB2509" s="109"/>
      <c r="PCC2509" s="109"/>
      <c r="PCD2509" s="109"/>
      <c r="PCE2509" s="109"/>
      <c r="PCF2509" s="109"/>
      <c r="PCG2509" s="109"/>
      <c r="PCH2509" s="109"/>
      <c r="PCI2509" s="109"/>
      <c r="PCJ2509" s="109"/>
      <c r="PCK2509" s="109"/>
      <c r="PCL2509" s="109"/>
      <c r="PCM2509" s="109"/>
      <c r="PCN2509" s="109"/>
      <c r="PCO2509" s="109"/>
      <c r="PCP2509" s="109"/>
      <c r="PCQ2509" s="109"/>
      <c r="PCR2509" s="109"/>
      <c r="PCS2509" s="109"/>
      <c r="PCT2509" s="109"/>
      <c r="PCU2509" s="109"/>
      <c r="PCV2509" s="109"/>
      <c r="PCW2509" s="109"/>
      <c r="PCX2509" s="109"/>
      <c r="PCY2509" s="109"/>
      <c r="PCZ2509" s="109"/>
      <c r="PDA2509" s="109"/>
      <c r="PDB2509" s="109"/>
      <c r="PDC2509" s="109"/>
      <c r="PDD2509" s="109"/>
      <c r="PDE2509" s="109"/>
      <c r="PDF2509" s="109"/>
      <c r="PDG2509" s="109"/>
      <c r="PDH2509" s="109"/>
      <c r="PDI2509" s="109"/>
      <c r="PDJ2509" s="109"/>
      <c r="PDK2509" s="109"/>
      <c r="PDL2509" s="109"/>
      <c r="PDM2509" s="109"/>
      <c r="PDN2509" s="109"/>
      <c r="PDO2509" s="109"/>
      <c r="PDP2509" s="109"/>
      <c r="PDQ2509" s="109"/>
      <c r="PDR2509" s="109"/>
      <c r="PDS2509" s="109"/>
      <c r="PDT2509" s="109"/>
      <c r="PDU2509" s="109"/>
      <c r="PDV2509" s="109"/>
      <c r="PDW2509" s="109"/>
      <c r="PDX2509" s="109"/>
      <c r="PDY2509" s="109"/>
      <c r="PDZ2509" s="109"/>
      <c r="PEA2509" s="109"/>
      <c r="PEB2509" s="109"/>
      <c r="PEC2509" s="109"/>
      <c r="PED2509" s="109"/>
      <c r="PEE2509" s="109"/>
      <c r="PEF2509" s="109"/>
      <c r="PEG2509" s="109"/>
      <c r="PEH2509" s="109"/>
      <c r="PEI2509" s="109"/>
      <c r="PEJ2509" s="109"/>
      <c r="PEK2509" s="109"/>
      <c r="PEL2509" s="109"/>
      <c r="PEM2509" s="109"/>
      <c r="PEN2509" s="109"/>
      <c r="PEO2509" s="109"/>
      <c r="PEP2509" s="109"/>
      <c r="PEQ2509" s="109"/>
      <c r="PER2509" s="109"/>
      <c r="PES2509" s="109"/>
      <c r="PET2509" s="109"/>
      <c r="PEU2509" s="109"/>
      <c r="PEV2509" s="109"/>
      <c r="PEW2509" s="109"/>
      <c r="PEX2509" s="109"/>
      <c r="PEY2509" s="109"/>
      <c r="PEZ2509" s="109"/>
      <c r="PFA2509" s="109"/>
      <c r="PFB2509" s="109"/>
      <c r="PFC2509" s="109"/>
      <c r="PFD2509" s="109"/>
      <c r="PFE2509" s="109"/>
      <c r="PFF2509" s="109"/>
      <c r="PFG2509" s="109"/>
      <c r="PFH2509" s="109"/>
      <c r="PFI2509" s="109"/>
      <c r="PFJ2509" s="109"/>
      <c r="PFK2509" s="109"/>
      <c r="PFL2509" s="109"/>
      <c r="PFM2509" s="109"/>
      <c r="PFN2509" s="109"/>
      <c r="PFO2509" s="109"/>
      <c r="PFP2509" s="109"/>
      <c r="PFQ2509" s="109"/>
      <c r="PFR2509" s="109"/>
      <c r="PFS2509" s="109"/>
      <c r="PFT2509" s="109"/>
      <c r="PFU2509" s="109"/>
      <c r="PFV2509" s="109"/>
      <c r="PFW2509" s="109"/>
      <c r="PFX2509" s="109"/>
      <c r="PFY2509" s="109"/>
      <c r="PFZ2509" s="109"/>
      <c r="PGA2509" s="109"/>
      <c r="PGB2509" s="109"/>
      <c r="PGC2509" s="109"/>
      <c r="PGD2509" s="109"/>
      <c r="PGE2509" s="109"/>
      <c r="PGF2509" s="109"/>
      <c r="PGG2509" s="109"/>
      <c r="PGH2509" s="109"/>
      <c r="PGI2509" s="109"/>
      <c r="PGJ2509" s="109"/>
      <c r="PGK2509" s="109"/>
      <c r="PGL2509" s="109"/>
      <c r="PGM2509" s="109"/>
      <c r="PGN2509" s="109"/>
      <c r="PGO2509" s="109"/>
      <c r="PGP2509" s="109"/>
      <c r="PGQ2509" s="109"/>
      <c r="PGR2509" s="109"/>
      <c r="PGS2509" s="109"/>
      <c r="PGT2509" s="109"/>
      <c r="PGU2509" s="109"/>
      <c r="PGV2509" s="109"/>
      <c r="PGW2509" s="109"/>
      <c r="PGX2509" s="109"/>
      <c r="PGY2509" s="109"/>
      <c r="PGZ2509" s="109"/>
      <c r="PHA2509" s="109"/>
      <c r="PHB2509" s="109"/>
      <c r="PHC2509" s="109"/>
      <c r="PHD2509" s="109"/>
      <c r="PHE2509" s="109"/>
      <c r="PHF2509" s="109"/>
      <c r="PHG2509" s="109"/>
      <c r="PHH2509" s="109"/>
      <c r="PHI2509" s="109"/>
      <c r="PHJ2509" s="109"/>
      <c r="PHK2509" s="109"/>
      <c r="PHL2509" s="109"/>
      <c r="PHM2509" s="109"/>
      <c r="PHN2509" s="109"/>
      <c r="PHO2509" s="109"/>
      <c r="PHP2509" s="109"/>
      <c r="PHQ2509" s="109"/>
      <c r="PHR2509" s="109"/>
      <c r="PHS2509" s="109"/>
      <c r="PHT2509" s="109"/>
      <c r="PHU2509" s="109"/>
      <c r="PHV2509" s="109"/>
      <c r="PHW2509" s="109"/>
      <c r="PHX2509" s="109"/>
      <c r="PHY2509" s="109"/>
      <c r="PHZ2509" s="109"/>
      <c r="PIA2509" s="109"/>
      <c r="PIB2509" s="109"/>
      <c r="PIC2509" s="109"/>
      <c r="PID2509" s="109"/>
      <c r="PIE2509" s="109"/>
      <c r="PIF2509" s="109"/>
      <c r="PIG2509" s="109"/>
      <c r="PIH2509" s="109"/>
      <c r="PII2509" s="109"/>
      <c r="PIJ2509" s="109"/>
      <c r="PIK2509" s="109"/>
      <c r="PIL2509" s="109"/>
      <c r="PIM2509" s="109"/>
      <c r="PIN2509" s="109"/>
      <c r="PIO2509" s="109"/>
      <c r="PIP2509" s="109"/>
      <c r="PIQ2509" s="109"/>
      <c r="PIR2509" s="109"/>
      <c r="PIS2509" s="109"/>
      <c r="PIT2509" s="109"/>
      <c r="PIU2509" s="109"/>
      <c r="PIV2509" s="109"/>
      <c r="PIW2509" s="109"/>
      <c r="PIX2509" s="109"/>
      <c r="PIY2509" s="109"/>
      <c r="PIZ2509" s="109"/>
      <c r="PJA2509" s="109"/>
      <c r="PJB2509" s="109"/>
      <c r="PJC2509" s="109"/>
      <c r="PJD2509" s="109"/>
      <c r="PJE2509" s="109"/>
      <c r="PJF2509" s="109"/>
      <c r="PJG2509" s="109"/>
      <c r="PJH2509" s="109"/>
      <c r="PJI2509" s="109"/>
      <c r="PJJ2509" s="109"/>
      <c r="PJK2509" s="109"/>
      <c r="PJL2509" s="109"/>
      <c r="PJM2509" s="109"/>
      <c r="PJN2509" s="109"/>
      <c r="PJO2509" s="109"/>
      <c r="PJP2509" s="109"/>
      <c r="PJQ2509" s="109"/>
      <c r="PJR2509" s="109"/>
      <c r="PJS2509" s="109"/>
      <c r="PJT2509" s="109"/>
      <c r="PJU2509" s="109"/>
      <c r="PJV2509" s="109"/>
      <c r="PJW2509" s="109"/>
      <c r="PJX2509" s="109"/>
      <c r="PJY2509" s="109"/>
      <c r="PJZ2509" s="109"/>
      <c r="PKA2509" s="109"/>
      <c r="PKB2509" s="109"/>
      <c r="PKC2509" s="109"/>
      <c r="PKD2509" s="109"/>
      <c r="PKE2509" s="109"/>
      <c r="PKF2509" s="109"/>
      <c r="PKG2509" s="109"/>
      <c r="PKH2509" s="109"/>
      <c r="PKI2509" s="109"/>
      <c r="PKJ2509" s="109"/>
      <c r="PKK2509" s="109"/>
      <c r="PKL2509" s="109"/>
      <c r="PKM2509" s="109"/>
      <c r="PKN2509" s="109"/>
      <c r="PKO2509" s="109"/>
      <c r="PKP2509" s="109"/>
      <c r="PKQ2509" s="109"/>
      <c r="PKR2509" s="109"/>
      <c r="PKS2509" s="109"/>
      <c r="PKT2509" s="109"/>
      <c r="PKU2509" s="109"/>
      <c r="PKV2509" s="109"/>
      <c r="PKW2509" s="109"/>
      <c r="PKX2509" s="109"/>
      <c r="PKY2509" s="109"/>
      <c r="PKZ2509" s="109"/>
      <c r="PLA2509" s="109"/>
      <c r="PLB2509" s="109"/>
      <c r="PLC2509" s="109"/>
      <c r="PLD2509" s="109"/>
      <c r="PLE2509" s="109"/>
      <c r="PLF2509" s="109"/>
      <c r="PLG2509" s="109"/>
      <c r="PLH2509" s="109"/>
      <c r="PLI2509" s="109"/>
      <c r="PLJ2509" s="109"/>
      <c r="PLK2509" s="109"/>
      <c r="PLL2509" s="109"/>
      <c r="PLM2509" s="109"/>
      <c r="PLN2509" s="109"/>
      <c r="PLO2509" s="109"/>
      <c r="PLP2509" s="109"/>
      <c r="PLQ2509" s="109"/>
      <c r="PLR2509" s="109"/>
      <c r="PLS2509" s="109"/>
      <c r="PLT2509" s="109"/>
      <c r="PLU2509" s="109"/>
      <c r="PLV2509" s="109"/>
      <c r="PLW2509" s="109"/>
      <c r="PLX2509" s="109"/>
      <c r="PLY2509" s="109"/>
      <c r="PLZ2509" s="109"/>
      <c r="PMA2509" s="109"/>
      <c r="PMB2509" s="109"/>
      <c r="PMC2509" s="109"/>
      <c r="PMD2509" s="109"/>
      <c r="PME2509" s="109"/>
      <c r="PMF2509" s="109"/>
      <c r="PMG2509" s="109"/>
      <c r="PMH2509" s="109"/>
      <c r="PMI2509" s="109"/>
      <c r="PMJ2509" s="109"/>
      <c r="PMK2509" s="109"/>
      <c r="PML2509" s="109"/>
      <c r="PMM2509" s="109"/>
      <c r="PMN2509" s="109"/>
      <c r="PMO2509" s="109"/>
      <c r="PMP2509" s="109"/>
      <c r="PMQ2509" s="109"/>
      <c r="PMR2509" s="109"/>
      <c r="PMS2509" s="109"/>
      <c r="PMT2509" s="109"/>
      <c r="PMU2509" s="109"/>
      <c r="PMV2509" s="109"/>
      <c r="PMW2509" s="109"/>
      <c r="PMX2509" s="109"/>
      <c r="PMY2509" s="109"/>
      <c r="PMZ2509" s="109"/>
      <c r="PNA2509" s="109"/>
      <c r="PNB2509" s="109"/>
      <c r="PNC2509" s="109"/>
      <c r="PND2509" s="109"/>
      <c r="PNE2509" s="109"/>
      <c r="PNF2509" s="109"/>
      <c r="PNG2509" s="109"/>
      <c r="PNH2509" s="109"/>
      <c r="PNI2509" s="109"/>
      <c r="PNJ2509" s="109"/>
      <c r="PNK2509" s="109"/>
      <c r="PNL2509" s="109"/>
      <c r="PNM2509" s="109"/>
      <c r="PNN2509" s="109"/>
      <c r="PNO2509" s="109"/>
      <c r="PNP2509" s="109"/>
      <c r="PNQ2509" s="109"/>
      <c r="PNR2509" s="109"/>
      <c r="PNS2509" s="109"/>
      <c r="PNT2509" s="109"/>
      <c r="PNU2509" s="109"/>
      <c r="PNV2509" s="109"/>
      <c r="PNW2509" s="109"/>
      <c r="PNX2509" s="109"/>
      <c r="PNY2509" s="109"/>
      <c r="PNZ2509" s="109"/>
      <c r="POA2509" s="109"/>
      <c r="POB2509" s="109"/>
      <c r="POC2509" s="109"/>
      <c r="POD2509" s="109"/>
      <c r="POE2509" s="109"/>
      <c r="POF2509" s="109"/>
      <c r="POG2509" s="109"/>
      <c r="POH2509" s="109"/>
      <c r="POI2509" s="109"/>
      <c r="POJ2509" s="109"/>
      <c r="POK2509" s="109"/>
      <c r="POL2509" s="109"/>
      <c r="POM2509" s="109"/>
      <c r="PON2509" s="109"/>
      <c r="POO2509" s="109"/>
      <c r="POP2509" s="109"/>
      <c r="POQ2509" s="109"/>
      <c r="POR2509" s="109"/>
      <c r="POS2509" s="109"/>
      <c r="POT2509" s="109"/>
      <c r="POU2509" s="109"/>
      <c r="POV2509" s="109"/>
      <c r="POW2509" s="109"/>
      <c r="POX2509" s="109"/>
      <c r="POY2509" s="109"/>
      <c r="POZ2509" s="109"/>
      <c r="PPA2509" s="109"/>
      <c r="PPB2509" s="109"/>
      <c r="PPC2509" s="109"/>
      <c r="PPD2509" s="109"/>
      <c r="PPE2509" s="109"/>
      <c r="PPF2509" s="109"/>
      <c r="PPG2509" s="109"/>
      <c r="PPH2509" s="109"/>
      <c r="PPI2509" s="109"/>
      <c r="PPJ2509" s="109"/>
      <c r="PPK2509" s="109"/>
      <c r="PPL2509" s="109"/>
      <c r="PPM2509" s="109"/>
      <c r="PPN2509" s="109"/>
      <c r="PPO2509" s="109"/>
      <c r="PPP2509" s="109"/>
      <c r="PPQ2509" s="109"/>
      <c r="PPR2509" s="109"/>
      <c r="PPS2509" s="109"/>
      <c r="PPT2509" s="109"/>
      <c r="PPU2509" s="109"/>
      <c r="PPV2509" s="109"/>
      <c r="PPW2509" s="109"/>
      <c r="PPX2509" s="109"/>
      <c r="PPY2509" s="109"/>
      <c r="PPZ2509" s="109"/>
      <c r="PQA2509" s="109"/>
      <c r="PQB2509" s="109"/>
      <c r="PQC2509" s="109"/>
      <c r="PQD2509" s="109"/>
      <c r="PQE2509" s="109"/>
      <c r="PQF2509" s="109"/>
      <c r="PQG2509" s="109"/>
      <c r="PQH2509" s="109"/>
      <c r="PQI2509" s="109"/>
      <c r="PQJ2509" s="109"/>
      <c r="PQK2509" s="109"/>
      <c r="PQL2509" s="109"/>
      <c r="PQM2509" s="109"/>
      <c r="PQN2509" s="109"/>
      <c r="PQO2509" s="109"/>
      <c r="PQP2509" s="109"/>
      <c r="PQQ2509" s="109"/>
      <c r="PQR2509" s="109"/>
      <c r="PQS2509" s="109"/>
      <c r="PQT2509" s="109"/>
      <c r="PQU2509" s="109"/>
      <c r="PQV2509" s="109"/>
      <c r="PQW2509" s="109"/>
      <c r="PQX2509" s="109"/>
      <c r="PQY2509" s="109"/>
      <c r="PQZ2509" s="109"/>
      <c r="PRA2509" s="109"/>
      <c r="PRB2509" s="109"/>
      <c r="PRC2509" s="109"/>
      <c r="PRD2509" s="109"/>
      <c r="PRE2509" s="109"/>
      <c r="PRF2509" s="109"/>
      <c r="PRG2509" s="109"/>
      <c r="PRH2509" s="109"/>
      <c r="PRI2509" s="109"/>
      <c r="PRJ2509" s="109"/>
      <c r="PRK2509" s="109"/>
      <c r="PRL2509" s="109"/>
      <c r="PRM2509" s="109"/>
      <c r="PRN2509" s="109"/>
      <c r="PRO2509" s="109"/>
      <c r="PRP2509" s="109"/>
      <c r="PRQ2509" s="109"/>
      <c r="PRR2509" s="109"/>
      <c r="PRS2509" s="109"/>
      <c r="PRT2509" s="109"/>
      <c r="PRU2509" s="109"/>
      <c r="PRV2509" s="109"/>
      <c r="PRW2509" s="109"/>
      <c r="PRX2509" s="109"/>
      <c r="PRY2509" s="109"/>
      <c r="PRZ2509" s="109"/>
      <c r="PSA2509" s="109"/>
      <c r="PSB2509" s="109"/>
      <c r="PSC2509" s="109"/>
      <c r="PSD2509" s="109"/>
      <c r="PSE2509" s="109"/>
      <c r="PSF2509" s="109"/>
      <c r="PSG2509" s="109"/>
      <c r="PSH2509" s="109"/>
      <c r="PSI2509" s="109"/>
      <c r="PSJ2509" s="109"/>
      <c r="PSK2509" s="109"/>
      <c r="PSL2509" s="109"/>
      <c r="PSM2509" s="109"/>
      <c r="PSN2509" s="109"/>
      <c r="PSO2509" s="109"/>
      <c r="PSP2509" s="109"/>
      <c r="PSQ2509" s="109"/>
      <c r="PSR2509" s="109"/>
      <c r="PSS2509" s="109"/>
      <c r="PST2509" s="109"/>
      <c r="PSU2509" s="109"/>
      <c r="PSV2509" s="109"/>
      <c r="PSW2509" s="109"/>
      <c r="PSX2509" s="109"/>
      <c r="PSY2509" s="109"/>
      <c r="PSZ2509" s="109"/>
      <c r="PTA2509" s="109"/>
      <c r="PTB2509" s="109"/>
      <c r="PTC2509" s="109"/>
      <c r="PTD2509" s="109"/>
      <c r="PTE2509" s="109"/>
      <c r="PTF2509" s="109"/>
      <c r="PTG2509" s="109"/>
      <c r="PTH2509" s="109"/>
      <c r="PTI2509" s="109"/>
      <c r="PTJ2509" s="109"/>
      <c r="PTK2509" s="109"/>
      <c r="PTL2509" s="109"/>
      <c r="PTM2509" s="109"/>
      <c r="PTN2509" s="109"/>
      <c r="PTO2509" s="109"/>
      <c r="PTP2509" s="109"/>
      <c r="PTQ2509" s="109"/>
      <c r="PTR2509" s="109"/>
      <c r="PTS2509" s="109"/>
      <c r="PTT2509" s="109"/>
      <c r="PTU2509" s="109"/>
      <c r="PTV2509" s="109"/>
      <c r="PTW2509" s="109"/>
      <c r="PTX2509" s="109"/>
      <c r="PTY2509" s="109"/>
      <c r="PTZ2509" s="109"/>
      <c r="PUA2509" s="109"/>
      <c r="PUB2509" s="109"/>
      <c r="PUC2509" s="109"/>
      <c r="PUD2509" s="109"/>
      <c r="PUE2509" s="109"/>
      <c r="PUF2509" s="109"/>
      <c r="PUG2509" s="109"/>
      <c r="PUH2509" s="109"/>
      <c r="PUI2509" s="109"/>
      <c r="PUJ2509" s="109"/>
      <c r="PUK2509" s="109"/>
      <c r="PUL2509" s="109"/>
      <c r="PUM2509" s="109"/>
      <c r="PUN2509" s="109"/>
      <c r="PUO2509" s="109"/>
      <c r="PUP2509" s="109"/>
      <c r="PUQ2509" s="109"/>
      <c r="PUR2509" s="109"/>
      <c r="PUS2509" s="109"/>
      <c r="PUT2509" s="109"/>
      <c r="PUU2509" s="109"/>
      <c r="PUV2509" s="109"/>
      <c r="PUW2509" s="109"/>
      <c r="PUX2509" s="109"/>
      <c r="PUY2509" s="109"/>
      <c r="PUZ2509" s="109"/>
      <c r="PVA2509" s="109"/>
      <c r="PVB2509" s="109"/>
      <c r="PVC2509" s="109"/>
      <c r="PVD2509" s="109"/>
      <c r="PVE2509" s="109"/>
      <c r="PVF2509" s="109"/>
      <c r="PVG2509" s="109"/>
      <c r="PVH2509" s="109"/>
      <c r="PVI2509" s="109"/>
      <c r="PVJ2509" s="109"/>
      <c r="PVK2509" s="109"/>
      <c r="PVL2509" s="109"/>
      <c r="PVM2509" s="109"/>
      <c r="PVN2509" s="109"/>
      <c r="PVO2509" s="109"/>
      <c r="PVP2509" s="109"/>
      <c r="PVQ2509" s="109"/>
      <c r="PVR2509" s="109"/>
      <c r="PVS2509" s="109"/>
      <c r="PVT2509" s="109"/>
      <c r="PVU2509" s="109"/>
      <c r="PVV2509" s="109"/>
      <c r="PVW2509" s="109"/>
      <c r="PVX2509" s="109"/>
      <c r="PVY2509" s="109"/>
      <c r="PVZ2509" s="109"/>
      <c r="PWA2509" s="109"/>
      <c r="PWB2509" s="109"/>
      <c r="PWC2509" s="109"/>
      <c r="PWD2509" s="109"/>
      <c r="PWE2509" s="109"/>
      <c r="PWF2509" s="109"/>
      <c r="PWG2509" s="109"/>
      <c r="PWH2509" s="109"/>
      <c r="PWI2509" s="109"/>
      <c r="PWJ2509" s="109"/>
      <c r="PWK2509" s="109"/>
      <c r="PWL2509" s="109"/>
      <c r="PWM2509" s="109"/>
      <c r="PWN2509" s="109"/>
      <c r="PWO2509" s="109"/>
      <c r="PWP2509" s="109"/>
      <c r="PWQ2509" s="109"/>
      <c r="PWR2509" s="109"/>
      <c r="PWS2509" s="109"/>
      <c r="PWT2509" s="109"/>
      <c r="PWU2509" s="109"/>
      <c r="PWV2509" s="109"/>
      <c r="PWW2509" s="109"/>
      <c r="PWX2509" s="109"/>
      <c r="PWY2509" s="109"/>
      <c r="PWZ2509" s="109"/>
      <c r="PXA2509" s="109"/>
      <c r="PXB2509" s="109"/>
      <c r="PXC2509" s="109"/>
      <c r="PXD2509" s="109"/>
      <c r="PXE2509" s="109"/>
      <c r="PXF2509" s="109"/>
      <c r="PXG2509" s="109"/>
      <c r="PXH2509" s="109"/>
      <c r="PXI2509" s="109"/>
      <c r="PXJ2509" s="109"/>
      <c r="PXK2509" s="109"/>
      <c r="PXL2509" s="109"/>
      <c r="PXM2509" s="109"/>
      <c r="PXN2509" s="109"/>
      <c r="PXO2509" s="109"/>
      <c r="PXP2509" s="109"/>
      <c r="PXQ2509" s="109"/>
      <c r="PXR2509" s="109"/>
      <c r="PXS2509" s="109"/>
      <c r="PXT2509" s="109"/>
      <c r="PXU2509" s="109"/>
      <c r="PXV2509" s="109"/>
      <c r="PXW2509" s="109"/>
      <c r="PXX2509" s="109"/>
      <c r="PXY2509" s="109"/>
      <c r="PXZ2509" s="109"/>
      <c r="PYA2509" s="109"/>
      <c r="PYB2509" s="109"/>
      <c r="PYC2509" s="109"/>
      <c r="PYD2509" s="109"/>
      <c r="PYE2509" s="109"/>
      <c r="PYF2509" s="109"/>
      <c r="PYG2509" s="109"/>
      <c r="PYH2509" s="109"/>
      <c r="PYI2509" s="109"/>
      <c r="PYJ2509" s="109"/>
      <c r="PYK2509" s="109"/>
      <c r="PYL2509" s="109"/>
      <c r="PYM2509" s="109"/>
      <c r="PYN2509" s="109"/>
      <c r="PYO2509" s="109"/>
      <c r="PYP2509" s="109"/>
      <c r="PYQ2509" s="109"/>
      <c r="PYR2509" s="109"/>
      <c r="PYS2509" s="109"/>
      <c r="PYT2509" s="109"/>
      <c r="PYU2509" s="109"/>
      <c r="PYV2509" s="109"/>
      <c r="PYW2509" s="109"/>
      <c r="PYX2509" s="109"/>
      <c r="PYY2509" s="109"/>
      <c r="PYZ2509" s="109"/>
      <c r="PZA2509" s="109"/>
      <c r="PZB2509" s="109"/>
      <c r="PZC2509" s="109"/>
      <c r="PZD2509" s="109"/>
      <c r="PZE2509" s="109"/>
      <c r="PZF2509" s="109"/>
      <c r="PZG2509" s="109"/>
      <c r="PZH2509" s="109"/>
      <c r="PZI2509" s="109"/>
      <c r="PZJ2509" s="109"/>
      <c r="PZK2509" s="109"/>
      <c r="PZL2509" s="109"/>
      <c r="PZM2509" s="109"/>
      <c r="PZN2509" s="109"/>
      <c r="PZO2509" s="109"/>
      <c r="PZP2509" s="109"/>
      <c r="PZQ2509" s="109"/>
      <c r="PZR2509" s="109"/>
      <c r="PZS2509" s="109"/>
      <c r="PZT2509" s="109"/>
      <c r="PZU2509" s="109"/>
      <c r="PZV2509" s="109"/>
      <c r="PZW2509" s="109"/>
      <c r="PZX2509" s="109"/>
      <c r="PZY2509" s="109"/>
      <c r="PZZ2509" s="109"/>
      <c r="QAA2509" s="109"/>
      <c r="QAB2509" s="109"/>
      <c r="QAC2509" s="109"/>
      <c r="QAD2509" s="109"/>
      <c r="QAE2509" s="109"/>
      <c r="QAF2509" s="109"/>
      <c r="QAG2509" s="109"/>
      <c r="QAH2509" s="109"/>
      <c r="QAI2509" s="109"/>
      <c r="QAJ2509" s="109"/>
      <c r="QAK2509" s="109"/>
      <c r="QAL2509" s="109"/>
      <c r="QAM2509" s="109"/>
      <c r="QAN2509" s="109"/>
      <c r="QAO2509" s="109"/>
      <c r="QAP2509" s="109"/>
      <c r="QAQ2509" s="109"/>
      <c r="QAR2509" s="109"/>
      <c r="QAS2509" s="109"/>
      <c r="QAT2509" s="109"/>
      <c r="QAU2509" s="109"/>
      <c r="QAV2509" s="109"/>
      <c r="QAW2509" s="109"/>
      <c r="QAX2509" s="109"/>
      <c r="QAY2509" s="109"/>
      <c r="QAZ2509" s="109"/>
      <c r="QBA2509" s="109"/>
      <c r="QBB2509" s="109"/>
      <c r="QBC2509" s="109"/>
      <c r="QBD2509" s="109"/>
      <c r="QBE2509" s="109"/>
      <c r="QBF2509" s="109"/>
      <c r="QBG2509" s="109"/>
      <c r="QBH2509" s="109"/>
      <c r="QBI2509" s="109"/>
      <c r="QBJ2509" s="109"/>
      <c r="QBK2509" s="109"/>
      <c r="QBL2509" s="109"/>
      <c r="QBM2509" s="109"/>
      <c r="QBN2509" s="109"/>
      <c r="QBO2509" s="109"/>
      <c r="QBP2509" s="109"/>
      <c r="QBQ2509" s="109"/>
      <c r="QBR2509" s="109"/>
      <c r="QBS2509" s="109"/>
      <c r="QBT2509" s="109"/>
      <c r="QBU2509" s="109"/>
      <c r="QBV2509" s="109"/>
      <c r="QBW2509" s="109"/>
      <c r="QBX2509" s="109"/>
      <c r="QBY2509" s="109"/>
      <c r="QBZ2509" s="109"/>
      <c r="QCA2509" s="109"/>
      <c r="QCB2509" s="109"/>
      <c r="QCC2509" s="109"/>
      <c r="QCD2509" s="109"/>
      <c r="QCE2509" s="109"/>
      <c r="QCF2509" s="109"/>
      <c r="QCG2509" s="109"/>
      <c r="QCH2509" s="109"/>
      <c r="QCI2509" s="109"/>
      <c r="QCJ2509" s="109"/>
      <c r="QCK2509" s="109"/>
      <c r="QCL2509" s="109"/>
      <c r="QCM2509" s="109"/>
      <c r="QCN2509" s="109"/>
      <c r="QCO2509" s="109"/>
      <c r="QCP2509" s="109"/>
      <c r="QCQ2509" s="109"/>
      <c r="QCR2509" s="109"/>
      <c r="QCS2509" s="109"/>
      <c r="QCT2509" s="109"/>
      <c r="QCU2509" s="109"/>
      <c r="QCV2509" s="109"/>
      <c r="QCW2509" s="109"/>
      <c r="QCX2509" s="109"/>
      <c r="QCY2509" s="109"/>
      <c r="QCZ2509" s="109"/>
      <c r="QDA2509" s="109"/>
      <c r="QDB2509" s="109"/>
      <c r="QDC2509" s="109"/>
      <c r="QDD2509" s="109"/>
      <c r="QDE2509" s="109"/>
      <c r="QDF2509" s="109"/>
      <c r="QDG2509" s="109"/>
      <c r="QDH2509" s="109"/>
      <c r="QDI2509" s="109"/>
      <c r="QDJ2509" s="109"/>
      <c r="QDK2509" s="109"/>
      <c r="QDL2509" s="109"/>
      <c r="QDM2509" s="109"/>
      <c r="QDN2509" s="109"/>
      <c r="QDO2509" s="109"/>
      <c r="QDP2509" s="109"/>
      <c r="QDQ2509" s="109"/>
      <c r="QDR2509" s="109"/>
      <c r="QDS2509" s="109"/>
      <c r="QDT2509" s="109"/>
      <c r="QDU2509" s="109"/>
      <c r="QDV2509" s="109"/>
      <c r="QDW2509" s="109"/>
      <c r="QDX2509" s="109"/>
      <c r="QDY2509" s="109"/>
      <c r="QDZ2509" s="109"/>
      <c r="QEA2509" s="109"/>
      <c r="QEB2509" s="109"/>
      <c r="QEC2509" s="109"/>
      <c r="QED2509" s="109"/>
      <c r="QEE2509" s="109"/>
      <c r="QEF2509" s="109"/>
      <c r="QEG2509" s="109"/>
      <c r="QEH2509" s="109"/>
      <c r="QEI2509" s="109"/>
      <c r="QEJ2509" s="109"/>
      <c r="QEK2509" s="109"/>
      <c r="QEL2509" s="109"/>
      <c r="QEM2509" s="109"/>
      <c r="QEN2509" s="109"/>
      <c r="QEO2509" s="109"/>
      <c r="QEP2509" s="109"/>
      <c r="QEQ2509" s="109"/>
      <c r="QER2509" s="109"/>
      <c r="QES2509" s="109"/>
      <c r="QET2509" s="109"/>
      <c r="QEU2509" s="109"/>
      <c r="QEV2509" s="109"/>
      <c r="QEW2509" s="109"/>
      <c r="QEX2509" s="109"/>
      <c r="QEY2509" s="109"/>
      <c r="QEZ2509" s="109"/>
      <c r="QFA2509" s="109"/>
      <c r="QFB2509" s="109"/>
      <c r="QFC2509" s="109"/>
      <c r="QFD2509" s="109"/>
      <c r="QFE2509" s="109"/>
      <c r="QFF2509" s="109"/>
      <c r="QFG2509" s="109"/>
      <c r="QFH2509" s="109"/>
      <c r="QFI2509" s="109"/>
      <c r="QFJ2509" s="109"/>
      <c r="QFK2509" s="109"/>
      <c r="QFL2509" s="109"/>
      <c r="QFM2509" s="109"/>
      <c r="QFN2509" s="109"/>
      <c r="QFO2509" s="109"/>
      <c r="QFP2509" s="109"/>
      <c r="QFQ2509" s="109"/>
      <c r="QFR2509" s="109"/>
      <c r="QFS2509" s="109"/>
      <c r="QFT2509" s="109"/>
      <c r="QFU2509" s="109"/>
      <c r="QFV2509" s="109"/>
      <c r="QFW2509" s="109"/>
      <c r="QFX2509" s="109"/>
      <c r="QFY2509" s="109"/>
      <c r="QFZ2509" s="109"/>
      <c r="QGA2509" s="109"/>
      <c r="QGB2509" s="109"/>
      <c r="QGC2509" s="109"/>
      <c r="QGD2509" s="109"/>
      <c r="QGE2509" s="109"/>
      <c r="QGF2509" s="109"/>
      <c r="QGG2509" s="109"/>
      <c r="QGH2509" s="109"/>
      <c r="QGI2509" s="109"/>
      <c r="QGJ2509" s="109"/>
      <c r="QGK2509" s="109"/>
      <c r="QGL2509" s="109"/>
      <c r="QGM2509" s="109"/>
      <c r="QGN2509" s="109"/>
      <c r="QGO2509" s="109"/>
      <c r="QGP2509" s="109"/>
      <c r="QGQ2509" s="109"/>
      <c r="QGR2509" s="109"/>
      <c r="QGS2509" s="109"/>
      <c r="QGT2509" s="109"/>
      <c r="QGU2509" s="109"/>
      <c r="QGV2509" s="109"/>
      <c r="QGW2509" s="109"/>
      <c r="QGX2509" s="109"/>
      <c r="QGY2509" s="109"/>
      <c r="QGZ2509" s="109"/>
      <c r="QHA2509" s="109"/>
      <c r="QHB2509" s="109"/>
      <c r="QHC2509" s="109"/>
      <c r="QHD2509" s="109"/>
      <c r="QHE2509" s="109"/>
      <c r="QHF2509" s="109"/>
      <c r="QHG2509" s="109"/>
      <c r="QHH2509" s="109"/>
      <c r="QHI2509" s="109"/>
      <c r="QHJ2509" s="109"/>
      <c r="QHK2509" s="109"/>
      <c r="QHL2509" s="109"/>
      <c r="QHM2509" s="109"/>
      <c r="QHN2509" s="109"/>
      <c r="QHO2509" s="109"/>
      <c r="QHP2509" s="109"/>
      <c r="QHQ2509" s="109"/>
      <c r="QHR2509" s="109"/>
      <c r="QHS2509" s="109"/>
      <c r="QHT2509" s="109"/>
      <c r="QHU2509" s="109"/>
      <c r="QHV2509" s="109"/>
      <c r="QHW2509" s="109"/>
      <c r="QHX2509" s="109"/>
      <c r="QHY2509" s="109"/>
      <c r="QHZ2509" s="109"/>
      <c r="QIA2509" s="109"/>
      <c r="QIB2509" s="109"/>
      <c r="QIC2509" s="109"/>
      <c r="QID2509" s="109"/>
      <c r="QIE2509" s="109"/>
      <c r="QIF2509" s="109"/>
      <c r="QIG2509" s="109"/>
      <c r="QIH2509" s="109"/>
      <c r="QII2509" s="109"/>
      <c r="QIJ2509" s="109"/>
      <c r="QIK2509" s="109"/>
      <c r="QIL2509" s="109"/>
      <c r="QIM2509" s="109"/>
      <c r="QIN2509" s="109"/>
      <c r="QIO2509" s="109"/>
      <c r="QIP2509" s="109"/>
      <c r="QIQ2509" s="109"/>
      <c r="QIR2509" s="109"/>
      <c r="QIS2509" s="109"/>
      <c r="QIT2509" s="109"/>
      <c r="QIU2509" s="109"/>
      <c r="QIV2509" s="109"/>
      <c r="QIW2509" s="109"/>
      <c r="QIX2509" s="109"/>
      <c r="QIY2509" s="109"/>
      <c r="QIZ2509" s="109"/>
      <c r="QJA2509" s="109"/>
      <c r="QJB2509" s="109"/>
      <c r="QJC2509" s="109"/>
      <c r="QJD2509" s="109"/>
      <c r="QJE2509" s="109"/>
      <c r="QJF2509" s="109"/>
      <c r="QJG2509" s="109"/>
      <c r="QJH2509" s="109"/>
      <c r="QJI2509" s="109"/>
      <c r="QJJ2509" s="109"/>
      <c r="QJK2509" s="109"/>
      <c r="QJL2509" s="109"/>
      <c r="QJM2509" s="109"/>
      <c r="QJN2509" s="109"/>
      <c r="QJO2509" s="109"/>
      <c r="QJP2509" s="109"/>
      <c r="QJQ2509" s="109"/>
      <c r="QJR2509" s="109"/>
      <c r="QJS2509" s="109"/>
      <c r="QJT2509" s="109"/>
      <c r="QJU2509" s="109"/>
      <c r="QJV2509" s="109"/>
      <c r="QJW2509" s="109"/>
      <c r="QJX2509" s="109"/>
      <c r="QJY2509" s="109"/>
      <c r="QJZ2509" s="109"/>
      <c r="QKA2509" s="109"/>
      <c r="QKB2509" s="109"/>
      <c r="QKC2509" s="109"/>
      <c r="QKD2509" s="109"/>
      <c r="QKE2509" s="109"/>
      <c r="QKF2509" s="109"/>
      <c r="QKG2509" s="109"/>
      <c r="QKH2509" s="109"/>
      <c r="QKI2509" s="109"/>
      <c r="QKJ2509" s="109"/>
      <c r="QKK2509" s="109"/>
      <c r="QKL2509" s="109"/>
      <c r="QKM2509" s="109"/>
      <c r="QKN2509" s="109"/>
      <c r="QKO2509" s="109"/>
      <c r="QKP2509" s="109"/>
      <c r="QKQ2509" s="109"/>
      <c r="QKR2509" s="109"/>
      <c r="QKS2509" s="109"/>
      <c r="QKT2509" s="109"/>
      <c r="QKU2509" s="109"/>
      <c r="QKV2509" s="109"/>
      <c r="QKW2509" s="109"/>
      <c r="QKX2509" s="109"/>
      <c r="QKY2509" s="109"/>
      <c r="QKZ2509" s="109"/>
      <c r="QLA2509" s="109"/>
      <c r="QLB2509" s="109"/>
      <c r="QLC2509" s="109"/>
      <c r="QLD2509" s="109"/>
      <c r="QLE2509" s="109"/>
      <c r="QLF2509" s="109"/>
      <c r="QLG2509" s="109"/>
      <c r="QLH2509" s="109"/>
      <c r="QLI2509" s="109"/>
      <c r="QLJ2509" s="109"/>
      <c r="QLK2509" s="109"/>
      <c r="QLL2509" s="109"/>
      <c r="QLM2509" s="109"/>
      <c r="QLN2509" s="109"/>
      <c r="QLO2509" s="109"/>
      <c r="QLP2509" s="109"/>
      <c r="QLQ2509" s="109"/>
      <c r="QLR2509" s="109"/>
      <c r="QLS2509" s="109"/>
      <c r="QLT2509" s="109"/>
      <c r="QLU2509" s="109"/>
      <c r="QLV2509" s="109"/>
      <c r="QLW2509" s="109"/>
      <c r="QLX2509" s="109"/>
      <c r="QLY2509" s="109"/>
      <c r="QLZ2509" s="109"/>
      <c r="QMA2509" s="109"/>
      <c r="QMB2509" s="109"/>
      <c r="QMC2509" s="109"/>
      <c r="QMD2509" s="109"/>
      <c r="QME2509" s="109"/>
      <c r="QMF2509" s="109"/>
      <c r="QMG2509" s="109"/>
      <c r="QMH2509" s="109"/>
      <c r="QMI2509" s="109"/>
      <c r="QMJ2509" s="109"/>
      <c r="QMK2509" s="109"/>
      <c r="QML2509" s="109"/>
      <c r="QMM2509" s="109"/>
      <c r="QMN2509" s="109"/>
      <c r="QMO2509" s="109"/>
      <c r="QMP2509" s="109"/>
      <c r="QMQ2509" s="109"/>
      <c r="QMR2509" s="109"/>
      <c r="QMS2509" s="109"/>
      <c r="QMT2509" s="109"/>
      <c r="QMU2509" s="109"/>
      <c r="QMV2509" s="109"/>
      <c r="QMW2509" s="109"/>
      <c r="QMX2509" s="109"/>
      <c r="QMY2509" s="109"/>
      <c r="QMZ2509" s="109"/>
      <c r="QNA2509" s="109"/>
      <c r="QNB2509" s="109"/>
      <c r="QNC2509" s="109"/>
      <c r="QND2509" s="109"/>
      <c r="QNE2509" s="109"/>
      <c r="QNF2509" s="109"/>
      <c r="QNG2509" s="109"/>
      <c r="QNH2509" s="109"/>
      <c r="QNI2509" s="109"/>
      <c r="QNJ2509" s="109"/>
      <c r="QNK2509" s="109"/>
      <c r="QNL2509" s="109"/>
      <c r="QNM2509" s="109"/>
      <c r="QNN2509" s="109"/>
      <c r="QNO2509" s="109"/>
      <c r="QNP2509" s="109"/>
      <c r="QNQ2509" s="109"/>
      <c r="QNR2509" s="109"/>
      <c r="QNS2509" s="109"/>
      <c r="QNT2509" s="109"/>
      <c r="QNU2509" s="109"/>
      <c r="QNV2509" s="109"/>
      <c r="QNW2509" s="109"/>
      <c r="QNX2509" s="109"/>
      <c r="QNY2509" s="109"/>
      <c r="QNZ2509" s="109"/>
      <c r="QOA2509" s="109"/>
      <c r="QOB2509" s="109"/>
      <c r="QOC2509" s="109"/>
      <c r="QOD2509" s="109"/>
      <c r="QOE2509" s="109"/>
      <c r="QOF2509" s="109"/>
      <c r="QOG2509" s="109"/>
      <c r="QOH2509" s="109"/>
      <c r="QOI2509" s="109"/>
      <c r="QOJ2509" s="109"/>
      <c r="QOK2509" s="109"/>
      <c r="QOL2509" s="109"/>
      <c r="QOM2509" s="109"/>
      <c r="QON2509" s="109"/>
      <c r="QOO2509" s="109"/>
      <c r="QOP2509" s="109"/>
      <c r="QOQ2509" s="109"/>
      <c r="QOR2509" s="109"/>
      <c r="QOS2509" s="109"/>
      <c r="QOT2509" s="109"/>
      <c r="QOU2509" s="109"/>
      <c r="QOV2509" s="109"/>
      <c r="QOW2509" s="109"/>
      <c r="QOX2509" s="109"/>
      <c r="QOY2509" s="109"/>
      <c r="QOZ2509" s="109"/>
      <c r="QPA2509" s="109"/>
      <c r="QPB2509" s="109"/>
      <c r="QPC2509" s="109"/>
      <c r="QPD2509" s="109"/>
      <c r="QPE2509" s="109"/>
      <c r="QPF2509" s="109"/>
      <c r="QPG2509" s="109"/>
      <c r="QPH2509" s="109"/>
      <c r="QPI2509" s="109"/>
      <c r="QPJ2509" s="109"/>
      <c r="QPK2509" s="109"/>
      <c r="QPL2509" s="109"/>
      <c r="QPM2509" s="109"/>
      <c r="QPN2509" s="109"/>
      <c r="QPO2509" s="109"/>
      <c r="QPP2509" s="109"/>
      <c r="QPQ2509" s="109"/>
      <c r="QPR2509" s="109"/>
      <c r="QPS2509" s="109"/>
      <c r="QPT2509" s="109"/>
      <c r="QPU2509" s="109"/>
      <c r="QPV2509" s="109"/>
      <c r="QPW2509" s="109"/>
      <c r="QPX2509" s="109"/>
      <c r="QPY2509" s="109"/>
      <c r="QPZ2509" s="109"/>
      <c r="QQA2509" s="109"/>
      <c r="QQB2509" s="109"/>
      <c r="QQC2509" s="109"/>
      <c r="QQD2509" s="109"/>
      <c r="QQE2509" s="109"/>
      <c r="QQF2509" s="109"/>
      <c r="QQG2509" s="109"/>
      <c r="QQH2509" s="109"/>
      <c r="QQI2509" s="109"/>
      <c r="QQJ2509" s="109"/>
      <c r="QQK2509" s="109"/>
      <c r="QQL2509" s="109"/>
      <c r="QQM2509" s="109"/>
      <c r="QQN2509" s="109"/>
      <c r="QQO2509" s="109"/>
      <c r="QQP2509" s="109"/>
      <c r="QQQ2509" s="109"/>
      <c r="QQR2509" s="109"/>
      <c r="QQS2509" s="109"/>
      <c r="QQT2509" s="109"/>
      <c r="QQU2509" s="109"/>
      <c r="QQV2509" s="109"/>
      <c r="QQW2509" s="109"/>
      <c r="QQX2509" s="109"/>
      <c r="QQY2509" s="109"/>
      <c r="QQZ2509" s="109"/>
      <c r="QRA2509" s="109"/>
      <c r="QRB2509" s="109"/>
      <c r="QRC2509" s="109"/>
      <c r="QRD2509" s="109"/>
      <c r="QRE2509" s="109"/>
      <c r="QRF2509" s="109"/>
      <c r="QRG2509" s="109"/>
      <c r="QRH2509" s="109"/>
      <c r="QRI2509" s="109"/>
      <c r="QRJ2509" s="109"/>
      <c r="QRK2509" s="109"/>
      <c r="QRL2509" s="109"/>
      <c r="QRM2509" s="109"/>
      <c r="QRN2509" s="109"/>
      <c r="QRO2509" s="109"/>
      <c r="QRP2509" s="109"/>
      <c r="QRQ2509" s="109"/>
      <c r="QRR2509" s="109"/>
      <c r="QRS2509" s="109"/>
      <c r="QRT2509" s="109"/>
      <c r="QRU2509" s="109"/>
      <c r="QRV2509" s="109"/>
      <c r="QRW2509" s="109"/>
      <c r="QRX2509" s="109"/>
      <c r="QRY2509" s="109"/>
      <c r="QRZ2509" s="109"/>
      <c r="QSA2509" s="109"/>
      <c r="QSB2509" s="109"/>
      <c r="QSC2509" s="109"/>
      <c r="QSD2509" s="109"/>
      <c r="QSE2509" s="109"/>
      <c r="QSF2509" s="109"/>
      <c r="QSG2509" s="109"/>
      <c r="QSH2509" s="109"/>
      <c r="QSI2509" s="109"/>
      <c r="QSJ2509" s="109"/>
      <c r="QSK2509" s="109"/>
      <c r="QSL2509" s="109"/>
      <c r="QSM2509" s="109"/>
      <c r="QSN2509" s="109"/>
      <c r="QSO2509" s="109"/>
      <c r="QSP2509" s="109"/>
      <c r="QSQ2509" s="109"/>
      <c r="QSR2509" s="109"/>
      <c r="QSS2509" s="109"/>
      <c r="QST2509" s="109"/>
      <c r="QSU2509" s="109"/>
      <c r="QSV2509" s="109"/>
      <c r="QSW2509" s="109"/>
      <c r="QSX2509" s="109"/>
      <c r="QSY2509" s="109"/>
      <c r="QSZ2509" s="109"/>
      <c r="QTA2509" s="109"/>
      <c r="QTB2509" s="109"/>
      <c r="QTC2509" s="109"/>
      <c r="QTD2509" s="109"/>
      <c r="QTE2509" s="109"/>
      <c r="QTF2509" s="109"/>
      <c r="QTG2509" s="109"/>
      <c r="QTH2509" s="109"/>
      <c r="QTI2509" s="109"/>
      <c r="QTJ2509" s="109"/>
      <c r="QTK2509" s="109"/>
      <c r="QTL2509" s="109"/>
      <c r="QTM2509" s="109"/>
      <c r="QTN2509" s="109"/>
      <c r="QTO2509" s="109"/>
      <c r="QTP2509" s="109"/>
      <c r="QTQ2509" s="109"/>
      <c r="QTR2509" s="109"/>
      <c r="QTS2509" s="109"/>
      <c r="QTT2509" s="109"/>
      <c r="QTU2509" s="109"/>
      <c r="QTV2509" s="109"/>
      <c r="QTW2509" s="109"/>
      <c r="QTX2509" s="109"/>
      <c r="QTY2509" s="109"/>
      <c r="QTZ2509" s="109"/>
      <c r="QUA2509" s="109"/>
      <c r="QUB2509" s="109"/>
      <c r="QUC2509" s="109"/>
      <c r="QUD2509" s="109"/>
      <c r="QUE2509" s="109"/>
      <c r="QUF2509" s="109"/>
      <c r="QUG2509" s="109"/>
      <c r="QUH2509" s="109"/>
      <c r="QUI2509" s="109"/>
      <c r="QUJ2509" s="109"/>
      <c r="QUK2509" s="109"/>
      <c r="QUL2509" s="109"/>
      <c r="QUM2509" s="109"/>
      <c r="QUN2509" s="109"/>
      <c r="QUO2509" s="109"/>
      <c r="QUP2509" s="109"/>
      <c r="QUQ2509" s="109"/>
      <c r="QUR2509" s="109"/>
      <c r="QUS2509" s="109"/>
      <c r="QUT2509" s="109"/>
      <c r="QUU2509" s="109"/>
      <c r="QUV2509" s="109"/>
      <c r="QUW2509" s="109"/>
      <c r="QUX2509" s="109"/>
      <c r="QUY2509" s="109"/>
      <c r="QUZ2509" s="109"/>
      <c r="QVA2509" s="109"/>
      <c r="QVB2509" s="109"/>
      <c r="QVC2509" s="109"/>
      <c r="QVD2509" s="109"/>
      <c r="QVE2509" s="109"/>
      <c r="QVF2509" s="109"/>
      <c r="QVG2509" s="109"/>
      <c r="QVH2509" s="109"/>
      <c r="QVI2509" s="109"/>
      <c r="QVJ2509" s="109"/>
      <c r="QVK2509" s="109"/>
      <c r="QVL2509" s="109"/>
      <c r="QVM2509" s="109"/>
      <c r="QVN2509" s="109"/>
      <c r="QVO2509" s="109"/>
      <c r="QVP2509" s="109"/>
      <c r="QVQ2509" s="109"/>
      <c r="QVR2509" s="109"/>
      <c r="QVS2509" s="109"/>
      <c r="QVT2509" s="109"/>
      <c r="QVU2509" s="109"/>
      <c r="QVV2509" s="109"/>
      <c r="QVW2509" s="109"/>
      <c r="QVX2509" s="109"/>
      <c r="QVY2509" s="109"/>
      <c r="QVZ2509" s="109"/>
      <c r="QWA2509" s="109"/>
      <c r="QWB2509" s="109"/>
      <c r="QWC2509" s="109"/>
      <c r="QWD2509" s="109"/>
      <c r="QWE2509" s="109"/>
      <c r="QWF2509" s="109"/>
      <c r="QWG2509" s="109"/>
      <c r="QWH2509" s="109"/>
      <c r="QWI2509" s="109"/>
      <c r="QWJ2509" s="109"/>
      <c r="QWK2509" s="109"/>
      <c r="QWL2509" s="109"/>
      <c r="QWM2509" s="109"/>
      <c r="QWN2509" s="109"/>
      <c r="QWO2509" s="109"/>
      <c r="QWP2509" s="109"/>
      <c r="QWQ2509" s="109"/>
      <c r="QWR2509" s="109"/>
      <c r="QWS2509" s="109"/>
      <c r="QWT2509" s="109"/>
      <c r="QWU2509" s="109"/>
      <c r="QWV2509" s="109"/>
      <c r="QWW2509" s="109"/>
      <c r="QWX2509" s="109"/>
      <c r="QWY2509" s="109"/>
      <c r="QWZ2509" s="109"/>
      <c r="QXA2509" s="109"/>
      <c r="QXB2509" s="109"/>
      <c r="QXC2509" s="109"/>
      <c r="QXD2509" s="109"/>
      <c r="QXE2509" s="109"/>
      <c r="QXF2509" s="109"/>
      <c r="QXG2509" s="109"/>
      <c r="QXH2509" s="109"/>
      <c r="QXI2509" s="109"/>
      <c r="QXJ2509" s="109"/>
      <c r="QXK2509" s="109"/>
      <c r="QXL2509" s="109"/>
      <c r="QXM2509" s="109"/>
      <c r="QXN2509" s="109"/>
      <c r="QXO2509" s="109"/>
      <c r="QXP2509" s="109"/>
      <c r="QXQ2509" s="109"/>
      <c r="QXR2509" s="109"/>
      <c r="QXS2509" s="109"/>
      <c r="QXT2509" s="109"/>
      <c r="QXU2509" s="109"/>
      <c r="QXV2509" s="109"/>
      <c r="QXW2509" s="109"/>
      <c r="QXX2509" s="109"/>
      <c r="QXY2509" s="109"/>
      <c r="QXZ2509" s="109"/>
      <c r="QYA2509" s="109"/>
      <c r="QYB2509" s="109"/>
      <c r="QYC2509" s="109"/>
      <c r="QYD2509" s="109"/>
      <c r="QYE2509" s="109"/>
      <c r="QYF2509" s="109"/>
      <c r="QYG2509" s="109"/>
      <c r="QYH2509" s="109"/>
      <c r="QYI2509" s="109"/>
      <c r="QYJ2509" s="109"/>
      <c r="QYK2509" s="109"/>
      <c r="QYL2509" s="109"/>
      <c r="QYM2509" s="109"/>
      <c r="QYN2509" s="109"/>
      <c r="QYO2509" s="109"/>
      <c r="QYP2509" s="109"/>
      <c r="QYQ2509" s="109"/>
      <c r="QYR2509" s="109"/>
      <c r="QYS2509" s="109"/>
      <c r="QYT2509" s="109"/>
      <c r="QYU2509" s="109"/>
      <c r="QYV2509" s="109"/>
      <c r="QYW2509" s="109"/>
      <c r="QYX2509" s="109"/>
      <c r="QYY2509" s="109"/>
      <c r="QYZ2509" s="109"/>
      <c r="QZA2509" s="109"/>
      <c r="QZB2509" s="109"/>
      <c r="QZC2509" s="109"/>
      <c r="QZD2509" s="109"/>
      <c r="QZE2509" s="109"/>
      <c r="QZF2509" s="109"/>
      <c r="QZG2509" s="109"/>
      <c r="QZH2509" s="109"/>
      <c r="QZI2509" s="109"/>
      <c r="QZJ2509" s="109"/>
      <c r="QZK2509" s="109"/>
      <c r="QZL2509" s="109"/>
      <c r="QZM2509" s="109"/>
      <c r="QZN2509" s="109"/>
      <c r="QZO2509" s="109"/>
      <c r="QZP2509" s="109"/>
      <c r="QZQ2509" s="109"/>
      <c r="QZR2509" s="109"/>
      <c r="QZS2509" s="109"/>
      <c r="QZT2509" s="109"/>
      <c r="QZU2509" s="109"/>
      <c r="QZV2509" s="109"/>
      <c r="QZW2509" s="109"/>
      <c r="QZX2509" s="109"/>
      <c r="QZY2509" s="109"/>
      <c r="QZZ2509" s="109"/>
      <c r="RAA2509" s="109"/>
      <c r="RAB2509" s="109"/>
      <c r="RAC2509" s="109"/>
      <c r="RAD2509" s="109"/>
      <c r="RAE2509" s="109"/>
      <c r="RAF2509" s="109"/>
      <c r="RAG2509" s="109"/>
      <c r="RAH2509" s="109"/>
      <c r="RAI2509" s="109"/>
      <c r="RAJ2509" s="109"/>
      <c r="RAK2509" s="109"/>
      <c r="RAL2509" s="109"/>
      <c r="RAM2509" s="109"/>
      <c r="RAN2509" s="109"/>
      <c r="RAO2509" s="109"/>
      <c r="RAP2509" s="109"/>
      <c r="RAQ2509" s="109"/>
      <c r="RAR2509" s="109"/>
      <c r="RAS2509" s="109"/>
      <c r="RAT2509" s="109"/>
      <c r="RAU2509" s="109"/>
      <c r="RAV2509" s="109"/>
      <c r="RAW2509" s="109"/>
      <c r="RAX2509" s="109"/>
      <c r="RAY2509" s="109"/>
      <c r="RAZ2509" s="109"/>
      <c r="RBA2509" s="109"/>
      <c r="RBB2509" s="109"/>
      <c r="RBC2509" s="109"/>
      <c r="RBD2509" s="109"/>
      <c r="RBE2509" s="109"/>
      <c r="RBF2509" s="109"/>
      <c r="RBG2509" s="109"/>
      <c r="RBH2509" s="109"/>
      <c r="RBI2509" s="109"/>
      <c r="RBJ2509" s="109"/>
      <c r="RBK2509" s="109"/>
      <c r="RBL2509" s="109"/>
      <c r="RBM2509" s="109"/>
      <c r="RBN2509" s="109"/>
      <c r="RBO2509" s="109"/>
      <c r="RBP2509" s="109"/>
      <c r="RBQ2509" s="109"/>
      <c r="RBR2509" s="109"/>
      <c r="RBS2509" s="109"/>
      <c r="RBT2509" s="109"/>
      <c r="RBU2509" s="109"/>
      <c r="RBV2509" s="109"/>
      <c r="RBW2509" s="109"/>
      <c r="RBX2509" s="109"/>
      <c r="RBY2509" s="109"/>
      <c r="RBZ2509" s="109"/>
      <c r="RCA2509" s="109"/>
      <c r="RCB2509" s="109"/>
      <c r="RCC2509" s="109"/>
      <c r="RCD2509" s="109"/>
      <c r="RCE2509" s="109"/>
      <c r="RCF2509" s="109"/>
      <c r="RCG2509" s="109"/>
      <c r="RCH2509" s="109"/>
      <c r="RCI2509" s="109"/>
      <c r="RCJ2509" s="109"/>
      <c r="RCK2509" s="109"/>
      <c r="RCL2509" s="109"/>
      <c r="RCM2509" s="109"/>
      <c r="RCN2509" s="109"/>
      <c r="RCO2509" s="109"/>
      <c r="RCP2509" s="109"/>
      <c r="RCQ2509" s="109"/>
      <c r="RCR2509" s="109"/>
      <c r="RCS2509" s="109"/>
      <c r="RCT2509" s="109"/>
      <c r="RCU2509" s="109"/>
      <c r="RCV2509" s="109"/>
      <c r="RCW2509" s="109"/>
      <c r="RCX2509" s="109"/>
      <c r="RCY2509" s="109"/>
      <c r="RCZ2509" s="109"/>
      <c r="RDA2509" s="109"/>
      <c r="RDB2509" s="109"/>
      <c r="RDC2509" s="109"/>
      <c r="RDD2509" s="109"/>
      <c r="RDE2509" s="109"/>
      <c r="RDF2509" s="109"/>
      <c r="RDG2509" s="109"/>
      <c r="RDH2509" s="109"/>
      <c r="RDI2509" s="109"/>
      <c r="RDJ2509" s="109"/>
      <c r="RDK2509" s="109"/>
      <c r="RDL2509" s="109"/>
      <c r="RDM2509" s="109"/>
      <c r="RDN2509" s="109"/>
      <c r="RDO2509" s="109"/>
      <c r="RDP2509" s="109"/>
      <c r="RDQ2509" s="109"/>
      <c r="RDR2509" s="109"/>
      <c r="RDS2509" s="109"/>
      <c r="RDT2509" s="109"/>
      <c r="RDU2509" s="109"/>
      <c r="RDV2509" s="109"/>
      <c r="RDW2509" s="109"/>
      <c r="RDX2509" s="109"/>
      <c r="RDY2509" s="109"/>
      <c r="RDZ2509" s="109"/>
      <c r="REA2509" s="109"/>
      <c r="REB2509" s="109"/>
      <c r="REC2509" s="109"/>
      <c r="RED2509" s="109"/>
      <c r="REE2509" s="109"/>
      <c r="REF2509" s="109"/>
      <c r="REG2509" s="109"/>
      <c r="REH2509" s="109"/>
      <c r="REI2509" s="109"/>
      <c r="REJ2509" s="109"/>
      <c r="REK2509" s="109"/>
      <c r="REL2509" s="109"/>
      <c r="REM2509" s="109"/>
      <c r="REN2509" s="109"/>
      <c r="REO2509" s="109"/>
      <c r="REP2509" s="109"/>
      <c r="REQ2509" s="109"/>
      <c r="RER2509" s="109"/>
      <c r="RES2509" s="109"/>
      <c r="RET2509" s="109"/>
      <c r="REU2509" s="109"/>
      <c r="REV2509" s="109"/>
      <c r="REW2509" s="109"/>
      <c r="REX2509" s="109"/>
      <c r="REY2509" s="109"/>
      <c r="REZ2509" s="109"/>
      <c r="RFA2509" s="109"/>
      <c r="RFB2509" s="109"/>
      <c r="RFC2509" s="109"/>
      <c r="RFD2509" s="109"/>
      <c r="RFE2509" s="109"/>
      <c r="RFF2509" s="109"/>
      <c r="RFG2509" s="109"/>
      <c r="RFH2509" s="109"/>
      <c r="RFI2509" s="109"/>
      <c r="RFJ2509" s="109"/>
      <c r="RFK2509" s="109"/>
      <c r="RFL2509" s="109"/>
      <c r="RFM2509" s="109"/>
      <c r="RFN2509" s="109"/>
      <c r="RFO2509" s="109"/>
      <c r="RFP2509" s="109"/>
      <c r="RFQ2509" s="109"/>
      <c r="RFR2509" s="109"/>
      <c r="RFS2509" s="109"/>
      <c r="RFT2509" s="109"/>
      <c r="RFU2509" s="109"/>
      <c r="RFV2509" s="109"/>
      <c r="RFW2509" s="109"/>
      <c r="RFX2509" s="109"/>
      <c r="RFY2509" s="109"/>
      <c r="RFZ2509" s="109"/>
      <c r="RGA2509" s="109"/>
      <c r="RGB2509" s="109"/>
      <c r="RGC2509" s="109"/>
      <c r="RGD2509" s="109"/>
      <c r="RGE2509" s="109"/>
      <c r="RGF2509" s="109"/>
      <c r="RGG2509" s="109"/>
      <c r="RGH2509" s="109"/>
      <c r="RGI2509" s="109"/>
      <c r="RGJ2509" s="109"/>
      <c r="RGK2509" s="109"/>
      <c r="RGL2509" s="109"/>
      <c r="RGM2509" s="109"/>
      <c r="RGN2509" s="109"/>
      <c r="RGO2509" s="109"/>
      <c r="RGP2509" s="109"/>
      <c r="RGQ2509" s="109"/>
      <c r="RGR2509" s="109"/>
      <c r="RGS2509" s="109"/>
      <c r="RGT2509" s="109"/>
      <c r="RGU2509" s="109"/>
      <c r="RGV2509" s="109"/>
      <c r="RGW2509" s="109"/>
      <c r="RGX2509" s="109"/>
      <c r="RGY2509" s="109"/>
      <c r="RGZ2509" s="109"/>
      <c r="RHA2509" s="109"/>
      <c r="RHB2509" s="109"/>
      <c r="RHC2509" s="109"/>
      <c r="RHD2509" s="109"/>
      <c r="RHE2509" s="109"/>
      <c r="RHF2509" s="109"/>
      <c r="RHG2509" s="109"/>
      <c r="RHH2509" s="109"/>
      <c r="RHI2509" s="109"/>
      <c r="RHJ2509" s="109"/>
      <c r="RHK2509" s="109"/>
      <c r="RHL2509" s="109"/>
      <c r="RHM2509" s="109"/>
      <c r="RHN2509" s="109"/>
      <c r="RHO2509" s="109"/>
      <c r="RHP2509" s="109"/>
      <c r="RHQ2509" s="109"/>
      <c r="RHR2509" s="109"/>
      <c r="RHS2509" s="109"/>
      <c r="RHT2509" s="109"/>
      <c r="RHU2509" s="109"/>
      <c r="RHV2509" s="109"/>
      <c r="RHW2509" s="109"/>
      <c r="RHX2509" s="109"/>
      <c r="RHY2509" s="109"/>
      <c r="RHZ2509" s="109"/>
      <c r="RIA2509" s="109"/>
      <c r="RIB2509" s="109"/>
      <c r="RIC2509" s="109"/>
      <c r="RID2509" s="109"/>
      <c r="RIE2509" s="109"/>
      <c r="RIF2509" s="109"/>
      <c r="RIG2509" s="109"/>
      <c r="RIH2509" s="109"/>
      <c r="RII2509" s="109"/>
      <c r="RIJ2509" s="109"/>
      <c r="RIK2509" s="109"/>
      <c r="RIL2509" s="109"/>
      <c r="RIM2509" s="109"/>
      <c r="RIN2509" s="109"/>
      <c r="RIO2509" s="109"/>
      <c r="RIP2509" s="109"/>
      <c r="RIQ2509" s="109"/>
      <c r="RIR2509" s="109"/>
      <c r="RIS2509" s="109"/>
      <c r="RIT2509" s="109"/>
      <c r="RIU2509" s="109"/>
      <c r="RIV2509" s="109"/>
      <c r="RIW2509" s="109"/>
      <c r="RIX2509" s="109"/>
      <c r="RIY2509" s="109"/>
      <c r="RIZ2509" s="109"/>
      <c r="RJA2509" s="109"/>
      <c r="RJB2509" s="109"/>
      <c r="RJC2509" s="109"/>
      <c r="RJD2509" s="109"/>
      <c r="RJE2509" s="109"/>
      <c r="RJF2509" s="109"/>
      <c r="RJG2509" s="109"/>
      <c r="RJH2509" s="109"/>
      <c r="RJI2509" s="109"/>
      <c r="RJJ2509" s="109"/>
      <c r="RJK2509" s="109"/>
      <c r="RJL2509" s="109"/>
      <c r="RJM2509" s="109"/>
      <c r="RJN2509" s="109"/>
      <c r="RJO2509" s="109"/>
      <c r="RJP2509" s="109"/>
      <c r="RJQ2509" s="109"/>
      <c r="RJR2509" s="109"/>
      <c r="RJS2509" s="109"/>
      <c r="RJT2509" s="109"/>
      <c r="RJU2509" s="109"/>
      <c r="RJV2509" s="109"/>
      <c r="RJW2509" s="109"/>
      <c r="RJX2509" s="109"/>
      <c r="RJY2509" s="109"/>
      <c r="RJZ2509" s="109"/>
      <c r="RKA2509" s="109"/>
      <c r="RKB2509" s="109"/>
      <c r="RKC2509" s="109"/>
      <c r="RKD2509" s="109"/>
      <c r="RKE2509" s="109"/>
      <c r="RKF2509" s="109"/>
      <c r="RKG2509" s="109"/>
      <c r="RKH2509" s="109"/>
      <c r="RKI2509" s="109"/>
      <c r="RKJ2509" s="109"/>
      <c r="RKK2509" s="109"/>
      <c r="RKL2509" s="109"/>
      <c r="RKM2509" s="109"/>
      <c r="RKN2509" s="109"/>
      <c r="RKO2509" s="109"/>
      <c r="RKP2509" s="109"/>
      <c r="RKQ2509" s="109"/>
      <c r="RKR2509" s="109"/>
      <c r="RKS2509" s="109"/>
      <c r="RKT2509" s="109"/>
      <c r="RKU2509" s="109"/>
      <c r="RKV2509" s="109"/>
      <c r="RKW2509" s="109"/>
      <c r="RKX2509" s="109"/>
      <c r="RKY2509" s="109"/>
      <c r="RKZ2509" s="109"/>
      <c r="RLA2509" s="109"/>
      <c r="RLB2509" s="109"/>
      <c r="RLC2509" s="109"/>
      <c r="RLD2509" s="109"/>
      <c r="RLE2509" s="109"/>
      <c r="RLF2509" s="109"/>
      <c r="RLG2509" s="109"/>
      <c r="RLH2509" s="109"/>
      <c r="RLI2509" s="109"/>
      <c r="RLJ2509" s="109"/>
      <c r="RLK2509" s="109"/>
      <c r="RLL2509" s="109"/>
      <c r="RLM2509" s="109"/>
      <c r="RLN2509" s="109"/>
      <c r="RLO2509" s="109"/>
      <c r="RLP2509" s="109"/>
      <c r="RLQ2509" s="109"/>
      <c r="RLR2509" s="109"/>
      <c r="RLS2509" s="109"/>
      <c r="RLT2509" s="109"/>
      <c r="RLU2509" s="109"/>
      <c r="RLV2509" s="109"/>
      <c r="RLW2509" s="109"/>
      <c r="RLX2509" s="109"/>
      <c r="RLY2509" s="109"/>
      <c r="RLZ2509" s="109"/>
      <c r="RMA2509" s="109"/>
      <c r="RMB2509" s="109"/>
      <c r="RMC2509" s="109"/>
      <c r="RMD2509" s="109"/>
      <c r="RME2509" s="109"/>
      <c r="RMF2509" s="109"/>
      <c r="RMG2509" s="109"/>
      <c r="RMH2509" s="109"/>
      <c r="RMI2509" s="109"/>
      <c r="RMJ2509" s="109"/>
      <c r="RMK2509" s="109"/>
      <c r="RML2509" s="109"/>
      <c r="RMM2509" s="109"/>
      <c r="RMN2509" s="109"/>
      <c r="RMO2509" s="109"/>
      <c r="RMP2509" s="109"/>
      <c r="RMQ2509" s="109"/>
      <c r="RMR2509" s="109"/>
      <c r="RMS2509" s="109"/>
      <c r="RMT2509" s="109"/>
      <c r="RMU2509" s="109"/>
      <c r="RMV2509" s="109"/>
      <c r="RMW2509" s="109"/>
      <c r="RMX2509" s="109"/>
      <c r="RMY2509" s="109"/>
      <c r="RMZ2509" s="109"/>
      <c r="RNA2509" s="109"/>
      <c r="RNB2509" s="109"/>
      <c r="RNC2509" s="109"/>
      <c r="RND2509" s="109"/>
      <c r="RNE2509" s="109"/>
      <c r="RNF2509" s="109"/>
      <c r="RNG2509" s="109"/>
      <c r="RNH2509" s="109"/>
      <c r="RNI2509" s="109"/>
      <c r="RNJ2509" s="109"/>
      <c r="RNK2509" s="109"/>
      <c r="RNL2509" s="109"/>
      <c r="RNM2509" s="109"/>
      <c r="RNN2509" s="109"/>
      <c r="RNO2509" s="109"/>
      <c r="RNP2509" s="109"/>
      <c r="RNQ2509" s="109"/>
      <c r="RNR2509" s="109"/>
      <c r="RNS2509" s="109"/>
      <c r="RNT2509" s="109"/>
      <c r="RNU2509" s="109"/>
      <c r="RNV2509" s="109"/>
      <c r="RNW2509" s="109"/>
      <c r="RNX2509" s="109"/>
      <c r="RNY2509" s="109"/>
      <c r="RNZ2509" s="109"/>
      <c r="ROA2509" s="109"/>
      <c r="ROB2509" s="109"/>
      <c r="ROC2509" s="109"/>
      <c r="ROD2509" s="109"/>
      <c r="ROE2509" s="109"/>
      <c r="ROF2509" s="109"/>
      <c r="ROG2509" s="109"/>
      <c r="ROH2509" s="109"/>
      <c r="ROI2509" s="109"/>
      <c r="ROJ2509" s="109"/>
      <c r="ROK2509" s="109"/>
      <c r="ROL2509" s="109"/>
      <c r="ROM2509" s="109"/>
      <c r="RON2509" s="109"/>
      <c r="ROO2509" s="109"/>
      <c r="ROP2509" s="109"/>
      <c r="ROQ2509" s="109"/>
      <c r="ROR2509" s="109"/>
      <c r="ROS2509" s="109"/>
      <c r="ROT2509" s="109"/>
      <c r="ROU2509" s="109"/>
      <c r="ROV2509" s="109"/>
      <c r="ROW2509" s="109"/>
      <c r="ROX2509" s="109"/>
      <c r="ROY2509" s="109"/>
      <c r="ROZ2509" s="109"/>
      <c r="RPA2509" s="109"/>
      <c r="RPB2509" s="109"/>
      <c r="RPC2509" s="109"/>
      <c r="RPD2509" s="109"/>
      <c r="RPE2509" s="109"/>
      <c r="RPF2509" s="109"/>
      <c r="RPG2509" s="109"/>
      <c r="RPH2509" s="109"/>
      <c r="RPI2509" s="109"/>
      <c r="RPJ2509" s="109"/>
      <c r="RPK2509" s="109"/>
      <c r="RPL2509" s="109"/>
      <c r="RPM2509" s="109"/>
      <c r="RPN2509" s="109"/>
      <c r="RPO2509" s="109"/>
      <c r="RPP2509" s="109"/>
      <c r="RPQ2509" s="109"/>
      <c r="RPR2509" s="109"/>
      <c r="RPS2509" s="109"/>
      <c r="RPT2509" s="109"/>
      <c r="RPU2509" s="109"/>
      <c r="RPV2509" s="109"/>
      <c r="RPW2509" s="109"/>
      <c r="RPX2509" s="109"/>
      <c r="RPY2509" s="109"/>
      <c r="RPZ2509" s="109"/>
      <c r="RQA2509" s="109"/>
      <c r="RQB2509" s="109"/>
      <c r="RQC2509" s="109"/>
      <c r="RQD2509" s="109"/>
      <c r="RQE2509" s="109"/>
      <c r="RQF2509" s="109"/>
      <c r="RQG2509" s="109"/>
      <c r="RQH2509" s="109"/>
      <c r="RQI2509" s="109"/>
      <c r="RQJ2509" s="109"/>
      <c r="RQK2509" s="109"/>
      <c r="RQL2509" s="109"/>
      <c r="RQM2509" s="109"/>
      <c r="RQN2509" s="109"/>
      <c r="RQO2509" s="109"/>
      <c r="RQP2509" s="109"/>
      <c r="RQQ2509" s="109"/>
      <c r="RQR2509" s="109"/>
      <c r="RQS2509" s="109"/>
      <c r="RQT2509" s="109"/>
      <c r="RQU2509" s="109"/>
      <c r="RQV2509" s="109"/>
      <c r="RQW2509" s="109"/>
      <c r="RQX2509" s="109"/>
      <c r="RQY2509" s="109"/>
      <c r="RQZ2509" s="109"/>
      <c r="RRA2509" s="109"/>
      <c r="RRB2509" s="109"/>
      <c r="RRC2509" s="109"/>
      <c r="RRD2509" s="109"/>
      <c r="RRE2509" s="109"/>
      <c r="RRF2509" s="109"/>
      <c r="RRG2509" s="109"/>
      <c r="RRH2509" s="109"/>
      <c r="RRI2509" s="109"/>
      <c r="RRJ2509" s="109"/>
      <c r="RRK2509" s="109"/>
      <c r="RRL2509" s="109"/>
      <c r="RRM2509" s="109"/>
      <c r="RRN2509" s="109"/>
      <c r="RRO2509" s="109"/>
      <c r="RRP2509" s="109"/>
      <c r="RRQ2509" s="109"/>
      <c r="RRR2509" s="109"/>
      <c r="RRS2509" s="109"/>
      <c r="RRT2509" s="109"/>
      <c r="RRU2509" s="109"/>
      <c r="RRV2509" s="109"/>
      <c r="RRW2509" s="109"/>
      <c r="RRX2509" s="109"/>
      <c r="RRY2509" s="109"/>
      <c r="RRZ2509" s="109"/>
      <c r="RSA2509" s="109"/>
      <c r="RSB2509" s="109"/>
      <c r="RSC2509" s="109"/>
      <c r="RSD2509" s="109"/>
      <c r="RSE2509" s="109"/>
      <c r="RSF2509" s="109"/>
      <c r="RSG2509" s="109"/>
      <c r="RSH2509" s="109"/>
      <c r="RSI2509" s="109"/>
      <c r="RSJ2509" s="109"/>
      <c r="RSK2509" s="109"/>
      <c r="RSL2509" s="109"/>
      <c r="RSM2509" s="109"/>
      <c r="RSN2509" s="109"/>
      <c r="RSO2509" s="109"/>
      <c r="RSP2509" s="109"/>
      <c r="RSQ2509" s="109"/>
      <c r="RSR2509" s="109"/>
      <c r="RSS2509" s="109"/>
      <c r="RST2509" s="109"/>
      <c r="RSU2509" s="109"/>
      <c r="RSV2509" s="109"/>
      <c r="RSW2509" s="109"/>
      <c r="RSX2509" s="109"/>
      <c r="RSY2509" s="109"/>
      <c r="RSZ2509" s="109"/>
      <c r="RTA2509" s="109"/>
      <c r="RTB2509" s="109"/>
      <c r="RTC2509" s="109"/>
      <c r="RTD2509" s="109"/>
      <c r="RTE2509" s="109"/>
      <c r="RTF2509" s="109"/>
      <c r="RTG2509" s="109"/>
      <c r="RTH2509" s="109"/>
      <c r="RTI2509" s="109"/>
      <c r="RTJ2509" s="109"/>
      <c r="RTK2509" s="109"/>
      <c r="RTL2509" s="109"/>
      <c r="RTM2509" s="109"/>
      <c r="RTN2509" s="109"/>
      <c r="RTO2509" s="109"/>
      <c r="RTP2509" s="109"/>
      <c r="RTQ2509" s="109"/>
      <c r="RTR2509" s="109"/>
      <c r="RTS2509" s="109"/>
      <c r="RTT2509" s="109"/>
      <c r="RTU2509" s="109"/>
      <c r="RTV2509" s="109"/>
      <c r="RTW2509" s="109"/>
      <c r="RTX2509" s="109"/>
      <c r="RTY2509" s="109"/>
      <c r="RTZ2509" s="109"/>
      <c r="RUA2509" s="109"/>
      <c r="RUB2509" s="109"/>
      <c r="RUC2509" s="109"/>
      <c r="RUD2509" s="109"/>
      <c r="RUE2509" s="109"/>
      <c r="RUF2509" s="109"/>
      <c r="RUG2509" s="109"/>
      <c r="RUH2509" s="109"/>
      <c r="RUI2509" s="109"/>
      <c r="RUJ2509" s="109"/>
      <c r="RUK2509" s="109"/>
      <c r="RUL2509" s="109"/>
      <c r="RUM2509" s="109"/>
      <c r="RUN2509" s="109"/>
      <c r="RUO2509" s="109"/>
      <c r="RUP2509" s="109"/>
      <c r="RUQ2509" s="109"/>
      <c r="RUR2509" s="109"/>
      <c r="RUS2509" s="109"/>
      <c r="RUT2509" s="109"/>
      <c r="RUU2509" s="109"/>
      <c r="RUV2509" s="109"/>
      <c r="RUW2509" s="109"/>
      <c r="RUX2509" s="109"/>
      <c r="RUY2509" s="109"/>
      <c r="RUZ2509" s="109"/>
      <c r="RVA2509" s="109"/>
      <c r="RVB2509" s="109"/>
      <c r="RVC2509" s="109"/>
      <c r="RVD2509" s="109"/>
      <c r="RVE2509" s="109"/>
      <c r="RVF2509" s="109"/>
      <c r="RVG2509" s="109"/>
      <c r="RVH2509" s="109"/>
      <c r="RVI2509" s="109"/>
      <c r="RVJ2509" s="109"/>
      <c r="RVK2509" s="109"/>
      <c r="RVL2509" s="109"/>
      <c r="RVM2509" s="109"/>
      <c r="RVN2509" s="109"/>
      <c r="RVO2509" s="109"/>
      <c r="RVP2509" s="109"/>
      <c r="RVQ2509" s="109"/>
      <c r="RVR2509" s="109"/>
      <c r="RVS2509" s="109"/>
      <c r="RVT2509" s="109"/>
      <c r="RVU2509" s="109"/>
      <c r="RVV2509" s="109"/>
      <c r="RVW2509" s="109"/>
      <c r="RVX2509" s="109"/>
      <c r="RVY2509" s="109"/>
      <c r="RVZ2509" s="109"/>
      <c r="RWA2509" s="109"/>
      <c r="RWB2509" s="109"/>
      <c r="RWC2509" s="109"/>
      <c r="RWD2509" s="109"/>
      <c r="RWE2509" s="109"/>
      <c r="RWF2509" s="109"/>
      <c r="RWG2509" s="109"/>
      <c r="RWH2509" s="109"/>
      <c r="RWI2509" s="109"/>
      <c r="RWJ2509" s="109"/>
      <c r="RWK2509" s="109"/>
      <c r="RWL2509" s="109"/>
      <c r="RWM2509" s="109"/>
      <c r="RWN2509" s="109"/>
      <c r="RWO2509" s="109"/>
      <c r="RWP2509" s="109"/>
      <c r="RWQ2509" s="109"/>
      <c r="RWR2509" s="109"/>
      <c r="RWS2509" s="109"/>
      <c r="RWT2509" s="109"/>
      <c r="RWU2509" s="109"/>
      <c r="RWV2509" s="109"/>
      <c r="RWW2509" s="109"/>
      <c r="RWX2509" s="109"/>
      <c r="RWY2509" s="109"/>
      <c r="RWZ2509" s="109"/>
      <c r="RXA2509" s="109"/>
      <c r="RXB2509" s="109"/>
      <c r="RXC2509" s="109"/>
      <c r="RXD2509" s="109"/>
      <c r="RXE2509" s="109"/>
      <c r="RXF2509" s="109"/>
      <c r="RXG2509" s="109"/>
      <c r="RXH2509" s="109"/>
      <c r="RXI2509" s="109"/>
      <c r="RXJ2509" s="109"/>
      <c r="RXK2509" s="109"/>
      <c r="RXL2509" s="109"/>
      <c r="RXM2509" s="109"/>
      <c r="RXN2509" s="109"/>
      <c r="RXO2509" s="109"/>
      <c r="RXP2509" s="109"/>
      <c r="RXQ2509" s="109"/>
      <c r="RXR2509" s="109"/>
      <c r="RXS2509" s="109"/>
      <c r="RXT2509" s="109"/>
      <c r="RXU2509" s="109"/>
      <c r="RXV2509" s="109"/>
      <c r="RXW2509" s="109"/>
      <c r="RXX2509" s="109"/>
      <c r="RXY2509" s="109"/>
      <c r="RXZ2509" s="109"/>
      <c r="RYA2509" s="109"/>
      <c r="RYB2509" s="109"/>
      <c r="RYC2509" s="109"/>
      <c r="RYD2509" s="109"/>
      <c r="RYE2509" s="109"/>
      <c r="RYF2509" s="109"/>
      <c r="RYG2509" s="109"/>
      <c r="RYH2509" s="109"/>
      <c r="RYI2509" s="109"/>
      <c r="RYJ2509" s="109"/>
      <c r="RYK2509" s="109"/>
      <c r="RYL2509" s="109"/>
      <c r="RYM2509" s="109"/>
      <c r="RYN2509" s="109"/>
      <c r="RYO2509" s="109"/>
      <c r="RYP2509" s="109"/>
      <c r="RYQ2509" s="109"/>
      <c r="RYR2509" s="109"/>
      <c r="RYS2509" s="109"/>
      <c r="RYT2509" s="109"/>
      <c r="RYU2509" s="109"/>
      <c r="RYV2509" s="109"/>
      <c r="RYW2509" s="109"/>
      <c r="RYX2509" s="109"/>
      <c r="RYY2509" s="109"/>
      <c r="RYZ2509" s="109"/>
      <c r="RZA2509" s="109"/>
      <c r="RZB2509" s="109"/>
      <c r="RZC2509" s="109"/>
      <c r="RZD2509" s="109"/>
      <c r="RZE2509" s="109"/>
      <c r="RZF2509" s="109"/>
      <c r="RZG2509" s="109"/>
      <c r="RZH2509" s="109"/>
      <c r="RZI2509" s="109"/>
      <c r="RZJ2509" s="109"/>
      <c r="RZK2509" s="109"/>
      <c r="RZL2509" s="109"/>
      <c r="RZM2509" s="109"/>
      <c r="RZN2509" s="109"/>
      <c r="RZO2509" s="109"/>
      <c r="RZP2509" s="109"/>
      <c r="RZQ2509" s="109"/>
      <c r="RZR2509" s="109"/>
      <c r="RZS2509" s="109"/>
      <c r="RZT2509" s="109"/>
      <c r="RZU2509" s="109"/>
      <c r="RZV2509" s="109"/>
      <c r="RZW2509" s="109"/>
      <c r="RZX2509" s="109"/>
      <c r="RZY2509" s="109"/>
      <c r="RZZ2509" s="109"/>
      <c r="SAA2509" s="109"/>
      <c r="SAB2509" s="109"/>
      <c r="SAC2509" s="109"/>
      <c r="SAD2509" s="109"/>
      <c r="SAE2509" s="109"/>
      <c r="SAF2509" s="109"/>
      <c r="SAG2509" s="109"/>
      <c r="SAH2509" s="109"/>
      <c r="SAI2509" s="109"/>
      <c r="SAJ2509" s="109"/>
      <c r="SAK2509" s="109"/>
      <c r="SAL2509" s="109"/>
      <c r="SAM2509" s="109"/>
      <c r="SAN2509" s="109"/>
      <c r="SAO2509" s="109"/>
      <c r="SAP2509" s="109"/>
      <c r="SAQ2509" s="109"/>
      <c r="SAR2509" s="109"/>
      <c r="SAS2509" s="109"/>
      <c r="SAT2509" s="109"/>
      <c r="SAU2509" s="109"/>
      <c r="SAV2509" s="109"/>
      <c r="SAW2509" s="109"/>
      <c r="SAX2509" s="109"/>
      <c r="SAY2509" s="109"/>
      <c r="SAZ2509" s="109"/>
      <c r="SBA2509" s="109"/>
      <c r="SBB2509" s="109"/>
      <c r="SBC2509" s="109"/>
      <c r="SBD2509" s="109"/>
      <c r="SBE2509" s="109"/>
      <c r="SBF2509" s="109"/>
      <c r="SBG2509" s="109"/>
      <c r="SBH2509" s="109"/>
      <c r="SBI2509" s="109"/>
      <c r="SBJ2509" s="109"/>
      <c r="SBK2509" s="109"/>
      <c r="SBL2509" s="109"/>
      <c r="SBM2509" s="109"/>
      <c r="SBN2509" s="109"/>
      <c r="SBO2509" s="109"/>
      <c r="SBP2509" s="109"/>
      <c r="SBQ2509" s="109"/>
      <c r="SBR2509" s="109"/>
      <c r="SBS2509" s="109"/>
      <c r="SBT2509" s="109"/>
      <c r="SBU2509" s="109"/>
      <c r="SBV2509" s="109"/>
      <c r="SBW2509" s="109"/>
      <c r="SBX2509" s="109"/>
      <c r="SBY2509" s="109"/>
      <c r="SBZ2509" s="109"/>
      <c r="SCA2509" s="109"/>
      <c r="SCB2509" s="109"/>
      <c r="SCC2509" s="109"/>
      <c r="SCD2509" s="109"/>
      <c r="SCE2509" s="109"/>
      <c r="SCF2509" s="109"/>
      <c r="SCG2509" s="109"/>
      <c r="SCH2509" s="109"/>
      <c r="SCI2509" s="109"/>
      <c r="SCJ2509" s="109"/>
      <c r="SCK2509" s="109"/>
      <c r="SCL2509" s="109"/>
      <c r="SCM2509" s="109"/>
      <c r="SCN2509" s="109"/>
      <c r="SCO2509" s="109"/>
      <c r="SCP2509" s="109"/>
      <c r="SCQ2509" s="109"/>
      <c r="SCR2509" s="109"/>
      <c r="SCS2509" s="109"/>
      <c r="SCT2509" s="109"/>
      <c r="SCU2509" s="109"/>
      <c r="SCV2509" s="109"/>
      <c r="SCW2509" s="109"/>
      <c r="SCX2509" s="109"/>
      <c r="SCY2509" s="109"/>
      <c r="SCZ2509" s="109"/>
      <c r="SDA2509" s="109"/>
      <c r="SDB2509" s="109"/>
      <c r="SDC2509" s="109"/>
      <c r="SDD2509" s="109"/>
      <c r="SDE2509" s="109"/>
      <c r="SDF2509" s="109"/>
      <c r="SDG2509" s="109"/>
      <c r="SDH2509" s="109"/>
      <c r="SDI2509" s="109"/>
      <c r="SDJ2509" s="109"/>
      <c r="SDK2509" s="109"/>
      <c r="SDL2509" s="109"/>
      <c r="SDM2509" s="109"/>
      <c r="SDN2509" s="109"/>
      <c r="SDO2509" s="109"/>
      <c r="SDP2509" s="109"/>
      <c r="SDQ2509" s="109"/>
      <c r="SDR2509" s="109"/>
      <c r="SDS2509" s="109"/>
      <c r="SDT2509" s="109"/>
      <c r="SDU2509" s="109"/>
      <c r="SDV2509" s="109"/>
      <c r="SDW2509" s="109"/>
      <c r="SDX2509" s="109"/>
      <c r="SDY2509" s="109"/>
      <c r="SDZ2509" s="109"/>
      <c r="SEA2509" s="109"/>
      <c r="SEB2509" s="109"/>
      <c r="SEC2509" s="109"/>
      <c r="SED2509" s="109"/>
      <c r="SEE2509" s="109"/>
      <c r="SEF2509" s="109"/>
      <c r="SEG2509" s="109"/>
      <c r="SEH2509" s="109"/>
      <c r="SEI2509" s="109"/>
      <c r="SEJ2509" s="109"/>
      <c r="SEK2509" s="109"/>
      <c r="SEL2509" s="109"/>
      <c r="SEM2509" s="109"/>
      <c r="SEN2509" s="109"/>
      <c r="SEO2509" s="109"/>
      <c r="SEP2509" s="109"/>
      <c r="SEQ2509" s="109"/>
      <c r="SER2509" s="109"/>
      <c r="SES2509" s="109"/>
      <c r="SET2509" s="109"/>
      <c r="SEU2509" s="109"/>
      <c r="SEV2509" s="109"/>
      <c r="SEW2509" s="109"/>
      <c r="SEX2509" s="109"/>
      <c r="SEY2509" s="109"/>
      <c r="SEZ2509" s="109"/>
      <c r="SFA2509" s="109"/>
      <c r="SFB2509" s="109"/>
      <c r="SFC2509" s="109"/>
      <c r="SFD2509" s="109"/>
      <c r="SFE2509" s="109"/>
      <c r="SFF2509" s="109"/>
      <c r="SFG2509" s="109"/>
      <c r="SFH2509" s="109"/>
      <c r="SFI2509" s="109"/>
      <c r="SFJ2509" s="109"/>
      <c r="SFK2509" s="109"/>
      <c r="SFL2509" s="109"/>
      <c r="SFM2509" s="109"/>
      <c r="SFN2509" s="109"/>
      <c r="SFO2509" s="109"/>
      <c r="SFP2509" s="109"/>
      <c r="SFQ2509" s="109"/>
      <c r="SFR2509" s="109"/>
      <c r="SFS2509" s="109"/>
      <c r="SFT2509" s="109"/>
      <c r="SFU2509" s="109"/>
      <c r="SFV2509" s="109"/>
      <c r="SFW2509" s="109"/>
      <c r="SFX2509" s="109"/>
      <c r="SFY2509" s="109"/>
      <c r="SFZ2509" s="109"/>
      <c r="SGA2509" s="109"/>
      <c r="SGB2509" s="109"/>
      <c r="SGC2509" s="109"/>
      <c r="SGD2509" s="109"/>
      <c r="SGE2509" s="109"/>
      <c r="SGF2509" s="109"/>
      <c r="SGG2509" s="109"/>
      <c r="SGH2509" s="109"/>
      <c r="SGI2509" s="109"/>
      <c r="SGJ2509" s="109"/>
      <c r="SGK2509" s="109"/>
      <c r="SGL2509" s="109"/>
      <c r="SGM2509" s="109"/>
      <c r="SGN2509" s="109"/>
      <c r="SGO2509" s="109"/>
      <c r="SGP2509" s="109"/>
      <c r="SGQ2509" s="109"/>
      <c r="SGR2509" s="109"/>
      <c r="SGS2509" s="109"/>
      <c r="SGT2509" s="109"/>
      <c r="SGU2509" s="109"/>
      <c r="SGV2509" s="109"/>
      <c r="SGW2509" s="109"/>
      <c r="SGX2509" s="109"/>
      <c r="SGY2509" s="109"/>
      <c r="SGZ2509" s="109"/>
      <c r="SHA2509" s="109"/>
      <c r="SHB2509" s="109"/>
      <c r="SHC2509" s="109"/>
      <c r="SHD2509" s="109"/>
      <c r="SHE2509" s="109"/>
      <c r="SHF2509" s="109"/>
      <c r="SHG2509" s="109"/>
      <c r="SHH2509" s="109"/>
      <c r="SHI2509" s="109"/>
      <c r="SHJ2509" s="109"/>
      <c r="SHK2509" s="109"/>
      <c r="SHL2509" s="109"/>
      <c r="SHM2509" s="109"/>
      <c r="SHN2509" s="109"/>
      <c r="SHO2509" s="109"/>
      <c r="SHP2509" s="109"/>
      <c r="SHQ2509" s="109"/>
      <c r="SHR2509" s="109"/>
      <c r="SHS2509" s="109"/>
      <c r="SHT2509" s="109"/>
      <c r="SHU2509" s="109"/>
      <c r="SHV2509" s="109"/>
      <c r="SHW2509" s="109"/>
      <c r="SHX2509" s="109"/>
      <c r="SHY2509" s="109"/>
      <c r="SHZ2509" s="109"/>
      <c r="SIA2509" s="109"/>
      <c r="SIB2509" s="109"/>
      <c r="SIC2509" s="109"/>
      <c r="SID2509" s="109"/>
      <c r="SIE2509" s="109"/>
      <c r="SIF2509" s="109"/>
      <c r="SIG2509" s="109"/>
      <c r="SIH2509" s="109"/>
      <c r="SII2509" s="109"/>
      <c r="SIJ2509" s="109"/>
      <c r="SIK2509" s="109"/>
      <c r="SIL2509" s="109"/>
      <c r="SIM2509" s="109"/>
      <c r="SIN2509" s="109"/>
      <c r="SIO2509" s="109"/>
      <c r="SIP2509" s="109"/>
      <c r="SIQ2509" s="109"/>
      <c r="SIR2509" s="109"/>
      <c r="SIS2509" s="109"/>
      <c r="SIT2509" s="109"/>
      <c r="SIU2509" s="109"/>
      <c r="SIV2509" s="109"/>
      <c r="SIW2509" s="109"/>
      <c r="SIX2509" s="109"/>
      <c r="SIY2509" s="109"/>
      <c r="SIZ2509" s="109"/>
      <c r="SJA2509" s="109"/>
      <c r="SJB2509" s="109"/>
      <c r="SJC2509" s="109"/>
      <c r="SJD2509" s="109"/>
      <c r="SJE2509" s="109"/>
      <c r="SJF2509" s="109"/>
      <c r="SJG2509" s="109"/>
      <c r="SJH2509" s="109"/>
      <c r="SJI2509" s="109"/>
      <c r="SJJ2509" s="109"/>
      <c r="SJK2509" s="109"/>
      <c r="SJL2509" s="109"/>
      <c r="SJM2509" s="109"/>
      <c r="SJN2509" s="109"/>
      <c r="SJO2509" s="109"/>
      <c r="SJP2509" s="109"/>
      <c r="SJQ2509" s="109"/>
      <c r="SJR2509" s="109"/>
      <c r="SJS2509" s="109"/>
      <c r="SJT2509" s="109"/>
      <c r="SJU2509" s="109"/>
      <c r="SJV2509" s="109"/>
      <c r="SJW2509" s="109"/>
      <c r="SJX2509" s="109"/>
      <c r="SJY2509" s="109"/>
      <c r="SJZ2509" s="109"/>
      <c r="SKA2509" s="109"/>
      <c r="SKB2509" s="109"/>
      <c r="SKC2509" s="109"/>
      <c r="SKD2509" s="109"/>
      <c r="SKE2509" s="109"/>
      <c r="SKF2509" s="109"/>
      <c r="SKG2509" s="109"/>
      <c r="SKH2509" s="109"/>
      <c r="SKI2509" s="109"/>
      <c r="SKJ2509" s="109"/>
      <c r="SKK2509" s="109"/>
      <c r="SKL2509" s="109"/>
      <c r="SKM2509" s="109"/>
      <c r="SKN2509" s="109"/>
      <c r="SKO2509" s="109"/>
      <c r="SKP2509" s="109"/>
      <c r="SKQ2509" s="109"/>
      <c r="SKR2509" s="109"/>
      <c r="SKS2509" s="109"/>
      <c r="SKT2509" s="109"/>
      <c r="SKU2509" s="109"/>
      <c r="SKV2509" s="109"/>
      <c r="SKW2509" s="109"/>
      <c r="SKX2509" s="109"/>
      <c r="SKY2509" s="109"/>
      <c r="SKZ2509" s="109"/>
      <c r="SLA2509" s="109"/>
      <c r="SLB2509" s="109"/>
      <c r="SLC2509" s="109"/>
      <c r="SLD2509" s="109"/>
      <c r="SLE2509" s="109"/>
      <c r="SLF2509" s="109"/>
      <c r="SLG2509" s="109"/>
      <c r="SLH2509" s="109"/>
      <c r="SLI2509" s="109"/>
      <c r="SLJ2509" s="109"/>
      <c r="SLK2509" s="109"/>
      <c r="SLL2509" s="109"/>
      <c r="SLM2509" s="109"/>
      <c r="SLN2509" s="109"/>
      <c r="SLO2509" s="109"/>
      <c r="SLP2509" s="109"/>
      <c r="SLQ2509" s="109"/>
      <c r="SLR2509" s="109"/>
      <c r="SLS2509" s="109"/>
      <c r="SLT2509" s="109"/>
      <c r="SLU2509" s="109"/>
      <c r="SLV2509" s="109"/>
      <c r="SLW2509" s="109"/>
      <c r="SLX2509" s="109"/>
      <c r="SLY2509" s="109"/>
      <c r="SLZ2509" s="109"/>
      <c r="SMA2509" s="109"/>
      <c r="SMB2509" s="109"/>
      <c r="SMC2509" s="109"/>
      <c r="SMD2509" s="109"/>
      <c r="SME2509" s="109"/>
      <c r="SMF2509" s="109"/>
      <c r="SMG2509" s="109"/>
      <c r="SMH2509" s="109"/>
      <c r="SMI2509" s="109"/>
      <c r="SMJ2509" s="109"/>
      <c r="SMK2509" s="109"/>
      <c r="SML2509" s="109"/>
      <c r="SMM2509" s="109"/>
      <c r="SMN2509" s="109"/>
      <c r="SMO2509" s="109"/>
      <c r="SMP2509" s="109"/>
      <c r="SMQ2509" s="109"/>
      <c r="SMR2509" s="109"/>
      <c r="SMS2509" s="109"/>
      <c r="SMT2509" s="109"/>
      <c r="SMU2509" s="109"/>
      <c r="SMV2509" s="109"/>
      <c r="SMW2509" s="109"/>
      <c r="SMX2509" s="109"/>
      <c r="SMY2509" s="109"/>
      <c r="SMZ2509" s="109"/>
      <c r="SNA2509" s="109"/>
      <c r="SNB2509" s="109"/>
      <c r="SNC2509" s="109"/>
      <c r="SND2509" s="109"/>
      <c r="SNE2509" s="109"/>
      <c r="SNF2509" s="109"/>
      <c r="SNG2509" s="109"/>
      <c r="SNH2509" s="109"/>
      <c r="SNI2509" s="109"/>
      <c r="SNJ2509" s="109"/>
      <c r="SNK2509" s="109"/>
      <c r="SNL2509" s="109"/>
      <c r="SNM2509" s="109"/>
      <c r="SNN2509" s="109"/>
      <c r="SNO2509" s="109"/>
      <c r="SNP2509" s="109"/>
      <c r="SNQ2509" s="109"/>
      <c r="SNR2509" s="109"/>
      <c r="SNS2509" s="109"/>
      <c r="SNT2509" s="109"/>
      <c r="SNU2509" s="109"/>
      <c r="SNV2509" s="109"/>
      <c r="SNW2509" s="109"/>
      <c r="SNX2509" s="109"/>
      <c r="SNY2509" s="109"/>
      <c r="SNZ2509" s="109"/>
      <c r="SOA2509" s="109"/>
      <c r="SOB2509" s="109"/>
      <c r="SOC2509" s="109"/>
      <c r="SOD2509" s="109"/>
      <c r="SOE2509" s="109"/>
      <c r="SOF2509" s="109"/>
      <c r="SOG2509" s="109"/>
      <c r="SOH2509" s="109"/>
      <c r="SOI2509" s="109"/>
      <c r="SOJ2509" s="109"/>
      <c r="SOK2509" s="109"/>
      <c r="SOL2509" s="109"/>
      <c r="SOM2509" s="109"/>
      <c r="SON2509" s="109"/>
      <c r="SOO2509" s="109"/>
      <c r="SOP2509" s="109"/>
      <c r="SOQ2509" s="109"/>
      <c r="SOR2509" s="109"/>
      <c r="SOS2509" s="109"/>
      <c r="SOT2509" s="109"/>
      <c r="SOU2509" s="109"/>
      <c r="SOV2509" s="109"/>
      <c r="SOW2509" s="109"/>
      <c r="SOX2509" s="109"/>
      <c r="SOY2509" s="109"/>
      <c r="SOZ2509" s="109"/>
      <c r="SPA2509" s="109"/>
      <c r="SPB2509" s="109"/>
      <c r="SPC2509" s="109"/>
      <c r="SPD2509" s="109"/>
      <c r="SPE2509" s="109"/>
      <c r="SPF2509" s="109"/>
      <c r="SPG2509" s="109"/>
      <c r="SPH2509" s="109"/>
      <c r="SPI2509" s="109"/>
      <c r="SPJ2509" s="109"/>
      <c r="SPK2509" s="109"/>
      <c r="SPL2509" s="109"/>
      <c r="SPM2509" s="109"/>
      <c r="SPN2509" s="109"/>
      <c r="SPO2509" s="109"/>
      <c r="SPP2509" s="109"/>
      <c r="SPQ2509" s="109"/>
      <c r="SPR2509" s="109"/>
      <c r="SPS2509" s="109"/>
      <c r="SPT2509" s="109"/>
      <c r="SPU2509" s="109"/>
      <c r="SPV2509" s="109"/>
      <c r="SPW2509" s="109"/>
      <c r="SPX2509" s="109"/>
      <c r="SPY2509" s="109"/>
      <c r="SPZ2509" s="109"/>
      <c r="SQA2509" s="109"/>
      <c r="SQB2509" s="109"/>
      <c r="SQC2509" s="109"/>
      <c r="SQD2509" s="109"/>
      <c r="SQE2509" s="109"/>
      <c r="SQF2509" s="109"/>
      <c r="SQG2509" s="109"/>
      <c r="SQH2509" s="109"/>
      <c r="SQI2509" s="109"/>
      <c r="SQJ2509" s="109"/>
      <c r="SQK2509" s="109"/>
      <c r="SQL2509" s="109"/>
      <c r="SQM2509" s="109"/>
      <c r="SQN2509" s="109"/>
      <c r="SQO2509" s="109"/>
      <c r="SQP2509" s="109"/>
      <c r="SQQ2509" s="109"/>
      <c r="SQR2509" s="109"/>
      <c r="SQS2509" s="109"/>
      <c r="SQT2509" s="109"/>
      <c r="SQU2509" s="109"/>
      <c r="SQV2509" s="109"/>
      <c r="SQW2509" s="109"/>
      <c r="SQX2509" s="109"/>
      <c r="SQY2509" s="109"/>
      <c r="SQZ2509" s="109"/>
      <c r="SRA2509" s="109"/>
      <c r="SRB2509" s="109"/>
      <c r="SRC2509" s="109"/>
      <c r="SRD2509" s="109"/>
      <c r="SRE2509" s="109"/>
      <c r="SRF2509" s="109"/>
      <c r="SRG2509" s="109"/>
      <c r="SRH2509" s="109"/>
      <c r="SRI2509" s="109"/>
      <c r="SRJ2509" s="109"/>
      <c r="SRK2509" s="109"/>
      <c r="SRL2509" s="109"/>
      <c r="SRM2509" s="109"/>
      <c r="SRN2509" s="109"/>
      <c r="SRO2509" s="109"/>
      <c r="SRP2509" s="109"/>
      <c r="SRQ2509" s="109"/>
      <c r="SRR2509" s="109"/>
      <c r="SRS2509" s="109"/>
      <c r="SRT2509" s="109"/>
      <c r="SRU2509" s="109"/>
      <c r="SRV2509" s="109"/>
      <c r="SRW2509" s="109"/>
      <c r="SRX2509" s="109"/>
      <c r="SRY2509" s="109"/>
      <c r="SRZ2509" s="109"/>
      <c r="SSA2509" s="109"/>
      <c r="SSB2509" s="109"/>
      <c r="SSC2509" s="109"/>
      <c r="SSD2509" s="109"/>
      <c r="SSE2509" s="109"/>
      <c r="SSF2509" s="109"/>
      <c r="SSG2509" s="109"/>
      <c r="SSH2509" s="109"/>
      <c r="SSI2509" s="109"/>
      <c r="SSJ2509" s="109"/>
      <c r="SSK2509" s="109"/>
      <c r="SSL2509" s="109"/>
      <c r="SSM2509" s="109"/>
      <c r="SSN2509" s="109"/>
      <c r="SSO2509" s="109"/>
      <c r="SSP2509" s="109"/>
      <c r="SSQ2509" s="109"/>
      <c r="SSR2509" s="109"/>
      <c r="SSS2509" s="109"/>
      <c r="SST2509" s="109"/>
      <c r="SSU2509" s="109"/>
      <c r="SSV2509" s="109"/>
      <c r="SSW2509" s="109"/>
      <c r="SSX2509" s="109"/>
      <c r="SSY2509" s="109"/>
      <c r="SSZ2509" s="109"/>
      <c r="STA2509" s="109"/>
      <c r="STB2509" s="109"/>
      <c r="STC2509" s="109"/>
      <c r="STD2509" s="109"/>
      <c r="STE2509" s="109"/>
      <c r="STF2509" s="109"/>
      <c r="STG2509" s="109"/>
      <c r="STH2509" s="109"/>
      <c r="STI2509" s="109"/>
      <c r="STJ2509" s="109"/>
      <c r="STK2509" s="109"/>
      <c r="STL2509" s="109"/>
      <c r="STM2509" s="109"/>
      <c r="STN2509" s="109"/>
      <c r="STO2509" s="109"/>
      <c r="STP2509" s="109"/>
      <c r="STQ2509" s="109"/>
      <c r="STR2509" s="109"/>
      <c r="STS2509" s="109"/>
      <c r="STT2509" s="109"/>
      <c r="STU2509" s="109"/>
      <c r="STV2509" s="109"/>
      <c r="STW2509" s="109"/>
      <c r="STX2509" s="109"/>
      <c r="STY2509" s="109"/>
      <c r="STZ2509" s="109"/>
      <c r="SUA2509" s="109"/>
      <c r="SUB2509" s="109"/>
      <c r="SUC2509" s="109"/>
      <c r="SUD2509" s="109"/>
      <c r="SUE2509" s="109"/>
      <c r="SUF2509" s="109"/>
      <c r="SUG2509" s="109"/>
      <c r="SUH2509" s="109"/>
      <c r="SUI2509" s="109"/>
      <c r="SUJ2509" s="109"/>
      <c r="SUK2509" s="109"/>
      <c r="SUL2509" s="109"/>
      <c r="SUM2509" s="109"/>
      <c r="SUN2509" s="109"/>
      <c r="SUO2509" s="109"/>
      <c r="SUP2509" s="109"/>
      <c r="SUQ2509" s="109"/>
      <c r="SUR2509" s="109"/>
      <c r="SUS2509" s="109"/>
      <c r="SUT2509" s="109"/>
      <c r="SUU2509" s="109"/>
      <c r="SUV2509" s="109"/>
      <c r="SUW2509" s="109"/>
      <c r="SUX2509" s="109"/>
      <c r="SUY2509" s="109"/>
      <c r="SUZ2509" s="109"/>
      <c r="SVA2509" s="109"/>
      <c r="SVB2509" s="109"/>
      <c r="SVC2509" s="109"/>
      <c r="SVD2509" s="109"/>
      <c r="SVE2509" s="109"/>
      <c r="SVF2509" s="109"/>
      <c r="SVG2509" s="109"/>
      <c r="SVH2509" s="109"/>
      <c r="SVI2509" s="109"/>
      <c r="SVJ2509" s="109"/>
      <c r="SVK2509" s="109"/>
      <c r="SVL2509" s="109"/>
      <c r="SVM2509" s="109"/>
      <c r="SVN2509" s="109"/>
      <c r="SVO2509" s="109"/>
      <c r="SVP2509" s="109"/>
      <c r="SVQ2509" s="109"/>
      <c r="SVR2509" s="109"/>
      <c r="SVS2509" s="109"/>
      <c r="SVT2509" s="109"/>
      <c r="SVU2509" s="109"/>
      <c r="SVV2509" s="109"/>
      <c r="SVW2509" s="109"/>
      <c r="SVX2509" s="109"/>
      <c r="SVY2509" s="109"/>
      <c r="SVZ2509" s="109"/>
      <c r="SWA2509" s="109"/>
      <c r="SWB2509" s="109"/>
      <c r="SWC2509" s="109"/>
      <c r="SWD2509" s="109"/>
      <c r="SWE2509" s="109"/>
      <c r="SWF2509" s="109"/>
      <c r="SWG2509" s="109"/>
      <c r="SWH2509" s="109"/>
      <c r="SWI2509" s="109"/>
      <c r="SWJ2509" s="109"/>
      <c r="SWK2509" s="109"/>
      <c r="SWL2509" s="109"/>
      <c r="SWM2509" s="109"/>
      <c r="SWN2509" s="109"/>
      <c r="SWO2509" s="109"/>
      <c r="SWP2509" s="109"/>
      <c r="SWQ2509" s="109"/>
      <c r="SWR2509" s="109"/>
      <c r="SWS2509" s="109"/>
      <c r="SWT2509" s="109"/>
      <c r="SWU2509" s="109"/>
      <c r="SWV2509" s="109"/>
      <c r="SWW2509" s="109"/>
      <c r="SWX2509" s="109"/>
      <c r="SWY2509" s="109"/>
      <c r="SWZ2509" s="109"/>
      <c r="SXA2509" s="109"/>
      <c r="SXB2509" s="109"/>
      <c r="SXC2509" s="109"/>
      <c r="SXD2509" s="109"/>
      <c r="SXE2509" s="109"/>
      <c r="SXF2509" s="109"/>
      <c r="SXG2509" s="109"/>
      <c r="SXH2509" s="109"/>
      <c r="SXI2509" s="109"/>
      <c r="SXJ2509" s="109"/>
      <c r="SXK2509" s="109"/>
      <c r="SXL2509" s="109"/>
      <c r="SXM2509" s="109"/>
      <c r="SXN2509" s="109"/>
      <c r="SXO2509" s="109"/>
      <c r="SXP2509" s="109"/>
      <c r="SXQ2509" s="109"/>
      <c r="SXR2509" s="109"/>
      <c r="SXS2509" s="109"/>
      <c r="SXT2509" s="109"/>
      <c r="SXU2509" s="109"/>
      <c r="SXV2509" s="109"/>
      <c r="SXW2509" s="109"/>
      <c r="SXX2509" s="109"/>
      <c r="SXY2509" s="109"/>
      <c r="SXZ2509" s="109"/>
      <c r="SYA2509" s="109"/>
      <c r="SYB2509" s="109"/>
      <c r="SYC2509" s="109"/>
      <c r="SYD2509" s="109"/>
      <c r="SYE2509" s="109"/>
      <c r="SYF2509" s="109"/>
      <c r="SYG2509" s="109"/>
      <c r="SYH2509" s="109"/>
      <c r="SYI2509" s="109"/>
      <c r="SYJ2509" s="109"/>
      <c r="SYK2509" s="109"/>
      <c r="SYL2509" s="109"/>
      <c r="SYM2509" s="109"/>
      <c r="SYN2509" s="109"/>
      <c r="SYO2509" s="109"/>
      <c r="SYP2509" s="109"/>
      <c r="SYQ2509" s="109"/>
      <c r="SYR2509" s="109"/>
      <c r="SYS2509" s="109"/>
      <c r="SYT2509" s="109"/>
      <c r="SYU2509" s="109"/>
      <c r="SYV2509" s="109"/>
      <c r="SYW2509" s="109"/>
      <c r="SYX2509" s="109"/>
      <c r="SYY2509" s="109"/>
      <c r="SYZ2509" s="109"/>
      <c r="SZA2509" s="109"/>
      <c r="SZB2509" s="109"/>
      <c r="SZC2509" s="109"/>
      <c r="SZD2509" s="109"/>
      <c r="SZE2509" s="109"/>
      <c r="SZF2509" s="109"/>
      <c r="SZG2509" s="109"/>
      <c r="SZH2509" s="109"/>
      <c r="SZI2509" s="109"/>
      <c r="SZJ2509" s="109"/>
      <c r="SZK2509" s="109"/>
      <c r="SZL2509" s="109"/>
      <c r="SZM2509" s="109"/>
      <c r="SZN2509" s="109"/>
      <c r="SZO2509" s="109"/>
      <c r="SZP2509" s="109"/>
      <c r="SZQ2509" s="109"/>
      <c r="SZR2509" s="109"/>
      <c r="SZS2509" s="109"/>
      <c r="SZT2509" s="109"/>
      <c r="SZU2509" s="109"/>
      <c r="SZV2509" s="109"/>
      <c r="SZW2509" s="109"/>
      <c r="SZX2509" s="109"/>
      <c r="SZY2509" s="109"/>
      <c r="SZZ2509" s="109"/>
      <c r="TAA2509" s="109"/>
      <c r="TAB2509" s="109"/>
      <c r="TAC2509" s="109"/>
      <c r="TAD2509" s="109"/>
      <c r="TAE2509" s="109"/>
      <c r="TAF2509" s="109"/>
      <c r="TAG2509" s="109"/>
      <c r="TAH2509" s="109"/>
      <c r="TAI2509" s="109"/>
      <c r="TAJ2509" s="109"/>
      <c r="TAK2509" s="109"/>
      <c r="TAL2509" s="109"/>
      <c r="TAM2509" s="109"/>
      <c r="TAN2509" s="109"/>
      <c r="TAO2509" s="109"/>
      <c r="TAP2509" s="109"/>
      <c r="TAQ2509" s="109"/>
      <c r="TAR2509" s="109"/>
      <c r="TAS2509" s="109"/>
      <c r="TAT2509" s="109"/>
      <c r="TAU2509" s="109"/>
      <c r="TAV2509" s="109"/>
      <c r="TAW2509" s="109"/>
      <c r="TAX2509" s="109"/>
      <c r="TAY2509" s="109"/>
      <c r="TAZ2509" s="109"/>
      <c r="TBA2509" s="109"/>
      <c r="TBB2509" s="109"/>
      <c r="TBC2509" s="109"/>
      <c r="TBD2509" s="109"/>
      <c r="TBE2509" s="109"/>
      <c r="TBF2509" s="109"/>
      <c r="TBG2509" s="109"/>
      <c r="TBH2509" s="109"/>
      <c r="TBI2509" s="109"/>
      <c r="TBJ2509" s="109"/>
      <c r="TBK2509" s="109"/>
      <c r="TBL2509" s="109"/>
      <c r="TBM2509" s="109"/>
      <c r="TBN2509" s="109"/>
      <c r="TBO2509" s="109"/>
      <c r="TBP2509" s="109"/>
      <c r="TBQ2509" s="109"/>
      <c r="TBR2509" s="109"/>
      <c r="TBS2509" s="109"/>
      <c r="TBT2509" s="109"/>
      <c r="TBU2509" s="109"/>
      <c r="TBV2509" s="109"/>
      <c r="TBW2509" s="109"/>
      <c r="TBX2509" s="109"/>
      <c r="TBY2509" s="109"/>
      <c r="TBZ2509" s="109"/>
      <c r="TCA2509" s="109"/>
      <c r="TCB2509" s="109"/>
      <c r="TCC2509" s="109"/>
      <c r="TCD2509" s="109"/>
      <c r="TCE2509" s="109"/>
      <c r="TCF2509" s="109"/>
      <c r="TCG2509" s="109"/>
      <c r="TCH2509" s="109"/>
      <c r="TCI2509" s="109"/>
      <c r="TCJ2509" s="109"/>
      <c r="TCK2509" s="109"/>
      <c r="TCL2509" s="109"/>
      <c r="TCM2509" s="109"/>
      <c r="TCN2509" s="109"/>
      <c r="TCO2509" s="109"/>
      <c r="TCP2509" s="109"/>
      <c r="TCQ2509" s="109"/>
      <c r="TCR2509" s="109"/>
      <c r="TCS2509" s="109"/>
      <c r="TCT2509" s="109"/>
      <c r="TCU2509" s="109"/>
      <c r="TCV2509" s="109"/>
      <c r="TCW2509" s="109"/>
      <c r="TCX2509" s="109"/>
      <c r="TCY2509" s="109"/>
      <c r="TCZ2509" s="109"/>
      <c r="TDA2509" s="109"/>
      <c r="TDB2509" s="109"/>
      <c r="TDC2509" s="109"/>
      <c r="TDD2509" s="109"/>
      <c r="TDE2509" s="109"/>
      <c r="TDF2509" s="109"/>
      <c r="TDG2509" s="109"/>
      <c r="TDH2509" s="109"/>
      <c r="TDI2509" s="109"/>
      <c r="TDJ2509" s="109"/>
      <c r="TDK2509" s="109"/>
      <c r="TDL2509" s="109"/>
      <c r="TDM2509" s="109"/>
      <c r="TDN2509" s="109"/>
      <c r="TDO2509" s="109"/>
      <c r="TDP2509" s="109"/>
      <c r="TDQ2509" s="109"/>
      <c r="TDR2509" s="109"/>
      <c r="TDS2509" s="109"/>
      <c r="TDT2509" s="109"/>
      <c r="TDU2509" s="109"/>
      <c r="TDV2509" s="109"/>
      <c r="TDW2509" s="109"/>
      <c r="TDX2509" s="109"/>
      <c r="TDY2509" s="109"/>
      <c r="TDZ2509" s="109"/>
      <c r="TEA2509" s="109"/>
      <c r="TEB2509" s="109"/>
      <c r="TEC2509" s="109"/>
      <c r="TED2509" s="109"/>
      <c r="TEE2509" s="109"/>
      <c r="TEF2509" s="109"/>
      <c r="TEG2509" s="109"/>
      <c r="TEH2509" s="109"/>
      <c r="TEI2509" s="109"/>
      <c r="TEJ2509" s="109"/>
      <c r="TEK2509" s="109"/>
      <c r="TEL2509" s="109"/>
      <c r="TEM2509" s="109"/>
      <c r="TEN2509" s="109"/>
      <c r="TEO2509" s="109"/>
      <c r="TEP2509" s="109"/>
      <c r="TEQ2509" s="109"/>
      <c r="TER2509" s="109"/>
      <c r="TES2509" s="109"/>
      <c r="TET2509" s="109"/>
      <c r="TEU2509" s="109"/>
      <c r="TEV2509" s="109"/>
      <c r="TEW2509" s="109"/>
      <c r="TEX2509" s="109"/>
      <c r="TEY2509" s="109"/>
      <c r="TEZ2509" s="109"/>
      <c r="TFA2509" s="109"/>
      <c r="TFB2509" s="109"/>
      <c r="TFC2509" s="109"/>
      <c r="TFD2509" s="109"/>
      <c r="TFE2509" s="109"/>
      <c r="TFF2509" s="109"/>
      <c r="TFG2509" s="109"/>
      <c r="TFH2509" s="109"/>
      <c r="TFI2509" s="109"/>
      <c r="TFJ2509" s="109"/>
      <c r="TFK2509" s="109"/>
      <c r="TFL2509" s="109"/>
      <c r="TFM2509" s="109"/>
      <c r="TFN2509" s="109"/>
      <c r="TFO2509" s="109"/>
      <c r="TFP2509" s="109"/>
      <c r="TFQ2509" s="109"/>
      <c r="TFR2509" s="109"/>
      <c r="TFS2509" s="109"/>
      <c r="TFT2509" s="109"/>
      <c r="TFU2509" s="109"/>
      <c r="TFV2509" s="109"/>
      <c r="TFW2509" s="109"/>
      <c r="TFX2509" s="109"/>
      <c r="TFY2509" s="109"/>
      <c r="TFZ2509" s="109"/>
      <c r="TGA2509" s="109"/>
      <c r="TGB2509" s="109"/>
      <c r="TGC2509" s="109"/>
      <c r="TGD2509" s="109"/>
      <c r="TGE2509" s="109"/>
      <c r="TGF2509" s="109"/>
      <c r="TGG2509" s="109"/>
      <c r="TGH2509" s="109"/>
      <c r="TGI2509" s="109"/>
      <c r="TGJ2509" s="109"/>
      <c r="TGK2509" s="109"/>
      <c r="TGL2509" s="109"/>
      <c r="TGM2509" s="109"/>
      <c r="TGN2509" s="109"/>
      <c r="TGO2509" s="109"/>
      <c r="TGP2509" s="109"/>
      <c r="TGQ2509" s="109"/>
      <c r="TGR2509" s="109"/>
      <c r="TGS2509" s="109"/>
      <c r="TGT2509" s="109"/>
      <c r="TGU2509" s="109"/>
      <c r="TGV2509" s="109"/>
      <c r="TGW2509" s="109"/>
      <c r="TGX2509" s="109"/>
      <c r="TGY2509" s="109"/>
      <c r="TGZ2509" s="109"/>
      <c r="THA2509" s="109"/>
      <c r="THB2509" s="109"/>
      <c r="THC2509" s="109"/>
      <c r="THD2509" s="109"/>
      <c r="THE2509" s="109"/>
      <c r="THF2509" s="109"/>
      <c r="THG2509" s="109"/>
      <c r="THH2509" s="109"/>
      <c r="THI2509" s="109"/>
      <c r="THJ2509" s="109"/>
      <c r="THK2509" s="109"/>
      <c r="THL2509" s="109"/>
      <c r="THM2509" s="109"/>
      <c r="THN2509" s="109"/>
      <c r="THO2509" s="109"/>
      <c r="THP2509" s="109"/>
      <c r="THQ2509" s="109"/>
      <c r="THR2509" s="109"/>
      <c r="THS2509" s="109"/>
      <c r="THT2509" s="109"/>
      <c r="THU2509" s="109"/>
      <c r="THV2509" s="109"/>
      <c r="THW2509" s="109"/>
      <c r="THX2509" s="109"/>
      <c r="THY2509" s="109"/>
      <c r="THZ2509" s="109"/>
      <c r="TIA2509" s="109"/>
      <c r="TIB2509" s="109"/>
      <c r="TIC2509" s="109"/>
      <c r="TID2509" s="109"/>
      <c r="TIE2509" s="109"/>
      <c r="TIF2509" s="109"/>
      <c r="TIG2509" s="109"/>
      <c r="TIH2509" s="109"/>
      <c r="TII2509" s="109"/>
      <c r="TIJ2509" s="109"/>
      <c r="TIK2509" s="109"/>
      <c r="TIL2509" s="109"/>
      <c r="TIM2509" s="109"/>
      <c r="TIN2509" s="109"/>
      <c r="TIO2509" s="109"/>
      <c r="TIP2509" s="109"/>
      <c r="TIQ2509" s="109"/>
      <c r="TIR2509" s="109"/>
      <c r="TIS2509" s="109"/>
      <c r="TIT2509" s="109"/>
      <c r="TIU2509" s="109"/>
      <c r="TIV2509" s="109"/>
      <c r="TIW2509" s="109"/>
      <c r="TIX2509" s="109"/>
      <c r="TIY2509" s="109"/>
      <c r="TIZ2509" s="109"/>
      <c r="TJA2509" s="109"/>
      <c r="TJB2509" s="109"/>
      <c r="TJC2509" s="109"/>
      <c r="TJD2509" s="109"/>
      <c r="TJE2509" s="109"/>
      <c r="TJF2509" s="109"/>
      <c r="TJG2509" s="109"/>
      <c r="TJH2509" s="109"/>
      <c r="TJI2509" s="109"/>
      <c r="TJJ2509" s="109"/>
      <c r="TJK2509" s="109"/>
      <c r="TJL2509" s="109"/>
      <c r="TJM2509" s="109"/>
      <c r="TJN2509" s="109"/>
      <c r="TJO2509" s="109"/>
      <c r="TJP2509" s="109"/>
      <c r="TJQ2509" s="109"/>
      <c r="TJR2509" s="109"/>
      <c r="TJS2509" s="109"/>
      <c r="TJT2509" s="109"/>
      <c r="TJU2509" s="109"/>
      <c r="TJV2509" s="109"/>
      <c r="TJW2509" s="109"/>
      <c r="TJX2509" s="109"/>
      <c r="TJY2509" s="109"/>
      <c r="TJZ2509" s="109"/>
      <c r="TKA2509" s="109"/>
      <c r="TKB2509" s="109"/>
      <c r="TKC2509" s="109"/>
      <c r="TKD2509" s="109"/>
      <c r="TKE2509" s="109"/>
      <c r="TKF2509" s="109"/>
      <c r="TKG2509" s="109"/>
      <c r="TKH2509" s="109"/>
      <c r="TKI2509" s="109"/>
      <c r="TKJ2509" s="109"/>
      <c r="TKK2509" s="109"/>
      <c r="TKL2509" s="109"/>
      <c r="TKM2509" s="109"/>
      <c r="TKN2509" s="109"/>
      <c r="TKO2509" s="109"/>
      <c r="TKP2509" s="109"/>
      <c r="TKQ2509" s="109"/>
      <c r="TKR2509" s="109"/>
      <c r="TKS2509" s="109"/>
      <c r="TKT2509" s="109"/>
      <c r="TKU2509" s="109"/>
      <c r="TKV2509" s="109"/>
      <c r="TKW2509" s="109"/>
      <c r="TKX2509" s="109"/>
      <c r="TKY2509" s="109"/>
      <c r="TKZ2509" s="109"/>
      <c r="TLA2509" s="109"/>
      <c r="TLB2509" s="109"/>
      <c r="TLC2509" s="109"/>
      <c r="TLD2509" s="109"/>
      <c r="TLE2509" s="109"/>
      <c r="TLF2509" s="109"/>
      <c r="TLG2509" s="109"/>
      <c r="TLH2509" s="109"/>
      <c r="TLI2509" s="109"/>
      <c r="TLJ2509" s="109"/>
      <c r="TLK2509" s="109"/>
      <c r="TLL2509" s="109"/>
      <c r="TLM2509" s="109"/>
      <c r="TLN2509" s="109"/>
      <c r="TLO2509" s="109"/>
      <c r="TLP2509" s="109"/>
      <c r="TLQ2509" s="109"/>
      <c r="TLR2509" s="109"/>
      <c r="TLS2509" s="109"/>
      <c r="TLT2509" s="109"/>
      <c r="TLU2509" s="109"/>
      <c r="TLV2509" s="109"/>
      <c r="TLW2509" s="109"/>
      <c r="TLX2509" s="109"/>
      <c r="TLY2509" s="109"/>
      <c r="TLZ2509" s="109"/>
      <c r="TMA2509" s="109"/>
      <c r="TMB2509" s="109"/>
      <c r="TMC2509" s="109"/>
      <c r="TMD2509" s="109"/>
      <c r="TME2509" s="109"/>
      <c r="TMF2509" s="109"/>
      <c r="TMG2509" s="109"/>
      <c r="TMH2509" s="109"/>
      <c r="TMI2509" s="109"/>
      <c r="TMJ2509" s="109"/>
      <c r="TMK2509" s="109"/>
      <c r="TML2509" s="109"/>
      <c r="TMM2509" s="109"/>
      <c r="TMN2509" s="109"/>
      <c r="TMO2509" s="109"/>
      <c r="TMP2509" s="109"/>
      <c r="TMQ2509" s="109"/>
      <c r="TMR2509" s="109"/>
      <c r="TMS2509" s="109"/>
      <c r="TMT2509" s="109"/>
      <c r="TMU2509" s="109"/>
      <c r="TMV2509" s="109"/>
      <c r="TMW2509" s="109"/>
      <c r="TMX2509" s="109"/>
      <c r="TMY2509" s="109"/>
      <c r="TMZ2509" s="109"/>
      <c r="TNA2509" s="109"/>
      <c r="TNB2509" s="109"/>
      <c r="TNC2509" s="109"/>
      <c r="TND2509" s="109"/>
      <c r="TNE2509" s="109"/>
      <c r="TNF2509" s="109"/>
      <c r="TNG2509" s="109"/>
      <c r="TNH2509" s="109"/>
      <c r="TNI2509" s="109"/>
      <c r="TNJ2509" s="109"/>
      <c r="TNK2509" s="109"/>
      <c r="TNL2509" s="109"/>
      <c r="TNM2509" s="109"/>
      <c r="TNN2509" s="109"/>
      <c r="TNO2509" s="109"/>
      <c r="TNP2509" s="109"/>
      <c r="TNQ2509" s="109"/>
      <c r="TNR2509" s="109"/>
      <c r="TNS2509" s="109"/>
      <c r="TNT2509" s="109"/>
      <c r="TNU2509" s="109"/>
      <c r="TNV2509" s="109"/>
      <c r="TNW2509" s="109"/>
      <c r="TNX2509" s="109"/>
      <c r="TNY2509" s="109"/>
      <c r="TNZ2509" s="109"/>
      <c r="TOA2509" s="109"/>
      <c r="TOB2509" s="109"/>
      <c r="TOC2509" s="109"/>
      <c r="TOD2509" s="109"/>
      <c r="TOE2509" s="109"/>
      <c r="TOF2509" s="109"/>
      <c r="TOG2509" s="109"/>
      <c r="TOH2509" s="109"/>
      <c r="TOI2509" s="109"/>
      <c r="TOJ2509" s="109"/>
      <c r="TOK2509" s="109"/>
      <c r="TOL2509" s="109"/>
      <c r="TOM2509" s="109"/>
      <c r="TON2509" s="109"/>
      <c r="TOO2509" s="109"/>
      <c r="TOP2509" s="109"/>
      <c r="TOQ2509" s="109"/>
      <c r="TOR2509" s="109"/>
      <c r="TOS2509" s="109"/>
      <c r="TOT2509" s="109"/>
      <c r="TOU2509" s="109"/>
      <c r="TOV2509" s="109"/>
      <c r="TOW2509" s="109"/>
      <c r="TOX2509" s="109"/>
      <c r="TOY2509" s="109"/>
      <c r="TOZ2509" s="109"/>
      <c r="TPA2509" s="109"/>
      <c r="TPB2509" s="109"/>
      <c r="TPC2509" s="109"/>
      <c r="TPD2509" s="109"/>
      <c r="TPE2509" s="109"/>
      <c r="TPF2509" s="109"/>
      <c r="TPG2509" s="109"/>
      <c r="TPH2509" s="109"/>
      <c r="TPI2509" s="109"/>
      <c r="TPJ2509" s="109"/>
      <c r="TPK2509" s="109"/>
      <c r="TPL2509" s="109"/>
      <c r="TPM2509" s="109"/>
      <c r="TPN2509" s="109"/>
      <c r="TPO2509" s="109"/>
      <c r="TPP2509" s="109"/>
      <c r="TPQ2509" s="109"/>
      <c r="TPR2509" s="109"/>
      <c r="TPS2509" s="109"/>
      <c r="TPT2509" s="109"/>
      <c r="TPU2509" s="109"/>
      <c r="TPV2509" s="109"/>
      <c r="TPW2509" s="109"/>
      <c r="TPX2509" s="109"/>
      <c r="TPY2509" s="109"/>
      <c r="TPZ2509" s="109"/>
      <c r="TQA2509" s="109"/>
      <c r="TQB2509" s="109"/>
      <c r="TQC2509" s="109"/>
      <c r="TQD2509" s="109"/>
      <c r="TQE2509" s="109"/>
      <c r="TQF2509" s="109"/>
      <c r="TQG2509" s="109"/>
      <c r="TQH2509" s="109"/>
      <c r="TQI2509" s="109"/>
      <c r="TQJ2509" s="109"/>
      <c r="TQK2509" s="109"/>
      <c r="TQL2509" s="109"/>
      <c r="TQM2509" s="109"/>
      <c r="TQN2509" s="109"/>
      <c r="TQO2509" s="109"/>
      <c r="TQP2509" s="109"/>
      <c r="TQQ2509" s="109"/>
      <c r="TQR2509" s="109"/>
      <c r="TQS2509" s="109"/>
      <c r="TQT2509" s="109"/>
      <c r="TQU2509" s="109"/>
      <c r="TQV2509" s="109"/>
      <c r="TQW2509" s="109"/>
      <c r="TQX2509" s="109"/>
      <c r="TQY2509" s="109"/>
      <c r="TQZ2509" s="109"/>
      <c r="TRA2509" s="109"/>
      <c r="TRB2509" s="109"/>
      <c r="TRC2509" s="109"/>
      <c r="TRD2509" s="109"/>
      <c r="TRE2509" s="109"/>
      <c r="TRF2509" s="109"/>
      <c r="TRG2509" s="109"/>
      <c r="TRH2509" s="109"/>
      <c r="TRI2509" s="109"/>
      <c r="TRJ2509" s="109"/>
      <c r="TRK2509" s="109"/>
      <c r="TRL2509" s="109"/>
      <c r="TRM2509" s="109"/>
      <c r="TRN2509" s="109"/>
      <c r="TRO2509" s="109"/>
      <c r="TRP2509" s="109"/>
      <c r="TRQ2509" s="109"/>
      <c r="TRR2509" s="109"/>
      <c r="TRS2509" s="109"/>
      <c r="TRT2509" s="109"/>
      <c r="TRU2509" s="109"/>
      <c r="TRV2509" s="109"/>
      <c r="TRW2509" s="109"/>
      <c r="TRX2509" s="109"/>
      <c r="TRY2509" s="109"/>
      <c r="TRZ2509" s="109"/>
      <c r="TSA2509" s="109"/>
      <c r="TSB2509" s="109"/>
      <c r="TSC2509" s="109"/>
      <c r="TSD2509" s="109"/>
      <c r="TSE2509" s="109"/>
      <c r="TSF2509" s="109"/>
      <c r="TSG2509" s="109"/>
      <c r="TSH2509" s="109"/>
      <c r="TSI2509" s="109"/>
      <c r="TSJ2509" s="109"/>
      <c r="TSK2509" s="109"/>
      <c r="TSL2509" s="109"/>
      <c r="TSM2509" s="109"/>
      <c r="TSN2509" s="109"/>
      <c r="TSO2509" s="109"/>
      <c r="TSP2509" s="109"/>
      <c r="TSQ2509" s="109"/>
      <c r="TSR2509" s="109"/>
      <c r="TSS2509" s="109"/>
      <c r="TST2509" s="109"/>
      <c r="TSU2509" s="109"/>
      <c r="TSV2509" s="109"/>
      <c r="TSW2509" s="109"/>
      <c r="TSX2509" s="109"/>
      <c r="TSY2509" s="109"/>
      <c r="TSZ2509" s="109"/>
      <c r="TTA2509" s="109"/>
      <c r="TTB2509" s="109"/>
      <c r="TTC2509" s="109"/>
      <c r="TTD2509" s="109"/>
      <c r="TTE2509" s="109"/>
      <c r="TTF2509" s="109"/>
      <c r="TTG2509" s="109"/>
      <c r="TTH2509" s="109"/>
      <c r="TTI2509" s="109"/>
      <c r="TTJ2509" s="109"/>
      <c r="TTK2509" s="109"/>
      <c r="TTL2509" s="109"/>
      <c r="TTM2509" s="109"/>
      <c r="TTN2509" s="109"/>
      <c r="TTO2509" s="109"/>
      <c r="TTP2509" s="109"/>
      <c r="TTQ2509" s="109"/>
      <c r="TTR2509" s="109"/>
      <c r="TTS2509" s="109"/>
      <c r="TTT2509" s="109"/>
      <c r="TTU2509" s="109"/>
      <c r="TTV2509" s="109"/>
      <c r="TTW2509" s="109"/>
      <c r="TTX2509" s="109"/>
      <c r="TTY2509" s="109"/>
      <c r="TTZ2509" s="109"/>
      <c r="TUA2509" s="109"/>
      <c r="TUB2509" s="109"/>
      <c r="TUC2509" s="109"/>
      <c r="TUD2509" s="109"/>
      <c r="TUE2509" s="109"/>
      <c r="TUF2509" s="109"/>
      <c r="TUG2509" s="109"/>
      <c r="TUH2509" s="109"/>
      <c r="TUI2509" s="109"/>
      <c r="TUJ2509" s="109"/>
      <c r="TUK2509" s="109"/>
      <c r="TUL2509" s="109"/>
      <c r="TUM2509" s="109"/>
      <c r="TUN2509" s="109"/>
      <c r="TUO2509" s="109"/>
      <c r="TUP2509" s="109"/>
      <c r="TUQ2509" s="109"/>
      <c r="TUR2509" s="109"/>
      <c r="TUS2509" s="109"/>
      <c r="TUT2509" s="109"/>
      <c r="TUU2509" s="109"/>
      <c r="TUV2509" s="109"/>
      <c r="TUW2509" s="109"/>
      <c r="TUX2509" s="109"/>
      <c r="TUY2509" s="109"/>
      <c r="TUZ2509" s="109"/>
      <c r="TVA2509" s="109"/>
      <c r="TVB2509" s="109"/>
      <c r="TVC2509" s="109"/>
      <c r="TVD2509" s="109"/>
      <c r="TVE2509" s="109"/>
      <c r="TVF2509" s="109"/>
      <c r="TVG2509" s="109"/>
      <c r="TVH2509" s="109"/>
      <c r="TVI2509" s="109"/>
      <c r="TVJ2509" s="109"/>
      <c r="TVK2509" s="109"/>
      <c r="TVL2509" s="109"/>
      <c r="TVM2509" s="109"/>
      <c r="TVN2509" s="109"/>
      <c r="TVO2509" s="109"/>
      <c r="TVP2509" s="109"/>
      <c r="TVQ2509" s="109"/>
      <c r="TVR2509" s="109"/>
      <c r="TVS2509" s="109"/>
      <c r="TVT2509" s="109"/>
      <c r="TVU2509" s="109"/>
      <c r="TVV2509" s="109"/>
      <c r="TVW2509" s="109"/>
      <c r="TVX2509" s="109"/>
      <c r="TVY2509" s="109"/>
      <c r="TVZ2509" s="109"/>
      <c r="TWA2509" s="109"/>
      <c r="TWB2509" s="109"/>
      <c r="TWC2509" s="109"/>
      <c r="TWD2509" s="109"/>
      <c r="TWE2509" s="109"/>
      <c r="TWF2509" s="109"/>
      <c r="TWG2509" s="109"/>
      <c r="TWH2509" s="109"/>
      <c r="TWI2509" s="109"/>
      <c r="TWJ2509" s="109"/>
      <c r="TWK2509" s="109"/>
      <c r="TWL2509" s="109"/>
      <c r="TWM2509" s="109"/>
      <c r="TWN2509" s="109"/>
      <c r="TWO2509" s="109"/>
      <c r="TWP2509" s="109"/>
      <c r="TWQ2509" s="109"/>
      <c r="TWR2509" s="109"/>
      <c r="TWS2509" s="109"/>
      <c r="TWT2509" s="109"/>
      <c r="TWU2509" s="109"/>
      <c r="TWV2509" s="109"/>
      <c r="TWW2509" s="109"/>
      <c r="TWX2509" s="109"/>
      <c r="TWY2509" s="109"/>
      <c r="TWZ2509" s="109"/>
      <c r="TXA2509" s="109"/>
      <c r="TXB2509" s="109"/>
      <c r="TXC2509" s="109"/>
      <c r="TXD2509" s="109"/>
      <c r="TXE2509" s="109"/>
      <c r="TXF2509" s="109"/>
      <c r="TXG2509" s="109"/>
      <c r="TXH2509" s="109"/>
      <c r="TXI2509" s="109"/>
      <c r="TXJ2509" s="109"/>
      <c r="TXK2509" s="109"/>
      <c r="TXL2509" s="109"/>
      <c r="TXM2509" s="109"/>
      <c r="TXN2509" s="109"/>
      <c r="TXO2509" s="109"/>
      <c r="TXP2509" s="109"/>
      <c r="TXQ2509" s="109"/>
      <c r="TXR2509" s="109"/>
      <c r="TXS2509" s="109"/>
      <c r="TXT2509" s="109"/>
      <c r="TXU2509" s="109"/>
      <c r="TXV2509" s="109"/>
      <c r="TXW2509" s="109"/>
      <c r="TXX2509" s="109"/>
      <c r="TXY2509" s="109"/>
      <c r="TXZ2509" s="109"/>
      <c r="TYA2509" s="109"/>
      <c r="TYB2509" s="109"/>
      <c r="TYC2509" s="109"/>
      <c r="TYD2509" s="109"/>
      <c r="TYE2509" s="109"/>
      <c r="TYF2509" s="109"/>
      <c r="TYG2509" s="109"/>
      <c r="TYH2509" s="109"/>
      <c r="TYI2509" s="109"/>
      <c r="TYJ2509" s="109"/>
      <c r="TYK2509" s="109"/>
      <c r="TYL2509" s="109"/>
      <c r="TYM2509" s="109"/>
      <c r="TYN2509" s="109"/>
      <c r="TYO2509" s="109"/>
      <c r="TYP2509" s="109"/>
      <c r="TYQ2509" s="109"/>
      <c r="TYR2509" s="109"/>
      <c r="TYS2509" s="109"/>
      <c r="TYT2509" s="109"/>
      <c r="TYU2509" s="109"/>
      <c r="TYV2509" s="109"/>
      <c r="TYW2509" s="109"/>
      <c r="TYX2509" s="109"/>
      <c r="TYY2509" s="109"/>
      <c r="TYZ2509" s="109"/>
      <c r="TZA2509" s="109"/>
      <c r="TZB2509" s="109"/>
      <c r="TZC2509" s="109"/>
      <c r="TZD2509" s="109"/>
      <c r="TZE2509" s="109"/>
      <c r="TZF2509" s="109"/>
      <c r="TZG2509" s="109"/>
      <c r="TZH2509" s="109"/>
      <c r="TZI2509" s="109"/>
      <c r="TZJ2509" s="109"/>
      <c r="TZK2509" s="109"/>
      <c r="TZL2509" s="109"/>
      <c r="TZM2509" s="109"/>
      <c r="TZN2509" s="109"/>
      <c r="TZO2509" s="109"/>
      <c r="TZP2509" s="109"/>
      <c r="TZQ2509" s="109"/>
      <c r="TZR2509" s="109"/>
      <c r="TZS2509" s="109"/>
      <c r="TZT2509" s="109"/>
      <c r="TZU2509" s="109"/>
      <c r="TZV2509" s="109"/>
      <c r="TZW2509" s="109"/>
      <c r="TZX2509" s="109"/>
      <c r="TZY2509" s="109"/>
      <c r="TZZ2509" s="109"/>
      <c r="UAA2509" s="109"/>
      <c r="UAB2509" s="109"/>
      <c r="UAC2509" s="109"/>
      <c r="UAD2509" s="109"/>
      <c r="UAE2509" s="109"/>
      <c r="UAF2509" s="109"/>
      <c r="UAG2509" s="109"/>
      <c r="UAH2509" s="109"/>
      <c r="UAI2509" s="109"/>
      <c r="UAJ2509" s="109"/>
      <c r="UAK2509" s="109"/>
      <c r="UAL2509" s="109"/>
      <c r="UAM2509" s="109"/>
      <c r="UAN2509" s="109"/>
      <c r="UAO2509" s="109"/>
      <c r="UAP2509" s="109"/>
      <c r="UAQ2509" s="109"/>
      <c r="UAR2509" s="109"/>
      <c r="UAS2509" s="109"/>
      <c r="UAT2509" s="109"/>
      <c r="UAU2509" s="109"/>
      <c r="UAV2509" s="109"/>
      <c r="UAW2509" s="109"/>
      <c r="UAX2509" s="109"/>
      <c r="UAY2509" s="109"/>
      <c r="UAZ2509" s="109"/>
      <c r="UBA2509" s="109"/>
      <c r="UBB2509" s="109"/>
      <c r="UBC2509" s="109"/>
      <c r="UBD2509" s="109"/>
      <c r="UBE2509" s="109"/>
      <c r="UBF2509" s="109"/>
      <c r="UBG2509" s="109"/>
      <c r="UBH2509" s="109"/>
      <c r="UBI2509" s="109"/>
      <c r="UBJ2509" s="109"/>
      <c r="UBK2509" s="109"/>
      <c r="UBL2509" s="109"/>
      <c r="UBM2509" s="109"/>
      <c r="UBN2509" s="109"/>
      <c r="UBO2509" s="109"/>
      <c r="UBP2509" s="109"/>
      <c r="UBQ2509" s="109"/>
      <c r="UBR2509" s="109"/>
      <c r="UBS2509" s="109"/>
      <c r="UBT2509" s="109"/>
      <c r="UBU2509" s="109"/>
      <c r="UBV2509" s="109"/>
      <c r="UBW2509" s="109"/>
      <c r="UBX2509" s="109"/>
      <c r="UBY2509" s="109"/>
      <c r="UBZ2509" s="109"/>
      <c r="UCA2509" s="109"/>
      <c r="UCB2509" s="109"/>
      <c r="UCC2509" s="109"/>
      <c r="UCD2509" s="109"/>
      <c r="UCE2509" s="109"/>
      <c r="UCF2509" s="109"/>
      <c r="UCG2509" s="109"/>
      <c r="UCH2509" s="109"/>
      <c r="UCI2509" s="109"/>
      <c r="UCJ2509" s="109"/>
      <c r="UCK2509" s="109"/>
      <c r="UCL2509" s="109"/>
      <c r="UCM2509" s="109"/>
      <c r="UCN2509" s="109"/>
      <c r="UCO2509" s="109"/>
      <c r="UCP2509" s="109"/>
      <c r="UCQ2509" s="109"/>
      <c r="UCR2509" s="109"/>
      <c r="UCS2509" s="109"/>
      <c r="UCT2509" s="109"/>
      <c r="UCU2509" s="109"/>
      <c r="UCV2509" s="109"/>
      <c r="UCW2509" s="109"/>
      <c r="UCX2509" s="109"/>
      <c r="UCY2509" s="109"/>
      <c r="UCZ2509" s="109"/>
      <c r="UDA2509" s="109"/>
      <c r="UDB2509" s="109"/>
      <c r="UDC2509" s="109"/>
      <c r="UDD2509" s="109"/>
      <c r="UDE2509" s="109"/>
      <c r="UDF2509" s="109"/>
      <c r="UDG2509" s="109"/>
      <c r="UDH2509" s="109"/>
      <c r="UDI2509" s="109"/>
      <c r="UDJ2509" s="109"/>
      <c r="UDK2509" s="109"/>
      <c r="UDL2509" s="109"/>
      <c r="UDM2509" s="109"/>
      <c r="UDN2509" s="109"/>
      <c r="UDO2509" s="109"/>
      <c r="UDP2509" s="109"/>
      <c r="UDQ2509" s="109"/>
      <c r="UDR2509" s="109"/>
      <c r="UDS2509" s="109"/>
      <c r="UDT2509" s="109"/>
      <c r="UDU2509" s="109"/>
      <c r="UDV2509" s="109"/>
      <c r="UDW2509" s="109"/>
      <c r="UDX2509" s="109"/>
      <c r="UDY2509" s="109"/>
      <c r="UDZ2509" s="109"/>
      <c r="UEA2509" s="109"/>
      <c r="UEB2509" s="109"/>
      <c r="UEC2509" s="109"/>
      <c r="UED2509" s="109"/>
      <c r="UEE2509" s="109"/>
      <c r="UEF2509" s="109"/>
      <c r="UEG2509" s="109"/>
      <c r="UEH2509" s="109"/>
      <c r="UEI2509" s="109"/>
      <c r="UEJ2509" s="109"/>
      <c r="UEK2509" s="109"/>
      <c r="UEL2509" s="109"/>
      <c r="UEM2509" s="109"/>
      <c r="UEN2509" s="109"/>
      <c r="UEO2509" s="109"/>
      <c r="UEP2509" s="109"/>
      <c r="UEQ2509" s="109"/>
      <c r="UER2509" s="109"/>
      <c r="UES2509" s="109"/>
      <c r="UET2509" s="109"/>
      <c r="UEU2509" s="109"/>
      <c r="UEV2509" s="109"/>
      <c r="UEW2509" s="109"/>
      <c r="UEX2509" s="109"/>
      <c r="UEY2509" s="109"/>
      <c r="UEZ2509" s="109"/>
      <c r="UFA2509" s="109"/>
      <c r="UFB2509" s="109"/>
      <c r="UFC2509" s="109"/>
      <c r="UFD2509" s="109"/>
      <c r="UFE2509" s="109"/>
      <c r="UFF2509" s="109"/>
      <c r="UFG2509" s="109"/>
      <c r="UFH2509" s="109"/>
      <c r="UFI2509" s="109"/>
      <c r="UFJ2509" s="109"/>
      <c r="UFK2509" s="109"/>
      <c r="UFL2509" s="109"/>
      <c r="UFM2509" s="109"/>
      <c r="UFN2509" s="109"/>
      <c r="UFO2509" s="109"/>
      <c r="UFP2509" s="109"/>
      <c r="UFQ2509" s="109"/>
      <c r="UFR2509" s="109"/>
      <c r="UFS2509" s="109"/>
      <c r="UFT2509" s="109"/>
      <c r="UFU2509" s="109"/>
      <c r="UFV2509" s="109"/>
      <c r="UFW2509" s="109"/>
      <c r="UFX2509" s="109"/>
      <c r="UFY2509" s="109"/>
      <c r="UFZ2509" s="109"/>
      <c r="UGA2509" s="109"/>
      <c r="UGB2509" s="109"/>
      <c r="UGC2509" s="109"/>
      <c r="UGD2509" s="109"/>
      <c r="UGE2509" s="109"/>
      <c r="UGF2509" s="109"/>
      <c r="UGG2509" s="109"/>
      <c r="UGH2509" s="109"/>
      <c r="UGI2509" s="109"/>
      <c r="UGJ2509" s="109"/>
      <c r="UGK2509" s="109"/>
      <c r="UGL2509" s="109"/>
      <c r="UGM2509" s="109"/>
      <c r="UGN2509" s="109"/>
      <c r="UGO2509" s="109"/>
      <c r="UGP2509" s="109"/>
      <c r="UGQ2509" s="109"/>
      <c r="UGR2509" s="109"/>
      <c r="UGS2509" s="109"/>
      <c r="UGT2509" s="109"/>
      <c r="UGU2509" s="109"/>
      <c r="UGV2509" s="109"/>
      <c r="UGW2509" s="109"/>
      <c r="UGX2509" s="109"/>
      <c r="UGY2509" s="109"/>
      <c r="UGZ2509" s="109"/>
      <c r="UHA2509" s="109"/>
      <c r="UHB2509" s="109"/>
      <c r="UHC2509" s="109"/>
      <c r="UHD2509" s="109"/>
      <c r="UHE2509" s="109"/>
      <c r="UHF2509" s="109"/>
      <c r="UHG2509" s="109"/>
      <c r="UHH2509" s="109"/>
      <c r="UHI2509" s="109"/>
      <c r="UHJ2509" s="109"/>
      <c r="UHK2509" s="109"/>
      <c r="UHL2509" s="109"/>
      <c r="UHM2509" s="109"/>
      <c r="UHN2509" s="109"/>
      <c r="UHO2509" s="109"/>
      <c r="UHP2509" s="109"/>
      <c r="UHQ2509" s="109"/>
      <c r="UHR2509" s="109"/>
      <c r="UHS2509" s="109"/>
      <c r="UHT2509" s="109"/>
      <c r="UHU2509" s="109"/>
      <c r="UHV2509" s="109"/>
      <c r="UHW2509" s="109"/>
      <c r="UHX2509" s="109"/>
      <c r="UHY2509" s="109"/>
      <c r="UHZ2509" s="109"/>
      <c r="UIA2509" s="109"/>
      <c r="UIB2509" s="109"/>
      <c r="UIC2509" s="109"/>
      <c r="UID2509" s="109"/>
      <c r="UIE2509" s="109"/>
      <c r="UIF2509" s="109"/>
      <c r="UIG2509" s="109"/>
      <c r="UIH2509" s="109"/>
      <c r="UII2509" s="109"/>
      <c r="UIJ2509" s="109"/>
      <c r="UIK2509" s="109"/>
      <c r="UIL2509" s="109"/>
      <c r="UIM2509" s="109"/>
      <c r="UIN2509" s="109"/>
      <c r="UIO2509" s="109"/>
      <c r="UIP2509" s="109"/>
      <c r="UIQ2509" s="109"/>
      <c r="UIR2509" s="109"/>
      <c r="UIS2509" s="109"/>
      <c r="UIT2509" s="109"/>
      <c r="UIU2509" s="109"/>
      <c r="UIV2509" s="109"/>
      <c r="UIW2509" s="109"/>
      <c r="UIX2509" s="109"/>
      <c r="UIY2509" s="109"/>
      <c r="UIZ2509" s="109"/>
      <c r="UJA2509" s="109"/>
      <c r="UJB2509" s="109"/>
      <c r="UJC2509" s="109"/>
      <c r="UJD2509" s="109"/>
      <c r="UJE2509" s="109"/>
      <c r="UJF2509" s="109"/>
      <c r="UJG2509" s="109"/>
      <c r="UJH2509" s="109"/>
      <c r="UJI2509" s="109"/>
      <c r="UJJ2509" s="109"/>
      <c r="UJK2509" s="109"/>
      <c r="UJL2509" s="109"/>
      <c r="UJM2509" s="109"/>
      <c r="UJN2509" s="109"/>
      <c r="UJO2509" s="109"/>
      <c r="UJP2509" s="109"/>
      <c r="UJQ2509" s="109"/>
      <c r="UJR2509" s="109"/>
      <c r="UJS2509" s="109"/>
      <c r="UJT2509" s="109"/>
      <c r="UJU2509" s="109"/>
      <c r="UJV2509" s="109"/>
      <c r="UJW2509" s="109"/>
      <c r="UJX2509" s="109"/>
      <c r="UJY2509" s="109"/>
      <c r="UJZ2509" s="109"/>
      <c r="UKA2509" s="109"/>
      <c r="UKB2509" s="109"/>
      <c r="UKC2509" s="109"/>
      <c r="UKD2509" s="109"/>
      <c r="UKE2509" s="109"/>
      <c r="UKF2509" s="109"/>
      <c r="UKG2509" s="109"/>
      <c r="UKH2509" s="109"/>
      <c r="UKI2509" s="109"/>
      <c r="UKJ2509" s="109"/>
      <c r="UKK2509" s="109"/>
      <c r="UKL2509" s="109"/>
      <c r="UKM2509" s="109"/>
      <c r="UKN2509" s="109"/>
      <c r="UKO2509" s="109"/>
      <c r="UKP2509" s="109"/>
      <c r="UKQ2509" s="109"/>
      <c r="UKR2509" s="109"/>
      <c r="UKS2509" s="109"/>
      <c r="UKT2509" s="109"/>
      <c r="UKU2509" s="109"/>
      <c r="UKV2509" s="109"/>
      <c r="UKW2509" s="109"/>
      <c r="UKX2509" s="109"/>
      <c r="UKY2509" s="109"/>
      <c r="UKZ2509" s="109"/>
      <c r="ULA2509" s="109"/>
      <c r="ULB2509" s="109"/>
      <c r="ULC2509" s="109"/>
      <c r="ULD2509" s="109"/>
      <c r="ULE2509" s="109"/>
      <c r="ULF2509" s="109"/>
      <c r="ULG2509" s="109"/>
      <c r="ULH2509" s="109"/>
      <c r="ULI2509" s="109"/>
      <c r="ULJ2509" s="109"/>
      <c r="ULK2509" s="109"/>
      <c r="ULL2509" s="109"/>
      <c r="ULM2509" s="109"/>
      <c r="ULN2509" s="109"/>
      <c r="ULO2509" s="109"/>
      <c r="ULP2509" s="109"/>
      <c r="ULQ2509" s="109"/>
      <c r="ULR2509" s="109"/>
      <c r="ULS2509" s="109"/>
      <c r="ULT2509" s="109"/>
      <c r="ULU2509" s="109"/>
      <c r="ULV2509" s="109"/>
      <c r="ULW2509" s="109"/>
      <c r="ULX2509" s="109"/>
      <c r="ULY2509" s="109"/>
      <c r="ULZ2509" s="109"/>
      <c r="UMA2509" s="109"/>
      <c r="UMB2509" s="109"/>
      <c r="UMC2509" s="109"/>
      <c r="UMD2509" s="109"/>
      <c r="UME2509" s="109"/>
      <c r="UMF2509" s="109"/>
      <c r="UMG2509" s="109"/>
      <c r="UMH2509" s="109"/>
      <c r="UMI2509" s="109"/>
      <c r="UMJ2509" s="109"/>
      <c r="UMK2509" s="109"/>
      <c r="UML2509" s="109"/>
      <c r="UMM2509" s="109"/>
      <c r="UMN2509" s="109"/>
      <c r="UMO2509" s="109"/>
      <c r="UMP2509" s="109"/>
      <c r="UMQ2509" s="109"/>
      <c r="UMR2509" s="109"/>
      <c r="UMS2509" s="109"/>
      <c r="UMT2509" s="109"/>
      <c r="UMU2509" s="109"/>
      <c r="UMV2509" s="109"/>
      <c r="UMW2509" s="109"/>
      <c r="UMX2509" s="109"/>
      <c r="UMY2509" s="109"/>
      <c r="UMZ2509" s="109"/>
      <c r="UNA2509" s="109"/>
      <c r="UNB2509" s="109"/>
      <c r="UNC2509" s="109"/>
      <c r="UND2509" s="109"/>
      <c r="UNE2509" s="109"/>
      <c r="UNF2509" s="109"/>
      <c r="UNG2509" s="109"/>
      <c r="UNH2509" s="109"/>
      <c r="UNI2509" s="109"/>
      <c r="UNJ2509" s="109"/>
      <c r="UNK2509" s="109"/>
      <c r="UNL2509" s="109"/>
      <c r="UNM2509" s="109"/>
      <c r="UNN2509" s="109"/>
      <c r="UNO2509" s="109"/>
      <c r="UNP2509" s="109"/>
      <c r="UNQ2509" s="109"/>
      <c r="UNR2509" s="109"/>
      <c r="UNS2509" s="109"/>
      <c r="UNT2509" s="109"/>
      <c r="UNU2509" s="109"/>
      <c r="UNV2509" s="109"/>
      <c r="UNW2509" s="109"/>
      <c r="UNX2509" s="109"/>
      <c r="UNY2509" s="109"/>
      <c r="UNZ2509" s="109"/>
      <c r="UOA2509" s="109"/>
      <c r="UOB2509" s="109"/>
      <c r="UOC2509" s="109"/>
      <c r="UOD2509" s="109"/>
      <c r="UOE2509" s="109"/>
      <c r="UOF2509" s="109"/>
      <c r="UOG2509" s="109"/>
      <c r="UOH2509" s="109"/>
      <c r="UOI2509" s="109"/>
      <c r="UOJ2509" s="109"/>
      <c r="UOK2509" s="109"/>
      <c r="UOL2509" s="109"/>
      <c r="UOM2509" s="109"/>
      <c r="UON2509" s="109"/>
      <c r="UOO2509" s="109"/>
      <c r="UOP2509" s="109"/>
      <c r="UOQ2509" s="109"/>
      <c r="UOR2509" s="109"/>
      <c r="UOS2509" s="109"/>
      <c r="UOT2509" s="109"/>
      <c r="UOU2509" s="109"/>
      <c r="UOV2509" s="109"/>
      <c r="UOW2509" s="109"/>
      <c r="UOX2509" s="109"/>
      <c r="UOY2509" s="109"/>
      <c r="UOZ2509" s="109"/>
      <c r="UPA2509" s="109"/>
      <c r="UPB2509" s="109"/>
      <c r="UPC2509" s="109"/>
      <c r="UPD2509" s="109"/>
      <c r="UPE2509" s="109"/>
      <c r="UPF2509" s="109"/>
      <c r="UPG2509" s="109"/>
      <c r="UPH2509" s="109"/>
      <c r="UPI2509" s="109"/>
      <c r="UPJ2509" s="109"/>
      <c r="UPK2509" s="109"/>
      <c r="UPL2509" s="109"/>
      <c r="UPM2509" s="109"/>
      <c r="UPN2509" s="109"/>
      <c r="UPO2509" s="109"/>
      <c r="UPP2509" s="109"/>
      <c r="UPQ2509" s="109"/>
      <c r="UPR2509" s="109"/>
      <c r="UPS2509" s="109"/>
      <c r="UPT2509" s="109"/>
      <c r="UPU2509" s="109"/>
      <c r="UPV2509" s="109"/>
      <c r="UPW2509" s="109"/>
      <c r="UPX2509" s="109"/>
      <c r="UPY2509" s="109"/>
      <c r="UPZ2509" s="109"/>
      <c r="UQA2509" s="109"/>
      <c r="UQB2509" s="109"/>
      <c r="UQC2509" s="109"/>
      <c r="UQD2509" s="109"/>
      <c r="UQE2509" s="109"/>
      <c r="UQF2509" s="109"/>
      <c r="UQG2509" s="109"/>
      <c r="UQH2509" s="109"/>
      <c r="UQI2509" s="109"/>
      <c r="UQJ2509" s="109"/>
      <c r="UQK2509" s="109"/>
      <c r="UQL2509" s="109"/>
      <c r="UQM2509" s="109"/>
      <c r="UQN2509" s="109"/>
      <c r="UQO2509" s="109"/>
      <c r="UQP2509" s="109"/>
      <c r="UQQ2509" s="109"/>
      <c r="UQR2509" s="109"/>
      <c r="UQS2509" s="109"/>
      <c r="UQT2509" s="109"/>
      <c r="UQU2509" s="109"/>
      <c r="UQV2509" s="109"/>
      <c r="UQW2509" s="109"/>
      <c r="UQX2509" s="109"/>
      <c r="UQY2509" s="109"/>
      <c r="UQZ2509" s="109"/>
      <c r="URA2509" s="109"/>
      <c r="URB2509" s="109"/>
      <c r="URC2509" s="109"/>
      <c r="URD2509" s="109"/>
      <c r="URE2509" s="109"/>
      <c r="URF2509" s="109"/>
      <c r="URG2509" s="109"/>
      <c r="URH2509" s="109"/>
      <c r="URI2509" s="109"/>
      <c r="URJ2509" s="109"/>
      <c r="URK2509" s="109"/>
      <c r="URL2509" s="109"/>
      <c r="URM2509" s="109"/>
      <c r="URN2509" s="109"/>
      <c r="URO2509" s="109"/>
      <c r="URP2509" s="109"/>
      <c r="URQ2509" s="109"/>
      <c r="URR2509" s="109"/>
      <c r="URS2509" s="109"/>
      <c r="URT2509" s="109"/>
      <c r="URU2509" s="109"/>
      <c r="URV2509" s="109"/>
      <c r="URW2509" s="109"/>
      <c r="URX2509" s="109"/>
      <c r="URY2509" s="109"/>
      <c r="URZ2509" s="109"/>
      <c r="USA2509" s="109"/>
      <c r="USB2509" s="109"/>
      <c r="USC2509" s="109"/>
      <c r="USD2509" s="109"/>
      <c r="USE2509" s="109"/>
      <c r="USF2509" s="109"/>
      <c r="USG2509" s="109"/>
      <c r="USH2509" s="109"/>
      <c r="USI2509" s="109"/>
      <c r="USJ2509" s="109"/>
      <c r="USK2509" s="109"/>
      <c r="USL2509" s="109"/>
      <c r="USM2509" s="109"/>
      <c r="USN2509" s="109"/>
      <c r="USO2509" s="109"/>
      <c r="USP2509" s="109"/>
      <c r="USQ2509" s="109"/>
      <c r="USR2509" s="109"/>
      <c r="USS2509" s="109"/>
      <c r="UST2509" s="109"/>
      <c r="USU2509" s="109"/>
      <c r="USV2509" s="109"/>
      <c r="USW2509" s="109"/>
      <c r="USX2509" s="109"/>
      <c r="USY2509" s="109"/>
      <c r="USZ2509" s="109"/>
      <c r="UTA2509" s="109"/>
      <c r="UTB2509" s="109"/>
      <c r="UTC2509" s="109"/>
      <c r="UTD2509" s="109"/>
      <c r="UTE2509" s="109"/>
      <c r="UTF2509" s="109"/>
      <c r="UTG2509" s="109"/>
      <c r="UTH2509" s="109"/>
      <c r="UTI2509" s="109"/>
      <c r="UTJ2509" s="109"/>
      <c r="UTK2509" s="109"/>
      <c r="UTL2509" s="109"/>
      <c r="UTM2509" s="109"/>
      <c r="UTN2509" s="109"/>
      <c r="UTO2509" s="109"/>
      <c r="UTP2509" s="109"/>
      <c r="UTQ2509" s="109"/>
      <c r="UTR2509" s="109"/>
      <c r="UTS2509" s="109"/>
      <c r="UTT2509" s="109"/>
      <c r="UTU2509" s="109"/>
      <c r="UTV2509" s="109"/>
      <c r="UTW2509" s="109"/>
      <c r="UTX2509" s="109"/>
      <c r="UTY2509" s="109"/>
      <c r="UTZ2509" s="109"/>
      <c r="UUA2509" s="109"/>
      <c r="UUB2509" s="109"/>
      <c r="UUC2509" s="109"/>
      <c r="UUD2509" s="109"/>
      <c r="UUE2509" s="109"/>
      <c r="UUF2509" s="109"/>
      <c r="UUG2509" s="109"/>
      <c r="UUH2509" s="109"/>
      <c r="UUI2509" s="109"/>
      <c r="UUJ2509" s="109"/>
      <c r="UUK2509" s="109"/>
      <c r="UUL2509" s="109"/>
      <c r="UUM2509" s="109"/>
      <c r="UUN2509" s="109"/>
      <c r="UUO2509" s="109"/>
      <c r="UUP2509" s="109"/>
      <c r="UUQ2509" s="109"/>
      <c r="UUR2509" s="109"/>
      <c r="UUS2509" s="109"/>
      <c r="UUT2509" s="109"/>
      <c r="UUU2509" s="109"/>
      <c r="UUV2509" s="109"/>
      <c r="UUW2509" s="109"/>
      <c r="UUX2509" s="109"/>
      <c r="UUY2509" s="109"/>
      <c r="UUZ2509" s="109"/>
      <c r="UVA2509" s="109"/>
      <c r="UVB2509" s="109"/>
      <c r="UVC2509" s="109"/>
      <c r="UVD2509" s="109"/>
      <c r="UVE2509" s="109"/>
      <c r="UVF2509" s="109"/>
      <c r="UVG2509" s="109"/>
      <c r="UVH2509" s="109"/>
      <c r="UVI2509" s="109"/>
      <c r="UVJ2509" s="109"/>
      <c r="UVK2509" s="109"/>
      <c r="UVL2509" s="109"/>
      <c r="UVM2509" s="109"/>
      <c r="UVN2509" s="109"/>
      <c r="UVO2509" s="109"/>
      <c r="UVP2509" s="109"/>
      <c r="UVQ2509" s="109"/>
      <c r="UVR2509" s="109"/>
      <c r="UVS2509" s="109"/>
      <c r="UVT2509" s="109"/>
      <c r="UVU2509" s="109"/>
      <c r="UVV2509" s="109"/>
      <c r="UVW2509" s="109"/>
      <c r="UVX2509" s="109"/>
      <c r="UVY2509" s="109"/>
      <c r="UVZ2509" s="109"/>
      <c r="UWA2509" s="109"/>
      <c r="UWB2509" s="109"/>
      <c r="UWC2509" s="109"/>
      <c r="UWD2509" s="109"/>
      <c r="UWE2509" s="109"/>
      <c r="UWF2509" s="109"/>
      <c r="UWG2509" s="109"/>
      <c r="UWH2509" s="109"/>
      <c r="UWI2509" s="109"/>
      <c r="UWJ2509" s="109"/>
      <c r="UWK2509" s="109"/>
      <c r="UWL2509" s="109"/>
      <c r="UWM2509" s="109"/>
      <c r="UWN2509" s="109"/>
      <c r="UWO2509" s="109"/>
      <c r="UWP2509" s="109"/>
      <c r="UWQ2509" s="109"/>
      <c r="UWR2509" s="109"/>
      <c r="UWS2509" s="109"/>
      <c r="UWT2509" s="109"/>
      <c r="UWU2509" s="109"/>
      <c r="UWV2509" s="109"/>
      <c r="UWW2509" s="109"/>
      <c r="UWX2509" s="109"/>
      <c r="UWY2509" s="109"/>
      <c r="UWZ2509" s="109"/>
      <c r="UXA2509" s="109"/>
      <c r="UXB2509" s="109"/>
      <c r="UXC2509" s="109"/>
      <c r="UXD2509" s="109"/>
      <c r="UXE2509" s="109"/>
      <c r="UXF2509" s="109"/>
      <c r="UXG2509" s="109"/>
      <c r="UXH2509" s="109"/>
      <c r="UXI2509" s="109"/>
      <c r="UXJ2509" s="109"/>
      <c r="UXK2509" s="109"/>
      <c r="UXL2509" s="109"/>
      <c r="UXM2509" s="109"/>
      <c r="UXN2509" s="109"/>
      <c r="UXO2509" s="109"/>
      <c r="UXP2509" s="109"/>
      <c r="UXQ2509" s="109"/>
      <c r="UXR2509" s="109"/>
      <c r="UXS2509" s="109"/>
      <c r="UXT2509" s="109"/>
      <c r="UXU2509" s="109"/>
      <c r="UXV2509" s="109"/>
      <c r="UXW2509" s="109"/>
      <c r="UXX2509" s="109"/>
      <c r="UXY2509" s="109"/>
      <c r="UXZ2509" s="109"/>
      <c r="UYA2509" s="109"/>
      <c r="UYB2509" s="109"/>
      <c r="UYC2509" s="109"/>
      <c r="UYD2509" s="109"/>
      <c r="UYE2509" s="109"/>
      <c r="UYF2509" s="109"/>
      <c r="UYG2509" s="109"/>
      <c r="UYH2509" s="109"/>
      <c r="UYI2509" s="109"/>
      <c r="UYJ2509" s="109"/>
      <c r="UYK2509" s="109"/>
      <c r="UYL2509" s="109"/>
      <c r="UYM2509" s="109"/>
      <c r="UYN2509" s="109"/>
      <c r="UYO2509" s="109"/>
      <c r="UYP2509" s="109"/>
      <c r="UYQ2509" s="109"/>
      <c r="UYR2509" s="109"/>
      <c r="UYS2509" s="109"/>
      <c r="UYT2509" s="109"/>
      <c r="UYU2509" s="109"/>
      <c r="UYV2509" s="109"/>
      <c r="UYW2509" s="109"/>
      <c r="UYX2509" s="109"/>
      <c r="UYY2509" s="109"/>
      <c r="UYZ2509" s="109"/>
      <c r="UZA2509" s="109"/>
      <c r="UZB2509" s="109"/>
      <c r="UZC2509" s="109"/>
      <c r="UZD2509" s="109"/>
      <c r="UZE2509" s="109"/>
      <c r="UZF2509" s="109"/>
      <c r="UZG2509" s="109"/>
      <c r="UZH2509" s="109"/>
      <c r="UZI2509" s="109"/>
      <c r="UZJ2509" s="109"/>
      <c r="UZK2509" s="109"/>
      <c r="UZL2509" s="109"/>
      <c r="UZM2509" s="109"/>
      <c r="UZN2509" s="109"/>
      <c r="UZO2509" s="109"/>
      <c r="UZP2509" s="109"/>
      <c r="UZQ2509" s="109"/>
      <c r="UZR2509" s="109"/>
      <c r="UZS2509" s="109"/>
      <c r="UZT2509" s="109"/>
      <c r="UZU2509" s="109"/>
      <c r="UZV2509" s="109"/>
      <c r="UZW2509" s="109"/>
      <c r="UZX2509" s="109"/>
      <c r="UZY2509" s="109"/>
      <c r="UZZ2509" s="109"/>
      <c r="VAA2509" s="109"/>
      <c r="VAB2509" s="109"/>
      <c r="VAC2509" s="109"/>
      <c r="VAD2509" s="109"/>
      <c r="VAE2509" s="109"/>
      <c r="VAF2509" s="109"/>
      <c r="VAG2509" s="109"/>
      <c r="VAH2509" s="109"/>
      <c r="VAI2509" s="109"/>
      <c r="VAJ2509" s="109"/>
      <c r="VAK2509" s="109"/>
      <c r="VAL2509" s="109"/>
      <c r="VAM2509" s="109"/>
      <c r="VAN2509" s="109"/>
      <c r="VAO2509" s="109"/>
      <c r="VAP2509" s="109"/>
      <c r="VAQ2509" s="109"/>
      <c r="VAR2509" s="109"/>
      <c r="VAS2509" s="109"/>
      <c r="VAT2509" s="109"/>
      <c r="VAU2509" s="109"/>
      <c r="VAV2509" s="109"/>
      <c r="VAW2509" s="109"/>
      <c r="VAX2509" s="109"/>
      <c r="VAY2509" s="109"/>
      <c r="VAZ2509" s="109"/>
      <c r="VBA2509" s="109"/>
      <c r="VBB2509" s="109"/>
      <c r="VBC2509" s="109"/>
      <c r="VBD2509" s="109"/>
      <c r="VBE2509" s="109"/>
      <c r="VBF2509" s="109"/>
      <c r="VBG2509" s="109"/>
      <c r="VBH2509" s="109"/>
      <c r="VBI2509" s="109"/>
      <c r="VBJ2509" s="109"/>
      <c r="VBK2509" s="109"/>
      <c r="VBL2509" s="109"/>
      <c r="VBM2509" s="109"/>
      <c r="VBN2509" s="109"/>
      <c r="VBO2509" s="109"/>
      <c r="VBP2509" s="109"/>
      <c r="VBQ2509" s="109"/>
      <c r="VBR2509" s="109"/>
      <c r="VBS2509" s="109"/>
      <c r="VBT2509" s="109"/>
      <c r="VBU2509" s="109"/>
      <c r="VBV2509" s="109"/>
      <c r="VBW2509" s="109"/>
      <c r="VBX2509" s="109"/>
      <c r="VBY2509" s="109"/>
      <c r="VBZ2509" s="109"/>
      <c r="VCA2509" s="109"/>
      <c r="VCB2509" s="109"/>
      <c r="VCC2509" s="109"/>
      <c r="VCD2509" s="109"/>
      <c r="VCE2509" s="109"/>
      <c r="VCF2509" s="109"/>
      <c r="VCG2509" s="109"/>
      <c r="VCH2509" s="109"/>
      <c r="VCI2509" s="109"/>
      <c r="VCJ2509" s="109"/>
      <c r="VCK2509" s="109"/>
      <c r="VCL2509" s="109"/>
      <c r="VCM2509" s="109"/>
      <c r="VCN2509" s="109"/>
      <c r="VCO2509" s="109"/>
      <c r="VCP2509" s="109"/>
      <c r="VCQ2509" s="109"/>
      <c r="VCR2509" s="109"/>
      <c r="VCS2509" s="109"/>
      <c r="VCT2509" s="109"/>
      <c r="VCU2509" s="109"/>
      <c r="VCV2509" s="109"/>
      <c r="VCW2509" s="109"/>
      <c r="VCX2509" s="109"/>
      <c r="VCY2509" s="109"/>
      <c r="VCZ2509" s="109"/>
      <c r="VDA2509" s="109"/>
      <c r="VDB2509" s="109"/>
      <c r="VDC2509" s="109"/>
      <c r="VDD2509" s="109"/>
      <c r="VDE2509" s="109"/>
      <c r="VDF2509" s="109"/>
      <c r="VDG2509" s="109"/>
      <c r="VDH2509" s="109"/>
      <c r="VDI2509" s="109"/>
      <c r="VDJ2509" s="109"/>
      <c r="VDK2509" s="109"/>
      <c r="VDL2509" s="109"/>
      <c r="VDM2509" s="109"/>
      <c r="VDN2509" s="109"/>
      <c r="VDO2509" s="109"/>
      <c r="VDP2509" s="109"/>
      <c r="VDQ2509" s="109"/>
      <c r="VDR2509" s="109"/>
      <c r="VDS2509" s="109"/>
      <c r="VDT2509" s="109"/>
      <c r="VDU2509" s="109"/>
      <c r="VDV2509" s="109"/>
      <c r="VDW2509" s="109"/>
      <c r="VDX2509" s="109"/>
      <c r="VDY2509" s="109"/>
      <c r="VDZ2509" s="109"/>
      <c r="VEA2509" s="109"/>
      <c r="VEB2509" s="109"/>
      <c r="VEC2509" s="109"/>
      <c r="VED2509" s="109"/>
      <c r="VEE2509" s="109"/>
      <c r="VEF2509" s="109"/>
      <c r="VEG2509" s="109"/>
      <c r="VEH2509" s="109"/>
      <c r="VEI2509" s="109"/>
      <c r="VEJ2509" s="109"/>
      <c r="VEK2509" s="109"/>
      <c r="VEL2509" s="109"/>
      <c r="VEM2509" s="109"/>
      <c r="VEN2509" s="109"/>
      <c r="VEO2509" s="109"/>
      <c r="VEP2509" s="109"/>
      <c r="VEQ2509" s="109"/>
      <c r="VER2509" s="109"/>
      <c r="VES2509" s="109"/>
      <c r="VET2509" s="109"/>
      <c r="VEU2509" s="109"/>
      <c r="VEV2509" s="109"/>
      <c r="VEW2509" s="109"/>
      <c r="VEX2509" s="109"/>
      <c r="VEY2509" s="109"/>
      <c r="VEZ2509" s="109"/>
      <c r="VFA2509" s="109"/>
      <c r="VFB2509" s="109"/>
      <c r="VFC2509" s="109"/>
      <c r="VFD2509" s="109"/>
      <c r="VFE2509" s="109"/>
      <c r="VFF2509" s="109"/>
      <c r="VFG2509" s="109"/>
      <c r="VFH2509" s="109"/>
      <c r="VFI2509" s="109"/>
      <c r="VFJ2509" s="109"/>
      <c r="VFK2509" s="109"/>
      <c r="VFL2509" s="109"/>
      <c r="VFM2509" s="109"/>
      <c r="VFN2509" s="109"/>
      <c r="VFO2509" s="109"/>
      <c r="VFP2509" s="109"/>
      <c r="VFQ2509" s="109"/>
      <c r="VFR2509" s="109"/>
      <c r="VFS2509" s="109"/>
      <c r="VFT2509" s="109"/>
      <c r="VFU2509" s="109"/>
      <c r="VFV2509" s="109"/>
      <c r="VFW2509" s="109"/>
      <c r="VFX2509" s="109"/>
      <c r="VFY2509" s="109"/>
      <c r="VFZ2509" s="109"/>
      <c r="VGA2509" s="109"/>
      <c r="VGB2509" s="109"/>
      <c r="VGC2509" s="109"/>
      <c r="VGD2509" s="109"/>
      <c r="VGE2509" s="109"/>
      <c r="VGF2509" s="109"/>
      <c r="VGG2509" s="109"/>
      <c r="VGH2509" s="109"/>
      <c r="VGI2509" s="109"/>
      <c r="VGJ2509" s="109"/>
      <c r="VGK2509" s="109"/>
      <c r="VGL2509" s="109"/>
      <c r="VGM2509" s="109"/>
      <c r="VGN2509" s="109"/>
      <c r="VGO2509" s="109"/>
      <c r="VGP2509" s="109"/>
      <c r="VGQ2509" s="109"/>
      <c r="VGR2509" s="109"/>
      <c r="VGS2509" s="109"/>
      <c r="VGT2509" s="109"/>
      <c r="VGU2509" s="109"/>
      <c r="VGV2509" s="109"/>
      <c r="VGW2509" s="109"/>
      <c r="VGX2509" s="109"/>
      <c r="VGY2509" s="109"/>
      <c r="VGZ2509" s="109"/>
      <c r="VHA2509" s="109"/>
      <c r="VHB2509" s="109"/>
      <c r="VHC2509" s="109"/>
      <c r="VHD2509" s="109"/>
      <c r="VHE2509" s="109"/>
      <c r="VHF2509" s="109"/>
      <c r="VHG2509" s="109"/>
      <c r="VHH2509" s="109"/>
      <c r="VHI2509" s="109"/>
      <c r="VHJ2509" s="109"/>
      <c r="VHK2509" s="109"/>
      <c r="VHL2509" s="109"/>
      <c r="VHM2509" s="109"/>
      <c r="VHN2509" s="109"/>
      <c r="VHO2509" s="109"/>
      <c r="VHP2509" s="109"/>
      <c r="VHQ2509" s="109"/>
      <c r="VHR2509" s="109"/>
      <c r="VHS2509" s="109"/>
      <c r="VHT2509" s="109"/>
      <c r="VHU2509" s="109"/>
      <c r="VHV2509" s="109"/>
      <c r="VHW2509" s="109"/>
      <c r="VHX2509" s="109"/>
      <c r="VHY2509" s="109"/>
      <c r="VHZ2509" s="109"/>
      <c r="VIA2509" s="109"/>
      <c r="VIB2509" s="109"/>
      <c r="VIC2509" s="109"/>
      <c r="VID2509" s="109"/>
      <c r="VIE2509" s="109"/>
      <c r="VIF2509" s="109"/>
      <c r="VIG2509" s="109"/>
      <c r="VIH2509" s="109"/>
      <c r="VII2509" s="109"/>
      <c r="VIJ2509" s="109"/>
      <c r="VIK2509" s="109"/>
      <c r="VIL2509" s="109"/>
      <c r="VIM2509" s="109"/>
      <c r="VIN2509" s="109"/>
      <c r="VIO2509" s="109"/>
      <c r="VIP2509" s="109"/>
      <c r="VIQ2509" s="109"/>
      <c r="VIR2509" s="109"/>
      <c r="VIS2509" s="109"/>
      <c r="VIT2509" s="109"/>
      <c r="VIU2509" s="109"/>
      <c r="VIV2509" s="109"/>
      <c r="VIW2509" s="109"/>
      <c r="VIX2509" s="109"/>
      <c r="VIY2509" s="109"/>
      <c r="VIZ2509" s="109"/>
      <c r="VJA2509" s="109"/>
      <c r="VJB2509" s="109"/>
      <c r="VJC2509" s="109"/>
      <c r="VJD2509" s="109"/>
      <c r="VJE2509" s="109"/>
      <c r="VJF2509" s="109"/>
      <c r="VJG2509" s="109"/>
      <c r="VJH2509" s="109"/>
      <c r="VJI2509" s="109"/>
      <c r="VJJ2509" s="109"/>
      <c r="VJK2509" s="109"/>
      <c r="VJL2509" s="109"/>
      <c r="VJM2509" s="109"/>
      <c r="VJN2509" s="109"/>
      <c r="VJO2509" s="109"/>
      <c r="VJP2509" s="109"/>
      <c r="VJQ2509" s="109"/>
      <c r="VJR2509" s="109"/>
      <c r="VJS2509" s="109"/>
      <c r="VJT2509" s="109"/>
      <c r="VJU2509" s="109"/>
      <c r="VJV2509" s="109"/>
      <c r="VJW2509" s="109"/>
      <c r="VJX2509" s="109"/>
      <c r="VJY2509" s="109"/>
      <c r="VJZ2509" s="109"/>
      <c r="VKA2509" s="109"/>
      <c r="VKB2509" s="109"/>
      <c r="VKC2509" s="109"/>
      <c r="VKD2509" s="109"/>
      <c r="VKE2509" s="109"/>
      <c r="VKF2509" s="109"/>
      <c r="VKG2509" s="109"/>
      <c r="VKH2509" s="109"/>
      <c r="VKI2509" s="109"/>
      <c r="VKJ2509" s="109"/>
      <c r="VKK2509" s="109"/>
      <c r="VKL2509" s="109"/>
      <c r="VKM2509" s="109"/>
      <c r="VKN2509" s="109"/>
      <c r="VKO2509" s="109"/>
      <c r="VKP2509" s="109"/>
      <c r="VKQ2509" s="109"/>
      <c r="VKR2509" s="109"/>
      <c r="VKS2509" s="109"/>
      <c r="VKT2509" s="109"/>
      <c r="VKU2509" s="109"/>
      <c r="VKV2509" s="109"/>
      <c r="VKW2509" s="109"/>
      <c r="VKX2509" s="109"/>
      <c r="VKY2509" s="109"/>
      <c r="VKZ2509" s="109"/>
      <c r="VLA2509" s="109"/>
      <c r="VLB2509" s="109"/>
      <c r="VLC2509" s="109"/>
      <c r="VLD2509" s="109"/>
      <c r="VLE2509" s="109"/>
      <c r="VLF2509" s="109"/>
      <c r="VLG2509" s="109"/>
      <c r="VLH2509" s="109"/>
      <c r="VLI2509" s="109"/>
      <c r="VLJ2509" s="109"/>
      <c r="VLK2509" s="109"/>
      <c r="VLL2509" s="109"/>
      <c r="VLM2509" s="109"/>
      <c r="VLN2509" s="109"/>
      <c r="VLO2509" s="109"/>
      <c r="VLP2509" s="109"/>
      <c r="VLQ2509" s="109"/>
      <c r="VLR2509" s="109"/>
      <c r="VLS2509" s="109"/>
      <c r="VLT2509" s="109"/>
      <c r="VLU2509" s="109"/>
      <c r="VLV2509" s="109"/>
      <c r="VLW2509" s="109"/>
      <c r="VLX2509" s="109"/>
      <c r="VLY2509" s="109"/>
      <c r="VLZ2509" s="109"/>
      <c r="VMA2509" s="109"/>
      <c r="VMB2509" s="109"/>
      <c r="VMC2509" s="109"/>
      <c r="VMD2509" s="109"/>
      <c r="VME2509" s="109"/>
      <c r="VMF2509" s="109"/>
      <c r="VMG2509" s="109"/>
      <c r="VMH2509" s="109"/>
      <c r="VMI2509" s="109"/>
      <c r="VMJ2509" s="109"/>
      <c r="VMK2509" s="109"/>
      <c r="VML2509" s="109"/>
      <c r="VMM2509" s="109"/>
      <c r="VMN2509" s="109"/>
      <c r="VMO2509" s="109"/>
      <c r="VMP2509" s="109"/>
      <c r="VMQ2509" s="109"/>
      <c r="VMR2509" s="109"/>
      <c r="VMS2509" s="109"/>
      <c r="VMT2509" s="109"/>
      <c r="VMU2509" s="109"/>
      <c r="VMV2509" s="109"/>
      <c r="VMW2509" s="109"/>
      <c r="VMX2509" s="109"/>
      <c r="VMY2509" s="109"/>
      <c r="VMZ2509" s="109"/>
      <c r="VNA2509" s="109"/>
      <c r="VNB2509" s="109"/>
      <c r="VNC2509" s="109"/>
      <c r="VND2509" s="109"/>
      <c r="VNE2509" s="109"/>
      <c r="VNF2509" s="109"/>
      <c r="VNG2509" s="109"/>
      <c r="VNH2509" s="109"/>
      <c r="VNI2509" s="109"/>
      <c r="VNJ2509" s="109"/>
      <c r="VNK2509" s="109"/>
      <c r="VNL2509" s="109"/>
      <c r="VNM2509" s="109"/>
      <c r="VNN2509" s="109"/>
      <c r="VNO2509" s="109"/>
      <c r="VNP2509" s="109"/>
      <c r="VNQ2509" s="109"/>
      <c r="VNR2509" s="109"/>
      <c r="VNS2509" s="109"/>
      <c r="VNT2509" s="109"/>
      <c r="VNU2509" s="109"/>
      <c r="VNV2509" s="109"/>
      <c r="VNW2509" s="109"/>
      <c r="VNX2509" s="109"/>
      <c r="VNY2509" s="109"/>
      <c r="VNZ2509" s="109"/>
      <c r="VOA2509" s="109"/>
      <c r="VOB2509" s="109"/>
      <c r="VOC2509" s="109"/>
      <c r="VOD2509" s="109"/>
      <c r="VOE2509" s="109"/>
      <c r="VOF2509" s="109"/>
      <c r="VOG2509" s="109"/>
      <c r="VOH2509" s="109"/>
      <c r="VOI2509" s="109"/>
      <c r="VOJ2509" s="109"/>
      <c r="VOK2509" s="109"/>
      <c r="VOL2509" s="109"/>
      <c r="VOM2509" s="109"/>
      <c r="VON2509" s="109"/>
      <c r="VOO2509" s="109"/>
      <c r="VOP2509" s="109"/>
      <c r="VOQ2509" s="109"/>
      <c r="VOR2509" s="109"/>
      <c r="VOS2509" s="109"/>
      <c r="VOT2509" s="109"/>
      <c r="VOU2509" s="109"/>
      <c r="VOV2509" s="109"/>
      <c r="VOW2509" s="109"/>
      <c r="VOX2509" s="109"/>
      <c r="VOY2509" s="109"/>
      <c r="VOZ2509" s="109"/>
      <c r="VPA2509" s="109"/>
      <c r="VPB2509" s="109"/>
      <c r="VPC2509" s="109"/>
      <c r="VPD2509" s="109"/>
      <c r="VPE2509" s="109"/>
      <c r="VPF2509" s="109"/>
      <c r="VPG2509" s="109"/>
      <c r="VPH2509" s="109"/>
      <c r="VPI2509" s="109"/>
      <c r="VPJ2509" s="109"/>
      <c r="VPK2509" s="109"/>
      <c r="VPL2509" s="109"/>
      <c r="VPM2509" s="109"/>
      <c r="VPN2509" s="109"/>
      <c r="VPO2509" s="109"/>
      <c r="VPP2509" s="109"/>
      <c r="VPQ2509" s="109"/>
      <c r="VPR2509" s="109"/>
      <c r="VPS2509" s="109"/>
      <c r="VPT2509" s="109"/>
      <c r="VPU2509" s="109"/>
      <c r="VPV2509" s="109"/>
      <c r="VPW2509" s="109"/>
      <c r="VPX2509" s="109"/>
      <c r="VPY2509" s="109"/>
      <c r="VPZ2509" s="109"/>
      <c r="VQA2509" s="109"/>
      <c r="VQB2509" s="109"/>
      <c r="VQC2509" s="109"/>
      <c r="VQD2509" s="109"/>
      <c r="VQE2509" s="109"/>
      <c r="VQF2509" s="109"/>
      <c r="VQG2509" s="109"/>
      <c r="VQH2509" s="109"/>
      <c r="VQI2509" s="109"/>
      <c r="VQJ2509" s="109"/>
      <c r="VQK2509" s="109"/>
      <c r="VQL2509" s="109"/>
      <c r="VQM2509" s="109"/>
      <c r="VQN2509" s="109"/>
      <c r="VQO2509" s="109"/>
      <c r="VQP2509" s="109"/>
      <c r="VQQ2509" s="109"/>
      <c r="VQR2509" s="109"/>
      <c r="VQS2509" s="109"/>
      <c r="VQT2509" s="109"/>
      <c r="VQU2509" s="109"/>
      <c r="VQV2509" s="109"/>
      <c r="VQW2509" s="109"/>
      <c r="VQX2509" s="109"/>
      <c r="VQY2509" s="109"/>
      <c r="VQZ2509" s="109"/>
      <c r="VRA2509" s="109"/>
      <c r="VRB2509" s="109"/>
      <c r="VRC2509" s="109"/>
      <c r="VRD2509" s="109"/>
      <c r="VRE2509" s="109"/>
      <c r="VRF2509" s="109"/>
      <c r="VRG2509" s="109"/>
      <c r="VRH2509" s="109"/>
      <c r="VRI2509" s="109"/>
      <c r="VRJ2509" s="109"/>
      <c r="VRK2509" s="109"/>
      <c r="VRL2509" s="109"/>
      <c r="VRM2509" s="109"/>
      <c r="VRN2509" s="109"/>
      <c r="VRO2509" s="109"/>
      <c r="VRP2509" s="109"/>
      <c r="VRQ2509" s="109"/>
      <c r="VRR2509" s="109"/>
      <c r="VRS2509" s="109"/>
      <c r="VRT2509" s="109"/>
      <c r="VRU2509" s="109"/>
      <c r="VRV2509" s="109"/>
      <c r="VRW2509" s="109"/>
      <c r="VRX2509" s="109"/>
      <c r="VRY2509" s="109"/>
      <c r="VRZ2509" s="109"/>
      <c r="VSA2509" s="109"/>
      <c r="VSB2509" s="109"/>
      <c r="VSC2509" s="109"/>
      <c r="VSD2509" s="109"/>
      <c r="VSE2509" s="109"/>
      <c r="VSF2509" s="109"/>
      <c r="VSG2509" s="109"/>
      <c r="VSH2509" s="109"/>
      <c r="VSI2509" s="109"/>
      <c r="VSJ2509" s="109"/>
      <c r="VSK2509" s="109"/>
      <c r="VSL2509" s="109"/>
      <c r="VSM2509" s="109"/>
      <c r="VSN2509" s="109"/>
      <c r="VSO2509" s="109"/>
      <c r="VSP2509" s="109"/>
      <c r="VSQ2509" s="109"/>
      <c r="VSR2509" s="109"/>
      <c r="VSS2509" s="109"/>
      <c r="VST2509" s="109"/>
      <c r="VSU2509" s="109"/>
      <c r="VSV2509" s="109"/>
      <c r="VSW2509" s="109"/>
      <c r="VSX2509" s="109"/>
      <c r="VSY2509" s="109"/>
      <c r="VSZ2509" s="109"/>
      <c r="VTA2509" s="109"/>
      <c r="VTB2509" s="109"/>
      <c r="VTC2509" s="109"/>
      <c r="VTD2509" s="109"/>
      <c r="VTE2509" s="109"/>
      <c r="VTF2509" s="109"/>
      <c r="VTG2509" s="109"/>
      <c r="VTH2509" s="109"/>
      <c r="VTI2509" s="109"/>
      <c r="VTJ2509" s="109"/>
      <c r="VTK2509" s="109"/>
      <c r="VTL2509" s="109"/>
      <c r="VTM2509" s="109"/>
      <c r="VTN2509" s="109"/>
      <c r="VTO2509" s="109"/>
      <c r="VTP2509" s="109"/>
      <c r="VTQ2509" s="109"/>
      <c r="VTR2509" s="109"/>
      <c r="VTS2509" s="109"/>
      <c r="VTT2509" s="109"/>
      <c r="VTU2509" s="109"/>
      <c r="VTV2509" s="109"/>
      <c r="VTW2509" s="109"/>
      <c r="VTX2509" s="109"/>
      <c r="VTY2509" s="109"/>
      <c r="VTZ2509" s="109"/>
      <c r="VUA2509" s="109"/>
      <c r="VUB2509" s="109"/>
      <c r="VUC2509" s="109"/>
      <c r="VUD2509" s="109"/>
      <c r="VUE2509" s="109"/>
      <c r="VUF2509" s="109"/>
      <c r="VUG2509" s="109"/>
      <c r="VUH2509" s="109"/>
      <c r="VUI2509" s="109"/>
      <c r="VUJ2509" s="109"/>
      <c r="VUK2509" s="109"/>
      <c r="VUL2509" s="109"/>
      <c r="VUM2509" s="109"/>
      <c r="VUN2509" s="109"/>
      <c r="VUO2509" s="109"/>
      <c r="VUP2509" s="109"/>
      <c r="VUQ2509" s="109"/>
      <c r="VUR2509" s="109"/>
      <c r="VUS2509" s="109"/>
      <c r="VUT2509" s="109"/>
      <c r="VUU2509" s="109"/>
      <c r="VUV2509" s="109"/>
      <c r="VUW2509" s="109"/>
      <c r="VUX2509" s="109"/>
      <c r="VUY2509" s="109"/>
      <c r="VUZ2509" s="109"/>
      <c r="VVA2509" s="109"/>
      <c r="VVB2509" s="109"/>
      <c r="VVC2509" s="109"/>
      <c r="VVD2509" s="109"/>
      <c r="VVE2509" s="109"/>
      <c r="VVF2509" s="109"/>
      <c r="VVG2509" s="109"/>
      <c r="VVH2509" s="109"/>
      <c r="VVI2509" s="109"/>
      <c r="VVJ2509" s="109"/>
      <c r="VVK2509" s="109"/>
      <c r="VVL2509" s="109"/>
      <c r="VVM2509" s="109"/>
      <c r="VVN2509" s="109"/>
      <c r="VVO2509" s="109"/>
      <c r="VVP2509" s="109"/>
      <c r="VVQ2509" s="109"/>
      <c r="VVR2509" s="109"/>
      <c r="VVS2509" s="109"/>
      <c r="VVT2509" s="109"/>
      <c r="VVU2509" s="109"/>
      <c r="VVV2509" s="109"/>
      <c r="VVW2509" s="109"/>
      <c r="VVX2509" s="109"/>
      <c r="VVY2509" s="109"/>
      <c r="VVZ2509" s="109"/>
      <c r="VWA2509" s="109"/>
      <c r="VWB2509" s="109"/>
      <c r="VWC2509" s="109"/>
      <c r="VWD2509" s="109"/>
      <c r="VWE2509" s="109"/>
      <c r="VWF2509" s="109"/>
      <c r="VWG2509" s="109"/>
      <c r="VWH2509" s="109"/>
      <c r="VWI2509" s="109"/>
      <c r="VWJ2509" s="109"/>
      <c r="VWK2509" s="109"/>
      <c r="VWL2509" s="109"/>
      <c r="VWM2509" s="109"/>
      <c r="VWN2509" s="109"/>
      <c r="VWO2509" s="109"/>
      <c r="VWP2509" s="109"/>
      <c r="VWQ2509" s="109"/>
      <c r="VWR2509" s="109"/>
      <c r="VWS2509" s="109"/>
      <c r="VWT2509" s="109"/>
      <c r="VWU2509" s="109"/>
      <c r="VWV2509" s="109"/>
      <c r="VWW2509" s="109"/>
      <c r="VWX2509" s="109"/>
      <c r="VWY2509" s="109"/>
      <c r="VWZ2509" s="109"/>
      <c r="VXA2509" s="109"/>
      <c r="VXB2509" s="109"/>
      <c r="VXC2509" s="109"/>
      <c r="VXD2509" s="109"/>
      <c r="VXE2509" s="109"/>
      <c r="VXF2509" s="109"/>
      <c r="VXG2509" s="109"/>
      <c r="VXH2509" s="109"/>
      <c r="VXI2509" s="109"/>
      <c r="VXJ2509" s="109"/>
      <c r="VXK2509" s="109"/>
      <c r="VXL2509" s="109"/>
      <c r="VXM2509" s="109"/>
      <c r="VXN2509" s="109"/>
      <c r="VXO2509" s="109"/>
      <c r="VXP2509" s="109"/>
      <c r="VXQ2509" s="109"/>
      <c r="VXR2509" s="109"/>
      <c r="VXS2509" s="109"/>
      <c r="VXT2509" s="109"/>
      <c r="VXU2509" s="109"/>
      <c r="VXV2509" s="109"/>
      <c r="VXW2509" s="109"/>
      <c r="VXX2509" s="109"/>
      <c r="VXY2509" s="109"/>
      <c r="VXZ2509" s="109"/>
      <c r="VYA2509" s="109"/>
      <c r="VYB2509" s="109"/>
      <c r="VYC2509" s="109"/>
      <c r="VYD2509" s="109"/>
      <c r="VYE2509" s="109"/>
      <c r="VYF2509" s="109"/>
      <c r="VYG2509" s="109"/>
      <c r="VYH2509" s="109"/>
      <c r="VYI2509" s="109"/>
      <c r="VYJ2509" s="109"/>
      <c r="VYK2509" s="109"/>
      <c r="VYL2509" s="109"/>
      <c r="VYM2509" s="109"/>
      <c r="VYN2509" s="109"/>
      <c r="VYO2509" s="109"/>
      <c r="VYP2509" s="109"/>
      <c r="VYQ2509" s="109"/>
      <c r="VYR2509" s="109"/>
      <c r="VYS2509" s="109"/>
      <c r="VYT2509" s="109"/>
      <c r="VYU2509" s="109"/>
      <c r="VYV2509" s="109"/>
      <c r="VYW2509" s="109"/>
      <c r="VYX2509" s="109"/>
      <c r="VYY2509" s="109"/>
      <c r="VYZ2509" s="109"/>
      <c r="VZA2509" s="109"/>
      <c r="VZB2509" s="109"/>
      <c r="VZC2509" s="109"/>
      <c r="VZD2509" s="109"/>
      <c r="VZE2509" s="109"/>
      <c r="VZF2509" s="109"/>
      <c r="VZG2509" s="109"/>
      <c r="VZH2509" s="109"/>
      <c r="VZI2509" s="109"/>
      <c r="VZJ2509" s="109"/>
      <c r="VZK2509" s="109"/>
      <c r="VZL2509" s="109"/>
      <c r="VZM2509" s="109"/>
      <c r="VZN2509" s="109"/>
      <c r="VZO2509" s="109"/>
      <c r="VZP2509" s="109"/>
      <c r="VZQ2509" s="109"/>
      <c r="VZR2509" s="109"/>
      <c r="VZS2509" s="109"/>
      <c r="VZT2509" s="109"/>
      <c r="VZU2509" s="109"/>
      <c r="VZV2509" s="109"/>
      <c r="VZW2509" s="109"/>
      <c r="VZX2509" s="109"/>
      <c r="VZY2509" s="109"/>
      <c r="VZZ2509" s="109"/>
      <c r="WAA2509" s="109"/>
      <c r="WAB2509" s="109"/>
      <c r="WAC2509" s="109"/>
      <c r="WAD2509" s="109"/>
      <c r="WAE2509" s="109"/>
      <c r="WAF2509" s="109"/>
      <c r="WAG2509" s="109"/>
      <c r="WAH2509" s="109"/>
      <c r="WAI2509" s="109"/>
      <c r="WAJ2509" s="109"/>
      <c r="WAK2509" s="109"/>
      <c r="WAL2509" s="109"/>
      <c r="WAM2509" s="109"/>
      <c r="WAN2509" s="109"/>
      <c r="WAO2509" s="109"/>
      <c r="WAP2509" s="109"/>
      <c r="WAQ2509" s="109"/>
      <c r="WAR2509" s="109"/>
      <c r="WAS2509" s="109"/>
      <c r="WAT2509" s="109"/>
      <c r="WAU2509" s="109"/>
      <c r="WAV2509" s="109"/>
      <c r="WAW2509" s="109"/>
      <c r="WAX2509" s="109"/>
      <c r="WAY2509" s="109"/>
      <c r="WAZ2509" s="109"/>
      <c r="WBA2509" s="109"/>
      <c r="WBB2509" s="109"/>
      <c r="WBC2509" s="109"/>
      <c r="WBD2509" s="109"/>
      <c r="WBE2509" s="109"/>
      <c r="WBF2509" s="109"/>
      <c r="WBG2509" s="109"/>
      <c r="WBH2509" s="109"/>
      <c r="WBI2509" s="109"/>
      <c r="WBJ2509" s="109"/>
      <c r="WBK2509" s="109"/>
      <c r="WBL2509" s="109"/>
      <c r="WBM2509" s="109"/>
      <c r="WBN2509" s="109"/>
      <c r="WBO2509" s="109"/>
      <c r="WBP2509" s="109"/>
      <c r="WBQ2509" s="109"/>
      <c r="WBR2509" s="109"/>
      <c r="WBS2509" s="109"/>
      <c r="WBT2509" s="109"/>
      <c r="WBU2509" s="109"/>
      <c r="WBV2509" s="109"/>
      <c r="WBW2509" s="109"/>
      <c r="WBX2509" s="109"/>
      <c r="WBY2509" s="109"/>
      <c r="WBZ2509" s="109"/>
      <c r="WCA2509" s="109"/>
      <c r="WCB2509" s="109"/>
      <c r="WCC2509" s="109"/>
      <c r="WCD2509" s="109"/>
      <c r="WCE2509" s="109"/>
      <c r="WCF2509" s="109"/>
      <c r="WCG2509" s="109"/>
      <c r="WCH2509" s="109"/>
      <c r="WCI2509" s="109"/>
      <c r="WCJ2509" s="109"/>
      <c r="WCK2509" s="109"/>
      <c r="WCL2509" s="109"/>
      <c r="WCM2509" s="109"/>
      <c r="WCN2509" s="109"/>
      <c r="WCO2509" s="109"/>
      <c r="WCP2509" s="109"/>
      <c r="WCQ2509" s="109"/>
      <c r="WCR2509" s="109"/>
      <c r="WCS2509" s="109"/>
      <c r="WCT2509" s="109"/>
      <c r="WCU2509" s="109"/>
      <c r="WCV2509" s="109"/>
      <c r="WCW2509" s="109"/>
      <c r="WCX2509" s="109"/>
      <c r="WCY2509" s="109"/>
      <c r="WCZ2509" s="109"/>
      <c r="WDA2509" s="109"/>
      <c r="WDB2509" s="109"/>
      <c r="WDC2509" s="109"/>
      <c r="WDD2509" s="109"/>
      <c r="WDE2509" s="109"/>
      <c r="WDF2509" s="109"/>
      <c r="WDG2509" s="109"/>
      <c r="WDH2509" s="109"/>
      <c r="WDI2509" s="109"/>
      <c r="WDJ2509" s="109"/>
      <c r="WDK2509" s="109"/>
      <c r="WDL2509" s="109"/>
      <c r="WDM2509" s="109"/>
      <c r="WDN2509" s="109"/>
      <c r="WDO2509" s="109"/>
      <c r="WDP2509" s="109"/>
      <c r="WDQ2509" s="109"/>
      <c r="WDR2509" s="109"/>
      <c r="WDS2509" s="109"/>
      <c r="WDT2509" s="109"/>
      <c r="WDU2509" s="109"/>
      <c r="WDV2509" s="109"/>
      <c r="WDW2509" s="109"/>
      <c r="WDX2509" s="109"/>
      <c r="WDY2509" s="109"/>
      <c r="WDZ2509" s="109"/>
      <c r="WEA2509" s="109"/>
      <c r="WEB2509" s="109"/>
      <c r="WEC2509" s="109"/>
      <c r="WED2509" s="109"/>
      <c r="WEE2509" s="109"/>
      <c r="WEF2509" s="109"/>
      <c r="WEG2509" s="109"/>
      <c r="WEH2509" s="109"/>
      <c r="WEI2509" s="109"/>
      <c r="WEJ2509" s="109"/>
      <c r="WEK2509" s="109"/>
      <c r="WEL2509" s="109"/>
      <c r="WEM2509" s="109"/>
      <c r="WEN2509" s="109"/>
      <c r="WEO2509" s="109"/>
      <c r="WEP2509" s="109"/>
      <c r="WEQ2509" s="109"/>
      <c r="WER2509" s="109"/>
      <c r="WES2509" s="109"/>
      <c r="WET2509" s="109"/>
      <c r="WEU2509" s="109"/>
      <c r="WEV2509" s="109"/>
      <c r="WEW2509" s="109"/>
      <c r="WEX2509" s="109"/>
      <c r="WEY2509" s="109"/>
      <c r="WEZ2509" s="109"/>
      <c r="WFA2509" s="109"/>
      <c r="WFB2509" s="109"/>
      <c r="WFC2509" s="109"/>
      <c r="WFD2509" s="109"/>
      <c r="WFE2509" s="109"/>
      <c r="WFF2509" s="109"/>
      <c r="WFG2509" s="109"/>
      <c r="WFH2509" s="109"/>
      <c r="WFI2509" s="109"/>
      <c r="WFJ2509" s="109"/>
      <c r="WFK2509" s="109"/>
      <c r="WFL2509" s="109"/>
      <c r="WFM2509" s="109"/>
      <c r="WFN2509" s="109"/>
      <c r="WFO2509" s="109"/>
      <c r="WFP2509" s="109"/>
      <c r="WFQ2509" s="109"/>
      <c r="WFR2509" s="109"/>
      <c r="WFS2509" s="109"/>
      <c r="WFT2509" s="109"/>
      <c r="WFU2509" s="109"/>
      <c r="WFV2509" s="109"/>
      <c r="WFW2509" s="109"/>
      <c r="WFX2509" s="109"/>
      <c r="WFY2509" s="109"/>
      <c r="WFZ2509" s="109"/>
      <c r="WGA2509" s="109"/>
      <c r="WGB2509" s="109"/>
      <c r="WGC2509" s="109"/>
      <c r="WGD2509" s="109"/>
      <c r="WGE2509" s="109"/>
      <c r="WGF2509" s="109"/>
      <c r="WGG2509" s="109"/>
      <c r="WGH2509" s="109"/>
      <c r="WGI2509" s="109"/>
      <c r="WGJ2509" s="109"/>
      <c r="WGK2509" s="109"/>
      <c r="WGL2509" s="109"/>
      <c r="WGM2509" s="109"/>
      <c r="WGN2509" s="109"/>
      <c r="WGO2509" s="109"/>
      <c r="WGP2509" s="109"/>
      <c r="WGQ2509" s="109"/>
      <c r="WGR2509" s="109"/>
      <c r="WGS2509" s="109"/>
      <c r="WGT2509" s="109"/>
      <c r="WGU2509" s="109"/>
      <c r="WGV2509" s="109"/>
      <c r="WGW2509" s="109"/>
      <c r="WGX2509" s="109"/>
      <c r="WGY2509" s="109"/>
      <c r="WGZ2509" s="109"/>
      <c r="WHA2509" s="109"/>
      <c r="WHB2509" s="109"/>
      <c r="WHC2509" s="109"/>
      <c r="WHD2509" s="109"/>
      <c r="WHE2509" s="109"/>
      <c r="WHF2509" s="109"/>
      <c r="WHG2509" s="109"/>
      <c r="WHH2509" s="109"/>
      <c r="WHI2509" s="109"/>
      <c r="WHJ2509" s="109"/>
      <c r="WHK2509" s="109"/>
      <c r="WHL2509" s="109"/>
      <c r="WHM2509" s="109"/>
      <c r="WHN2509" s="109"/>
      <c r="WHO2509" s="109"/>
      <c r="WHP2509" s="109"/>
      <c r="WHQ2509" s="109"/>
      <c r="WHR2509" s="109"/>
      <c r="WHS2509" s="109"/>
      <c r="WHT2509" s="109"/>
      <c r="WHU2509" s="109"/>
      <c r="WHV2509" s="109"/>
      <c r="WHW2509" s="109"/>
      <c r="WHX2509" s="109"/>
      <c r="WHY2509" s="109"/>
      <c r="WHZ2509" s="109"/>
      <c r="WIA2509" s="109"/>
      <c r="WIB2509" s="109"/>
      <c r="WIC2509" s="109"/>
      <c r="WID2509" s="109"/>
      <c r="WIE2509" s="109"/>
      <c r="WIF2509" s="109"/>
      <c r="WIG2509" s="109"/>
      <c r="WIH2509" s="109"/>
      <c r="WII2509" s="109"/>
      <c r="WIJ2509" s="109"/>
      <c r="WIK2509" s="109"/>
      <c r="WIL2509" s="109"/>
      <c r="WIM2509" s="109"/>
      <c r="WIN2509" s="109"/>
      <c r="WIO2509" s="109"/>
      <c r="WIP2509" s="109"/>
      <c r="WIQ2509" s="109"/>
      <c r="WIR2509" s="109"/>
      <c r="WIS2509" s="109"/>
      <c r="WIT2509" s="109"/>
      <c r="WIU2509" s="109"/>
      <c r="WIV2509" s="109"/>
      <c r="WIW2509" s="109"/>
      <c r="WIX2509" s="109"/>
      <c r="WIY2509" s="109"/>
      <c r="WIZ2509" s="109"/>
      <c r="WJA2509" s="109"/>
      <c r="WJB2509" s="109"/>
      <c r="WJC2509" s="109"/>
      <c r="WJD2509" s="109"/>
      <c r="WJE2509" s="109"/>
      <c r="WJF2509" s="109"/>
      <c r="WJG2509" s="109"/>
      <c r="WJH2509" s="109"/>
      <c r="WJI2509" s="109"/>
      <c r="WJJ2509" s="109"/>
      <c r="WJK2509" s="109"/>
      <c r="WJL2509" s="109"/>
      <c r="WJM2509" s="109"/>
      <c r="WJN2509" s="109"/>
      <c r="WJO2509" s="109"/>
      <c r="WJP2509" s="109"/>
      <c r="WJQ2509" s="109"/>
      <c r="WJR2509" s="109"/>
      <c r="WJS2509" s="109"/>
      <c r="WJT2509" s="109"/>
      <c r="WJU2509" s="109"/>
      <c r="WJV2509" s="109"/>
      <c r="WJW2509" s="109"/>
      <c r="WJX2509" s="109"/>
      <c r="WJY2509" s="109"/>
      <c r="WJZ2509" s="109"/>
      <c r="WKA2509" s="109"/>
      <c r="WKB2509" s="109"/>
      <c r="WKC2509" s="109"/>
      <c r="WKD2509" s="109"/>
      <c r="WKE2509" s="109"/>
      <c r="WKF2509" s="109"/>
      <c r="WKG2509" s="109"/>
      <c r="WKH2509" s="109"/>
      <c r="WKI2509" s="109"/>
      <c r="WKJ2509" s="109"/>
      <c r="WKK2509" s="109"/>
      <c r="WKL2509" s="109"/>
      <c r="WKM2509" s="109"/>
      <c r="WKN2509" s="109"/>
      <c r="WKO2509" s="109"/>
      <c r="WKP2509" s="109"/>
      <c r="WKQ2509" s="109"/>
      <c r="WKR2509" s="109"/>
      <c r="WKS2509" s="109"/>
      <c r="WKT2509" s="109"/>
      <c r="WKU2509" s="109"/>
      <c r="WKV2509" s="109"/>
      <c r="WKW2509" s="109"/>
      <c r="WKX2509" s="109"/>
      <c r="WKY2509" s="109"/>
      <c r="WKZ2509" s="109"/>
      <c r="WLA2509" s="109"/>
      <c r="WLB2509" s="109"/>
      <c r="WLC2509" s="109"/>
      <c r="WLD2509" s="109"/>
      <c r="WLE2509" s="109"/>
      <c r="WLF2509" s="109"/>
      <c r="WLG2509" s="109"/>
      <c r="WLH2509" s="109"/>
      <c r="WLI2509" s="109"/>
      <c r="WLJ2509" s="109"/>
      <c r="WLK2509" s="109"/>
      <c r="WLL2509" s="109"/>
      <c r="WLM2509" s="109"/>
      <c r="WLN2509" s="109"/>
      <c r="WLO2509" s="109"/>
      <c r="WLP2509" s="109"/>
      <c r="WLQ2509" s="109"/>
      <c r="WLR2509" s="109"/>
      <c r="WLS2509" s="109"/>
      <c r="WLT2509" s="109"/>
      <c r="WLU2509" s="109"/>
      <c r="WLV2509" s="109"/>
      <c r="WLW2509" s="109"/>
      <c r="WLX2509" s="109"/>
      <c r="WLY2509" s="109"/>
      <c r="WLZ2509" s="109"/>
      <c r="WMA2509" s="109"/>
      <c r="WMB2509" s="109"/>
      <c r="WMC2509" s="109"/>
      <c r="WMD2509" s="109"/>
      <c r="WME2509" s="109"/>
      <c r="WMF2509" s="109"/>
      <c r="WMG2509" s="109"/>
      <c r="WMH2509" s="109"/>
      <c r="WMI2509" s="109"/>
      <c r="WMJ2509" s="109"/>
      <c r="WMK2509" s="109"/>
      <c r="WML2509" s="109"/>
      <c r="WMM2509" s="109"/>
      <c r="WMN2509" s="109"/>
      <c r="WMO2509" s="109"/>
      <c r="WMP2509" s="109"/>
      <c r="WMQ2509" s="109"/>
      <c r="WMR2509" s="109"/>
      <c r="WMS2509" s="109"/>
      <c r="WMT2509" s="109"/>
      <c r="WMU2509" s="109"/>
      <c r="WMV2509" s="109"/>
      <c r="WMW2509" s="109"/>
      <c r="WMX2509" s="109"/>
      <c r="WMY2509" s="109"/>
      <c r="WMZ2509" s="109"/>
      <c r="WNA2509" s="109"/>
      <c r="WNB2509" s="109"/>
      <c r="WNC2509" s="109"/>
      <c r="WND2509" s="109"/>
      <c r="WNE2509" s="109"/>
      <c r="WNF2509" s="109"/>
      <c r="WNG2509" s="109"/>
      <c r="WNH2509" s="109"/>
      <c r="WNI2509" s="109"/>
      <c r="WNJ2509" s="109"/>
      <c r="WNK2509" s="109"/>
      <c r="WNL2509" s="109"/>
      <c r="WNM2509" s="109"/>
      <c r="WNN2509" s="109"/>
      <c r="WNO2509" s="109"/>
      <c r="WNP2509" s="109"/>
      <c r="WNQ2509" s="109"/>
      <c r="WNR2509" s="109"/>
      <c r="WNS2509" s="109"/>
      <c r="WNT2509" s="109"/>
      <c r="WNU2509" s="109"/>
      <c r="WNV2509" s="109"/>
      <c r="WNW2509" s="109"/>
      <c r="WNX2509" s="109"/>
      <c r="WNY2509" s="109"/>
      <c r="WNZ2509" s="109"/>
      <c r="WOA2509" s="109"/>
      <c r="WOB2509" s="109"/>
      <c r="WOC2509" s="109"/>
      <c r="WOD2509" s="109"/>
      <c r="WOE2509" s="109"/>
      <c r="WOF2509" s="109"/>
      <c r="WOG2509" s="109"/>
      <c r="WOH2509" s="109"/>
      <c r="WOI2509" s="109"/>
      <c r="WOJ2509" s="109"/>
      <c r="WOK2509" s="109"/>
      <c r="WOL2509" s="109"/>
      <c r="WOM2509" s="109"/>
      <c r="WON2509" s="109"/>
      <c r="WOO2509" s="109"/>
      <c r="WOP2509" s="109"/>
      <c r="WOQ2509" s="109"/>
      <c r="WOR2509" s="109"/>
      <c r="WOS2509" s="109"/>
      <c r="WOT2509" s="109"/>
      <c r="WOU2509" s="109"/>
      <c r="WOV2509" s="109"/>
      <c r="WOW2509" s="109"/>
      <c r="WOX2509" s="109"/>
      <c r="WOY2509" s="109"/>
      <c r="WOZ2509" s="109"/>
      <c r="WPA2509" s="109"/>
      <c r="WPB2509" s="109"/>
      <c r="WPC2509" s="109"/>
      <c r="WPD2509" s="109"/>
      <c r="WPE2509" s="109"/>
      <c r="WPF2509" s="109"/>
      <c r="WPG2509" s="109"/>
      <c r="WPH2509" s="109"/>
      <c r="WPI2509" s="109"/>
      <c r="WPJ2509" s="109"/>
      <c r="WPK2509" s="109"/>
      <c r="WPL2509" s="109"/>
      <c r="WPM2509" s="109"/>
      <c r="WPN2509" s="109"/>
      <c r="WPO2509" s="109"/>
      <c r="WPP2509" s="109"/>
      <c r="WPQ2509" s="109"/>
      <c r="WPR2509" s="109"/>
      <c r="WPS2509" s="109"/>
      <c r="WPT2509" s="109"/>
      <c r="WPU2509" s="109"/>
      <c r="WPV2509" s="109"/>
      <c r="WPW2509" s="109"/>
      <c r="WPX2509" s="109"/>
      <c r="WPY2509" s="109"/>
      <c r="WPZ2509" s="109"/>
      <c r="WQA2509" s="109"/>
      <c r="WQB2509" s="109"/>
      <c r="WQC2509" s="109"/>
      <c r="WQD2509" s="109"/>
      <c r="WQE2509" s="109"/>
      <c r="WQF2509" s="109"/>
      <c r="WQG2509" s="109"/>
      <c r="WQH2509" s="109"/>
      <c r="WQI2509" s="109"/>
      <c r="WQJ2509" s="109"/>
      <c r="WQK2509" s="109"/>
      <c r="WQL2509" s="109"/>
      <c r="WQM2509" s="109"/>
      <c r="WQN2509" s="109"/>
      <c r="WQO2509" s="109"/>
      <c r="WQP2509" s="109"/>
      <c r="WQQ2509" s="109"/>
      <c r="WQR2509" s="109"/>
      <c r="WQS2509" s="109"/>
      <c r="WQT2509" s="109"/>
      <c r="WQU2509" s="109"/>
      <c r="WQV2509" s="109"/>
      <c r="WQW2509" s="109"/>
      <c r="WQX2509" s="109"/>
      <c r="WQY2509" s="109"/>
      <c r="WQZ2509" s="109"/>
      <c r="WRA2509" s="109"/>
      <c r="WRB2509" s="109"/>
      <c r="WRC2509" s="109"/>
      <c r="WRD2509" s="109"/>
      <c r="WRE2509" s="109"/>
      <c r="WRF2509" s="109"/>
      <c r="WRG2509" s="109"/>
      <c r="WRH2509" s="109"/>
      <c r="WRI2509" s="109"/>
      <c r="WRJ2509" s="109"/>
      <c r="WRK2509" s="109"/>
      <c r="WRL2509" s="109"/>
      <c r="WRM2509" s="109"/>
      <c r="WRN2509" s="109"/>
      <c r="WRO2509" s="109"/>
      <c r="WRP2509" s="109"/>
      <c r="WRQ2509" s="109"/>
      <c r="WRR2509" s="109"/>
      <c r="WRS2509" s="109"/>
      <c r="WRT2509" s="109"/>
      <c r="WRU2509" s="109"/>
      <c r="WRV2509" s="109"/>
      <c r="WRW2509" s="109"/>
      <c r="WRX2509" s="109"/>
      <c r="WRY2509" s="109"/>
      <c r="WRZ2509" s="109"/>
      <c r="WSA2509" s="109"/>
      <c r="WSB2509" s="109"/>
      <c r="WSC2509" s="109"/>
      <c r="WSD2509" s="109"/>
      <c r="WSE2509" s="109"/>
      <c r="WSF2509" s="109"/>
      <c r="WSG2509" s="109"/>
      <c r="WSH2509" s="109"/>
      <c r="WSI2509" s="109"/>
      <c r="WSJ2509" s="109"/>
      <c r="WSK2509" s="109"/>
      <c r="WSL2509" s="109"/>
      <c r="WSM2509" s="109"/>
      <c r="WSN2509" s="109"/>
      <c r="WSO2509" s="109"/>
      <c r="WSP2509" s="109"/>
      <c r="WSQ2509" s="109"/>
      <c r="WSR2509" s="109"/>
      <c r="WSS2509" s="109"/>
      <c r="WST2509" s="109"/>
      <c r="WSU2509" s="109"/>
      <c r="WSV2509" s="109"/>
      <c r="WSW2509" s="109"/>
      <c r="WSX2509" s="109"/>
      <c r="WSY2509" s="109"/>
      <c r="WSZ2509" s="109"/>
      <c r="WTA2509" s="109"/>
      <c r="WTB2509" s="109"/>
      <c r="WTC2509" s="109"/>
      <c r="WTD2509" s="109"/>
      <c r="WTE2509" s="109"/>
      <c r="WTF2509" s="109"/>
      <c r="WTG2509" s="109"/>
      <c r="WTH2509" s="109"/>
      <c r="WTI2509" s="109"/>
      <c r="WTJ2509" s="109"/>
      <c r="WTK2509" s="109"/>
      <c r="WTL2509" s="109"/>
      <c r="WTM2509" s="109"/>
      <c r="WTN2509" s="109"/>
      <c r="WTO2509" s="109"/>
      <c r="WTP2509" s="109"/>
      <c r="WTQ2509" s="109"/>
      <c r="WTR2509" s="109"/>
      <c r="WTS2509" s="109"/>
      <c r="WTT2509" s="109"/>
      <c r="WTU2509" s="109"/>
      <c r="WTV2509" s="109"/>
      <c r="WTW2509" s="109"/>
      <c r="WTX2509" s="109"/>
      <c r="WTY2509" s="109"/>
      <c r="WTZ2509" s="109"/>
      <c r="WUA2509" s="109"/>
      <c r="WUB2509" s="109"/>
      <c r="WUC2509" s="109"/>
      <c r="WUD2509" s="109"/>
      <c r="WUE2509" s="109"/>
      <c r="WUF2509" s="109"/>
      <c r="WUG2509" s="109"/>
      <c r="WUH2509" s="109"/>
      <c r="WUI2509" s="109"/>
      <c r="WUJ2509" s="109"/>
      <c r="WUK2509" s="109"/>
      <c r="WUL2509" s="109"/>
      <c r="WUM2509" s="109"/>
      <c r="WUN2509" s="109"/>
      <c r="WUO2509" s="109"/>
      <c r="WUP2509" s="109"/>
      <c r="WUQ2509" s="109"/>
      <c r="WUR2509" s="109"/>
      <c r="WUS2509" s="109"/>
      <c r="WUT2509" s="109"/>
      <c r="WUU2509" s="109"/>
      <c r="WUV2509" s="109"/>
      <c r="WUW2509" s="109"/>
      <c r="WUX2509" s="109"/>
      <c r="WUY2509" s="109"/>
      <c r="WUZ2509" s="109"/>
      <c r="WVA2509" s="109"/>
      <c r="WVB2509" s="109"/>
      <c r="WVC2509" s="109"/>
      <c r="WVD2509" s="109"/>
      <c r="WVE2509" s="109"/>
      <c r="WVF2509" s="109"/>
      <c r="WVG2509" s="109"/>
      <c r="WVH2509" s="109"/>
      <c r="WVI2509" s="109"/>
      <c r="WVJ2509" s="109"/>
      <c r="WVK2509" s="109"/>
      <c r="WVL2509" s="109"/>
      <c r="WVM2509" s="109"/>
      <c r="WVN2509" s="109"/>
      <c r="WVO2509" s="109"/>
      <c r="WVP2509" s="109"/>
      <c r="WVQ2509" s="109"/>
      <c r="WVR2509" s="109"/>
      <c r="WVS2509" s="109"/>
      <c r="WVT2509" s="109"/>
      <c r="WVU2509" s="109"/>
      <c r="WVV2509" s="109"/>
      <c r="WVW2509" s="109"/>
      <c r="WVX2509" s="109"/>
      <c r="WVY2509" s="109"/>
      <c r="WVZ2509" s="109"/>
      <c r="WWA2509" s="109"/>
      <c r="WWB2509" s="109"/>
      <c r="WWC2509" s="109"/>
      <c r="WWD2509" s="109"/>
      <c r="WWE2509" s="109"/>
      <c r="WWF2509" s="109"/>
      <c r="WWG2509" s="109"/>
      <c r="WWH2509" s="109"/>
      <c r="WWI2509" s="109"/>
      <c r="WWJ2509" s="109"/>
      <c r="WWK2509" s="109"/>
      <c r="WWL2509" s="109"/>
      <c r="WWM2509" s="109"/>
      <c r="WWN2509" s="109"/>
      <c r="WWO2509" s="109"/>
      <c r="WWP2509" s="109"/>
      <c r="WWQ2509" s="109"/>
      <c r="WWR2509" s="109"/>
      <c r="WWS2509" s="109"/>
      <c r="WWT2509" s="109"/>
      <c r="WWU2509" s="109"/>
      <c r="WWV2509" s="109"/>
      <c r="WWW2509" s="109"/>
      <c r="WWX2509" s="109"/>
      <c r="WWY2509" s="109"/>
      <c r="WWZ2509" s="109"/>
      <c r="WXA2509" s="109"/>
      <c r="WXB2509" s="109"/>
      <c r="WXC2509" s="109"/>
      <c r="WXD2509" s="109"/>
      <c r="WXE2509" s="109"/>
      <c r="WXF2509" s="109"/>
      <c r="WXG2509" s="109"/>
      <c r="WXH2509" s="109"/>
      <c r="WXI2509" s="109"/>
      <c r="WXJ2509" s="109"/>
      <c r="WXK2509" s="109"/>
      <c r="WXL2509" s="109"/>
      <c r="WXM2509" s="109"/>
      <c r="WXN2509" s="109"/>
      <c r="WXO2509" s="109"/>
      <c r="WXP2509" s="109"/>
      <c r="WXQ2509" s="109"/>
      <c r="WXR2509" s="109"/>
      <c r="WXS2509" s="109"/>
      <c r="WXT2509" s="109"/>
      <c r="WXU2509" s="109"/>
      <c r="WXV2509" s="109"/>
      <c r="WXW2509" s="109"/>
      <c r="WXX2509" s="109"/>
      <c r="WXY2509" s="109"/>
      <c r="WXZ2509" s="109"/>
      <c r="WYA2509" s="109"/>
      <c r="WYB2509" s="109"/>
      <c r="WYC2509" s="109"/>
      <c r="WYD2509" s="109"/>
      <c r="WYE2509" s="109"/>
      <c r="WYF2509" s="109"/>
      <c r="WYG2509" s="109"/>
      <c r="WYH2509" s="109"/>
      <c r="WYI2509" s="109"/>
      <c r="WYJ2509" s="109"/>
      <c r="WYK2509" s="109"/>
      <c r="WYL2509" s="109"/>
      <c r="WYM2509" s="109"/>
      <c r="WYN2509" s="109"/>
      <c r="WYO2509" s="109"/>
      <c r="WYP2509" s="109"/>
      <c r="WYQ2509" s="109"/>
      <c r="WYR2509" s="109"/>
      <c r="WYS2509" s="109"/>
      <c r="WYT2509" s="109"/>
      <c r="WYU2509" s="109"/>
      <c r="WYV2509" s="109"/>
      <c r="WYW2509" s="109"/>
      <c r="WYX2509" s="109"/>
      <c r="WYY2509" s="109"/>
      <c r="WYZ2509" s="109"/>
      <c r="WZA2509" s="109"/>
      <c r="WZB2509" s="109"/>
      <c r="WZC2509" s="109"/>
      <c r="WZD2509" s="109"/>
      <c r="WZE2509" s="109"/>
      <c r="WZF2509" s="109"/>
      <c r="WZG2509" s="109"/>
      <c r="WZH2509" s="109"/>
      <c r="WZI2509" s="109"/>
      <c r="WZJ2509" s="109"/>
      <c r="WZK2509" s="109"/>
      <c r="WZL2509" s="109"/>
      <c r="WZM2509" s="109"/>
      <c r="WZN2509" s="109"/>
      <c r="WZO2509" s="109"/>
      <c r="WZP2509" s="109"/>
      <c r="WZQ2509" s="109"/>
      <c r="WZR2509" s="109"/>
      <c r="WZS2509" s="109"/>
      <c r="WZT2509" s="109"/>
      <c r="WZU2509" s="109"/>
      <c r="WZV2509" s="109"/>
      <c r="WZW2509" s="109"/>
      <c r="WZX2509" s="109"/>
      <c r="WZY2509" s="109"/>
      <c r="WZZ2509" s="109"/>
      <c r="XAA2509" s="109"/>
      <c r="XAB2509" s="109"/>
      <c r="XAC2509" s="109"/>
      <c r="XAD2509" s="109"/>
      <c r="XAE2509" s="109"/>
      <c r="XAF2509" s="109"/>
      <c r="XAG2509" s="109"/>
      <c r="XAH2509" s="109"/>
      <c r="XAI2509" s="109"/>
      <c r="XAJ2509" s="109"/>
      <c r="XAK2509" s="109"/>
      <c r="XAL2509" s="109"/>
      <c r="XAM2509" s="109"/>
      <c r="XAN2509" s="109"/>
      <c r="XAO2509" s="109"/>
      <c r="XAP2509" s="109"/>
      <c r="XAQ2509" s="109"/>
      <c r="XAR2509" s="109"/>
      <c r="XAS2509" s="109"/>
      <c r="XAT2509" s="109"/>
      <c r="XAU2509" s="109"/>
      <c r="XAV2509" s="109"/>
      <c r="XAW2509" s="109"/>
      <c r="XAX2509" s="109"/>
      <c r="XAY2509" s="109"/>
      <c r="XAZ2509" s="109"/>
      <c r="XBA2509" s="109"/>
      <c r="XBB2509" s="109"/>
      <c r="XBC2509" s="109"/>
      <c r="XBD2509" s="109"/>
      <c r="XBE2509" s="109"/>
      <c r="XBF2509" s="109"/>
      <c r="XBG2509" s="109"/>
      <c r="XBH2509" s="109"/>
      <c r="XBI2509" s="109"/>
      <c r="XBJ2509" s="109"/>
      <c r="XBK2509" s="109"/>
      <c r="XBL2509" s="109"/>
      <c r="XBM2509" s="109"/>
      <c r="XBN2509" s="109"/>
      <c r="XBO2509" s="109"/>
      <c r="XBP2509" s="109"/>
      <c r="XBQ2509" s="109"/>
      <c r="XBR2509" s="109"/>
      <c r="XBS2509" s="109"/>
      <c r="XBT2509" s="109"/>
      <c r="XBU2509" s="109"/>
      <c r="XBV2509" s="109"/>
      <c r="XBW2509" s="109"/>
      <c r="XBX2509" s="109"/>
      <c r="XBY2509" s="109"/>
      <c r="XBZ2509" s="109"/>
      <c r="XCA2509" s="109"/>
      <c r="XCB2509" s="109"/>
      <c r="XCC2509" s="109"/>
      <c r="XCD2509" s="109"/>
      <c r="XCE2509" s="109"/>
      <c r="XCF2509" s="109"/>
      <c r="XCG2509" s="109"/>
      <c r="XCH2509" s="109"/>
      <c r="XCI2509" s="109"/>
      <c r="XCJ2509" s="109"/>
      <c r="XCK2509" s="109"/>
      <c r="XCL2509" s="109"/>
      <c r="XCM2509" s="109"/>
      <c r="XCN2509" s="109"/>
      <c r="XCO2509" s="109"/>
      <c r="XCP2509" s="109"/>
      <c r="XCQ2509" s="109"/>
      <c r="XCR2509" s="109"/>
      <c r="XCS2509" s="109"/>
      <c r="XCT2509" s="109"/>
      <c r="XCU2509" s="109"/>
      <c r="XCV2509" s="109"/>
      <c r="XCW2509" s="109"/>
      <c r="XCX2509" s="109"/>
      <c r="XCY2509" s="109"/>
      <c r="XCZ2509" s="109"/>
      <c r="XDA2509" s="109"/>
      <c r="XDB2509" s="109"/>
      <c r="XDC2509" s="109"/>
      <c r="XDD2509" s="109"/>
      <c r="XDE2509" s="109"/>
      <c r="XDF2509" s="109"/>
      <c r="XDG2509" s="109"/>
      <c r="XDH2509" s="109"/>
      <c r="XDI2509" s="109"/>
      <c r="XDJ2509" s="109"/>
      <c r="XDK2509" s="109"/>
      <c r="XDL2509" s="109"/>
      <c r="XDM2509" s="109"/>
      <c r="XDN2509" s="109"/>
      <c r="XDO2509" s="109"/>
      <c r="XDP2509" s="109"/>
      <c r="XDQ2509" s="109"/>
      <c r="XDR2509" s="109"/>
      <c r="XDS2509" s="109"/>
      <c r="XDT2509" s="109"/>
      <c r="XDU2509" s="109"/>
      <c r="XDV2509" s="109"/>
      <c r="XDW2509" s="109"/>
      <c r="XDX2509" s="109"/>
      <c r="XDY2509" s="109"/>
      <c r="XDZ2509" s="109"/>
      <c r="XEA2509" s="109"/>
      <c r="XEB2509" s="109"/>
      <c r="XEC2509" s="109"/>
      <c r="XED2509" s="109"/>
      <c r="XEE2509" s="109"/>
      <c r="XEF2509" s="109"/>
      <c r="XEG2509" s="109"/>
      <c r="XEH2509" s="109"/>
      <c r="XEI2509" s="109"/>
      <c r="XEJ2509" s="109"/>
      <c r="XEK2509" s="109"/>
      <c r="XEL2509" s="109"/>
      <c r="XEM2509" s="109"/>
      <c r="XEN2509" s="109"/>
      <c r="XEO2509" s="109"/>
      <c r="XEP2509" s="109"/>
      <c r="XEQ2509" s="109"/>
      <c r="XER2509" s="109"/>
      <c r="XES2509" s="109"/>
      <c r="XET2509" s="109"/>
      <c r="XEU2509" s="109"/>
      <c r="XEV2509" s="109"/>
      <c r="XEW2509" s="109"/>
      <c r="XEX2509" s="109"/>
      <c r="XEY2509" s="109"/>
      <c r="XEZ2509" s="109"/>
      <c r="XFA2509" s="109"/>
      <c r="XFB2509" s="109"/>
    </row>
    <row r="2510" spans="1:16382" ht="12.75" customHeight="1">
      <c r="A2510" s="57">
        <v>640040</v>
      </c>
      <c r="B2510" s="58" t="s">
        <v>1089</v>
      </c>
      <c r="C2510" s="57">
        <v>64004</v>
      </c>
      <c r="D2510" s="57">
        <v>610000</v>
      </c>
      <c r="E2510" s="57"/>
      <c r="F2510" s="57">
        <v>600000</v>
      </c>
      <c r="G2510" s="58"/>
      <c r="H2510" s="38" t="s">
        <v>7665</v>
      </c>
      <c r="I2510" s="93" t="str">
        <f t="shared" si="79"/>
        <v>End</v>
      </c>
      <c r="Q2510" s="93" t="str">
        <f t="shared" ref="Q2510:Q2573" si="82">TEXT($A2510,0)</f>
        <v>640040</v>
      </c>
    </row>
    <row r="2511" spans="1:16382" ht="12.75" customHeight="1">
      <c r="A2511" s="57">
        <v>640050</v>
      </c>
      <c r="B2511" s="58" t="s">
        <v>1090</v>
      </c>
      <c r="C2511" s="57">
        <v>64005</v>
      </c>
      <c r="D2511" s="57">
        <v>610000</v>
      </c>
      <c r="E2511" s="57"/>
      <c r="F2511" s="57">
        <v>600000</v>
      </c>
      <c r="G2511" s="58"/>
      <c r="H2511" s="38" t="s">
        <v>7665</v>
      </c>
      <c r="I2511" s="93" t="str">
        <f t="shared" si="79"/>
        <v>End</v>
      </c>
      <c r="L2511" s="103"/>
      <c r="Q2511" s="93" t="str">
        <f t="shared" si="82"/>
        <v>640050</v>
      </c>
    </row>
    <row r="2512" spans="1:16382" ht="12.75" customHeight="1">
      <c r="A2512" s="57">
        <v>640060</v>
      </c>
      <c r="B2512" s="58" t="s">
        <v>5424</v>
      </c>
      <c r="C2512" s="57">
        <v>64006</v>
      </c>
      <c r="D2512" s="57">
        <v>610000</v>
      </c>
      <c r="E2512" s="57"/>
      <c r="F2512" s="57">
        <v>600000</v>
      </c>
      <c r="G2512" s="58"/>
      <c r="H2512" s="38"/>
      <c r="I2512" s="93" t="str">
        <f t="shared" si="79"/>
        <v/>
      </c>
      <c r="Q2512" s="93" t="str">
        <f t="shared" si="82"/>
        <v>640060</v>
      </c>
    </row>
    <row r="2513" spans="1:17" ht="12.75" customHeight="1">
      <c r="A2513" s="386">
        <v>640100</v>
      </c>
      <c r="B2513" s="111" t="s">
        <v>5069</v>
      </c>
      <c r="C2513" s="112">
        <v>64010</v>
      </c>
      <c r="D2513" s="57">
        <v>650600</v>
      </c>
      <c r="E2513" s="57"/>
      <c r="F2513" s="57">
        <v>600000</v>
      </c>
      <c r="G2513" s="58"/>
      <c r="H2513" s="38" t="s">
        <v>6933</v>
      </c>
      <c r="I2513" s="93" t="str">
        <f t="shared" si="79"/>
        <v>End</v>
      </c>
      <c r="Q2513" s="93" t="str">
        <f t="shared" si="82"/>
        <v>640100</v>
      </c>
    </row>
    <row r="2514" spans="1:17" ht="12.75" customHeight="1">
      <c r="A2514" s="386">
        <v>640110</v>
      </c>
      <c r="B2514" s="111" t="s">
        <v>5070</v>
      </c>
      <c r="C2514" s="112">
        <v>64011</v>
      </c>
      <c r="D2514" s="57">
        <v>650600</v>
      </c>
      <c r="E2514" s="57"/>
      <c r="F2514" s="57">
        <v>600000</v>
      </c>
      <c r="G2514" s="58"/>
      <c r="H2514" s="38" t="s">
        <v>6931</v>
      </c>
      <c r="I2514" s="93" t="str">
        <f t="shared" si="79"/>
        <v>End</v>
      </c>
      <c r="Q2514" s="93" t="str">
        <f t="shared" si="82"/>
        <v>640110</v>
      </c>
    </row>
    <row r="2515" spans="1:17" ht="12.75" customHeight="1">
      <c r="A2515" s="386">
        <v>640120</v>
      </c>
      <c r="B2515" s="111" t="s">
        <v>5071</v>
      </c>
      <c r="C2515" s="112">
        <v>64012</v>
      </c>
      <c r="D2515" s="57">
        <v>650600</v>
      </c>
      <c r="E2515" s="57"/>
      <c r="F2515" s="57">
        <v>600000</v>
      </c>
      <c r="G2515" s="58"/>
      <c r="H2515" s="38" t="s">
        <v>6931</v>
      </c>
      <c r="I2515" s="93" t="str">
        <f t="shared" si="79"/>
        <v>End</v>
      </c>
      <c r="Q2515" s="93" t="str">
        <f t="shared" si="82"/>
        <v>640120</v>
      </c>
    </row>
    <row r="2516" spans="1:17" ht="12.75" customHeight="1">
      <c r="A2516" s="386">
        <v>640130</v>
      </c>
      <c r="B2516" s="111" t="s">
        <v>5072</v>
      </c>
      <c r="C2516" s="112">
        <v>64013</v>
      </c>
      <c r="D2516" s="57">
        <v>650600</v>
      </c>
      <c r="E2516" s="57"/>
      <c r="F2516" s="57">
        <v>600000</v>
      </c>
      <c r="G2516" s="58"/>
      <c r="H2516" s="38" t="s">
        <v>6933</v>
      </c>
      <c r="I2516" s="93" t="str">
        <f t="shared" si="79"/>
        <v>End</v>
      </c>
      <c r="Q2516" s="93" t="str">
        <f t="shared" si="82"/>
        <v>640130</v>
      </c>
    </row>
    <row r="2517" spans="1:17" ht="12.75" customHeight="1">
      <c r="A2517" s="386">
        <v>640140</v>
      </c>
      <c r="B2517" s="111" t="s">
        <v>5073</v>
      </c>
      <c r="C2517" s="112">
        <v>64014</v>
      </c>
      <c r="D2517" s="57">
        <v>650600</v>
      </c>
      <c r="E2517" s="57"/>
      <c r="F2517" s="57">
        <v>600000</v>
      </c>
      <c r="G2517" s="58"/>
      <c r="H2517" s="38" t="s">
        <v>6933</v>
      </c>
      <c r="I2517" s="93" t="str">
        <f t="shared" si="79"/>
        <v>End</v>
      </c>
      <c r="Q2517" s="93" t="str">
        <f t="shared" si="82"/>
        <v>640140</v>
      </c>
    </row>
    <row r="2518" spans="1:17" ht="12.75" customHeight="1">
      <c r="A2518" s="386">
        <v>640150</v>
      </c>
      <c r="B2518" s="111" t="s">
        <v>5074</v>
      </c>
      <c r="C2518" s="112">
        <v>64015</v>
      </c>
      <c r="D2518" s="57">
        <v>650600</v>
      </c>
      <c r="E2518" s="57"/>
      <c r="F2518" s="57">
        <v>600000</v>
      </c>
      <c r="G2518" s="58"/>
      <c r="H2518" s="38" t="s">
        <v>6933</v>
      </c>
      <c r="I2518" s="93" t="str">
        <f t="shared" si="79"/>
        <v>End</v>
      </c>
      <c r="Q2518" s="93" t="str">
        <f t="shared" si="82"/>
        <v>640150</v>
      </c>
    </row>
    <row r="2519" spans="1:17" ht="12.75" customHeight="1">
      <c r="A2519" s="386">
        <v>640160</v>
      </c>
      <c r="B2519" s="111" t="s">
        <v>5075</v>
      </c>
      <c r="C2519" s="112">
        <v>64016</v>
      </c>
      <c r="D2519" s="57">
        <v>650600</v>
      </c>
      <c r="E2519" s="57"/>
      <c r="F2519" s="57">
        <v>600000</v>
      </c>
      <c r="G2519" s="58"/>
      <c r="H2519" s="38" t="s">
        <v>6933</v>
      </c>
      <c r="I2519" s="93" t="str">
        <f t="shared" si="79"/>
        <v>End</v>
      </c>
      <c r="Q2519" s="93" t="str">
        <f t="shared" si="82"/>
        <v>640160</v>
      </c>
    </row>
    <row r="2520" spans="1:17" ht="12.75" customHeight="1">
      <c r="A2520" s="386">
        <v>640170</v>
      </c>
      <c r="B2520" s="111" t="s">
        <v>5076</v>
      </c>
      <c r="C2520" s="112">
        <v>64017</v>
      </c>
      <c r="D2520" s="57">
        <v>650600</v>
      </c>
      <c r="E2520" s="57"/>
      <c r="F2520" s="57">
        <v>600000</v>
      </c>
      <c r="G2520" s="58"/>
      <c r="H2520" s="38" t="s">
        <v>6933</v>
      </c>
      <c r="I2520" s="93" t="str">
        <f t="shared" si="79"/>
        <v>End</v>
      </c>
      <c r="Q2520" s="93" t="str">
        <f t="shared" si="82"/>
        <v>640170</v>
      </c>
    </row>
    <row r="2521" spans="1:17" ht="12.75" customHeight="1">
      <c r="A2521" s="57">
        <v>641000</v>
      </c>
      <c r="B2521" s="58" t="s">
        <v>3869</v>
      </c>
      <c r="C2521" s="57">
        <v>64100</v>
      </c>
      <c r="D2521" s="57">
        <v>650300</v>
      </c>
      <c r="E2521" s="57"/>
      <c r="F2521" s="57">
        <v>550000</v>
      </c>
      <c r="G2521" s="58"/>
      <c r="H2521" s="38"/>
      <c r="I2521" s="93" t="str">
        <f t="shared" si="79"/>
        <v/>
      </c>
      <c r="Q2521" s="93" t="str">
        <f t="shared" si="82"/>
        <v>641000</v>
      </c>
    </row>
    <row r="2522" spans="1:17" ht="12.75" customHeight="1">
      <c r="A2522" s="57">
        <v>641010</v>
      </c>
      <c r="B2522" s="58" t="s">
        <v>4084</v>
      </c>
      <c r="C2522" s="57">
        <v>64101</v>
      </c>
      <c r="D2522" s="57">
        <v>650300</v>
      </c>
      <c r="E2522" s="57"/>
      <c r="F2522" s="57">
        <v>550000</v>
      </c>
      <c r="G2522" s="58"/>
      <c r="H2522" s="38" t="s">
        <v>6933</v>
      </c>
      <c r="I2522" s="93" t="str">
        <f t="shared" si="79"/>
        <v>End</v>
      </c>
      <c r="O2522" s="111"/>
      <c r="Q2522" s="93" t="str">
        <f t="shared" si="82"/>
        <v>641010</v>
      </c>
    </row>
    <row r="2523" spans="1:17" ht="12.75" customHeight="1">
      <c r="A2523" s="57">
        <v>641020</v>
      </c>
      <c r="B2523" s="58" t="s">
        <v>4772</v>
      </c>
      <c r="C2523" s="57">
        <v>64102</v>
      </c>
      <c r="D2523" s="57">
        <v>650300</v>
      </c>
      <c r="E2523" s="57"/>
      <c r="F2523" s="57">
        <v>550000</v>
      </c>
      <c r="G2523" s="58"/>
      <c r="H2523" s="38" t="s">
        <v>6933</v>
      </c>
      <c r="I2523" s="93" t="str">
        <f t="shared" si="79"/>
        <v>End</v>
      </c>
      <c r="Q2523" s="93" t="str">
        <f t="shared" si="82"/>
        <v>641020</v>
      </c>
    </row>
    <row r="2524" spans="1:17" ht="12.75" customHeight="1">
      <c r="A2524" s="57">
        <v>641030</v>
      </c>
      <c r="B2524" s="58" t="s">
        <v>5115</v>
      </c>
      <c r="C2524" s="57">
        <v>64103</v>
      </c>
      <c r="D2524" s="57">
        <v>650300</v>
      </c>
      <c r="E2524" s="57"/>
      <c r="F2524" s="57">
        <v>550000</v>
      </c>
      <c r="G2524" s="58"/>
      <c r="H2524" s="38" t="s">
        <v>5140</v>
      </c>
      <c r="I2524" s="93" t="str">
        <f t="shared" si="79"/>
        <v>End</v>
      </c>
      <c r="Q2524" s="93" t="str">
        <f t="shared" si="82"/>
        <v>641030</v>
      </c>
    </row>
    <row r="2525" spans="1:17" ht="12.75" customHeight="1">
      <c r="A2525" s="57">
        <v>641040</v>
      </c>
      <c r="B2525" s="58" t="s">
        <v>5404</v>
      </c>
      <c r="C2525" s="57">
        <v>64104</v>
      </c>
      <c r="D2525" s="57">
        <v>650300</v>
      </c>
      <c r="E2525" s="57"/>
      <c r="F2525" s="57">
        <v>550000</v>
      </c>
      <c r="G2525" s="58"/>
      <c r="H2525" s="38" t="s">
        <v>5415</v>
      </c>
      <c r="I2525" s="93" t="str">
        <f t="shared" si="79"/>
        <v>End</v>
      </c>
      <c r="Q2525" s="93" t="str">
        <f t="shared" si="82"/>
        <v>641040</v>
      </c>
    </row>
    <row r="2526" spans="1:17" ht="12.75" customHeight="1">
      <c r="A2526" s="57">
        <v>641050</v>
      </c>
      <c r="B2526" s="58" t="s">
        <v>5606</v>
      </c>
      <c r="C2526" s="57">
        <v>64105</v>
      </c>
      <c r="D2526" s="57">
        <v>650300</v>
      </c>
      <c r="E2526" s="57"/>
      <c r="F2526" s="57">
        <v>550000</v>
      </c>
      <c r="G2526" s="58"/>
      <c r="H2526" s="38" t="s">
        <v>6933</v>
      </c>
      <c r="I2526" s="93" t="str">
        <f t="shared" si="79"/>
        <v>End</v>
      </c>
      <c r="K2526" s="103"/>
      <c r="Q2526" s="93" t="str">
        <f t="shared" si="82"/>
        <v>641050</v>
      </c>
    </row>
    <row r="2527" spans="1:17" ht="12.75" customHeight="1">
      <c r="A2527" s="57">
        <v>641060</v>
      </c>
      <c r="B2527" s="58" t="s">
        <v>1093</v>
      </c>
      <c r="C2527" s="57">
        <v>64106</v>
      </c>
      <c r="D2527" s="57">
        <v>650300</v>
      </c>
      <c r="E2527" s="57"/>
      <c r="F2527" s="57">
        <v>550000</v>
      </c>
      <c r="G2527" s="58"/>
      <c r="H2527" s="38" t="s">
        <v>6933</v>
      </c>
      <c r="I2527" s="93" t="str">
        <f t="shared" si="79"/>
        <v>End</v>
      </c>
      <c r="Q2527" s="93" t="str">
        <f t="shared" si="82"/>
        <v>641060</v>
      </c>
    </row>
    <row r="2528" spans="1:17" ht="12.75" customHeight="1">
      <c r="A2528" s="57">
        <v>641070</v>
      </c>
      <c r="B2528" s="58" t="s">
        <v>1094</v>
      </c>
      <c r="C2528" s="57">
        <v>64107</v>
      </c>
      <c r="D2528" s="57">
        <v>650300</v>
      </c>
      <c r="E2528" s="57"/>
      <c r="F2528" s="57">
        <v>550000</v>
      </c>
      <c r="G2528" s="58"/>
      <c r="H2528" s="38" t="s">
        <v>6933</v>
      </c>
      <c r="I2528" s="93" t="str">
        <f t="shared" si="79"/>
        <v>End</v>
      </c>
      <c r="Q2528" s="93" t="str">
        <f t="shared" si="82"/>
        <v>641070</v>
      </c>
    </row>
    <row r="2529" spans="1:17" ht="12.75" customHeight="1">
      <c r="A2529" s="57">
        <v>641080</v>
      </c>
      <c r="B2529" s="58" t="s">
        <v>1095</v>
      </c>
      <c r="C2529" s="57">
        <v>64108</v>
      </c>
      <c r="D2529" s="57">
        <v>650300</v>
      </c>
      <c r="E2529" s="57"/>
      <c r="F2529" s="57">
        <v>550000</v>
      </c>
      <c r="G2529" s="58"/>
      <c r="H2529" s="38" t="s">
        <v>6933</v>
      </c>
      <c r="I2529" s="93" t="str">
        <f t="shared" si="79"/>
        <v>End</v>
      </c>
      <c r="Q2529" s="93" t="str">
        <f t="shared" si="82"/>
        <v>641080</v>
      </c>
    </row>
    <row r="2530" spans="1:17" ht="12.75" customHeight="1">
      <c r="A2530" s="57">
        <v>641090</v>
      </c>
      <c r="B2530" s="58" t="s">
        <v>3870</v>
      </c>
      <c r="C2530" s="57">
        <v>64109</v>
      </c>
      <c r="D2530" s="57">
        <v>650300</v>
      </c>
      <c r="E2530" s="57"/>
      <c r="F2530" s="57">
        <v>550000</v>
      </c>
      <c r="G2530" s="58"/>
      <c r="H2530" s="38" t="s">
        <v>6933</v>
      </c>
      <c r="I2530" s="93" t="str">
        <f t="shared" si="79"/>
        <v>End</v>
      </c>
      <c r="K2530" s="103"/>
      <c r="Q2530" s="93" t="str">
        <f t="shared" si="82"/>
        <v>641090</v>
      </c>
    </row>
    <row r="2531" spans="1:17" ht="12.75" customHeight="1">
      <c r="A2531" s="57">
        <v>641100</v>
      </c>
      <c r="B2531" s="58" t="s">
        <v>1097</v>
      </c>
      <c r="C2531" s="57">
        <v>64110</v>
      </c>
      <c r="D2531" s="57">
        <v>650400</v>
      </c>
      <c r="E2531" s="57"/>
      <c r="F2531" s="57">
        <v>550000</v>
      </c>
      <c r="G2531" s="58"/>
      <c r="H2531" s="38"/>
      <c r="I2531" s="93" t="str">
        <f t="shared" si="79"/>
        <v/>
      </c>
      <c r="Q2531" s="93" t="str">
        <f t="shared" si="82"/>
        <v>641100</v>
      </c>
    </row>
    <row r="2532" spans="1:17" ht="12.75" customHeight="1">
      <c r="A2532" s="57">
        <v>641110</v>
      </c>
      <c r="B2532" s="58" t="s">
        <v>1098</v>
      </c>
      <c r="C2532" s="57">
        <v>64111</v>
      </c>
      <c r="D2532" s="57">
        <v>650400</v>
      </c>
      <c r="E2532" s="57"/>
      <c r="F2532" s="57">
        <v>550000</v>
      </c>
      <c r="G2532" s="58"/>
      <c r="H2532" s="38" t="s">
        <v>8498</v>
      </c>
      <c r="I2532" s="93" t="str">
        <f t="shared" si="79"/>
        <v>End</v>
      </c>
      <c r="Q2532" s="93" t="str">
        <f t="shared" si="82"/>
        <v>641110</v>
      </c>
    </row>
    <row r="2533" spans="1:17" ht="12.75" customHeight="1">
      <c r="A2533" s="57">
        <v>641120</v>
      </c>
      <c r="B2533" s="58" t="s">
        <v>4301</v>
      </c>
      <c r="C2533" s="57">
        <v>64112</v>
      </c>
      <c r="D2533" s="57">
        <v>650400</v>
      </c>
      <c r="E2533" s="57"/>
      <c r="F2533" s="57">
        <v>600000</v>
      </c>
      <c r="G2533" s="58"/>
      <c r="H2533" s="38"/>
      <c r="I2533" s="93" t="str">
        <f t="shared" si="79"/>
        <v/>
      </c>
      <c r="Q2533" s="93" t="str">
        <f t="shared" si="82"/>
        <v>641120</v>
      </c>
    </row>
    <row r="2534" spans="1:17" ht="12.75" customHeight="1">
      <c r="A2534" s="57">
        <v>641200</v>
      </c>
      <c r="B2534" s="58" t="s">
        <v>1099</v>
      </c>
      <c r="C2534" s="57">
        <v>64120</v>
      </c>
      <c r="D2534" s="57">
        <v>650600</v>
      </c>
      <c r="E2534" s="57"/>
      <c r="F2534" s="57">
        <v>600000</v>
      </c>
      <c r="G2534" s="58"/>
      <c r="H2534" s="38"/>
      <c r="I2534" s="93" t="str">
        <f t="shared" si="79"/>
        <v/>
      </c>
      <c r="Q2534" s="93" t="str">
        <f t="shared" si="82"/>
        <v>641200</v>
      </c>
    </row>
    <row r="2535" spans="1:17" ht="12.75" customHeight="1">
      <c r="A2535" s="57">
        <v>642000</v>
      </c>
      <c r="B2535" s="111" t="s">
        <v>5068</v>
      </c>
      <c r="C2535" s="57">
        <v>64200</v>
      </c>
      <c r="D2535" s="57">
        <v>650600</v>
      </c>
      <c r="E2535" s="57"/>
      <c r="F2535" s="57">
        <v>600000</v>
      </c>
      <c r="G2535" s="58"/>
      <c r="H2535" s="38"/>
      <c r="I2535" s="93" t="str">
        <f t="shared" si="79"/>
        <v/>
      </c>
      <c r="Q2535" s="93" t="str">
        <f t="shared" si="82"/>
        <v>642000</v>
      </c>
    </row>
    <row r="2536" spans="1:17" ht="12.75" customHeight="1">
      <c r="A2536" s="57">
        <v>642010</v>
      </c>
      <c r="B2536" s="110" t="s">
        <v>4870</v>
      </c>
      <c r="C2536" s="57">
        <v>64201</v>
      </c>
      <c r="D2536" s="57">
        <v>650600</v>
      </c>
      <c r="E2536" s="57"/>
      <c r="F2536" s="57">
        <v>600000</v>
      </c>
      <c r="G2536" s="58"/>
      <c r="H2536" s="38" t="s">
        <v>6936</v>
      </c>
      <c r="I2536" s="93" t="str">
        <f t="shared" si="79"/>
        <v>End</v>
      </c>
      <c r="Q2536" s="93" t="str">
        <f t="shared" si="82"/>
        <v>642010</v>
      </c>
    </row>
    <row r="2537" spans="1:17" ht="12.75" customHeight="1">
      <c r="A2537" s="57">
        <v>642020</v>
      </c>
      <c r="B2537" s="111" t="s">
        <v>6188</v>
      </c>
      <c r="C2537" s="57">
        <v>64202</v>
      </c>
      <c r="D2537" s="57">
        <v>650600</v>
      </c>
      <c r="E2537" s="57"/>
      <c r="F2537" s="57">
        <v>600000</v>
      </c>
      <c r="G2537" s="58"/>
      <c r="H2537" s="38" t="s">
        <v>6931</v>
      </c>
      <c r="I2537" s="93" t="str">
        <f t="shared" si="79"/>
        <v>End</v>
      </c>
      <c r="Q2537" s="93" t="str">
        <f t="shared" si="82"/>
        <v>642020</v>
      </c>
    </row>
    <row r="2538" spans="1:17" ht="12.75" customHeight="1">
      <c r="A2538" s="57">
        <v>642030</v>
      </c>
      <c r="B2538" s="111" t="s">
        <v>5078</v>
      </c>
      <c r="C2538" s="57">
        <v>64203</v>
      </c>
      <c r="D2538" s="57">
        <v>650600</v>
      </c>
      <c r="E2538" s="57"/>
      <c r="F2538" s="57">
        <v>600000</v>
      </c>
      <c r="G2538" s="58"/>
      <c r="H2538" s="38" t="s">
        <v>6931</v>
      </c>
      <c r="I2538" s="93" t="str">
        <f t="shared" si="79"/>
        <v>End</v>
      </c>
      <c r="N2538" s="103"/>
      <c r="Q2538" s="93" t="str">
        <f t="shared" si="82"/>
        <v>642030</v>
      </c>
    </row>
    <row r="2539" spans="1:17" ht="12.75" customHeight="1">
      <c r="A2539" s="57">
        <v>642040</v>
      </c>
      <c r="B2539" s="111" t="s">
        <v>5077</v>
      </c>
      <c r="C2539" s="57">
        <v>64204</v>
      </c>
      <c r="D2539" s="57">
        <v>650600</v>
      </c>
      <c r="E2539" s="57"/>
      <c r="F2539" s="57">
        <v>600000</v>
      </c>
      <c r="G2539" s="58"/>
      <c r="H2539" s="38" t="s">
        <v>6931</v>
      </c>
      <c r="I2539" s="93" t="str">
        <f t="shared" si="79"/>
        <v>End</v>
      </c>
      <c r="Q2539" s="93" t="str">
        <f t="shared" si="82"/>
        <v>642040</v>
      </c>
    </row>
    <row r="2540" spans="1:17" ht="12.75" customHeight="1">
      <c r="A2540" s="57">
        <v>642050</v>
      </c>
      <c r="B2540" s="111" t="s">
        <v>4892</v>
      </c>
      <c r="C2540" s="57">
        <v>64205</v>
      </c>
      <c r="D2540" s="57">
        <v>650600</v>
      </c>
      <c r="E2540" s="57"/>
      <c r="F2540" s="57">
        <v>600000</v>
      </c>
      <c r="G2540" s="58"/>
      <c r="H2540" s="38" t="s">
        <v>6931</v>
      </c>
      <c r="I2540" s="93" t="str">
        <f t="shared" si="79"/>
        <v>End</v>
      </c>
      <c r="M2540" s="103"/>
      <c r="Q2540" s="93" t="str">
        <f t="shared" si="82"/>
        <v>642050</v>
      </c>
    </row>
    <row r="2541" spans="1:17" ht="12.75" customHeight="1">
      <c r="A2541" s="57">
        <v>642060</v>
      </c>
      <c r="B2541" s="111" t="s">
        <v>4893</v>
      </c>
      <c r="C2541" s="57">
        <v>64206</v>
      </c>
      <c r="D2541" s="57">
        <v>650600</v>
      </c>
      <c r="E2541" s="57"/>
      <c r="F2541" s="57">
        <v>600000</v>
      </c>
      <c r="G2541" s="58"/>
      <c r="H2541" s="38" t="s">
        <v>6931</v>
      </c>
      <c r="I2541" s="93" t="str">
        <f t="shared" si="79"/>
        <v>End</v>
      </c>
      <c r="Q2541" s="93" t="str">
        <f t="shared" si="82"/>
        <v>642060</v>
      </c>
    </row>
    <row r="2542" spans="1:17" ht="12.75" customHeight="1">
      <c r="A2542" s="57">
        <v>642070</v>
      </c>
      <c r="B2542" s="111" t="s">
        <v>6680</v>
      </c>
      <c r="C2542" s="57">
        <v>64207</v>
      </c>
      <c r="D2542" s="57">
        <v>650600</v>
      </c>
      <c r="E2542" s="57"/>
      <c r="F2542" s="57">
        <v>600000</v>
      </c>
      <c r="G2542" s="58"/>
      <c r="H2542" s="38" t="s">
        <v>6936</v>
      </c>
      <c r="I2542" s="93" t="str">
        <f t="shared" si="79"/>
        <v>End</v>
      </c>
      <c r="Q2542" s="93" t="str">
        <f t="shared" si="82"/>
        <v>642070</v>
      </c>
    </row>
    <row r="2543" spans="1:17" ht="12.75" customHeight="1">
      <c r="A2543" s="57">
        <v>642080</v>
      </c>
      <c r="B2543" s="111" t="s">
        <v>6932</v>
      </c>
      <c r="C2543" s="57">
        <v>64208</v>
      </c>
      <c r="D2543" s="57">
        <v>650600</v>
      </c>
      <c r="E2543" s="57"/>
      <c r="F2543" s="57">
        <v>600000</v>
      </c>
      <c r="G2543" s="58"/>
      <c r="H2543" s="38" t="s">
        <v>6931</v>
      </c>
      <c r="I2543" s="93" t="str">
        <f t="shared" si="79"/>
        <v>End</v>
      </c>
      <c r="Q2543" s="93" t="str">
        <f t="shared" si="82"/>
        <v>642080</v>
      </c>
    </row>
    <row r="2544" spans="1:17" ht="12.75" customHeight="1">
      <c r="A2544" s="57">
        <v>642090</v>
      </c>
      <c r="B2544" s="58" t="s">
        <v>6715</v>
      </c>
      <c r="C2544" s="57">
        <v>64209</v>
      </c>
      <c r="D2544" s="57">
        <v>650600</v>
      </c>
      <c r="E2544" s="57"/>
      <c r="F2544" s="57">
        <v>600000</v>
      </c>
      <c r="G2544" s="58"/>
      <c r="H2544" s="38" t="s">
        <v>7061</v>
      </c>
      <c r="I2544" s="93" t="str">
        <f t="shared" ref="I2544:I2607" si="83">LEFT(H2544,3)</f>
        <v>End</v>
      </c>
      <c r="Q2544" s="93" t="str">
        <f t="shared" si="82"/>
        <v>642090</v>
      </c>
    </row>
    <row r="2545" spans="1:17" ht="12.75" customHeight="1">
      <c r="A2545" s="57">
        <v>642100</v>
      </c>
      <c r="B2545" s="58" t="s">
        <v>5079</v>
      </c>
      <c r="C2545" s="57">
        <v>64210</v>
      </c>
      <c r="D2545" s="57">
        <v>650600</v>
      </c>
      <c r="E2545" s="57"/>
      <c r="F2545" s="57">
        <v>600000</v>
      </c>
      <c r="G2545" s="58"/>
      <c r="H2545" s="38" t="s">
        <v>6957</v>
      </c>
      <c r="I2545" s="93" t="str">
        <f t="shared" si="83"/>
        <v>End</v>
      </c>
      <c r="Q2545" s="93" t="str">
        <f t="shared" si="82"/>
        <v>642100</v>
      </c>
    </row>
    <row r="2546" spans="1:17" ht="12.75" customHeight="1">
      <c r="A2546" s="57">
        <v>642110</v>
      </c>
      <c r="B2546" s="58" t="s">
        <v>6189</v>
      </c>
      <c r="C2546" s="57">
        <v>64211</v>
      </c>
      <c r="D2546" s="57">
        <v>650600</v>
      </c>
      <c r="E2546" s="57"/>
      <c r="F2546" s="57">
        <v>600000</v>
      </c>
      <c r="G2546" s="58"/>
      <c r="H2546" s="38" t="s">
        <v>6931</v>
      </c>
      <c r="I2546" s="93" t="str">
        <f t="shared" si="83"/>
        <v>End</v>
      </c>
      <c r="Q2546" s="93" t="str">
        <f t="shared" si="82"/>
        <v>642110</v>
      </c>
    </row>
    <row r="2547" spans="1:17" ht="12.75" customHeight="1">
      <c r="A2547" s="57">
        <v>642120</v>
      </c>
      <c r="B2547" s="58" t="s">
        <v>5080</v>
      </c>
      <c r="C2547" s="57">
        <v>64212</v>
      </c>
      <c r="D2547" s="57">
        <v>650600</v>
      </c>
      <c r="E2547" s="57"/>
      <c r="F2547" s="57">
        <v>600000</v>
      </c>
      <c r="G2547" s="58"/>
      <c r="H2547" s="38" t="s">
        <v>6931</v>
      </c>
      <c r="I2547" s="93" t="str">
        <f t="shared" si="83"/>
        <v>End</v>
      </c>
      <c r="Q2547" s="93" t="str">
        <f t="shared" si="82"/>
        <v>642120</v>
      </c>
    </row>
    <row r="2548" spans="1:17" ht="12.75" customHeight="1">
      <c r="A2548" s="57">
        <v>642130</v>
      </c>
      <c r="B2548" s="58" t="s">
        <v>5081</v>
      </c>
      <c r="C2548" s="57">
        <v>64213</v>
      </c>
      <c r="D2548" s="57">
        <v>650600</v>
      </c>
      <c r="E2548" s="57"/>
      <c r="F2548" s="57">
        <v>600000</v>
      </c>
      <c r="G2548" s="58"/>
      <c r="H2548" s="38" t="s">
        <v>6957</v>
      </c>
      <c r="I2548" s="93" t="str">
        <f t="shared" si="83"/>
        <v>End</v>
      </c>
      <c r="L2548" s="109"/>
      <c r="Q2548" s="93" t="str">
        <f t="shared" si="82"/>
        <v>642130</v>
      </c>
    </row>
    <row r="2549" spans="1:17" ht="12.75" customHeight="1">
      <c r="A2549" s="105">
        <v>650011</v>
      </c>
      <c r="B2549" s="58" t="s">
        <v>5963</v>
      </c>
      <c r="C2549" s="1055">
        <v>62016</v>
      </c>
      <c r="D2549" s="1055">
        <v>650011</v>
      </c>
      <c r="E2549" s="1055"/>
      <c r="F2549" s="1055">
        <v>634100</v>
      </c>
      <c r="G2549" s="102">
        <v>1516</v>
      </c>
      <c r="H2549" s="38"/>
      <c r="I2549" s="93" t="str">
        <f t="shared" si="83"/>
        <v/>
      </c>
      <c r="Q2549" s="93" t="str">
        <f t="shared" si="82"/>
        <v>650011</v>
      </c>
    </row>
    <row r="2550" spans="1:17" ht="12.75" customHeight="1">
      <c r="A2550" s="105">
        <v>650011</v>
      </c>
      <c r="B2550" s="58" t="s">
        <v>6296</v>
      </c>
      <c r="C2550" s="1055">
        <v>62017</v>
      </c>
      <c r="D2550" s="1055">
        <v>650011</v>
      </c>
      <c r="E2550" s="1055"/>
      <c r="F2550" s="1055">
        <v>634100</v>
      </c>
      <c r="G2550" s="102">
        <v>1617</v>
      </c>
      <c r="H2550" s="38"/>
      <c r="I2550" s="93" t="str">
        <f t="shared" si="83"/>
        <v/>
      </c>
      <c r="Q2550" s="93" t="str">
        <f t="shared" si="82"/>
        <v>650011</v>
      </c>
    </row>
    <row r="2551" spans="1:17" ht="12.75" customHeight="1">
      <c r="A2551" s="105">
        <v>650013</v>
      </c>
      <c r="B2551" s="38" t="s">
        <v>7724</v>
      </c>
      <c r="C2551" s="1055" t="s">
        <v>7403</v>
      </c>
      <c r="D2551" s="1055">
        <v>650013</v>
      </c>
      <c r="E2551" s="1055"/>
      <c r="F2551" s="1055">
        <v>634100</v>
      </c>
      <c r="G2551" s="38">
        <v>1819</v>
      </c>
      <c r="H2551" s="38"/>
      <c r="I2551" s="93" t="str">
        <f t="shared" si="83"/>
        <v/>
      </c>
      <c r="Q2551" s="93" t="str">
        <f t="shared" si="82"/>
        <v>650013</v>
      </c>
    </row>
    <row r="2552" spans="1:17" ht="12.75" customHeight="1">
      <c r="A2552" s="105">
        <v>650013</v>
      </c>
      <c r="B2552" s="38" t="s">
        <v>7724</v>
      </c>
      <c r="C2552" s="1055" t="s">
        <v>8183</v>
      </c>
      <c r="D2552" s="1055">
        <v>650013</v>
      </c>
      <c r="E2552" s="1055"/>
      <c r="F2552" s="1055">
        <v>634100</v>
      </c>
      <c r="G2552" s="38">
        <v>1920</v>
      </c>
      <c r="H2552" s="38"/>
      <c r="I2552" s="93" t="str">
        <f t="shared" si="83"/>
        <v/>
      </c>
      <c r="Q2552" s="93" t="str">
        <f t="shared" si="82"/>
        <v>650013</v>
      </c>
    </row>
    <row r="2553" spans="1:17" ht="12.75" customHeight="1">
      <c r="A2553" s="559">
        <v>650013</v>
      </c>
      <c r="B2553" s="38" t="s">
        <v>7724</v>
      </c>
      <c r="C2553" s="560" t="s">
        <v>8509</v>
      </c>
      <c r="D2553" s="560">
        <v>650013</v>
      </c>
      <c r="E2553" s="560"/>
      <c r="F2553" s="560">
        <v>634100</v>
      </c>
      <c r="G2553" s="557">
        <v>2021</v>
      </c>
      <c r="H2553" s="557"/>
      <c r="I2553" s="93" t="str">
        <f t="shared" si="83"/>
        <v/>
      </c>
      <c r="J2553" s="558"/>
      <c r="Q2553" s="93" t="str">
        <f t="shared" si="82"/>
        <v>650013</v>
      </c>
    </row>
    <row r="2554" spans="1:17" ht="12.75" customHeight="1">
      <c r="A2554" s="559">
        <v>650013</v>
      </c>
      <c r="B2554" s="38" t="s">
        <v>7724</v>
      </c>
      <c r="C2554" s="1055" t="s">
        <v>9008</v>
      </c>
      <c r="D2554" s="560">
        <v>650013</v>
      </c>
      <c r="E2554" s="560"/>
      <c r="F2554" s="560">
        <v>634100</v>
      </c>
      <c r="G2554" s="557">
        <v>2122</v>
      </c>
      <c r="H2554" s="557"/>
      <c r="I2554" s="93" t="str">
        <f t="shared" si="83"/>
        <v/>
      </c>
      <c r="J2554" s="558"/>
      <c r="Q2554" s="93" t="str">
        <f t="shared" si="82"/>
        <v>650013</v>
      </c>
    </row>
    <row r="2555" spans="1:17" ht="12.75" customHeight="1">
      <c r="A2555" s="105">
        <v>650110</v>
      </c>
      <c r="B2555" s="38" t="s">
        <v>9416</v>
      </c>
      <c r="C2555" s="1055">
        <v>63003</v>
      </c>
      <c r="D2555" s="1055">
        <v>650110</v>
      </c>
      <c r="E2555" s="1055"/>
      <c r="F2555" s="1055">
        <v>550000</v>
      </c>
      <c r="G2555" s="38"/>
      <c r="H2555" s="38"/>
      <c r="I2555" s="93" t="str">
        <f t="shared" si="83"/>
        <v/>
      </c>
      <c r="Q2555" s="93" t="str">
        <f t="shared" si="82"/>
        <v>650110</v>
      </c>
    </row>
    <row r="2556" spans="1:17" ht="12.75" customHeight="1">
      <c r="A2556" s="105">
        <v>650110</v>
      </c>
      <c r="B2556" s="38" t="s">
        <v>9693</v>
      </c>
      <c r="C2556" s="1055">
        <v>63004</v>
      </c>
      <c r="D2556" s="1055">
        <v>650110</v>
      </c>
      <c r="E2556" s="1055"/>
      <c r="F2556" s="1055">
        <v>550000</v>
      </c>
      <c r="G2556" s="38"/>
      <c r="H2556" s="38"/>
      <c r="I2556" s="93" t="str">
        <f t="shared" si="83"/>
        <v/>
      </c>
      <c r="Q2556" s="93" t="str">
        <f t="shared" si="82"/>
        <v>650110</v>
      </c>
    </row>
    <row r="2557" spans="1:17" ht="12.75" customHeight="1">
      <c r="A2557" s="105">
        <v>650110</v>
      </c>
      <c r="B2557" s="38" t="s">
        <v>5615</v>
      </c>
      <c r="C2557" s="1055">
        <v>63005</v>
      </c>
      <c r="D2557" s="1055">
        <v>650110</v>
      </c>
      <c r="E2557" s="1055"/>
      <c r="F2557" s="1055">
        <v>550000</v>
      </c>
      <c r="G2557" s="38"/>
      <c r="H2557" s="38" t="s">
        <v>6933</v>
      </c>
      <c r="I2557" s="93" t="str">
        <f t="shared" si="83"/>
        <v>End</v>
      </c>
      <c r="Q2557" s="93" t="str">
        <f t="shared" si="82"/>
        <v>650110</v>
      </c>
    </row>
    <row r="2558" spans="1:17" ht="12.75" customHeight="1">
      <c r="A2558" s="105">
        <v>650110</v>
      </c>
      <c r="B2558" s="38" t="s">
        <v>6356</v>
      </c>
      <c r="C2558" s="1055">
        <v>63006</v>
      </c>
      <c r="D2558" s="1055">
        <v>650110</v>
      </c>
      <c r="E2558" s="1055"/>
      <c r="F2558" s="1055">
        <v>550000</v>
      </c>
      <c r="G2558" s="38"/>
      <c r="H2558" s="38" t="s">
        <v>6933</v>
      </c>
      <c r="I2558" s="93" t="str">
        <f t="shared" si="83"/>
        <v>End</v>
      </c>
      <c r="Q2558" s="93" t="str">
        <f t="shared" si="82"/>
        <v>650110</v>
      </c>
    </row>
    <row r="2559" spans="1:17" ht="12.75" customHeight="1">
      <c r="A2559" s="105">
        <v>650110</v>
      </c>
      <c r="B2559" s="38" t="s">
        <v>7655</v>
      </c>
      <c r="C2559" s="1055">
        <v>63007</v>
      </c>
      <c r="D2559" s="1055">
        <v>650110</v>
      </c>
      <c r="E2559" s="1055"/>
      <c r="F2559" s="1055">
        <v>550000</v>
      </c>
      <c r="G2559" s="38"/>
      <c r="H2559" s="38" t="s">
        <v>7658</v>
      </c>
      <c r="I2559" s="93" t="str">
        <f t="shared" si="83"/>
        <v>End</v>
      </c>
      <c r="Q2559" s="93" t="str">
        <f t="shared" si="82"/>
        <v>650110</v>
      </c>
    </row>
    <row r="2560" spans="1:17" ht="12.75" customHeight="1">
      <c r="A2560" s="105">
        <v>650110</v>
      </c>
      <c r="B2560" s="38" t="s">
        <v>7572</v>
      </c>
      <c r="C2560" s="1055">
        <v>63009</v>
      </c>
      <c r="D2560" s="1055">
        <v>650110</v>
      </c>
      <c r="E2560" s="1055"/>
      <c r="F2560" s="1055">
        <v>550000</v>
      </c>
      <c r="G2560" s="38"/>
      <c r="H2560" s="38" t="s">
        <v>7571</v>
      </c>
      <c r="I2560" s="93" t="str">
        <f t="shared" si="83"/>
        <v>End</v>
      </c>
      <c r="Q2560" s="93" t="str">
        <f t="shared" si="82"/>
        <v>650110</v>
      </c>
    </row>
    <row r="2561" spans="1:17" ht="12.75" customHeight="1">
      <c r="A2561" s="105">
        <v>650111</v>
      </c>
      <c r="B2561" s="38" t="s">
        <v>9693</v>
      </c>
      <c r="C2561" s="1055">
        <v>63004</v>
      </c>
      <c r="D2561" s="1055">
        <v>650111</v>
      </c>
      <c r="E2561" s="1055"/>
      <c r="F2561" s="1055">
        <v>550000</v>
      </c>
      <c r="G2561" s="38"/>
      <c r="H2561" s="38"/>
      <c r="I2561" s="93" t="str">
        <f t="shared" si="83"/>
        <v/>
      </c>
      <c r="Q2561" s="93" t="str">
        <f t="shared" si="82"/>
        <v>650111</v>
      </c>
    </row>
    <row r="2562" spans="1:17" ht="12.75" customHeight="1">
      <c r="A2562" s="105">
        <v>650111</v>
      </c>
      <c r="B2562" s="38" t="s">
        <v>6724</v>
      </c>
      <c r="C2562" s="1055">
        <v>63008</v>
      </c>
      <c r="D2562" s="1055">
        <v>650111</v>
      </c>
      <c r="E2562" s="1055"/>
      <c r="F2562" s="1055">
        <v>550000</v>
      </c>
      <c r="G2562" s="38"/>
      <c r="H2562" s="38" t="s">
        <v>7571</v>
      </c>
      <c r="I2562" s="93" t="str">
        <f t="shared" si="83"/>
        <v>End</v>
      </c>
      <c r="Q2562" s="93" t="str">
        <f t="shared" si="82"/>
        <v>650111</v>
      </c>
    </row>
    <row r="2563" spans="1:17" ht="12.75" customHeight="1">
      <c r="A2563" s="105">
        <v>650120</v>
      </c>
      <c r="B2563" s="38" t="s">
        <v>9415</v>
      </c>
      <c r="C2563" s="1055">
        <v>63003</v>
      </c>
      <c r="D2563" s="1055">
        <v>650120</v>
      </c>
      <c r="E2563" s="1055"/>
      <c r="F2563" s="1055">
        <v>550000</v>
      </c>
      <c r="G2563" s="38"/>
      <c r="H2563" s="38"/>
      <c r="I2563" s="93" t="str">
        <f t="shared" si="83"/>
        <v/>
      </c>
      <c r="Q2563" s="93" t="str">
        <f t="shared" si="82"/>
        <v>650120</v>
      </c>
    </row>
    <row r="2564" spans="1:17" ht="12.75" customHeight="1">
      <c r="A2564" s="105">
        <v>650120</v>
      </c>
      <c r="B2564" s="38" t="s">
        <v>4105</v>
      </c>
      <c r="C2564" s="1055">
        <v>63001</v>
      </c>
      <c r="D2564" s="1055">
        <v>650120</v>
      </c>
      <c r="E2564" s="1055"/>
      <c r="F2564" s="1055">
        <v>550000</v>
      </c>
      <c r="G2564" s="38"/>
      <c r="H2564" s="38" t="s">
        <v>6190</v>
      </c>
      <c r="I2564" s="93" t="str">
        <f t="shared" si="83"/>
        <v>End</v>
      </c>
      <c r="L2564" s="103"/>
      <c r="Q2564" s="93" t="str">
        <f t="shared" si="82"/>
        <v>650120</v>
      </c>
    </row>
    <row r="2565" spans="1:17" ht="12.75" customHeight="1">
      <c r="A2565" s="105">
        <v>650120</v>
      </c>
      <c r="B2565" s="38" t="s">
        <v>4760</v>
      </c>
      <c r="C2565" s="1055">
        <v>63002</v>
      </c>
      <c r="D2565" s="1055">
        <v>650120</v>
      </c>
      <c r="E2565" s="1055"/>
      <c r="F2565" s="1055">
        <v>550000</v>
      </c>
      <c r="G2565" s="38"/>
      <c r="H2565" s="38" t="s">
        <v>6190</v>
      </c>
      <c r="I2565" s="93" t="str">
        <f t="shared" si="83"/>
        <v>End</v>
      </c>
      <c r="Q2565" s="93" t="str">
        <f t="shared" si="82"/>
        <v>650120</v>
      </c>
    </row>
    <row r="2566" spans="1:17" ht="12.75" customHeight="1">
      <c r="A2566" s="105">
        <v>650120</v>
      </c>
      <c r="B2566" s="38" t="s">
        <v>5399</v>
      </c>
      <c r="C2566" s="1055">
        <v>63003</v>
      </c>
      <c r="D2566" s="1055">
        <v>650120</v>
      </c>
      <c r="E2566" s="1055"/>
      <c r="F2566" s="1055">
        <v>550000</v>
      </c>
      <c r="G2566" s="38"/>
      <c r="H2566" s="38" t="s">
        <v>6190</v>
      </c>
      <c r="I2566" s="93" t="str">
        <f t="shared" si="83"/>
        <v>End</v>
      </c>
      <c r="Q2566" s="93" t="str">
        <f t="shared" si="82"/>
        <v>650120</v>
      </c>
    </row>
    <row r="2567" spans="1:17" ht="12.75" customHeight="1">
      <c r="A2567" s="105">
        <v>650120</v>
      </c>
      <c r="B2567" s="38" t="s">
        <v>5400</v>
      </c>
      <c r="C2567" s="1055">
        <v>63004</v>
      </c>
      <c r="D2567" s="1055">
        <v>650120</v>
      </c>
      <c r="E2567" s="1055"/>
      <c r="F2567" s="1055">
        <v>550000</v>
      </c>
      <c r="G2567" s="38"/>
      <c r="H2567" s="38" t="s">
        <v>6190</v>
      </c>
      <c r="I2567" s="93" t="str">
        <f t="shared" si="83"/>
        <v>End</v>
      </c>
      <c r="Q2567" s="93" t="str">
        <f t="shared" si="82"/>
        <v>650120</v>
      </c>
    </row>
    <row r="2568" spans="1:17" ht="12.75" customHeight="1">
      <c r="A2568" s="105">
        <v>650120</v>
      </c>
      <c r="B2568" s="38" t="s">
        <v>5616</v>
      </c>
      <c r="C2568" s="1055">
        <v>63005</v>
      </c>
      <c r="D2568" s="1055">
        <v>650120</v>
      </c>
      <c r="E2568" s="1055"/>
      <c r="F2568" s="1055">
        <v>550000</v>
      </c>
      <c r="G2568" s="38"/>
      <c r="H2568" s="38" t="s">
        <v>6933</v>
      </c>
      <c r="I2568" s="93" t="str">
        <f t="shared" si="83"/>
        <v>End</v>
      </c>
      <c r="Q2568" s="93" t="str">
        <f t="shared" si="82"/>
        <v>650120</v>
      </c>
    </row>
    <row r="2569" spans="1:17" ht="12.75" customHeight="1">
      <c r="A2569" s="105">
        <v>650120</v>
      </c>
      <c r="B2569" s="38" t="s">
        <v>6357</v>
      </c>
      <c r="C2569" s="1055">
        <v>63006</v>
      </c>
      <c r="D2569" s="1055">
        <v>650120</v>
      </c>
      <c r="E2569" s="1055"/>
      <c r="F2569" s="1055">
        <v>550000</v>
      </c>
      <c r="G2569" s="38"/>
      <c r="H2569" s="38" t="s">
        <v>6933</v>
      </c>
      <c r="I2569" s="93" t="str">
        <f t="shared" si="83"/>
        <v>End</v>
      </c>
      <c r="Q2569" s="93" t="str">
        <f t="shared" si="82"/>
        <v>650120</v>
      </c>
    </row>
    <row r="2570" spans="1:17" ht="12.75" customHeight="1">
      <c r="A2570" s="105">
        <v>650120</v>
      </c>
      <c r="B2570" s="38" t="s">
        <v>7656</v>
      </c>
      <c r="C2570" s="1055">
        <v>63007</v>
      </c>
      <c r="D2570" s="1055">
        <v>650120</v>
      </c>
      <c r="E2570" s="1055"/>
      <c r="F2570" s="1055">
        <v>550000</v>
      </c>
      <c r="G2570" s="38"/>
      <c r="H2570" s="38" t="s">
        <v>7658</v>
      </c>
      <c r="I2570" s="93" t="str">
        <f t="shared" si="83"/>
        <v>End</v>
      </c>
      <c r="K2570" s="109"/>
      <c r="Q2570" s="93" t="str">
        <f t="shared" si="82"/>
        <v>650120</v>
      </c>
    </row>
    <row r="2571" spans="1:17" ht="12.75" customHeight="1">
      <c r="A2571" s="105">
        <v>650120</v>
      </c>
      <c r="B2571" s="38" t="s">
        <v>7573</v>
      </c>
      <c r="C2571" s="1055">
        <v>63009</v>
      </c>
      <c r="D2571" s="1055">
        <v>650120</v>
      </c>
      <c r="E2571" s="1055"/>
      <c r="F2571" s="1055">
        <v>550000</v>
      </c>
      <c r="G2571" s="38"/>
      <c r="H2571" s="38" t="s">
        <v>7571</v>
      </c>
      <c r="I2571" s="93" t="str">
        <f t="shared" si="83"/>
        <v>End</v>
      </c>
      <c r="Q2571" s="93" t="str">
        <f t="shared" si="82"/>
        <v>650120</v>
      </c>
    </row>
    <row r="2572" spans="1:17" ht="12.75" customHeight="1">
      <c r="A2572" s="105">
        <v>650121</v>
      </c>
      <c r="B2572" s="38" t="s">
        <v>6725</v>
      </c>
      <c r="C2572" s="1055">
        <v>63008</v>
      </c>
      <c r="D2572" s="1055">
        <v>650121</v>
      </c>
      <c r="E2572" s="1055"/>
      <c r="F2572" s="1055">
        <v>550000</v>
      </c>
      <c r="G2572" s="38"/>
      <c r="H2572" s="38" t="s">
        <v>7571</v>
      </c>
      <c r="I2572" s="93" t="str">
        <f t="shared" si="83"/>
        <v>End</v>
      </c>
      <c r="Q2572" s="93" t="str">
        <f t="shared" si="82"/>
        <v>650121</v>
      </c>
    </row>
    <row r="2573" spans="1:17" ht="12.75" customHeight="1">
      <c r="A2573" s="105">
        <v>650121</v>
      </c>
      <c r="B2573" s="38" t="s">
        <v>9739</v>
      </c>
      <c r="C2573" s="1055">
        <v>63004</v>
      </c>
      <c r="D2573" s="1055">
        <v>650121</v>
      </c>
      <c r="E2573" s="1055"/>
      <c r="F2573" s="1055">
        <v>550000</v>
      </c>
      <c r="G2573" s="38"/>
      <c r="H2573" s="38"/>
      <c r="I2573" s="93" t="str">
        <f t="shared" si="83"/>
        <v/>
      </c>
      <c r="Q2573" s="93" t="str">
        <f t="shared" si="82"/>
        <v>650121</v>
      </c>
    </row>
    <row r="2574" spans="1:17" ht="12.75" customHeight="1">
      <c r="A2574" s="105">
        <v>650130</v>
      </c>
      <c r="B2574" s="58" t="s">
        <v>9414</v>
      </c>
      <c r="C2574" s="410">
        <v>63003</v>
      </c>
      <c r="D2574" s="410">
        <v>650130</v>
      </c>
      <c r="E2574" s="410"/>
      <c r="F2574" s="410">
        <v>550000</v>
      </c>
      <c r="G2574" s="38"/>
      <c r="H2574" s="38"/>
      <c r="I2574" s="93" t="str">
        <f t="shared" si="83"/>
        <v/>
      </c>
      <c r="Q2574" s="93" t="str">
        <f t="shared" ref="Q2574:Q2637" si="84">TEXT($A2574,0)</f>
        <v>650130</v>
      </c>
    </row>
    <row r="2575" spans="1:17" ht="12.75" customHeight="1">
      <c r="A2575" s="105">
        <v>650130</v>
      </c>
      <c r="B2575" s="38" t="s">
        <v>4106</v>
      </c>
      <c r="C2575" s="426">
        <v>63001</v>
      </c>
      <c r="D2575" s="426">
        <v>650130</v>
      </c>
      <c r="E2575" s="426"/>
      <c r="F2575" s="426">
        <v>550000</v>
      </c>
      <c r="G2575" s="38"/>
      <c r="H2575" s="38" t="s">
        <v>6190</v>
      </c>
      <c r="I2575" s="93" t="str">
        <f t="shared" si="83"/>
        <v>End</v>
      </c>
      <c r="Q2575" s="93" t="str">
        <f t="shared" si="84"/>
        <v>650130</v>
      </c>
    </row>
    <row r="2576" spans="1:17" ht="12.75" customHeight="1">
      <c r="A2576" s="105">
        <v>650130</v>
      </c>
      <c r="B2576" s="38" t="s">
        <v>4761</v>
      </c>
      <c r="C2576" s="1055">
        <v>63002</v>
      </c>
      <c r="D2576" s="1055">
        <v>650130</v>
      </c>
      <c r="E2576" s="1055"/>
      <c r="F2576" s="1055">
        <v>550000</v>
      </c>
      <c r="G2576" s="38"/>
      <c r="H2576" s="38" t="s">
        <v>6190</v>
      </c>
      <c r="I2576" s="93" t="str">
        <f t="shared" si="83"/>
        <v>End</v>
      </c>
      <c r="K2576" s="103"/>
      <c r="N2576" s="103"/>
      <c r="O2576" s="103"/>
      <c r="Q2576" s="93" t="str">
        <f t="shared" si="84"/>
        <v>650130</v>
      </c>
    </row>
    <row r="2577" spans="1:17" ht="12.75" customHeight="1">
      <c r="A2577" s="105">
        <v>650130</v>
      </c>
      <c r="B2577" s="38" t="s">
        <v>5401</v>
      </c>
      <c r="C2577" s="1055">
        <v>63003</v>
      </c>
      <c r="D2577" s="1055">
        <v>650130</v>
      </c>
      <c r="E2577" s="1055"/>
      <c r="F2577" s="1055">
        <v>550000</v>
      </c>
      <c r="G2577" s="38"/>
      <c r="H2577" s="38" t="s">
        <v>6190</v>
      </c>
      <c r="I2577" s="93" t="str">
        <f t="shared" si="83"/>
        <v>End</v>
      </c>
      <c r="L2577" s="103"/>
      <c r="M2577" s="103"/>
      <c r="N2577" s="103"/>
      <c r="O2577" s="103"/>
      <c r="Q2577" s="93" t="str">
        <f t="shared" si="84"/>
        <v>650130</v>
      </c>
    </row>
    <row r="2578" spans="1:17" ht="12.75" customHeight="1">
      <c r="A2578" s="105">
        <v>650130</v>
      </c>
      <c r="B2578" s="38" t="s">
        <v>5402</v>
      </c>
      <c r="C2578" s="1055">
        <v>63004</v>
      </c>
      <c r="D2578" s="1055">
        <v>650130</v>
      </c>
      <c r="E2578" s="1055"/>
      <c r="F2578" s="1055">
        <v>550000</v>
      </c>
      <c r="G2578" s="38"/>
      <c r="H2578" s="38" t="s">
        <v>6190</v>
      </c>
      <c r="I2578" s="93" t="str">
        <f t="shared" si="83"/>
        <v>End</v>
      </c>
      <c r="P2578" s="103"/>
      <c r="Q2578" s="93" t="str">
        <f t="shared" si="84"/>
        <v>650130</v>
      </c>
    </row>
    <row r="2579" spans="1:17" ht="12.75" customHeight="1">
      <c r="A2579" s="105">
        <v>650130</v>
      </c>
      <c r="B2579" s="38" t="s">
        <v>5617</v>
      </c>
      <c r="C2579" s="1055">
        <v>63005</v>
      </c>
      <c r="D2579" s="1055">
        <v>650130</v>
      </c>
      <c r="E2579" s="1055"/>
      <c r="F2579" s="1055">
        <v>550000</v>
      </c>
      <c r="G2579" s="38"/>
      <c r="H2579" s="38" t="s">
        <v>6933</v>
      </c>
      <c r="I2579" s="93" t="str">
        <f t="shared" si="83"/>
        <v>End</v>
      </c>
      <c r="Q2579" s="93" t="str">
        <f t="shared" si="84"/>
        <v>650130</v>
      </c>
    </row>
    <row r="2580" spans="1:17" s="103" customFormat="1" ht="12.75" customHeight="1">
      <c r="A2580" s="105">
        <v>650130</v>
      </c>
      <c r="B2580" s="38" t="s">
        <v>6355</v>
      </c>
      <c r="C2580" s="1055">
        <v>63006</v>
      </c>
      <c r="D2580" s="1055">
        <v>650130</v>
      </c>
      <c r="E2580" s="1055"/>
      <c r="F2580" s="1055">
        <v>550000</v>
      </c>
      <c r="G2580" s="38"/>
      <c r="H2580" s="38" t="s">
        <v>6933</v>
      </c>
      <c r="I2580" s="93" t="str">
        <f t="shared" si="83"/>
        <v>End</v>
      </c>
      <c r="J2580" s="1"/>
      <c r="K2580" s="1"/>
      <c r="L2580" s="1"/>
      <c r="M2580" s="1"/>
      <c r="N2580" s="1"/>
      <c r="O2580" s="1"/>
      <c r="P2580" s="1"/>
      <c r="Q2580" s="93" t="str">
        <f t="shared" si="84"/>
        <v>650130</v>
      </c>
    </row>
    <row r="2581" spans="1:17" ht="12.75" customHeight="1">
      <c r="A2581" s="105">
        <v>650130</v>
      </c>
      <c r="B2581" s="38" t="s">
        <v>7657</v>
      </c>
      <c r="C2581" s="1055">
        <v>63007</v>
      </c>
      <c r="D2581" s="1055">
        <v>650130</v>
      </c>
      <c r="E2581" s="1055"/>
      <c r="F2581" s="1055">
        <v>550000</v>
      </c>
      <c r="G2581" s="38"/>
      <c r="H2581" s="38" t="s">
        <v>7658</v>
      </c>
      <c r="I2581" s="93" t="str">
        <f t="shared" si="83"/>
        <v>End</v>
      </c>
      <c r="Q2581" s="93" t="str">
        <f t="shared" si="84"/>
        <v>650130</v>
      </c>
    </row>
    <row r="2582" spans="1:17" ht="12.75" customHeight="1">
      <c r="A2582" s="105">
        <v>650130</v>
      </c>
      <c r="B2582" s="38" t="s">
        <v>7570</v>
      </c>
      <c r="C2582" s="1055">
        <v>63009</v>
      </c>
      <c r="D2582" s="1055">
        <v>650130</v>
      </c>
      <c r="E2582" s="1055"/>
      <c r="F2582" s="1055">
        <v>550000</v>
      </c>
      <c r="G2582" s="38"/>
      <c r="H2582" s="38" t="s">
        <v>7571</v>
      </c>
      <c r="I2582" s="93" t="str">
        <f t="shared" si="83"/>
        <v>End</v>
      </c>
      <c r="Q2582" s="93" t="str">
        <f t="shared" si="84"/>
        <v>650130</v>
      </c>
    </row>
    <row r="2583" spans="1:17" ht="12.75" customHeight="1">
      <c r="A2583" s="105">
        <v>650131</v>
      </c>
      <c r="B2583" s="38" t="s">
        <v>6726</v>
      </c>
      <c r="C2583" s="1055">
        <v>63008</v>
      </c>
      <c r="D2583" s="1055">
        <v>650131</v>
      </c>
      <c r="E2583" s="1055"/>
      <c r="F2583" s="1055">
        <v>550000</v>
      </c>
      <c r="G2583" s="38"/>
      <c r="H2583" s="38" t="s">
        <v>7571</v>
      </c>
      <c r="I2583" s="93" t="str">
        <f t="shared" si="83"/>
        <v>End</v>
      </c>
      <c r="Q2583" s="93" t="str">
        <f t="shared" si="84"/>
        <v>650131</v>
      </c>
    </row>
    <row r="2584" spans="1:17" ht="12.75" customHeight="1">
      <c r="A2584" s="105">
        <v>650131</v>
      </c>
      <c r="B2584" s="38" t="s">
        <v>9740</v>
      </c>
      <c r="C2584" s="1055">
        <v>63004</v>
      </c>
      <c r="D2584" s="1055">
        <v>650131</v>
      </c>
      <c r="E2584" s="1055"/>
      <c r="F2584" s="1055">
        <v>550000</v>
      </c>
      <c r="G2584" s="38"/>
      <c r="H2584" s="38"/>
      <c r="I2584" s="93" t="str">
        <f t="shared" si="83"/>
        <v/>
      </c>
      <c r="Q2584" s="93" t="str">
        <f t="shared" si="84"/>
        <v>650131</v>
      </c>
    </row>
    <row r="2585" spans="1:17" ht="12.75" customHeight="1">
      <c r="A2585" s="105">
        <v>650500</v>
      </c>
      <c r="B2585" s="38" t="s">
        <v>6328</v>
      </c>
      <c r="C2585" s="1055">
        <v>63040</v>
      </c>
      <c r="D2585" s="1055">
        <v>650500</v>
      </c>
      <c r="E2585" s="1055"/>
      <c r="F2585" s="1055">
        <v>550000</v>
      </c>
      <c r="G2585" s="38"/>
      <c r="H2585" s="38"/>
      <c r="I2585" s="93" t="str">
        <f t="shared" si="83"/>
        <v/>
      </c>
      <c r="Q2585" s="93" t="str">
        <f t="shared" si="84"/>
        <v>650500</v>
      </c>
    </row>
    <row r="2586" spans="1:17" ht="12.75" customHeight="1">
      <c r="A2586" s="105">
        <v>650510</v>
      </c>
      <c r="B2586" s="38" t="s">
        <v>6327</v>
      </c>
      <c r="C2586" s="1055">
        <v>63040</v>
      </c>
      <c r="D2586" s="1055">
        <v>650510</v>
      </c>
      <c r="E2586" s="1055"/>
      <c r="F2586" s="1055">
        <v>550000</v>
      </c>
      <c r="G2586" s="38"/>
      <c r="H2586" s="38"/>
      <c r="I2586" s="93" t="str">
        <f t="shared" si="83"/>
        <v/>
      </c>
      <c r="Q2586" s="93" t="str">
        <f t="shared" si="84"/>
        <v>650510</v>
      </c>
    </row>
    <row r="2587" spans="1:17" ht="12.75" customHeight="1">
      <c r="A2587" s="57">
        <v>651010</v>
      </c>
      <c r="B2587" s="58" t="s">
        <v>1101</v>
      </c>
      <c r="C2587" s="57">
        <v>65101</v>
      </c>
      <c r="D2587" s="57">
        <v>660000</v>
      </c>
      <c r="E2587" s="57"/>
      <c r="F2587" s="57">
        <v>600000</v>
      </c>
      <c r="G2587" s="58"/>
      <c r="H2587" s="38"/>
      <c r="I2587" s="93" t="str">
        <f t="shared" si="83"/>
        <v/>
      </c>
      <c r="K2587" s="103"/>
      <c r="N2587" s="103"/>
      <c r="O2587" s="103"/>
      <c r="Q2587" s="93" t="str">
        <f t="shared" si="84"/>
        <v>651010</v>
      </c>
    </row>
    <row r="2588" spans="1:17" ht="12.75" customHeight="1">
      <c r="A2588" s="57">
        <v>651020</v>
      </c>
      <c r="B2588" s="58" t="s">
        <v>1102</v>
      </c>
      <c r="C2588" s="57">
        <v>65102</v>
      </c>
      <c r="D2588" s="57">
        <v>660000</v>
      </c>
      <c r="E2588" s="57"/>
      <c r="F2588" s="57">
        <v>600000</v>
      </c>
      <c r="G2588" s="58"/>
      <c r="H2588" s="38"/>
      <c r="I2588" s="93" t="str">
        <f t="shared" si="83"/>
        <v/>
      </c>
      <c r="L2588" s="103"/>
      <c r="M2588" s="103"/>
      <c r="N2588" s="103"/>
      <c r="O2588" s="103"/>
      <c r="Q2588" s="93" t="str">
        <f t="shared" si="84"/>
        <v>651020</v>
      </c>
    </row>
    <row r="2589" spans="1:17" ht="12.75" customHeight="1">
      <c r="A2589" s="57">
        <v>651030</v>
      </c>
      <c r="B2589" s="58" t="s">
        <v>1103</v>
      </c>
      <c r="C2589" s="57">
        <v>65103</v>
      </c>
      <c r="D2589" s="57">
        <v>660000</v>
      </c>
      <c r="E2589" s="57"/>
      <c r="F2589" s="57">
        <v>600000</v>
      </c>
      <c r="G2589" s="58"/>
      <c r="H2589" s="38"/>
      <c r="I2589" s="93" t="str">
        <f t="shared" si="83"/>
        <v/>
      </c>
      <c r="K2589" s="38"/>
      <c r="P2589" s="103"/>
      <c r="Q2589" s="93" t="str">
        <f t="shared" si="84"/>
        <v>651030</v>
      </c>
    </row>
    <row r="2590" spans="1:17" ht="12.75" customHeight="1">
      <c r="A2590" s="57">
        <v>651040</v>
      </c>
      <c r="B2590" s="58" t="s">
        <v>1104</v>
      </c>
      <c r="C2590" s="57">
        <v>65104</v>
      </c>
      <c r="D2590" s="57">
        <v>660000</v>
      </c>
      <c r="E2590" s="57"/>
      <c r="F2590" s="57">
        <v>600000</v>
      </c>
      <c r="G2590" s="58"/>
      <c r="H2590" s="38"/>
      <c r="I2590" s="93" t="str">
        <f t="shared" si="83"/>
        <v/>
      </c>
      <c r="Q2590" s="93" t="str">
        <f t="shared" si="84"/>
        <v>651040</v>
      </c>
    </row>
    <row r="2591" spans="1:17" s="103" customFormat="1" ht="12.75" customHeight="1">
      <c r="A2591" s="57">
        <v>651050</v>
      </c>
      <c r="B2591" s="58" t="s">
        <v>1105</v>
      </c>
      <c r="C2591" s="57">
        <v>65105</v>
      </c>
      <c r="D2591" s="57">
        <v>660000</v>
      </c>
      <c r="E2591" s="57"/>
      <c r="F2591" s="57">
        <v>600000</v>
      </c>
      <c r="G2591" s="58"/>
      <c r="H2591" s="38"/>
      <c r="I2591" s="93" t="str">
        <f t="shared" si="83"/>
        <v/>
      </c>
      <c r="J2591" s="1"/>
      <c r="K2591" s="1"/>
      <c r="L2591" s="1"/>
      <c r="M2591" s="1"/>
      <c r="N2591" s="1"/>
      <c r="O2591" s="1"/>
      <c r="P2591" s="1"/>
      <c r="Q2591" s="93" t="str">
        <f t="shared" si="84"/>
        <v>651050</v>
      </c>
    </row>
    <row r="2592" spans="1:17" ht="12.75" customHeight="1">
      <c r="A2592" s="57">
        <v>651060</v>
      </c>
      <c r="B2592" s="58" t="s">
        <v>1106</v>
      </c>
      <c r="C2592" s="57">
        <v>65106</v>
      </c>
      <c r="D2592" s="57">
        <v>660000</v>
      </c>
      <c r="E2592" s="57"/>
      <c r="F2592" s="57">
        <v>600000</v>
      </c>
      <c r="G2592" s="58"/>
      <c r="H2592" s="38" t="s">
        <v>7665</v>
      </c>
      <c r="I2592" s="93" t="str">
        <f t="shared" si="83"/>
        <v>End</v>
      </c>
      <c r="Q2592" s="93" t="str">
        <f t="shared" si="84"/>
        <v>651060</v>
      </c>
    </row>
    <row r="2593" spans="1:17" ht="12.75" customHeight="1">
      <c r="A2593" s="57">
        <v>651070</v>
      </c>
      <c r="B2593" s="58" t="s">
        <v>1107</v>
      </c>
      <c r="C2593" s="57">
        <v>65107</v>
      </c>
      <c r="D2593" s="57">
        <v>660000</v>
      </c>
      <c r="E2593" s="57"/>
      <c r="F2593" s="57">
        <v>600000</v>
      </c>
      <c r="G2593" s="58"/>
      <c r="H2593" s="38"/>
      <c r="I2593" s="93" t="str">
        <f t="shared" si="83"/>
        <v/>
      </c>
      <c r="Q2593" s="93" t="str">
        <f t="shared" si="84"/>
        <v>651070</v>
      </c>
    </row>
    <row r="2594" spans="1:17" ht="12.75" customHeight="1">
      <c r="A2594" s="57">
        <v>651080</v>
      </c>
      <c r="B2594" s="58" t="s">
        <v>1108</v>
      </c>
      <c r="C2594" s="57">
        <v>65108</v>
      </c>
      <c r="D2594" s="57">
        <v>660000</v>
      </c>
      <c r="E2594" s="57"/>
      <c r="F2594" s="57">
        <v>600000</v>
      </c>
      <c r="G2594" s="58"/>
      <c r="H2594" s="38"/>
      <c r="I2594" s="93" t="str">
        <f t="shared" si="83"/>
        <v/>
      </c>
      <c r="Q2594" s="93" t="str">
        <f t="shared" si="84"/>
        <v>651080</v>
      </c>
    </row>
    <row r="2595" spans="1:17" ht="12.75" customHeight="1">
      <c r="A2595" s="57">
        <v>651090</v>
      </c>
      <c r="B2595" s="58" t="s">
        <v>1109</v>
      </c>
      <c r="C2595" s="57">
        <v>65109</v>
      </c>
      <c r="D2595" s="57">
        <v>660000</v>
      </c>
      <c r="E2595" s="57"/>
      <c r="F2595" s="57">
        <v>600000</v>
      </c>
      <c r="G2595" s="58"/>
      <c r="H2595" s="38"/>
      <c r="I2595" s="93" t="str">
        <f t="shared" si="83"/>
        <v/>
      </c>
      <c r="Q2595" s="93" t="str">
        <f t="shared" si="84"/>
        <v>651090</v>
      </c>
    </row>
    <row r="2596" spans="1:17" ht="12.75" customHeight="1">
      <c r="A2596" s="57">
        <v>651100</v>
      </c>
      <c r="B2596" s="58" t="s">
        <v>1110</v>
      </c>
      <c r="C2596" s="57">
        <v>65110</v>
      </c>
      <c r="D2596" s="57">
        <v>660000</v>
      </c>
      <c r="E2596" s="57"/>
      <c r="F2596" s="57">
        <v>600000</v>
      </c>
      <c r="G2596" s="58"/>
      <c r="H2596" s="38" t="s">
        <v>6931</v>
      </c>
      <c r="I2596" s="93" t="str">
        <f t="shared" si="83"/>
        <v>End</v>
      </c>
      <c r="Q2596" s="93" t="str">
        <f t="shared" si="84"/>
        <v>651100</v>
      </c>
    </row>
    <row r="2597" spans="1:17" ht="12.75" customHeight="1">
      <c r="A2597" s="57">
        <v>651110</v>
      </c>
      <c r="B2597" s="58" t="s">
        <v>1111</v>
      </c>
      <c r="C2597" s="57">
        <v>65111</v>
      </c>
      <c r="D2597" s="57">
        <v>660000</v>
      </c>
      <c r="E2597" s="57"/>
      <c r="F2597" s="57">
        <v>600000</v>
      </c>
      <c r="G2597" s="58"/>
      <c r="H2597" s="38"/>
      <c r="I2597" s="93" t="str">
        <f t="shared" si="83"/>
        <v/>
      </c>
      <c r="Q2597" s="93" t="str">
        <f t="shared" si="84"/>
        <v>651110</v>
      </c>
    </row>
    <row r="2598" spans="1:17" ht="12.75" customHeight="1">
      <c r="A2598" s="57">
        <v>651120</v>
      </c>
      <c r="B2598" s="58" t="s">
        <v>1112</v>
      </c>
      <c r="C2598" s="57">
        <v>65112</v>
      </c>
      <c r="D2598" s="57">
        <v>660000</v>
      </c>
      <c r="E2598" s="57"/>
      <c r="F2598" s="57">
        <v>600000</v>
      </c>
      <c r="G2598" s="58"/>
      <c r="H2598" s="38"/>
      <c r="I2598" s="93" t="str">
        <f t="shared" si="83"/>
        <v/>
      </c>
      <c r="Q2598" s="93" t="str">
        <f t="shared" si="84"/>
        <v>651120</v>
      </c>
    </row>
    <row r="2599" spans="1:17" ht="12.75" customHeight="1">
      <c r="A2599" s="57">
        <v>651130</v>
      </c>
      <c r="B2599" s="58" t="s">
        <v>1113</v>
      </c>
      <c r="C2599" s="57">
        <v>65113</v>
      </c>
      <c r="D2599" s="57">
        <v>660000</v>
      </c>
      <c r="E2599" s="57"/>
      <c r="F2599" s="57">
        <v>600000</v>
      </c>
      <c r="G2599" s="58"/>
      <c r="H2599" s="38"/>
      <c r="I2599" s="93" t="str">
        <f t="shared" si="83"/>
        <v/>
      </c>
      <c r="Q2599" s="93" t="str">
        <f t="shared" si="84"/>
        <v>651130</v>
      </c>
    </row>
    <row r="2600" spans="1:17" ht="12.75" customHeight="1">
      <c r="A2600" s="57">
        <v>651140</v>
      </c>
      <c r="B2600" s="58" t="s">
        <v>1114</v>
      </c>
      <c r="C2600" s="57">
        <v>65114</v>
      </c>
      <c r="D2600" s="57">
        <v>660000</v>
      </c>
      <c r="E2600" s="57"/>
      <c r="F2600" s="57">
        <v>600000</v>
      </c>
      <c r="G2600" s="58"/>
      <c r="H2600" s="38"/>
      <c r="I2600" s="93" t="str">
        <f t="shared" si="83"/>
        <v/>
      </c>
      <c r="Q2600" s="93" t="str">
        <f t="shared" si="84"/>
        <v>651140</v>
      </c>
    </row>
    <row r="2601" spans="1:17" ht="12.75" customHeight="1">
      <c r="A2601" s="57">
        <v>651150</v>
      </c>
      <c r="B2601" s="58" t="s">
        <v>1115</v>
      </c>
      <c r="C2601" s="57">
        <v>65115</v>
      </c>
      <c r="D2601" s="57">
        <v>660000</v>
      </c>
      <c r="E2601" s="57"/>
      <c r="F2601" s="57">
        <v>600000</v>
      </c>
      <c r="G2601" s="58"/>
      <c r="H2601" s="38"/>
      <c r="I2601" s="93" t="str">
        <f t="shared" si="83"/>
        <v/>
      </c>
      <c r="Q2601" s="93" t="str">
        <f t="shared" si="84"/>
        <v>651150</v>
      </c>
    </row>
    <row r="2602" spans="1:17" ht="12.75" customHeight="1">
      <c r="A2602" s="57">
        <v>651160</v>
      </c>
      <c r="B2602" s="58" t="s">
        <v>1116</v>
      </c>
      <c r="C2602" s="57">
        <v>65116</v>
      </c>
      <c r="D2602" s="57">
        <v>660000</v>
      </c>
      <c r="E2602" s="57"/>
      <c r="F2602" s="57">
        <v>600000</v>
      </c>
      <c r="G2602" s="58"/>
      <c r="H2602" s="38" t="s">
        <v>7665</v>
      </c>
      <c r="I2602" s="93" t="str">
        <f t="shared" si="83"/>
        <v>End</v>
      </c>
      <c r="Q2602" s="93" t="str">
        <f t="shared" si="84"/>
        <v>651160</v>
      </c>
    </row>
    <row r="2603" spans="1:17" ht="12.75" customHeight="1">
      <c r="A2603" s="57">
        <v>651170</v>
      </c>
      <c r="B2603" s="58" t="s">
        <v>1117</v>
      </c>
      <c r="C2603" s="57">
        <v>65117</v>
      </c>
      <c r="D2603" s="57">
        <v>660000</v>
      </c>
      <c r="E2603" s="57"/>
      <c r="F2603" s="57">
        <v>600000</v>
      </c>
      <c r="G2603" s="58"/>
      <c r="H2603" s="38" t="s">
        <v>6931</v>
      </c>
      <c r="I2603" s="93" t="str">
        <f t="shared" si="83"/>
        <v>End</v>
      </c>
      <c r="Q2603" s="93" t="str">
        <f t="shared" si="84"/>
        <v>651170</v>
      </c>
    </row>
    <row r="2604" spans="1:17" ht="12.75" customHeight="1">
      <c r="A2604" s="57">
        <v>651180</v>
      </c>
      <c r="B2604" s="58" t="s">
        <v>1118</v>
      </c>
      <c r="C2604" s="57">
        <v>65118</v>
      </c>
      <c r="D2604" s="57">
        <v>660000</v>
      </c>
      <c r="E2604" s="57"/>
      <c r="F2604" s="57">
        <v>600000</v>
      </c>
      <c r="G2604" s="58"/>
      <c r="H2604" s="38" t="s">
        <v>5294</v>
      </c>
      <c r="I2604" s="93" t="str">
        <f t="shared" si="83"/>
        <v>End</v>
      </c>
      <c r="Q2604" s="93" t="str">
        <f t="shared" si="84"/>
        <v>651180</v>
      </c>
    </row>
    <row r="2605" spans="1:17" ht="12.75" customHeight="1">
      <c r="A2605" s="57">
        <v>651190</v>
      </c>
      <c r="B2605" s="58" t="s">
        <v>3505</v>
      </c>
      <c r="C2605" s="57">
        <v>65119</v>
      </c>
      <c r="D2605" s="57">
        <v>660000</v>
      </c>
      <c r="E2605" s="57"/>
      <c r="F2605" s="57">
        <v>600000</v>
      </c>
      <c r="G2605" s="58"/>
      <c r="H2605" s="38" t="s">
        <v>6931</v>
      </c>
      <c r="I2605" s="93" t="str">
        <f t="shared" si="83"/>
        <v>End</v>
      </c>
      <c r="Q2605" s="93" t="str">
        <f t="shared" si="84"/>
        <v>651190</v>
      </c>
    </row>
    <row r="2606" spans="1:17" ht="12.75" customHeight="1">
      <c r="A2606" s="57">
        <v>651200</v>
      </c>
      <c r="B2606" s="58" t="s">
        <v>3506</v>
      </c>
      <c r="C2606" s="57">
        <v>65120</v>
      </c>
      <c r="D2606" s="57">
        <v>660000</v>
      </c>
      <c r="E2606" s="57"/>
      <c r="F2606" s="57">
        <v>600000</v>
      </c>
      <c r="G2606" s="58"/>
      <c r="H2606" s="38"/>
      <c r="I2606" s="93" t="str">
        <f t="shared" si="83"/>
        <v/>
      </c>
      <c r="Q2606" s="93" t="str">
        <f t="shared" si="84"/>
        <v>651200</v>
      </c>
    </row>
    <row r="2607" spans="1:17" ht="12.75" customHeight="1">
      <c r="A2607" s="57">
        <v>651210</v>
      </c>
      <c r="B2607" s="58" t="s">
        <v>3507</v>
      </c>
      <c r="C2607" s="57">
        <v>65121</v>
      </c>
      <c r="D2607" s="57">
        <v>660000</v>
      </c>
      <c r="E2607" s="57"/>
      <c r="F2607" s="57">
        <v>600000</v>
      </c>
      <c r="G2607" s="58"/>
      <c r="H2607" s="38"/>
      <c r="I2607" s="93" t="str">
        <f t="shared" si="83"/>
        <v/>
      </c>
      <c r="Q2607" s="93" t="str">
        <f t="shared" si="84"/>
        <v>651210</v>
      </c>
    </row>
    <row r="2608" spans="1:17" ht="12.75" customHeight="1">
      <c r="A2608" s="57">
        <v>651220</v>
      </c>
      <c r="B2608" s="58" t="s">
        <v>3508</v>
      </c>
      <c r="C2608" s="57">
        <v>65122</v>
      </c>
      <c r="D2608" s="57">
        <v>660000</v>
      </c>
      <c r="E2608" s="57"/>
      <c r="F2608" s="57">
        <v>600000</v>
      </c>
      <c r="G2608" s="58"/>
      <c r="H2608" s="38"/>
      <c r="I2608" s="93" t="str">
        <f t="shared" ref="I2608:I2671" si="85">LEFT(H2608,3)</f>
        <v/>
      </c>
      <c r="Q2608" s="93" t="str">
        <f t="shared" si="84"/>
        <v>651220</v>
      </c>
    </row>
    <row r="2609" spans="1:17" ht="12.75" customHeight="1">
      <c r="A2609" s="57">
        <v>651230</v>
      </c>
      <c r="B2609" s="58" t="s">
        <v>3521</v>
      </c>
      <c r="C2609" s="57">
        <v>65123</v>
      </c>
      <c r="D2609" s="57">
        <v>660000</v>
      </c>
      <c r="E2609" s="57"/>
      <c r="F2609" s="57">
        <v>600000</v>
      </c>
      <c r="G2609" s="58"/>
      <c r="H2609" s="38"/>
      <c r="I2609" s="93" t="str">
        <f t="shared" si="85"/>
        <v/>
      </c>
      <c r="Q2609" s="93" t="str">
        <f t="shared" si="84"/>
        <v>651230</v>
      </c>
    </row>
    <row r="2610" spans="1:17" ht="12.75" customHeight="1">
      <c r="A2610" s="57">
        <v>651240</v>
      </c>
      <c r="B2610" s="58" t="s">
        <v>3522</v>
      </c>
      <c r="C2610" s="57">
        <v>65124</v>
      </c>
      <c r="D2610" s="57">
        <v>660000</v>
      </c>
      <c r="E2610" s="57"/>
      <c r="F2610" s="57">
        <v>600000</v>
      </c>
      <c r="G2610" s="58"/>
      <c r="H2610" s="38"/>
      <c r="I2610" s="93" t="str">
        <f t="shared" si="85"/>
        <v/>
      </c>
      <c r="Q2610" s="93" t="str">
        <f t="shared" si="84"/>
        <v>651240</v>
      </c>
    </row>
    <row r="2611" spans="1:17" ht="12.75" customHeight="1">
      <c r="A2611" s="57">
        <v>651250</v>
      </c>
      <c r="B2611" s="58" t="s">
        <v>3523</v>
      </c>
      <c r="C2611" s="57">
        <v>65125</v>
      </c>
      <c r="D2611" s="57">
        <v>660000</v>
      </c>
      <c r="E2611" s="57"/>
      <c r="F2611" s="57">
        <v>600000</v>
      </c>
      <c r="G2611" s="58"/>
      <c r="H2611" s="38"/>
      <c r="I2611" s="93" t="str">
        <f t="shared" si="85"/>
        <v/>
      </c>
      <c r="N2611" s="370"/>
      <c r="O2611" s="370"/>
      <c r="Q2611" s="93" t="str">
        <f t="shared" si="84"/>
        <v>651250</v>
      </c>
    </row>
    <row r="2612" spans="1:17" ht="12.75" customHeight="1">
      <c r="A2612" s="57">
        <v>651260</v>
      </c>
      <c r="B2612" s="58" t="s">
        <v>3524</v>
      </c>
      <c r="C2612" s="57">
        <v>65126</v>
      </c>
      <c r="D2612" s="57">
        <v>660000</v>
      </c>
      <c r="E2612" s="57"/>
      <c r="F2612" s="57">
        <v>600000</v>
      </c>
      <c r="G2612" s="58"/>
      <c r="H2612" s="38" t="s">
        <v>7665</v>
      </c>
      <c r="I2612" s="93" t="str">
        <f t="shared" si="85"/>
        <v>End</v>
      </c>
      <c r="N2612" s="369"/>
      <c r="O2612" s="369"/>
      <c r="Q2612" s="93" t="str">
        <f t="shared" si="84"/>
        <v>651260</v>
      </c>
    </row>
    <row r="2613" spans="1:17" ht="12.75" customHeight="1">
      <c r="A2613" s="57">
        <v>651270</v>
      </c>
      <c r="B2613" s="58" t="s">
        <v>3525</v>
      </c>
      <c r="C2613" s="57">
        <v>65127</v>
      </c>
      <c r="D2613" s="57">
        <v>660000</v>
      </c>
      <c r="E2613" s="57"/>
      <c r="F2613" s="57">
        <v>600000</v>
      </c>
      <c r="G2613" s="58"/>
      <c r="H2613" s="38"/>
      <c r="I2613" s="93" t="str">
        <f t="shared" si="85"/>
        <v/>
      </c>
      <c r="M2613" s="370"/>
      <c r="N2613" s="369"/>
      <c r="O2613" s="369"/>
      <c r="Q2613" s="93" t="str">
        <f t="shared" si="84"/>
        <v>651270</v>
      </c>
    </row>
    <row r="2614" spans="1:17" ht="12.75" customHeight="1">
      <c r="A2614" s="57">
        <v>651280</v>
      </c>
      <c r="B2614" s="58" t="s">
        <v>3526</v>
      </c>
      <c r="C2614" s="57">
        <v>65128</v>
      </c>
      <c r="D2614" s="57">
        <v>660000</v>
      </c>
      <c r="E2614" s="57"/>
      <c r="F2614" s="57">
        <v>600000</v>
      </c>
      <c r="G2614" s="58"/>
      <c r="H2614" s="38" t="s">
        <v>6931</v>
      </c>
      <c r="I2614" s="93" t="str">
        <f t="shared" si="85"/>
        <v>End</v>
      </c>
      <c r="M2614" s="369"/>
      <c r="N2614" s="369"/>
      <c r="O2614" s="369"/>
      <c r="P2614" s="230"/>
      <c r="Q2614" s="93" t="str">
        <f t="shared" si="84"/>
        <v>651280</v>
      </c>
    </row>
    <row r="2615" spans="1:17" ht="12.75" customHeight="1">
      <c r="A2615" s="57">
        <v>651290</v>
      </c>
      <c r="B2615" s="58" t="s">
        <v>4074</v>
      </c>
      <c r="C2615" s="57">
        <v>65129</v>
      </c>
      <c r="D2615" s="57">
        <v>660000</v>
      </c>
      <c r="E2615" s="57"/>
      <c r="F2615" s="57">
        <v>600000</v>
      </c>
      <c r="G2615" s="58"/>
      <c r="H2615" s="38"/>
      <c r="I2615" s="93" t="str">
        <f t="shared" si="85"/>
        <v/>
      </c>
      <c r="M2615" s="369"/>
      <c r="N2615" s="369"/>
      <c r="O2615" s="369"/>
      <c r="P2615" s="230"/>
      <c r="Q2615" s="93" t="str">
        <f t="shared" si="84"/>
        <v>651290</v>
      </c>
    </row>
    <row r="2616" spans="1:17" s="230" customFormat="1" ht="12.75" customHeight="1">
      <c r="A2616" s="57">
        <v>651300</v>
      </c>
      <c r="B2616" s="58" t="s">
        <v>3527</v>
      </c>
      <c r="C2616" s="57">
        <v>65130</v>
      </c>
      <c r="D2616" s="57">
        <v>660000</v>
      </c>
      <c r="E2616" s="57"/>
      <c r="F2616" s="57">
        <v>600000</v>
      </c>
      <c r="G2616" s="58"/>
      <c r="H2616" s="38"/>
      <c r="I2616" s="93" t="str">
        <f t="shared" si="85"/>
        <v/>
      </c>
      <c r="J2616" s="1"/>
      <c r="K2616" s="1"/>
      <c r="L2616" s="1"/>
      <c r="M2616" s="369"/>
      <c r="N2616" s="369"/>
      <c r="O2616" s="369"/>
      <c r="Q2616" s="93" t="str">
        <f t="shared" si="84"/>
        <v>651300</v>
      </c>
    </row>
    <row r="2617" spans="1:17" s="230" customFormat="1" ht="12.75" customHeight="1">
      <c r="A2617" s="57">
        <v>651310</v>
      </c>
      <c r="B2617" s="58" t="s">
        <v>3528</v>
      </c>
      <c r="C2617" s="57">
        <v>65131</v>
      </c>
      <c r="D2617" s="57">
        <v>660000</v>
      </c>
      <c r="E2617" s="57"/>
      <c r="F2617" s="57">
        <v>600000</v>
      </c>
      <c r="G2617" s="58"/>
      <c r="H2617" s="38"/>
      <c r="I2617" s="93" t="str">
        <f t="shared" si="85"/>
        <v/>
      </c>
      <c r="J2617" s="1"/>
      <c r="K2617" s="1"/>
      <c r="L2617" s="1"/>
      <c r="M2617" s="369"/>
      <c r="N2617" s="369"/>
      <c r="O2617" s="369"/>
      <c r="Q2617" s="93" t="str">
        <f t="shared" si="84"/>
        <v>651310</v>
      </c>
    </row>
    <row r="2618" spans="1:17" s="230" customFormat="1" ht="12.75" customHeight="1">
      <c r="A2618" s="57">
        <v>651320</v>
      </c>
      <c r="B2618" s="58" t="s">
        <v>3529</v>
      </c>
      <c r="C2618" s="57">
        <v>65132</v>
      </c>
      <c r="D2618" s="57">
        <v>660000</v>
      </c>
      <c r="E2618" s="57"/>
      <c r="F2618" s="57">
        <v>600000</v>
      </c>
      <c r="G2618" s="58"/>
      <c r="H2618" s="38"/>
      <c r="I2618" s="93" t="str">
        <f t="shared" si="85"/>
        <v/>
      </c>
      <c r="J2618" s="1"/>
      <c r="K2618" s="1"/>
      <c r="L2618" s="1"/>
      <c r="M2618" s="369"/>
      <c r="N2618" s="1"/>
      <c r="O2618" s="1"/>
      <c r="Q2618" s="93" t="str">
        <f t="shared" si="84"/>
        <v>651320</v>
      </c>
    </row>
    <row r="2619" spans="1:17" s="230" customFormat="1" ht="12.75" customHeight="1">
      <c r="A2619" s="57">
        <v>651330</v>
      </c>
      <c r="B2619" s="58" t="s">
        <v>3530</v>
      </c>
      <c r="C2619" s="57">
        <v>65133</v>
      </c>
      <c r="D2619" s="57">
        <v>660000</v>
      </c>
      <c r="E2619" s="57"/>
      <c r="F2619" s="57">
        <v>600000</v>
      </c>
      <c r="G2619" s="58"/>
      <c r="H2619" s="38"/>
      <c r="I2619" s="93" t="str">
        <f t="shared" si="85"/>
        <v/>
      </c>
      <c r="J2619" s="1"/>
      <c r="K2619" s="1"/>
      <c r="L2619" s="1"/>
      <c r="M2619" s="369"/>
      <c r="N2619" s="1"/>
      <c r="O2619" s="1"/>
      <c r="Q2619" s="93" t="str">
        <f t="shared" si="84"/>
        <v>651330</v>
      </c>
    </row>
    <row r="2620" spans="1:17" s="230" customFormat="1" ht="12.75" customHeight="1">
      <c r="A2620" s="57">
        <v>651340</v>
      </c>
      <c r="B2620" s="58" t="s">
        <v>3531</v>
      </c>
      <c r="C2620" s="57">
        <v>65134</v>
      </c>
      <c r="D2620" s="57">
        <v>660000</v>
      </c>
      <c r="E2620" s="57"/>
      <c r="F2620" s="57">
        <v>600000</v>
      </c>
      <c r="G2620" s="58"/>
      <c r="H2620" s="38" t="s">
        <v>7665</v>
      </c>
      <c r="I2620" s="93" t="str">
        <f t="shared" si="85"/>
        <v>End</v>
      </c>
      <c r="J2620" s="1"/>
      <c r="K2620" s="1"/>
      <c r="L2620" s="1"/>
      <c r="M2620" s="1"/>
      <c r="N2620" s="1"/>
      <c r="O2620" s="1"/>
      <c r="Q2620" s="93" t="str">
        <f t="shared" si="84"/>
        <v>651340</v>
      </c>
    </row>
    <row r="2621" spans="1:17" s="230" customFormat="1" ht="12.75" customHeight="1">
      <c r="A2621" s="57">
        <v>651350</v>
      </c>
      <c r="B2621" s="58" t="s">
        <v>3532</v>
      </c>
      <c r="C2621" s="57">
        <v>65135</v>
      </c>
      <c r="D2621" s="57">
        <v>660000</v>
      </c>
      <c r="E2621" s="57"/>
      <c r="F2621" s="57">
        <v>600000</v>
      </c>
      <c r="G2621" s="58"/>
      <c r="H2621" s="38" t="s">
        <v>5281</v>
      </c>
      <c r="I2621" s="93" t="str">
        <f t="shared" si="85"/>
        <v>End</v>
      </c>
      <c r="J2621" s="1"/>
      <c r="K2621" s="1"/>
      <c r="L2621" s="1"/>
      <c r="M2621" s="1"/>
      <c r="N2621" s="1"/>
      <c r="O2621" s="1"/>
      <c r="P2621" s="1"/>
      <c r="Q2621" s="93" t="str">
        <f t="shared" si="84"/>
        <v>651350</v>
      </c>
    </row>
    <row r="2622" spans="1:17" s="230" customFormat="1" ht="12.75" customHeight="1">
      <c r="A2622" s="57">
        <v>651360</v>
      </c>
      <c r="B2622" s="58" t="s">
        <v>3533</v>
      </c>
      <c r="C2622" s="57">
        <v>65136</v>
      </c>
      <c r="D2622" s="57">
        <v>660000</v>
      </c>
      <c r="E2622" s="57"/>
      <c r="F2622" s="57">
        <v>600000</v>
      </c>
      <c r="G2622" s="58"/>
      <c r="H2622" s="38" t="s">
        <v>6931</v>
      </c>
      <c r="I2622" s="93" t="str">
        <f t="shared" si="85"/>
        <v>End</v>
      </c>
      <c r="J2622" s="1"/>
      <c r="K2622" s="1"/>
      <c r="L2622" s="1"/>
      <c r="M2622" s="1"/>
      <c r="N2622" s="1"/>
      <c r="O2622" s="1"/>
      <c r="P2622" s="1"/>
      <c r="Q2622" s="93" t="str">
        <f t="shared" si="84"/>
        <v>651360</v>
      </c>
    </row>
    <row r="2623" spans="1:17" ht="12.75" customHeight="1">
      <c r="A2623" s="57">
        <v>651370</v>
      </c>
      <c r="B2623" s="58" t="s">
        <v>4277</v>
      </c>
      <c r="C2623" s="57">
        <v>65137</v>
      </c>
      <c r="D2623" s="57">
        <v>660000</v>
      </c>
      <c r="E2623" s="57"/>
      <c r="F2623" s="57">
        <v>600000</v>
      </c>
      <c r="G2623" s="58"/>
      <c r="H2623" s="38"/>
      <c r="I2623" s="93" t="str">
        <f t="shared" si="85"/>
        <v/>
      </c>
      <c r="Q2623" s="93" t="str">
        <f t="shared" si="84"/>
        <v>651370</v>
      </c>
    </row>
    <row r="2624" spans="1:17" ht="12.75" customHeight="1">
      <c r="A2624" s="57">
        <v>651380</v>
      </c>
      <c r="B2624" s="58" t="s">
        <v>3534</v>
      </c>
      <c r="C2624" s="57">
        <v>65138</v>
      </c>
      <c r="D2624" s="57">
        <v>660000</v>
      </c>
      <c r="E2624" s="57"/>
      <c r="F2624" s="57">
        <v>600000</v>
      </c>
      <c r="G2624" s="58"/>
      <c r="H2624" s="38"/>
      <c r="I2624" s="93" t="str">
        <f t="shared" si="85"/>
        <v/>
      </c>
      <c r="Q2624" s="93" t="str">
        <f t="shared" si="84"/>
        <v>651380</v>
      </c>
    </row>
    <row r="2625" spans="1:17" ht="12.75" customHeight="1">
      <c r="A2625" s="57">
        <v>651390</v>
      </c>
      <c r="B2625" s="58" t="s">
        <v>3535</v>
      </c>
      <c r="C2625" s="57">
        <v>65139</v>
      </c>
      <c r="D2625" s="57">
        <v>660000</v>
      </c>
      <c r="E2625" s="57"/>
      <c r="F2625" s="57">
        <v>600000</v>
      </c>
      <c r="G2625" s="58"/>
      <c r="H2625" s="38" t="s">
        <v>7665</v>
      </c>
      <c r="I2625" s="93" t="str">
        <f t="shared" si="85"/>
        <v>End</v>
      </c>
      <c r="Q2625" s="93" t="str">
        <f t="shared" si="84"/>
        <v>651390</v>
      </c>
    </row>
    <row r="2626" spans="1:17" ht="12.75" customHeight="1">
      <c r="A2626" s="57">
        <v>651400</v>
      </c>
      <c r="B2626" s="58" t="s">
        <v>80</v>
      </c>
      <c r="C2626" s="57">
        <v>65140</v>
      </c>
      <c r="D2626" s="57">
        <v>660000</v>
      </c>
      <c r="E2626" s="57"/>
      <c r="F2626" s="57">
        <v>600000</v>
      </c>
      <c r="G2626" s="58"/>
      <c r="H2626" s="38" t="s">
        <v>7665</v>
      </c>
      <c r="I2626" s="93" t="str">
        <f t="shared" si="85"/>
        <v>End</v>
      </c>
      <c r="Q2626" s="93" t="str">
        <f t="shared" si="84"/>
        <v>651400</v>
      </c>
    </row>
    <row r="2627" spans="1:17" ht="12.75" customHeight="1">
      <c r="A2627" s="57">
        <v>651410</v>
      </c>
      <c r="B2627" s="58" t="s">
        <v>1974</v>
      </c>
      <c r="C2627" s="57">
        <v>65141</v>
      </c>
      <c r="D2627" s="57">
        <v>660000</v>
      </c>
      <c r="E2627" s="57"/>
      <c r="F2627" s="57">
        <v>600000</v>
      </c>
      <c r="G2627" s="58"/>
      <c r="H2627" s="38" t="s">
        <v>7665</v>
      </c>
      <c r="I2627" s="93" t="str">
        <f t="shared" si="85"/>
        <v>End</v>
      </c>
      <c r="Q2627" s="93" t="str">
        <f t="shared" si="84"/>
        <v>651410</v>
      </c>
    </row>
    <row r="2628" spans="1:17" ht="12.75" customHeight="1">
      <c r="A2628" s="57">
        <v>651420</v>
      </c>
      <c r="B2628" s="58" t="s">
        <v>2281</v>
      </c>
      <c r="C2628" s="57">
        <v>65142</v>
      </c>
      <c r="D2628" s="57">
        <v>660000</v>
      </c>
      <c r="E2628" s="57"/>
      <c r="F2628" s="57">
        <v>600000</v>
      </c>
      <c r="G2628" s="58"/>
      <c r="H2628" s="38" t="s">
        <v>6933</v>
      </c>
      <c r="I2628" s="93" t="str">
        <f t="shared" si="85"/>
        <v>End</v>
      </c>
      <c r="Q2628" s="93" t="str">
        <f t="shared" si="84"/>
        <v>651420</v>
      </c>
    </row>
    <row r="2629" spans="1:17" ht="12.75" customHeight="1">
      <c r="A2629" s="57">
        <v>651430</v>
      </c>
      <c r="B2629" s="111" t="s">
        <v>2278</v>
      </c>
      <c r="C2629" s="57">
        <v>65143</v>
      </c>
      <c r="D2629" s="57">
        <v>660000</v>
      </c>
      <c r="E2629" s="57"/>
      <c r="F2629" s="57">
        <v>600000</v>
      </c>
      <c r="G2629" s="58"/>
      <c r="H2629" s="38" t="s">
        <v>7665</v>
      </c>
      <c r="I2629" s="93" t="str">
        <f t="shared" si="85"/>
        <v>End</v>
      </c>
      <c r="Q2629" s="93" t="str">
        <f t="shared" si="84"/>
        <v>651430</v>
      </c>
    </row>
    <row r="2630" spans="1:17" ht="12.75" customHeight="1">
      <c r="A2630" s="57">
        <v>651440</v>
      </c>
      <c r="B2630" s="111" t="s">
        <v>2279</v>
      </c>
      <c r="C2630" s="57">
        <v>65144</v>
      </c>
      <c r="D2630" s="57">
        <v>660000</v>
      </c>
      <c r="E2630" s="57"/>
      <c r="F2630" s="57">
        <v>600000</v>
      </c>
      <c r="G2630" s="58"/>
      <c r="H2630" s="38"/>
      <c r="I2630" s="93" t="str">
        <f t="shared" si="85"/>
        <v/>
      </c>
      <c r="Q2630" s="93" t="str">
        <f t="shared" si="84"/>
        <v>651440</v>
      </c>
    </row>
    <row r="2631" spans="1:17" ht="12.75" customHeight="1">
      <c r="A2631" s="57">
        <v>651450</v>
      </c>
      <c r="B2631" s="111" t="s">
        <v>2280</v>
      </c>
      <c r="C2631" s="57">
        <v>65145</v>
      </c>
      <c r="D2631" s="57">
        <v>660000</v>
      </c>
      <c r="E2631" s="57"/>
      <c r="F2631" s="57">
        <v>600000</v>
      </c>
      <c r="G2631" s="58"/>
      <c r="H2631" s="38"/>
      <c r="I2631" s="93" t="str">
        <f t="shared" si="85"/>
        <v/>
      </c>
      <c r="Q2631" s="93" t="str">
        <f t="shared" si="84"/>
        <v>651450</v>
      </c>
    </row>
    <row r="2632" spans="1:17" ht="12.75" customHeight="1">
      <c r="A2632" s="57">
        <v>651460</v>
      </c>
      <c r="B2632" s="111" t="s">
        <v>2719</v>
      </c>
      <c r="C2632" s="57">
        <v>65146</v>
      </c>
      <c r="D2632" s="57">
        <v>660000</v>
      </c>
      <c r="E2632" s="57"/>
      <c r="F2632" s="57">
        <v>600000</v>
      </c>
      <c r="G2632" s="58"/>
      <c r="H2632" s="38"/>
      <c r="I2632" s="93" t="str">
        <f t="shared" si="85"/>
        <v/>
      </c>
      <c r="N2632" s="93"/>
      <c r="O2632" s="93"/>
      <c r="Q2632" s="93" t="str">
        <f t="shared" si="84"/>
        <v>651460</v>
      </c>
    </row>
    <row r="2633" spans="1:17" ht="12.75" customHeight="1">
      <c r="A2633" s="57">
        <v>651470</v>
      </c>
      <c r="B2633" s="111" t="s">
        <v>5641</v>
      </c>
      <c r="C2633" s="57">
        <v>65147</v>
      </c>
      <c r="D2633" s="57">
        <v>660000</v>
      </c>
      <c r="E2633" s="57"/>
      <c r="F2633" s="57">
        <v>600000</v>
      </c>
      <c r="G2633" s="58"/>
      <c r="H2633" s="38"/>
      <c r="I2633" s="93" t="str">
        <f t="shared" si="85"/>
        <v/>
      </c>
      <c r="Q2633" s="93" t="str">
        <f t="shared" si="84"/>
        <v>651470</v>
      </c>
    </row>
    <row r="2634" spans="1:17" ht="12.75" customHeight="1">
      <c r="A2634" s="57">
        <v>651480</v>
      </c>
      <c r="B2634" s="111" t="s">
        <v>3119</v>
      </c>
      <c r="C2634" s="57">
        <v>65148</v>
      </c>
      <c r="D2634" s="57">
        <v>660000</v>
      </c>
      <c r="E2634" s="57"/>
      <c r="F2634" s="57">
        <v>600000</v>
      </c>
      <c r="G2634" s="58"/>
      <c r="H2634" s="38" t="s">
        <v>6931</v>
      </c>
      <c r="I2634" s="93" t="str">
        <f t="shared" si="85"/>
        <v>End</v>
      </c>
      <c r="Q2634" s="93" t="str">
        <f t="shared" si="84"/>
        <v>651480</v>
      </c>
    </row>
    <row r="2635" spans="1:17" ht="12.75" customHeight="1">
      <c r="A2635" s="57">
        <v>651490</v>
      </c>
      <c r="B2635" s="110" t="s">
        <v>3798</v>
      </c>
      <c r="C2635" s="57">
        <v>65149</v>
      </c>
      <c r="D2635" s="57">
        <v>660000</v>
      </c>
      <c r="E2635" s="57"/>
      <c r="F2635" s="57">
        <v>600000</v>
      </c>
      <c r="G2635" s="58"/>
      <c r="H2635" s="38" t="s">
        <v>6933</v>
      </c>
      <c r="I2635" s="93" t="str">
        <f t="shared" si="85"/>
        <v>End</v>
      </c>
      <c r="Q2635" s="93" t="str">
        <f t="shared" si="84"/>
        <v>651490</v>
      </c>
    </row>
    <row r="2636" spans="1:17" ht="12.75" customHeight="1">
      <c r="A2636" s="57">
        <v>651500</v>
      </c>
      <c r="B2636" s="110" t="s">
        <v>3803</v>
      </c>
      <c r="C2636" s="57">
        <v>65150</v>
      </c>
      <c r="D2636" s="57">
        <v>650600</v>
      </c>
      <c r="E2636" s="57"/>
      <c r="F2636" s="57">
        <v>600000</v>
      </c>
      <c r="G2636" s="58"/>
      <c r="H2636" s="38" t="s">
        <v>6933</v>
      </c>
      <c r="I2636" s="93" t="str">
        <f t="shared" si="85"/>
        <v>End</v>
      </c>
      <c r="Q2636" s="93" t="str">
        <f t="shared" si="84"/>
        <v>651500</v>
      </c>
    </row>
    <row r="2637" spans="1:17" ht="12.75" customHeight="1">
      <c r="A2637" s="57">
        <v>651510</v>
      </c>
      <c r="B2637" s="110" t="s">
        <v>5913</v>
      </c>
      <c r="C2637" s="57">
        <v>65151</v>
      </c>
      <c r="D2637" s="57">
        <v>650600</v>
      </c>
      <c r="E2637" s="57"/>
      <c r="F2637" s="57">
        <v>600000</v>
      </c>
      <c r="G2637" s="58"/>
      <c r="H2637" s="38"/>
      <c r="I2637" s="93" t="str">
        <f t="shared" si="85"/>
        <v/>
      </c>
      <c r="Q2637" s="93" t="str">
        <f t="shared" si="84"/>
        <v>651510</v>
      </c>
    </row>
    <row r="2638" spans="1:17" ht="12.75" customHeight="1">
      <c r="A2638" s="105">
        <v>651520</v>
      </c>
      <c r="B2638" s="38" t="s">
        <v>3948</v>
      </c>
      <c r="C2638" s="1055">
        <v>65152</v>
      </c>
      <c r="D2638" s="1055">
        <v>660000</v>
      </c>
      <c r="E2638" s="1055"/>
      <c r="F2638" s="1055">
        <v>600000</v>
      </c>
      <c r="G2638" s="38"/>
      <c r="H2638" s="38" t="s">
        <v>6933</v>
      </c>
      <c r="I2638" s="93" t="str">
        <f t="shared" si="85"/>
        <v>End</v>
      </c>
      <c r="Q2638" s="93" t="str">
        <f t="shared" ref="Q2638:Q2701" si="86">TEXT($A2638,0)</f>
        <v>651520</v>
      </c>
    </row>
    <row r="2639" spans="1:17" ht="12.75" customHeight="1">
      <c r="A2639" s="57">
        <v>651530</v>
      </c>
      <c r="B2639" s="38" t="s">
        <v>3954</v>
      </c>
      <c r="C2639" s="57">
        <v>65153</v>
      </c>
      <c r="D2639" s="1055">
        <v>660000</v>
      </c>
      <c r="E2639" s="1055"/>
      <c r="F2639" s="1055">
        <v>600000</v>
      </c>
      <c r="G2639" s="38"/>
      <c r="H2639" s="38" t="s">
        <v>6931</v>
      </c>
      <c r="I2639" s="93" t="str">
        <f t="shared" si="85"/>
        <v>End</v>
      </c>
      <c r="Q2639" s="93" t="str">
        <f t="shared" si="86"/>
        <v>651530</v>
      </c>
    </row>
    <row r="2640" spans="1:17" ht="12.75" customHeight="1">
      <c r="A2640" s="105">
        <v>651540</v>
      </c>
      <c r="B2640" s="111" t="s">
        <v>3984</v>
      </c>
      <c r="C2640" s="1055">
        <v>65154</v>
      </c>
      <c r="D2640" s="1055">
        <v>660000</v>
      </c>
      <c r="E2640" s="1055"/>
      <c r="F2640" s="1055">
        <v>600000</v>
      </c>
      <c r="G2640" s="38"/>
      <c r="H2640" s="38"/>
      <c r="I2640" s="93" t="str">
        <f t="shared" si="85"/>
        <v/>
      </c>
      <c r="Q2640" s="93" t="str">
        <f t="shared" si="86"/>
        <v>651540</v>
      </c>
    </row>
    <row r="2641" spans="1:17" ht="12.75" customHeight="1">
      <c r="A2641" s="57">
        <v>651550</v>
      </c>
      <c r="B2641" s="111" t="s">
        <v>3988</v>
      </c>
      <c r="C2641" s="57">
        <v>65155</v>
      </c>
      <c r="D2641" s="1055">
        <v>660000</v>
      </c>
      <c r="E2641" s="1055"/>
      <c r="F2641" s="1055">
        <v>600000</v>
      </c>
      <c r="G2641" s="38"/>
      <c r="H2641" s="38" t="s">
        <v>7665</v>
      </c>
      <c r="I2641" s="93" t="str">
        <f t="shared" si="85"/>
        <v>End</v>
      </c>
      <c r="Q2641" s="93" t="str">
        <f t="shared" si="86"/>
        <v>651550</v>
      </c>
    </row>
    <row r="2642" spans="1:17" ht="12.75" customHeight="1">
      <c r="A2642" s="105">
        <v>651560</v>
      </c>
      <c r="B2642" s="111" t="s">
        <v>3989</v>
      </c>
      <c r="C2642" s="1055">
        <v>65156</v>
      </c>
      <c r="D2642" s="1055">
        <v>660000</v>
      </c>
      <c r="E2642" s="1055"/>
      <c r="F2642" s="1055">
        <v>600000</v>
      </c>
      <c r="G2642" s="38"/>
      <c r="H2642" s="38" t="s">
        <v>6933</v>
      </c>
      <c r="I2642" s="93" t="str">
        <f t="shared" si="85"/>
        <v>End</v>
      </c>
      <c r="Q2642" s="93" t="str">
        <f t="shared" si="86"/>
        <v>651560</v>
      </c>
    </row>
    <row r="2643" spans="1:17" ht="12.75" customHeight="1">
      <c r="A2643" s="57">
        <v>651570</v>
      </c>
      <c r="B2643" s="111" t="s">
        <v>4003</v>
      </c>
      <c r="C2643" s="57">
        <v>65157</v>
      </c>
      <c r="D2643" s="1055">
        <v>660000</v>
      </c>
      <c r="E2643" s="1055"/>
      <c r="F2643" s="1055">
        <v>600000</v>
      </c>
      <c r="G2643" s="38"/>
      <c r="H2643" s="38" t="s">
        <v>6933</v>
      </c>
      <c r="I2643" s="93" t="str">
        <f t="shared" si="85"/>
        <v>End</v>
      </c>
      <c r="Q2643" s="93" t="str">
        <f t="shared" si="86"/>
        <v>651570</v>
      </c>
    </row>
    <row r="2644" spans="1:17" ht="12.75" customHeight="1">
      <c r="A2644" s="105">
        <v>651580</v>
      </c>
      <c r="B2644" s="111" t="s">
        <v>4007</v>
      </c>
      <c r="C2644" s="1055">
        <v>65158</v>
      </c>
      <c r="D2644" s="1055">
        <v>660000</v>
      </c>
      <c r="E2644" s="1055"/>
      <c r="F2644" s="1055">
        <v>600000</v>
      </c>
      <c r="G2644" s="38"/>
      <c r="H2644" s="38"/>
      <c r="I2644" s="93" t="str">
        <f t="shared" si="85"/>
        <v/>
      </c>
      <c r="Q2644" s="93" t="str">
        <f t="shared" si="86"/>
        <v>651580</v>
      </c>
    </row>
    <row r="2645" spans="1:17" ht="12.75" customHeight="1">
      <c r="A2645" s="105">
        <v>651590</v>
      </c>
      <c r="B2645" s="111" t="s">
        <v>4012</v>
      </c>
      <c r="C2645" s="57">
        <v>65159</v>
      </c>
      <c r="D2645" s="1055">
        <v>660000</v>
      </c>
      <c r="E2645" s="1055"/>
      <c r="F2645" s="1055">
        <v>600000</v>
      </c>
      <c r="G2645" s="38"/>
      <c r="H2645" s="38" t="s">
        <v>6933</v>
      </c>
      <c r="I2645" s="93" t="str">
        <f t="shared" si="85"/>
        <v>End</v>
      </c>
      <c r="Q2645" s="93" t="str">
        <f t="shared" si="86"/>
        <v>651590</v>
      </c>
    </row>
    <row r="2646" spans="1:17" ht="12.75" customHeight="1">
      <c r="A2646" s="57">
        <v>651600</v>
      </c>
      <c r="B2646" s="111" t="s">
        <v>4011</v>
      </c>
      <c r="C2646" s="1055">
        <v>65160</v>
      </c>
      <c r="D2646" s="1055">
        <v>660000</v>
      </c>
      <c r="E2646" s="1055"/>
      <c r="F2646" s="1055">
        <v>600000</v>
      </c>
      <c r="G2646" s="38"/>
      <c r="H2646" s="38" t="s">
        <v>6931</v>
      </c>
      <c r="I2646" s="93" t="str">
        <f t="shared" si="85"/>
        <v>End</v>
      </c>
      <c r="Q2646" s="93" t="str">
        <f t="shared" si="86"/>
        <v>651600</v>
      </c>
    </row>
    <row r="2647" spans="1:17" ht="12.75" customHeight="1">
      <c r="A2647" s="105">
        <v>651610</v>
      </c>
      <c r="B2647" s="111" t="s">
        <v>4013</v>
      </c>
      <c r="C2647" s="57">
        <v>65161</v>
      </c>
      <c r="D2647" s="410">
        <v>660000</v>
      </c>
      <c r="E2647" s="410"/>
      <c r="F2647" s="410">
        <v>600000</v>
      </c>
      <c r="G2647" s="38"/>
      <c r="H2647" s="38" t="s">
        <v>6931</v>
      </c>
      <c r="I2647" s="93" t="str">
        <f t="shared" si="85"/>
        <v>End</v>
      </c>
      <c r="Q2647" s="93" t="str">
        <f t="shared" si="86"/>
        <v>651610</v>
      </c>
    </row>
    <row r="2648" spans="1:17" ht="12.75" customHeight="1">
      <c r="A2648" s="57">
        <v>651620</v>
      </c>
      <c r="B2648" s="111" t="s">
        <v>4023</v>
      </c>
      <c r="C2648" s="1055">
        <v>65162</v>
      </c>
      <c r="D2648" s="1055">
        <v>660000</v>
      </c>
      <c r="E2648" s="1055"/>
      <c r="F2648" s="1055">
        <v>600000</v>
      </c>
      <c r="G2648" s="38"/>
      <c r="H2648" s="38"/>
      <c r="I2648" s="93" t="str">
        <f t="shared" si="85"/>
        <v/>
      </c>
      <c r="Q2648" s="93" t="str">
        <f t="shared" si="86"/>
        <v>651620</v>
      </c>
    </row>
    <row r="2649" spans="1:17" ht="12.75" customHeight="1">
      <c r="A2649" s="105">
        <v>651630</v>
      </c>
      <c r="B2649" s="111" t="s">
        <v>4025</v>
      </c>
      <c r="C2649" s="57">
        <v>65163</v>
      </c>
      <c r="D2649" s="1055">
        <v>660000</v>
      </c>
      <c r="E2649" s="1055"/>
      <c r="F2649" s="1055">
        <v>600000</v>
      </c>
      <c r="G2649" s="38"/>
      <c r="H2649" s="38" t="s">
        <v>7665</v>
      </c>
      <c r="I2649" s="93" t="str">
        <f t="shared" si="85"/>
        <v>End</v>
      </c>
      <c r="Q2649" s="93" t="str">
        <f t="shared" si="86"/>
        <v>651630</v>
      </c>
    </row>
    <row r="2650" spans="1:17" ht="12.75" customHeight="1">
      <c r="A2650" s="57">
        <v>651640</v>
      </c>
      <c r="B2650" s="111" t="s">
        <v>4035</v>
      </c>
      <c r="C2650" s="410">
        <v>65164</v>
      </c>
      <c r="D2650" s="410">
        <v>660000</v>
      </c>
      <c r="E2650" s="410"/>
      <c r="F2650" s="410">
        <v>600000</v>
      </c>
      <c r="G2650" s="38"/>
      <c r="H2650" s="38" t="s">
        <v>6931</v>
      </c>
      <c r="I2650" s="93" t="str">
        <f t="shared" si="85"/>
        <v>End</v>
      </c>
      <c r="Q2650" s="93" t="str">
        <f t="shared" si="86"/>
        <v>651640</v>
      </c>
    </row>
    <row r="2651" spans="1:17" ht="12.75" customHeight="1">
      <c r="A2651" s="57">
        <v>651650</v>
      </c>
      <c r="B2651" s="111" t="s">
        <v>4057</v>
      </c>
      <c r="C2651" s="1055">
        <v>65165</v>
      </c>
      <c r="D2651" s="1055">
        <v>660000</v>
      </c>
      <c r="E2651" s="1055"/>
      <c r="F2651" s="1055">
        <v>600000</v>
      </c>
      <c r="G2651" s="38"/>
      <c r="H2651" s="38" t="s">
        <v>6933</v>
      </c>
      <c r="I2651" s="93" t="str">
        <f t="shared" si="85"/>
        <v>End</v>
      </c>
      <c r="Q2651" s="93" t="str">
        <f t="shared" si="86"/>
        <v>651650</v>
      </c>
    </row>
    <row r="2652" spans="1:17" ht="12.75" customHeight="1">
      <c r="A2652" s="57">
        <v>651660</v>
      </c>
      <c r="B2652" s="111" t="s">
        <v>4070</v>
      </c>
      <c r="C2652" s="1055">
        <v>65166</v>
      </c>
      <c r="D2652" s="1055">
        <v>660000</v>
      </c>
      <c r="E2652" s="1055"/>
      <c r="F2652" s="1055">
        <v>600000</v>
      </c>
      <c r="G2652" s="38"/>
      <c r="H2652" s="368"/>
      <c r="I2652" s="93" t="str">
        <f t="shared" si="85"/>
        <v/>
      </c>
      <c r="L2652" s="370"/>
      <c r="Q2652" s="93" t="str">
        <f t="shared" si="86"/>
        <v>651660</v>
      </c>
    </row>
    <row r="2653" spans="1:17" ht="12.75" customHeight="1">
      <c r="A2653" s="57">
        <v>651670</v>
      </c>
      <c r="B2653" s="111" t="s">
        <v>4234</v>
      </c>
      <c r="C2653" s="1055">
        <v>65167</v>
      </c>
      <c r="D2653" s="1055">
        <v>660000</v>
      </c>
      <c r="E2653" s="1055"/>
      <c r="F2653" s="1055">
        <v>600000</v>
      </c>
      <c r="G2653" s="38"/>
      <c r="H2653" s="368"/>
      <c r="I2653" s="93" t="str">
        <f t="shared" si="85"/>
        <v/>
      </c>
      <c r="L2653" s="369"/>
      <c r="Q2653" s="93" t="str">
        <f t="shared" si="86"/>
        <v>651670</v>
      </c>
    </row>
    <row r="2654" spans="1:17" ht="12.75" customHeight="1">
      <c r="A2654" s="57">
        <v>651680</v>
      </c>
      <c r="B2654" s="111" t="s">
        <v>4239</v>
      </c>
      <c r="C2654" s="1055">
        <v>65168</v>
      </c>
      <c r="D2654" s="1055">
        <v>660000</v>
      </c>
      <c r="E2654" s="1055"/>
      <c r="F2654" s="1055">
        <v>600000</v>
      </c>
      <c r="G2654" s="38"/>
      <c r="H2654" s="368" t="s">
        <v>7665</v>
      </c>
      <c r="I2654" s="93" t="str">
        <f t="shared" si="85"/>
        <v>End</v>
      </c>
      <c r="L2654" s="369"/>
      <c r="Q2654" s="93" t="str">
        <f t="shared" si="86"/>
        <v>651680</v>
      </c>
    </row>
    <row r="2655" spans="1:17" ht="12.75" customHeight="1">
      <c r="A2655" s="57">
        <v>651690</v>
      </c>
      <c r="B2655" s="111" t="s">
        <v>4240</v>
      </c>
      <c r="C2655" s="1055">
        <v>65169</v>
      </c>
      <c r="D2655" s="1055">
        <v>660000</v>
      </c>
      <c r="E2655" s="1055"/>
      <c r="F2655" s="1055">
        <v>600000</v>
      </c>
      <c r="G2655" s="38"/>
      <c r="H2655" s="38" t="s">
        <v>6931</v>
      </c>
      <c r="I2655" s="93" t="str">
        <f t="shared" si="85"/>
        <v>End</v>
      </c>
      <c r="L2655" s="369"/>
      <c r="Q2655" s="93" t="str">
        <f t="shared" si="86"/>
        <v>651690</v>
      </c>
    </row>
    <row r="2656" spans="1:17" ht="12.75" customHeight="1">
      <c r="A2656" s="57">
        <v>651700</v>
      </c>
      <c r="B2656" s="111" t="s">
        <v>4253</v>
      </c>
      <c r="C2656" s="410">
        <v>65170</v>
      </c>
      <c r="D2656" s="410">
        <v>660000</v>
      </c>
      <c r="E2656" s="410"/>
      <c r="F2656" s="410">
        <v>600000</v>
      </c>
      <c r="G2656" s="38"/>
      <c r="H2656" s="368"/>
      <c r="I2656" s="93" t="str">
        <f t="shared" si="85"/>
        <v/>
      </c>
      <c r="L2656" s="369"/>
      <c r="Q2656" s="93" t="str">
        <f t="shared" si="86"/>
        <v>651700</v>
      </c>
    </row>
    <row r="2657" spans="1:17" ht="12.75" customHeight="1">
      <c r="A2657" s="57">
        <v>651710</v>
      </c>
      <c r="B2657" s="111" t="s">
        <v>4256</v>
      </c>
      <c r="C2657" s="1055">
        <v>65171</v>
      </c>
      <c r="D2657" s="1055">
        <v>660000</v>
      </c>
      <c r="E2657" s="1055"/>
      <c r="F2657" s="1055">
        <v>600000</v>
      </c>
      <c r="G2657" s="38"/>
      <c r="H2657" s="155"/>
      <c r="I2657" s="93" t="str">
        <f t="shared" si="85"/>
        <v/>
      </c>
      <c r="L2657" s="369"/>
      <c r="Q2657" s="93" t="str">
        <f t="shared" si="86"/>
        <v>651710</v>
      </c>
    </row>
    <row r="2658" spans="1:17" ht="12.75" customHeight="1">
      <c r="A2658" s="57">
        <v>651720</v>
      </c>
      <c r="B2658" s="111" t="s">
        <v>4262</v>
      </c>
      <c r="C2658" s="410">
        <v>65172</v>
      </c>
      <c r="D2658" s="410">
        <v>660000</v>
      </c>
      <c r="E2658" s="410"/>
      <c r="F2658" s="410">
        <v>600000</v>
      </c>
      <c r="G2658" s="38"/>
      <c r="H2658" s="155"/>
      <c r="I2658" s="93" t="str">
        <f t="shared" si="85"/>
        <v/>
      </c>
      <c r="L2658" s="369"/>
      <c r="Q2658" s="93" t="str">
        <f t="shared" si="86"/>
        <v>651720</v>
      </c>
    </row>
    <row r="2659" spans="1:17" ht="12.75" customHeight="1">
      <c r="A2659" s="57">
        <v>651730</v>
      </c>
      <c r="B2659" s="111" t="s">
        <v>4277</v>
      </c>
      <c r="C2659" s="1055">
        <v>65173</v>
      </c>
      <c r="D2659" s="1055">
        <v>660000</v>
      </c>
      <c r="E2659" s="1055"/>
      <c r="F2659" s="1055">
        <v>600000</v>
      </c>
      <c r="G2659" s="38"/>
      <c r="H2659" s="38" t="s">
        <v>6933</v>
      </c>
      <c r="I2659" s="93" t="str">
        <f t="shared" si="85"/>
        <v>End</v>
      </c>
      <c r="Q2659" s="93" t="str">
        <f t="shared" si="86"/>
        <v>651730</v>
      </c>
    </row>
    <row r="2660" spans="1:17" ht="12.75" customHeight="1">
      <c r="A2660" s="57">
        <v>651740</v>
      </c>
      <c r="B2660" s="111" t="s">
        <v>4278</v>
      </c>
      <c r="C2660" s="1055">
        <v>65174</v>
      </c>
      <c r="D2660" s="1055">
        <v>660000</v>
      </c>
      <c r="E2660" s="1055"/>
      <c r="F2660" s="1055">
        <v>600000</v>
      </c>
      <c r="G2660" s="38"/>
      <c r="H2660" s="155"/>
      <c r="I2660" s="93" t="str">
        <f t="shared" si="85"/>
        <v/>
      </c>
      <c r="Q2660" s="93" t="str">
        <f t="shared" si="86"/>
        <v>651740</v>
      </c>
    </row>
    <row r="2661" spans="1:17" ht="12.75" customHeight="1">
      <c r="A2661" s="57">
        <v>651750</v>
      </c>
      <c r="B2661" s="111" t="s">
        <v>4357</v>
      </c>
      <c r="C2661" s="410">
        <v>65175</v>
      </c>
      <c r="D2661" s="410">
        <v>660000</v>
      </c>
      <c r="E2661" s="410"/>
      <c r="F2661" s="410">
        <v>600000</v>
      </c>
      <c r="G2661" s="38"/>
      <c r="H2661" s="38" t="s">
        <v>6933</v>
      </c>
      <c r="I2661" s="93" t="str">
        <f t="shared" si="85"/>
        <v>End</v>
      </c>
      <c r="Q2661" s="93" t="str">
        <f t="shared" si="86"/>
        <v>651750</v>
      </c>
    </row>
    <row r="2662" spans="1:17" ht="12.75" customHeight="1">
      <c r="A2662" s="57">
        <v>651760</v>
      </c>
      <c r="B2662" s="111" t="s">
        <v>4358</v>
      </c>
      <c r="C2662" s="1055">
        <v>65176</v>
      </c>
      <c r="D2662" s="1055">
        <v>660000</v>
      </c>
      <c r="E2662" s="1055"/>
      <c r="F2662" s="1055">
        <v>600000</v>
      </c>
      <c r="G2662" s="38"/>
      <c r="H2662" s="155"/>
      <c r="I2662" s="93" t="str">
        <f t="shared" si="85"/>
        <v/>
      </c>
      <c r="Q2662" s="93" t="str">
        <f t="shared" si="86"/>
        <v>651760</v>
      </c>
    </row>
    <row r="2663" spans="1:17" ht="12.75" customHeight="1">
      <c r="A2663" s="57">
        <v>651770</v>
      </c>
      <c r="B2663" s="111" t="s">
        <v>4359</v>
      </c>
      <c r="C2663" s="1055">
        <v>65177</v>
      </c>
      <c r="D2663" s="1055">
        <v>660000</v>
      </c>
      <c r="E2663" s="1055"/>
      <c r="F2663" s="1055">
        <v>600000</v>
      </c>
      <c r="G2663" s="38"/>
      <c r="H2663" s="155"/>
      <c r="I2663" s="93" t="str">
        <f t="shared" si="85"/>
        <v/>
      </c>
      <c r="Q2663" s="93" t="str">
        <f t="shared" si="86"/>
        <v>651770</v>
      </c>
    </row>
    <row r="2664" spans="1:17" ht="12.75" customHeight="1">
      <c r="A2664" s="57">
        <v>651780</v>
      </c>
      <c r="B2664" s="111" t="s">
        <v>4852</v>
      </c>
      <c r="C2664" s="1055">
        <v>65178</v>
      </c>
      <c r="D2664" s="1055">
        <v>660000</v>
      </c>
      <c r="E2664" s="1055"/>
      <c r="F2664" s="1055">
        <v>600000</v>
      </c>
      <c r="G2664" s="38"/>
      <c r="H2664" s="38" t="s">
        <v>6931</v>
      </c>
      <c r="I2664" s="93" t="str">
        <f t="shared" si="85"/>
        <v>End</v>
      </c>
      <c r="Q2664" s="93" t="str">
        <f t="shared" si="86"/>
        <v>651780</v>
      </c>
    </row>
    <row r="2665" spans="1:17" ht="12.75" customHeight="1">
      <c r="A2665" s="57">
        <v>651790</v>
      </c>
      <c r="B2665" s="111" t="s">
        <v>4898</v>
      </c>
      <c r="C2665" s="1055">
        <v>65179</v>
      </c>
      <c r="D2665" s="1055">
        <v>660000</v>
      </c>
      <c r="E2665" s="1055"/>
      <c r="F2665" s="1055">
        <v>600000</v>
      </c>
      <c r="G2665" s="38"/>
      <c r="H2665" s="155"/>
      <c r="I2665" s="93" t="str">
        <f t="shared" si="85"/>
        <v/>
      </c>
      <c r="Q2665" s="93" t="str">
        <f t="shared" si="86"/>
        <v>651790</v>
      </c>
    </row>
    <row r="2666" spans="1:17" ht="12.75" customHeight="1">
      <c r="A2666" s="57">
        <v>651800</v>
      </c>
      <c r="B2666" s="111" t="s">
        <v>5010</v>
      </c>
      <c r="C2666" s="410">
        <v>65180</v>
      </c>
      <c r="D2666" s="410">
        <v>660000</v>
      </c>
      <c r="E2666" s="410"/>
      <c r="F2666" s="410">
        <v>600000</v>
      </c>
      <c r="G2666" s="38"/>
      <c r="H2666" s="38" t="s">
        <v>6931</v>
      </c>
      <c r="I2666" s="93" t="str">
        <f t="shared" si="85"/>
        <v>End</v>
      </c>
      <c r="Q2666" s="93" t="str">
        <f t="shared" si="86"/>
        <v>651800</v>
      </c>
    </row>
    <row r="2667" spans="1:17" ht="12.75" customHeight="1">
      <c r="A2667" s="57">
        <v>651810</v>
      </c>
      <c r="B2667" s="111" t="s">
        <v>5026</v>
      </c>
      <c r="C2667" s="1055">
        <v>65181</v>
      </c>
      <c r="D2667" s="1055">
        <v>660000</v>
      </c>
      <c r="E2667" s="1055"/>
      <c r="F2667" s="1055">
        <v>600000</v>
      </c>
      <c r="G2667" s="38"/>
      <c r="H2667" s="155"/>
      <c r="I2667" s="93" t="str">
        <f t="shared" si="85"/>
        <v/>
      </c>
      <c r="Q2667" s="93" t="str">
        <f t="shared" si="86"/>
        <v>651810</v>
      </c>
    </row>
    <row r="2668" spans="1:17" ht="12.75" customHeight="1">
      <c r="A2668" s="57">
        <v>651820</v>
      </c>
      <c r="B2668" s="111" t="s">
        <v>5056</v>
      </c>
      <c r="C2668" s="410">
        <v>65182</v>
      </c>
      <c r="D2668" s="410">
        <v>660000</v>
      </c>
      <c r="E2668" s="410"/>
      <c r="F2668" s="410">
        <v>600000</v>
      </c>
      <c r="G2668" s="38"/>
      <c r="H2668" s="155" t="s">
        <v>7665</v>
      </c>
      <c r="I2668" s="93" t="str">
        <f t="shared" si="85"/>
        <v>End</v>
      </c>
      <c r="Q2668" s="93" t="str">
        <f t="shared" si="86"/>
        <v>651820</v>
      </c>
    </row>
    <row r="2669" spans="1:17" ht="12.75" customHeight="1">
      <c r="A2669" s="57">
        <v>651830</v>
      </c>
      <c r="B2669" s="111" t="s">
        <v>5145</v>
      </c>
      <c r="C2669" s="410">
        <v>65183</v>
      </c>
      <c r="D2669" s="410">
        <v>660000</v>
      </c>
      <c r="E2669" s="410"/>
      <c r="F2669" s="410">
        <v>600000</v>
      </c>
      <c r="G2669" s="38"/>
      <c r="H2669" s="38" t="s">
        <v>6933</v>
      </c>
      <c r="I2669" s="93" t="str">
        <f t="shared" si="85"/>
        <v>End</v>
      </c>
      <c r="Q2669" s="93" t="str">
        <f t="shared" si="86"/>
        <v>651830</v>
      </c>
    </row>
    <row r="2670" spans="1:17" ht="12.75" customHeight="1">
      <c r="A2670" s="57">
        <v>651840</v>
      </c>
      <c r="B2670" s="111" t="s">
        <v>5854</v>
      </c>
      <c r="C2670" s="410">
        <v>65184</v>
      </c>
      <c r="D2670" s="410">
        <v>660000</v>
      </c>
      <c r="E2670" s="410"/>
      <c r="F2670" s="410">
        <v>600000</v>
      </c>
      <c r="G2670" s="38"/>
      <c r="H2670" s="155"/>
      <c r="I2670" s="93" t="str">
        <f t="shared" si="85"/>
        <v/>
      </c>
      <c r="Q2670" s="93" t="str">
        <f t="shared" si="86"/>
        <v>651840</v>
      </c>
    </row>
    <row r="2671" spans="1:17" ht="12.75" customHeight="1">
      <c r="A2671" s="57">
        <v>651850</v>
      </c>
      <c r="B2671" s="111" t="s">
        <v>5238</v>
      </c>
      <c r="C2671" s="410">
        <v>65185</v>
      </c>
      <c r="D2671" s="410">
        <v>660000</v>
      </c>
      <c r="E2671" s="410"/>
      <c r="F2671" s="410">
        <v>600000</v>
      </c>
      <c r="G2671" s="38"/>
      <c r="H2671" s="155"/>
      <c r="I2671" s="93" t="str">
        <f t="shared" si="85"/>
        <v/>
      </c>
      <c r="K2671" s="370"/>
      <c r="Q2671" s="93" t="str">
        <f t="shared" si="86"/>
        <v>651850</v>
      </c>
    </row>
    <row r="2672" spans="1:17" ht="12.75" customHeight="1">
      <c r="A2672" s="105">
        <v>651860</v>
      </c>
      <c r="B2672" s="111" t="s">
        <v>5266</v>
      </c>
      <c r="C2672" s="410">
        <v>65186</v>
      </c>
      <c r="D2672" s="410">
        <v>660000</v>
      </c>
      <c r="E2672" s="410"/>
      <c r="F2672" s="410">
        <v>600000</v>
      </c>
      <c r="G2672" s="38"/>
      <c r="H2672" s="38" t="s">
        <v>7665</v>
      </c>
      <c r="I2672" s="93" t="str">
        <f t="shared" ref="I2672:I2735" si="87">LEFT(H2672,3)</f>
        <v>End</v>
      </c>
      <c r="K2672" s="369"/>
      <c r="Q2672" s="93" t="str">
        <f t="shared" si="86"/>
        <v>651860</v>
      </c>
    </row>
    <row r="2673" spans="1:17" ht="12.75" customHeight="1">
      <c r="A2673" s="57">
        <v>651870</v>
      </c>
      <c r="B2673" s="111" t="s">
        <v>5267</v>
      </c>
      <c r="C2673" s="410">
        <v>65187</v>
      </c>
      <c r="D2673" s="410">
        <v>660000</v>
      </c>
      <c r="E2673" s="410"/>
      <c r="F2673" s="410">
        <v>600000</v>
      </c>
      <c r="G2673" s="38"/>
      <c r="H2673" s="38" t="s">
        <v>7665</v>
      </c>
      <c r="I2673" s="93" t="str">
        <f t="shared" si="87"/>
        <v>End</v>
      </c>
      <c r="K2673" s="369"/>
      <c r="Q2673" s="93" t="str">
        <f t="shared" si="86"/>
        <v>651870</v>
      </c>
    </row>
    <row r="2674" spans="1:17" ht="12.75" customHeight="1">
      <c r="A2674" s="57">
        <v>651880</v>
      </c>
      <c r="B2674" s="111" t="s">
        <v>5269</v>
      </c>
      <c r="C2674" s="1055">
        <v>65188</v>
      </c>
      <c r="D2674" s="1055">
        <v>660000</v>
      </c>
      <c r="E2674" s="1055"/>
      <c r="F2674" s="1055">
        <v>600000</v>
      </c>
      <c r="G2674" s="38"/>
      <c r="H2674" s="38" t="s">
        <v>6933</v>
      </c>
      <c r="I2674" s="93" t="str">
        <f t="shared" si="87"/>
        <v>End</v>
      </c>
      <c r="K2674" s="369"/>
      <c r="Q2674" s="93" t="str">
        <f t="shared" si="86"/>
        <v>651880</v>
      </c>
    </row>
    <row r="2675" spans="1:17" ht="12.75" customHeight="1">
      <c r="A2675" s="105">
        <v>651890</v>
      </c>
      <c r="B2675" s="111" t="s">
        <v>5280</v>
      </c>
      <c r="C2675" s="410">
        <v>65189</v>
      </c>
      <c r="D2675" s="410">
        <v>660000</v>
      </c>
      <c r="E2675" s="410"/>
      <c r="F2675" s="410">
        <v>600000</v>
      </c>
      <c r="G2675" s="38"/>
      <c r="H2675" s="38" t="s">
        <v>6933</v>
      </c>
      <c r="I2675" s="93" t="str">
        <f t="shared" si="87"/>
        <v>End</v>
      </c>
      <c r="K2675" s="369"/>
      <c r="Q2675" s="93" t="str">
        <f t="shared" si="86"/>
        <v>651890</v>
      </c>
    </row>
    <row r="2676" spans="1:17" ht="12.75" customHeight="1">
      <c r="A2676" s="57">
        <v>651900</v>
      </c>
      <c r="B2676" s="111" t="s">
        <v>5344</v>
      </c>
      <c r="C2676" s="410">
        <v>65190</v>
      </c>
      <c r="D2676" s="410">
        <v>660000</v>
      </c>
      <c r="E2676" s="410"/>
      <c r="F2676" s="410">
        <v>600000</v>
      </c>
      <c r="G2676" s="38"/>
      <c r="H2676" s="38"/>
      <c r="I2676" s="93" t="str">
        <f t="shared" si="87"/>
        <v/>
      </c>
      <c r="K2676" s="369"/>
      <c r="Q2676" s="93" t="str">
        <f t="shared" si="86"/>
        <v>651900</v>
      </c>
    </row>
    <row r="2677" spans="1:17" ht="12.75" customHeight="1">
      <c r="A2677" s="57">
        <v>651910</v>
      </c>
      <c r="B2677" s="111" t="s">
        <v>5345</v>
      </c>
      <c r="C2677" s="1055">
        <v>65191</v>
      </c>
      <c r="D2677" s="1055">
        <v>660000</v>
      </c>
      <c r="E2677" s="1055"/>
      <c r="F2677" s="1055">
        <v>600000</v>
      </c>
      <c r="G2677" s="38"/>
      <c r="H2677" s="38"/>
      <c r="I2677" s="93" t="str">
        <f t="shared" si="87"/>
        <v/>
      </c>
      <c r="K2677" s="369"/>
      <c r="Q2677" s="93" t="str">
        <f t="shared" si="86"/>
        <v>651910</v>
      </c>
    </row>
    <row r="2678" spans="1:17" ht="12.75" customHeight="1">
      <c r="A2678" s="57">
        <v>651920</v>
      </c>
      <c r="B2678" s="111" t="s">
        <v>5468</v>
      </c>
      <c r="C2678" s="410">
        <v>65192</v>
      </c>
      <c r="D2678" s="410">
        <v>660000</v>
      </c>
      <c r="E2678" s="410"/>
      <c r="F2678" s="410">
        <v>600000</v>
      </c>
      <c r="G2678" s="38"/>
      <c r="H2678" s="38"/>
      <c r="I2678" s="93" t="str">
        <f t="shared" si="87"/>
        <v/>
      </c>
      <c r="Q2678" s="93" t="str">
        <f t="shared" si="86"/>
        <v>651920</v>
      </c>
    </row>
    <row r="2679" spans="1:17" ht="12.75" customHeight="1">
      <c r="A2679" s="105">
        <v>651930</v>
      </c>
      <c r="B2679" s="111" t="s">
        <v>5482</v>
      </c>
      <c r="C2679" s="410">
        <v>65193</v>
      </c>
      <c r="D2679" s="410">
        <v>660000</v>
      </c>
      <c r="E2679" s="410"/>
      <c r="F2679" s="410">
        <v>600000</v>
      </c>
      <c r="G2679" s="38"/>
      <c r="H2679" s="38" t="s">
        <v>6931</v>
      </c>
      <c r="I2679" s="93" t="str">
        <f t="shared" si="87"/>
        <v>End</v>
      </c>
      <c r="Q2679" s="93" t="str">
        <f t="shared" si="86"/>
        <v>651930</v>
      </c>
    </row>
    <row r="2680" spans="1:17" ht="12.75" customHeight="1">
      <c r="A2680" s="105">
        <v>651940</v>
      </c>
      <c r="B2680" s="111" t="s">
        <v>5498</v>
      </c>
      <c r="C2680" s="1055">
        <v>65194</v>
      </c>
      <c r="D2680" s="1055">
        <v>650600</v>
      </c>
      <c r="E2680" s="1055"/>
      <c r="F2680" s="1055">
        <v>600000</v>
      </c>
      <c r="G2680" s="38"/>
      <c r="H2680" s="38"/>
      <c r="I2680" s="93" t="str">
        <f t="shared" si="87"/>
        <v/>
      </c>
      <c r="Q2680" s="93" t="str">
        <f t="shared" si="86"/>
        <v>651940</v>
      </c>
    </row>
    <row r="2681" spans="1:17" ht="12.75" customHeight="1">
      <c r="A2681" s="57">
        <v>651950</v>
      </c>
      <c r="B2681" s="111" t="s">
        <v>5502</v>
      </c>
      <c r="C2681" s="410">
        <v>65195</v>
      </c>
      <c r="D2681" s="410">
        <v>660000</v>
      </c>
      <c r="E2681" s="410"/>
      <c r="F2681" s="410">
        <v>600000</v>
      </c>
      <c r="G2681" s="38"/>
      <c r="H2681" s="38" t="s">
        <v>6933</v>
      </c>
      <c r="I2681" s="93" t="str">
        <f t="shared" si="87"/>
        <v>End</v>
      </c>
      <c r="Q2681" s="93" t="str">
        <f t="shared" si="86"/>
        <v>651950</v>
      </c>
    </row>
    <row r="2682" spans="1:17" ht="12.75" customHeight="1">
      <c r="A2682" s="105">
        <v>651960</v>
      </c>
      <c r="B2682" s="111" t="s">
        <v>5516</v>
      </c>
      <c r="C2682" s="1055">
        <v>65196</v>
      </c>
      <c r="D2682" s="1055">
        <v>660000</v>
      </c>
      <c r="E2682" s="1055"/>
      <c r="F2682" s="1055">
        <v>600000</v>
      </c>
      <c r="G2682" s="38"/>
      <c r="H2682" s="38" t="s">
        <v>6933</v>
      </c>
      <c r="I2682" s="93" t="str">
        <f t="shared" si="87"/>
        <v>End</v>
      </c>
      <c r="Q2682" s="93" t="str">
        <f t="shared" si="86"/>
        <v>651960</v>
      </c>
    </row>
    <row r="2683" spans="1:17" ht="12.75" customHeight="1">
      <c r="A2683" s="105">
        <v>651970</v>
      </c>
      <c r="B2683" s="111" t="s">
        <v>5519</v>
      </c>
      <c r="C2683" s="410">
        <v>65197</v>
      </c>
      <c r="D2683" s="410">
        <v>660000</v>
      </c>
      <c r="E2683" s="410"/>
      <c r="F2683" s="410">
        <v>600000</v>
      </c>
      <c r="G2683" s="38"/>
      <c r="H2683" s="38"/>
      <c r="I2683" s="93" t="str">
        <f t="shared" si="87"/>
        <v/>
      </c>
      <c r="Q2683" s="93" t="str">
        <f t="shared" si="86"/>
        <v>651970</v>
      </c>
    </row>
    <row r="2684" spans="1:17" ht="12.75" customHeight="1">
      <c r="A2684" s="57">
        <v>651980</v>
      </c>
      <c r="B2684" s="111" t="s">
        <v>5522</v>
      </c>
      <c r="C2684" s="410">
        <v>65198</v>
      </c>
      <c r="D2684" s="410">
        <v>660000</v>
      </c>
      <c r="E2684" s="410"/>
      <c r="F2684" s="410">
        <v>600000</v>
      </c>
      <c r="G2684" s="38"/>
      <c r="H2684" s="38"/>
      <c r="I2684" s="93" t="str">
        <f t="shared" si="87"/>
        <v/>
      </c>
      <c r="Q2684" s="93" t="str">
        <f t="shared" si="86"/>
        <v>651980</v>
      </c>
    </row>
    <row r="2685" spans="1:17" ht="12.75" customHeight="1">
      <c r="A2685" s="105">
        <v>651990</v>
      </c>
      <c r="B2685" s="111" t="s">
        <v>5526</v>
      </c>
      <c r="C2685" s="410">
        <v>65199</v>
      </c>
      <c r="D2685" s="410">
        <v>660000</v>
      </c>
      <c r="E2685" s="410"/>
      <c r="F2685" s="410">
        <v>600000</v>
      </c>
      <c r="G2685" s="38"/>
      <c r="H2685" s="38"/>
      <c r="I2685" s="93" t="str">
        <f t="shared" si="87"/>
        <v/>
      </c>
      <c r="Q2685" s="93" t="str">
        <f t="shared" si="86"/>
        <v>651990</v>
      </c>
    </row>
    <row r="2686" spans="1:17" ht="12.75" customHeight="1">
      <c r="A2686" s="105">
        <v>652000</v>
      </c>
      <c r="B2686" s="111" t="s">
        <v>5564</v>
      </c>
      <c r="C2686" s="1055">
        <v>65200</v>
      </c>
      <c r="D2686" s="1055">
        <v>660000</v>
      </c>
      <c r="E2686" s="1055"/>
      <c r="F2686" s="1055">
        <v>600000</v>
      </c>
      <c r="G2686" s="38"/>
      <c r="H2686" s="38"/>
      <c r="I2686" s="93" t="str">
        <f t="shared" si="87"/>
        <v/>
      </c>
      <c r="Q2686" s="93" t="str">
        <f t="shared" si="86"/>
        <v>652000</v>
      </c>
    </row>
    <row r="2687" spans="1:17" ht="12.75" customHeight="1">
      <c r="A2687" s="57">
        <v>652010</v>
      </c>
      <c r="B2687" s="111" t="s">
        <v>5565</v>
      </c>
      <c r="C2687" s="410">
        <v>65201</v>
      </c>
      <c r="D2687" s="410">
        <v>660000</v>
      </c>
      <c r="E2687" s="410"/>
      <c r="F2687" s="410">
        <v>600000</v>
      </c>
      <c r="G2687" s="38"/>
      <c r="H2687" s="38" t="s">
        <v>7665</v>
      </c>
      <c r="I2687" s="93" t="str">
        <f t="shared" si="87"/>
        <v>End</v>
      </c>
      <c r="Q2687" s="93" t="str">
        <f t="shared" si="86"/>
        <v>652010</v>
      </c>
    </row>
    <row r="2688" spans="1:17" ht="12.75" customHeight="1">
      <c r="A2688" s="57">
        <v>652020</v>
      </c>
      <c r="B2688" s="111" t="s">
        <v>5566</v>
      </c>
      <c r="C2688" s="410">
        <v>65202</v>
      </c>
      <c r="D2688" s="410">
        <v>660000</v>
      </c>
      <c r="E2688" s="410"/>
      <c r="F2688" s="410">
        <v>600000</v>
      </c>
      <c r="G2688" s="38"/>
      <c r="H2688" s="38" t="s">
        <v>6933</v>
      </c>
      <c r="I2688" s="93" t="str">
        <f t="shared" si="87"/>
        <v>End</v>
      </c>
      <c r="Q2688" s="93" t="str">
        <f t="shared" si="86"/>
        <v>652020</v>
      </c>
    </row>
    <row r="2689" spans="1:17" ht="12.75" customHeight="1">
      <c r="A2689" s="57">
        <v>652030</v>
      </c>
      <c r="B2689" s="111" t="s">
        <v>5628</v>
      </c>
      <c r="C2689" s="1055">
        <v>65203</v>
      </c>
      <c r="D2689" s="1055">
        <v>660000</v>
      </c>
      <c r="E2689" s="1055"/>
      <c r="F2689" s="1055">
        <v>600000</v>
      </c>
      <c r="G2689" s="38"/>
      <c r="H2689" s="38"/>
      <c r="I2689" s="93" t="str">
        <f t="shared" si="87"/>
        <v/>
      </c>
      <c r="Q2689" s="93" t="str">
        <f t="shared" si="86"/>
        <v>652030</v>
      </c>
    </row>
    <row r="2690" spans="1:17" ht="12.75" customHeight="1">
      <c r="A2690" s="57">
        <v>652040</v>
      </c>
      <c r="B2690" s="111" t="s">
        <v>5608</v>
      </c>
      <c r="C2690" s="410">
        <v>65204</v>
      </c>
      <c r="D2690" s="410">
        <v>660000</v>
      </c>
      <c r="E2690" s="410"/>
      <c r="F2690" s="410">
        <v>600000</v>
      </c>
      <c r="G2690" s="38"/>
      <c r="H2690" s="38"/>
      <c r="I2690" s="93" t="str">
        <f t="shared" si="87"/>
        <v/>
      </c>
      <c r="Q2690" s="93" t="str">
        <f t="shared" si="86"/>
        <v>652040</v>
      </c>
    </row>
    <row r="2691" spans="1:17" ht="12.75" customHeight="1">
      <c r="A2691" s="57">
        <v>652050</v>
      </c>
      <c r="B2691" s="111" t="s">
        <v>5639</v>
      </c>
      <c r="C2691" s="410">
        <v>65205</v>
      </c>
      <c r="D2691" s="410">
        <v>660000</v>
      </c>
      <c r="E2691" s="410"/>
      <c r="F2691" s="410">
        <v>600000</v>
      </c>
      <c r="G2691" s="38"/>
      <c r="H2691" s="38" t="s">
        <v>6933</v>
      </c>
      <c r="I2691" s="93" t="str">
        <f t="shared" si="87"/>
        <v>End</v>
      </c>
      <c r="Q2691" s="93" t="str">
        <f t="shared" si="86"/>
        <v>652050</v>
      </c>
    </row>
    <row r="2692" spans="1:17" ht="12.75" customHeight="1">
      <c r="A2692" s="57">
        <v>652060</v>
      </c>
      <c r="B2692" s="111" t="s">
        <v>5640</v>
      </c>
      <c r="C2692" s="410">
        <v>65206</v>
      </c>
      <c r="D2692" s="410">
        <v>660000</v>
      </c>
      <c r="E2692" s="410"/>
      <c r="F2692" s="410">
        <v>600000</v>
      </c>
      <c r="G2692" s="38"/>
      <c r="H2692" s="38" t="s">
        <v>6933</v>
      </c>
      <c r="I2692" s="93" t="str">
        <f t="shared" si="87"/>
        <v>End</v>
      </c>
      <c r="Q2692" s="93" t="str">
        <f t="shared" si="86"/>
        <v>652060</v>
      </c>
    </row>
    <row r="2693" spans="1:17" ht="12.75" customHeight="1">
      <c r="A2693" s="57">
        <v>652070</v>
      </c>
      <c r="B2693" s="111" t="s">
        <v>5655</v>
      </c>
      <c r="C2693" s="1055">
        <v>65207</v>
      </c>
      <c r="D2693" s="1055">
        <v>660000</v>
      </c>
      <c r="E2693" s="1055"/>
      <c r="F2693" s="1055">
        <v>600000</v>
      </c>
      <c r="G2693" s="38"/>
      <c r="H2693" s="38" t="s">
        <v>6933</v>
      </c>
      <c r="I2693" s="93" t="str">
        <f t="shared" si="87"/>
        <v>End</v>
      </c>
      <c r="Q2693" s="93" t="str">
        <f t="shared" si="86"/>
        <v>652070</v>
      </c>
    </row>
    <row r="2694" spans="1:17" ht="12.75" customHeight="1">
      <c r="A2694" s="57">
        <v>652080</v>
      </c>
      <c r="B2694" s="111" t="s">
        <v>5664</v>
      </c>
      <c r="C2694" s="410">
        <v>65208</v>
      </c>
      <c r="D2694" s="410">
        <v>660000</v>
      </c>
      <c r="E2694" s="410"/>
      <c r="F2694" s="410">
        <v>600000</v>
      </c>
      <c r="G2694" s="38"/>
      <c r="H2694" s="38"/>
      <c r="I2694" s="93" t="str">
        <f t="shared" si="87"/>
        <v/>
      </c>
      <c r="Q2694" s="93" t="str">
        <f t="shared" si="86"/>
        <v>652080</v>
      </c>
    </row>
    <row r="2695" spans="1:17" ht="12.75" customHeight="1">
      <c r="A2695" s="57">
        <v>652090</v>
      </c>
      <c r="B2695" s="111" t="s">
        <v>5666</v>
      </c>
      <c r="C2695" s="410">
        <v>65209</v>
      </c>
      <c r="D2695" s="410">
        <v>660000</v>
      </c>
      <c r="E2695" s="410"/>
      <c r="F2695" s="410">
        <v>600000</v>
      </c>
      <c r="G2695" s="38"/>
      <c r="H2695" s="38"/>
      <c r="I2695" s="93" t="str">
        <f t="shared" si="87"/>
        <v/>
      </c>
      <c r="Q2695" s="93" t="str">
        <f t="shared" si="86"/>
        <v>652090</v>
      </c>
    </row>
    <row r="2696" spans="1:17" ht="12.75" customHeight="1">
      <c r="A2696" s="57">
        <v>652100</v>
      </c>
      <c r="B2696" s="111" t="s">
        <v>5667</v>
      </c>
      <c r="C2696" s="410">
        <v>65210</v>
      </c>
      <c r="D2696" s="410">
        <v>660000</v>
      </c>
      <c r="E2696" s="410"/>
      <c r="F2696" s="410">
        <v>600000</v>
      </c>
      <c r="G2696" s="38"/>
      <c r="H2696" s="38" t="s">
        <v>6933</v>
      </c>
      <c r="I2696" s="93" t="str">
        <f t="shared" si="87"/>
        <v>End</v>
      </c>
      <c r="Q2696" s="93" t="str">
        <f t="shared" si="86"/>
        <v>652100</v>
      </c>
    </row>
    <row r="2697" spans="1:17" ht="12.75" customHeight="1">
      <c r="A2697" s="57">
        <v>652110</v>
      </c>
      <c r="B2697" s="111" t="s">
        <v>5845</v>
      </c>
      <c r="C2697" s="1055">
        <v>65211</v>
      </c>
      <c r="D2697" s="1055">
        <v>660000</v>
      </c>
      <c r="E2697" s="1055"/>
      <c r="F2697" s="1055">
        <v>600000</v>
      </c>
      <c r="G2697" s="38"/>
      <c r="H2697" s="38" t="s">
        <v>6931</v>
      </c>
      <c r="I2697" s="93" t="str">
        <f t="shared" si="87"/>
        <v>End</v>
      </c>
      <c r="Q2697" s="93" t="str">
        <f t="shared" si="86"/>
        <v>652110</v>
      </c>
    </row>
    <row r="2698" spans="1:17" ht="12.75" customHeight="1">
      <c r="A2698" s="57">
        <v>652120</v>
      </c>
      <c r="B2698" s="111" t="s">
        <v>5852</v>
      </c>
      <c r="C2698" s="410">
        <v>65212</v>
      </c>
      <c r="D2698" s="410">
        <v>660000</v>
      </c>
      <c r="E2698" s="410"/>
      <c r="F2698" s="410">
        <v>600000</v>
      </c>
      <c r="G2698" s="38"/>
      <c r="H2698" s="38"/>
      <c r="I2698" s="93" t="str">
        <f t="shared" si="87"/>
        <v/>
      </c>
      <c r="Q2698" s="93" t="str">
        <f t="shared" si="86"/>
        <v>652120</v>
      </c>
    </row>
    <row r="2699" spans="1:17" ht="12.75" customHeight="1">
      <c r="A2699" s="57">
        <v>652130</v>
      </c>
      <c r="B2699" s="111" t="s">
        <v>5889</v>
      </c>
      <c r="C2699" s="1055">
        <v>65213</v>
      </c>
      <c r="D2699" s="1055">
        <v>660000</v>
      </c>
      <c r="E2699" s="1055"/>
      <c r="F2699" s="1055">
        <v>600000</v>
      </c>
      <c r="G2699" s="38"/>
      <c r="H2699" s="38"/>
      <c r="I2699" s="93" t="str">
        <f t="shared" si="87"/>
        <v/>
      </c>
      <c r="Q2699" s="93" t="str">
        <f t="shared" si="86"/>
        <v>652130</v>
      </c>
    </row>
    <row r="2700" spans="1:17" ht="12.75" customHeight="1">
      <c r="A2700" s="57">
        <v>652140</v>
      </c>
      <c r="B2700" s="111" t="s">
        <v>5903</v>
      </c>
      <c r="C2700" s="410">
        <v>65214</v>
      </c>
      <c r="D2700" s="410">
        <v>660000</v>
      </c>
      <c r="E2700" s="410"/>
      <c r="F2700" s="410">
        <v>600000</v>
      </c>
      <c r="G2700" s="38"/>
      <c r="H2700" s="38" t="s">
        <v>7665</v>
      </c>
      <c r="I2700" s="93" t="str">
        <f t="shared" si="87"/>
        <v>End</v>
      </c>
      <c r="Q2700" s="93" t="str">
        <f t="shared" si="86"/>
        <v>652140</v>
      </c>
    </row>
    <row r="2701" spans="1:17" ht="12.75" customHeight="1">
      <c r="A2701" s="57">
        <v>652150</v>
      </c>
      <c r="B2701" s="111" t="s">
        <v>5905</v>
      </c>
      <c r="C2701" s="410">
        <v>65215</v>
      </c>
      <c r="D2701" s="410">
        <v>660000</v>
      </c>
      <c r="E2701" s="410"/>
      <c r="F2701" s="410">
        <v>600000</v>
      </c>
      <c r="G2701" s="38"/>
      <c r="H2701" s="38" t="s">
        <v>6933</v>
      </c>
      <c r="I2701" s="93" t="str">
        <f t="shared" si="87"/>
        <v>End</v>
      </c>
      <c r="Q2701" s="93" t="str">
        <f t="shared" si="86"/>
        <v>652150</v>
      </c>
    </row>
    <row r="2702" spans="1:17" ht="12.75" customHeight="1">
      <c r="A2702" s="57">
        <v>652160</v>
      </c>
      <c r="B2702" s="111" t="s">
        <v>5910</v>
      </c>
      <c r="C2702" s="1055">
        <v>65216</v>
      </c>
      <c r="D2702" s="1055">
        <v>660000</v>
      </c>
      <c r="E2702" s="1055"/>
      <c r="F2702" s="1055">
        <v>600000</v>
      </c>
      <c r="G2702" s="38"/>
      <c r="H2702" s="38" t="s">
        <v>6933</v>
      </c>
      <c r="I2702" s="93" t="str">
        <f t="shared" si="87"/>
        <v>End</v>
      </c>
      <c r="Q2702" s="93" t="str">
        <f t="shared" ref="Q2702:Q2765" si="88">TEXT($A2702,0)</f>
        <v>652160</v>
      </c>
    </row>
    <row r="2703" spans="1:17" ht="12.75" customHeight="1">
      <c r="A2703" s="57">
        <v>652170</v>
      </c>
      <c r="B2703" s="111" t="s">
        <v>5911</v>
      </c>
      <c r="C2703" s="1055">
        <v>65217</v>
      </c>
      <c r="D2703" s="1055">
        <v>660000</v>
      </c>
      <c r="E2703" s="1055"/>
      <c r="F2703" s="1055">
        <v>600000</v>
      </c>
      <c r="G2703" s="38"/>
      <c r="H2703" s="38"/>
      <c r="I2703" s="93" t="str">
        <f t="shared" si="87"/>
        <v/>
      </c>
      <c r="Q2703" s="93" t="str">
        <f t="shared" si="88"/>
        <v>652170</v>
      </c>
    </row>
    <row r="2704" spans="1:17" ht="12.75" customHeight="1">
      <c r="A2704" s="57">
        <v>652180</v>
      </c>
      <c r="B2704" s="111" t="s">
        <v>5961</v>
      </c>
      <c r="C2704" s="410">
        <v>65218</v>
      </c>
      <c r="D2704" s="410">
        <v>660000</v>
      </c>
      <c r="E2704" s="410"/>
      <c r="F2704" s="410">
        <v>600000</v>
      </c>
      <c r="G2704" s="38"/>
      <c r="H2704" s="38"/>
      <c r="I2704" s="93" t="str">
        <f t="shared" si="87"/>
        <v/>
      </c>
      <c r="Q2704" s="93" t="str">
        <f t="shared" si="88"/>
        <v>652180</v>
      </c>
    </row>
    <row r="2705" spans="1:17" ht="12.75" customHeight="1">
      <c r="A2705" s="57">
        <v>652190</v>
      </c>
      <c r="B2705" s="111" t="s">
        <v>6051</v>
      </c>
      <c r="C2705" s="410">
        <v>65219</v>
      </c>
      <c r="D2705" s="410">
        <v>660000</v>
      </c>
      <c r="E2705" s="410"/>
      <c r="F2705" s="410">
        <v>600000</v>
      </c>
      <c r="G2705" s="38"/>
      <c r="H2705" s="38"/>
      <c r="I2705" s="93" t="str">
        <f t="shared" si="87"/>
        <v/>
      </c>
      <c r="Q2705" s="93" t="str">
        <f t="shared" si="88"/>
        <v>652190</v>
      </c>
    </row>
    <row r="2706" spans="1:17" ht="12.75" customHeight="1">
      <c r="A2706" s="57">
        <v>652200</v>
      </c>
      <c r="B2706" s="111" t="s">
        <v>6096</v>
      </c>
      <c r="C2706" s="1055">
        <v>65220</v>
      </c>
      <c r="D2706" s="1055">
        <v>660000</v>
      </c>
      <c r="E2706" s="1055"/>
      <c r="F2706" s="1055">
        <v>600000</v>
      </c>
      <c r="G2706" s="38"/>
      <c r="H2706" s="38" t="s">
        <v>6933</v>
      </c>
      <c r="I2706" s="93" t="str">
        <f t="shared" si="87"/>
        <v>End</v>
      </c>
      <c r="Q2706" s="93" t="str">
        <f t="shared" si="88"/>
        <v>652200</v>
      </c>
    </row>
    <row r="2707" spans="1:17" ht="12.75" customHeight="1">
      <c r="A2707" s="57">
        <v>652210</v>
      </c>
      <c r="B2707" s="111" t="s">
        <v>6103</v>
      </c>
      <c r="C2707" s="410">
        <v>65221</v>
      </c>
      <c r="D2707" s="410">
        <v>660000</v>
      </c>
      <c r="E2707" s="410"/>
      <c r="F2707" s="410">
        <v>600000</v>
      </c>
      <c r="G2707" s="38"/>
      <c r="H2707" s="38"/>
      <c r="I2707" s="93" t="str">
        <f t="shared" si="87"/>
        <v/>
      </c>
      <c r="Q2707" s="93" t="str">
        <f t="shared" si="88"/>
        <v>652210</v>
      </c>
    </row>
    <row r="2708" spans="1:17" ht="12.75" customHeight="1">
      <c r="A2708" s="57">
        <v>652220</v>
      </c>
      <c r="B2708" s="111" t="s">
        <v>6112</v>
      </c>
      <c r="C2708" s="1055">
        <v>65222</v>
      </c>
      <c r="D2708" s="1055">
        <v>660000</v>
      </c>
      <c r="E2708" s="1055"/>
      <c r="F2708" s="1055">
        <v>600000</v>
      </c>
      <c r="G2708" s="38"/>
      <c r="H2708" s="38"/>
      <c r="I2708" s="93" t="str">
        <f t="shared" si="87"/>
        <v/>
      </c>
      <c r="Q2708" s="93" t="str">
        <f t="shared" si="88"/>
        <v>652220</v>
      </c>
    </row>
    <row r="2709" spans="1:17" ht="12.75" customHeight="1">
      <c r="A2709" s="57">
        <v>652230</v>
      </c>
      <c r="B2709" s="111" t="s">
        <v>6113</v>
      </c>
      <c r="C2709" s="1055">
        <v>65223</v>
      </c>
      <c r="D2709" s="1055">
        <v>660000</v>
      </c>
      <c r="E2709" s="1055"/>
      <c r="F2709" s="1055">
        <v>600000</v>
      </c>
      <c r="G2709" s="38"/>
      <c r="H2709" s="38"/>
      <c r="I2709" s="93" t="str">
        <f t="shared" si="87"/>
        <v/>
      </c>
      <c r="Q2709" s="93" t="str">
        <f t="shared" si="88"/>
        <v>652230</v>
      </c>
    </row>
    <row r="2710" spans="1:17" ht="12.75" customHeight="1">
      <c r="A2710" s="57">
        <v>652240</v>
      </c>
      <c r="B2710" s="111" t="s">
        <v>6130</v>
      </c>
      <c r="C2710" s="1055">
        <v>65224</v>
      </c>
      <c r="D2710" s="1055">
        <v>660000</v>
      </c>
      <c r="E2710" s="1055"/>
      <c r="F2710" s="1055">
        <v>600000</v>
      </c>
      <c r="G2710" s="38"/>
      <c r="H2710" s="38"/>
      <c r="I2710" s="93" t="str">
        <f t="shared" si="87"/>
        <v/>
      </c>
      <c r="Q2710" s="93" t="str">
        <f t="shared" si="88"/>
        <v>652240</v>
      </c>
    </row>
    <row r="2711" spans="1:17" ht="12.75" customHeight="1">
      <c r="A2711" s="57">
        <v>652250</v>
      </c>
      <c r="B2711" s="111" t="s">
        <v>6171</v>
      </c>
      <c r="C2711" s="410">
        <v>65225</v>
      </c>
      <c r="D2711" s="410">
        <v>660000</v>
      </c>
      <c r="E2711" s="410"/>
      <c r="F2711" s="410">
        <v>600000</v>
      </c>
      <c r="G2711" s="38"/>
      <c r="H2711" s="38"/>
      <c r="I2711" s="93" t="str">
        <f t="shared" si="87"/>
        <v/>
      </c>
      <c r="Q2711" s="93" t="str">
        <f t="shared" si="88"/>
        <v>652250</v>
      </c>
    </row>
    <row r="2712" spans="1:17" ht="12.75" customHeight="1">
      <c r="A2712" s="57">
        <v>652260</v>
      </c>
      <c r="B2712" s="111" t="s">
        <v>6200</v>
      </c>
      <c r="C2712" s="410">
        <v>65226</v>
      </c>
      <c r="D2712" s="410">
        <v>660000</v>
      </c>
      <c r="E2712" s="410"/>
      <c r="F2712" s="410">
        <v>600000</v>
      </c>
      <c r="G2712" s="38"/>
      <c r="H2712" s="38"/>
      <c r="I2712" s="93" t="str">
        <f t="shared" si="87"/>
        <v/>
      </c>
      <c r="Q2712" s="93" t="str">
        <f t="shared" si="88"/>
        <v>652260</v>
      </c>
    </row>
    <row r="2713" spans="1:17" ht="12.75" customHeight="1">
      <c r="A2713" s="57">
        <v>652270</v>
      </c>
      <c r="B2713" s="111" t="s">
        <v>6204</v>
      </c>
      <c r="C2713" s="410">
        <v>65227</v>
      </c>
      <c r="D2713" s="410">
        <v>660000</v>
      </c>
      <c r="E2713" s="410"/>
      <c r="F2713" s="410">
        <v>600000</v>
      </c>
      <c r="G2713" s="38"/>
      <c r="H2713" s="38"/>
      <c r="I2713" s="93" t="str">
        <f t="shared" si="87"/>
        <v/>
      </c>
      <c r="Q2713" s="93" t="str">
        <f t="shared" si="88"/>
        <v>652270</v>
      </c>
    </row>
    <row r="2714" spans="1:17" ht="12.75" customHeight="1">
      <c r="A2714" s="57">
        <v>652280</v>
      </c>
      <c r="B2714" s="111" t="s">
        <v>6291</v>
      </c>
      <c r="C2714" s="410">
        <v>65228</v>
      </c>
      <c r="D2714" s="410">
        <v>660000</v>
      </c>
      <c r="E2714" s="410"/>
      <c r="F2714" s="410">
        <v>600000</v>
      </c>
      <c r="G2714" s="38"/>
      <c r="H2714" s="38"/>
      <c r="I2714" s="93" t="str">
        <f t="shared" si="87"/>
        <v/>
      </c>
      <c r="Q2714" s="93" t="str">
        <f t="shared" si="88"/>
        <v>652280</v>
      </c>
    </row>
    <row r="2715" spans="1:17" ht="12.75" customHeight="1">
      <c r="A2715" s="57">
        <v>652290</v>
      </c>
      <c r="B2715" s="111" t="s">
        <v>6424</v>
      </c>
      <c r="C2715" s="410">
        <v>65229</v>
      </c>
      <c r="D2715" s="410">
        <v>660000</v>
      </c>
      <c r="E2715" s="410"/>
      <c r="F2715" s="410">
        <v>600000</v>
      </c>
      <c r="G2715" s="38"/>
      <c r="H2715" s="38" t="s">
        <v>6933</v>
      </c>
      <c r="I2715" s="93" t="str">
        <f t="shared" si="87"/>
        <v>End</v>
      </c>
      <c r="Q2715" s="93" t="str">
        <f t="shared" si="88"/>
        <v>652290</v>
      </c>
    </row>
    <row r="2716" spans="1:17" ht="12.75" customHeight="1">
      <c r="A2716" s="57">
        <v>652300</v>
      </c>
      <c r="B2716" s="111" t="s">
        <v>6485</v>
      </c>
      <c r="C2716" s="410">
        <v>65230</v>
      </c>
      <c r="D2716" s="410">
        <v>660000</v>
      </c>
      <c r="E2716" s="410"/>
      <c r="F2716" s="410">
        <v>600000</v>
      </c>
      <c r="G2716" s="38"/>
      <c r="H2716" s="38" t="s">
        <v>6933</v>
      </c>
      <c r="I2716" s="93" t="str">
        <f t="shared" si="87"/>
        <v>End</v>
      </c>
      <c r="Q2716" s="93" t="str">
        <f t="shared" si="88"/>
        <v>652300</v>
      </c>
    </row>
    <row r="2717" spans="1:17" ht="12.75" customHeight="1">
      <c r="A2717" s="57">
        <v>652310</v>
      </c>
      <c r="B2717" s="111" t="s">
        <v>6540</v>
      </c>
      <c r="C2717" s="1055">
        <v>65231</v>
      </c>
      <c r="D2717" s="1055">
        <v>660000</v>
      </c>
      <c r="E2717" s="1055"/>
      <c r="F2717" s="1055">
        <v>600000</v>
      </c>
      <c r="G2717" s="38"/>
      <c r="H2717" s="38"/>
      <c r="I2717" s="93" t="str">
        <f t="shared" si="87"/>
        <v/>
      </c>
      <c r="Q2717" s="93" t="str">
        <f t="shared" si="88"/>
        <v>652310</v>
      </c>
    </row>
    <row r="2718" spans="1:17" ht="12.75" customHeight="1">
      <c r="A2718" s="57">
        <v>652320</v>
      </c>
      <c r="B2718" s="111" t="s">
        <v>6541</v>
      </c>
      <c r="C2718" s="1055">
        <v>65232</v>
      </c>
      <c r="D2718" s="1055">
        <v>660000</v>
      </c>
      <c r="E2718" s="1055"/>
      <c r="F2718" s="1055">
        <v>600000</v>
      </c>
      <c r="G2718" s="38"/>
      <c r="H2718" s="38" t="s">
        <v>6933</v>
      </c>
      <c r="I2718" s="93" t="str">
        <f t="shared" si="87"/>
        <v>End</v>
      </c>
      <c r="Q2718" s="93" t="str">
        <f t="shared" si="88"/>
        <v>652320</v>
      </c>
    </row>
    <row r="2719" spans="1:17" ht="12.75" customHeight="1">
      <c r="A2719" s="57">
        <v>652330</v>
      </c>
      <c r="B2719" s="111" t="s">
        <v>6553</v>
      </c>
      <c r="C2719" s="410">
        <v>65233</v>
      </c>
      <c r="D2719" s="410">
        <v>660000</v>
      </c>
      <c r="E2719" s="410"/>
      <c r="F2719" s="410">
        <v>600000</v>
      </c>
      <c r="G2719" s="38"/>
      <c r="H2719" s="38"/>
      <c r="I2719" s="93" t="str">
        <f t="shared" si="87"/>
        <v/>
      </c>
      <c r="Q2719" s="93" t="str">
        <f t="shared" si="88"/>
        <v>652330</v>
      </c>
    </row>
    <row r="2720" spans="1:17" ht="12.75" customHeight="1">
      <c r="A2720" s="57">
        <v>652340</v>
      </c>
      <c r="B2720" s="111" t="s">
        <v>6561</v>
      </c>
      <c r="C2720" s="410">
        <v>65234</v>
      </c>
      <c r="D2720" s="410">
        <v>660000</v>
      </c>
      <c r="E2720" s="410"/>
      <c r="F2720" s="410">
        <v>600000</v>
      </c>
      <c r="G2720" s="38"/>
      <c r="H2720" s="38"/>
      <c r="I2720" s="93" t="str">
        <f t="shared" si="87"/>
        <v/>
      </c>
      <c r="Q2720" s="93" t="str">
        <f t="shared" si="88"/>
        <v>652340</v>
      </c>
    </row>
    <row r="2721" spans="1:17" ht="12.75" customHeight="1">
      <c r="A2721" s="57">
        <v>652350</v>
      </c>
      <c r="B2721" s="111" t="s">
        <v>6625</v>
      </c>
      <c r="C2721" s="410">
        <v>65235</v>
      </c>
      <c r="D2721" s="410">
        <v>660000</v>
      </c>
      <c r="E2721" s="410"/>
      <c r="F2721" s="410">
        <v>600000</v>
      </c>
      <c r="G2721" s="38"/>
      <c r="H2721" s="38"/>
      <c r="I2721" s="93" t="str">
        <f t="shared" si="87"/>
        <v/>
      </c>
      <c r="Q2721" s="93" t="str">
        <f t="shared" si="88"/>
        <v>652350</v>
      </c>
    </row>
    <row r="2722" spans="1:17" ht="12.75" customHeight="1">
      <c r="A2722" s="57">
        <v>652360</v>
      </c>
      <c r="B2722" s="111" t="s">
        <v>6649</v>
      </c>
      <c r="C2722" s="1055">
        <v>65236</v>
      </c>
      <c r="D2722" s="1055">
        <v>660000</v>
      </c>
      <c r="E2722" s="1055"/>
      <c r="F2722" s="1055">
        <v>600000</v>
      </c>
      <c r="G2722" s="38"/>
      <c r="H2722" s="38"/>
      <c r="I2722" s="93" t="str">
        <f t="shared" si="87"/>
        <v/>
      </c>
      <c r="Q2722" s="93" t="str">
        <f t="shared" si="88"/>
        <v>652360</v>
      </c>
    </row>
    <row r="2723" spans="1:17" ht="12.75" customHeight="1">
      <c r="A2723" s="57">
        <v>652370</v>
      </c>
      <c r="B2723" s="111" t="s">
        <v>6638</v>
      </c>
      <c r="C2723" s="1055">
        <v>65237</v>
      </c>
      <c r="D2723" s="1055">
        <v>660000</v>
      </c>
      <c r="E2723" s="1055"/>
      <c r="F2723" s="1055">
        <v>600000</v>
      </c>
      <c r="G2723" s="38"/>
      <c r="H2723" s="38" t="s">
        <v>6933</v>
      </c>
      <c r="I2723" s="93" t="str">
        <f t="shared" si="87"/>
        <v>End</v>
      </c>
      <c r="Q2723" s="93" t="str">
        <f t="shared" si="88"/>
        <v>652370</v>
      </c>
    </row>
    <row r="2724" spans="1:17" ht="12.75" customHeight="1">
      <c r="A2724" s="57">
        <v>652380</v>
      </c>
      <c r="B2724" s="111" t="s">
        <v>6676</v>
      </c>
      <c r="C2724" s="1055">
        <v>65238</v>
      </c>
      <c r="D2724" s="1055">
        <v>660000</v>
      </c>
      <c r="E2724" s="1055"/>
      <c r="F2724" s="1055">
        <v>600000</v>
      </c>
      <c r="G2724" s="38"/>
      <c r="H2724" s="38" t="s">
        <v>6933</v>
      </c>
      <c r="I2724" s="93" t="str">
        <f t="shared" si="87"/>
        <v>End</v>
      </c>
      <c r="Q2724" s="93" t="str">
        <f t="shared" si="88"/>
        <v>652380</v>
      </c>
    </row>
    <row r="2725" spans="1:17" ht="12.75" customHeight="1">
      <c r="A2725" s="57">
        <v>652390</v>
      </c>
      <c r="B2725" s="111" t="s">
        <v>6690</v>
      </c>
      <c r="C2725" s="410">
        <v>65239</v>
      </c>
      <c r="D2725" s="1055">
        <v>660000</v>
      </c>
      <c r="E2725" s="410"/>
      <c r="F2725" s="1055">
        <v>600000</v>
      </c>
      <c r="G2725" s="38"/>
      <c r="H2725" s="38" t="s">
        <v>6933</v>
      </c>
      <c r="I2725" s="93" t="str">
        <f t="shared" si="87"/>
        <v>End</v>
      </c>
      <c r="Q2725" s="93" t="str">
        <f t="shared" si="88"/>
        <v>652390</v>
      </c>
    </row>
    <row r="2726" spans="1:17" ht="12.75" customHeight="1">
      <c r="A2726" s="57">
        <v>652400</v>
      </c>
      <c r="B2726" s="111" t="s">
        <v>6703</v>
      </c>
      <c r="C2726" s="1055">
        <v>65240</v>
      </c>
      <c r="D2726" s="1055">
        <v>660000</v>
      </c>
      <c r="E2726" s="1055"/>
      <c r="F2726" s="1055">
        <v>600000</v>
      </c>
      <c r="G2726" s="38"/>
      <c r="H2726" s="38"/>
      <c r="I2726" s="93" t="str">
        <f t="shared" si="87"/>
        <v/>
      </c>
      <c r="Q2726" s="93" t="str">
        <f t="shared" si="88"/>
        <v>652400</v>
      </c>
    </row>
    <row r="2727" spans="1:17" ht="12.75" customHeight="1">
      <c r="A2727" s="57">
        <v>652410</v>
      </c>
      <c r="B2727" s="111" t="s">
        <v>6720</v>
      </c>
      <c r="C2727" s="1055">
        <v>65241</v>
      </c>
      <c r="D2727" s="1055">
        <v>660000</v>
      </c>
      <c r="E2727" s="1055"/>
      <c r="F2727" s="1055">
        <v>600000</v>
      </c>
      <c r="G2727" s="38"/>
      <c r="H2727" s="38"/>
      <c r="I2727" s="93" t="str">
        <f t="shared" si="87"/>
        <v/>
      </c>
      <c r="Q2727" s="93" t="str">
        <f t="shared" si="88"/>
        <v>652410</v>
      </c>
    </row>
    <row r="2728" spans="1:17" ht="12.75" customHeight="1">
      <c r="A2728" s="57">
        <v>652420</v>
      </c>
      <c r="B2728" s="111" t="s">
        <v>6757</v>
      </c>
      <c r="C2728" s="1055">
        <v>65242</v>
      </c>
      <c r="D2728" s="1055">
        <v>660000</v>
      </c>
      <c r="E2728" s="1055"/>
      <c r="F2728" s="1055">
        <v>600000</v>
      </c>
      <c r="G2728" s="38"/>
      <c r="H2728" s="38"/>
      <c r="I2728" s="93" t="str">
        <f t="shared" si="87"/>
        <v/>
      </c>
      <c r="Q2728" s="93" t="str">
        <f t="shared" si="88"/>
        <v>652420</v>
      </c>
    </row>
    <row r="2729" spans="1:17" ht="12.75" customHeight="1">
      <c r="A2729" s="57">
        <v>652430</v>
      </c>
      <c r="B2729" s="111" t="s">
        <v>6787</v>
      </c>
      <c r="C2729" s="1055">
        <v>65243</v>
      </c>
      <c r="D2729" s="1055">
        <v>660000</v>
      </c>
      <c r="E2729" s="1055"/>
      <c r="F2729" s="1055">
        <v>600000</v>
      </c>
      <c r="G2729" s="38"/>
      <c r="H2729" s="38"/>
      <c r="I2729" s="93" t="str">
        <f t="shared" si="87"/>
        <v/>
      </c>
      <c r="Q2729" s="93" t="str">
        <f t="shared" si="88"/>
        <v>652430</v>
      </c>
    </row>
    <row r="2730" spans="1:17" ht="12.75" customHeight="1">
      <c r="A2730" s="57">
        <v>652440</v>
      </c>
      <c r="B2730" s="111" t="s">
        <v>6943</v>
      </c>
      <c r="C2730" s="1055">
        <v>65244</v>
      </c>
      <c r="D2730" s="1055">
        <v>660000</v>
      </c>
      <c r="E2730" s="1055"/>
      <c r="F2730" s="1055">
        <v>600000</v>
      </c>
      <c r="G2730" s="38"/>
      <c r="H2730" s="38"/>
      <c r="I2730" s="93" t="str">
        <f t="shared" si="87"/>
        <v/>
      </c>
      <c r="Q2730" s="93" t="str">
        <f t="shared" si="88"/>
        <v>652440</v>
      </c>
    </row>
    <row r="2731" spans="1:17" ht="12.75" customHeight="1">
      <c r="A2731" s="57">
        <v>652450</v>
      </c>
      <c r="B2731" s="111" t="s">
        <v>6984</v>
      </c>
      <c r="C2731" s="1055">
        <v>65245</v>
      </c>
      <c r="D2731" s="1055">
        <v>660000</v>
      </c>
      <c r="E2731" s="1055"/>
      <c r="F2731" s="1055">
        <v>600000</v>
      </c>
      <c r="G2731" s="38"/>
      <c r="H2731" s="38"/>
      <c r="I2731" s="93" t="str">
        <f t="shared" si="87"/>
        <v/>
      </c>
      <c r="Q2731" s="93" t="str">
        <f t="shared" si="88"/>
        <v>652450</v>
      </c>
    </row>
    <row r="2732" spans="1:17" ht="12.75" customHeight="1">
      <c r="A2732" s="57">
        <v>652460</v>
      </c>
      <c r="B2732" s="111" t="s">
        <v>6985</v>
      </c>
      <c r="C2732" s="410">
        <v>65246</v>
      </c>
      <c r="D2732" s="410">
        <v>660000</v>
      </c>
      <c r="E2732" s="410"/>
      <c r="F2732" s="410">
        <v>600000</v>
      </c>
      <c r="G2732" s="38"/>
      <c r="H2732" s="38"/>
      <c r="I2732" s="93" t="str">
        <f t="shared" si="87"/>
        <v/>
      </c>
      <c r="Q2732" s="93" t="str">
        <f t="shared" si="88"/>
        <v>652460</v>
      </c>
    </row>
    <row r="2733" spans="1:17" ht="12.75" customHeight="1">
      <c r="A2733" s="57">
        <v>652470</v>
      </c>
      <c r="B2733" s="111" t="s">
        <v>7051</v>
      </c>
      <c r="C2733" s="1055">
        <v>65247</v>
      </c>
      <c r="D2733" s="1055">
        <v>660000</v>
      </c>
      <c r="E2733" s="1055"/>
      <c r="F2733" s="1055">
        <v>600000</v>
      </c>
      <c r="G2733" s="38"/>
      <c r="H2733" s="38"/>
      <c r="I2733" s="93" t="str">
        <f t="shared" si="87"/>
        <v/>
      </c>
      <c r="Q2733" s="93" t="str">
        <f t="shared" si="88"/>
        <v>652470</v>
      </c>
    </row>
    <row r="2734" spans="1:17" ht="12.75" customHeight="1">
      <c r="A2734" s="57">
        <v>652480</v>
      </c>
      <c r="B2734" s="111" t="s">
        <v>7395</v>
      </c>
      <c r="C2734" s="410">
        <v>65248</v>
      </c>
      <c r="D2734" s="410">
        <v>660000</v>
      </c>
      <c r="E2734" s="410"/>
      <c r="F2734" s="410">
        <v>600000</v>
      </c>
      <c r="G2734" s="38"/>
      <c r="H2734" s="38"/>
      <c r="I2734" s="93" t="str">
        <f t="shared" si="87"/>
        <v/>
      </c>
      <c r="Q2734" s="93" t="str">
        <f t="shared" si="88"/>
        <v>652480</v>
      </c>
    </row>
    <row r="2735" spans="1:17" ht="12.75" customHeight="1">
      <c r="A2735" s="57">
        <v>652490</v>
      </c>
      <c r="B2735" s="111" t="s">
        <v>7411</v>
      </c>
      <c r="C2735" s="1055">
        <v>65249</v>
      </c>
      <c r="D2735" s="1055">
        <v>660000</v>
      </c>
      <c r="E2735" s="1055"/>
      <c r="F2735" s="1055">
        <v>600000</v>
      </c>
      <c r="G2735" s="38"/>
      <c r="H2735" s="38"/>
      <c r="I2735" s="93" t="str">
        <f t="shared" si="87"/>
        <v/>
      </c>
      <c r="Q2735" s="93" t="str">
        <f t="shared" si="88"/>
        <v>652490</v>
      </c>
    </row>
    <row r="2736" spans="1:17" ht="12.75" customHeight="1">
      <c r="A2736" s="57">
        <v>652500</v>
      </c>
      <c r="B2736" s="111" t="s">
        <v>7650</v>
      </c>
      <c r="C2736" s="1055">
        <v>65250</v>
      </c>
      <c r="D2736" s="1055">
        <v>660000</v>
      </c>
      <c r="E2736" s="1055"/>
      <c r="F2736" s="1055">
        <v>600000</v>
      </c>
      <c r="G2736" s="38"/>
      <c r="H2736" s="38"/>
      <c r="I2736" s="93" t="str">
        <f t="shared" ref="I2736:I2799" si="89">LEFT(H2736,3)</f>
        <v/>
      </c>
      <c r="Q2736" s="93" t="str">
        <f t="shared" si="88"/>
        <v>652500</v>
      </c>
    </row>
    <row r="2737" spans="1:17" ht="12.75" customHeight="1">
      <c r="A2737" s="57">
        <v>652510</v>
      </c>
      <c r="B2737" s="111" t="s">
        <v>7651</v>
      </c>
      <c r="C2737" s="1055">
        <v>65251</v>
      </c>
      <c r="D2737" s="1055">
        <v>660000</v>
      </c>
      <c r="E2737" s="1055"/>
      <c r="F2737" s="1055">
        <v>600000</v>
      </c>
      <c r="G2737" s="38"/>
      <c r="H2737" s="38"/>
      <c r="I2737" s="93" t="str">
        <f t="shared" si="89"/>
        <v/>
      </c>
      <c r="Q2737" s="93" t="str">
        <f t="shared" si="88"/>
        <v>652510</v>
      </c>
    </row>
    <row r="2738" spans="1:17" ht="12.75" customHeight="1">
      <c r="A2738" s="57">
        <v>652520</v>
      </c>
      <c r="B2738" s="111" t="s">
        <v>7652</v>
      </c>
      <c r="C2738" s="410">
        <v>65252</v>
      </c>
      <c r="D2738" s="410">
        <v>660000</v>
      </c>
      <c r="E2738" s="410"/>
      <c r="F2738" s="410">
        <v>600000</v>
      </c>
      <c r="G2738" s="38"/>
      <c r="H2738" s="38"/>
      <c r="I2738" s="93" t="str">
        <f t="shared" si="89"/>
        <v/>
      </c>
      <c r="Q2738" s="93" t="str">
        <f t="shared" si="88"/>
        <v>652520</v>
      </c>
    </row>
    <row r="2739" spans="1:17" ht="12.75" customHeight="1">
      <c r="A2739" s="57">
        <v>652530</v>
      </c>
      <c r="B2739" s="111" t="s">
        <v>7653</v>
      </c>
      <c r="C2739" s="1055">
        <v>65253</v>
      </c>
      <c r="D2739" s="1055">
        <v>660000</v>
      </c>
      <c r="E2739" s="1055"/>
      <c r="F2739" s="1055">
        <v>600000</v>
      </c>
      <c r="G2739" s="38"/>
      <c r="H2739" s="38"/>
      <c r="I2739" s="93" t="str">
        <f t="shared" si="89"/>
        <v/>
      </c>
      <c r="Q2739" s="93" t="str">
        <f t="shared" si="88"/>
        <v>652530</v>
      </c>
    </row>
    <row r="2740" spans="1:17" ht="12.75" customHeight="1">
      <c r="A2740" s="57">
        <v>652540</v>
      </c>
      <c r="B2740" s="111" t="s">
        <v>7737</v>
      </c>
      <c r="C2740" s="1055">
        <v>65254</v>
      </c>
      <c r="D2740" s="1055">
        <v>660000</v>
      </c>
      <c r="E2740" s="1055"/>
      <c r="F2740" s="1055">
        <v>600000</v>
      </c>
      <c r="G2740" s="38"/>
      <c r="H2740" s="38"/>
      <c r="I2740" s="93" t="str">
        <f t="shared" si="89"/>
        <v/>
      </c>
      <c r="Q2740" s="93" t="str">
        <f t="shared" si="88"/>
        <v>652540</v>
      </c>
    </row>
    <row r="2741" spans="1:17" ht="12.75" customHeight="1">
      <c r="A2741" s="57">
        <v>652550</v>
      </c>
      <c r="B2741" s="111" t="s">
        <v>7762</v>
      </c>
      <c r="C2741" s="410">
        <v>65255</v>
      </c>
      <c r="D2741" s="410">
        <v>660000</v>
      </c>
      <c r="E2741" s="410"/>
      <c r="F2741" s="410">
        <v>600000</v>
      </c>
      <c r="G2741" s="38"/>
      <c r="H2741" s="38"/>
      <c r="I2741" s="93" t="str">
        <f t="shared" si="89"/>
        <v/>
      </c>
      <c r="Q2741" s="93" t="str">
        <f t="shared" si="88"/>
        <v>652550</v>
      </c>
    </row>
    <row r="2742" spans="1:17" ht="12.75" customHeight="1">
      <c r="A2742" s="57">
        <v>652560</v>
      </c>
      <c r="B2742" s="111" t="s">
        <v>7763</v>
      </c>
      <c r="C2742" s="1055">
        <v>65256</v>
      </c>
      <c r="D2742" s="1055">
        <v>660000</v>
      </c>
      <c r="E2742" s="1055"/>
      <c r="F2742" s="1055">
        <v>600000</v>
      </c>
      <c r="G2742" s="38"/>
      <c r="H2742" s="38"/>
      <c r="I2742" s="93" t="str">
        <f t="shared" si="89"/>
        <v/>
      </c>
      <c r="Q2742" s="93" t="str">
        <f t="shared" si="88"/>
        <v>652560</v>
      </c>
    </row>
    <row r="2743" spans="1:17" ht="12.75" customHeight="1">
      <c r="A2743" s="57">
        <v>652570</v>
      </c>
      <c r="B2743" s="111" t="s">
        <v>7783</v>
      </c>
      <c r="C2743" s="1055">
        <v>65257</v>
      </c>
      <c r="D2743" s="1055">
        <v>660000</v>
      </c>
      <c r="E2743" s="1055"/>
      <c r="F2743" s="1055">
        <v>600000</v>
      </c>
      <c r="G2743" s="38"/>
      <c r="H2743" s="38"/>
      <c r="I2743" s="93" t="str">
        <f t="shared" si="89"/>
        <v/>
      </c>
      <c r="Q2743" s="93" t="str">
        <f t="shared" si="88"/>
        <v>652570</v>
      </c>
    </row>
    <row r="2744" spans="1:17" ht="12.75" customHeight="1">
      <c r="A2744" s="57">
        <v>652580</v>
      </c>
      <c r="B2744" s="111" t="s">
        <v>7795</v>
      </c>
      <c r="C2744" s="1055">
        <v>65258</v>
      </c>
      <c r="D2744" s="1055">
        <v>660000</v>
      </c>
      <c r="E2744" s="1055"/>
      <c r="F2744" s="1055">
        <v>600000</v>
      </c>
      <c r="G2744" s="38"/>
      <c r="H2744" s="38"/>
      <c r="I2744" s="93" t="str">
        <f t="shared" si="89"/>
        <v/>
      </c>
      <c r="Q2744" s="93" t="str">
        <f t="shared" si="88"/>
        <v>652580</v>
      </c>
    </row>
    <row r="2745" spans="1:17" ht="12.75" customHeight="1">
      <c r="A2745" s="57">
        <v>652590</v>
      </c>
      <c r="B2745" s="111" t="s">
        <v>7829</v>
      </c>
      <c r="C2745" s="1055">
        <v>65259</v>
      </c>
      <c r="D2745" s="1055">
        <v>660000</v>
      </c>
      <c r="E2745" s="1055"/>
      <c r="F2745" s="1055">
        <v>600000</v>
      </c>
      <c r="G2745" s="38"/>
      <c r="H2745" s="38"/>
      <c r="I2745" s="93" t="str">
        <f t="shared" si="89"/>
        <v/>
      </c>
      <c r="Q2745" s="93" t="str">
        <f t="shared" si="88"/>
        <v>652590</v>
      </c>
    </row>
    <row r="2746" spans="1:17" ht="12.75" customHeight="1">
      <c r="A2746" s="57">
        <v>652600</v>
      </c>
      <c r="B2746" s="111" t="s">
        <v>8156</v>
      </c>
      <c r="C2746" s="1055">
        <v>65260</v>
      </c>
      <c r="D2746" s="1055">
        <v>660000</v>
      </c>
      <c r="E2746" s="1055"/>
      <c r="F2746" s="1055">
        <v>600000</v>
      </c>
      <c r="G2746" s="38"/>
      <c r="H2746" s="38"/>
      <c r="I2746" s="93" t="str">
        <f t="shared" si="89"/>
        <v/>
      </c>
      <c r="Q2746" s="93" t="str">
        <f t="shared" si="88"/>
        <v>652600</v>
      </c>
    </row>
    <row r="2747" spans="1:17" ht="12.75" customHeight="1">
      <c r="A2747" s="57">
        <v>652610</v>
      </c>
      <c r="B2747" s="111" t="s">
        <v>8164</v>
      </c>
      <c r="C2747" s="1055">
        <v>65261</v>
      </c>
      <c r="D2747" s="1055">
        <v>660000</v>
      </c>
      <c r="E2747" s="1055"/>
      <c r="F2747" s="1055">
        <v>600000</v>
      </c>
      <c r="G2747" s="38"/>
      <c r="H2747" s="38"/>
      <c r="I2747" s="93" t="str">
        <f t="shared" si="89"/>
        <v/>
      </c>
      <c r="Q2747" s="93" t="str">
        <f t="shared" si="88"/>
        <v>652610</v>
      </c>
    </row>
    <row r="2748" spans="1:17" ht="12.75" customHeight="1">
      <c r="A2748" s="57">
        <v>652620</v>
      </c>
      <c r="B2748" s="111" t="s">
        <v>8172</v>
      </c>
      <c r="C2748" s="1055">
        <v>65262</v>
      </c>
      <c r="D2748" s="1055">
        <v>660000</v>
      </c>
      <c r="E2748" s="1055"/>
      <c r="F2748" s="1055">
        <v>600000</v>
      </c>
      <c r="G2748" s="38"/>
      <c r="H2748" s="38"/>
      <c r="I2748" s="93" t="str">
        <f t="shared" si="89"/>
        <v/>
      </c>
      <c r="Q2748" s="93" t="str">
        <f t="shared" si="88"/>
        <v>652620</v>
      </c>
    </row>
    <row r="2749" spans="1:17" ht="12.75" customHeight="1">
      <c r="A2749" s="57">
        <v>652630</v>
      </c>
      <c r="B2749" s="111" t="s">
        <v>8217</v>
      </c>
      <c r="C2749" s="1055">
        <v>65263</v>
      </c>
      <c r="D2749" s="1055">
        <v>660000</v>
      </c>
      <c r="E2749" s="1055"/>
      <c r="F2749" s="1055">
        <v>600000</v>
      </c>
      <c r="G2749" s="38"/>
      <c r="H2749" s="38"/>
      <c r="I2749" s="93" t="str">
        <f t="shared" si="89"/>
        <v/>
      </c>
      <c r="Q2749" s="93" t="str">
        <f t="shared" si="88"/>
        <v>652630</v>
      </c>
    </row>
    <row r="2750" spans="1:17" ht="12.75" customHeight="1">
      <c r="A2750" s="57">
        <v>652640</v>
      </c>
      <c r="B2750" s="412" t="s">
        <v>8262</v>
      </c>
      <c r="C2750" s="1055">
        <v>65264</v>
      </c>
      <c r="D2750" s="1055">
        <v>660000</v>
      </c>
      <c r="E2750" s="1055"/>
      <c r="F2750" s="1055">
        <v>600000</v>
      </c>
      <c r="G2750" s="412"/>
      <c r="H2750" s="412"/>
      <c r="I2750" s="93" t="str">
        <f t="shared" si="89"/>
        <v/>
      </c>
      <c r="Q2750" s="93" t="str">
        <f t="shared" si="88"/>
        <v>652640</v>
      </c>
    </row>
    <row r="2751" spans="1:17" ht="12.75" customHeight="1">
      <c r="A2751" s="57">
        <v>652650</v>
      </c>
      <c r="B2751" s="412" t="s">
        <v>8270</v>
      </c>
      <c r="C2751" s="1055">
        <v>65265</v>
      </c>
      <c r="D2751" s="1055">
        <v>660000</v>
      </c>
      <c r="E2751" s="1055"/>
      <c r="F2751" s="1055">
        <v>600000</v>
      </c>
      <c r="G2751" s="412"/>
      <c r="H2751" s="412"/>
      <c r="I2751" s="93" t="str">
        <f t="shared" si="89"/>
        <v/>
      </c>
      <c r="Q2751" s="93" t="str">
        <f t="shared" si="88"/>
        <v>652650</v>
      </c>
    </row>
    <row r="2752" spans="1:17" ht="12.75" customHeight="1">
      <c r="A2752" s="57">
        <v>652660</v>
      </c>
      <c r="B2752" s="434" t="s">
        <v>8296</v>
      </c>
      <c r="C2752" s="1055">
        <v>65266</v>
      </c>
      <c r="D2752" s="1055">
        <v>660000</v>
      </c>
      <c r="E2752" s="1055"/>
      <c r="F2752" s="1055">
        <v>600000</v>
      </c>
      <c r="G2752" s="412"/>
      <c r="H2752" s="412"/>
      <c r="I2752" s="93" t="str">
        <f t="shared" si="89"/>
        <v/>
      </c>
      <c r="Q2752" s="93" t="str">
        <f t="shared" si="88"/>
        <v>652660</v>
      </c>
    </row>
    <row r="2753" spans="1:17" ht="12.75" customHeight="1">
      <c r="A2753" s="57">
        <v>652670</v>
      </c>
      <c r="B2753" s="482" t="s">
        <v>8396</v>
      </c>
      <c r="C2753" s="1055">
        <v>65267</v>
      </c>
      <c r="D2753" s="1055">
        <v>660000</v>
      </c>
      <c r="E2753" s="1055"/>
      <c r="F2753" s="1055">
        <v>600000</v>
      </c>
      <c r="G2753" s="412"/>
      <c r="H2753" s="412"/>
      <c r="I2753" s="93" t="str">
        <f t="shared" si="89"/>
        <v/>
      </c>
      <c r="Q2753" s="93" t="str">
        <f t="shared" si="88"/>
        <v>652670</v>
      </c>
    </row>
    <row r="2754" spans="1:17" ht="12.75" customHeight="1">
      <c r="A2754" s="57">
        <v>652680</v>
      </c>
      <c r="B2754" s="482" t="s">
        <v>8395</v>
      </c>
      <c r="C2754" s="1055">
        <v>65268</v>
      </c>
      <c r="D2754" s="1055">
        <v>660000</v>
      </c>
      <c r="E2754" s="1055"/>
      <c r="F2754" s="1055">
        <v>600000</v>
      </c>
      <c r="G2754" s="412"/>
      <c r="H2754" s="412"/>
      <c r="I2754" s="93" t="str">
        <f t="shared" si="89"/>
        <v/>
      </c>
      <c r="Q2754" s="93" t="str">
        <f t="shared" si="88"/>
        <v>652680</v>
      </c>
    </row>
    <row r="2755" spans="1:17" ht="12.75" customHeight="1">
      <c r="A2755" s="506">
        <v>652690</v>
      </c>
      <c r="B2755" s="505" t="s">
        <v>8422</v>
      </c>
      <c r="C2755" s="508">
        <v>65269</v>
      </c>
      <c r="D2755" s="508">
        <v>660000</v>
      </c>
      <c r="E2755" s="508"/>
      <c r="F2755" s="508">
        <v>600000</v>
      </c>
      <c r="G2755" s="505"/>
      <c r="H2755" s="38"/>
      <c r="I2755" s="93" t="str">
        <f t="shared" si="89"/>
        <v/>
      </c>
      <c r="Q2755" s="93" t="str">
        <f t="shared" si="88"/>
        <v>652690</v>
      </c>
    </row>
    <row r="2756" spans="1:17" ht="12.75" customHeight="1">
      <c r="A2756" s="57">
        <v>652700</v>
      </c>
      <c r="B2756" s="505" t="s">
        <v>8424</v>
      </c>
      <c r="C2756" s="508">
        <v>65270</v>
      </c>
      <c r="D2756" s="508">
        <v>660000</v>
      </c>
      <c r="E2756" s="508"/>
      <c r="F2756" s="508">
        <v>600000</v>
      </c>
      <c r="G2756" s="505"/>
      <c r="H2756" s="505"/>
      <c r="I2756" s="93" t="str">
        <f t="shared" si="89"/>
        <v/>
      </c>
      <c r="Q2756" s="93" t="str">
        <f t="shared" si="88"/>
        <v>652700</v>
      </c>
    </row>
    <row r="2757" spans="1:17" ht="12.75" customHeight="1">
      <c r="A2757" s="57">
        <v>652710</v>
      </c>
      <c r="B2757" s="679" t="s">
        <v>8683</v>
      </c>
      <c r="C2757" s="1055">
        <v>65271</v>
      </c>
      <c r="D2757" s="508">
        <v>660000</v>
      </c>
      <c r="E2757" s="508"/>
      <c r="F2757" s="508">
        <v>600000</v>
      </c>
      <c r="G2757" s="680"/>
      <c r="H2757" s="680"/>
      <c r="I2757" s="681" t="str">
        <f t="shared" si="89"/>
        <v/>
      </c>
      <c r="J2757" s="682"/>
      <c r="Q2757" s="93" t="str">
        <f t="shared" si="88"/>
        <v>652710</v>
      </c>
    </row>
    <row r="2758" spans="1:17" ht="12.75" customHeight="1">
      <c r="A2758" s="778">
        <v>652720</v>
      </c>
      <c r="B2758" s="779" t="s">
        <v>9045</v>
      </c>
      <c r="C2758" s="780">
        <v>65272</v>
      </c>
      <c r="D2758" s="780">
        <v>660000</v>
      </c>
      <c r="E2758" s="780"/>
      <c r="F2758" s="780">
        <v>600000</v>
      </c>
      <c r="G2758" s="779"/>
      <c r="H2758" s="779"/>
      <c r="I2758" s="781" t="str">
        <f t="shared" si="89"/>
        <v/>
      </c>
      <c r="J2758" s="782"/>
      <c r="Q2758" s="93" t="str">
        <f t="shared" si="88"/>
        <v>652720</v>
      </c>
    </row>
    <row r="2759" spans="1:17" ht="12.75" customHeight="1">
      <c r="A2759" s="57">
        <v>652730</v>
      </c>
      <c r="B2759" s="895" t="s">
        <v>9252</v>
      </c>
      <c r="C2759" s="1055">
        <v>65273</v>
      </c>
      <c r="D2759" s="780">
        <v>660000</v>
      </c>
      <c r="E2759" s="780"/>
      <c r="F2759" s="780">
        <v>600000</v>
      </c>
      <c r="G2759" s="779"/>
      <c r="H2759" s="779"/>
      <c r="I2759" s="781" t="str">
        <f t="shared" si="89"/>
        <v/>
      </c>
      <c r="J2759" s="893"/>
      <c r="Q2759" s="93" t="str">
        <f t="shared" si="88"/>
        <v>652730</v>
      </c>
    </row>
    <row r="2760" spans="1:17" ht="12.75" customHeight="1">
      <c r="A2760" s="57">
        <v>652740</v>
      </c>
      <c r="B2760" s="1118" t="s">
        <v>9497</v>
      </c>
      <c r="C2760" s="508">
        <v>65274</v>
      </c>
      <c r="D2760" s="780">
        <v>660000</v>
      </c>
      <c r="E2760" s="780"/>
      <c r="F2760" s="780">
        <v>600000</v>
      </c>
      <c r="G2760" s="779"/>
      <c r="H2760" s="779"/>
      <c r="I2760" s="781" t="str">
        <f t="shared" si="89"/>
        <v/>
      </c>
      <c r="J2760" s="893"/>
      <c r="Q2760" s="93" t="str">
        <f t="shared" si="88"/>
        <v>652740</v>
      </c>
    </row>
    <row r="2761" spans="1:17" ht="12.75" customHeight="1">
      <c r="A2761" s="57">
        <v>652750</v>
      </c>
      <c r="B2761" s="1122" t="s">
        <v>9517</v>
      </c>
      <c r="C2761" s="1159">
        <v>65275</v>
      </c>
      <c r="D2761" s="780">
        <v>660000</v>
      </c>
      <c r="E2761" s="780"/>
      <c r="F2761" s="780">
        <v>600000</v>
      </c>
      <c r="G2761" s="1122"/>
      <c r="H2761" s="1122"/>
      <c r="I2761" s="1129" t="str">
        <f t="shared" si="89"/>
        <v/>
      </c>
      <c r="J2761" s="1130"/>
      <c r="Q2761" s="93" t="str">
        <f t="shared" si="88"/>
        <v>652750</v>
      </c>
    </row>
    <row r="2762" spans="1:17" ht="12.75" customHeight="1">
      <c r="A2762" s="57">
        <v>652760</v>
      </c>
      <c r="B2762" s="1186" t="s">
        <v>9543</v>
      </c>
      <c r="C2762" s="508">
        <v>65276</v>
      </c>
      <c r="D2762" s="780">
        <v>660000</v>
      </c>
      <c r="E2762" s="780"/>
      <c r="F2762" s="780">
        <v>600000</v>
      </c>
      <c r="G2762" s="779"/>
      <c r="H2762" s="779"/>
      <c r="I2762" s="781" t="str">
        <f t="shared" si="89"/>
        <v/>
      </c>
      <c r="J2762" s="1183"/>
      <c r="Q2762" s="93" t="str">
        <f t="shared" si="88"/>
        <v>652760</v>
      </c>
    </row>
    <row r="2763" spans="1:17" ht="12.75" customHeight="1">
      <c r="A2763" s="778">
        <v>652770</v>
      </c>
      <c r="B2763" s="1186" t="s">
        <v>9544</v>
      </c>
      <c r="C2763" s="1185">
        <v>65277</v>
      </c>
      <c r="D2763" s="780">
        <v>660000</v>
      </c>
      <c r="E2763" s="780"/>
      <c r="F2763" s="780">
        <v>600000</v>
      </c>
      <c r="G2763" s="1122"/>
      <c r="H2763" s="1122"/>
      <c r="I2763" s="1129" t="str">
        <f t="shared" si="89"/>
        <v/>
      </c>
      <c r="J2763" s="1183"/>
      <c r="Q2763" s="93" t="str">
        <f t="shared" si="88"/>
        <v>652770</v>
      </c>
    </row>
    <row r="2764" spans="1:17" ht="12.75" customHeight="1">
      <c r="A2764" s="57">
        <v>652780</v>
      </c>
      <c r="B2764" s="1218" t="s">
        <v>9570</v>
      </c>
      <c r="C2764" s="1221">
        <v>65278</v>
      </c>
      <c r="D2764" s="1221">
        <v>660000</v>
      </c>
      <c r="E2764" s="1221"/>
      <c r="F2764" s="1221">
        <v>600000</v>
      </c>
      <c r="G2764" s="1226"/>
      <c r="H2764" s="1226"/>
      <c r="I2764" s="1227" t="str">
        <f t="shared" si="89"/>
        <v/>
      </c>
      <c r="J2764" s="1228"/>
      <c r="Q2764" s="93" t="str">
        <f t="shared" si="88"/>
        <v>652780</v>
      </c>
    </row>
    <row r="2765" spans="1:17" ht="12.75" customHeight="1">
      <c r="A2765" s="778">
        <v>652790</v>
      </c>
      <c r="B2765" s="1218" t="s">
        <v>9595</v>
      </c>
      <c r="C2765" s="1221">
        <v>65279</v>
      </c>
      <c r="D2765" s="1221">
        <v>660000</v>
      </c>
      <c r="E2765" s="1221"/>
      <c r="F2765" s="1221">
        <v>600000</v>
      </c>
      <c r="G2765" s="1226"/>
      <c r="H2765" s="1226"/>
      <c r="I2765" s="1227" t="str">
        <f t="shared" si="89"/>
        <v/>
      </c>
      <c r="J2765" s="1228"/>
      <c r="Q2765" s="93" t="str">
        <f t="shared" si="88"/>
        <v>652790</v>
      </c>
    </row>
    <row r="2766" spans="1:17" ht="12.75" customHeight="1">
      <c r="A2766" s="57">
        <v>652800</v>
      </c>
      <c r="B2766" s="1322" t="s">
        <v>9754</v>
      </c>
      <c r="C2766" s="1325">
        <v>65280</v>
      </c>
      <c r="D2766" s="1325">
        <v>660000</v>
      </c>
      <c r="E2766" s="1325"/>
      <c r="F2766" s="1325">
        <v>600000</v>
      </c>
      <c r="G2766" s="1322"/>
      <c r="H2766" s="1322"/>
      <c r="I2766" s="1326" t="str">
        <f t="shared" si="89"/>
        <v/>
      </c>
      <c r="J2766" s="1327"/>
      <c r="Q2766" s="93" t="str">
        <f t="shared" ref="Q2766:Q2829" si="90">TEXT($A2766,0)</f>
        <v>652800</v>
      </c>
    </row>
    <row r="2767" spans="1:17" ht="12.75" customHeight="1">
      <c r="A2767" s="105">
        <v>656000</v>
      </c>
      <c r="B2767" s="38" t="s">
        <v>1980</v>
      </c>
      <c r="C2767" s="1055">
        <v>62013</v>
      </c>
      <c r="D2767" s="1055">
        <v>656000</v>
      </c>
      <c r="E2767" s="1055"/>
      <c r="F2767" s="1055">
        <v>634100</v>
      </c>
      <c r="G2767" s="102">
        <v>1213</v>
      </c>
      <c r="H2767" s="38" t="s">
        <v>6927</v>
      </c>
      <c r="I2767" s="93" t="str">
        <f t="shared" si="89"/>
        <v>End</v>
      </c>
      <c r="Q2767" s="93" t="str">
        <f t="shared" si="90"/>
        <v>656000</v>
      </c>
    </row>
    <row r="2768" spans="1:17" ht="12.75" customHeight="1">
      <c r="A2768" s="105">
        <v>656000</v>
      </c>
      <c r="B2768" s="38" t="s">
        <v>1980</v>
      </c>
      <c r="C2768" s="1055">
        <v>62014</v>
      </c>
      <c r="D2768" s="1055">
        <v>656000</v>
      </c>
      <c r="E2768" s="1055"/>
      <c r="F2768" s="1055">
        <v>634100</v>
      </c>
      <c r="G2768" s="102">
        <v>1314</v>
      </c>
      <c r="H2768" s="38" t="s">
        <v>6927</v>
      </c>
      <c r="I2768" s="93" t="str">
        <f t="shared" si="89"/>
        <v>End</v>
      </c>
      <c r="Q2768" s="93" t="str">
        <f t="shared" si="90"/>
        <v>656000</v>
      </c>
    </row>
    <row r="2769" spans="1:17" ht="12.75" customHeight="1">
      <c r="A2769" s="105">
        <v>656000</v>
      </c>
      <c r="B2769" s="38" t="s">
        <v>1980</v>
      </c>
      <c r="C2769" s="1055">
        <v>62015</v>
      </c>
      <c r="D2769" s="1055">
        <v>656000</v>
      </c>
      <c r="E2769" s="1055"/>
      <c r="F2769" s="1055">
        <v>634100</v>
      </c>
      <c r="G2769" s="102">
        <v>1415</v>
      </c>
      <c r="H2769" s="38" t="s">
        <v>6927</v>
      </c>
      <c r="I2769" s="93" t="str">
        <f t="shared" si="89"/>
        <v>End</v>
      </c>
      <c r="Q2769" s="93" t="str">
        <f t="shared" si="90"/>
        <v>656000</v>
      </c>
    </row>
    <row r="2770" spans="1:17" ht="12.75" customHeight="1">
      <c r="A2770" s="105">
        <v>656000</v>
      </c>
      <c r="B2770" s="38" t="s">
        <v>1980</v>
      </c>
      <c r="C2770" s="1055">
        <v>62016</v>
      </c>
      <c r="D2770" s="1055">
        <v>656000</v>
      </c>
      <c r="E2770" s="1055"/>
      <c r="F2770" s="1055">
        <v>634100</v>
      </c>
      <c r="G2770" s="102">
        <v>1516</v>
      </c>
      <c r="H2770" s="38" t="s">
        <v>6927</v>
      </c>
      <c r="I2770" s="93" t="str">
        <f t="shared" si="89"/>
        <v>End</v>
      </c>
      <c r="Q2770" s="93" t="str">
        <f t="shared" si="90"/>
        <v>656000</v>
      </c>
    </row>
    <row r="2771" spans="1:17" ht="12.75" customHeight="1">
      <c r="A2771" s="105">
        <v>656000</v>
      </c>
      <c r="B2771" s="38" t="s">
        <v>1980</v>
      </c>
      <c r="C2771" s="1055">
        <v>62017</v>
      </c>
      <c r="D2771" s="1055">
        <v>656000</v>
      </c>
      <c r="E2771" s="1055"/>
      <c r="F2771" s="1055">
        <v>634100</v>
      </c>
      <c r="G2771" s="102">
        <v>1617</v>
      </c>
      <c r="H2771" s="38" t="s">
        <v>6927</v>
      </c>
      <c r="I2771" s="93" t="str">
        <f t="shared" si="89"/>
        <v>End</v>
      </c>
      <c r="Q2771" s="93" t="str">
        <f t="shared" si="90"/>
        <v>656000</v>
      </c>
    </row>
    <row r="2772" spans="1:17" ht="12.75" customHeight="1">
      <c r="A2772" s="105">
        <v>656000</v>
      </c>
      <c r="B2772" s="38" t="s">
        <v>1980</v>
      </c>
      <c r="C2772" s="1055">
        <v>62018</v>
      </c>
      <c r="D2772" s="1055">
        <v>656000</v>
      </c>
      <c r="E2772" s="1055"/>
      <c r="F2772" s="1055">
        <v>634100</v>
      </c>
      <c r="G2772" s="102">
        <v>1718</v>
      </c>
      <c r="H2772" s="38"/>
      <c r="I2772" s="93" t="str">
        <f t="shared" si="89"/>
        <v/>
      </c>
      <c r="Q2772" s="93" t="str">
        <f t="shared" si="90"/>
        <v>656000</v>
      </c>
    </row>
    <row r="2773" spans="1:17" ht="12.75" customHeight="1">
      <c r="A2773" s="105">
        <v>656000</v>
      </c>
      <c r="B2773" s="38" t="s">
        <v>1980</v>
      </c>
      <c r="C2773" s="1055" t="s">
        <v>7403</v>
      </c>
      <c r="D2773" s="1055">
        <v>656000</v>
      </c>
      <c r="E2773" s="1055"/>
      <c r="F2773" s="410">
        <v>634100</v>
      </c>
      <c r="G2773" s="102">
        <v>1819</v>
      </c>
      <c r="H2773" s="38"/>
      <c r="I2773" s="93" t="str">
        <f t="shared" si="89"/>
        <v/>
      </c>
      <c r="Q2773" s="93" t="str">
        <f t="shared" si="90"/>
        <v>656000</v>
      </c>
    </row>
    <row r="2774" spans="1:17" ht="12.75" customHeight="1">
      <c r="A2774" s="105">
        <v>656000</v>
      </c>
      <c r="B2774" s="38" t="s">
        <v>1980</v>
      </c>
      <c r="C2774" s="1055" t="s">
        <v>8183</v>
      </c>
      <c r="D2774" s="1055">
        <v>656000</v>
      </c>
      <c r="E2774" s="1055"/>
      <c r="F2774" s="410">
        <v>634100</v>
      </c>
      <c r="G2774" s="102">
        <v>1920</v>
      </c>
      <c r="H2774" s="38"/>
      <c r="I2774" s="93" t="str">
        <f t="shared" si="89"/>
        <v/>
      </c>
      <c r="Q2774" s="93" t="str">
        <f t="shared" si="90"/>
        <v>656000</v>
      </c>
    </row>
    <row r="2775" spans="1:17" ht="12.75" customHeight="1">
      <c r="A2775" s="559">
        <v>656000</v>
      </c>
      <c r="B2775" s="38" t="s">
        <v>1980</v>
      </c>
      <c r="C2775" s="560" t="s">
        <v>8509</v>
      </c>
      <c r="D2775" s="560">
        <v>656000</v>
      </c>
      <c r="E2775" s="560"/>
      <c r="F2775" s="560">
        <v>634100</v>
      </c>
      <c r="G2775" s="557">
        <v>2021</v>
      </c>
      <c r="H2775" s="557"/>
      <c r="I2775" s="93" t="str">
        <f t="shared" si="89"/>
        <v/>
      </c>
      <c r="J2775" s="558"/>
      <c r="Q2775" s="93" t="str">
        <f t="shared" si="90"/>
        <v>656000</v>
      </c>
    </row>
    <row r="2776" spans="1:17" ht="12.75" customHeight="1">
      <c r="A2776" s="745">
        <v>656000</v>
      </c>
      <c r="B2776" s="38" t="s">
        <v>1980</v>
      </c>
      <c r="C2776" s="747" t="s">
        <v>9008</v>
      </c>
      <c r="D2776" s="560">
        <v>656000</v>
      </c>
      <c r="E2776" s="560"/>
      <c r="F2776" s="560">
        <v>634100</v>
      </c>
      <c r="G2776" s="746">
        <v>2122</v>
      </c>
      <c r="H2776" s="746"/>
      <c r="I2776" s="748" t="str">
        <f t="shared" si="89"/>
        <v/>
      </c>
      <c r="J2776" s="749"/>
      <c r="Q2776" s="93" t="str">
        <f t="shared" si="90"/>
        <v>656000</v>
      </c>
    </row>
    <row r="2777" spans="1:17" ht="12.75" customHeight="1">
      <c r="A2777" s="57">
        <v>656000</v>
      </c>
      <c r="B2777" s="58" t="s">
        <v>1980</v>
      </c>
      <c r="C2777" s="57">
        <v>62007</v>
      </c>
      <c r="D2777" s="57">
        <v>656000</v>
      </c>
      <c r="E2777" s="57"/>
      <c r="F2777" s="57">
        <v>634100</v>
      </c>
      <c r="G2777" s="106" t="s">
        <v>4056</v>
      </c>
      <c r="H2777" s="38" t="s">
        <v>5272</v>
      </c>
      <c r="I2777" s="93" t="str">
        <f t="shared" si="89"/>
        <v>End</v>
      </c>
      <c r="Q2777" s="93" t="str">
        <f t="shared" si="90"/>
        <v>656000</v>
      </c>
    </row>
    <row r="2778" spans="1:17" ht="12.75" customHeight="1">
      <c r="A2778" s="57">
        <v>656003</v>
      </c>
      <c r="B2778" s="58" t="s">
        <v>2000</v>
      </c>
      <c r="C2778" s="57">
        <v>62010</v>
      </c>
      <c r="D2778" s="57">
        <v>656003</v>
      </c>
      <c r="E2778" s="57"/>
      <c r="F2778" s="57">
        <v>634100</v>
      </c>
      <c r="G2778" s="102">
        <v>1011</v>
      </c>
      <c r="H2778" s="38" t="s">
        <v>5272</v>
      </c>
      <c r="I2778" s="93" t="str">
        <f t="shared" si="89"/>
        <v>End</v>
      </c>
      <c r="Q2778" s="93" t="str">
        <f t="shared" si="90"/>
        <v>656003</v>
      </c>
    </row>
    <row r="2779" spans="1:17" ht="12.75" customHeight="1">
      <c r="A2779" s="105">
        <v>656003</v>
      </c>
      <c r="B2779" s="38" t="s">
        <v>5041</v>
      </c>
      <c r="C2779" s="1050">
        <v>62013</v>
      </c>
      <c r="D2779" s="1050">
        <v>656003</v>
      </c>
      <c r="E2779" s="1050"/>
      <c r="F2779" s="1050">
        <v>634100</v>
      </c>
      <c r="G2779" s="102">
        <v>1213</v>
      </c>
      <c r="H2779" s="38" t="s">
        <v>6927</v>
      </c>
      <c r="I2779" s="93" t="str">
        <f t="shared" si="89"/>
        <v>End</v>
      </c>
      <c r="Q2779" s="93" t="str">
        <f t="shared" si="90"/>
        <v>656003</v>
      </c>
    </row>
    <row r="2780" spans="1:17" ht="12.75" customHeight="1">
      <c r="A2780" s="105">
        <v>656003</v>
      </c>
      <c r="B2780" s="38" t="s">
        <v>5041</v>
      </c>
      <c r="C2780" s="1055">
        <v>62014</v>
      </c>
      <c r="D2780" s="1055">
        <v>656003</v>
      </c>
      <c r="E2780" s="1055"/>
      <c r="F2780" s="1055">
        <v>634100</v>
      </c>
      <c r="G2780" s="102">
        <v>1314</v>
      </c>
      <c r="H2780" s="38" t="s">
        <v>6927</v>
      </c>
      <c r="I2780" s="93" t="str">
        <f t="shared" si="89"/>
        <v>End</v>
      </c>
      <c r="Q2780" s="93" t="str">
        <f t="shared" si="90"/>
        <v>656003</v>
      </c>
    </row>
    <row r="2781" spans="1:17" ht="12.75" customHeight="1">
      <c r="A2781" s="105">
        <v>656003</v>
      </c>
      <c r="B2781" s="38" t="s">
        <v>5041</v>
      </c>
      <c r="C2781" s="1050">
        <v>62015</v>
      </c>
      <c r="D2781" s="1050">
        <v>656003</v>
      </c>
      <c r="E2781" s="1050"/>
      <c r="F2781" s="1050">
        <v>634100</v>
      </c>
      <c r="G2781" s="102">
        <v>1415</v>
      </c>
      <c r="H2781" s="38" t="s">
        <v>6927</v>
      </c>
      <c r="I2781" s="93" t="str">
        <f t="shared" si="89"/>
        <v>End</v>
      </c>
      <c r="Q2781" s="93" t="str">
        <f t="shared" si="90"/>
        <v>656003</v>
      </c>
    </row>
    <row r="2782" spans="1:17" ht="12.75" customHeight="1">
      <c r="A2782" s="105">
        <v>656003</v>
      </c>
      <c r="B2782" s="38" t="s">
        <v>5041</v>
      </c>
      <c r="C2782" s="1050">
        <v>62016</v>
      </c>
      <c r="D2782" s="1050">
        <v>656003</v>
      </c>
      <c r="E2782" s="1050"/>
      <c r="F2782" s="1050">
        <v>634100</v>
      </c>
      <c r="G2782" s="102">
        <v>1516</v>
      </c>
      <c r="H2782" s="38" t="s">
        <v>6927</v>
      </c>
      <c r="I2782" s="93" t="str">
        <f t="shared" si="89"/>
        <v>End</v>
      </c>
      <c r="Q2782" s="93" t="str">
        <f t="shared" si="90"/>
        <v>656003</v>
      </c>
    </row>
    <row r="2783" spans="1:17" ht="12.75" customHeight="1">
      <c r="A2783" s="105">
        <v>656003</v>
      </c>
      <c r="B2783" s="38" t="s">
        <v>9149</v>
      </c>
      <c r="C2783" s="410">
        <v>62017</v>
      </c>
      <c r="D2783" s="410">
        <v>656003</v>
      </c>
      <c r="E2783" s="410"/>
      <c r="F2783" s="410">
        <v>634100</v>
      </c>
      <c r="G2783" s="102">
        <v>1617</v>
      </c>
      <c r="H2783" s="38" t="s">
        <v>6927</v>
      </c>
      <c r="I2783" s="93" t="str">
        <f t="shared" si="89"/>
        <v>End</v>
      </c>
      <c r="Q2783" s="93" t="str">
        <f t="shared" si="90"/>
        <v>656003</v>
      </c>
    </row>
    <row r="2784" spans="1:17" ht="12.75" customHeight="1">
      <c r="A2784" s="105">
        <v>656003</v>
      </c>
      <c r="B2784" s="38" t="s">
        <v>9149</v>
      </c>
      <c r="C2784" s="1055">
        <v>62018</v>
      </c>
      <c r="D2784" s="1055">
        <v>656003</v>
      </c>
      <c r="E2784" s="1055"/>
      <c r="F2784" s="1055">
        <v>634100</v>
      </c>
      <c r="G2784" s="102">
        <v>1718</v>
      </c>
      <c r="H2784" s="38"/>
      <c r="I2784" s="93" t="str">
        <f t="shared" si="89"/>
        <v/>
      </c>
      <c r="Q2784" s="93" t="str">
        <f t="shared" si="90"/>
        <v>656003</v>
      </c>
    </row>
    <row r="2785" spans="1:17" ht="12.75" customHeight="1">
      <c r="A2785" s="105">
        <v>656003</v>
      </c>
      <c r="B2785" s="38" t="s">
        <v>9149</v>
      </c>
      <c r="C2785" s="1055" t="s">
        <v>7403</v>
      </c>
      <c r="D2785" s="1055">
        <v>656003</v>
      </c>
      <c r="E2785" s="1055"/>
      <c r="F2785" s="1055">
        <v>634100</v>
      </c>
      <c r="G2785" s="102">
        <v>1819</v>
      </c>
      <c r="H2785" s="38"/>
      <c r="I2785" s="93" t="str">
        <f t="shared" si="89"/>
        <v/>
      </c>
      <c r="Q2785" s="93" t="str">
        <f t="shared" si="90"/>
        <v>656003</v>
      </c>
    </row>
    <row r="2786" spans="1:17" ht="12.75" customHeight="1">
      <c r="A2786" s="105">
        <v>656003</v>
      </c>
      <c r="B2786" s="38" t="s">
        <v>9149</v>
      </c>
      <c r="C2786" s="1055" t="s">
        <v>8183</v>
      </c>
      <c r="D2786" s="1055">
        <v>656003</v>
      </c>
      <c r="E2786" s="1055"/>
      <c r="F2786" s="1055">
        <v>634100</v>
      </c>
      <c r="G2786" s="102">
        <v>1920</v>
      </c>
      <c r="H2786" s="38"/>
      <c r="I2786" s="93" t="str">
        <f t="shared" si="89"/>
        <v/>
      </c>
      <c r="Q2786" s="93" t="str">
        <f t="shared" si="90"/>
        <v>656003</v>
      </c>
    </row>
    <row r="2787" spans="1:17" ht="12.75" customHeight="1">
      <c r="A2787" s="559">
        <v>656003</v>
      </c>
      <c r="B2787" s="38" t="s">
        <v>9149</v>
      </c>
      <c r="C2787" s="560" t="s">
        <v>8509</v>
      </c>
      <c r="D2787" s="560">
        <v>656003</v>
      </c>
      <c r="E2787" s="560"/>
      <c r="F2787" s="560">
        <v>634100</v>
      </c>
      <c r="G2787" s="557">
        <v>2021</v>
      </c>
      <c r="H2787" s="557"/>
      <c r="I2787" s="93" t="str">
        <f t="shared" si="89"/>
        <v/>
      </c>
      <c r="J2787" s="558"/>
      <c r="Q2787" s="93" t="str">
        <f t="shared" si="90"/>
        <v>656003</v>
      </c>
    </row>
    <row r="2788" spans="1:17" ht="12.75" customHeight="1">
      <c r="A2788" s="57">
        <v>656003</v>
      </c>
      <c r="B2788" s="58" t="s">
        <v>2000</v>
      </c>
      <c r="C2788" s="57" t="s">
        <v>9008</v>
      </c>
      <c r="D2788" s="57">
        <v>656003</v>
      </c>
      <c r="E2788" s="57"/>
      <c r="F2788" s="57">
        <v>634100</v>
      </c>
      <c r="G2788" s="102">
        <v>2122</v>
      </c>
      <c r="H2788" s="38"/>
      <c r="I2788" s="93" t="str">
        <f t="shared" si="89"/>
        <v/>
      </c>
      <c r="Q2788" s="93" t="str">
        <f t="shared" si="90"/>
        <v>656003</v>
      </c>
    </row>
    <row r="2789" spans="1:17" ht="12.75" customHeight="1">
      <c r="A2789" s="57">
        <v>656003</v>
      </c>
      <c r="B2789" s="58" t="s">
        <v>2000</v>
      </c>
      <c r="C2789" s="57">
        <v>62007</v>
      </c>
      <c r="D2789" s="57">
        <v>656003</v>
      </c>
      <c r="E2789" s="57"/>
      <c r="F2789" s="57">
        <v>634100</v>
      </c>
      <c r="G2789" s="106" t="s">
        <v>4056</v>
      </c>
      <c r="H2789" s="38" t="s">
        <v>5272</v>
      </c>
      <c r="I2789" s="93" t="str">
        <f t="shared" si="89"/>
        <v>End</v>
      </c>
      <c r="Q2789" s="93" t="str">
        <f t="shared" si="90"/>
        <v>656003</v>
      </c>
    </row>
    <row r="2790" spans="1:17" ht="12.75" customHeight="1">
      <c r="A2790" s="57">
        <v>656004</v>
      </c>
      <c r="B2790" s="58" t="s">
        <v>1999</v>
      </c>
      <c r="C2790" s="57">
        <v>62010</v>
      </c>
      <c r="D2790" s="57">
        <v>656004</v>
      </c>
      <c r="E2790" s="57"/>
      <c r="F2790" s="57">
        <v>634100</v>
      </c>
      <c r="G2790" s="102">
        <v>1011</v>
      </c>
      <c r="H2790" s="38" t="s">
        <v>5272</v>
      </c>
      <c r="I2790" s="93" t="str">
        <f t="shared" si="89"/>
        <v>End</v>
      </c>
      <c r="Q2790" s="93" t="str">
        <f t="shared" si="90"/>
        <v>656004</v>
      </c>
    </row>
    <row r="2791" spans="1:17" ht="12.75" customHeight="1">
      <c r="A2791" s="105">
        <v>656004</v>
      </c>
      <c r="B2791" s="38" t="s">
        <v>5039</v>
      </c>
      <c r="C2791" s="1050">
        <v>62013</v>
      </c>
      <c r="D2791" s="1050">
        <v>656004</v>
      </c>
      <c r="E2791" s="1050"/>
      <c r="F2791" s="1050">
        <v>634100</v>
      </c>
      <c r="G2791" s="102">
        <v>1213</v>
      </c>
      <c r="H2791" s="38" t="s">
        <v>6927</v>
      </c>
      <c r="I2791" s="93" t="str">
        <f t="shared" si="89"/>
        <v>End</v>
      </c>
      <c r="Q2791" s="93" t="str">
        <f t="shared" si="90"/>
        <v>656004</v>
      </c>
    </row>
    <row r="2792" spans="1:17" ht="12.75" customHeight="1">
      <c r="A2792" s="105">
        <v>656004</v>
      </c>
      <c r="B2792" s="38" t="s">
        <v>5039</v>
      </c>
      <c r="C2792" s="1055">
        <v>62014</v>
      </c>
      <c r="D2792" s="1055">
        <v>656004</v>
      </c>
      <c r="E2792" s="1055"/>
      <c r="F2792" s="1055">
        <v>634100</v>
      </c>
      <c r="G2792" s="102">
        <v>1314</v>
      </c>
      <c r="H2792" s="38" t="s">
        <v>6927</v>
      </c>
      <c r="I2792" s="93" t="str">
        <f t="shared" si="89"/>
        <v>End</v>
      </c>
      <c r="Q2792" s="93" t="str">
        <f t="shared" si="90"/>
        <v>656004</v>
      </c>
    </row>
    <row r="2793" spans="1:17" ht="14.15" customHeight="1">
      <c r="A2793" s="105">
        <v>656004</v>
      </c>
      <c r="B2793" s="38" t="s">
        <v>5039</v>
      </c>
      <c r="C2793" s="1050">
        <v>62015</v>
      </c>
      <c r="D2793" s="1050">
        <v>656004</v>
      </c>
      <c r="E2793" s="1050"/>
      <c r="F2793" s="1050">
        <v>634100</v>
      </c>
      <c r="G2793" s="102">
        <v>1415</v>
      </c>
      <c r="H2793" s="38" t="s">
        <v>6927</v>
      </c>
      <c r="I2793" s="93" t="str">
        <f t="shared" si="89"/>
        <v>End</v>
      </c>
      <c r="Q2793" s="93" t="str">
        <f t="shared" si="90"/>
        <v>656004</v>
      </c>
    </row>
    <row r="2794" spans="1:17" ht="14.15" customHeight="1">
      <c r="A2794" s="105">
        <v>656004</v>
      </c>
      <c r="B2794" s="38" t="s">
        <v>5039</v>
      </c>
      <c r="C2794" s="1055">
        <v>62016</v>
      </c>
      <c r="D2794" s="1055">
        <v>656004</v>
      </c>
      <c r="E2794" s="1055"/>
      <c r="F2794" s="1055">
        <v>634100</v>
      </c>
      <c r="G2794" s="102">
        <v>1516</v>
      </c>
      <c r="H2794" s="38" t="s">
        <v>6927</v>
      </c>
      <c r="I2794" s="93" t="str">
        <f t="shared" si="89"/>
        <v>End</v>
      </c>
      <c r="Q2794" s="93" t="str">
        <f t="shared" si="90"/>
        <v>656004</v>
      </c>
    </row>
    <row r="2795" spans="1:17" ht="14.15" customHeight="1">
      <c r="A2795" s="105">
        <v>656004</v>
      </c>
      <c r="B2795" s="38" t="s">
        <v>9147</v>
      </c>
      <c r="C2795" s="1055">
        <v>62017</v>
      </c>
      <c r="D2795" s="1055">
        <v>656004</v>
      </c>
      <c r="E2795" s="1055"/>
      <c r="F2795" s="1055">
        <v>634100</v>
      </c>
      <c r="G2795" s="102">
        <v>1617</v>
      </c>
      <c r="H2795" s="38" t="s">
        <v>6927</v>
      </c>
      <c r="I2795" s="93" t="str">
        <f t="shared" si="89"/>
        <v>End</v>
      </c>
      <c r="Q2795" s="93" t="str">
        <f t="shared" si="90"/>
        <v>656004</v>
      </c>
    </row>
    <row r="2796" spans="1:17" ht="14.15" customHeight="1">
      <c r="A2796" s="105">
        <v>656004</v>
      </c>
      <c r="B2796" s="38" t="s">
        <v>9147</v>
      </c>
      <c r="C2796" s="1055">
        <v>62018</v>
      </c>
      <c r="D2796" s="1055">
        <v>656004</v>
      </c>
      <c r="E2796" s="1055"/>
      <c r="F2796" s="1055">
        <v>634100</v>
      </c>
      <c r="G2796" s="102">
        <v>1718</v>
      </c>
      <c r="H2796" s="38"/>
      <c r="I2796" s="93" t="str">
        <f t="shared" si="89"/>
        <v/>
      </c>
      <c r="Q2796" s="93" t="str">
        <f t="shared" si="90"/>
        <v>656004</v>
      </c>
    </row>
    <row r="2797" spans="1:17" ht="14.15" customHeight="1">
      <c r="A2797" s="105">
        <v>656004</v>
      </c>
      <c r="B2797" s="38" t="s">
        <v>9147</v>
      </c>
      <c r="C2797" s="1055" t="s">
        <v>7403</v>
      </c>
      <c r="D2797" s="1055">
        <v>656004</v>
      </c>
      <c r="E2797" s="1055"/>
      <c r="F2797" s="1055">
        <v>634100</v>
      </c>
      <c r="G2797" s="102">
        <v>1819</v>
      </c>
      <c r="H2797" s="38"/>
      <c r="I2797" s="93" t="str">
        <f t="shared" si="89"/>
        <v/>
      </c>
      <c r="Q2797" s="93" t="str">
        <f t="shared" si="90"/>
        <v>656004</v>
      </c>
    </row>
    <row r="2798" spans="1:17" ht="14.15" customHeight="1">
      <c r="A2798" s="105">
        <v>656004</v>
      </c>
      <c r="B2798" s="38" t="s">
        <v>9147</v>
      </c>
      <c r="C2798" s="410" t="s">
        <v>8183</v>
      </c>
      <c r="D2798" s="410">
        <v>656004</v>
      </c>
      <c r="E2798" s="410"/>
      <c r="F2798" s="410">
        <v>634100</v>
      </c>
      <c r="G2798" s="102">
        <v>1920</v>
      </c>
      <c r="H2798" s="38"/>
      <c r="I2798" s="93" t="str">
        <f t="shared" si="89"/>
        <v/>
      </c>
      <c r="Q2798" s="93" t="str">
        <f t="shared" si="90"/>
        <v>656004</v>
      </c>
    </row>
    <row r="2799" spans="1:17" ht="14.15" customHeight="1">
      <c r="A2799" s="559">
        <v>656004</v>
      </c>
      <c r="B2799" s="38" t="s">
        <v>9147</v>
      </c>
      <c r="C2799" s="560" t="s">
        <v>8509</v>
      </c>
      <c r="D2799" s="560">
        <v>656004</v>
      </c>
      <c r="E2799" s="560"/>
      <c r="F2799" s="560">
        <v>634100</v>
      </c>
      <c r="G2799" s="557">
        <v>2021</v>
      </c>
      <c r="H2799" s="557"/>
      <c r="I2799" s="93" t="str">
        <f t="shared" si="89"/>
        <v/>
      </c>
      <c r="J2799" s="558"/>
      <c r="Q2799" s="93" t="str">
        <f t="shared" si="90"/>
        <v>656004</v>
      </c>
    </row>
    <row r="2800" spans="1:17" ht="14.15" customHeight="1">
      <c r="A2800" s="57">
        <v>656004</v>
      </c>
      <c r="B2800" s="38" t="s">
        <v>9147</v>
      </c>
      <c r="C2800" s="57" t="s">
        <v>9008</v>
      </c>
      <c r="D2800" s="57">
        <v>656004</v>
      </c>
      <c r="E2800" s="57"/>
      <c r="F2800" s="57">
        <v>634100</v>
      </c>
      <c r="G2800" s="102">
        <v>2122</v>
      </c>
      <c r="H2800" s="38"/>
      <c r="I2800" s="93" t="str">
        <f t="shared" ref="I2800:I2863" si="91">LEFT(H2800,3)</f>
        <v/>
      </c>
      <c r="Q2800" s="93" t="str">
        <f t="shared" si="90"/>
        <v>656004</v>
      </c>
    </row>
    <row r="2801" spans="1:17" ht="14.15" customHeight="1">
      <c r="A2801" s="57">
        <v>656004</v>
      </c>
      <c r="B2801" s="58" t="s">
        <v>1999</v>
      </c>
      <c r="C2801" s="57">
        <v>62007</v>
      </c>
      <c r="D2801" s="57">
        <v>656004</v>
      </c>
      <c r="E2801" s="57"/>
      <c r="F2801" s="57">
        <v>634100</v>
      </c>
      <c r="G2801" s="106" t="s">
        <v>4056</v>
      </c>
      <c r="H2801" s="38" t="s">
        <v>5272</v>
      </c>
      <c r="I2801" s="93" t="str">
        <f t="shared" si="91"/>
        <v>End</v>
      </c>
      <c r="Q2801" s="93" t="str">
        <f t="shared" si="90"/>
        <v>656004</v>
      </c>
    </row>
    <row r="2802" spans="1:17" ht="14.15" customHeight="1">
      <c r="A2802" s="57">
        <v>656005</v>
      </c>
      <c r="B2802" s="58" t="s">
        <v>1998</v>
      </c>
      <c r="C2802" s="57">
        <v>62010</v>
      </c>
      <c r="D2802" s="57">
        <v>656005</v>
      </c>
      <c r="E2802" s="57"/>
      <c r="F2802" s="57">
        <v>634100</v>
      </c>
      <c r="G2802" s="102">
        <v>1011</v>
      </c>
      <c r="H2802" s="38" t="s">
        <v>5272</v>
      </c>
      <c r="I2802" s="93" t="str">
        <f t="shared" si="91"/>
        <v>End</v>
      </c>
      <c r="Q2802" s="93" t="str">
        <f t="shared" si="90"/>
        <v>656005</v>
      </c>
    </row>
    <row r="2803" spans="1:17" ht="14.15" customHeight="1">
      <c r="A2803" s="105">
        <v>656005</v>
      </c>
      <c r="B2803" s="38" t="s">
        <v>5038</v>
      </c>
      <c r="C2803" s="1055">
        <v>62013</v>
      </c>
      <c r="D2803" s="1055">
        <v>656005</v>
      </c>
      <c r="E2803" s="1055"/>
      <c r="F2803" s="1055">
        <v>634100</v>
      </c>
      <c r="G2803" s="102">
        <v>1213</v>
      </c>
      <c r="H2803" s="38" t="s">
        <v>6927</v>
      </c>
      <c r="I2803" s="93" t="str">
        <f t="shared" si="91"/>
        <v>End</v>
      </c>
      <c r="Q2803" s="93" t="str">
        <f t="shared" si="90"/>
        <v>656005</v>
      </c>
    </row>
    <row r="2804" spans="1:17" ht="14.15" customHeight="1">
      <c r="A2804" s="105">
        <v>656005</v>
      </c>
      <c r="B2804" s="38" t="s">
        <v>5038</v>
      </c>
      <c r="C2804" s="1055">
        <v>62014</v>
      </c>
      <c r="D2804" s="1055">
        <v>656005</v>
      </c>
      <c r="E2804" s="1055"/>
      <c r="F2804" s="1055">
        <v>634100</v>
      </c>
      <c r="G2804" s="102">
        <v>1314</v>
      </c>
      <c r="H2804" s="38" t="s">
        <v>6927</v>
      </c>
      <c r="I2804" s="93" t="str">
        <f t="shared" si="91"/>
        <v>End</v>
      </c>
      <c r="Q2804" s="93" t="str">
        <f t="shared" si="90"/>
        <v>656005</v>
      </c>
    </row>
    <row r="2805" spans="1:17" ht="14.15" customHeight="1">
      <c r="A2805" s="105">
        <v>656005</v>
      </c>
      <c r="B2805" s="38" t="s">
        <v>5038</v>
      </c>
      <c r="C2805" s="1055">
        <v>62015</v>
      </c>
      <c r="D2805" s="1055">
        <v>656005</v>
      </c>
      <c r="E2805" s="1055"/>
      <c r="F2805" s="1055">
        <v>634100</v>
      </c>
      <c r="G2805" s="102">
        <v>1415</v>
      </c>
      <c r="H2805" s="38" t="s">
        <v>6927</v>
      </c>
      <c r="I2805" s="93" t="str">
        <f t="shared" si="91"/>
        <v>End</v>
      </c>
      <c r="Q2805" s="93" t="str">
        <f t="shared" si="90"/>
        <v>656005</v>
      </c>
    </row>
    <row r="2806" spans="1:17" ht="14.15" customHeight="1">
      <c r="A2806" s="105">
        <v>656005</v>
      </c>
      <c r="B2806" s="38" t="s">
        <v>5038</v>
      </c>
      <c r="C2806" s="1050">
        <v>62016</v>
      </c>
      <c r="D2806" s="1050">
        <v>656005</v>
      </c>
      <c r="E2806" s="1050"/>
      <c r="F2806" s="1050">
        <v>634100</v>
      </c>
      <c r="G2806" s="102">
        <v>1516</v>
      </c>
      <c r="H2806" s="38" t="s">
        <v>6927</v>
      </c>
      <c r="I2806" s="93" t="str">
        <f t="shared" si="91"/>
        <v>End</v>
      </c>
      <c r="Q2806" s="93" t="str">
        <f t="shared" si="90"/>
        <v>656005</v>
      </c>
    </row>
    <row r="2807" spans="1:17" ht="14.15" customHeight="1">
      <c r="A2807" s="105">
        <v>656005</v>
      </c>
      <c r="B2807" s="38" t="s">
        <v>9152</v>
      </c>
      <c r="C2807" s="410">
        <v>62017</v>
      </c>
      <c r="D2807" s="410">
        <v>656005</v>
      </c>
      <c r="E2807" s="410"/>
      <c r="F2807" s="410">
        <v>634100</v>
      </c>
      <c r="G2807" s="102">
        <v>1617</v>
      </c>
      <c r="H2807" s="38" t="s">
        <v>6927</v>
      </c>
      <c r="I2807" s="93" t="str">
        <f t="shared" si="91"/>
        <v>End</v>
      </c>
      <c r="Q2807" s="93" t="str">
        <f t="shared" si="90"/>
        <v>656005</v>
      </c>
    </row>
    <row r="2808" spans="1:17" ht="14.15" customHeight="1">
      <c r="A2808" s="105">
        <v>656005</v>
      </c>
      <c r="B2808" s="38" t="s">
        <v>9152</v>
      </c>
      <c r="C2808" s="1055">
        <v>62018</v>
      </c>
      <c r="D2808" s="1055">
        <v>656005</v>
      </c>
      <c r="E2808" s="1055"/>
      <c r="F2808" s="1055">
        <v>634100</v>
      </c>
      <c r="G2808" s="102">
        <v>1718</v>
      </c>
      <c r="H2808" s="38"/>
      <c r="I2808" s="93" t="str">
        <f t="shared" si="91"/>
        <v/>
      </c>
      <c r="Q2808" s="93" t="str">
        <f t="shared" si="90"/>
        <v>656005</v>
      </c>
    </row>
    <row r="2809" spans="1:17" ht="14.15" customHeight="1">
      <c r="A2809" s="105">
        <v>656005</v>
      </c>
      <c r="B2809" s="38" t="s">
        <v>9152</v>
      </c>
      <c r="C2809" s="410" t="s">
        <v>7403</v>
      </c>
      <c r="D2809" s="410">
        <v>656005</v>
      </c>
      <c r="E2809" s="410"/>
      <c r="F2809" s="410">
        <v>634100</v>
      </c>
      <c r="G2809" s="102">
        <v>1819</v>
      </c>
      <c r="H2809" s="38"/>
      <c r="I2809" s="93" t="str">
        <f t="shared" si="91"/>
        <v/>
      </c>
      <c r="Q2809" s="93" t="str">
        <f t="shared" si="90"/>
        <v>656005</v>
      </c>
    </row>
    <row r="2810" spans="1:17" ht="14.15" customHeight="1">
      <c r="A2810" s="105">
        <v>656005</v>
      </c>
      <c r="B2810" s="38" t="s">
        <v>9152</v>
      </c>
      <c r="C2810" s="1055" t="s">
        <v>8183</v>
      </c>
      <c r="D2810" s="1055">
        <v>656005</v>
      </c>
      <c r="E2810" s="1055"/>
      <c r="F2810" s="1055">
        <v>634100</v>
      </c>
      <c r="G2810" s="102">
        <v>1920</v>
      </c>
      <c r="H2810" s="38"/>
      <c r="I2810" s="93" t="str">
        <f t="shared" si="91"/>
        <v/>
      </c>
      <c r="Q2810" s="93" t="str">
        <f t="shared" si="90"/>
        <v>656005</v>
      </c>
    </row>
    <row r="2811" spans="1:17" ht="14.15" customHeight="1">
      <c r="A2811" s="559">
        <v>656005</v>
      </c>
      <c r="B2811" s="38" t="s">
        <v>9152</v>
      </c>
      <c r="C2811" s="560" t="s">
        <v>8509</v>
      </c>
      <c r="D2811" s="560">
        <v>656005</v>
      </c>
      <c r="E2811" s="560"/>
      <c r="F2811" s="560">
        <v>634100</v>
      </c>
      <c r="G2811" s="557">
        <v>2021</v>
      </c>
      <c r="H2811" s="557"/>
      <c r="I2811" s="93" t="str">
        <f t="shared" si="91"/>
        <v/>
      </c>
      <c r="J2811" s="558"/>
      <c r="Q2811" s="93" t="str">
        <f t="shared" si="90"/>
        <v>656005</v>
      </c>
    </row>
    <row r="2812" spans="1:17" ht="14.15" customHeight="1">
      <c r="A2812" s="57">
        <v>656005</v>
      </c>
      <c r="B2812" s="58" t="s">
        <v>1998</v>
      </c>
      <c r="C2812" s="57" t="s">
        <v>9008</v>
      </c>
      <c r="D2812" s="57">
        <v>656005</v>
      </c>
      <c r="E2812" s="57"/>
      <c r="F2812" s="57">
        <v>634100</v>
      </c>
      <c r="G2812" s="102">
        <v>2122</v>
      </c>
      <c r="H2812" s="38"/>
      <c r="I2812" s="93" t="str">
        <f t="shared" si="91"/>
        <v/>
      </c>
      <c r="Q2812" s="93" t="str">
        <f t="shared" si="90"/>
        <v>656005</v>
      </c>
    </row>
    <row r="2813" spans="1:17" ht="14.15" customHeight="1">
      <c r="A2813" s="57">
        <v>656005</v>
      </c>
      <c r="B2813" s="58" t="s">
        <v>1998</v>
      </c>
      <c r="C2813" s="57">
        <v>62007</v>
      </c>
      <c r="D2813" s="57">
        <v>656005</v>
      </c>
      <c r="E2813" s="57"/>
      <c r="F2813" s="57">
        <v>634100</v>
      </c>
      <c r="G2813" s="106" t="s">
        <v>4056</v>
      </c>
      <c r="H2813" s="38" t="s">
        <v>5272</v>
      </c>
      <c r="I2813" s="93" t="str">
        <f t="shared" si="91"/>
        <v>End</v>
      </c>
      <c r="Q2813" s="93" t="str">
        <f t="shared" si="90"/>
        <v>656005</v>
      </c>
    </row>
    <row r="2814" spans="1:17" ht="14.15" customHeight="1">
      <c r="A2814" s="57">
        <v>656007</v>
      </c>
      <c r="B2814" s="58" t="s">
        <v>2001</v>
      </c>
      <c r="C2814" s="57">
        <v>62010</v>
      </c>
      <c r="D2814" s="57">
        <v>656007</v>
      </c>
      <c r="E2814" s="57"/>
      <c r="F2814" s="57">
        <v>634100</v>
      </c>
      <c r="G2814" s="102">
        <v>1011</v>
      </c>
      <c r="H2814" s="38" t="s">
        <v>5272</v>
      </c>
      <c r="I2814" s="93" t="str">
        <f t="shared" si="91"/>
        <v>End</v>
      </c>
      <c r="Q2814" s="93" t="str">
        <f t="shared" si="90"/>
        <v>656007</v>
      </c>
    </row>
    <row r="2815" spans="1:17" ht="14.15" customHeight="1">
      <c r="A2815" s="105">
        <v>656007</v>
      </c>
      <c r="B2815" s="38" t="s">
        <v>5040</v>
      </c>
      <c r="C2815" s="1055">
        <v>62013</v>
      </c>
      <c r="D2815" s="1055">
        <v>656007</v>
      </c>
      <c r="E2815" s="1055"/>
      <c r="F2815" s="1055">
        <v>634100</v>
      </c>
      <c r="G2815" s="102">
        <v>1213</v>
      </c>
      <c r="H2815" s="38" t="s">
        <v>6927</v>
      </c>
      <c r="I2815" s="93" t="str">
        <f t="shared" si="91"/>
        <v>End</v>
      </c>
      <c r="Q2815" s="93" t="str">
        <f t="shared" si="90"/>
        <v>656007</v>
      </c>
    </row>
    <row r="2816" spans="1:17" ht="14.15" customHeight="1">
      <c r="A2816" s="105">
        <v>656007</v>
      </c>
      <c r="B2816" s="38" t="s">
        <v>5040</v>
      </c>
      <c r="C2816" s="1055">
        <v>62014</v>
      </c>
      <c r="D2816" s="1055">
        <v>656007</v>
      </c>
      <c r="E2816" s="1055"/>
      <c r="F2816" s="1055">
        <v>634100</v>
      </c>
      <c r="G2816" s="102">
        <v>1314</v>
      </c>
      <c r="H2816" s="38" t="s">
        <v>6927</v>
      </c>
      <c r="I2816" s="93" t="str">
        <f t="shared" si="91"/>
        <v>End</v>
      </c>
      <c r="Q2816" s="93" t="str">
        <f t="shared" si="90"/>
        <v>656007</v>
      </c>
    </row>
    <row r="2817" spans="1:17" ht="14.15" customHeight="1">
      <c r="A2817" s="105">
        <v>656007</v>
      </c>
      <c r="B2817" s="38" t="s">
        <v>5040</v>
      </c>
      <c r="C2817" s="1055">
        <v>62015</v>
      </c>
      <c r="D2817" s="1055">
        <v>656007</v>
      </c>
      <c r="E2817" s="1055"/>
      <c r="F2817" s="1055">
        <v>634100</v>
      </c>
      <c r="G2817" s="102">
        <v>1415</v>
      </c>
      <c r="H2817" s="38" t="s">
        <v>6927</v>
      </c>
      <c r="I2817" s="93" t="str">
        <f t="shared" si="91"/>
        <v>End</v>
      </c>
      <c r="Q2817" s="93" t="str">
        <f t="shared" si="90"/>
        <v>656007</v>
      </c>
    </row>
    <row r="2818" spans="1:17" ht="14.15" customHeight="1">
      <c r="A2818" s="105">
        <v>656007</v>
      </c>
      <c r="B2818" s="38" t="s">
        <v>5040</v>
      </c>
      <c r="C2818" s="1055">
        <v>62016</v>
      </c>
      <c r="D2818" s="1055">
        <v>656007</v>
      </c>
      <c r="E2818" s="1055"/>
      <c r="F2818" s="1055">
        <v>634100</v>
      </c>
      <c r="G2818" s="102">
        <v>1516</v>
      </c>
      <c r="H2818" s="38" t="s">
        <v>6927</v>
      </c>
      <c r="I2818" s="93" t="str">
        <f t="shared" si="91"/>
        <v>End</v>
      </c>
      <c r="Q2818" s="93" t="str">
        <f t="shared" si="90"/>
        <v>656007</v>
      </c>
    </row>
    <row r="2819" spans="1:17" ht="14.15" customHeight="1">
      <c r="A2819" s="105">
        <v>656007</v>
      </c>
      <c r="B2819" s="38" t="s">
        <v>9150</v>
      </c>
      <c r="C2819" s="410">
        <v>62017</v>
      </c>
      <c r="D2819" s="410">
        <v>656007</v>
      </c>
      <c r="E2819" s="410"/>
      <c r="F2819" s="410">
        <v>634100</v>
      </c>
      <c r="G2819" s="102">
        <v>1617</v>
      </c>
      <c r="H2819" s="38" t="s">
        <v>6927</v>
      </c>
      <c r="I2819" s="93" t="str">
        <f t="shared" si="91"/>
        <v>End</v>
      </c>
      <c r="Q2819" s="93" t="str">
        <f t="shared" si="90"/>
        <v>656007</v>
      </c>
    </row>
    <row r="2820" spans="1:17" ht="12.75" customHeight="1">
      <c r="A2820" s="105">
        <v>656007</v>
      </c>
      <c r="B2820" s="38" t="s">
        <v>9150</v>
      </c>
      <c r="C2820" s="410">
        <v>62018</v>
      </c>
      <c r="D2820" s="410">
        <v>656007</v>
      </c>
      <c r="E2820" s="410"/>
      <c r="F2820" s="410">
        <v>634100</v>
      </c>
      <c r="G2820" s="102">
        <v>1718</v>
      </c>
      <c r="H2820" s="38"/>
      <c r="I2820" s="93" t="str">
        <f t="shared" si="91"/>
        <v/>
      </c>
      <c r="Q2820" s="93" t="str">
        <f t="shared" si="90"/>
        <v>656007</v>
      </c>
    </row>
    <row r="2821" spans="1:17" ht="12.75" customHeight="1">
      <c r="A2821" s="105">
        <v>656007</v>
      </c>
      <c r="B2821" s="38" t="s">
        <v>9150</v>
      </c>
      <c r="C2821" s="1055" t="s">
        <v>7403</v>
      </c>
      <c r="D2821" s="1055">
        <v>656007</v>
      </c>
      <c r="E2821" s="1055"/>
      <c r="F2821" s="1055">
        <v>634100</v>
      </c>
      <c r="G2821" s="102">
        <v>1819</v>
      </c>
      <c r="H2821" s="38"/>
      <c r="I2821" s="93" t="str">
        <f t="shared" si="91"/>
        <v/>
      </c>
      <c r="Q2821" s="93" t="str">
        <f t="shared" si="90"/>
        <v>656007</v>
      </c>
    </row>
    <row r="2822" spans="1:17" ht="12.75" customHeight="1">
      <c r="A2822" s="105">
        <v>656007</v>
      </c>
      <c r="B2822" s="38" t="s">
        <v>9150</v>
      </c>
      <c r="C2822" s="410" t="s">
        <v>8183</v>
      </c>
      <c r="D2822" s="410">
        <v>656007</v>
      </c>
      <c r="E2822" s="410"/>
      <c r="F2822" s="410">
        <v>634100</v>
      </c>
      <c r="G2822" s="102">
        <v>1920</v>
      </c>
      <c r="H2822" s="38"/>
      <c r="I2822" s="93" t="str">
        <f t="shared" si="91"/>
        <v/>
      </c>
      <c r="Q2822" s="93" t="str">
        <f t="shared" si="90"/>
        <v>656007</v>
      </c>
    </row>
    <row r="2823" spans="1:17" ht="12.75" customHeight="1">
      <c r="A2823" s="559">
        <v>656007</v>
      </c>
      <c r="B2823" s="38" t="s">
        <v>9150</v>
      </c>
      <c r="C2823" s="560" t="s">
        <v>8509</v>
      </c>
      <c r="D2823" s="560">
        <v>656007</v>
      </c>
      <c r="E2823" s="560"/>
      <c r="F2823" s="560">
        <v>634100</v>
      </c>
      <c r="G2823" s="557">
        <v>2021</v>
      </c>
      <c r="H2823" s="557"/>
      <c r="I2823" s="93" t="str">
        <f t="shared" si="91"/>
        <v/>
      </c>
      <c r="J2823" s="558"/>
      <c r="Q2823" s="93" t="str">
        <f t="shared" si="90"/>
        <v>656007</v>
      </c>
    </row>
    <row r="2824" spans="1:17" ht="12.75" customHeight="1">
      <c r="A2824" s="57">
        <v>656007</v>
      </c>
      <c r="B2824" s="58" t="s">
        <v>9150</v>
      </c>
      <c r="C2824" s="57" t="s">
        <v>9008</v>
      </c>
      <c r="D2824" s="57">
        <v>656007</v>
      </c>
      <c r="E2824" s="57"/>
      <c r="F2824" s="57">
        <v>634100</v>
      </c>
      <c r="G2824" s="102">
        <v>2122</v>
      </c>
      <c r="H2824" s="38"/>
      <c r="I2824" s="93" t="str">
        <f t="shared" si="91"/>
        <v/>
      </c>
      <c r="Q2824" s="93" t="str">
        <f t="shared" si="90"/>
        <v>656007</v>
      </c>
    </row>
    <row r="2825" spans="1:17" ht="12.75" customHeight="1">
      <c r="A2825" s="57">
        <v>656007</v>
      </c>
      <c r="B2825" s="58" t="s">
        <v>2001</v>
      </c>
      <c r="C2825" s="57">
        <v>62007</v>
      </c>
      <c r="D2825" s="57">
        <v>656007</v>
      </c>
      <c r="E2825" s="57"/>
      <c r="F2825" s="57">
        <v>634100</v>
      </c>
      <c r="G2825" s="106" t="s">
        <v>4056</v>
      </c>
      <c r="H2825" s="38" t="s">
        <v>5272</v>
      </c>
      <c r="I2825" s="93" t="str">
        <f t="shared" si="91"/>
        <v>End</v>
      </c>
      <c r="Q2825" s="93" t="str">
        <f t="shared" si="90"/>
        <v>656007</v>
      </c>
    </row>
    <row r="2826" spans="1:17" ht="12.75" customHeight="1">
      <c r="A2826" s="57">
        <v>656008</v>
      </c>
      <c r="B2826" s="58" t="s">
        <v>4966</v>
      </c>
      <c r="C2826" s="57">
        <v>62010</v>
      </c>
      <c r="D2826" s="57">
        <v>656008</v>
      </c>
      <c r="E2826" s="57"/>
      <c r="F2826" s="57">
        <v>634100</v>
      </c>
      <c r="G2826" s="102">
        <v>1011</v>
      </c>
      <c r="H2826" s="38" t="s">
        <v>5272</v>
      </c>
      <c r="I2826" s="93" t="str">
        <f t="shared" si="91"/>
        <v>End</v>
      </c>
      <c r="Q2826" s="93" t="str">
        <f t="shared" si="90"/>
        <v>656008</v>
      </c>
    </row>
    <row r="2827" spans="1:17" ht="12.75" customHeight="1">
      <c r="A2827" s="105">
        <v>656008</v>
      </c>
      <c r="B2827" s="58" t="s">
        <v>4966</v>
      </c>
      <c r="C2827" s="1055">
        <v>62013</v>
      </c>
      <c r="D2827" s="1055">
        <v>656008</v>
      </c>
      <c r="E2827" s="1055"/>
      <c r="F2827" s="1055">
        <v>634100</v>
      </c>
      <c r="G2827" s="102">
        <v>1213</v>
      </c>
      <c r="H2827" s="38" t="s">
        <v>6927</v>
      </c>
      <c r="I2827" s="93" t="str">
        <f t="shared" si="91"/>
        <v>End</v>
      </c>
      <c r="Q2827" s="93" t="str">
        <f t="shared" si="90"/>
        <v>656008</v>
      </c>
    </row>
    <row r="2828" spans="1:17" ht="12.75" customHeight="1">
      <c r="A2828" s="105">
        <v>656008</v>
      </c>
      <c r="B2828" s="58" t="s">
        <v>4966</v>
      </c>
      <c r="C2828" s="1055">
        <v>62014</v>
      </c>
      <c r="D2828" s="1055">
        <v>656008</v>
      </c>
      <c r="E2828" s="1055"/>
      <c r="F2828" s="1055">
        <v>634100</v>
      </c>
      <c r="G2828" s="102">
        <v>1314</v>
      </c>
      <c r="H2828" s="38" t="s">
        <v>6927</v>
      </c>
      <c r="I2828" s="93" t="str">
        <f t="shared" si="91"/>
        <v>End</v>
      </c>
      <c r="Q2828" s="93" t="str">
        <f t="shared" si="90"/>
        <v>656008</v>
      </c>
    </row>
    <row r="2829" spans="1:17" ht="12.75" customHeight="1">
      <c r="A2829" s="105">
        <v>656008</v>
      </c>
      <c r="B2829" s="58" t="s">
        <v>4966</v>
      </c>
      <c r="C2829" s="1055">
        <v>62015</v>
      </c>
      <c r="D2829" s="1055">
        <v>656008</v>
      </c>
      <c r="E2829" s="1055"/>
      <c r="F2829" s="1055">
        <v>634100</v>
      </c>
      <c r="G2829" s="102">
        <v>1415</v>
      </c>
      <c r="H2829" s="38" t="s">
        <v>6927</v>
      </c>
      <c r="I2829" s="93" t="str">
        <f t="shared" si="91"/>
        <v>End</v>
      </c>
      <c r="Q2829" s="93" t="str">
        <f t="shared" si="90"/>
        <v>656008</v>
      </c>
    </row>
    <row r="2830" spans="1:17" ht="12.75" customHeight="1">
      <c r="A2830" s="105">
        <v>656008</v>
      </c>
      <c r="B2830" s="58" t="s">
        <v>4966</v>
      </c>
      <c r="C2830" s="1055">
        <v>62016</v>
      </c>
      <c r="D2830" s="1055">
        <v>656008</v>
      </c>
      <c r="E2830" s="1055"/>
      <c r="F2830" s="1055">
        <v>634100</v>
      </c>
      <c r="G2830" s="102">
        <v>1516</v>
      </c>
      <c r="H2830" s="38" t="s">
        <v>6927</v>
      </c>
      <c r="I2830" s="93" t="str">
        <f t="shared" si="91"/>
        <v>End</v>
      </c>
      <c r="Q2830" s="93" t="str">
        <f t="shared" ref="Q2830:Q2893" si="92">TEXT($A2830,0)</f>
        <v>656008</v>
      </c>
    </row>
    <row r="2831" spans="1:17" ht="12.75" customHeight="1">
      <c r="A2831" s="105">
        <v>656008</v>
      </c>
      <c r="B2831" s="58" t="s">
        <v>6295</v>
      </c>
      <c r="C2831" s="1055">
        <v>62017</v>
      </c>
      <c r="D2831" s="1055">
        <v>656008</v>
      </c>
      <c r="E2831" s="1055"/>
      <c r="F2831" s="1055">
        <v>634100</v>
      </c>
      <c r="G2831" s="102">
        <v>1617</v>
      </c>
      <c r="H2831" s="38" t="s">
        <v>6927</v>
      </c>
      <c r="I2831" s="93" t="str">
        <f t="shared" si="91"/>
        <v>End</v>
      </c>
      <c r="Q2831" s="93" t="str">
        <f t="shared" si="92"/>
        <v>656008</v>
      </c>
    </row>
    <row r="2832" spans="1:17" ht="12.75" customHeight="1">
      <c r="A2832" s="105">
        <v>656008</v>
      </c>
      <c r="B2832" s="58" t="s">
        <v>6295</v>
      </c>
      <c r="C2832" s="1055">
        <v>62018</v>
      </c>
      <c r="D2832" s="1055">
        <v>656008</v>
      </c>
      <c r="E2832" s="1055"/>
      <c r="F2832" s="1055">
        <v>634100</v>
      </c>
      <c r="G2832" s="102">
        <v>1718</v>
      </c>
      <c r="H2832" s="38"/>
      <c r="I2832" s="93" t="str">
        <f t="shared" si="91"/>
        <v/>
      </c>
      <c r="Q2832" s="93" t="str">
        <f t="shared" si="92"/>
        <v>656008</v>
      </c>
    </row>
    <row r="2833" spans="1:17" ht="12.75" customHeight="1">
      <c r="A2833" s="105">
        <v>656008</v>
      </c>
      <c r="B2833" s="58" t="s">
        <v>6295</v>
      </c>
      <c r="C2833" s="1055" t="s">
        <v>7403</v>
      </c>
      <c r="D2833" s="1055">
        <v>656008</v>
      </c>
      <c r="E2833" s="1055"/>
      <c r="F2833" s="1055">
        <v>634100</v>
      </c>
      <c r="G2833" s="102">
        <v>1819</v>
      </c>
      <c r="H2833" s="38"/>
      <c r="I2833" s="93" t="str">
        <f t="shared" si="91"/>
        <v/>
      </c>
      <c r="Q2833" s="93" t="str">
        <f t="shared" si="92"/>
        <v>656008</v>
      </c>
    </row>
    <row r="2834" spans="1:17" ht="12.75" customHeight="1">
      <c r="A2834" s="105">
        <v>656008</v>
      </c>
      <c r="B2834" s="58" t="s">
        <v>6295</v>
      </c>
      <c r="C2834" s="1055" t="s">
        <v>8183</v>
      </c>
      <c r="D2834" s="1055">
        <v>656008</v>
      </c>
      <c r="E2834" s="1055"/>
      <c r="F2834" s="1055">
        <v>634100</v>
      </c>
      <c r="G2834" s="102">
        <v>1920</v>
      </c>
      <c r="H2834" s="38"/>
      <c r="I2834" s="93" t="str">
        <f t="shared" si="91"/>
        <v/>
      </c>
      <c r="Q2834" s="93" t="str">
        <f t="shared" si="92"/>
        <v>656008</v>
      </c>
    </row>
    <row r="2835" spans="1:17" ht="12.75" customHeight="1">
      <c r="A2835" s="559">
        <v>656008</v>
      </c>
      <c r="B2835" s="58" t="s">
        <v>6295</v>
      </c>
      <c r="C2835" s="560" t="s">
        <v>8509</v>
      </c>
      <c r="D2835" s="560">
        <v>656008</v>
      </c>
      <c r="E2835" s="560"/>
      <c r="F2835" s="560">
        <v>634100</v>
      </c>
      <c r="G2835" s="557">
        <v>2021</v>
      </c>
      <c r="H2835" s="557"/>
      <c r="I2835" s="93" t="str">
        <f t="shared" si="91"/>
        <v/>
      </c>
      <c r="J2835" s="558"/>
      <c r="Q2835" s="93" t="str">
        <f t="shared" si="92"/>
        <v>656008</v>
      </c>
    </row>
    <row r="2836" spans="1:17" ht="12.75" customHeight="1">
      <c r="A2836" s="57">
        <v>656008</v>
      </c>
      <c r="B2836" s="58" t="s">
        <v>4966</v>
      </c>
      <c r="C2836" s="57" t="s">
        <v>9008</v>
      </c>
      <c r="D2836" s="57">
        <v>656008</v>
      </c>
      <c r="E2836" s="57"/>
      <c r="F2836" s="57">
        <v>634100</v>
      </c>
      <c r="G2836" s="102">
        <v>2122</v>
      </c>
      <c r="H2836" s="38"/>
      <c r="I2836" s="93" t="str">
        <f t="shared" si="91"/>
        <v/>
      </c>
      <c r="Q2836" s="93" t="str">
        <f t="shared" si="92"/>
        <v>656008</v>
      </c>
    </row>
    <row r="2837" spans="1:17" ht="12.75" customHeight="1">
      <c r="A2837" s="57">
        <v>656008</v>
      </c>
      <c r="B2837" s="58" t="s">
        <v>4966</v>
      </c>
      <c r="C2837" s="57">
        <v>62007</v>
      </c>
      <c r="D2837" s="57">
        <v>656008</v>
      </c>
      <c r="E2837" s="57"/>
      <c r="F2837" s="57">
        <v>634100</v>
      </c>
      <c r="G2837" s="106" t="s">
        <v>4056</v>
      </c>
      <c r="H2837" s="38" t="s">
        <v>5272</v>
      </c>
      <c r="I2837" s="93" t="str">
        <f t="shared" si="91"/>
        <v>End</v>
      </c>
      <c r="Q2837" s="93" t="str">
        <f t="shared" si="92"/>
        <v>656008</v>
      </c>
    </row>
    <row r="2838" spans="1:17" ht="12.75" customHeight="1">
      <c r="A2838" s="105">
        <v>656100</v>
      </c>
      <c r="B2838" s="58" t="s">
        <v>1981</v>
      </c>
      <c r="C2838" s="1055">
        <v>62010</v>
      </c>
      <c r="D2838" s="1055">
        <v>656100</v>
      </c>
      <c r="E2838" s="1055"/>
      <c r="F2838" s="1055">
        <v>634100</v>
      </c>
      <c r="G2838" s="102">
        <v>1011</v>
      </c>
      <c r="H2838" s="38" t="s">
        <v>5272</v>
      </c>
      <c r="I2838" s="93" t="str">
        <f t="shared" si="91"/>
        <v>End</v>
      </c>
      <c r="Q2838" s="93" t="str">
        <f t="shared" si="92"/>
        <v>656100</v>
      </c>
    </row>
    <row r="2839" spans="1:17" ht="12.75" customHeight="1">
      <c r="A2839" s="105">
        <v>656100</v>
      </c>
      <c r="B2839" s="58" t="s">
        <v>1981</v>
      </c>
      <c r="C2839" s="1050">
        <v>62011</v>
      </c>
      <c r="D2839" s="1050">
        <v>656100</v>
      </c>
      <c r="E2839" s="1050"/>
      <c r="F2839" s="1050">
        <v>634100</v>
      </c>
      <c r="G2839" s="102">
        <v>1112</v>
      </c>
      <c r="H2839" s="38" t="s">
        <v>5272</v>
      </c>
      <c r="I2839" s="93" t="str">
        <f t="shared" si="91"/>
        <v>End</v>
      </c>
      <c r="Q2839" s="93" t="str">
        <f t="shared" si="92"/>
        <v>656100</v>
      </c>
    </row>
    <row r="2840" spans="1:17" ht="12.75" customHeight="1">
      <c r="A2840" s="105">
        <v>656100</v>
      </c>
      <c r="B2840" s="38" t="s">
        <v>1981</v>
      </c>
      <c r="C2840" s="1050">
        <v>62013</v>
      </c>
      <c r="D2840" s="1050">
        <v>656100</v>
      </c>
      <c r="E2840" s="1050"/>
      <c r="F2840" s="1050">
        <v>634100</v>
      </c>
      <c r="G2840" s="102">
        <v>1213</v>
      </c>
      <c r="H2840" s="38" t="s">
        <v>6927</v>
      </c>
      <c r="I2840" s="93" t="str">
        <f t="shared" si="91"/>
        <v>End</v>
      </c>
      <c r="Q2840" s="93" t="str">
        <f t="shared" si="92"/>
        <v>656100</v>
      </c>
    </row>
    <row r="2841" spans="1:17" ht="12.75" customHeight="1">
      <c r="A2841" s="105">
        <v>656100</v>
      </c>
      <c r="B2841" s="38" t="s">
        <v>1981</v>
      </c>
      <c r="C2841" s="1050">
        <v>62014</v>
      </c>
      <c r="D2841" s="1050">
        <v>656100</v>
      </c>
      <c r="E2841" s="1050"/>
      <c r="F2841" s="1050">
        <v>634100</v>
      </c>
      <c r="G2841" s="102">
        <v>1314</v>
      </c>
      <c r="H2841" s="38" t="s">
        <v>6927</v>
      </c>
      <c r="I2841" s="93" t="str">
        <f t="shared" si="91"/>
        <v>End</v>
      </c>
      <c r="Q2841" s="93" t="str">
        <f t="shared" si="92"/>
        <v>656100</v>
      </c>
    </row>
    <row r="2842" spans="1:17" ht="12.75" customHeight="1">
      <c r="A2842" s="105">
        <v>656100</v>
      </c>
      <c r="B2842" s="38" t="s">
        <v>1981</v>
      </c>
      <c r="C2842" s="410">
        <v>62015</v>
      </c>
      <c r="D2842" s="410">
        <v>656100</v>
      </c>
      <c r="E2842" s="410"/>
      <c r="F2842" s="410">
        <v>634100</v>
      </c>
      <c r="G2842" s="102">
        <v>1415</v>
      </c>
      <c r="H2842" s="38" t="s">
        <v>6927</v>
      </c>
      <c r="I2842" s="93" t="str">
        <f t="shared" si="91"/>
        <v>End</v>
      </c>
      <c r="Q2842" s="93" t="str">
        <f t="shared" si="92"/>
        <v>656100</v>
      </c>
    </row>
    <row r="2843" spans="1:17" ht="12.75" customHeight="1">
      <c r="A2843" s="105">
        <v>656100</v>
      </c>
      <c r="B2843" s="38" t="s">
        <v>1981</v>
      </c>
      <c r="C2843" s="410">
        <v>62016</v>
      </c>
      <c r="D2843" s="410">
        <v>656100</v>
      </c>
      <c r="E2843" s="410"/>
      <c r="F2843" s="410">
        <v>634100</v>
      </c>
      <c r="G2843" s="102">
        <v>1516</v>
      </c>
      <c r="H2843" s="38" t="s">
        <v>6927</v>
      </c>
      <c r="I2843" s="93" t="str">
        <f t="shared" si="91"/>
        <v>End</v>
      </c>
      <c r="Q2843" s="93" t="str">
        <f t="shared" si="92"/>
        <v>656100</v>
      </c>
    </row>
    <row r="2844" spans="1:17" ht="12.75" customHeight="1">
      <c r="A2844" s="105">
        <v>656100</v>
      </c>
      <c r="B2844" s="38" t="s">
        <v>1981</v>
      </c>
      <c r="C2844" s="410">
        <v>62017</v>
      </c>
      <c r="D2844" s="410">
        <v>656100</v>
      </c>
      <c r="E2844" s="410"/>
      <c r="F2844" s="410">
        <v>634100</v>
      </c>
      <c r="G2844" s="102">
        <v>1617</v>
      </c>
      <c r="H2844" s="38" t="s">
        <v>6927</v>
      </c>
      <c r="I2844" s="93" t="str">
        <f t="shared" si="91"/>
        <v>End</v>
      </c>
      <c r="Q2844" s="93" t="str">
        <f t="shared" si="92"/>
        <v>656100</v>
      </c>
    </row>
    <row r="2845" spans="1:17" ht="12.75" customHeight="1">
      <c r="A2845" s="105">
        <v>656100</v>
      </c>
      <c r="B2845" s="38" t="s">
        <v>1981</v>
      </c>
      <c r="C2845" s="410">
        <v>62018</v>
      </c>
      <c r="D2845" s="410">
        <v>656100</v>
      </c>
      <c r="E2845" s="410"/>
      <c r="F2845" s="410">
        <v>634100</v>
      </c>
      <c r="G2845" s="102">
        <v>1718</v>
      </c>
      <c r="H2845" s="38" t="s">
        <v>6927</v>
      </c>
      <c r="I2845" s="93" t="str">
        <f t="shared" si="91"/>
        <v>End</v>
      </c>
      <c r="Q2845" s="93" t="str">
        <f t="shared" si="92"/>
        <v>656100</v>
      </c>
    </row>
    <row r="2846" spans="1:17" ht="12.75" customHeight="1">
      <c r="A2846" s="105">
        <v>656100</v>
      </c>
      <c r="B2846" s="38" t="s">
        <v>1981</v>
      </c>
      <c r="C2846" s="410" t="s">
        <v>7403</v>
      </c>
      <c r="D2846" s="410">
        <v>656100</v>
      </c>
      <c r="E2846" s="410"/>
      <c r="F2846" s="410">
        <v>634100</v>
      </c>
      <c r="G2846" s="102">
        <v>1819</v>
      </c>
      <c r="H2846" s="38"/>
      <c r="I2846" s="93" t="str">
        <f t="shared" si="91"/>
        <v/>
      </c>
      <c r="Q2846" s="93" t="str">
        <f t="shared" si="92"/>
        <v>656100</v>
      </c>
    </row>
    <row r="2847" spans="1:17" ht="12.75" customHeight="1">
      <c r="A2847" s="105">
        <v>656100</v>
      </c>
      <c r="B2847" s="38" t="s">
        <v>1981</v>
      </c>
      <c r="C2847" s="410" t="s">
        <v>8183</v>
      </c>
      <c r="D2847" s="410">
        <v>656100</v>
      </c>
      <c r="E2847" s="410"/>
      <c r="F2847" s="410">
        <v>634100</v>
      </c>
      <c r="G2847" s="102">
        <v>1920</v>
      </c>
      <c r="H2847" s="38"/>
      <c r="I2847" s="93" t="str">
        <f t="shared" si="91"/>
        <v/>
      </c>
      <c r="Q2847" s="93" t="str">
        <f t="shared" si="92"/>
        <v>656100</v>
      </c>
    </row>
    <row r="2848" spans="1:17" ht="12.75" customHeight="1">
      <c r="A2848" s="559">
        <v>656100</v>
      </c>
      <c r="B2848" s="38" t="s">
        <v>1981</v>
      </c>
      <c r="C2848" s="560" t="s">
        <v>8509</v>
      </c>
      <c r="D2848" s="560">
        <v>656100</v>
      </c>
      <c r="E2848" s="560"/>
      <c r="F2848" s="560">
        <v>634100</v>
      </c>
      <c r="G2848" s="557">
        <v>2021</v>
      </c>
      <c r="H2848" s="557"/>
      <c r="I2848" s="93" t="str">
        <f t="shared" si="91"/>
        <v/>
      </c>
      <c r="J2848" s="558"/>
      <c r="Q2848" s="93" t="str">
        <f t="shared" si="92"/>
        <v>656100</v>
      </c>
    </row>
    <row r="2849" spans="1:17" ht="12.75" customHeight="1">
      <c r="A2849" s="745">
        <v>656100</v>
      </c>
      <c r="B2849" s="38" t="s">
        <v>1981</v>
      </c>
      <c r="C2849" s="747" t="s">
        <v>9008</v>
      </c>
      <c r="D2849" s="747">
        <v>656100</v>
      </c>
      <c r="E2849" s="747"/>
      <c r="F2849" s="560">
        <v>634100</v>
      </c>
      <c r="G2849" s="746">
        <v>2122</v>
      </c>
      <c r="H2849" s="746"/>
      <c r="I2849" s="748" t="str">
        <f t="shared" si="91"/>
        <v/>
      </c>
      <c r="J2849" s="749"/>
      <c r="Q2849" s="93" t="str">
        <f t="shared" si="92"/>
        <v>656100</v>
      </c>
    </row>
    <row r="2850" spans="1:17" ht="12.75" customHeight="1">
      <c r="A2850" s="57">
        <v>656100</v>
      </c>
      <c r="B2850" s="58" t="s">
        <v>1981</v>
      </c>
      <c r="C2850" s="57">
        <v>62007</v>
      </c>
      <c r="D2850" s="57">
        <v>656100</v>
      </c>
      <c r="E2850" s="57"/>
      <c r="F2850" s="57">
        <v>634100</v>
      </c>
      <c r="G2850" s="106" t="s">
        <v>4056</v>
      </c>
      <c r="H2850" s="38" t="s">
        <v>5272</v>
      </c>
      <c r="I2850" s="93" t="str">
        <f t="shared" si="91"/>
        <v>End</v>
      </c>
      <c r="Q2850" s="93" t="str">
        <f t="shared" si="92"/>
        <v>656100</v>
      </c>
    </row>
    <row r="2851" spans="1:17" ht="12.75" customHeight="1">
      <c r="A2851" s="57">
        <v>656100</v>
      </c>
      <c r="B2851" s="58" t="s">
        <v>1981</v>
      </c>
      <c r="C2851" s="57">
        <v>62009</v>
      </c>
      <c r="D2851" s="57">
        <v>656100</v>
      </c>
      <c r="E2851" s="57"/>
      <c r="F2851" s="57">
        <v>634100</v>
      </c>
      <c r="G2851" s="106" t="s">
        <v>3851</v>
      </c>
      <c r="H2851" s="38" t="s">
        <v>5272</v>
      </c>
      <c r="I2851" s="93" t="str">
        <f t="shared" si="91"/>
        <v>End</v>
      </c>
      <c r="Q2851" s="93" t="str">
        <f t="shared" si="92"/>
        <v>656100</v>
      </c>
    </row>
    <row r="2852" spans="1:17" ht="12.75" customHeight="1">
      <c r="A2852" s="57">
        <v>656200</v>
      </c>
      <c r="B2852" s="58" t="s">
        <v>1982</v>
      </c>
      <c r="C2852" s="57">
        <v>62010</v>
      </c>
      <c r="D2852" s="57">
        <v>656200</v>
      </c>
      <c r="E2852" s="57"/>
      <c r="F2852" s="57">
        <v>634100</v>
      </c>
      <c r="G2852" s="102">
        <v>1011</v>
      </c>
      <c r="H2852" s="38" t="s">
        <v>5272</v>
      </c>
      <c r="I2852" s="93" t="str">
        <f t="shared" si="91"/>
        <v>End</v>
      </c>
      <c r="Q2852" s="93" t="str">
        <f t="shared" si="92"/>
        <v>656200</v>
      </c>
    </row>
    <row r="2853" spans="1:17" ht="12.75" customHeight="1">
      <c r="A2853" s="105">
        <v>656200</v>
      </c>
      <c r="B2853" s="38" t="s">
        <v>1982</v>
      </c>
      <c r="C2853" s="1050">
        <v>62013</v>
      </c>
      <c r="D2853" s="1050">
        <v>656200</v>
      </c>
      <c r="E2853" s="1050"/>
      <c r="F2853" s="1050">
        <v>634100</v>
      </c>
      <c r="G2853" s="102">
        <v>1213</v>
      </c>
      <c r="H2853" s="38" t="s">
        <v>6927</v>
      </c>
      <c r="I2853" s="93" t="str">
        <f t="shared" si="91"/>
        <v>End</v>
      </c>
      <c r="Q2853" s="93" t="str">
        <f t="shared" si="92"/>
        <v>656200</v>
      </c>
    </row>
    <row r="2854" spans="1:17" ht="12.75" customHeight="1">
      <c r="A2854" s="105">
        <v>656200</v>
      </c>
      <c r="B2854" s="38" t="s">
        <v>1982</v>
      </c>
      <c r="C2854" s="1050">
        <v>62014</v>
      </c>
      <c r="D2854" s="1050">
        <v>656200</v>
      </c>
      <c r="E2854" s="1050"/>
      <c r="F2854" s="1050">
        <v>634100</v>
      </c>
      <c r="G2854" s="102">
        <v>1314</v>
      </c>
      <c r="H2854" s="38" t="s">
        <v>6927</v>
      </c>
      <c r="I2854" s="93" t="str">
        <f t="shared" si="91"/>
        <v>End</v>
      </c>
      <c r="Q2854" s="93" t="str">
        <f t="shared" si="92"/>
        <v>656200</v>
      </c>
    </row>
    <row r="2855" spans="1:17" ht="12.75" customHeight="1">
      <c r="A2855" s="105">
        <v>656200</v>
      </c>
      <c r="B2855" s="38" t="s">
        <v>1982</v>
      </c>
      <c r="C2855" s="1050">
        <v>62015</v>
      </c>
      <c r="D2855" s="1050">
        <v>656200</v>
      </c>
      <c r="E2855" s="1050"/>
      <c r="F2855" s="1050">
        <v>634100</v>
      </c>
      <c r="G2855" s="102">
        <v>1415</v>
      </c>
      <c r="H2855" s="38" t="s">
        <v>6927</v>
      </c>
      <c r="I2855" s="93" t="str">
        <f t="shared" si="91"/>
        <v>End</v>
      </c>
      <c r="Q2855" s="93" t="str">
        <f t="shared" si="92"/>
        <v>656200</v>
      </c>
    </row>
    <row r="2856" spans="1:17" ht="12.75" customHeight="1">
      <c r="A2856" s="105">
        <v>656200</v>
      </c>
      <c r="B2856" s="38" t="s">
        <v>1982</v>
      </c>
      <c r="C2856" s="1050">
        <v>62016</v>
      </c>
      <c r="D2856" s="1050">
        <v>656200</v>
      </c>
      <c r="E2856" s="1050"/>
      <c r="F2856" s="1050">
        <v>634100</v>
      </c>
      <c r="G2856" s="102">
        <v>1516</v>
      </c>
      <c r="H2856" s="38" t="s">
        <v>6927</v>
      </c>
      <c r="I2856" s="93" t="str">
        <f t="shared" si="91"/>
        <v>End</v>
      </c>
      <c r="Q2856" s="93" t="str">
        <f t="shared" si="92"/>
        <v>656200</v>
      </c>
    </row>
    <row r="2857" spans="1:17" ht="12.75" customHeight="1">
      <c r="A2857" s="105">
        <v>656200</v>
      </c>
      <c r="B2857" s="38" t="s">
        <v>6298</v>
      </c>
      <c r="C2857" s="1050">
        <v>62017</v>
      </c>
      <c r="D2857" s="1050">
        <v>656200</v>
      </c>
      <c r="E2857" s="1050"/>
      <c r="F2857" s="1050">
        <v>634100</v>
      </c>
      <c r="G2857" s="102">
        <v>1617</v>
      </c>
      <c r="H2857" s="38" t="s">
        <v>6927</v>
      </c>
      <c r="I2857" s="93" t="str">
        <f t="shared" si="91"/>
        <v>End</v>
      </c>
      <c r="Q2857" s="93" t="str">
        <f t="shared" si="92"/>
        <v>656200</v>
      </c>
    </row>
    <row r="2858" spans="1:17" ht="12.75" customHeight="1">
      <c r="A2858" s="105">
        <v>656200</v>
      </c>
      <c r="B2858" s="38" t="s">
        <v>6298</v>
      </c>
      <c r="C2858" s="410">
        <v>62018</v>
      </c>
      <c r="D2858" s="410">
        <v>656200</v>
      </c>
      <c r="E2858" s="410"/>
      <c r="F2858" s="410">
        <v>634100</v>
      </c>
      <c r="G2858" s="102">
        <v>1718</v>
      </c>
      <c r="H2858" s="38"/>
      <c r="I2858" s="93" t="str">
        <f t="shared" si="91"/>
        <v/>
      </c>
      <c r="Q2858" s="93" t="str">
        <f t="shared" si="92"/>
        <v>656200</v>
      </c>
    </row>
    <row r="2859" spans="1:17" ht="12.75" customHeight="1">
      <c r="A2859" s="105">
        <v>656200</v>
      </c>
      <c r="B2859" s="38" t="s">
        <v>6298</v>
      </c>
      <c r="C2859" s="410" t="s">
        <v>7403</v>
      </c>
      <c r="D2859" s="410">
        <v>656200</v>
      </c>
      <c r="E2859" s="410"/>
      <c r="F2859" s="410">
        <v>634100</v>
      </c>
      <c r="G2859" s="102">
        <v>1819</v>
      </c>
      <c r="H2859" s="38"/>
      <c r="I2859" s="93" t="str">
        <f t="shared" si="91"/>
        <v/>
      </c>
      <c r="Q2859" s="93" t="str">
        <f t="shared" si="92"/>
        <v>656200</v>
      </c>
    </row>
    <row r="2860" spans="1:17" ht="12.75" customHeight="1">
      <c r="A2860" s="105">
        <v>656200</v>
      </c>
      <c r="B2860" s="38" t="s">
        <v>6298</v>
      </c>
      <c r="C2860" s="410" t="s">
        <v>8183</v>
      </c>
      <c r="D2860" s="410">
        <v>656200</v>
      </c>
      <c r="E2860" s="410"/>
      <c r="F2860" s="410">
        <v>634100</v>
      </c>
      <c r="G2860" s="102">
        <v>1920</v>
      </c>
      <c r="H2860" s="38"/>
      <c r="I2860" s="93" t="str">
        <f t="shared" si="91"/>
        <v/>
      </c>
      <c r="Q2860" s="93" t="str">
        <f t="shared" si="92"/>
        <v>656200</v>
      </c>
    </row>
    <row r="2861" spans="1:17" ht="12.75" customHeight="1">
      <c r="A2861" s="559">
        <v>656200</v>
      </c>
      <c r="B2861" s="38" t="s">
        <v>6298</v>
      </c>
      <c r="C2861" s="560" t="s">
        <v>8509</v>
      </c>
      <c r="D2861" s="560">
        <v>656200</v>
      </c>
      <c r="E2861" s="560"/>
      <c r="F2861" s="560">
        <v>634100</v>
      </c>
      <c r="G2861" s="557">
        <v>2021</v>
      </c>
      <c r="H2861" s="557"/>
      <c r="I2861" s="93" t="str">
        <f t="shared" si="91"/>
        <v/>
      </c>
      <c r="J2861" s="558"/>
      <c r="Q2861" s="93" t="str">
        <f t="shared" si="92"/>
        <v>656200</v>
      </c>
    </row>
    <row r="2862" spans="1:17" ht="12.75" customHeight="1">
      <c r="A2862" s="57">
        <v>656200</v>
      </c>
      <c r="B2862" s="58" t="s">
        <v>1982</v>
      </c>
      <c r="C2862" s="57" t="s">
        <v>9008</v>
      </c>
      <c r="D2862" s="57">
        <v>656200</v>
      </c>
      <c r="E2862" s="57"/>
      <c r="F2862" s="57">
        <v>634100</v>
      </c>
      <c r="G2862" s="102">
        <v>2122</v>
      </c>
      <c r="H2862" s="38"/>
      <c r="I2862" s="93" t="str">
        <f t="shared" si="91"/>
        <v/>
      </c>
      <c r="Q2862" s="93" t="str">
        <f t="shared" si="92"/>
        <v>656200</v>
      </c>
    </row>
    <row r="2863" spans="1:17" ht="12.75" customHeight="1">
      <c r="A2863" s="57">
        <v>656200</v>
      </c>
      <c r="B2863" s="58" t="s">
        <v>1982</v>
      </c>
      <c r="C2863" s="57">
        <v>62007</v>
      </c>
      <c r="D2863" s="57">
        <v>656200</v>
      </c>
      <c r="E2863" s="57"/>
      <c r="F2863" s="57">
        <v>634100</v>
      </c>
      <c r="G2863" s="106" t="s">
        <v>4056</v>
      </c>
      <c r="H2863" s="38" t="s">
        <v>5272</v>
      </c>
      <c r="I2863" s="93" t="str">
        <f t="shared" si="91"/>
        <v>End</v>
      </c>
      <c r="Q2863" s="93" t="str">
        <f t="shared" si="92"/>
        <v>656200</v>
      </c>
    </row>
    <row r="2864" spans="1:17" ht="12.75" customHeight="1">
      <c r="A2864" s="57">
        <v>656200</v>
      </c>
      <c r="B2864" s="58" t="s">
        <v>1982</v>
      </c>
      <c r="C2864" s="57">
        <v>62009</v>
      </c>
      <c r="D2864" s="57">
        <v>656200</v>
      </c>
      <c r="E2864" s="57"/>
      <c r="F2864" s="57">
        <v>634100</v>
      </c>
      <c r="G2864" s="106" t="s">
        <v>3851</v>
      </c>
      <c r="H2864" s="38" t="s">
        <v>5272</v>
      </c>
      <c r="I2864" s="93" t="str">
        <f t="shared" ref="I2864:I2927" si="93">LEFT(H2864,3)</f>
        <v>End</v>
      </c>
      <c r="Q2864" s="93" t="str">
        <f t="shared" si="92"/>
        <v>656200</v>
      </c>
    </row>
    <row r="2865" spans="1:17" ht="12.75" customHeight="1">
      <c r="A2865" s="57">
        <v>656300</v>
      </c>
      <c r="B2865" s="58" t="s">
        <v>1983</v>
      </c>
      <c r="C2865" s="57">
        <v>62010</v>
      </c>
      <c r="D2865" s="57">
        <v>656300</v>
      </c>
      <c r="E2865" s="57"/>
      <c r="F2865" s="57">
        <v>634100</v>
      </c>
      <c r="G2865" s="102">
        <v>1011</v>
      </c>
      <c r="H2865" s="38" t="s">
        <v>5272</v>
      </c>
      <c r="I2865" s="93" t="str">
        <f t="shared" si="93"/>
        <v>End</v>
      </c>
      <c r="Q2865" s="93" t="str">
        <f t="shared" si="92"/>
        <v>656300</v>
      </c>
    </row>
    <row r="2866" spans="1:17" ht="12.75" customHeight="1">
      <c r="A2866" s="57">
        <v>656300</v>
      </c>
      <c r="B2866" s="58" t="s">
        <v>1983</v>
      </c>
      <c r="C2866" s="57">
        <v>62011</v>
      </c>
      <c r="D2866" s="57">
        <v>656300</v>
      </c>
      <c r="E2866" s="57"/>
      <c r="F2866" s="57">
        <v>634100</v>
      </c>
      <c r="G2866" s="102">
        <v>1112</v>
      </c>
      <c r="H2866" s="38" t="s">
        <v>5272</v>
      </c>
      <c r="I2866" s="93" t="str">
        <f t="shared" si="93"/>
        <v>End</v>
      </c>
      <c r="Q2866" s="93" t="str">
        <f t="shared" si="92"/>
        <v>656300</v>
      </c>
    </row>
    <row r="2867" spans="1:17" ht="12.75" customHeight="1">
      <c r="A2867" s="105">
        <v>656300</v>
      </c>
      <c r="B2867" s="38" t="s">
        <v>5042</v>
      </c>
      <c r="C2867" s="1050">
        <v>62013</v>
      </c>
      <c r="D2867" s="1050">
        <v>656300</v>
      </c>
      <c r="E2867" s="1050"/>
      <c r="F2867" s="1050">
        <v>634100</v>
      </c>
      <c r="G2867" s="102">
        <v>1213</v>
      </c>
      <c r="H2867" s="38" t="s">
        <v>6927</v>
      </c>
      <c r="I2867" s="93" t="str">
        <f t="shared" si="93"/>
        <v>End</v>
      </c>
      <c r="Q2867" s="93" t="str">
        <f t="shared" si="92"/>
        <v>656300</v>
      </c>
    </row>
    <row r="2868" spans="1:17" ht="12.75" customHeight="1">
      <c r="A2868" s="105">
        <v>656300</v>
      </c>
      <c r="B2868" s="38" t="s">
        <v>5042</v>
      </c>
      <c r="C2868" s="1050">
        <v>62014</v>
      </c>
      <c r="D2868" s="1050">
        <v>656300</v>
      </c>
      <c r="E2868" s="1050"/>
      <c r="F2868" s="1050">
        <v>634100</v>
      </c>
      <c r="G2868" s="102">
        <v>1314</v>
      </c>
      <c r="H2868" s="38" t="s">
        <v>6927</v>
      </c>
      <c r="I2868" s="93" t="str">
        <f t="shared" si="93"/>
        <v>End</v>
      </c>
      <c r="Q2868" s="93" t="str">
        <f t="shared" si="92"/>
        <v>656300</v>
      </c>
    </row>
    <row r="2869" spans="1:17" ht="12.75" customHeight="1">
      <c r="A2869" s="105">
        <v>656300</v>
      </c>
      <c r="B2869" s="38" t="s">
        <v>5042</v>
      </c>
      <c r="C2869" s="1050">
        <v>62015</v>
      </c>
      <c r="D2869" s="1050">
        <v>656300</v>
      </c>
      <c r="E2869" s="1050"/>
      <c r="F2869" s="1050">
        <v>634100</v>
      </c>
      <c r="G2869" s="102">
        <v>1415</v>
      </c>
      <c r="H2869" s="38" t="s">
        <v>6927</v>
      </c>
      <c r="I2869" s="93" t="str">
        <f t="shared" si="93"/>
        <v>End</v>
      </c>
      <c r="Q2869" s="93" t="str">
        <f t="shared" si="92"/>
        <v>656300</v>
      </c>
    </row>
    <row r="2870" spans="1:17" ht="12.75" customHeight="1">
      <c r="A2870" s="105">
        <v>656300</v>
      </c>
      <c r="B2870" s="38" t="s">
        <v>5042</v>
      </c>
      <c r="C2870" s="1050">
        <v>62016</v>
      </c>
      <c r="D2870" s="1050">
        <v>656300</v>
      </c>
      <c r="E2870" s="1050"/>
      <c r="F2870" s="1050">
        <v>634100</v>
      </c>
      <c r="G2870" s="102">
        <v>1516</v>
      </c>
      <c r="H2870" s="38" t="s">
        <v>6927</v>
      </c>
      <c r="I2870" s="93" t="str">
        <f t="shared" si="93"/>
        <v>End</v>
      </c>
      <c r="Q2870" s="93" t="str">
        <f t="shared" si="92"/>
        <v>656300</v>
      </c>
    </row>
    <row r="2871" spans="1:17" ht="12.75" customHeight="1">
      <c r="A2871" s="105">
        <v>656300</v>
      </c>
      <c r="B2871" s="38" t="s">
        <v>5042</v>
      </c>
      <c r="C2871" s="410">
        <v>62017</v>
      </c>
      <c r="D2871" s="410">
        <v>656300</v>
      </c>
      <c r="E2871" s="410"/>
      <c r="F2871" s="410">
        <v>634100</v>
      </c>
      <c r="G2871" s="102">
        <v>1617</v>
      </c>
      <c r="H2871" s="38" t="s">
        <v>6948</v>
      </c>
      <c r="I2871" s="93" t="str">
        <f t="shared" si="93"/>
        <v>End</v>
      </c>
      <c r="Q2871" s="93" t="str">
        <f t="shared" si="92"/>
        <v>656300</v>
      </c>
    </row>
    <row r="2872" spans="1:17" ht="12.75" customHeight="1">
      <c r="A2872" s="57">
        <v>656300</v>
      </c>
      <c r="B2872" s="58" t="s">
        <v>1983</v>
      </c>
      <c r="C2872" s="57">
        <v>62007</v>
      </c>
      <c r="D2872" s="57">
        <v>656300</v>
      </c>
      <c r="E2872" s="57"/>
      <c r="F2872" s="57">
        <v>634100</v>
      </c>
      <c r="G2872" s="106" t="s">
        <v>4056</v>
      </c>
      <c r="H2872" s="38" t="s">
        <v>5272</v>
      </c>
      <c r="I2872" s="93" t="str">
        <f t="shared" si="93"/>
        <v>End</v>
      </c>
      <c r="Q2872" s="93" t="str">
        <f t="shared" si="92"/>
        <v>656300</v>
      </c>
    </row>
    <row r="2873" spans="1:17" ht="12.75" customHeight="1">
      <c r="A2873" s="57">
        <v>656300</v>
      </c>
      <c r="B2873" s="58" t="s">
        <v>1983</v>
      </c>
      <c r="C2873" s="57">
        <v>62009</v>
      </c>
      <c r="D2873" s="57">
        <v>656300</v>
      </c>
      <c r="E2873" s="57"/>
      <c r="F2873" s="57">
        <v>634100</v>
      </c>
      <c r="G2873" s="106" t="s">
        <v>3851</v>
      </c>
      <c r="H2873" s="38" t="s">
        <v>5272</v>
      </c>
      <c r="I2873" s="93" t="str">
        <f t="shared" si="93"/>
        <v>End</v>
      </c>
      <c r="Q2873" s="93" t="str">
        <f t="shared" si="92"/>
        <v>656300</v>
      </c>
    </row>
    <row r="2874" spans="1:17" ht="12.75" customHeight="1">
      <c r="A2874" s="57">
        <v>656400</v>
      </c>
      <c r="B2874" s="58" t="s">
        <v>1984</v>
      </c>
      <c r="C2874" s="57">
        <v>62010</v>
      </c>
      <c r="D2874" s="57">
        <v>656400</v>
      </c>
      <c r="E2874" s="57"/>
      <c r="F2874" s="57">
        <v>634100</v>
      </c>
      <c r="G2874" s="102">
        <v>1011</v>
      </c>
      <c r="H2874" s="38" t="s">
        <v>5272</v>
      </c>
      <c r="I2874" s="93" t="str">
        <f t="shared" si="93"/>
        <v>End</v>
      </c>
      <c r="Q2874" s="93" t="str">
        <f t="shared" si="92"/>
        <v>656400</v>
      </c>
    </row>
    <row r="2875" spans="1:17" ht="12.75" customHeight="1">
      <c r="A2875" s="57">
        <v>656400</v>
      </c>
      <c r="B2875" s="58" t="s">
        <v>1984</v>
      </c>
      <c r="C2875" s="57">
        <v>62011</v>
      </c>
      <c r="D2875" s="57">
        <v>656400</v>
      </c>
      <c r="E2875" s="57"/>
      <c r="F2875" s="57">
        <v>634100</v>
      </c>
      <c r="G2875" s="102">
        <v>1112</v>
      </c>
      <c r="H2875" s="38" t="s">
        <v>5272</v>
      </c>
      <c r="I2875" s="93" t="str">
        <f t="shared" si="93"/>
        <v>End</v>
      </c>
      <c r="Q2875" s="93" t="str">
        <f t="shared" si="92"/>
        <v>656400</v>
      </c>
    </row>
    <row r="2876" spans="1:17" ht="12.75" customHeight="1">
      <c r="A2876" s="105">
        <v>656400</v>
      </c>
      <c r="B2876" s="38" t="s">
        <v>1984</v>
      </c>
      <c r="C2876" s="1050">
        <v>62013</v>
      </c>
      <c r="D2876" s="1050">
        <v>656400</v>
      </c>
      <c r="E2876" s="1050"/>
      <c r="F2876" s="1050">
        <v>634100</v>
      </c>
      <c r="G2876" s="102">
        <v>1213</v>
      </c>
      <c r="H2876" s="38" t="s">
        <v>6927</v>
      </c>
      <c r="I2876" s="93" t="str">
        <f t="shared" si="93"/>
        <v>End</v>
      </c>
      <c r="Q2876" s="93" t="str">
        <f t="shared" si="92"/>
        <v>656400</v>
      </c>
    </row>
    <row r="2877" spans="1:17" ht="12.75" customHeight="1">
      <c r="A2877" s="57">
        <v>656400</v>
      </c>
      <c r="B2877" s="58" t="s">
        <v>1984</v>
      </c>
      <c r="C2877" s="57">
        <v>62007</v>
      </c>
      <c r="D2877" s="57">
        <v>656400</v>
      </c>
      <c r="E2877" s="57"/>
      <c r="F2877" s="57">
        <v>634100</v>
      </c>
      <c r="G2877" s="106" t="s">
        <v>4056</v>
      </c>
      <c r="H2877" s="38" t="s">
        <v>5272</v>
      </c>
      <c r="I2877" s="93" t="str">
        <f t="shared" si="93"/>
        <v>End</v>
      </c>
      <c r="Q2877" s="93" t="str">
        <f t="shared" si="92"/>
        <v>656400</v>
      </c>
    </row>
    <row r="2878" spans="1:17" ht="12.75" customHeight="1">
      <c r="A2878" s="57">
        <v>656400</v>
      </c>
      <c r="B2878" s="58" t="s">
        <v>1984</v>
      </c>
      <c r="C2878" s="57">
        <v>62009</v>
      </c>
      <c r="D2878" s="57">
        <v>656400</v>
      </c>
      <c r="E2878" s="57"/>
      <c r="F2878" s="57">
        <v>634100</v>
      </c>
      <c r="G2878" s="106" t="s">
        <v>3851</v>
      </c>
      <c r="H2878" s="38" t="s">
        <v>5272</v>
      </c>
      <c r="I2878" s="93" t="str">
        <f t="shared" si="93"/>
        <v>End</v>
      </c>
      <c r="Q2878" s="93" t="str">
        <f t="shared" si="92"/>
        <v>656400</v>
      </c>
    </row>
    <row r="2879" spans="1:17" ht="12.75" customHeight="1">
      <c r="A2879" s="57">
        <v>656500</v>
      </c>
      <c r="B2879" s="58" t="s">
        <v>1985</v>
      </c>
      <c r="C2879" s="57">
        <v>62010</v>
      </c>
      <c r="D2879" s="57">
        <v>656500</v>
      </c>
      <c r="E2879" s="57"/>
      <c r="F2879" s="57">
        <v>634100</v>
      </c>
      <c r="G2879" s="102">
        <v>1011</v>
      </c>
      <c r="H2879" s="38" t="s">
        <v>5272</v>
      </c>
      <c r="I2879" s="93" t="str">
        <f t="shared" si="93"/>
        <v>End</v>
      </c>
      <c r="Q2879" s="93" t="str">
        <f t="shared" si="92"/>
        <v>656500</v>
      </c>
    </row>
    <row r="2880" spans="1:17" ht="12.75" customHeight="1">
      <c r="A2880" s="57">
        <v>656500</v>
      </c>
      <c r="B2880" s="58" t="s">
        <v>1985</v>
      </c>
      <c r="C2880" s="57">
        <v>62011</v>
      </c>
      <c r="D2880" s="57">
        <v>656500</v>
      </c>
      <c r="E2880" s="57"/>
      <c r="F2880" s="57">
        <v>634100</v>
      </c>
      <c r="G2880" s="102">
        <v>1112</v>
      </c>
      <c r="H2880" s="38" t="s">
        <v>5272</v>
      </c>
      <c r="I2880" s="93" t="str">
        <f t="shared" si="93"/>
        <v>End</v>
      </c>
      <c r="Q2880" s="93" t="str">
        <f t="shared" si="92"/>
        <v>656500</v>
      </c>
    </row>
    <row r="2881" spans="1:17" ht="12.75" customHeight="1">
      <c r="A2881" s="105">
        <v>656500</v>
      </c>
      <c r="B2881" s="38" t="s">
        <v>1985</v>
      </c>
      <c r="C2881" s="1050">
        <v>62013</v>
      </c>
      <c r="D2881" s="1050">
        <v>656500</v>
      </c>
      <c r="E2881" s="1050"/>
      <c r="F2881" s="1050">
        <v>634100</v>
      </c>
      <c r="G2881" s="102">
        <v>1213</v>
      </c>
      <c r="H2881" s="38" t="s">
        <v>6927</v>
      </c>
      <c r="I2881" s="93" t="str">
        <f t="shared" si="93"/>
        <v>End</v>
      </c>
      <c r="Q2881" s="93" t="str">
        <f t="shared" si="92"/>
        <v>656500</v>
      </c>
    </row>
    <row r="2882" spans="1:17" ht="12.75" customHeight="1">
      <c r="A2882" s="105">
        <v>656500</v>
      </c>
      <c r="B2882" s="38" t="s">
        <v>1985</v>
      </c>
      <c r="C2882" s="1050">
        <v>62014</v>
      </c>
      <c r="D2882" s="1050">
        <v>656500</v>
      </c>
      <c r="E2882" s="1050"/>
      <c r="F2882" s="1050">
        <v>634100</v>
      </c>
      <c r="G2882" s="102">
        <v>1314</v>
      </c>
      <c r="H2882" s="38" t="s">
        <v>6927</v>
      </c>
      <c r="I2882" s="93" t="str">
        <f t="shared" si="93"/>
        <v>End</v>
      </c>
      <c r="L2882" s="103"/>
      <c r="M2882" s="103"/>
      <c r="N2882" s="103"/>
      <c r="O2882" s="103"/>
      <c r="Q2882" s="93" t="str">
        <f t="shared" si="92"/>
        <v>656500</v>
      </c>
    </row>
    <row r="2883" spans="1:17" ht="12.75" customHeight="1">
      <c r="A2883" s="105">
        <v>656500</v>
      </c>
      <c r="B2883" s="38" t="s">
        <v>1985</v>
      </c>
      <c r="C2883" s="1055">
        <v>62015</v>
      </c>
      <c r="D2883" s="1055">
        <v>656500</v>
      </c>
      <c r="E2883" s="1055"/>
      <c r="F2883" s="1055">
        <v>634100</v>
      </c>
      <c r="G2883" s="102">
        <v>1415</v>
      </c>
      <c r="H2883" s="38" t="s">
        <v>6927</v>
      </c>
      <c r="I2883" s="93" t="str">
        <f t="shared" si="93"/>
        <v>End</v>
      </c>
      <c r="P2883" s="103"/>
      <c r="Q2883" s="93" t="str">
        <f t="shared" si="92"/>
        <v>656500</v>
      </c>
    </row>
    <row r="2884" spans="1:17" ht="12.75" customHeight="1">
      <c r="A2884" s="105">
        <v>656500</v>
      </c>
      <c r="B2884" s="38" t="s">
        <v>1985</v>
      </c>
      <c r="C2884" s="1055">
        <v>62016</v>
      </c>
      <c r="D2884" s="1055">
        <v>656500</v>
      </c>
      <c r="E2884" s="1055"/>
      <c r="F2884" s="1055">
        <v>634100</v>
      </c>
      <c r="G2884" s="102">
        <v>1516</v>
      </c>
      <c r="H2884" s="38" t="s">
        <v>6927</v>
      </c>
      <c r="I2884" s="93" t="str">
        <f t="shared" si="93"/>
        <v>End</v>
      </c>
      <c r="Q2884" s="93" t="str">
        <f t="shared" si="92"/>
        <v>656500</v>
      </c>
    </row>
    <row r="2885" spans="1:17" s="103" customFormat="1" ht="12.75" customHeight="1">
      <c r="A2885" s="105">
        <v>656500</v>
      </c>
      <c r="B2885" s="38" t="s">
        <v>1985</v>
      </c>
      <c r="C2885" s="1055">
        <v>62017</v>
      </c>
      <c r="D2885" s="1055">
        <v>656500</v>
      </c>
      <c r="E2885" s="1055"/>
      <c r="F2885" s="1055">
        <v>634100</v>
      </c>
      <c r="G2885" s="102">
        <v>1617</v>
      </c>
      <c r="H2885" s="38" t="s">
        <v>6927</v>
      </c>
      <c r="I2885" s="93" t="str">
        <f t="shared" si="93"/>
        <v>End</v>
      </c>
      <c r="J2885" s="1"/>
      <c r="K2885" s="1"/>
      <c r="L2885" s="1"/>
      <c r="M2885" s="1"/>
      <c r="N2885" s="1"/>
      <c r="O2885" s="1"/>
      <c r="P2885" s="1"/>
      <c r="Q2885" s="93" t="str">
        <f t="shared" si="92"/>
        <v>656500</v>
      </c>
    </row>
    <row r="2886" spans="1:17" ht="12.75" customHeight="1">
      <c r="A2886" s="57">
        <v>656500</v>
      </c>
      <c r="B2886" s="58" t="s">
        <v>1985</v>
      </c>
      <c r="C2886" s="57">
        <v>62007</v>
      </c>
      <c r="D2886" s="57">
        <v>656500</v>
      </c>
      <c r="E2886" s="57"/>
      <c r="F2886" s="57">
        <v>634100</v>
      </c>
      <c r="G2886" s="106" t="s">
        <v>4056</v>
      </c>
      <c r="H2886" s="38" t="s">
        <v>5272</v>
      </c>
      <c r="I2886" s="93" t="str">
        <f t="shared" si="93"/>
        <v>End</v>
      </c>
      <c r="Q2886" s="93" t="str">
        <f t="shared" si="92"/>
        <v>656500</v>
      </c>
    </row>
    <row r="2887" spans="1:17" ht="12.75" customHeight="1">
      <c r="A2887" s="57">
        <v>656500</v>
      </c>
      <c r="B2887" s="58" t="s">
        <v>1985</v>
      </c>
      <c r="C2887" s="57">
        <v>62009</v>
      </c>
      <c r="D2887" s="57">
        <v>656500</v>
      </c>
      <c r="E2887" s="57"/>
      <c r="F2887" s="57">
        <v>634100</v>
      </c>
      <c r="G2887" s="106" t="s">
        <v>3851</v>
      </c>
      <c r="H2887" s="38" t="s">
        <v>5272</v>
      </c>
      <c r="I2887" s="93" t="str">
        <f t="shared" si="93"/>
        <v>End</v>
      </c>
      <c r="Q2887" s="93" t="str">
        <f t="shared" si="92"/>
        <v>656500</v>
      </c>
    </row>
    <row r="2888" spans="1:17" ht="12.75" customHeight="1">
      <c r="A2888" s="57">
        <v>656600</v>
      </c>
      <c r="B2888" s="58" t="s">
        <v>1986</v>
      </c>
      <c r="C2888" s="57">
        <v>62010</v>
      </c>
      <c r="D2888" s="57">
        <v>656600</v>
      </c>
      <c r="E2888" s="57"/>
      <c r="F2888" s="57">
        <v>634100</v>
      </c>
      <c r="G2888" s="102">
        <v>1011</v>
      </c>
      <c r="H2888" s="38" t="s">
        <v>5272</v>
      </c>
      <c r="I2888" s="93" t="str">
        <f t="shared" si="93"/>
        <v>End</v>
      </c>
      <c r="Q2888" s="93" t="str">
        <f t="shared" si="92"/>
        <v>656600</v>
      </c>
    </row>
    <row r="2889" spans="1:17" ht="12.75" customHeight="1">
      <c r="A2889" s="57">
        <v>656600</v>
      </c>
      <c r="B2889" s="58" t="s">
        <v>1986</v>
      </c>
      <c r="C2889" s="57">
        <v>62011</v>
      </c>
      <c r="D2889" s="57">
        <v>656600</v>
      </c>
      <c r="E2889" s="57"/>
      <c r="F2889" s="57">
        <v>634100</v>
      </c>
      <c r="G2889" s="102">
        <v>1112</v>
      </c>
      <c r="H2889" s="38" t="s">
        <v>5272</v>
      </c>
      <c r="I2889" s="93" t="str">
        <f t="shared" si="93"/>
        <v>End</v>
      </c>
      <c r="Q2889" s="93" t="str">
        <f t="shared" si="92"/>
        <v>656600</v>
      </c>
    </row>
    <row r="2890" spans="1:17" ht="12.75" customHeight="1">
      <c r="A2890" s="105">
        <v>656600</v>
      </c>
      <c r="B2890" s="38" t="s">
        <v>1986</v>
      </c>
      <c r="C2890" s="1055">
        <v>62013</v>
      </c>
      <c r="D2890" s="1055">
        <v>656600</v>
      </c>
      <c r="E2890" s="1055"/>
      <c r="F2890" s="1055">
        <v>634100</v>
      </c>
      <c r="G2890" s="102">
        <v>1213</v>
      </c>
      <c r="H2890" s="38" t="s">
        <v>6927</v>
      </c>
      <c r="I2890" s="93" t="str">
        <f t="shared" si="93"/>
        <v>End</v>
      </c>
      <c r="Q2890" s="93" t="str">
        <f t="shared" si="92"/>
        <v>656600</v>
      </c>
    </row>
    <row r="2891" spans="1:17" ht="12.75" customHeight="1">
      <c r="A2891" s="105">
        <v>656600</v>
      </c>
      <c r="B2891" s="38" t="s">
        <v>1986</v>
      </c>
      <c r="C2891" s="1055">
        <v>62014</v>
      </c>
      <c r="D2891" s="1055">
        <v>656600</v>
      </c>
      <c r="E2891" s="1055"/>
      <c r="F2891" s="1055">
        <v>634100</v>
      </c>
      <c r="G2891" s="102">
        <v>1314</v>
      </c>
      <c r="H2891" s="38" t="s">
        <v>6927</v>
      </c>
      <c r="I2891" s="93" t="str">
        <f t="shared" si="93"/>
        <v>End</v>
      </c>
      <c r="Q2891" s="93" t="str">
        <f t="shared" si="92"/>
        <v>656600</v>
      </c>
    </row>
    <row r="2892" spans="1:17" ht="12.75" customHeight="1">
      <c r="A2892" s="105">
        <v>656600</v>
      </c>
      <c r="B2892" s="38" t="s">
        <v>1986</v>
      </c>
      <c r="C2892" s="1055">
        <v>62015</v>
      </c>
      <c r="D2892" s="1055">
        <v>656600</v>
      </c>
      <c r="E2892" s="1055"/>
      <c r="F2892" s="1055">
        <v>634100</v>
      </c>
      <c r="G2892" s="102">
        <v>1415</v>
      </c>
      <c r="H2892" s="38" t="s">
        <v>6927</v>
      </c>
      <c r="I2892" s="93" t="str">
        <f t="shared" si="93"/>
        <v>End</v>
      </c>
      <c r="Q2892" s="93" t="str">
        <f t="shared" si="92"/>
        <v>656600</v>
      </c>
    </row>
    <row r="2893" spans="1:17" ht="12.75" customHeight="1">
      <c r="A2893" s="105">
        <v>656600</v>
      </c>
      <c r="B2893" s="38" t="s">
        <v>1986</v>
      </c>
      <c r="C2893" s="1050">
        <v>62016</v>
      </c>
      <c r="D2893" s="1050">
        <v>656600</v>
      </c>
      <c r="E2893" s="1050"/>
      <c r="F2893" s="1050">
        <v>634100</v>
      </c>
      <c r="G2893" s="102">
        <v>1516</v>
      </c>
      <c r="H2893" s="38" t="s">
        <v>6927</v>
      </c>
      <c r="I2893" s="93" t="str">
        <f t="shared" si="93"/>
        <v>End</v>
      </c>
      <c r="Q2893" s="93" t="str">
        <f t="shared" si="92"/>
        <v>656600</v>
      </c>
    </row>
    <row r="2894" spans="1:17" ht="12.75" customHeight="1">
      <c r="A2894" s="105">
        <v>656600</v>
      </c>
      <c r="B2894" s="38" t="s">
        <v>1986</v>
      </c>
      <c r="C2894" s="1055">
        <v>62017</v>
      </c>
      <c r="D2894" s="1055">
        <v>656600</v>
      </c>
      <c r="E2894" s="1055"/>
      <c r="F2894" s="1055">
        <v>634100</v>
      </c>
      <c r="G2894" s="102">
        <v>1617</v>
      </c>
      <c r="H2894" s="38" t="s">
        <v>6927</v>
      </c>
      <c r="I2894" s="93" t="str">
        <f t="shared" si="93"/>
        <v>End</v>
      </c>
      <c r="Q2894" s="93" t="str">
        <f t="shared" ref="Q2894:Q2957" si="94">TEXT($A2894,0)</f>
        <v>656600</v>
      </c>
    </row>
    <row r="2895" spans="1:17" ht="12.75" customHeight="1">
      <c r="A2895" s="57">
        <v>656600</v>
      </c>
      <c r="B2895" s="58" t="s">
        <v>1986</v>
      </c>
      <c r="C2895" s="57">
        <v>62007</v>
      </c>
      <c r="D2895" s="57">
        <v>656600</v>
      </c>
      <c r="E2895" s="57"/>
      <c r="F2895" s="57">
        <v>634100</v>
      </c>
      <c r="G2895" s="106" t="s">
        <v>4056</v>
      </c>
      <c r="H2895" s="38" t="s">
        <v>5272</v>
      </c>
      <c r="I2895" s="93" t="str">
        <f t="shared" si="93"/>
        <v>End</v>
      </c>
      <c r="Q2895" s="93" t="str">
        <f t="shared" si="94"/>
        <v>656600</v>
      </c>
    </row>
    <row r="2896" spans="1:17" ht="12.75" customHeight="1">
      <c r="A2896" s="57">
        <v>656600</v>
      </c>
      <c r="B2896" s="58" t="s">
        <v>1986</v>
      </c>
      <c r="C2896" s="57">
        <v>62009</v>
      </c>
      <c r="D2896" s="57">
        <v>656600</v>
      </c>
      <c r="E2896" s="57"/>
      <c r="F2896" s="57">
        <v>634100</v>
      </c>
      <c r="G2896" s="106" t="s">
        <v>3851</v>
      </c>
      <c r="H2896" s="38" t="s">
        <v>5272</v>
      </c>
      <c r="I2896" s="93" t="str">
        <f t="shared" si="93"/>
        <v>End</v>
      </c>
      <c r="Q2896" s="93" t="str">
        <f t="shared" si="94"/>
        <v>656600</v>
      </c>
    </row>
    <row r="2897" spans="1:17" ht="12.75" customHeight="1">
      <c r="A2897" s="57">
        <v>656700</v>
      </c>
      <c r="B2897" s="58" t="s">
        <v>1987</v>
      </c>
      <c r="C2897" s="57">
        <v>62010</v>
      </c>
      <c r="D2897" s="57">
        <v>656700</v>
      </c>
      <c r="E2897" s="57"/>
      <c r="F2897" s="57">
        <v>634100</v>
      </c>
      <c r="G2897" s="102">
        <v>1011</v>
      </c>
      <c r="H2897" s="38" t="s">
        <v>5272</v>
      </c>
      <c r="I2897" s="93" t="str">
        <f t="shared" si="93"/>
        <v>End</v>
      </c>
      <c r="Q2897" s="93" t="str">
        <f t="shared" si="94"/>
        <v>656700</v>
      </c>
    </row>
    <row r="2898" spans="1:17" ht="12.75" customHeight="1">
      <c r="A2898" s="57">
        <v>656700</v>
      </c>
      <c r="B2898" s="58" t="s">
        <v>1987</v>
      </c>
      <c r="C2898" s="57">
        <v>62011</v>
      </c>
      <c r="D2898" s="57">
        <v>656700</v>
      </c>
      <c r="E2898" s="57"/>
      <c r="F2898" s="57">
        <v>634100</v>
      </c>
      <c r="G2898" s="102">
        <v>1112</v>
      </c>
      <c r="H2898" s="38" t="s">
        <v>5272</v>
      </c>
      <c r="I2898" s="93" t="str">
        <f t="shared" si="93"/>
        <v>End</v>
      </c>
      <c r="Q2898" s="93" t="str">
        <f t="shared" si="94"/>
        <v>656700</v>
      </c>
    </row>
    <row r="2899" spans="1:17" ht="12.75" customHeight="1">
      <c r="A2899" s="105">
        <v>656700</v>
      </c>
      <c r="B2899" s="38" t="s">
        <v>1987</v>
      </c>
      <c r="C2899" s="1055">
        <v>62013</v>
      </c>
      <c r="D2899" s="1055">
        <v>656700</v>
      </c>
      <c r="E2899" s="1055"/>
      <c r="F2899" s="1055">
        <v>634100</v>
      </c>
      <c r="G2899" s="102">
        <v>1213</v>
      </c>
      <c r="H2899" s="38" t="s">
        <v>6927</v>
      </c>
      <c r="I2899" s="93" t="str">
        <f t="shared" si="93"/>
        <v>End</v>
      </c>
      <c r="Q2899" s="93" t="str">
        <f t="shared" si="94"/>
        <v>656700</v>
      </c>
    </row>
    <row r="2900" spans="1:17" ht="12.75" customHeight="1">
      <c r="A2900" s="105">
        <v>656700</v>
      </c>
      <c r="B2900" s="38" t="s">
        <v>1987</v>
      </c>
      <c r="C2900" s="1055">
        <v>62014</v>
      </c>
      <c r="D2900" s="1055">
        <v>656700</v>
      </c>
      <c r="E2900" s="1055"/>
      <c r="F2900" s="1055">
        <v>634100</v>
      </c>
      <c r="G2900" s="102">
        <v>1314</v>
      </c>
      <c r="H2900" s="38" t="s">
        <v>6927</v>
      </c>
      <c r="I2900" s="93" t="str">
        <f t="shared" si="93"/>
        <v>End</v>
      </c>
      <c r="Q2900" s="93" t="str">
        <f t="shared" si="94"/>
        <v>656700</v>
      </c>
    </row>
    <row r="2901" spans="1:17" ht="12.75" customHeight="1">
      <c r="A2901" s="105">
        <v>656700</v>
      </c>
      <c r="B2901" s="38" t="s">
        <v>1987</v>
      </c>
      <c r="C2901" s="1055">
        <v>62015</v>
      </c>
      <c r="D2901" s="1055">
        <v>656700</v>
      </c>
      <c r="E2901" s="1055"/>
      <c r="F2901" s="1055">
        <v>634100</v>
      </c>
      <c r="G2901" s="102">
        <v>1415</v>
      </c>
      <c r="H2901" s="38" t="s">
        <v>6927</v>
      </c>
      <c r="I2901" s="93" t="str">
        <f t="shared" si="93"/>
        <v>End</v>
      </c>
      <c r="Q2901" s="93" t="str">
        <f t="shared" si="94"/>
        <v>656700</v>
      </c>
    </row>
    <row r="2902" spans="1:17" ht="12.75" customHeight="1">
      <c r="A2902" s="105">
        <v>656700</v>
      </c>
      <c r="B2902" s="38" t="s">
        <v>1987</v>
      </c>
      <c r="C2902" s="1055">
        <v>62016</v>
      </c>
      <c r="D2902" s="1055">
        <v>656700</v>
      </c>
      <c r="E2902" s="1055"/>
      <c r="F2902" s="1055">
        <v>634100</v>
      </c>
      <c r="G2902" s="102">
        <v>1516</v>
      </c>
      <c r="H2902" s="38" t="s">
        <v>6927</v>
      </c>
      <c r="I2902" s="93" t="str">
        <f t="shared" si="93"/>
        <v>End</v>
      </c>
      <c r="Q2902" s="93" t="str">
        <f t="shared" si="94"/>
        <v>656700</v>
      </c>
    </row>
    <row r="2903" spans="1:17" ht="12.75" customHeight="1">
      <c r="A2903" s="105">
        <v>656700</v>
      </c>
      <c r="B2903" s="38" t="s">
        <v>1987</v>
      </c>
      <c r="C2903" s="1055">
        <v>62017</v>
      </c>
      <c r="D2903" s="1055">
        <v>656700</v>
      </c>
      <c r="E2903" s="1055"/>
      <c r="F2903" s="1055">
        <v>634100</v>
      </c>
      <c r="G2903" s="102">
        <v>1617</v>
      </c>
      <c r="H2903" s="38" t="s">
        <v>6927</v>
      </c>
      <c r="I2903" s="93" t="str">
        <f t="shared" si="93"/>
        <v>End</v>
      </c>
      <c r="Q2903" s="93" t="str">
        <f t="shared" si="94"/>
        <v>656700</v>
      </c>
    </row>
    <row r="2904" spans="1:17" ht="12.75" customHeight="1">
      <c r="A2904" s="105">
        <v>656700</v>
      </c>
      <c r="B2904" s="38" t="s">
        <v>1987</v>
      </c>
      <c r="C2904" s="1055">
        <v>62018</v>
      </c>
      <c r="D2904" s="1055">
        <v>656700</v>
      </c>
      <c r="E2904" s="1055"/>
      <c r="F2904" s="1055">
        <v>634100</v>
      </c>
      <c r="G2904" s="102">
        <v>1718</v>
      </c>
      <c r="H2904" s="38"/>
      <c r="I2904" s="93" t="str">
        <f t="shared" si="93"/>
        <v/>
      </c>
      <c r="Q2904" s="93" t="str">
        <f t="shared" si="94"/>
        <v>656700</v>
      </c>
    </row>
    <row r="2905" spans="1:17" ht="12.75" customHeight="1">
      <c r="A2905" s="57">
        <v>656700</v>
      </c>
      <c r="B2905" s="58" t="s">
        <v>1987</v>
      </c>
      <c r="C2905" s="57">
        <v>62007</v>
      </c>
      <c r="D2905" s="57">
        <v>656700</v>
      </c>
      <c r="E2905" s="57"/>
      <c r="F2905" s="57">
        <v>634100</v>
      </c>
      <c r="G2905" s="106" t="s">
        <v>4056</v>
      </c>
      <c r="H2905" s="38" t="s">
        <v>5272</v>
      </c>
      <c r="I2905" s="93" t="str">
        <f t="shared" si="93"/>
        <v>End</v>
      </c>
      <c r="Q2905" s="93" t="str">
        <f t="shared" si="94"/>
        <v>656700</v>
      </c>
    </row>
    <row r="2906" spans="1:17" ht="12.75" customHeight="1">
      <c r="A2906" s="57">
        <v>656700</v>
      </c>
      <c r="B2906" s="58" t="s">
        <v>1987</v>
      </c>
      <c r="C2906" s="57">
        <v>62009</v>
      </c>
      <c r="D2906" s="57">
        <v>656700</v>
      </c>
      <c r="E2906" s="57"/>
      <c r="F2906" s="57">
        <v>634100</v>
      </c>
      <c r="G2906" s="106" t="s">
        <v>3851</v>
      </c>
      <c r="H2906" s="38" t="s">
        <v>5272</v>
      </c>
      <c r="I2906" s="93" t="str">
        <f t="shared" si="93"/>
        <v>End</v>
      </c>
      <c r="Q2906" s="93" t="str">
        <f t="shared" si="94"/>
        <v>656700</v>
      </c>
    </row>
    <row r="2907" spans="1:17" ht="12.75" customHeight="1">
      <c r="A2907" s="57">
        <v>656800</v>
      </c>
      <c r="B2907" s="58" t="s">
        <v>1988</v>
      </c>
      <c r="C2907" s="57">
        <v>62010</v>
      </c>
      <c r="D2907" s="57">
        <v>656800</v>
      </c>
      <c r="E2907" s="57"/>
      <c r="F2907" s="57">
        <v>634100</v>
      </c>
      <c r="G2907" s="102">
        <v>1011</v>
      </c>
      <c r="H2907" s="38" t="s">
        <v>5272</v>
      </c>
      <c r="I2907" s="93" t="str">
        <f t="shared" si="93"/>
        <v>End</v>
      </c>
      <c r="Q2907" s="93" t="str">
        <f t="shared" si="94"/>
        <v>656800</v>
      </c>
    </row>
    <row r="2908" spans="1:17" ht="12.75" customHeight="1">
      <c r="A2908" s="57">
        <v>656800</v>
      </c>
      <c r="B2908" s="58" t="s">
        <v>1988</v>
      </c>
      <c r="C2908" s="57">
        <v>62011</v>
      </c>
      <c r="D2908" s="57">
        <v>656800</v>
      </c>
      <c r="E2908" s="57"/>
      <c r="F2908" s="57">
        <v>634100</v>
      </c>
      <c r="G2908" s="102">
        <v>1112</v>
      </c>
      <c r="H2908" s="38" t="s">
        <v>5272</v>
      </c>
      <c r="I2908" s="93" t="str">
        <f t="shared" si="93"/>
        <v>End</v>
      </c>
      <c r="Q2908" s="93" t="str">
        <f t="shared" si="94"/>
        <v>656800</v>
      </c>
    </row>
    <row r="2909" spans="1:17" ht="12.75" customHeight="1">
      <c r="A2909" s="105">
        <v>656800</v>
      </c>
      <c r="B2909" s="38" t="s">
        <v>1988</v>
      </c>
      <c r="C2909" s="1055">
        <v>62013</v>
      </c>
      <c r="D2909" s="1055">
        <v>656800</v>
      </c>
      <c r="E2909" s="1055"/>
      <c r="F2909" s="1055">
        <v>634100</v>
      </c>
      <c r="G2909" s="102">
        <v>1213</v>
      </c>
      <c r="H2909" s="38" t="s">
        <v>6927</v>
      </c>
      <c r="I2909" s="93" t="str">
        <f t="shared" si="93"/>
        <v>End</v>
      </c>
      <c r="Q2909" s="93" t="str">
        <f t="shared" si="94"/>
        <v>656800</v>
      </c>
    </row>
    <row r="2910" spans="1:17" ht="12.75" customHeight="1">
      <c r="A2910" s="105">
        <v>656800</v>
      </c>
      <c r="B2910" s="38" t="s">
        <v>1988</v>
      </c>
      <c r="C2910" s="1055">
        <v>62014</v>
      </c>
      <c r="D2910" s="1055">
        <v>656800</v>
      </c>
      <c r="E2910" s="1055"/>
      <c r="F2910" s="1055">
        <v>634100</v>
      </c>
      <c r="G2910" s="102">
        <v>1314</v>
      </c>
      <c r="H2910" s="38" t="s">
        <v>6927</v>
      </c>
      <c r="I2910" s="93" t="str">
        <f t="shared" si="93"/>
        <v>End</v>
      </c>
      <c r="Q2910" s="93" t="str">
        <f t="shared" si="94"/>
        <v>656800</v>
      </c>
    </row>
    <row r="2911" spans="1:17" ht="12.75" customHeight="1">
      <c r="A2911" s="105">
        <v>656800</v>
      </c>
      <c r="B2911" s="38" t="s">
        <v>1988</v>
      </c>
      <c r="C2911" s="1055">
        <v>62015</v>
      </c>
      <c r="D2911" s="1055">
        <v>656800</v>
      </c>
      <c r="E2911" s="1055"/>
      <c r="F2911" s="1055">
        <v>634100</v>
      </c>
      <c r="G2911" s="102">
        <v>1415</v>
      </c>
      <c r="H2911" s="38" t="s">
        <v>6927</v>
      </c>
      <c r="I2911" s="93" t="str">
        <f t="shared" si="93"/>
        <v>End</v>
      </c>
      <c r="Q2911" s="93" t="str">
        <f t="shared" si="94"/>
        <v>656800</v>
      </c>
    </row>
    <row r="2912" spans="1:17" ht="12.75" customHeight="1">
      <c r="A2912" s="105">
        <v>656800</v>
      </c>
      <c r="B2912" s="38" t="s">
        <v>1988</v>
      </c>
      <c r="C2912" s="1055">
        <v>62016</v>
      </c>
      <c r="D2912" s="1055">
        <v>656800</v>
      </c>
      <c r="E2912" s="1055"/>
      <c r="F2912" s="1055">
        <v>634100</v>
      </c>
      <c r="G2912" s="102">
        <v>1516</v>
      </c>
      <c r="H2912" s="38" t="s">
        <v>6927</v>
      </c>
      <c r="I2912" s="93" t="str">
        <f t="shared" si="93"/>
        <v>End</v>
      </c>
      <c r="Q2912" s="93" t="str">
        <f t="shared" si="94"/>
        <v>656800</v>
      </c>
    </row>
    <row r="2913" spans="1:17" ht="12.75" customHeight="1">
      <c r="A2913" s="105">
        <v>656800</v>
      </c>
      <c r="B2913" s="38" t="s">
        <v>6299</v>
      </c>
      <c r="C2913" s="1055">
        <v>62017</v>
      </c>
      <c r="D2913" s="1055">
        <v>656800</v>
      </c>
      <c r="E2913" s="1055"/>
      <c r="F2913" s="1055">
        <v>634100</v>
      </c>
      <c r="G2913" s="102">
        <v>1617</v>
      </c>
      <c r="H2913" s="38" t="s">
        <v>6927</v>
      </c>
      <c r="I2913" s="93" t="str">
        <f t="shared" si="93"/>
        <v>End</v>
      </c>
      <c r="Q2913" s="93" t="str">
        <f t="shared" si="94"/>
        <v>656800</v>
      </c>
    </row>
    <row r="2914" spans="1:17" ht="12.75" customHeight="1">
      <c r="A2914" s="57">
        <v>656800</v>
      </c>
      <c r="B2914" s="58" t="s">
        <v>1988</v>
      </c>
      <c r="C2914" s="57">
        <v>62007</v>
      </c>
      <c r="D2914" s="57">
        <v>656800</v>
      </c>
      <c r="E2914" s="57"/>
      <c r="F2914" s="57">
        <v>634100</v>
      </c>
      <c r="G2914" s="106" t="s">
        <v>4056</v>
      </c>
      <c r="H2914" s="38" t="s">
        <v>5272</v>
      </c>
      <c r="I2914" s="93" t="str">
        <f t="shared" si="93"/>
        <v>End</v>
      </c>
      <c r="Q2914" s="93" t="str">
        <f t="shared" si="94"/>
        <v>656800</v>
      </c>
    </row>
    <row r="2915" spans="1:17" ht="12.75" customHeight="1">
      <c r="A2915" s="57">
        <v>656800</v>
      </c>
      <c r="B2915" s="58" t="s">
        <v>1988</v>
      </c>
      <c r="C2915" s="57">
        <v>62009</v>
      </c>
      <c r="D2915" s="57">
        <v>656800</v>
      </c>
      <c r="E2915" s="57"/>
      <c r="F2915" s="57">
        <v>634100</v>
      </c>
      <c r="G2915" s="106" t="s">
        <v>3851</v>
      </c>
      <c r="H2915" s="38" t="s">
        <v>5272</v>
      </c>
      <c r="I2915" s="93" t="str">
        <f t="shared" si="93"/>
        <v>End</v>
      </c>
      <c r="Q2915" s="93" t="str">
        <f t="shared" si="94"/>
        <v>656800</v>
      </c>
    </row>
    <row r="2916" spans="1:17" ht="12.75" customHeight="1">
      <c r="A2916" s="57">
        <v>656900</v>
      </c>
      <c r="B2916" s="58" t="s">
        <v>1989</v>
      </c>
      <c r="C2916" s="57">
        <v>62010</v>
      </c>
      <c r="D2916" s="57">
        <v>656900</v>
      </c>
      <c r="E2916" s="57"/>
      <c r="F2916" s="57">
        <v>634100</v>
      </c>
      <c r="G2916" s="102">
        <v>1011</v>
      </c>
      <c r="H2916" s="38" t="s">
        <v>5272</v>
      </c>
      <c r="I2916" s="93" t="str">
        <f t="shared" si="93"/>
        <v>End</v>
      </c>
      <c r="Q2916" s="93" t="str">
        <f t="shared" si="94"/>
        <v>656900</v>
      </c>
    </row>
    <row r="2917" spans="1:17" ht="12.75" customHeight="1">
      <c r="A2917" s="57">
        <v>656900</v>
      </c>
      <c r="B2917" s="58" t="s">
        <v>1989</v>
      </c>
      <c r="C2917" s="57">
        <v>62011</v>
      </c>
      <c r="D2917" s="57">
        <v>656900</v>
      </c>
      <c r="E2917" s="57"/>
      <c r="F2917" s="57">
        <v>634100</v>
      </c>
      <c r="G2917" s="102">
        <v>1112</v>
      </c>
      <c r="H2917" s="38" t="s">
        <v>5272</v>
      </c>
      <c r="I2917" s="93" t="str">
        <f t="shared" si="93"/>
        <v>End</v>
      </c>
      <c r="Q2917" s="93" t="str">
        <f t="shared" si="94"/>
        <v>656900</v>
      </c>
    </row>
    <row r="2918" spans="1:17" ht="12.75" customHeight="1">
      <c r="A2918" s="105">
        <v>656900</v>
      </c>
      <c r="B2918" s="38" t="s">
        <v>1989</v>
      </c>
      <c r="C2918" s="1050">
        <v>62013</v>
      </c>
      <c r="D2918" s="1050">
        <v>656900</v>
      </c>
      <c r="E2918" s="1050"/>
      <c r="F2918" s="1050">
        <v>634100</v>
      </c>
      <c r="G2918" s="102">
        <v>1213</v>
      </c>
      <c r="H2918" s="38" t="s">
        <v>6927</v>
      </c>
      <c r="I2918" s="93" t="str">
        <f t="shared" si="93"/>
        <v>End</v>
      </c>
      <c r="Q2918" s="93" t="str">
        <f t="shared" si="94"/>
        <v>656900</v>
      </c>
    </row>
    <row r="2919" spans="1:17" ht="12.75" customHeight="1">
      <c r="A2919" s="105">
        <v>656900</v>
      </c>
      <c r="B2919" s="38" t="s">
        <v>1989</v>
      </c>
      <c r="C2919" s="1055">
        <v>62014</v>
      </c>
      <c r="D2919" s="1055">
        <v>656900</v>
      </c>
      <c r="E2919" s="1055"/>
      <c r="F2919" s="1055">
        <v>634100</v>
      </c>
      <c r="G2919" s="102">
        <v>1314</v>
      </c>
      <c r="H2919" s="38" t="s">
        <v>6927</v>
      </c>
      <c r="I2919" s="93" t="str">
        <f t="shared" si="93"/>
        <v>End</v>
      </c>
      <c r="Q2919" s="93" t="str">
        <f t="shared" si="94"/>
        <v>656900</v>
      </c>
    </row>
    <row r="2920" spans="1:17" ht="12.75" customHeight="1">
      <c r="A2920" s="105">
        <v>656900</v>
      </c>
      <c r="B2920" s="38" t="s">
        <v>1989</v>
      </c>
      <c r="C2920" s="1055">
        <v>62015</v>
      </c>
      <c r="D2920" s="1055">
        <v>656900</v>
      </c>
      <c r="E2920" s="1055"/>
      <c r="F2920" s="1055">
        <v>634100</v>
      </c>
      <c r="G2920" s="102">
        <v>1415</v>
      </c>
      <c r="H2920" s="38" t="s">
        <v>6927</v>
      </c>
      <c r="I2920" s="93" t="str">
        <f t="shared" si="93"/>
        <v>End</v>
      </c>
      <c r="Q2920" s="93" t="str">
        <f t="shared" si="94"/>
        <v>656900</v>
      </c>
    </row>
    <row r="2921" spans="1:17" ht="12.75" customHeight="1">
      <c r="A2921" s="105">
        <v>656900</v>
      </c>
      <c r="B2921" s="38" t="s">
        <v>1989</v>
      </c>
      <c r="C2921" s="1055">
        <v>62016</v>
      </c>
      <c r="D2921" s="1055">
        <v>656900</v>
      </c>
      <c r="E2921" s="1055"/>
      <c r="F2921" s="1055">
        <v>634100</v>
      </c>
      <c r="G2921" s="102">
        <v>1516</v>
      </c>
      <c r="H2921" s="38" t="s">
        <v>6927</v>
      </c>
      <c r="I2921" s="93" t="str">
        <f t="shared" si="93"/>
        <v>End</v>
      </c>
      <c r="Q2921" s="93" t="str">
        <f t="shared" si="94"/>
        <v>656900</v>
      </c>
    </row>
    <row r="2922" spans="1:17" ht="12.75" customHeight="1">
      <c r="A2922" s="105">
        <v>656900</v>
      </c>
      <c r="B2922" s="38" t="s">
        <v>1989</v>
      </c>
      <c r="C2922" s="1055">
        <v>62017</v>
      </c>
      <c r="D2922" s="1055">
        <v>656900</v>
      </c>
      <c r="E2922" s="1055"/>
      <c r="F2922" s="1055">
        <v>634100</v>
      </c>
      <c r="G2922" s="102">
        <v>1617</v>
      </c>
      <c r="H2922" s="38" t="s">
        <v>6927</v>
      </c>
      <c r="I2922" s="93" t="str">
        <f t="shared" si="93"/>
        <v>End</v>
      </c>
      <c r="Q2922" s="93" t="str">
        <f t="shared" si="94"/>
        <v>656900</v>
      </c>
    </row>
    <row r="2923" spans="1:17" ht="12.75" customHeight="1">
      <c r="A2923" s="57">
        <v>656900</v>
      </c>
      <c r="B2923" s="58" t="s">
        <v>1989</v>
      </c>
      <c r="C2923" s="57">
        <v>62007</v>
      </c>
      <c r="D2923" s="57">
        <v>656900</v>
      </c>
      <c r="E2923" s="57"/>
      <c r="F2923" s="57">
        <v>634100</v>
      </c>
      <c r="G2923" s="106" t="s">
        <v>4056</v>
      </c>
      <c r="H2923" s="38" t="s">
        <v>5272</v>
      </c>
      <c r="I2923" s="93" t="str">
        <f t="shared" si="93"/>
        <v>End</v>
      </c>
      <c r="Q2923" s="93" t="str">
        <f t="shared" si="94"/>
        <v>656900</v>
      </c>
    </row>
    <row r="2924" spans="1:17" ht="12.75" customHeight="1">
      <c r="A2924" s="57">
        <v>656900</v>
      </c>
      <c r="B2924" s="58" t="s">
        <v>1989</v>
      </c>
      <c r="C2924" s="57">
        <v>62009</v>
      </c>
      <c r="D2924" s="57">
        <v>656900</v>
      </c>
      <c r="E2924" s="57"/>
      <c r="F2924" s="57">
        <v>634100</v>
      </c>
      <c r="G2924" s="106" t="s">
        <v>3851</v>
      </c>
      <c r="H2924" s="38" t="s">
        <v>5272</v>
      </c>
      <c r="I2924" s="93" t="str">
        <f t="shared" si="93"/>
        <v>End</v>
      </c>
      <c r="Q2924" s="93" t="str">
        <f t="shared" si="94"/>
        <v>656900</v>
      </c>
    </row>
    <row r="2925" spans="1:17" ht="12.75" customHeight="1">
      <c r="A2925" s="105">
        <v>657000</v>
      </c>
      <c r="B2925" s="58" t="s">
        <v>1990</v>
      </c>
      <c r="C2925" s="57">
        <v>62010</v>
      </c>
      <c r="D2925" s="57">
        <v>657000</v>
      </c>
      <c r="E2925" s="57"/>
      <c r="F2925" s="57">
        <v>634100</v>
      </c>
      <c r="G2925" s="102">
        <v>1011</v>
      </c>
      <c r="H2925" s="38" t="s">
        <v>5272</v>
      </c>
      <c r="I2925" s="93" t="str">
        <f t="shared" si="93"/>
        <v>End</v>
      </c>
      <c r="Q2925" s="93" t="str">
        <f t="shared" si="94"/>
        <v>657000</v>
      </c>
    </row>
    <row r="2926" spans="1:17" ht="12.75" customHeight="1">
      <c r="A2926" s="105">
        <v>657000</v>
      </c>
      <c r="B2926" s="38" t="s">
        <v>1991</v>
      </c>
      <c r="C2926" s="1055">
        <v>62013</v>
      </c>
      <c r="D2926" s="1055">
        <v>657000</v>
      </c>
      <c r="E2926" s="1055"/>
      <c r="F2926" s="1055">
        <v>634100</v>
      </c>
      <c r="G2926" s="102">
        <v>1213</v>
      </c>
      <c r="H2926" s="38" t="s">
        <v>6927</v>
      </c>
      <c r="I2926" s="93" t="str">
        <f t="shared" si="93"/>
        <v>End</v>
      </c>
      <c r="Q2926" s="93" t="str">
        <f t="shared" si="94"/>
        <v>657000</v>
      </c>
    </row>
    <row r="2927" spans="1:17" ht="12.75" customHeight="1">
      <c r="A2927" s="105">
        <v>657000</v>
      </c>
      <c r="B2927" s="38" t="s">
        <v>1991</v>
      </c>
      <c r="C2927" s="1055">
        <v>62014</v>
      </c>
      <c r="D2927" s="1055">
        <v>657000</v>
      </c>
      <c r="E2927" s="1055"/>
      <c r="F2927" s="1055">
        <v>634100</v>
      </c>
      <c r="G2927" s="102">
        <v>1314</v>
      </c>
      <c r="H2927" s="38" t="s">
        <v>6927</v>
      </c>
      <c r="I2927" s="93" t="str">
        <f t="shared" si="93"/>
        <v>End</v>
      </c>
      <c r="Q2927" s="93" t="str">
        <f t="shared" si="94"/>
        <v>657000</v>
      </c>
    </row>
    <row r="2928" spans="1:17" ht="12.75" customHeight="1">
      <c r="A2928" s="105">
        <v>657000</v>
      </c>
      <c r="B2928" s="38" t="s">
        <v>1991</v>
      </c>
      <c r="C2928" s="1055">
        <v>62015</v>
      </c>
      <c r="D2928" s="1055">
        <v>657000</v>
      </c>
      <c r="E2928" s="1055"/>
      <c r="F2928" s="1055">
        <v>634100</v>
      </c>
      <c r="G2928" s="102">
        <v>1415</v>
      </c>
      <c r="H2928" s="38" t="s">
        <v>6927</v>
      </c>
      <c r="I2928" s="93" t="str">
        <f t="shared" ref="I2928:I2991" si="95">LEFT(H2928,3)</f>
        <v>End</v>
      </c>
      <c r="Q2928" s="93" t="str">
        <f t="shared" si="94"/>
        <v>657000</v>
      </c>
    </row>
    <row r="2929" spans="1:17" ht="12.75" customHeight="1">
      <c r="A2929" s="105">
        <v>657000</v>
      </c>
      <c r="B2929" s="38" t="s">
        <v>1991</v>
      </c>
      <c r="C2929" s="1055">
        <v>62016</v>
      </c>
      <c r="D2929" s="1055">
        <v>657000</v>
      </c>
      <c r="E2929" s="1055"/>
      <c r="F2929" s="1055">
        <v>634100</v>
      </c>
      <c r="G2929" s="102">
        <v>1516</v>
      </c>
      <c r="H2929" s="38" t="s">
        <v>6927</v>
      </c>
      <c r="I2929" s="93" t="str">
        <f t="shared" si="95"/>
        <v>End</v>
      </c>
      <c r="Q2929" s="93" t="str">
        <f t="shared" si="94"/>
        <v>657000</v>
      </c>
    </row>
    <row r="2930" spans="1:17" ht="12.75" customHeight="1">
      <c r="A2930" s="105">
        <v>657000</v>
      </c>
      <c r="B2930" s="38" t="s">
        <v>1991</v>
      </c>
      <c r="C2930" s="1055">
        <v>62017</v>
      </c>
      <c r="D2930" s="1055">
        <v>657000</v>
      </c>
      <c r="E2930" s="1055"/>
      <c r="F2930" s="1055">
        <v>634100</v>
      </c>
      <c r="G2930" s="102">
        <v>1617</v>
      </c>
      <c r="H2930" s="38" t="s">
        <v>6927</v>
      </c>
      <c r="I2930" s="93" t="str">
        <f t="shared" si="95"/>
        <v>End</v>
      </c>
      <c r="Q2930" s="93" t="str">
        <f t="shared" si="94"/>
        <v>657000</v>
      </c>
    </row>
    <row r="2931" spans="1:17" ht="12.75" customHeight="1">
      <c r="A2931" s="105">
        <v>657000</v>
      </c>
      <c r="B2931" s="58" t="s">
        <v>1990</v>
      </c>
      <c r="C2931" s="57">
        <v>62018</v>
      </c>
      <c r="D2931" s="57">
        <v>657000</v>
      </c>
      <c r="E2931" s="57"/>
      <c r="F2931" s="57">
        <v>634100</v>
      </c>
      <c r="G2931" s="106">
        <v>1718</v>
      </c>
      <c r="H2931" s="38"/>
      <c r="I2931" s="93" t="str">
        <f t="shared" si="95"/>
        <v/>
      </c>
      <c r="Q2931" s="93" t="str">
        <f t="shared" si="94"/>
        <v>657000</v>
      </c>
    </row>
    <row r="2932" spans="1:17" ht="12.75" customHeight="1">
      <c r="A2932" s="105">
        <v>657000</v>
      </c>
      <c r="B2932" s="58" t="s">
        <v>1990</v>
      </c>
      <c r="C2932" s="57" t="s">
        <v>7403</v>
      </c>
      <c r="D2932" s="57">
        <v>657000</v>
      </c>
      <c r="E2932" s="57"/>
      <c r="F2932" s="57">
        <v>634100</v>
      </c>
      <c r="G2932" s="106">
        <v>1819</v>
      </c>
      <c r="H2932" s="38"/>
      <c r="I2932" s="93" t="str">
        <f t="shared" si="95"/>
        <v/>
      </c>
      <c r="Q2932" s="93" t="str">
        <f t="shared" si="94"/>
        <v>657000</v>
      </c>
    </row>
    <row r="2933" spans="1:17" ht="12.75" customHeight="1">
      <c r="A2933" s="105">
        <v>657000</v>
      </c>
      <c r="B2933" s="58" t="s">
        <v>1990</v>
      </c>
      <c r="C2933" s="57" t="s">
        <v>8183</v>
      </c>
      <c r="D2933" s="57">
        <v>657000</v>
      </c>
      <c r="E2933" s="57"/>
      <c r="F2933" s="57">
        <v>634100</v>
      </c>
      <c r="G2933" s="106">
        <v>1920</v>
      </c>
      <c r="H2933" s="38"/>
      <c r="I2933" s="93" t="str">
        <f t="shared" si="95"/>
        <v/>
      </c>
      <c r="Q2933" s="93" t="str">
        <f t="shared" si="94"/>
        <v>657000</v>
      </c>
    </row>
    <row r="2934" spans="1:17" ht="12.75" customHeight="1">
      <c r="A2934" s="559">
        <v>657000</v>
      </c>
      <c r="B2934" s="58" t="s">
        <v>1990</v>
      </c>
      <c r="C2934" s="554" t="s">
        <v>8509</v>
      </c>
      <c r="D2934" s="554">
        <v>657000</v>
      </c>
      <c r="E2934" s="554"/>
      <c r="F2934" s="554">
        <v>634100</v>
      </c>
      <c r="G2934" s="561">
        <v>2021</v>
      </c>
      <c r="H2934" s="557"/>
      <c r="I2934" s="93" t="str">
        <f t="shared" si="95"/>
        <v/>
      </c>
      <c r="J2934" s="558"/>
      <c r="Q2934" s="93" t="str">
        <f t="shared" si="94"/>
        <v>657000</v>
      </c>
    </row>
    <row r="2935" spans="1:17" ht="12.75" customHeight="1">
      <c r="A2935" s="105">
        <v>657000</v>
      </c>
      <c r="B2935" s="58" t="s">
        <v>1990</v>
      </c>
      <c r="C2935" s="57" t="s">
        <v>9008</v>
      </c>
      <c r="D2935" s="57">
        <v>657000</v>
      </c>
      <c r="E2935" s="57"/>
      <c r="F2935" s="57">
        <v>634100</v>
      </c>
      <c r="G2935" s="102">
        <v>2122</v>
      </c>
      <c r="H2935" s="38"/>
      <c r="I2935" s="93" t="str">
        <f t="shared" si="95"/>
        <v/>
      </c>
      <c r="Q2935" s="93" t="str">
        <f t="shared" si="94"/>
        <v>657000</v>
      </c>
    </row>
    <row r="2936" spans="1:17" ht="12.75" customHeight="1">
      <c r="A2936" s="105">
        <v>657000</v>
      </c>
      <c r="B2936" s="58" t="s">
        <v>1990</v>
      </c>
      <c r="C2936" s="57">
        <v>62009</v>
      </c>
      <c r="D2936" s="57">
        <v>657000</v>
      </c>
      <c r="E2936" s="57"/>
      <c r="F2936" s="57">
        <v>634100</v>
      </c>
      <c r="G2936" s="106" t="s">
        <v>3851</v>
      </c>
      <c r="H2936" s="38" t="s">
        <v>5272</v>
      </c>
      <c r="I2936" s="93" t="str">
        <f t="shared" si="95"/>
        <v>End</v>
      </c>
      <c r="Q2936" s="93" t="str">
        <f t="shared" si="94"/>
        <v>657000</v>
      </c>
    </row>
    <row r="2937" spans="1:17" ht="12.75" customHeight="1">
      <c r="A2937" s="57">
        <v>657100</v>
      </c>
      <c r="B2937" s="58" t="s">
        <v>3082</v>
      </c>
      <c r="C2937" s="57">
        <v>62010</v>
      </c>
      <c r="D2937" s="57">
        <v>657100</v>
      </c>
      <c r="E2937" s="57"/>
      <c r="F2937" s="57">
        <v>634100</v>
      </c>
      <c r="G2937" s="102">
        <v>1011</v>
      </c>
      <c r="H2937" s="38" t="s">
        <v>5272</v>
      </c>
      <c r="I2937" s="93" t="str">
        <f t="shared" si="95"/>
        <v>End</v>
      </c>
      <c r="Q2937" s="93" t="str">
        <f t="shared" si="94"/>
        <v>657100</v>
      </c>
    </row>
    <row r="2938" spans="1:17" ht="12.75" customHeight="1">
      <c r="A2938" s="105">
        <v>657100</v>
      </c>
      <c r="B2938" s="38" t="s">
        <v>1993</v>
      </c>
      <c r="C2938" s="1055">
        <v>62013</v>
      </c>
      <c r="D2938" s="1055">
        <v>657100</v>
      </c>
      <c r="E2938" s="1055"/>
      <c r="F2938" s="1055">
        <v>634100</v>
      </c>
      <c r="G2938" s="102">
        <v>1213</v>
      </c>
      <c r="H2938" s="38" t="s">
        <v>6927</v>
      </c>
      <c r="I2938" s="93" t="str">
        <f t="shared" si="95"/>
        <v>End</v>
      </c>
      <c r="Q2938" s="93" t="str">
        <f t="shared" si="94"/>
        <v>657100</v>
      </c>
    </row>
    <row r="2939" spans="1:17" ht="12.75" customHeight="1">
      <c r="A2939" s="105">
        <v>657100</v>
      </c>
      <c r="B2939" s="38" t="s">
        <v>1993</v>
      </c>
      <c r="C2939" s="1055">
        <v>62014</v>
      </c>
      <c r="D2939" s="1055">
        <v>657100</v>
      </c>
      <c r="E2939" s="1055"/>
      <c r="F2939" s="1055">
        <v>634100</v>
      </c>
      <c r="G2939" s="102">
        <v>1314</v>
      </c>
      <c r="H2939" s="38" t="s">
        <v>6927</v>
      </c>
      <c r="I2939" s="93" t="str">
        <f t="shared" si="95"/>
        <v>End</v>
      </c>
      <c r="Q2939" s="93" t="str">
        <f t="shared" si="94"/>
        <v>657100</v>
      </c>
    </row>
    <row r="2940" spans="1:17" ht="12.75" customHeight="1">
      <c r="A2940" s="105">
        <v>657100</v>
      </c>
      <c r="B2940" s="38" t="s">
        <v>1993</v>
      </c>
      <c r="C2940" s="1055">
        <v>62015</v>
      </c>
      <c r="D2940" s="1055">
        <v>657100</v>
      </c>
      <c r="E2940" s="1055"/>
      <c r="F2940" s="1055">
        <v>634100</v>
      </c>
      <c r="G2940" s="102">
        <v>1415</v>
      </c>
      <c r="H2940" s="38" t="s">
        <v>6927</v>
      </c>
      <c r="I2940" s="93" t="str">
        <f t="shared" si="95"/>
        <v>End</v>
      </c>
      <c r="Q2940" s="93" t="str">
        <f t="shared" si="94"/>
        <v>657100</v>
      </c>
    </row>
    <row r="2941" spans="1:17" ht="12.75" customHeight="1">
      <c r="A2941" s="105">
        <v>657100</v>
      </c>
      <c r="B2941" s="38" t="s">
        <v>1993</v>
      </c>
      <c r="C2941" s="1055">
        <v>62016</v>
      </c>
      <c r="D2941" s="1055">
        <v>657100</v>
      </c>
      <c r="E2941" s="1055"/>
      <c r="F2941" s="1055">
        <v>634100</v>
      </c>
      <c r="G2941" s="102">
        <v>1516</v>
      </c>
      <c r="H2941" s="38" t="s">
        <v>6927</v>
      </c>
      <c r="I2941" s="93" t="str">
        <f t="shared" si="95"/>
        <v>End</v>
      </c>
      <c r="Q2941" s="93" t="str">
        <f t="shared" si="94"/>
        <v>657100</v>
      </c>
    </row>
    <row r="2942" spans="1:17" ht="12.75" customHeight="1">
      <c r="A2942" s="105">
        <v>657100</v>
      </c>
      <c r="B2942" s="38" t="s">
        <v>1993</v>
      </c>
      <c r="C2942" s="1055">
        <v>62017</v>
      </c>
      <c r="D2942" s="1055">
        <v>657100</v>
      </c>
      <c r="E2942" s="1055"/>
      <c r="F2942" s="1055">
        <v>634100</v>
      </c>
      <c r="G2942" s="102">
        <v>1617</v>
      </c>
      <c r="H2942" s="38" t="s">
        <v>6927</v>
      </c>
      <c r="I2942" s="93" t="str">
        <f t="shared" si="95"/>
        <v>End</v>
      </c>
      <c r="Q2942" s="93" t="str">
        <f t="shared" si="94"/>
        <v>657100</v>
      </c>
    </row>
    <row r="2943" spans="1:17" ht="12.75" customHeight="1">
      <c r="A2943" s="57">
        <v>657100</v>
      </c>
      <c r="B2943" s="58" t="s">
        <v>3082</v>
      </c>
      <c r="C2943" s="57">
        <v>62018</v>
      </c>
      <c r="D2943" s="57">
        <v>657100</v>
      </c>
      <c r="E2943" s="57"/>
      <c r="F2943" s="57">
        <v>634100</v>
      </c>
      <c r="G2943" s="102">
        <v>1718</v>
      </c>
      <c r="H2943" s="38"/>
      <c r="I2943" s="93" t="str">
        <f t="shared" si="95"/>
        <v/>
      </c>
      <c r="Q2943" s="93" t="str">
        <f t="shared" si="94"/>
        <v>657100</v>
      </c>
    </row>
    <row r="2944" spans="1:17" ht="12.75" customHeight="1">
      <c r="A2944" s="57">
        <v>657100</v>
      </c>
      <c r="B2944" s="58" t="s">
        <v>3082</v>
      </c>
      <c r="C2944" s="57" t="s">
        <v>7403</v>
      </c>
      <c r="D2944" s="57">
        <v>657100</v>
      </c>
      <c r="E2944" s="57"/>
      <c r="F2944" s="57">
        <v>634100</v>
      </c>
      <c r="G2944" s="102">
        <v>1819</v>
      </c>
      <c r="H2944" s="38"/>
      <c r="I2944" s="93" t="str">
        <f t="shared" si="95"/>
        <v/>
      </c>
      <c r="Q2944" s="93" t="str">
        <f t="shared" si="94"/>
        <v>657100</v>
      </c>
    </row>
    <row r="2945" spans="1:17" ht="12.75" customHeight="1">
      <c r="A2945" s="57">
        <v>657100</v>
      </c>
      <c r="B2945" s="58" t="s">
        <v>3082</v>
      </c>
      <c r="C2945" s="57" t="s">
        <v>8183</v>
      </c>
      <c r="D2945" s="57">
        <v>657100</v>
      </c>
      <c r="E2945" s="57"/>
      <c r="F2945" s="57">
        <v>634100</v>
      </c>
      <c r="G2945" s="102">
        <v>1920</v>
      </c>
      <c r="H2945" s="38"/>
      <c r="I2945" s="93" t="str">
        <f t="shared" si="95"/>
        <v/>
      </c>
      <c r="Q2945" s="93" t="str">
        <f t="shared" si="94"/>
        <v>657100</v>
      </c>
    </row>
    <row r="2946" spans="1:17" ht="12.75" customHeight="1">
      <c r="A2946" s="554">
        <v>657100</v>
      </c>
      <c r="B2946" s="58" t="s">
        <v>3082</v>
      </c>
      <c r="C2946" s="554" t="s">
        <v>8509</v>
      </c>
      <c r="D2946" s="554">
        <v>657100</v>
      </c>
      <c r="E2946" s="554"/>
      <c r="F2946" s="554">
        <v>634100</v>
      </c>
      <c r="G2946" s="557">
        <v>2021</v>
      </c>
      <c r="H2946" s="557"/>
      <c r="I2946" s="93" t="str">
        <f t="shared" si="95"/>
        <v/>
      </c>
      <c r="J2946" s="558"/>
      <c r="Q2946" s="93" t="str">
        <f t="shared" si="94"/>
        <v>657100</v>
      </c>
    </row>
    <row r="2947" spans="1:17" ht="12.75" customHeight="1">
      <c r="A2947" s="57">
        <v>657100</v>
      </c>
      <c r="B2947" s="58" t="s">
        <v>3082</v>
      </c>
      <c r="C2947" s="57" t="s">
        <v>9008</v>
      </c>
      <c r="D2947" s="57">
        <v>657100</v>
      </c>
      <c r="E2947" s="57"/>
      <c r="F2947" s="57">
        <v>634100</v>
      </c>
      <c r="G2947" s="102">
        <v>2122</v>
      </c>
      <c r="H2947" s="38"/>
      <c r="I2947" s="93" t="str">
        <f t="shared" si="95"/>
        <v/>
      </c>
      <c r="Q2947" s="93" t="str">
        <f t="shared" si="94"/>
        <v>657100</v>
      </c>
    </row>
    <row r="2948" spans="1:17" ht="12.75" customHeight="1">
      <c r="A2948" s="57">
        <v>657100</v>
      </c>
      <c r="B2948" s="58" t="s">
        <v>3082</v>
      </c>
      <c r="C2948" s="57">
        <v>62007</v>
      </c>
      <c r="D2948" s="57">
        <v>657100</v>
      </c>
      <c r="E2948" s="57"/>
      <c r="F2948" s="57">
        <v>634100</v>
      </c>
      <c r="G2948" s="106" t="s">
        <v>4056</v>
      </c>
      <c r="H2948" s="38" t="s">
        <v>5272</v>
      </c>
      <c r="I2948" s="93" t="str">
        <f t="shared" si="95"/>
        <v>End</v>
      </c>
      <c r="Q2948" s="93" t="str">
        <f t="shared" si="94"/>
        <v>657100</v>
      </c>
    </row>
    <row r="2949" spans="1:17" ht="12.75" customHeight="1">
      <c r="A2949" s="57">
        <v>657100</v>
      </c>
      <c r="B2949" s="58" t="s">
        <v>3082</v>
      </c>
      <c r="C2949" s="57">
        <v>62009</v>
      </c>
      <c r="D2949" s="57">
        <v>657100</v>
      </c>
      <c r="E2949" s="57"/>
      <c r="F2949" s="57">
        <v>634100</v>
      </c>
      <c r="G2949" s="106" t="s">
        <v>3851</v>
      </c>
      <c r="H2949" s="38" t="s">
        <v>5272</v>
      </c>
      <c r="I2949" s="93" t="str">
        <f t="shared" si="95"/>
        <v>End</v>
      </c>
      <c r="Q2949" s="93" t="str">
        <f t="shared" si="94"/>
        <v>657100</v>
      </c>
    </row>
    <row r="2950" spans="1:17" ht="12.75" customHeight="1">
      <c r="A2950" s="105">
        <v>657200</v>
      </c>
      <c r="B2950" s="58" t="s">
        <v>3084</v>
      </c>
      <c r="C2950" s="57">
        <v>62010</v>
      </c>
      <c r="D2950" s="57">
        <v>657200</v>
      </c>
      <c r="E2950" s="57"/>
      <c r="F2950" s="57">
        <v>634100</v>
      </c>
      <c r="G2950" s="102">
        <v>1011</v>
      </c>
      <c r="H2950" s="38" t="s">
        <v>5272</v>
      </c>
      <c r="I2950" s="93" t="str">
        <f t="shared" si="95"/>
        <v>End</v>
      </c>
      <c r="Q2950" s="93" t="str">
        <f t="shared" si="94"/>
        <v>657200</v>
      </c>
    </row>
    <row r="2951" spans="1:17" ht="12.75" customHeight="1">
      <c r="A2951" s="105">
        <v>657200</v>
      </c>
      <c r="B2951" s="58" t="s">
        <v>4764</v>
      </c>
      <c r="C2951" s="57">
        <v>62011</v>
      </c>
      <c r="D2951" s="57">
        <v>657200</v>
      </c>
      <c r="E2951" s="57"/>
      <c r="F2951" s="57">
        <v>634100</v>
      </c>
      <c r="G2951" s="102">
        <v>1112</v>
      </c>
      <c r="H2951" s="38" t="s">
        <v>5272</v>
      </c>
      <c r="I2951" s="93" t="str">
        <f t="shared" si="95"/>
        <v>End</v>
      </c>
      <c r="Q2951" s="93" t="str">
        <f t="shared" si="94"/>
        <v>657200</v>
      </c>
    </row>
    <row r="2952" spans="1:17" ht="12.75" customHeight="1">
      <c r="A2952" s="105">
        <v>657200</v>
      </c>
      <c r="B2952" s="58" t="s">
        <v>3084</v>
      </c>
      <c r="C2952" s="57">
        <v>62007</v>
      </c>
      <c r="D2952" s="57">
        <v>657200</v>
      </c>
      <c r="E2952" s="57"/>
      <c r="F2952" s="57">
        <v>634100</v>
      </c>
      <c r="G2952" s="106" t="s">
        <v>4056</v>
      </c>
      <c r="H2952" s="38" t="s">
        <v>5272</v>
      </c>
      <c r="I2952" s="93" t="str">
        <f t="shared" si="95"/>
        <v>End</v>
      </c>
      <c r="Q2952" s="93" t="str">
        <f t="shared" si="94"/>
        <v>657200</v>
      </c>
    </row>
    <row r="2953" spans="1:17" ht="12.75" customHeight="1">
      <c r="A2953" s="105">
        <v>657200</v>
      </c>
      <c r="B2953" s="58" t="s">
        <v>3084</v>
      </c>
      <c r="C2953" s="57">
        <v>62009</v>
      </c>
      <c r="D2953" s="57">
        <v>657200</v>
      </c>
      <c r="E2953" s="57"/>
      <c r="F2953" s="57">
        <v>634100</v>
      </c>
      <c r="G2953" s="106" t="s">
        <v>3851</v>
      </c>
      <c r="H2953" s="38" t="s">
        <v>5272</v>
      </c>
      <c r="I2953" s="93" t="str">
        <f t="shared" si="95"/>
        <v>End</v>
      </c>
      <c r="Q2953" s="93" t="str">
        <f t="shared" si="94"/>
        <v>657200</v>
      </c>
    </row>
    <row r="2954" spans="1:17" ht="12.75" customHeight="1">
      <c r="A2954" s="57">
        <v>657300</v>
      </c>
      <c r="B2954" s="58" t="s">
        <v>3085</v>
      </c>
      <c r="C2954" s="57">
        <v>62010</v>
      </c>
      <c r="D2954" s="57">
        <v>657300</v>
      </c>
      <c r="E2954" s="57"/>
      <c r="F2954" s="57">
        <v>634100</v>
      </c>
      <c r="G2954" s="102">
        <v>1011</v>
      </c>
      <c r="H2954" s="38" t="s">
        <v>5272</v>
      </c>
      <c r="I2954" s="93" t="str">
        <f t="shared" si="95"/>
        <v>End</v>
      </c>
      <c r="Q2954" s="93" t="str">
        <f t="shared" si="94"/>
        <v>657300</v>
      </c>
    </row>
    <row r="2955" spans="1:17" ht="12.75" customHeight="1">
      <c r="A2955" s="57">
        <v>657300</v>
      </c>
      <c r="B2955" s="58" t="s">
        <v>3085</v>
      </c>
      <c r="C2955" s="57">
        <v>62011</v>
      </c>
      <c r="D2955" s="57">
        <v>657300</v>
      </c>
      <c r="E2955" s="57"/>
      <c r="F2955" s="57">
        <v>634100</v>
      </c>
      <c r="G2955" s="102">
        <v>1112</v>
      </c>
      <c r="H2955" s="38" t="s">
        <v>5272</v>
      </c>
      <c r="I2955" s="93" t="str">
        <f t="shared" si="95"/>
        <v>End</v>
      </c>
      <c r="Q2955" s="93" t="str">
        <f t="shared" si="94"/>
        <v>657300</v>
      </c>
    </row>
    <row r="2956" spans="1:17" ht="12.75" customHeight="1">
      <c r="A2956" s="105">
        <v>657300</v>
      </c>
      <c r="B2956" s="38" t="s">
        <v>5037</v>
      </c>
      <c r="C2956" s="1055">
        <v>62013</v>
      </c>
      <c r="D2956" s="1055">
        <v>657300</v>
      </c>
      <c r="E2956" s="1055"/>
      <c r="F2956" s="1055">
        <v>634100</v>
      </c>
      <c r="G2956" s="102">
        <v>1213</v>
      </c>
      <c r="H2956" s="38" t="s">
        <v>6927</v>
      </c>
      <c r="I2956" s="93" t="str">
        <f t="shared" si="95"/>
        <v>End</v>
      </c>
      <c r="Q2956" s="93" t="str">
        <f t="shared" si="94"/>
        <v>657300</v>
      </c>
    </row>
    <row r="2957" spans="1:17" ht="12.75" customHeight="1">
      <c r="A2957" s="105">
        <v>657300</v>
      </c>
      <c r="B2957" s="38" t="s">
        <v>5037</v>
      </c>
      <c r="C2957" s="1055">
        <v>62014</v>
      </c>
      <c r="D2957" s="1055">
        <v>657300</v>
      </c>
      <c r="E2957" s="1055"/>
      <c r="F2957" s="1055">
        <v>634100</v>
      </c>
      <c r="G2957" s="102">
        <v>1314</v>
      </c>
      <c r="H2957" s="38" t="s">
        <v>6927</v>
      </c>
      <c r="I2957" s="93" t="str">
        <f t="shared" si="95"/>
        <v>End</v>
      </c>
      <c r="Q2957" s="93" t="str">
        <f t="shared" si="94"/>
        <v>657300</v>
      </c>
    </row>
    <row r="2958" spans="1:17" ht="12.75" customHeight="1">
      <c r="A2958" s="105">
        <v>657300</v>
      </c>
      <c r="B2958" s="38" t="s">
        <v>5037</v>
      </c>
      <c r="C2958" s="1055">
        <v>62015</v>
      </c>
      <c r="D2958" s="1055">
        <v>657300</v>
      </c>
      <c r="E2958" s="1055"/>
      <c r="F2958" s="1055">
        <v>634100</v>
      </c>
      <c r="G2958" s="102">
        <v>1415</v>
      </c>
      <c r="H2958" s="38" t="s">
        <v>6927</v>
      </c>
      <c r="I2958" s="93" t="str">
        <f t="shared" si="95"/>
        <v>End</v>
      </c>
      <c r="Q2958" s="93" t="str">
        <f t="shared" ref="Q2958:Q3021" si="96">TEXT($A2958,0)</f>
        <v>657300</v>
      </c>
    </row>
    <row r="2959" spans="1:17" ht="12.75" customHeight="1">
      <c r="A2959" s="105">
        <v>657300</v>
      </c>
      <c r="B2959" s="38" t="s">
        <v>5037</v>
      </c>
      <c r="C2959" s="1055">
        <v>62016</v>
      </c>
      <c r="D2959" s="1055">
        <v>657300</v>
      </c>
      <c r="E2959" s="1055"/>
      <c r="F2959" s="1055">
        <v>634100</v>
      </c>
      <c r="G2959" s="102">
        <v>1516</v>
      </c>
      <c r="H2959" s="38" t="s">
        <v>6927</v>
      </c>
      <c r="I2959" s="93" t="str">
        <f t="shared" si="95"/>
        <v>End</v>
      </c>
      <c r="Q2959" s="93" t="str">
        <f t="shared" si="96"/>
        <v>657300</v>
      </c>
    </row>
    <row r="2960" spans="1:17" ht="12.75" customHeight="1">
      <c r="A2960" s="57">
        <v>657300</v>
      </c>
      <c r="B2960" s="58" t="s">
        <v>3085</v>
      </c>
      <c r="C2960" s="57">
        <v>62007</v>
      </c>
      <c r="D2960" s="57">
        <v>657300</v>
      </c>
      <c r="E2960" s="57"/>
      <c r="F2960" s="57">
        <v>634100</v>
      </c>
      <c r="G2960" s="106" t="s">
        <v>4056</v>
      </c>
      <c r="H2960" s="38" t="s">
        <v>5272</v>
      </c>
      <c r="I2960" s="93" t="str">
        <f t="shared" si="95"/>
        <v>End</v>
      </c>
      <c r="Q2960" s="93" t="str">
        <f t="shared" si="96"/>
        <v>657300</v>
      </c>
    </row>
    <row r="2961" spans="1:17" ht="12.75" customHeight="1">
      <c r="A2961" s="57">
        <v>657300</v>
      </c>
      <c r="B2961" s="58" t="s">
        <v>3085</v>
      </c>
      <c r="C2961" s="57">
        <v>62009</v>
      </c>
      <c r="D2961" s="57">
        <v>657300</v>
      </c>
      <c r="E2961" s="57"/>
      <c r="F2961" s="57">
        <v>634100</v>
      </c>
      <c r="G2961" s="106" t="s">
        <v>3851</v>
      </c>
      <c r="H2961" s="38" t="s">
        <v>5272</v>
      </c>
      <c r="I2961" s="93" t="str">
        <f t="shared" si="95"/>
        <v>End</v>
      </c>
      <c r="Q2961" s="93" t="str">
        <f t="shared" si="96"/>
        <v>657300</v>
      </c>
    </row>
    <row r="2962" spans="1:17" ht="12.75" customHeight="1">
      <c r="A2962" s="105">
        <v>657400</v>
      </c>
      <c r="B2962" s="58" t="s">
        <v>3086</v>
      </c>
      <c r="C2962" s="57">
        <v>62010</v>
      </c>
      <c r="D2962" s="57">
        <v>657400</v>
      </c>
      <c r="E2962" s="57"/>
      <c r="F2962" s="57">
        <v>634100</v>
      </c>
      <c r="G2962" s="102">
        <v>1011</v>
      </c>
      <c r="H2962" s="38" t="s">
        <v>5272</v>
      </c>
      <c r="I2962" s="93" t="str">
        <f t="shared" si="95"/>
        <v>End</v>
      </c>
      <c r="Q2962" s="93" t="str">
        <f t="shared" si="96"/>
        <v>657400</v>
      </c>
    </row>
    <row r="2963" spans="1:17" ht="12.75" customHeight="1">
      <c r="A2963" s="105">
        <v>657400</v>
      </c>
      <c r="B2963" s="58" t="s">
        <v>3086</v>
      </c>
      <c r="C2963" s="57">
        <v>62011</v>
      </c>
      <c r="D2963" s="57">
        <v>657400</v>
      </c>
      <c r="E2963" s="57"/>
      <c r="F2963" s="57">
        <v>634100</v>
      </c>
      <c r="G2963" s="102">
        <v>1112</v>
      </c>
      <c r="H2963" s="38" t="s">
        <v>5272</v>
      </c>
      <c r="I2963" s="93" t="str">
        <f t="shared" si="95"/>
        <v>End</v>
      </c>
      <c r="Q2963" s="93" t="str">
        <f t="shared" si="96"/>
        <v>657400</v>
      </c>
    </row>
    <row r="2964" spans="1:17" ht="12.75" customHeight="1">
      <c r="A2964" s="105">
        <v>657400</v>
      </c>
      <c r="B2964" s="58" t="s">
        <v>3086</v>
      </c>
      <c r="C2964" s="57">
        <v>62007</v>
      </c>
      <c r="D2964" s="57">
        <v>657400</v>
      </c>
      <c r="E2964" s="57"/>
      <c r="F2964" s="57">
        <v>634100</v>
      </c>
      <c r="G2964" s="106" t="s">
        <v>4056</v>
      </c>
      <c r="H2964" s="38" t="s">
        <v>5272</v>
      </c>
      <c r="I2964" s="93" t="str">
        <f t="shared" si="95"/>
        <v>End</v>
      </c>
      <c r="Q2964" s="93" t="str">
        <f t="shared" si="96"/>
        <v>657400</v>
      </c>
    </row>
    <row r="2965" spans="1:17" ht="12.75" customHeight="1">
      <c r="A2965" s="105">
        <v>657400</v>
      </c>
      <c r="B2965" s="58" t="s">
        <v>3086</v>
      </c>
      <c r="C2965" s="57">
        <v>62009</v>
      </c>
      <c r="D2965" s="57">
        <v>657400</v>
      </c>
      <c r="E2965" s="57"/>
      <c r="F2965" s="57">
        <v>634100</v>
      </c>
      <c r="G2965" s="106" t="s">
        <v>3851</v>
      </c>
      <c r="H2965" s="38" t="s">
        <v>5272</v>
      </c>
      <c r="I2965" s="93" t="str">
        <f t="shared" si="95"/>
        <v>End</v>
      </c>
      <c r="Q2965" s="93" t="str">
        <f t="shared" si="96"/>
        <v>657400</v>
      </c>
    </row>
    <row r="2966" spans="1:17" ht="12.75" customHeight="1">
      <c r="A2966" s="57">
        <v>657500</v>
      </c>
      <c r="B2966" s="58" t="s">
        <v>3083</v>
      </c>
      <c r="C2966" s="57">
        <v>62010</v>
      </c>
      <c r="D2966" s="57">
        <v>657500</v>
      </c>
      <c r="E2966" s="57"/>
      <c r="F2966" s="57">
        <v>634100</v>
      </c>
      <c r="G2966" s="102">
        <v>1011</v>
      </c>
      <c r="H2966" s="38" t="s">
        <v>5272</v>
      </c>
      <c r="I2966" s="93" t="str">
        <f t="shared" si="95"/>
        <v>End</v>
      </c>
      <c r="Q2966" s="93" t="str">
        <f t="shared" si="96"/>
        <v>657500</v>
      </c>
    </row>
    <row r="2967" spans="1:17" ht="12.75" customHeight="1">
      <c r="A2967" s="105">
        <v>657500</v>
      </c>
      <c r="B2967" s="38" t="s">
        <v>1995</v>
      </c>
      <c r="C2967" s="1055">
        <v>62013</v>
      </c>
      <c r="D2967" s="1055">
        <v>657500</v>
      </c>
      <c r="E2967" s="1055"/>
      <c r="F2967" s="1055">
        <v>634100</v>
      </c>
      <c r="G2967" s="102">
        <v>1213</v>
      </c>
      <c r="H2967" s="38" t="s">
        <v>6927</v>
      </c>
      <c r="I2967" s="93" t="str">
        <f t="shared" si="95"/>
        <v>End</v>
      </c>
      <c r="Q2967" s="93" t="str">
        <f t="shared" si="96"/>
        <v>657500</v>
      </c>
    </row>
    <row r="2968" spans="1:17" ht="12.75" customHeight="1">
      <c r="A2968" s="105">
        <v>657500</v>
      </c>
      <c r="B2968" s="38" t="s">
        <v>1995</v>
      </c>
      <c r="C2968" s="1055">
        <v>62014</v>
      </c>
      <c r="D2968" s="1055">
        <v>657500</v>
      </c>
      <c r="E2968" s="1055"/>
      <c r="F2968" s="1055">
        <v>634100</v>
      </c>
      <c r="G2968" s="102">
        <v>1314</v>
      </c>
      <c r="H2968" s="38" t="s">
        <v>6927</v>
      </c>
      <c r="I2968" s="93" t="str">
        <f t="shared" si="95"/>
        <v>End</v>
      </c>
      <c r="Q2968" s="93" t="str">
        <f t="shared" si="96"/>
        <v>657500</v>
      </c>
    </row>
    <row r="2969" spans="1:17" ht="12.75" customHeight="1">
      <c r="A2969" s="105">
        <v>657500</v>
      </c>
      <c r="B2969" s="38" t="s">
        <v>1995</v>
      </c>
      <c r="C2969" s="1055">
        <v>62015</v>
      </c>
      <c r="D2969" s="1055">
        <v>657500</v>
      </c>
      <c r="E2969" s="1055"/>
      <c r="F2969" s="1055">
        <v>634100</v>
      </c>
      <c r="G2969" s="102">
        <v>1415</v>
      </c>
      <c r="H2969" s="38" t="s">
        <v>6927</v>
      </c>
      <c r="I2969" s="93" t="str">
        <f t="shared" si="95"/>
        <v>End</v>
      </c>
      <c r="Q2969" s="93" t="str">
        <f t="shared" si="96"/>
        <v>657500</v>
      </c>
    </row>
    <row r="2970" spans="1:17" ht="12.75" customHeight="1">
      <c r="A2970" s="105">
        <v>657500</v>
      </c>
      <c r="B2970" s="38" t="s">
        <v>1995</v>
      </c>
      <c r="C2970" s="1055">
        <v>62016</v>
      </c>
      <c r="D2970" s="1055">
        <v>657500</v>
      </c>
      <c r="E2970" s="1055"/>
      <c r="F2970" s="1055">
        <v>634100</v>
      </c>
      <c r="G2970" s="102">
        <v>1516</v>
      </c>
      <c r="H2970" s="38" t="s">
        <v>6927</v>
      </c>
      <c r="I2970" s="93" t="str">
        <f t="shared" si="95"/>
        <v>End</v>
      </c>
      <c r="Q2970" s="93" t="str">
        <f t="shared" si="96"/>
        <v>657500</v>
      </c>
    </row>
    <row r="2971" spans="1:17" ht="12.75" customHeight="1">
      <c r="A2971" s="105">
        <v>657500</v>
      </c>
      <c r="B2971" s="38" t="s">
        <v>1995</v>
      </c>
      <c r="C2971" s="1055">
        <v>62017</v>
      </c>
      <c r="D2971" s="1055">
        <v>657500</v>
      </c>
      <c r="E2971" s="1055"/>
      <c r="F2971" s="1055">
        <v>634100</v>
      </c>
      <c r="G2971" s="102">
        <v>1617</v>
      </c>
      <c r="H2971" s="38" t="s">
        <v>6927</v>
      </c>
      <c r="I2971" s="93" t="str">
        <f t="shared" si="95"/>
        <v>End</v>
      </c>
      <c r="Q2971" s="93" t="str">
        <f t="shared" si="96"/>
        <v>657500</v>
      </c>
    </row>
    <row r="2972" spans="1:17" ht="12.75" customHeight="1">
      <c r="A2972" s="105">
        <v>657500</v>
      </c>
      <c r="B2972" s="38" t="s">
        <v>1995</v>
      </c>
      <c r="C2972" s="1055">
        <v>62018</v>
      </c>
      <c r="D2972" s="1055">
        <v>657500</v>
      </c>
      <c r="E2972" s="1055"/>
      <c r="F2972" s="1055">
        <v>634100</v>
      </c>
      <c r="G2972" s="102">
        <v>1718</v>
      </c>
      <c r="H2972" s="38"/>
      <c r="I2972" s="93" t="str">
        <f t="shared" si="95"/>
        <v/>
      </c>
      <c r="Q2972" s="93" t="str">
        <f t="shared" si="96"/>
        <v>657500</v>
      </c>
    </row>
    <row r="2973" spans="1:17" ht="12.75" customHeight="1">
      <c r="A2973" s="105">
        <v>657500</v>
      </c>
      <c r="B2973" s="38" t="s">
        <v>1995</v>
      </c>
      <c r="C2973" s="1055" t="s">
        <v>7403</v>
      </c>
      <c r="D2973" s="1055">
        <v>657500</v>
      </c>
      <c r="E2973" s="1055"/>
      <c r="F2973" s="1055">
        <v>634100</v>
      </c>
      <c r="G2973" s="102">
        <v>1819</v>
      </c>
      <c r="H2973" s="38"/>
      <c r="I2973" s="93" t="str">
        <f t="shared" si="95"/>
        <v/>
      </c>
      <c r="Q2973" s="93" t="str">
        <f t="shared" si="96"/>
        <v>657500</v>
      </c>
    </row>
    <row r="2974" spans="1:17" ht="12.75" customHeight="1">
      <c r="A2974" s="105">
        <v>657500</v>
      </c>
      <c r="B2974" s="38" t="s">
        <v>1995</v>
      </c>
      <c r="C2974" s="1055" t="s">
        <v>8183</v>
      </c>
      <c r="D2974" s="1055">
        <v>657500</v>
      </c>
      <c r="E2974" s="1055"/>
      <c r="F2974" s="1055">
        <v>634100</v>
      </c>
      <c r="G2974" s="102">
        <v>1920</v>
      </c>
      <c r="H2974" s="38"/>
      <c r="I2974" s="93" t="str">
        <f t="shared" si="95"/>
        <v/>
      </c>
      <c r="Q2974" s="93" t="str">
        <f t="shared" si="96"/>
        <v>657500</v>
      </c>
    </row>
    <row r="2975" spans="1:17" ht="12.75" customHeight="1">
      <c r="A2975" s="559">
        <v>657500</v>
      </c>
      <c r="B2975" s="38" t="s">
        <v>1995</v>
      </c>
      <c r="C2975" s="560" t="s">
        <v>8509</v>
      </c>
      <c r="D2975" s="560">
        <v>657500</v>
      </c>
      <c r="E2975" s="560"/>
      <c r="F2975" s="560">
        <v>634100</v>
      </c>
      <c r="G2975" s="557">
        <v>2021</v>
      </c>
      <c r="H2975" s="557"/>
      <c r="I2975" s="93" t="str">
        <f t="shared" si="95"/>
        <v/>
      </c>
      <c r="J2975" s="558"/>
      <c r="Q2975" s="93" t="str">
        <f t="shared" si="96"/>
        <v>657500</v>
      </c>
    </row>
    <row r="2976" spans="1:17" ht="12.75" customHeight="1">
      <c r="A2976" s="57">
        <v>657500</v>
      </c>
      <c r="B2976" s="58" t="s">
        <v>3083</v>
      </c>
      <c r="C2976" s="57" t="s">
        <v>9008</v>
      </c>
      <c r="D2976" s="57">
        <v>657500</v>
      </c>
      <c r="E2976" s="57"/>
      <c r="F2976" s="57">
        <v>634100</v>
      </c>
      <c r="G2976" s="102">
        <v>2122</v>
      </c>
      <c r="H2976" s="38"/>
      <c r="I2976" s="93" t="str">
        <f t="shared" si="95"/>
        <v/>
      </c>
      <c r="Q2976" s="93" t="str">
        <f t="shared" si="96"/>
        <v>657500</v>
      </c>
    </row>
    <row r="2977" spans="1:17" ht="12.75" customHeight="1">
      <c r="A2977" s="57">
        <v>657500</v>
      </c>
      <c r="B2977" s="58" t="s">
        <v>3083</v>
      </c>
      <c r="C2977" s="57">
        <v>62007</v>
      </c>
      <c r="D2977" s="1055">
        <v>657500</v>
      </c>
      <c r="E2977" s="1055"/>
      <c r="F2977" s="1055">
        <v>634100</v>
      </c>
      <c r="G2977" s="106" t="s">
        <v>4056</v>
      </c>
      <c r="H2977" s="38" t="s">
        <v>5272</v>
      </c>
      <c r="I2977" s="93" t="str">
        <f t="shared" si="95"/>
        <v>End</v>
      </c>
      <c r="Q2977" s="93" t="str">
        <f t="shared" si="96"/>
        <v>657500</v>
      </c>
    </row>
    <row r="2978" spans="1:17" ht="12.75" customHeight="1">
      <c r="A2978" s="57">
        <v>657500</v>
      </c>
      <c r="B2978" s="58" t="s">
        <v>3083</v>
      </c>
      <c r="C2978" s="57">
        <v>62009</v>
      </c>
      <c r="D2978" s="57">
        <v>657500</v>
      </c>
      <c r="E2978" s="57"/>
      <c r="F2978" s="57">
        <v>634100</v>
      </c>
      <c r="G2978" s="106" t="s">
        <v>3851</v>
      </c>
      <c r="H2978" s="38" t="s">
        <v>5272</v>
      </c>
      <c r="I2978" s="93" t="str">
        <f t="shared" si="95"/>
        <v>End</v>
      </c>
      <c r="Q2978" s="93" t="str">
        <f t="shared" si="96"/>
        <v>657500</v>
      </c>
    </row>
    <row r="2979" spans="1:17" ht="12.75" customHeight="1">
      <c r="A2979" s="101">
        <v>657600</v>
      </c>
      <c r="B2979" s="58" t="s">
        <v>1997</v>
      </c>
      <c r="C2979" s="57">
        <v>62010</v>
      </c>
      <c r="D2979" s="57">
        <v>657600</v>
      </c>
      <c r="E2979" s="57"/>
      <c r="F2979" s="57">
        <v>634100</v>
      </c>
      <c r="G2979" s="102">
        <v>1011</v>
      </c>
      <c r="H2979" s="38" t="s">
        <v>5272</v>
      </c>
      <c r="I2979" s="93" t="str">
        <f t="shared" si="95"/>
        <v>End</v>
      </c>
      <c r="Q2979" s="93" t="str">
        <f t="shared" si="96"/>
        <v>657600</v>
      </c>
    </row>
    <row r="2980" spans="1:17" ht="12.75" customHeight="1">
      <c r="A2980" s="105">
        <v>657600</v>
      </c>
      <c r="B2980" s="38" t="s">
        <v>1997</v>
      </c>
      <c r="C2980" s="1055">
        <v>62013</v>
      </c>
      <c r="D2980" s="1055">
        <v>657600</v>
      </c>
      <c r="E2980" s="1055"/>
      <c r="F2980" s="1055">
        <v>634100</v>
      </c>
      <c r="G2980" s="102">
        <v>1213</v>
      </c>
      <c r="H2980" s="38" t="s">
        <v>6927</v>
      </c>
      <c r="I2980" s="93" t="str">
        <f t="shared" si="95"/>
        <v>End</v>
      </c>
      <c r="Q2980" s="93" t="str">
        <f t="shared" si="96"/>
        <v>657600</v>
      </c>
    </row>
    <row r="2981" spans="1:17" ht="12.75" customHeight="1">
      <c r="A2981" s="105">
        <v>657600</v>
      </c>
      <c r="B2981" s="38" t="s">
        <v>1997</v>
      </c>
      <c r="C2981" s="1055">
        <v>62014</v>
      </c>
      <c r="D2981" s="1055">
        <v>657600</v>
      </c>
      <c r="E2981" s="1055"/>
      <c r="F2981" s="1055">
        <v>634100</v>
      </c>
      <c r="G2981" s="102">
        <v>1314</v>
      </c>
      <c r="H2981" s="38" t="s">
        <v>6927</v>
      </c>
      <c r="I2981" s="93" t="str">
        <f t="shared" si="95"/>
        <v>End</v>
      </c>
      <c r="Q2981" s="93" t="str">
        <f t="shared" si="96"/>
        <v>657600</v>
      </c>
    </row>
    <row r="2982" spans="1:17" ht="12.75" customHeight="1">
      <c r="A2982" s="105">
        <v>657600</v>
      </c>
      <c r="B2982" s="38" t="s">
        <v>1997</v>
      </c>
      <c r="C2982" s="1055">
        <v>62015</v>
      </c>
      <c r="D2982" s="1055">
        <v>657600</v>
      </c>
      <c r="E2982" s="1055"/>
      <c r="F2982" s="1055">
        <v>634100</v>
      </c>
      <c r="G2982" s="102">
        <v>1415</v>
      </c>
      <c r="H2982" s="38" t="s">
        <v>6927</v>
      </c>
      <c r="I2982" s="93" t="str">
        <f t="shared" si="95"/>
        <v>End</v>
      </c>
      <c r="Q2982" s="93" t="str">
        <f t="shared" si="96"/>
        <v>657600</v>
      </c>
    </row>
    <row r="2983" spans="1:17" ht="12.75" customHeight="1">
      <c r="A2983" s="105">
        <v>657600</v>
      </c>
      <c r="B2983" s="38" t="s">
        <v>1997</v>
      </c>
      <c r="C2983" s="1055">
        <v>62016</v>
      </c>
      <c r="D2983" s="1055">
        <v>657600</v>
      </c>
      <c r="E2983" s="1055"/>
      <c r="F2983" s="1055">
        <v>634100</v>
      </c>
      <c r="G2983" s="102">
        <v>1516</v>
      </c>
      <c r="H2983" s="38" t="s">
        <v>6927</v>
      </c>
      <c r="I2983" s="93" t="str">
        <f t="shared" si="95"/>
        <v>End</v>
      </c>
      <c r="Q2983" s="93" t="str">
        <f t="shared" si="96"/>
        <v>657600</v>
      </c>
    </row>
    <row r="2984" spans="1:17" ht="12.75" customHeight="1">
      <c r="A2984" s="105">
        <v>657600</v>
      </c>
      <c r="B2984" s="38" t="s">
        <v>1997</v>
      </c>
      <c r="C2984" s="1055">
        <v>62017</v>
      </c>
      <c r="D2984" s="1055">
        <v>657600</v>
      </c>
      <c r="E2984" s="1055"/>
      <c r="F2984" s="1055">
        <v>634100</v>
      </c>
      <c r="G2984" s="102">
        <v>1617</v>
      </c>
      <c r="H2984" s="38" t="s">
        <v>6927</v>
      </c>
      <c r="I2984" s="93" t="str">
        <f t="shared" si="95"/>
        <v>End</v>
      </c>
      <c r="Q2984" s="93" t="str">
        <f t="shared" si="96"/>
        <v>657600</v>
      </c>
    </row>
    <row r="2985" spans="1:17" ht="12.75" customHeight="1">
      <c r="A2985" s="105">
        <v>657600</v>
      </c>
      <c r="B2985" s="38" t="s">
        <v>1997</v>
      </c>
      <c r="C2985" s="1055">
        <v>62018</v>
      </c>
      <c r="D2985" s="1055">
        <v>657600</v>
      </c>
      <c r="E2985" s="1055"/>
      <c r="F2985" s="1055">
        <v>634100</v>
      </c>
      <c r="G2985" s="102">
        <v>1718</v>
      </c>
      <c r="H2985" s="38"/>
      <c r="I2985" s="93" t="str">
        <f t="shared" si="95"/>
        <v/>
      </c>
      <c r="M2985" s="1">
        <f>COUNTIF($C:$C,"6H022")</f>
        <v>21</v>
      </c>
      <c r="Q2985" s="93" t="str">
        <f t="shared" si="96"/>
        <v>657600</v>
      </c>
    </row>
    <row r="2986" spans="1:17" ht="12.75" customHeight="1">
      <c r="A2986" s="105">
        <v>657600</v>
      </c>
      <c r="B2986" s="38" t="s">
        <v>1997</v>
      </c>
      <c r="C2986" s="1055" t="s">
        <v>7403</v>
      </c>
      <c r="D2986" s="1055">
        <v>657600</v>
      </c>
      <c r="E2986" s="1055"/>
      <c r="F2986" s="1055">
        <v>634100</v>
      </c>
      <c r="G2986" s="102">
        <v>1819</v>
      </c>
      <c r="H2986" s="38"/>
      <c r="I2986" s="93" t="str">
        <f t="shared" si="95"/>
        <v/>
      </c>
      <c r="Q2986" s="93" t="str">
        <f t="shared" si="96"/>
        <v>657600</v>
      </c>
    </row>
    <row r="2987" spans="1:17" ht="12.75" customHeight="1">
      <c r="A2987" s="105">
        <v>657600</v>
      </c>
      <c r="B2987" s="38" t="s">
        <v>1997</v>
      </c>
      <c r="C2987" s="1055" t="s">
        <v>8183</v>
      </c>
      <c r="D2987" s="1055">
        <v>657600</v>
      </c>
      <c r="E2987" s="1055"/>
      <c r="F2987" s="1055">
        <v>634100</v>
      </c>
      <c r="G2987" s="102">
        <v>1920</v>
      </c>
      <c r="H2987" s="38"/>
      <c r="I2987" s="93" t="str">
        <f t="shared" si="95"/>
        <v/>
      </c>
      <c r="Q2987" s="93" t="str">
        <f t="shared" si="96"/>
        <v>657600</v>
      </c>
    </row>
    <row r="2988" spans="1:17" ht="12.75" customHeight="1">
      <c r="A2988" s="559">
        <v>657600</v>
      </c>
      <c r="B2988" s="38" t="s">
        <v>1997</v>
      </c>
      <c r="C2988" s="560" t="s">
        <v>8509</v>
      </c>
      <c r="D2988" s="560">
        <v>657600</v>
      </c>
      <c r="E2988" s="560"/>
      <c r="F2988" s="560">
        <v>634100</v>
      </c>
      <c r="G2988" s="557">
        <v>2021</v>
      </c>
      <c r="H2988" s="557"/>
      <c r="I2988" s="93" t="str">
        <f t="shared" si="95"/>
        <v/>
      </c>
      <c r="J2988" s="558"/>
      <c r="Q2988" s="93" t="str">
        <f t="shared" si="96"/>
        <v>657600</v>
      </c>
    </row>
    <row r="2989" spans="1:17" ht="12.75" customHeight="1">
      <c r="A2989" s="101">
        <v>657600</v>
      </c>
      <c r="B2989" s="58" t="s">
        <v>1997</v>
      </c>
      <c r="C2989" s="57" t="s">
        <v>9008</v>
      </c>
      <c r="D2989" s="57">
        <v>657600</v>
      </c>
      <c r="E2989" s="57"/>
      <c r="F2989" s="57">
        <v>634100</v>
      </c>
      <c r="G2989" s="102">
        <v>2122</v>
      </c>
      <c r="H2989" s="38"/>
      <c r="I2989" s="93" t="str">
        <f t="shared" si="95"/>
        <v/>
      </c>
      <c r="Q2989" s="93" t="str">
        <f t="shared" si="96"/>
        <v>657600</v>
      </c>
    </row>
    <row r="2990" spans="1:17" ht="12.75" customHeight="1">
      <c r="A2990" s="101">
        <v>657600</v>
      </c>
      <c r="B2990" s="58" t="s">
        <v>1997</v>
      </c>
      <c r="C2990" s="57">
        <v>62007</v>
      </c>
      <c r="D2990" s="57">
        <v>657600</v>
      </c>
      <c r="E2990" s="57"/>
      <c r="F2990" s="57">
        <v>634100</v>
      </c>
      <c r="G2990" s="106" t="s">
        <v>4056</v>
      </c>
      <c r="H2990" s="38" t="s">
        <v>5272</v>
      </c>
      <c r="I2990" s="93" t="str">
        <f t="shared" si="95"/>
        <v>End</v>
      </c>
      <c r="Q2990" s="93" t="str">
        <f t="shared" si="96"/>
        <v>657600</v>
      </c>
    </row>
    <row r="2991" spans="1:17" ht="12.75" customHeight="1">
      <c r="A2991" s="101">
        <v>657600</v>
      </c>
      <c r="B2991" s="58" t="s">
        <v>1997</v>
      </c>
      <c r="C2991" s="57">
        <v>62009</v>
      </c>
      <c r="D2991" s="57">
        <v>657600</v>
      </c>
      <c r="E2991" s="57"/>
      <c r="F2991" s="57">
        <v>634100</v>
      </c>
      <c r="G2991" s="106" t="s">
        <v>3851</v>
      </c>
      <c r="H2991" s="38" t="s">
        <v>5272</v>
      </c>
      <c r="I2991" s="93" t="str">
        <f t="shared" si="95"/>
        <v>End</v>
      </c>
      <c r="Q2991" s="93" t="str">
        <f t="shared" si="96"/>
        <v>657600</v>
      </c>
    </row>
    <row r="2992" spans="1:17" ht="12.75" customHeight="1">
      <c r="A2992" s="57">
        <v>657700</v>
      </c>
      <c r="B2992" s="58" t="s">
        <v>1996</v>
      </c>
      <c r="C2992" s="57">
        <v>62010</v>
      </c>
      <c r="D2992" s="57">
        <v>657700</v>
      </c>
      <c r="E2992" s="57"/>
      <c r="F2992" s="57">
        <v>634100</v>
      </c>
      <c r="G2992" s="102">
        <v>1011</v>
      </c>
      <c r="H2992" s="38" t="s">
        <v>5272</v>
      </c>
      <c r="I2992" s="93" t="str">
        <f t="shared" ref="I2992:I3055" si="97">LEFT(H2992,3)</f>
        <v>End</v>
      </c>
      <c r="Q2992" s="93" t="str">
        <f t="shared" si="96"/>
        <v>657700</v>
      </c>
    </row>
    <row r="2993" spans="1:17" ht="12.75" customHeight="1">
      <c r="A2993" s="57">
        <v>657700</v>
      </c>
      <c r="B2993" s="58" t="s">
        <v>1996</v>
      </c>
      <c r="C2993" s="57">
        <v>62011</v>
      </c>
      <c r="D2993" s="57">
        <v>657700</v>
      </c>
      <c r="E2993" s="57"/>
      <c r="F2993" s="57">
        <v>634100</v>
      </c>
      <c r="G2993" s="102">
        <v>1112</v>
      </c>
      <c r="H2993" s="38" t="s">
        <v>5272</v>
      </c>
      <c r="I2993" s="93" t="str">
        <f t="shared" si="97"/>
        <v>End</v>
      </c>
      <c r="Q2993" s="93" t="str">
        <f t="shared" si="96"/>
        <v>657700</v>
      </c>
    </row>
    <row r="2994" spans="1:17" ht="12.75" customHeight="1">
      <c r="A2994" s="105">
        <v>657700</v>
      </c>
      <c r="B2994" s="38" t="s">
        <v>1996</v>
      </c>
      <c r="C2994" s="1055">
        <v>62013</v>
      </c>
      <c r="D2994" s="1055">
        <v>657700</v>
      </c>
      <c r="E2994" s="1055"/>
      <c r="F2994" s="1055">
        <v>634100</v>
      </c>
      <c r="G2994" s="102">
        <v>1213</v>
      </c>
      <c r="H2994" s="38" t="s">
        <v>6927</v>
      </c>
      <c r="I2994" s="93" t="str">
        <f t="shared" si="97"/>
        <v>End</v>
      </c>
      <c r="Q2994" s="93" t="str">
        <f t="shared" si="96"/>
        <v>657700</v>
      </c>
    </row>
    <row r="2995" spans="1:17" ht="12.75" customHeight="1">
      <c r="A2995" s="105">
        <v>657700</v>
      </c>
      <c r="B2995" s="38" t="s">
        <v>1996</v>
      </c>
      <c r="C2995" s="1055">
        <v>62014</v>
      </c>
      <c r="D2995" s="1055">
        <v>657700</v>
      </c>
      <c r="E2995" s="1055"/>
      <c r="F2995" s="1055">
        <v>634100</v>
      </c>
      <c r="G2995" s="102">
        <v>1314</v>
      </c>
      <c r="H2995" s="38" t="s">
        <v>6927</v>
      </c>
      <c r="I2995" s="93" t="str">
        <f t="shared" si="97"/>
        <v>End</v>
      </c>
      <c r="Q2995" s="93" t="str">
        <f t="shared" si="96"/>
        <v>657700</v>
      </c>
    </row>
    <row r="2996" spans="1:17" ht="12.75" customHeight="1">
      <c r="A2996" s="105">
        <v>657700</v>
      </c>
      <c r="B2996" s="38" t="s">
        <v>1996</v>
      </c>
      <c r="C2996" s="1055">
        <v>62015</v>
      </c>
      <c r="D2996" s="1055">
        <v>657700</v>
      </c>
      <c r="E2996" s="1055"/>
      <c r="F2996" s="1055">
        <v>634100</v>
      </c>
      <c r="G2996" s="102">
        <v>1415</v>
      </c>
      <c r="H2996" s="38" t="s">
        <v>6927</v>
      </c>
      <c r="I2996" s="93" t="str">
        <f t="shared" si="97"/>
        <v>End</v>
      </c>
      <c r="Q2996" s="93" t="str">
        <f t="shared" si="96"/>
        <v>657700</v>
      </c>
    </row>
    <row r="2997" spans="1:17" ht="12.75" customHeight="1">
      <c r="A2997" s="105">
        <v>657700</v>
      </c>
      <c r="B2997" s="38" t="s">
        <v>1996</v>
      </c>
      <c r="C2997" s="1055">
        <v>62016</v>
      </c>
      <c r="D2997" s="1055">
        <v>657700</v>
      </c>
      <c r="E2997" s="1055"/>
      <c r="F2997" s="1055">
        <v>634100</v>
      </c>
      <c r="G2997" s="102">
        <v>1516</v>
      </c>
      <c r="H2997" s="38" t="s">
        <v>6927</v>
      </c>
      <c r="I2997" s="93" t="str">
        <f t="shared" si="97"/>
        <v>End</v>
      </c>
      <c r="Q2997" s="93" t="str">
        <f t="shared" si="96"/>
        <v>657700</v>
      </c>
    </row>
    <row r="2998" spans="1:17" ht="12.75" customHeight="1">
      <c r="A2998" s="105">
        <v>657700</v>
      </c>
      <c r="B2998" s="38" t="s">
        <v>1996</v>
      </c>
      <c r="C2998" s="1055">
        <v>62017</v>
      </c>
      <c r="D2998" s="1055">
        <v>657700</v>
      </c>
      <c r="E2998" s="1055"/>
      <c r="F2998" s="1055">
        <v>634100</v>
      </c>
      <c r="G2998" s="102">
        <v>1617</v>
      </c>
      <c r="H2998" s="38" t="s">
        <v>6927</v>
      </c>
      <c r="I2998" s="93" t="str">
        <f t="shared" si="97"/>
        <v>End</v>
      </c>
      <c r="Q2998" s="93" t="str">
        <f t="shared" si="96"/>
        <v>657700</v>
      </c>
    </row>
    <row r="2999" spans="1:17" ht="12.75" customHeight="1">
      <c r="A2999" s="105">
        <v>657700</v>
      </c>
      <c r="B2999" s="38" t="s">
        <v>1996</v>
      </c>
      <c r="C2999" s="1055">
        <v>62018</v>
      </c>
      <c r="D2999" s="1055">
        <v>657700</v>
      </c>
      <c r="E2999" s="1055"/>
      <c r="F2999" s="1055">
        <v>634100</v>
      </c>
      <c r="G2999" s="102">
        <v>1718</v>
      </c>
      <c r="H2999" s="38"/>
      <c r="I2999" s="93" t="str">
        <f t="shared" si="97"/>
        <v/>
      </c>
      <c r="Q2999" s="93" t="str">
        <f t="shared" si="96"/>
        <v>657700</v>
      </c>
    </row>
    <row r="3000" spans="1:17" ht="12.75" customHeight="1">
      <c r="A3000" s="105">
        <v>657700</v>
      </c>
      <c r="B3000" s="38" t="s">
        <v>1996</v>
      </c>
      <c r="C3000" s="1055" t="s">
        <v>7403</v>
      </c>
      <c r="D3000" s="1055">
        <v>657700</v>
      </c>
      <c r="E3000" s="1055"/>
      <c r="F3000" s="1055">
        <v>634100</v>
      </c>
      <c r="G3000" s="102">
        <v>1819</v>
      </c>
      <c r="H3000" s="38"/>
      <c r="I3000" s="93" t="str">
        <f t="shared" si="97"/>
        <v/>
      </c>
      <c r="Q3000" s="93" t="str">
        <f t="shared" si="96"/>
        <v>657700</v>
      </c>
    </row>
    <row r="3001" spans="1:17" ht="12.75" customHeight="1">
      <c r="A3001" s="57">
        <v>657700</v>
      </c>
      <c r="B3001" s="58" t="s">
        <v>1996</v>
      </c>
      <c r="C3001" s="57">
        <v>62007</v>
      </c>
      <c r="D3001" s="57">
        <v>657700</v>
      </c>
      <c r="E3001" s="57"/>
      <c r="F3001" s="57">
        <v>634100</v>
      </c>
      <c r="G3001" s="106" t="s">
        <v>4056</v>
      </c>
      <c r="H3001" s="38" t="s">
        <v>5272</v>
      </c>
      <c r="I3001" s="93" t="str">
        <f t="shared" si="97"/>
        <v>End</v>
      </c>
      <c r="Q3001" s="93" t="str">
        <f t="shared" si="96"/>
        <v>657700</v>
      </c>
    </row>
    <row r="3002" spans="1:17" ht="12.75" customHeight="1">
      <c r="A3002" s="57">
        <v>657700</v>
      </c>
      <c r="B3002" s="58" t="s">
        <v>1996</v>
      </c>
      <c r="C3002" s="57">
        <v>62009</v>
      </c>
      <c r="D3002" s="57">
        <v>657700</v>
      </c>
      <c r="E3002" s="57"/>
      <c r="F3002" s="57">
        <v>634100</v>
      </c>
      <c r="G3002" s="106" t="s">
        <v>3851</v>
      </c>
      <c r="H3002" s="38" t="s">
        <v>5272</v>
      </c>
      <c r="I3002" s="93" t="str">
        <f t="shared" si="97"/>
        <v>End</v>
      </c>
      <c r="Q3002" s="93" t="str">
        <f t="shared" si="96"/>
        <v>657700</v>
      </c>
    </row>
    <row r="3003" spans="1:17" ht="12.75" customHeight="1">
      <c r="A3003" s="57">
        <v>657800</v>
      </c>
      <c r="B3003" s="58" t="s">
        <v>3822</v>
      </c>
      <c r="C3003" s="57">
        <v>62010</v>
      </c>
      <c r="D3003" s="57">
        <v>657800</v>
      </c>
      <c r="E3003" s="57"/>
      <c r="F3003" s="57">
        <v>634100</v>
      </c>
      <c r="G3003" s="102">
        <v>1011</v>
      </c>
      <c r="H3003" s="38" t="s">
        <v>5272</v>
      </c>
      <c r="I3003" s="93" t="str">
        <f t="shared" si="97"/>
        <v>End</v>
      </c>
      <c r="Q3003" s="93" t="str">
        <f t="shared" si="96"/>
        <v>657800</v>
      </c>
    </row>
    <row r="3004" spans="1:17" ht="12.75" customHeight="1">
      <c r="A3004" s="57">
        <v>657800</v>
      </c>
      <c r="B3004" s="58" t="s">
        <v>3822</v>
      </c>
      <c r="C3004" s="57">
        <v>62011</v>
      </c>
      <c r="D3004" s="57">
        <v>657800</v>
      </c>
      <c r="E3004" s="57"/>
      <c r="F3004" s="57">
        <v>634100</v>
      </c>
      <c r="G3004" s="102">
        <v>1112</v>
      </c>
      <c r="H3004" s="38" t="s">
        <v>5272</v>
      </c>
      <c r="I3004" s="93" t="str">
        <f t="shared" si="97"/>
        <v>End</v>
      </c>
      <c r="Q3004" s="93" t="str">
        <f t="shared" si="96"/>
        <v>657800</v>
      </c>
    </row>
    <row r="3005" spans="1:17" ht="12.75" customHeight="1">
      <c r="A3005" s="105">
        <v>657800</v>
      </c>
      <c r="B3005" s="38" t="s">
        <v>5043</v>
      </c>
      <c r="C3005" s="1055">
        <v>62013</v>
      </c>
      <c r="D3005" s="1055">
        <v>657800</v>
      </c>
      <c r="E3005" s="1055"/>
      <c r="F3005" s="1055">
        <v>634100</v>
      </c>
      <c r="G3005" s="102">
        <v>1213</v>
      </c>
      <c r="H3005" s="38" t="s">
        <v>6927</v>
      </c>
      <c r="I3005" s="93" t="str">
        <f t="shared" si="97"/>
        <v>End</v>
      </c>
      <c r="Q3005" s="93" t="str">
        <f t="shared" si="96"/>
        <v>657800</v>
      </c>
    </row>
    <row r="3006" spans="1:17" ht="12.75" customHeight="1">
      <c r="A3006" s="105">
        <v>657800</v>
      </c>
      <c r="B3006" s="38" t="s">
        <v>5043</v>
      </c>
      <c r="C3006" s="1055">
        <v>62014</v>
      </c>
      <c r="D3006" s="1055">
        <v>657800</v>
      </c>
      <c r="E3006" s="1055"/>
      <c r="F3006" s="1055">
        <v>634100</v>
      </c>
      <c r="G3006" s="102">
        <v>1314</v>
      </c>
      <c r="H3006" s="38" t="s">
        <v>6927</v>
      </c>
      <c r="I3006" s="93" t="str">
        <f t="shared" si="97"/>
        <v>End</v>
      </c>
      <c r="Q3006" s="93" t="str">
        <f t="shared" si="96"/>
        <v>657800</v>
      </c>
    </row>
    <row r="3007" spans="1:17" ht="12.75" customHeight="1">
      <c r="A3007" s="105">
        <v>657800</v>
      </c>
      <c r="B3007" s="38" t="s">
        <v>5043</v>
      </c>
      <c r="C3007" s="1055">
        <v>62015</v>
      </c>
      <c r="D3007" s="1055">
        <v>657800</v>
      </c>
      <c r="E3007" s="1055"/>
      <c r="F3007" s="1055">
        <v>634100</v>
      </c>
      <c r="G3007" s="102">
        <v>1415</v>
      </c>
      <c r="H3007" s="38" t="s">
        <v>6927</v>
      </c>
      <c r="I3007" s="93" t="str">
        <f t="shared" si="97"/>
        <v>End</v>
      </c>
      <c r="Q3007" s="93" t="str">
        <f t="shared" si="96"/>
        <v>657800</v>
      </c>
    </row>
    <row r="3008" spans="1:17" ht="12.75" customHeight="1">
      <c r="A3008" s="105">
        <v>657800</v>
      </c>
      <c r="B3008" s="38" t="s">
        <v>5043</v>
      </c>
      <c r="C3008" s="1055">
        <v>62016</v>
      </c>
      <c r="D3008" s="1055">
        <v>657800</v>
      </c>
      <c r="E3008" s="1055"/>
      <c r="F3008" s="1055">
        <v>634100</v>
      </c>
      <c r="G3008" s="102">
        <v>1516</v>
      </c>
      <c r="H3008" s="38" t="s">
        <v>6927</v>
      </c>
      <c r="I3008" s="93" t="str">
        <f t="shared" si="97"/>
        <v>End</v>
      </c>
      <c r="Q3008" s="93" t="str">
        <f t="shared" si="96"/>
        <v>657800</v>
      </c>
    </row>
    <row r="3009" spans="1:17" ht="12.75" customHeight="1">
      <c r="A3009" s="105">
        <v>657800</v>
      </c>
      <c r="B3009" s="38" t="s">
        <v>5043</v>
      </c>
      <c r="C3009" s="1055">
        <v>62017</v>
      </c>
      <c r="D3009" s="1055">
        <v>657800</v>
      </c>
      <c r="E3009" s="1055"/>
      <c r="F3009" s="1055">
        <v>634100</v>
      </c>
      <c r="G3009" s="102">
        <v>1617</v>
      </c>
      <c r="H3009" s="38" t="s">
        <v>6927</v>
      </c>
      <c r="I3009" s="93" t="str">
        <f t="shared" si="97"/>
        <v>End</v>
      </c>
      <c r="Q3009" s="93" t="str">
        <f t="shared" si="96"/>
        <v>657800</v>
      </c>
    </row>
    <row r="3010" spans="1:17" ht="12.75" customHeight="1">
      <c r="A3010" s="57">
        <v>657800</v>
      </c>
      <c r="B3010" s="58" t="s">
        <v>3822</v>
      </c>
      <c r="C3010" s="57">
        <v>62007</v>
      </c>
      <c r="D3010" s="57">
        <v>657800</v>
      </c>
      <c r="E3010" s="57"/>
      <c r="F3010" s="57">
        <v>634100</v>
      </c>
      <c r="G3010" s="106" t="s">
        <v>4056</v>
      </c>
      <c r="H3010" s="38" t="s">
        <v>5272</v>
      </c>
      <c r="I3010" s="93" t="str">
        <f t="shared" si="97"/>
        <v>End</v>
      </c>
      <c r="Q3010" s="93" t="str">
        <f t="shared" si="96"/>
        <v>657800</v>
      </c>
    </row>
    <row r="3011" spans="1:17" ht="12.75" customHeight="1">
      <c r="A3011" s="57">
        <v>657800</v>
      </c>
      <c r="B3011" s="58" t="s">
        <v>3822</v>
      </c>
      <c r="C3011" s="57">
        <v>62009</v>
      </c>
      <c r="D3011" s="57">
        <v>657800</v>
      </c>
      <c r="E3011" s="57"/>
      <c r="F3011" s="57">
        <v>634100</v>
      </c>
      <c r="G3011" s="106" t="s">
        <v>3851</v>
      </c>
      <c r="H3011" s="38" t="s">
        <v>5272</v>
      </c>
      <c r="I3011" s="93" t="str">
        <f t="shared" si="97"/>
        <v>End</v>
      </c>
      <c r="Q3011" s="93" t="str">
        <f t="shared" si="96"/>
        <v>657800</v>
      </c>
    </row>
    <row r="3012" spans="1:17" ht="12.75" customHeight="1">
      <c r="A3012" s="105">
        <v>657900</v>
      </c>
      <c r="B3012" s="38" t="s">
        <v>3723</v>
      </c>
      <c r="C3012" s="1055">
        <v>62011</v>
      </c>
      <c r="D3012" s="1055">
        <v>657900</v>
      </c>
      <c r="E3012" s="1055"/>
      <c r="F3012" s="1055">
        <v>634100</v>
      </c>
      <c r="G3012" s="102">
        <v>1112</v>
      </c>
      <c r="H3012" s="38" t="s">
        <v>5272</v>
      </c>
      <c r="I3012" s="93" t="str">
        <f t="shared" si="97"/>
        <v>End</v>
      </c>
      <c r="Q3012" s="93" t="str">
        <f t="shared" si="96"/>
        <v>657900</v>
      </c>
    </row>
    <row r="3013" spans="1:17" ht="12.75" customHeight="1">
      <c r="A3013" s="105">
        <v>657900</v>
      </c>
      <c r="B3013" s="38" t="s">
        <v>3723</v>
      </c>
      <c r="C3013" s="1055">
        <v>62013</v>
      </c>
      <c r="D3013" s="1055">
        <v>657900</v>
      </c>
      <c r="E3013" s="1055"/>
      <c r="F3013" s="1055">
        <v>634100</v>
      </c>
      <c r="G3013" s="102">
        <v>1213</v>
      </c>
      <c r="H3013" s="38" t="s">
        <v>6927</v>
      </c>
      <c r="I3013" s="93" t="str">
        <f t="shared" si="97"/>
        <v>End</v>
      </c>
      <c r="Q3013" s="93" t="str">
        <f t="shared" si="96"/>
        <v>657900</v>
      </c>
    </row>
    <row r="3014" spans="1:17" ht="12.75" customHeight="1">
      <c r="A3014" s="105">
        <v>657900</v>
      </c>
      <c r="B3014" s="38" t="s">
        <v>3723</v>
      </c>
      <c r="C3014" s="1055">
        <v>62014</v>
      </c>
      <c r="D3014" s="1055">
        <v>657900</v>
      </c>
      <c r="E3014" s="1055"/>
      <c r="F3014" s="1055">
        <v>634100</v>
      </c>
      <c r="G3014" s="102">
        <v>1314</v>
      </c>
      <c r="H3014" s="38" t="s">
        <v>6927</v>
      </c>
      <c r="I3014" s="93" t="str">
        <f t="shared" si="97"/>
        <v>End</v>
      </c>
      <c r="Q3014" s="93" t="str">
        <f t="shared" si="96"/>
        <v>657900</v>
      </c>
    </row>
    <row r="3015" spans="1:17" ht="12.75" customHeight="1">
      <c r="A3015" s="105">
        <v>657900</v>
      </c>
      <c r="B3015" s="38" t="s">
        <v>3723</v>
      </c>
      <c r="C3015" s="1055">
        <v>62015</v>
      </c>
      <c r="D3015" s="1055">
        <v>657900</v>
      </c>
      <c r="E3015" s="1055"/>
      <c r="F3015" s="1055">
        <v>634100</v>
      </c>
      <c r="G3015" s="102">
        <v>1415</v>
      </c>
      <c r="H3015" s="38" t="s">
        <v>6927</v>
      </c>
      <c r="I3015" s="93" t="str">
        <f t="shared" si="97"/>
        <v>End</v>
      </c>
      <c r="Q3015" s="93" t="str">
        <f t="shared" si="96"/>
        <v>657900</v>
      </c>
    </row>
    <row r="3016" spans="1:17" ht="12.75" customHeight="1">
      <c r="A3016" s="105">
        <v>657900</v>
      </c>
      <c r="B3016" s="38" t="s">
        <v>3723</v>
      </c>
      <c r="C3016" s="1055">
        <v>62016</v>
      </c>
      <c r="D3016" s="1055">
        <v>657900</v>
      </c>
      <c r="E3016" s="1055"/>
      <c r="F3016" s="1055">
        <v>634100</v>
      </c>
      <c r="G3016" s="102">
        <v>1516</v>
      </c>
      <c r="H3016" s="38" t="s">
        <v>6927</v>
      </c>
      <c r="I3016" s="93" t="str">
        <f t="shared" si="97"/>
        <v>End</v>
      </c>
      <c r="Q3016" s="93" t="str">
        <f t="shared" si="96"/>
        <v>657900</v>
      </c>
    </row>
    <row r="3017" spans="1:17" ht="12.75" customHeight="1">
      <c r="A3017" s="105">
        <v>657900</v>
      </c>
      <c r="B3017" s="38" t="s">
        <v>3723</v>
      </c>
      <c r="C3017" s="1055">
        <v>62017</v>
      </c>
      <c r="D3017" s="1055">
        <v>657900</v>
      </c>
      <c r="E3017" s="1055"/>
      <c r="F3017" s="1055">
        <v>634100</v>
      </c>
      <c r="G3017" s="102">
        <v>1617</v>
      </c>
      <c r="H3017" s="38" t="s">
        <v>6927</v>
      </c>
      <c r="I3017" s="93" t="str">
        <f t="shared" si="97"/>
        <v>End</v>
      </c>
      <c r="Q3017" s="93" t="str">
        <f t="shared" si="96"/>
        <v>657900</v>
      </c>
    </row>
    <row r="3018" spans="1:17" ht="12.75" customHeight="1">
      <c r="A3018" s="105">
        <v>658000</v>
      </c>
      <c r="B3018" s="38" t="s">
        <v>4366</v>
      </c>
      <c r="C3018" s="1055">
        <v>62011</v>
      </c>
      <c r="D3018" s="1055">
        <v>658000</v>
      </c>
      <c r="E3018" s="1055"/>
      <c r="F3018" s="1055">
        <v>634100</v>
      </c>
      <c r="G3018" s="102">
        <v>1112</v>
      </c>
      <c r="H3018" s="38" t="s">
        <v>5272</v>
      </c>
      <c r="I3018" s="93" t="str">
        <f t="shared" si="97"/>
        <v>End</v>
      </c>
      <c r="Q3018" s="93" t="str">
        <f t="shared" si="96"/>
        <v>658000</v>
      </c>
    </row>
    <row r="3019" spans="1:17" ht="12.75" customHeight="1">
      <c r="A3019" s="105">
        <v>658000</v>
      </c>
      <c r="B3019" s="38" t="s">
        <v>4366</v>
      </c>
      <c r="C3019" s="1055">
        <v>62013</v>
      </c>
      <c r="D3019" s="1055">
        <v>658000</v>
      </c>
      <c r="E3019" s="1055"/>
      <c r="F3019" s="1055">
        <v>634100</v>
      </c>
      <c r="G3019" s="102">
        <v>1213</v>
      </c>
      <c r="H3019" s="38" t="s">
        <v>6927</v>
      </c>
      <c r="I3019" s="93" t="str">
        <f t="shared" si="97"/>
        <v>End</v>
      </c>
      <c r="Q3019" s="93" t="str">
        <f t="shared" si="96"/>
        <v>658000</v>
      </c>
    </row>
    <row r="3020" spans="1:17" ht="12.75" customHeight="1">
      <c r="A3020" s="105">
        <v>658000</v>
      </c>
      <c r="B3020" s="38" t="s">
        <v>4366</v>
      </c>
      <c r="C3020" s="1055">
        <v>62014</v>
      </c>
      <c r="D3020" s="1055">
        <v>658000</v>
      </c>
      <c r="E3020" s="1055"/>
      <c r="F3020" s="1055">
        <v>634100</v>
      </c>
      <c r="G3020" s="102">
        <v>1314</v>
      </c>
      <c r="H3020" s="38" t="s">
        <v>6927</v>
      </c>
      <c r="I3020" s="93" t="str">
        <f t="shared" si="97"/>
        <v>End</v>
      </c>
      <c r="Q3020" s="93" t="str">
        <f t="shared" si="96"/>
        <v>658000</v>
      </c>
    </row>
    <row r="3021" spans="1:17" ht="12.75" customHeight="1">
      <c r="A3021" s="105">
        <v>658000</v>
      </c>
      <c r="B3021" s="38" t="s">
        <v>4366</v>
      </c>
      <c r="C3021" s="1055">
        <v>62015</v>
      </c>
      <c r="D3021" s="1055">
        <v>658000</v>
      </c>
      <c r="E3021" s="1055"/>
      <c r="F3021" s="1055">
        <v>634100</v>
      </c>
      <c r="G3021" s="102">
        <v>1415</v>
      </c>
      <c r="H3021" s="38" t="s">
        <v>6927</v>
      </c>
      <c r="I3021" s="93" t="str">
        <f t="shared" si="97"/>
        <v>End</v>
      </c>
      <c r="Q3021" s="93" t="str">
        <f t="shared" si="96"/>
        <v>658000</v>
      </c>
    </row>
    <row r="3022" spans="1:17" ht="12.75" customHeight="1">
      <c r="A3022" s="105">
        <v>658000</v>
      </c>
      <c r="B3022" s="38" t="s">
        <v>4366</v>
      </c>
      <c r="C3022" s="1055">
        <v>62016</v>
      </c>
      <c r="D3022" s="1055">
        <v>658000</v>
      </c>
      <c r="E3022" s="1055"/>
      <c r="F3022" s="1055">
        <v>634100</v>
      </c>
      <c r="G3022" s="102">
        <v>1516</v>
      </c>
      <c r="H3022" s="38" t="s">
        <v>6927</v>
      </c>
      <c r="I3022" s="93" t="str">
        <f t="shared" si="97"/>
        <v>End</v>
      </c>
      <c r="Q3022" s="93" t="str">
        <f t="shared" ref="Q3022:Q3085" si="98">TEXT($A3022,0)</f>
        <v>658000</v>
      </c>
    </row>
    <row r="3023" spans="1:17" ht="12.75" customHeight="1">
      <c r="A3023" s="105">
        <v>658000</v>
      </c>
      <c r="B3023" s="38" t="s">
        <v>4366</v>
      </c>
      <c r="C3023" s="1055">
        <v>62017</v>
      </c>
      <c r="D3023" s="1055">
        <v>658000</v>
      </c>
      <c r="E3023" s="1055"/>
      <c r="F3023" s="1055">
        <v>634100</v>
      </c>
      <c r="G3023" s="102">
        <v>1617</v>
      </c>
      <c r="H3023" s="38" t="s">
        <v>6927</v>
      </c>
      <c r="I3023" s="93" t="str">
        <f t="shared" si="97"/>
        <v>End</v>
      </c>
      <c r="Q3023" s="93" t="str">
        <f t="shared" si="98"/>
        <v>658000</v>
      </c>
    </row>
    <row r="3024" spans="1:17" ht="12.75" customHeight="1">
      <c r="A3024" s="105">
        <v>658100</v>
      </c>
      <c r="B3024" s="38" t="s">
        <v>2190</v>
      </c>
      <c r="C3024" s="1055">
        <v>62011</v>
      </c>
      <c r="D3024" s="1055">
        <v>658100</v>
      </c>
      <c r="E3024" s="1055"/>
      <c r="F3024" s="1055">
        <v>634100</v>
      </c>
      <c r="G3024" s="102">
        <v>1112</v>
      </c>
      <c r="H3024" s="38" t="s">
        <v>5272</v>
      </c>
      <c r="I3024" s="93" t="str">
        <f t="shared" si="97"/>
        <v>End</v>
      </c>
      <c r="Q3024" s="93" t="str">
        <f t="shared" si="98"/>
        <v>658100</v>
      </c>
    </row>
    <row r="3025" spans="1:17" ht="12.75" customHeight="1">
      <c r="A3025" s="105">
        <v>658100</v>
      </c>
      <c r="B3025" s="38" t="s">
        <v>2190</v>
      </c>
      <c r="C3025" s="1055">
        <v>62013</v>
      </c>
      <c r="D3025" s="1055">
        <v>658100</v>
      </c>
      <c r="E3025" s="1055"/>
      <c r="F3025" s="1055">
        <v>634100</v>
      </c>
      <c r="G3025" s="102">
        <v>1213</v>
      </c>
      <c r="H3025" s="38" t="s">
        <v>6927</v>
      </c>
      <c r="I3025" s="93" t="str">
        <f t="shared" si="97"/>
        <v>End</v>
      </c>
      <c r="Q3025" s="93" t="str">
        <f t="shared" si="98"/>
        <v>658100</v>
      </c>
    </row>
    <row r="3026" spans="1:17" ht="12.75" customHeight="1">
      <c r="A3026" s="105">
        <v>658200</v>
      </c>
      <c r="B3026" s="38" t="s">
        <v>4367</v>
      </c>
      <c r="C3026" s="1055">
        <v>62013</v>
      </c>
      <c r="D3026" s="1055">
        <v>658200</v>
      </c>
      <c r="E3026" s="1055"/>
      <c r="F3026" s="1055">
        <v>634100</v>
      </c>
      <c r="G3026" s="102">
        <v>1213</v>
      </c>
      <c r="H3026" s="38" t="s">
        <v>6927</v>
      </c>
      <c r="I3026" s="93" t="str">
        <f t="shared" si="97"/>
        <v>End</v>
      </c>
      <c r="Q3026" s="93" t="str">
        <f t="shared" si="98"/>
        <v>658200</v>
      </c>
    </row>
    <row r="3027" spans="1:17" ht="12.75" customHeight="1">
      <c r="A3027" s="105">
        <v>658200</v>
      </c>
      <c r="B3027" s="38" t="s">
        <v>4367</v>
      </c>
      <c r="C3027" s="1055">
        <v>62014</v>
      </c>
      <c r="D3027" s="1055">
        <v>658200</v>
      </c>
      <c r="E3027" s="1055"/>
      <c r="F3027" s="1055">
        <v>634100</v>
      </c>
      <c r="G3027" s="102">
        <v>1314</v>
      </c>
      <c r="H3027" s="38" t="s">
        <v>6927</v>
      </c>
      <c r="I3027" s="93" t="str">
        <f t="shared" si="97"/>
        <v>End</v>
      </c>
      <c r="Q3027" s="93" t="str">
        <f t="shared" si="98"/>
        <v>658200</v>
      </c>
    </row>
    <row r="3028" spans="1:17" ht="12.75" customHeight="1">
      <c r="A3028" s="105">
        <v>658200</v>
      </c>
      <c r="B3028" s="38" t="s">
        <v>4367</v>
      </c>
      <c r="C3028" s="410">
        <v>62015</v>
      </c>
      <c r="D3028" s="410">
        <v>658200</v>
      </c>
      <c r="E3028" s="410"/>
      <c r="F3028" s="410">
        <v>634100</v>
      </c>
      <c r="G3028" s="102">
        <v>1415</v>
      </c>
      <c r="H3028" s="38" t="s">
        <v>6927</v>
      </c>
      <c r="I3028" s="93" t="str">
        <f t="shared" si="97"/>
        <v>End</v>
      </c>
      <c r="Q3028" s="93" t="str">
        <f t="shared" si="98"/>
        <v>658200</v>
      </c>
    </row>
    <row r="3029" spans="1:17" ht="12.75" customHeight="1">
      <c r="A3029" s="105">
        <v>658200</v>
      </c>
      <c r="B3029" s="38" t="s">
        <v>4367</v>
      </c>
      <c r="C3029" s="410">
        <v>62016</v>
      </c>
      <c r="D3029" s="410">
        <v>658200</v>
      </c>
      <c r="E3029" s="410"/>
      <c r="F3029" s="410">
        <v>634100</v>
      </c>
      <c r="G3029" s="102">
        <v>1516</v>
      </c>
      <c r="H3029" s="38" t="s">
        <v>6927</v>
      </c>
      <c r="I3029" s="93" t="str">
        <f t="shared" si="97"/>
        <v>End</v>
      </c>
      <c r="Q3029" s="93" t="str">
        <f t="shared" si="98"/>
        <v>658200</v>
      </c>
    </row>
    <row r="3030" spans="1:17" ht="12.75" customHeight="1">
      <c r="A3030" s="105">
        <v>658200</v>
      </c>
      <c r="B3030" s="38" t="s">
        <v>4367</v>
      </c>
      <c r="C3030" s="410">
        <v>62018</v>
      </c>
      <c r="D3030" s="410">
        <v>658200</v>
      </c>
      <c r="E3030" s="410"/>
      <c r="F3030" s="410">
        <v>634100</v>
      </c>
      <c r="G3030" s="102">
        <v>1718</v>
      </c>
      <c r="H3030" s="38"/>
      <c r="I3030" s="93" t="str">
        <f t="shared" si="97"/>
        <v/>
      </c>
      <c r="Q3030" s="93" t="str">
        <f t="shared" si="98"/>
        <v>658200</v>
      </c>
    </row>
    <row r="3031" spans="1:17" ht="12.75" customHeight="1">
      <c r="A3031" s="105">
        <v>658200</v>
      </c>
      <c r="B3031" s="38" t="s">
        <v>4367</v>
      </c>
      <c r="C3031" s="410" t="s">
        <v>7403</v>
      </c>
      <c r="D3031" s="410">
        <v>658200</v>
      </c>
      <c r="E3031" s="410"/>
      <c r="F3031" s="410">
        <v>634100</v>
      </c>
      <c r="G3031" s="102">
        <v>1819</v>
      </c>
      <c r="H3031" s="38"/>
      <c r="I3031" s="93" t="str">
        <f t="shared" si="97"/>
        <v/>
      </c>
      <c r="Q3031" s="93" t="str">
        <f t="shared" si="98"/>
        <v>658200</v>
      </c>
    </row>
    <row r="3032" spans="1:17" ht="12.75" customHeight="1">
      <c r="A3032" s="105">
        <v>658200</v>
      </c>
      <c r="B3032" s="38" t="s">
        <v>4367</v>
      </c>
      <c r="C3032" s="410" t="s">
        <v>8183</v>
      </c>
      <c r="D3032" s="410">
        <v>658200</v>
      </c>
      <c r="E3032" s="410"/>
      <c r="F3032" s="410">
        <v>634100</v>
      </c>
      <c r="G3032" s="102">
        <v>1920</v>
      </c>
      <c r="H3032" s="38"/>
      <c r="I3032" s="93" t="str">
        <f t="shared" si="97"/>
        <v/>
      </c>
      <c r="Q3032" s="93" t="str">
        <f t="shared" si="98"/>
        <v>658200</v>
      </c>
    </row>
    <row r="3033" spans="1:17" ht="12.75" customHeight="1">
      <c r="A3033" s="559">
        <v>658200</v>
      </c>
      <c r="B3033" s="38" t="s">
        <v>4367</v>
      </c>
      <c r="C3033" s="560" t="s">
        <v>8509</v>
      </c>
      <c r="D3033" s="560">
        <v>658200</v>
      </c>
      <c r="E3033" s="560"/>
      <c r="F3033" s="560">
        <v>634100</v>
      </c>
      <c r="G3033" s="557">
        <v>2021</v>
      </c>
      <c r="H3033" s="557"/>
      <c r="I3033" s="93" t="str">
        <f t="shared" si="97"/>
        <v/>
      </c>
      <c r="J3033" s="558"/>
      <c r="Q3033" s="93" t="str">
        <f t="shared" si="98"/>
        <v>658200</v>
      </c>
    </row>
    <row r="3034" spans="1:17" ht="12.75" customHeight="1">
      <c r="A3034" s="105">
        <v>658200</v>
      </c>
      <c r="B3034" s="38" t="s">
        <v>4367</v>
      </c>
      <c r="C3034" s="1055" t="s">
        <v>9008</v>
      </c>
      <c r="D3034" s="1055">
        <v>658200</v>
      </c>
      <c r="E3034" s="1055"/>
      <c r="F3034" s="1055">
        <v>634100</v>
      </c>
      <c r="G3034" s="102">
        <v>2122</v>
      </c>
      <c r="H3034" s="38"/>
      <c r="I3034" s="93" t="str">
        <f t="shared" si="97"/>
        <v/>
      </c>
      <c r="Q3034" s="93" t="str">
        <f t="shared" si="98"/>
        <v>658200</v>
      </c>
    </row>
    <row r="3035" spans="1:17" ht="12.75" customHeight="1">
      <c r="A3035" s="105">
        <v>658205</v>
      </c>
      <c r="B3035" s="103" t="s">
        <v>8186</v>
      </c>
      <c r="C3035" s="1055" t="s">
        <v>8183</v>
      </c>
      <c r="D3035" s="1055">
        <v>658205</v>
      </c>
      <c r="E3035" s="1055"/>
      <c r="F3035" s="1055">
        <v>634100</v>
      </c>
      <c r="G3035" s="102">
        <v>1920</v>
      </c>
      <c r="H3035" s="38"/>
      <c r="I3035" s="93" t="str">
        <f t="shared" si="97"/>
        <v/>
      </c>
      <c r="Q3035" s="93" t="str">
        <f t="shared" si="98"/>
        <v>658205</v>
      </c>
    </row>
    <row r="3036" spans="1:17" ht="12.75" customHeight="1">
      <c r="A3036" s="559">
        <v>658205</v>
      </c>
      <c r="B3036" s="103" t="s">
        <v>8186</v>
      </c>
      <c r="C3036" s="560" t="s">
        <v>8509</v>
      </c>
      <c r="D3036" s="560">
        <v>658205</v>
      </c>
      <c r="E3036" s="560"/>
      <c r="F3036" s="560">
        <v>634100</v>
      </c>
      <c r="G3036" s="557">
        <v>2021</v>
      </c>
      <c r="H3036" s="557"/>
      <c r="I3036" s="93" t="str">
        <f t="shared" si="97"/>
        <v/>
      </c>
      <c r="J3036" s="558"/>
      <c r="Q3036" s="93" t="str">
        <f t="shared" si="98"/>
        <v>658205</v>
      </c>
    </row>
    <row r="3037" spans="1:17" ht="12.75" customHeight="1">
      <c r="A3037" s="559">
        <v>658205</v>
      </c>
      <c r="B3037" s="103" t="s">
        <v>8186</v>
      </c>
      <c r="C3037" s="1055" t="s">
        <v>9008</v>
      </c>
      <c r="D3037" s="560">
        <v>658205</v>
      </c>
      <c r="E3037" s="560"/>
      <c r="F3037" s="560">
        <v>634100</v>
      </c>
      <c r="G3037" s="557">
        <v>2122</v>
      </c>
      <c r="H3037" s="557"/>
      <c r="I3037" s="93" t="str">
        <f t="shared" si="97"/>
        <v/>
      </c>
      <c r="J3037" s="558"/>
      <c r="Q3037" s="93" t="str">
        <f t="shared" si="98"/>
        <v>658205</v>
      </c>
    </row>
    <row r="3038" spans="1:17" ht="12.75" customHeight="1">
      <c r="A3038" s="105">
        <v>658300</v>
      </c>
      <c r="B3038" s="38" t="s">
        <v>4365</v>
      </c>
      <c r="C3038" s="1055">
        <v>62013</v>
      </c>
      <c r="D3038" s="1055">
        <v>658300</v>
      </c>
      <c r="E3038" s="1055"/>
      <c r="F3038" s="1055">
        <v>634100</v>
      </c>
      <c r="G3038" s="102">
        <v>1213</v>
      </c>
      <c r="H3038" s="38" t="s">
        <v>6927</v>
      </c>
      <c r="I3038" s="93" t="str">
        <f t="shared" si="97"/>
        <v>End</v>
      </c>
      <c r="Q3038" s="93" t="str">
        <f t="shared" si="98"/>
        <v>658300</v>
      </c>
    </row>
    <row r="3039" spans="1:17" ht="12.75" customHeight="1">
      <c r="A3039" s="105">
        <v>658300</v>
      </c>
      <c r="B3039" s="38" t="s">
        <v>4365</v>
      </c>
      <c r="C3039" s="1055">
        <v>62014</v>
      </c>
      <c r="D3039" s="1055">
        <v>658300</v>
      </c>
      <c r="E3039" s="1055"/>
      <c r="F3039" s="1055">
        <v>634100</v>
      </c>
      <c r="G3039" s="102">
        <v>1314</v>
      </c>
      <c r="H3039" s="38" t="s">
        <v>6927</v>
      </c>
      <c r="I3039" s="93" t="str">
        <f t="shared" si="97"/>
        <v>End</v>
      </c>
      <c r="Q3039" s="93" t="str">
        <f t="shared" si="98"/>
        <v>658300</v>
      </c>
    </row>
    <row r="3040" spans="1:17" ht="12.75" customHeight="1">
      <c r="A3040" s="105">
        <v>658300</v>
      </c>
      <c r="B3040" s="38" t="s">
        <v>4365</v>
      </c>
      <c r="C3040" s="1055">
        <v>62015</v>
      </c>
      <c r="D3040" s="1055">
        <v>658300</v>
      </c>
      <c r="E3040" s="1055"/>
      <c r="F3040" s="1055">
        <v>634100</v>
      </c>
      <c r="G3040" s="102">
        <v>1415</v>
      </c>
      <c r="H3040" s="38" t="s">
        <v>6927</v>
      </c>
      <c r="I3040" s="93" t="str">
        <f t="shared" si="97"/>
        <v>End</v>
      </c>
      <c r="Q3040" s="93" t="str">
        <f t="shared" si="98"/>
        <v>658300</v>
      </c>
    </row>
    <row r="3041" spans="1:17" ht="12.75" customHeight="1">
      <c r="A3041" s="105">
        <v>658300</v>
      </c>
      <c r="B3041" s="38" t="s">
        <v>4365</v>
      </c>
      <c r="C3041" s="1055">
        <v>62016</v>
      </c>
      <c r="D3041" s="1055">
        <v>658300</v>
      </c>
      <c r="E3041" s="1055"/>
      <c r="F3041" s="1055">
        <v>634100</v>
      </c>
      <c r="G3041" s="102">
        <v>1516</v>
      </c>
      <c r="H3041" s="38" t="s">
        <v>6927</v>
      </c>
      <c r="I3041" s="93" t="str">
        <f t="shared" si="97"/>
        <v>End</v>
      </c>
      <c r="Q3041" s="93" t="str">
        <f t="shared" si="98"/>
        <v>658300</v>
      </c>
    </row>
    <row r="3042" spans="1:17" ht="12.75" customHeight="1">
      <c r="A3042" s="105">
        <v>658300</v>
      </c>
      <c r="B3042" s="38" t="s">
        <v>9153</v>
      </c>
      <c r="C3042" s="1055">
        <v>62017</v>
      </c>
      <c r="D3042" s="1055">
        <v>658300</v>
      </c>
      <c r="E3042" s="1055"/>
      <c r="F3042" s="1055">
        <v>634100</v>
      </c>
      <c r="G3042" s="102">
        <v>1617</v>
      </c>
      <c r="H3042" s="38" t="s">
        <v>6927</v>
      </c>
      <c r="I3042" s="93" t="str">
        <f t="shared" si="97"/>
        <v>End</v>
      </c>
      <c r="Q3042" s="93" t="str">
        <f t="shared" si="98"/>
        <v>658300</v>
      </c>
    </row>
    <row r="3043" spans="1:17" ht="12.75" customHeight="1">
      <c r="A3043" s="105">
        <v>658300</v>
      </c>
      <c r="B3043" s="38" t="s">
        <v>9153</v>
      </c>
      <c r="C3043" s="1055">
        <v>62018</v>
      </c>
      <c r="D3043" s="1055">
        <v>658300</v>
      </c>
      <c r="E3043" s="1055"/>
      <c r="F3043" s="1055">
        <v>634100</v>
      </c>
      <c r="G3043" s="102">
        <v>1718</v>
      </c>
      <c r="H3043" s="38"/>
      <c r="I3043" s="93" t="str">
        <f t="shared" si="97"/>
        <v/>
      </c>
      <c r="Q3043" s="93" t="str">
        <f t="shared" si="98"/>
        <v>658300</v>
      </c>
    </row>
    <row r="3044" spans="1:17" ht="12.75" customHeight="1">
      <c r="A3044" s="105">
        <v>658300</v>
      </c>
      <c r="B3044" s="38" t="s">
        <v>9153</v>
      </c>
      <c r="C3044" s="1055" t="s">
        <v>7403</v>
      </c>
      <c r="D3044" s="1055">
        <v>658300</v>
      </c>
      <c r="E3044" s="1055"/>
      <c r="F3044" s="1055">
        <v>634100</v>
      </c>
      <c r="G3044" s="102">
        <v>1819</v>
      </c>
      <c r="H3044" s="38"/>
      <c r="I3044" s="93" t="str">
        <f t="shared" si="97"/>
        <v/>
      </c>
      <c r="Q3044" s="93" t="str">
        <f t="shared" si="98"/>
        <v>658300</v>
      </c>
    </row>
    <row r="3045" spans="1:17" ht="12.75" customHeight="1">
      <c r="A3045" s="105">
        <v>658300</v>
      </c>
      <c r="B3045" s="38" t="s">
        <v>9153</v>
      </c>
      <c r="C3045" s="1055" t="s">
        <v>8183</v>
      </c>
      <c r="D3045" s="1055">
        <v>658300</v>
      </c>
      <c r="E3045" s="1055"/>
      <c r="F3045" s="1055">
        <v>634100</v>
      </c>
      <c r="G3045" s="102">
        <v>1920</v>
      </c>
      <c r="H3045" s="38"/>
      <c r="I3045" s="93" t="str">
        <f t="shared" si="97"/>
        <v/>
      </c>
      <c r="Q3045" s="93" t="str">
        <f t="shared" si="98"/>
        <v>658300</v>
      </c>
    </row>
    <row r="3046" spans="1:17" ht="12.75" customHeight="1">
      <c r="A3046" s="559">
        <v>658300</v>
      </c>
      <c r="B3046" s="38" t="s">
        <v>9153</v>
      </c>
      <c r="C3046" s="560" t="s">
        <v>8509</v>
      </c>
      <c r="D3046" s="560">
        <v>658300</v>
      </c>
      <c r="E3046" s="560"/>
      <c r="F3046" s="560">
        <v>634100</v>
      </c>
      <c r="G3046" s="557">
        <v>2021</v>
      </c>
      <c r="H3046" s="557"/>
      <c r="I3046" s="93" t="str">
        <f t="shared" si="97"/>
        <v/>
      </c>
      <c r="J3046" s="558"/>
      <c r="Q3046" s="93" t="str">
        <f t="shared" si="98"/>
        <v>658300</v>
      </c>
    </row>
    <row r="3047" spans="1:17" ht="12.75" customHeight="1">
      <c r="A3047" s="105">
        <v>658300</v>
      </c>
      <c r="B3047" s="38" t="s">
        <v>4365</v>
      </c>
      <c r="C3047" s="1055" t="s">
        <v>9008</v>
      </c>
      <c r="D3047" s="1055">
        <v>658300</v>
      </c>
      <c r="E3047" s="1055"/>
      <c r="F3047" s="1055">
        <v>634100</v>
      </c>
      <c r="G3047" s="102">
        <v>2122</v>
      </c>
      <c r="H3047" s="38"/>
      <c r="I3047" s="93" t="str">
        <f t="shared" si="97"/>
        <v/>
      </c>
      <c r="Q3047" s="93" t="str">
        <f t="shared" si="98"/>
        <v>658300</v>
      </c>
    </row>
    <row r="3048" spans="1:17" ht="12.75" customHeight="1">
      <c r="A3048" s="105">
        <v>658400</v>
      </c>
      <c r="B3048" s="38" t="s">
        <v>3775</v>
      </c>
      <c r="C3048" s="1055">
        <v>62013</v>
      </c>
      <c r="D3048" s="1055">
        <v>658400</v>
      </c>
      <c r="E3048" s="1055"/>
      <c r="F3048" s="1055">
        <v>634100</v>
      </c>
      <c r="G3048" s="102">
        <v>1213</v>
      </c>
      <c r="H3048" s="38" t="s">
        <v>6927</v>
      </c>
      <c r="I3048" s="93" t="str">
        <f t="shared" si="97"/>
        <v>End</v>
      </c>
      <c r="Q3048" s="93" t="str">
        <f t="shared" si="98"/>
        <v>658400</v>
      </c>
    </row>
    <row r="3049" spans="1:17" ht="12.75" customHeight="1">
      <c r="A3049" s="105">
        <v>658400</v>
      </c>
      <c r="B3049" s="38" t="s">
        <v>3775</v>
      </c>
      <c r="C3049" s="1055">
        <v>62014</v>
      </c>
      <c r="D3049" s="1055">
        <v>658400</v>
      </c>
      <c r="E3049" s="1055"/>
      <c r="F3049" s="1055">
        <v>634100</v>
      </c>
      <c r="G3049" s="102">
        <v>1314</v>
      </c>
      <c r="H3049" s="38" t="s">
        <v>6927</v>
      </c>
      <c r="I3049" s="93" t="str">
        <f t="shared" si="97"/>
        <v>End</v>
      </c>
      <c r="Q3049" s="93" t="str">
        <f t="shared" si="98"/>
        <v>658400</v>
      </c>
    </row>
    <row r="3050" spans="1:17" ht="12.75" customHeight="1">
      <c r="A3050" s="105">
        <v>658400</v>
      </c>
      <c r="B3050" s="38" t="s">
        <v>3775</v>
      </c>
      <c r="C3050" s="1055">
        <v>62015</v>
      </c>
      <c r="D3050" s="1055">
        <v>658400</v>
      </c>
      <c r="E3050" s="1055"/>
      <c r="F3050" s="1055">
        <v>634100</v>
      </c>
      <c r="G3050" s="102">
        <v>1415</v>
      </c>
      <c r="H3050" s="38" t="s">
        <v>6927</v>
      </c>
      <c r="I3050" s="93" t="str">
        <f t="shared" si="97"/>
        <v>End</v>
      </c>
      <c r="Q3050" s="93" t="str">
        <f t="shared" si="98"/>
        <v>658400</v>
      </c>
    </row>
    <row r="3051" spans="1:17" ht="12.75" customHeight="1">
      <c r="A3051" s="105">
        <v>658400</v>
      </c>
      <c r="B3051" s="38" t="s">
        <v>3775</v>
      </c>
      <c r="C3051" s="1055">
        <v>62016</v>
      </c>
      <c r="D3051" s="1055">
        <v>658400</v>
      </c>
      <c r="E3051" s="1055"/>
      <c r="F3051" s="1055">
        <v>634100</v>
      </c>
      <c r="G3051" s="102">
        <v>1516</v>
      </c>
      <c r="H3051" s="38" t="s">
        <v>6927</v>
      </c>
      <c r="I3051" s="93" t="str">
        <f t="shared" si="97"/>
        <v>End</v>
      </c>
      <c r="Q3051" s="93" t="str">
        <f t="shared" si="98"/>
        <v>658400</v>
      </c>
    </row>
    <row r="3052" spans="1:17" ht="12.75" customHeight="1">
      <c r="A3052" s="105">
        <v>658400</v>
      </c>
      <c r="B3052" s="38" t="s">
        <v>3775</v>
      </c>
      <c r="C3052" s="1055">
        <v>62017</v>
      </c>
      <c r="D3052" s="1055">
        <v>658400</v>
      </c>
      <c r="E3052" s="1055"/>
      <c r="F3052" s="1055">
        <v>634100</v>
      </c>
      <c r="G3052" s="102">
        <v>1617</v>
      </c>
      <c r="H3052" s="38" t="s">
        <v>6927</v>
      </c>
      <c r="I3052" s="93" t="str">
        <f t="shared" si="97"/>
        <v>End</v>
      </c>
      <c r="Q3052" s="93" t="str">
        <f t="shared" si="98"/>
        <v>658400</v>
      </c>
    </row>
    <row r="3053" spans="1:17" ht="12.75" customHeight="1">
      <c r="A3053" s="105">
        <v>658500</v>
      </c>
      <c r="B3053" s="38" t="s">
        <v>5530</v>
      </c>
      <c r="C3053" s="1055">
        <v>62014</v>
      </c>
      <c r="D3053" s="1055">
        <v>658500</v>
      </c>
      <c r="E3053" s="1055"/>
      <c r="F3053" s="1055">
        <v>634100</v>
      </c>
      <c r="G3053" s="102">
        <v>1314</v>
      </c>
      <c r="H3053" s="38" t="s">
        <v>6927</v>
      </c>
      <c r="I3053" s="93" t="str">
        <f t="shared" si="97"/>
        <v>End</v>
      </c>
      <c r="Q3053" s="93" t="str">
        <f t="shared" si="98"/>
        <v>658500</v>
      </c>
    </row>
    <row r="3054" spans="1:17" ht="12.75" customHeight="1">
      <c r="A3054" s="105">
        <v>658500</v>
      </c>
      <c r="B3054" s="38" t="s">
        <v>5530</v>
      </c>
      <c r="C3054" s="1055">
        <v>62015</v>
      </c>
      <c r="D3054" s="1055">
        <v>658500</v>
      </c>
      <c r="E3054" s="1055"/>
      <c r="F3054" s="1055">
        <v>634100</v>
      </c>
      <c r="G3054" s="102">
        <v>1415</v>
      </c>
      <c r="H3054" s="38" t="s">
        <v>6927</v>
      </c>
      <c r="I3054" s="93" t="str">
        <f t="shared" si="97"/>
        <v>End</v>
      </c>
      <c r="Q3054" s="93" t="str">
        <f t="shared" si="98"/>
        <v>658500</v>
      </c>
    </row>
    <row r="3055" spans="1:17" ht="12.75" customHeight="1">
      <c r="A3055" s="105">
        <v>658500</v>
      </c>
      <c r="B3055" s="38" t="s">
        <v>5530</v>
      </c>
      <c r="C3055" s="1055">
        <v>62016</v>
      </c>
      <c r="D3055" s="1055">
        <v>658500</v>
      </c>
      <c r="E3055" s="1055"/>
      <c r="F3055" s="1055">
        <v>634100</v>
      </c>
      <c r="G3055" s="102">
        <v>1516</v>
      </c>
      <c r="H3055" s="38" t="s">
        <v>6927</v>
      </c>
      <c r="I3055" s="93" t="str">
        <f t="shared" si="97"/>
        <v>End</v>
      </c>
      <c r="Q3055" s="93" t="str">
        <f t="shared" si="98"/>
        <v>658500</v>
      </c>
    </row>
    <row r="3056" spans="1:17" ht="12.75" customHeight="1">
      <c r="A3056" s="105">
        <v>658500</v>
      </c>
      <c r="B3056" s="38" t="s">
        <v>6297</v>
      </c>
      <c r="C3056" s="1055">
        <v>62017</v>
      </c>
      <c r="D3056" s="1055">
        <v>658500</v>
      </c>
      <c r="E3056" s="1055"/>
      <c r="F3056" s="1055">
        <v>634100</v>
      </c>
      <c r="G3056" s="102">
        <v>1617</v>
      </c>
      <c r="H3056" s="38" t="s">
        <v>6927</v>
      </c>
      <c r="I3056" s="93" t="str">
        <f t="shared" ref="I3056:I3119" si="99">LEFT(H3056,3)</f>
        <v>End</v>
      </c>
      <c r="Q3056" s="93" t="str">
        <f t="shared" si="98"/>
        <v>658500</v>
      </c>
    </row>
    <row r="3057" spans="1:17" ht="12.75" customHeight="1">
      <c r="A3057" s="105">
        <v>658600</v>
      </c>
      <c r="B3057" s="38" t="s">
        <v>5631</v>
      </c>
      <c r="C3057" s="1055">
        <v>62015</v>
      </c>
      <c r="D3057" s="1055">
        <v>658600</v>
      </c>
      <c r="E3057" s="1055"/>
      <c r="F3057" s="1055">
        <v>634100</v>
      </c>
      <c r="G3057" s="102">
        <v>1415</v>
      </c>
      <c r="H3057" s="38" t="s">
        <v>6927</v>
      </c>
      <c r="I3057" s="93" t="str">
        <f t="shared" si="99"/>
        <v>End</v>
      </c>
      <c r="Q3057" s="93" t="str">
        <f t="shared" si="98"/>
        <v>658600</v>
      </c>
    </row>
    <row r="3058" spans="1:17" ht="12.75" customHeight="1">
      <c r="A3058" s="105">
        <v>658600</v>
      </c>
      <c r="B3058" s="38" t="s">
        <v>5631</v>
      </c>
      <c r="C3058" s="1055">
        <v>62016</v>
      </c>
      <c r="D3058" s="1055">
        <v>658600</v>
      </c>
      <c r="E3058" s="1055"/>
      <c r="F3058" s="1055">
        <v>634100</v>
      </c>
      <c r="G3058" s="102">
        <v>1516</v>
      </c>
      <c r="H3058" s="38" t="s">
        <v>6927</v>
      </c>
      <c r="I3058" s="93" t="str">
        <f t="shared" si="99"/>
        <v>End</v>
      </c>
      <c r="Q3058" s="93" t="str">
        <f t="shared" si="98"/>
        <v>658600</v>
      </c>
    </row>
    <row r="3059" spans="1:17" ht="12.75" customHeight="1">
      <c r="A3059" s="105">
        <v>658600</v>
      </c>
      <c r="B3059" s="38" t="s">
        <v>5631</v>
      </c>
      <c r="C3059" s="1055">
        <v>62017</v>
      </c>
      <c r="D3059" s="1055">
        <v>658600</v>
      </c>
      <c r="E3059" s="1055"/>
      <c r="F3059" s="1055">
        <v>634100</v>
      </c>
      <c r="G3059" s="102">
        <v>1617</v>
      </c>
      <c r="H3059" s="38" t="s">
        <v>6927</v>
      </c>
      <c r="I3059" s="93" t="str">
        <f t="shared" si="99"/>
        <v>End</v>
      </c>
      <c r="Q3059" s="93" t="str">
        <f t="shared" si="98"/>
        <v>658600</v>
      </c>
    </row>
    <row r="3060" spans="1:17" ht="12.75" customHeight="1">
      <c r="A3060" s="105">
        <v>658700</v>
      </c>
      <c r="B3060" s="38" t="s">
        <v>5630</v>
      </c>
      <c r="C3060" s="1055">
        <v>62015</v>
      </c>
      <c r="D3060" s="1055">
        <v>658700</v>
      </c>
      <c r="E3060" s="1055"/>
      <c r="F3060" s="1055">
        <v>634100</v>
      </c>
      <c r="G3060" s="102">
        <v>1415</v>
      </c>
      <c r="H3060" s="38" t="s">
        <v>6927</v>
      </c>
      <c r="I3060" s="93" t="str">
        <f t="shared" si="99"/>
        <v>End</v>
      </c>
      <c r="Q3060" s="93" t="str">
        <f t="shared" si="98"/>
        <v>658700</v>
      </c>
    </row>
    <row r="3061" spans="1:17" ht="12.75" customHeight="1">
      <c r="A3061" s="105">
        <v>658700</v>
      </c>
      <c r="B3061" s="38" t="s">
        <v>5630</v>
      </c>
      <c r="C3061" s="1055">
        <v>62016</v>
      </c>
      <c r="D3061" s="410">
        <v>658700</v>
      </c>
      <c r="E3061" s="410"/>
      <c r="F3061" s="410">
        <v>634100</v>
      </c>
      <c r="G3061" s="102">
        <v>1516</v>
      </c>
      <c r="H3061" s="38" t="s">
        <v>6927</v>
      </c>
      <c r="I3061" s="93" t="str">
        <f t="shared" si="99"/>
        <v>End</v>
      </c>
      <c r="Q3061" s="93" t="str">
        <f t="shared" si="98"/>
        <v>658700</v>
      </c>
    </row>
    <row r="3062" spans="1:17" ht="12.75" customHeight="1">
      <c r="A3062" s="105">
        <v>658700</v>
      </c>
      <c r="B3062" s="38" t="s">
        <v>5630</v>
      </c>
      <c r="C3062" s="1055">
        <v>62017</v>
      </c>
      <c r="D3062" s="1055">
        <v>658700</v>
      </c>
      <c r="E3062" s="1055"/>
      <c r="F3062" s="1055">
        <v>634100</v>
      </c>
      <c r="G3062" s="102">
        <v>1617</v>
      </c>
      <c r="H3062" s="38" t="s">
        <v>6927</v>
      </c>
      <c r="I3062" s="93" t="str">
        <f t="shared" si="99"/>
        <v>End</v>
      </c>
      <c r="Q3062" s="93" t="str">
        <f t="shared" si="98"/>
        <v>658700</v>
      </c>
    </row>
    <row r="3063" spans="1:17" ht="12.75" customHeight="1">
      <c r="A3063" s="105">
        <v>658700</v>
      </c>
      <c r="B3063" s="38" t="s">
        <v>5630</v>
      </c>
      <c r="C3063" s="1055">
        <v>62018</v>
      </c>
      <c r="D3063" s="1055">
        <v>658700</v>
      </c>
      <c r="E3063" s="1055"/>
      <c r="F3063" s="1055">
        <v>634100</v>
      </c>
      <c r="G3063" s="102">
        <v>1718</v>
      </c>
      <c r="H3063" s="38"/>
      <c r="I3063" s="93" t="str">
        <f t="shared" si="99"/>
        <v/>
      </c>
      <c r="Q3063" s="93" t="str">
        <f t="shared" si="98"/>
        <v>658700</v>
      </c>
    </row>
    <row r="3064" spans="1:17" ht="12.75" customHeight="1">
      <c r="A3064" s="105">
        <v>658700</v>
      </c>
      <c r="B3064" s="38" t="s">
        <v>5630</v>
      </c>
      <c r="C3064" s="1055" t="s">
        <v>7403</v>
      </c>
      <c r="D3064" s="1055">
        <v>658700</v>
      </c>
      <c r="E3064" s="1055"/>
      <c r="F3064" s="1055">
        <v>634100</v>
      </c>
      <c r="G3064" s="102">
        <v>1819</v>
      </c>
      <c r="H3064" s="38"/>
      <c r="I3064" s="93" t="str">
        <f t="shared" si="99"/>
        <v/>
      </c>
      <c r="Q3064" s="93" t="str">
        <f t="shared" si="98"/>
        <v>658700</v>
      </c>
    </row>
    <row r="3065" spans="1:17" ht="12.75" customHeight="1">
      <c r="A3065" s="105">
        <v>658700</v>
      </c>
      <c r="B3065" s="38" t="s">
        <v>5630</v>
      </c>
      <c r="C3065" s="1055" t="s">
        <v>8183</v>
      </c>
      <c r="D3065" s="1055">
        <v>658700</v>
      </c>
      <c r="E3065" s="1055"/>
      <c r="F3065" s="1055">
        <v>634100</v>
      </c>
      <c r="G3065" s="102">
        <v>1920</v>
      </c>
      <c r="H3065" s="38"/>
      <c r="I3065" s="93" t="str">
        <f t="shared" si="99"/>
        <v/>
      </c>
      <c r="Q3065" s="93" t="str">
        <f t="shared" si="98"/>
        <v>658700</v>
      </c>
    </row>
    <row r="3066" spans="1:17" ht="12.75" customHeight="1">
      <c r="A3066" s="559">
        <v>658700</v>
      </c>
      <c r="B3066" s="38" t="s">
        <v>5630</v>
      </c>
      <c r="C3066" s="560" t="s">
        <v>8509</v>
      </c>
      <c r="D3066" s="560">
        <v>658700</v>
      </c>
      <c r="E3066" s="560"/>
      <c r="F3066" s="560">
        <v>634100</v>
      </c>
      <c r="G3066" s="557">
        <v>2021</v>
      </c>
      <c r="H3066" s="557"/>
      <c r="I3066" s="93" t="str">
        <f t="shared" si="99"/>
        <v/>
      </c>
      <c r="J3066" s="558"/>
      <c r="Q3066" s="93" t="str">
        <f t="shared" si="98"/>
        <v>658700</v>
      </c>
    </row>
    <row r="3067" spans="1:17" ht="12.75" customHeight="1">
      <c r="A3067" s="559">
        <v>658700</v>
      </c>
      <c r="B3067" s="38" t="s">
        <v>5630</v>
      </c>
      <c r="C3067" s="1055" t="s">
        <v>9008</v>
      </c>
      <c r="D3067" s="560">
        <v>658700</v>
      </c>
      <c r="E3067" s="560"/>
      <c r="F3067" s="560">
        <v>634100</v>
      </c>
      <c r="G3067" s="557">
        <v>2122</v>
      </c>
      <c r="H3067" s="557"/>
      <c r="I3067" s="93" t="str">
        <f t="shared" si="99"/>
        <v/>
      </c>
      <c r="J3067" s="558"/>
      <c r="Q3067" s="93" t="str">
        <f t="shared" si="98"/>
        <v>658700</v>
      </c>
    </row>
    <row r="3068" spans="1:17" ht="12.75" customHeight="1">
      <c r="A3068" s="105">
        <v>658800</v>
      </c>
      <c r="B3068" s="38" t="s">
        <v>5634</v>
      </c>
      <c r="C3068" s="1055">
        <v>62015</v>
      </c>
      <c r="D3068" s="1055">
        <v>658800</v>
      </c>
      <c r="E3068" s="1055"/>
      <c r="F3068" s="1055">
        <v>634100</v>
      </c>
      <c r="G3068" s="102">
        <v>1415</v>
      </c>
      <c r="H3068" s="38" t="s">
        <v>6927</v>
      </c>
      <c r="I3068" s="93" t="str">
        <f t="shared" si="99"/>
        <v>End</v>
      </c>
      <c r="Q3068" s="93" t="str">
        <f t="shared" si="98"/>
        <v>658800</v>
      </c>
    </row>
    <row r="3069" spans="1:17" ht="12.75" customHeight="1">
      <c r="A3069" s="105">
        <v>658800</v>
      </c>
      <c r="B3069" s="38" t="s">
        <v>5634</v>
      </c>
      <c r="C3069" s="1055">
        <v>62016</v>
      </c>
      <c r="D3069" s="1055">
        <v>658800</v>
      </c>
      <c r="E3069" s="1055"/>
      <c r="F3069" s="1055">
        <v>634100</v>
      </c>
      <c r="G3069" s="102">
        <v>1516</v>
      </c>
      <c r="H3069" s="38" t="s">
        <v>6927</v>
      </c>
      <c r="I3069" s="93" t="str">
        <f t="shared" si="99"/>
        <v>End</v>
      </c>
      <c r="Q3069" s="93" t="str">
        <f t="shared" si="98"/>
        <v>658800</v>
      </c>
    </row>
    <row r="3070" spans="1:17" ht="12.75" customHeight="1">
      <c r="A3070" s="105">
        <v>658800</v>
      </c>
      <c r="B3070" s="38" t="s">
        <v>5634</v>
      </c>
      <c r="C3070" s="1055">
        <v>62017</v>
      </c>
      <c r="D3070" s="1055">
        <v>658800</v>
      </c>
      <c r="E3070" s="1055"/>
      <c r="F3070" s="1055">
        <v>634100</v>
      </c>
      <c r="G3070" s="102">
        <v>1617</v>
      </c>
      <c r="H3070" s="38" t="s">
        <v>6927</v>
      </c>
      <c r="I3070" s="93" t="str">
        <f t="shared" si="99"/>
        <v>End</v>
      </c>
      <c r="Q3070" s="93" t="str">
        <f t="shared" si="98"/>
        <v>658800</v>
      </c>
    </row>
    <row r="3071" spans="1:17" ht="12.75" customHeight="1">
      <c r="A3071" s="105">
        <v>658800</v>
      </c>
      <c r="B3071" s="38" t="s">
        <v>9154</v>
      </c>
      <c r="C3071" s="1055">
        <v>62018</v>
      </c>
      <c r="D3071" s="1055">
        <v>658800</v>
      </c>
      <c r="E3071" s="1055"/>
      <c r="F3071" s="1055">
        <v>634100</v>
      </c>
      <c r="G3071" s="102">
        <v>1718</v>
      </c>
      <c r="H3071" s="38"/>
      <c r="I3071" s="93" t="str">
        <f t="shared" si="99"/>
        <v/>
      </c>
      <c r="Q3071" s="93" t="str">
        <f t="shared" si="98"/>
        <v>658800</v>
      </c>
    </row>
    <row r="3072" spans="1:17" ht="12.75" customHeight="1">
      <c r="A3072" s="105">
        <v>658800</v>
      </c>
      <c r="B3072" s="38" t="s">
        <v>9154</v>
      </c>
      <c r="C3072" s="1055" t="s">
        <v>7403</v>
      </c>
      <c r="D3072" s="1055">
        <v>658800</v>
      </c>
      <c r="E3072" s="1055"/>
      <c r="F3072" s="1055">
        <v>634100</v>
      </c>
      <c r="G3072" s="102">
        <v>1819</v>
      </c>
      <c r="H3072" s="38"/>
      <c r="I3072" s="93" t="str">
        <f t="shared" si="99"/>
        <v/>
      </c>
      <c r="Q3072" s="93" t="str">
        <f t="shared" si="98"/>
        <v>658800</v>
      </c>
    </row>
    <row r="3073" spans="1:17" ht="12.75" customHeight="1">
      <c r="A3073" s="105">
        <v>658800</v>
      </c>
      <c r="B3073" s="38" t="s">
        <v>9154</v>
      </c>
      <c r="C3073" s="1055" t="s">
        <v>8183</v>
      </c>
      <c r="D3073" s="1055">
        <v>658800</v>
      </c>
      <c r="E3073" s="1055"/>
      <c r="F3073" s="1055">
        <v>634100</v>
      </c>
      <c r="G3073" s="102">
        <v>1920</v>
      </c>
      <c r="H3073" s="38"/>
      <c r="I3073" s="93" t="str">
        <f t="shared" si="99"/>
        <v/>
      </c>
      <c r="Q3073" s="93" t="str">
        <f t="shared" si="98"/>
        <v>658800</v>
      </c>
    </row>
    <row r="3074" spans="1:17" ht="12.75" customHeight="1">
      <c r="A3074" s="559">
        <v>658800</v>
      </c>
      <c r="B3074" s="38" t="s">
        <v>9154</v>
      </c>
      <c r="C3074" s="560" t="s">
        <v>8509</v>
      </c>
      <c r="D3074" s="560">
        <v>658800</v>
      </c>
      <c r="E3074" s="560"/>
      <c r="F3074" s="560">
        <v>634100</v>
      </c>
      <c r="G3074" s="557">
        <v>2021</v>
      </c>
      <c r="H3074" s="557"/>
      <c r="I3074" s="93" t="str">
        <f t="shared" si="99"/>
        <v/>
      </c>
      <c r="J3074" s="558"/>
      <c r="Q3074" s="93" t="str">
        <f t="shared" si="98"/>
        <v>658800</v>
      </c>
    </row>
    <row r="3075" spans="1:17" ht="12.75" customHeight="1">
      <c r="A3075" s="745">
        <v>658800</v>
      </c>
      <c r="B3075" s="38" t="s">
        <v>9154</v>
      </c>
      <c r="C3075" s="1055" t="s">
        <v>9008</v>
      </c>
      <c r="D3075" s="560">
        <v>658800</v>
      </c>
      <c r="E3075" s="560"/>
      <c r="F3075" s="560">
        <v>634100</v>
      </c>
      <c r="G3075" s="557">
        <v>2122</v>
      </c>
      <c r="H3075" s="557"/>
      <c r="I3075" s="93" t="str">
        <f t="shared" si="99"/>
        <v/>
      </c>
      <c r="J3075" s="558"/>
      <c r="Q3075" s="93" t="str">
        <f t="shared" si="98"/>
        <v>658800</v>
      </c>
    </row>
    <row r="3076" spans="1:17" ht="12.75" customHeight="1">
      <c r="A3076" s="105">
        <v>658900</v>
      </c>
      <c r="B3076" s="38" t="s">
        <v>6300</v>
      </c>
      <c r="C3076" s="1055">
        <v>62017</v>
      </c>
      <c r="D3076" s="1055">
        <v>658900</v>
      </c>
      <c r="E3076" s="1055"/>
      <c r="F3076" s="1055">
        <v>634100</v>
      </c>
      <c r="G3076" s="102">
        <v>1617</v>
      </c>
      <c r="H3076" s="38" t="s">
        <v>6927</v>
      </c>
      <c r="I3076" s="93" t="str">
        <f t="shared" si="99"/>
        <v>End</v>
      </c>
      <c r="Q3076" s="93" t="str">
        <f t="shared" si="98"/>
        <v>658900</v>
      </c>
    </row>
    <row r="3077" spans="1:17" ht="12.75" customHeight="1">
      <c r="A3077" s="105">
        <v>659000</v>
      </c>
      <c r="B3077" s="38" t="s">
        <v>6301</v>
      </c>
      <c r="C3077" s="1055">
        <v>62017</v>
      </c>
      <c r="D3077" s="1055">
        <v>659000</v>
      </c>
      <c r="E3077" s="1055"/>
      <c r="F3077" s="1055">
        <v>634100</v>
      </c>
      <c r="G3077" s="102">
        <v>1617</v>
      </c>
      <c r="H3077" s="38" t="s">
        <v>6927</v>
      </c>
      <c r="I3077" s="93" t="str">
        <f t="shared" si="99"/>
        <v>End</v>
      </c>
      <c r="Q3077" s="93" t="str">
        <f t="shared" si="98"/>
        <v>659000</v>
      </c>
    </row>
    <row r="3078" spans="1:17" ht="12.75" customHeight="1">
      <c r="A3078" s="105">
        <v>659000</v>
      </c>
      <c r="B3078" s="38" t="s">
        <v>6301</v>
      </c>
      <c r="C3078" s="1055">
        <v>62018</v>
      </c>
      <c r="D3078" s="1055">
        <v>659000</v>
      </c>
      <c r="E3078" s="1055"/>
      <c r="F3078" s="1055">
        <v>634100</v>
      </c>
      <c r="G3078" s="102">
        <v>1718</v>
      </c>
      <c r="H3078" s="38"/>
      <c r="I3078" s="93" t="str">
        <f t="shared" si="99"/>
        <v/>
      </c>
      <c r="Q3078" s="93" t="str">
        <f t="shared" si="98"/>
        <v>659000</v>
      </c>
    </row>
    <row r="3079" spans="1:17" ht="12.75" customHeight="1">
      <c r="A3079" s="105">
        <v>659000</v>
      </c>
      <c r="B3079" s="38" t="s">
        <v>6301</v>
      </c>
      <c r="C3079" s="1055" t="s">
        <v>7403</v>
      </c>
      <c r="D3079" s="1055">
        <v>659000</v>
      </c>
      <c r="E3079" s="1055"/>
      <c r="F3079" s="1055">
        <v>634100</v>
      </c>
      <c r="G3079" s="102">
        <v>1819</v>
      </c>
      <c r="H3079" s="38"/>
      <c r="I3079" s="93" t="str">
        <f t="shared" si="99"/>
        <v/>
      </c>
      <c r="Q3079" s="93" t="str">
        <f t="shared" si="98"/>
        <v>659000</v>
      </c>
    </row>
    <row r="3080" spans="1:17" ht="12.75" customHeight="1">
      <c r="A3080" s="105">
        <v>659100</v>
      </c>
      <c r="B3080" s="38" t="s">
        <v>6335</v>
      </c>
      <c r="C3080" s="1055">
        <v>62017</v>
      </c>
      <c r="D3080" s="1055">
        <v>659100</v>
      </c>
      <c r="E3080" s="1055"/>
      <c r="F3080" s="1055">
        <v>634100</v>
      </c>
      <c r="G3080" s="102">
        <v>1617</v>
      </c>
      <c r="H3080" s="38" t="s">
        <v>6927</v>
      </c>
      <c r="I3080" s="93" t="str">
        <f t="shared" si="99"/>
        <v>End</v>
      </c>
      <c r="Q3080" s="93" t="str">
        <f t="shared" si="98"/>
        <v>659100</v>
      </c>
    </row>
    <row r="3081" spans="1:17" ht="12.75" customHeight="1">
      <c r="A3081" s="105">
        <v>659200</v>
      </c>
      <c r="B3081" s="38" t="s">
        <v>6744</v>
      </c>
      <c r="C3081" s="1055">
        <v>62018</v>
      </c>
      <c r="D3081" s="1055">
        <v>659200</v>
      </c>
      <c r="E3081" s="1055"/>
      <c r="F3081" s="1055">
        <v>634100</v>
      </c>
      <c r="G3081" s="102">
        <v>1718</v>
      </c>
      <c r="H3081" s="38"/>
      <c r="I3081" s="93" t="str">
        <f t="shared" si="99"/>
        <v/>
      </c>
      <c r="Q3081" s="93" t="str">
        <f t="shared" si="98"/>
        <v>659200</v>
      </c>
    </row>
    <row r="3082" spans="1:17" ht="12.75" customHeight="1">
      <c r="A3082" s="105">
        <v>659300</v>
      </c>
      <c r="B3082" s="38" t="s">
        <v>1932</v>
      </c>
      <c r="C3082" s="1055">
        <v>62017</v>
      </c>
      <c r="D3082" s="1055">
        <v>659300</v>
      </c>
      <c r="E3082" s="1055"/>
      <c r="F3082" s="1055">
        <v>634100</v>
      </c>
      <c r="G3082" s="102">
        <v>1617</v>
      </c>
      <c r="H3082" s="38" t="s">
        <v>6927</v>
      </c>
      <c r="I3082" s="93" t="str">
        <f t="shared" si="99"/>
        <v>End</v>
      </c>
      <c r="Q3082" s="93" t="str">
        <f t="shared" si="98"/>
        <v>659300</v>
      </c>
    </row>
    <row r="3083" spans="1:17" ht="12.75" customHeight="1">
      <c r="A3083" s="105">
        <v>659300</v>
      </c>
      <c r="B3083" s="38" t="s">
        <v>1932</v>
      </c>
      <c r="C3083" s="1055">
        <v>62018</v>
      </c>
      <c r="D3083" s="1055">
        <v>659300</v>
      </c>
      <c r="E3083" s="1055"/>
      <c r="F3083" s="1055">
        <v>634100</v>
      </c>
      <c r="G3083" s="102">
        <v>1718</v>
      </c>
      <c r="H3083" s="38"/>
      <c r="I3083" s="93" t="str">
        <f t="shared" si="99"/>
        <v/>
      </c>
      <c r="Q3083" s="93" t="str">
        <f t="shared" si="98"/>
        <v>659300</v>
      </c>
    </row>
    <row r="3084" spans="1:17" ht="12.75" customHeight="1">
      <c r="A3084" s="105">
        <v>659300</v>
      </c>
      <c r="B3084" s="38" t="s">
        <v>1932</v>
      </c>
      <c r="C3084" s="1055" t="s">
        <v>7403</v>
      </c>
      <c r="D3084" s="1055">
        <v>659300</v>
      </c>
      <c r="E3084" s="1055"/>
      <c r="F3084" s="1055">
        <v>634100</v>
      </c>
      <c r="G3084" s="102">
        <v>1819</v>
      </c>
      <c r="H3084" s="38"/>
      <c r="I3084" s="93" t="str">
        <f t="shared" si="99"/>
        <v/>
      </c>
      <c r="Q3084" s="93" t="str">
        <f t="shared" si="98"/>
        <v>659300</v>
      </c>
    </row>
    <row r="3085" spans="1:17" ht="12.75" customHeight="1">
      <c r="A3085" s="105">
        <v>659300</v>
      </c>
      <c r="B3085" s="38" t="s">
        <v>1932</v>
      </c>
      <c r="C3085" s="1055" t="s">
        <v>8183</v>
      </c>
      <c r="D3085" s="1055">
        <v>659300</v>
      </c>
      <c r="E3085" s="1055"/>
      <c r="F3085" s="1055">
        <v>634100</v>
      </c>
      <c r="G3085" s="102">
        <v>1920</v>
      </c>
      <c r="H3085" s="38"/>
      <c r="I3085" s="93" t="str">
        <f t="shared" si="99"/>
        <v/>
      </c>
      <c r="Q3085" s="93" t="str">
        <f t="shared" si="98"/>
        <v>659300</v>
      </c>
    </row>
    <row r="3086" spans="1:17" ht="12.75" customHeight="1">
      <c r="A3086" s="559">
        <v>659300</v>
      </c>
      <c r="B3086" s="38" t="s">
        <v>1932</v>
      </c>
      <c r="C3086" s="560" t="s">
        <v>8509</v>
      </c>
      <c r="D3086" s="560">
        <v>659300</v>
      </c>
      <c r="E3086" s="560"/>
      <c r="F3086" s="560">
        <v>634100</v>
      </c>
      <c r="G3086" s="557">
        <v>2021</v>
      </c>
      <c r="H3086" s="557"/>
      <c r="I3086" s="93" t="str">
        <f t="shared" si="99"/>
        <v/>
      </c>
      <c r="J3086" s="558"/>
      <c r="Q3086" s="93" t="str">
        <f t="shared" ref="Q3086:Q3149" si="100">TEXT($A3086,0)</f>
        <v>659300</v>
      </c>
    </row>
    <row r="3087" spans="1:17" ht="12.75" customHeight="1">
      <c r="A3087" s="559">
        <v>659300</v>
      </c>
      <c r="B3087" s="38" t="s">
        <v>1932</v>
      </c>
      <c r="C3087" s="1055" t="s">
        <v>9008</v>
      </c>
      <c r="D3087" s="560">
        <v>659300</v>
      </c>
      <c r="E3087" s="560"/>
      <c r="F3087" s="560">
        <v>634100</v>
      </c>
      <c r="G3087" s="557">
        <v>2122</v>
      </c>
      <c r="H3087" s="557"/>
      <c r="I3087" s="93" t="str">
        <f t="shared" si="99"/>
        <v/>
      </c>
      <c r="J3087" s="558"/>
      <c r="Q3087" s="93" t="str">
        <f t="shared" si="100"/>
        <v>659300</v>
      </c>
    </row>
    <row r="3088" spans="1:17" ht="12.75" customHeight="1">
      <c r="A3088" s="105">
        <v>659400</v>
      </c>
      <c r="B3088" s="38" t="s">
        <v>7464</v>
      </c>
      <c r="C3088" s="1055" t="s">
        <v>7403</v>
      </c>
      <c r="D3088" s="1055">
        <v>659400</v>
      </c>
      <c r="E3088" s="1055"/>
      <c r="F3088" s="1055">
        <v>634100</v>
      </c>
      <c r="G3088" s="102">
        <v>1819</v>
      </c>
      <c r="H3088" s="38"/>
      <c r="I3088" s="93" t="str">
        <f t="shared" si="99"/>
        <v/>
      </c>
      <c r="Q3088" s="93" t="str">
        <f t="shared" si="100"/>
        <v>659400</v>
      </c>
    </row>
    <row r="3089" spans="1:17" ht="12.75" customHeight="1">
      <c r="A3089" s="105">
        <v>659400</v>
      </c>
      <c r="B3089" s="38" t="s">
        <v>7464</v>
      </c>
      <c r="C3089" s="1055" t="s">
        <v>8183</v>
      </c>
      <c r="D3089" s="1055">
        <v>659400</v>
      </c>
      <c r="E3089" s="1055"/>
      <c r="F3089" s="1055">
        <v>634100</v>
      </c>
      <c r="G3089" s="102">
        <v>1920</v>
      </c>
      <c r="H3089" s="38"/>
      <c r="I3089" s="93" t="str">
        <f t="shared" si="99"/>
        <v/>
      </c>
      <c r="Q3089" s="93" t="str">
        <f t="shared" si="100"/>
        <v>659400</v>
      </c>
    </row>
    <row r="3090" spans="1:17" ht="12.75" customHeight="1">
      <c r="A3090" s="559">
        <v>659400</v>
      </c>
      <c r="B3090" s="38" t="s">
        <v>7464</v>
      </c>
      <c r="C3090" s="560" t="s">
        <v>8509</v>
      </c>
      <c r="D3090" s="560">
        <v>659400</v>
      </c>
      <c r="E3090" s="560"/>
      <c r="F3090" s="560">
        <v>634100</v>
      </c>
      <c r="G3090" s="557">
        <v>2021</v>
      </c>
      <c r="H3090" s="557"/>
      <c r="I3090" s="93" t="str">
        <f t="shared" si="99"/>
        <v/>
      </c>
      <c r="J3090" s="558"/>
      <c r="Q3090" s="93" t="str">
        <f t="shared" si="100"/>
        <v>659400</v>
      </c>
    </row>
    <row r="3091" spans="1:17" ht="12.75" customHeight="1">
      <c r="A3091" s="745">
        <v>659400</v>
      </c>
      <c r="B3091" s="38" t="s">
        <v>7464</v>
      </c>
      <c r="C3091" s="1055" t="s">
        <v>9008</v>
      </c>
      <c r="D3091" s="560">
        <v>659400</v>
      </c>
      <c r="E3091" s="560"/>
      <c r="F3091" s="560">
        <v>634100</v>
      </c>
      <c r="G3091" s="557">
        <v>2122</v>
      </c>
      <c r="H3091" s="557"/>
      <c r="I3091" s="93" t="str">
        <f t="shared" si="99"/>
        <v/>
      </c>
      <c r="J3091" s="749"/>
      <c r="Q3091" s="93" t="str">
        <f t="shared" si="100"/>
        <v>659400</v>
      </c>
    </row>
    <row r="3092" spans="1:17" ht="12.75" customHeight="1">
      <c r="A3092" s="105">
        <v>659500</v>
      </c>
      <c r="B3092" s="103" t="s">
        <v>8187</v>
      </c>
      <c r="C3092" s="1055" t="s">
        <v>8183</v>
      </c>
      <c r="D3092" s="1055">
        <v>659500</v>
      </c>
      <c r="E3092" s="1055"/>
      <c r="F3092" s="1055">
        <v>634100</v>
      </c>
      <c r="G3092" s="102">
        <v>1920</v>
      </c>
      <c r="H3092" s="38"/>
      <c r="I3092" s="93" t="str">
        <f t="shared" si="99"/>
        <v/>
      </c>
      <c r="Q3092" s="93" t="str">
        <f t="shared" si="100"/>
        <v>659500</v>
      </c>
    </row>
    <row r="3093" spans="1:17" ht="12.75" customHeight="1">
      <c r="A3093" s="559">
        <v>659500</v>
      </c>
      <c r="B3093" s="103" t="s">
        <v>8187</v>
      </c>
      <c r="C3093" s="560" t="s">
        <v>8509</v>
      </c>
      <c r="D3093" s="560">
        <v>659500</v>
      </c>
      <c r="E3093" s="560"/>
      <c r="F3093" s="560">
        <v>634100</v>
      </c>
      <c r="G3093" s="557">
        <v>2021</v>
      </c>
      <c r="H3093" s="557"/>
      <c r="I3093" s="93" t="str">
        <f t="shared" si="99"/>
        <v/>
      </c>
      <c r="J3093" s="558"/>
      <c r="Q3093" s="93" t="str">
        <f t="shared" si="100"/>
        <v>659500</v>
      </c>
    </row>
    <row r="3094" spans="1:17" ht="12.75" customHeight="1">
      <c r="A3094" s="745">
        <v>659500</v>
      </c>
      <c r="B3094" s="103" t="s">
        <v>8187</v>
      </c>
      <c r="C3094" s="1055" t="s">
        <v>9008</v>
      </c>
      <c r="D3094" s="560">
        <v>659500</v>
      </c>
      <c r="E3094" s="560"/>
      <c r="F3094" s="560">
        <v>634100</v>
      </c>
      <c r="G3094" s="557">
        <v>2122</v>
      </c>
      <c r="H3094" s="557"/>
      <c r="I3094" s="93" t="str">
        <f t="shared" si="99"/>
        <v/>
      </c>
      <c r="J3094" s="749"/>
      <c r="Q3094" s="93" t="str">
        <f t="shared" si="100"/>
        <v>659500</v>
      </c>
    </row>
    <row r="3095" spans="1:17" ht="12.75" customHeight="1">
      <c r="A3095" s="105">
        <v>668000</v>
      </c>
      <c r="B3095" s="1077" t="s">
        <v>9432</v>
      </c>
      <c r="C3095" s="1055">
        <v>66800</v>
      </c>
      <c r="D3095" s="1055">
        <v>610000</v>
      </c>
      <c r="E3095" s="1055"/>
      <c r="F3095" s="1055">
        <v>600000</v>
      </c>
      <c r="G3095" s="102" t="str">
        <f>RIGHT(IndexCodes[[#This Row],[DESCRIPTION]],4)</f>
        <v>2223</v>
      </c>
      <c r="H3095" s="38" t="s">
        <v>9434</v>
      </c>
      <c r="I3095" s="93" t="str">
        <f t="shared" si="99"/>
        <v>End</v>
      </c>
      <c r="Q3095" s="93" t="str">
        <f t="shared" si="100"/>
        <v>668000</v>
      </c>
    </row>
    <row r="3096" spans="1:17" ht="12.75" customHeight="1">
      <c r="A3096" s="105">
        <v>668010</v>
      </c>
      <c r="B3096" s="109" t="s">
        <v>9798</v>
      </c>
      <c r="C3096" s="1076">
        <v>66801</v>
      </c>
      <c r="D3096" s="1076">
        <v>610000</v>
      </c>
      <c r="E3096" s="1076"/>
      <c r="F3096" s="1076">
        <v>600000</v>
      </c>
      <c r="G3096" s="102">
        <v>2223</v>
      </c>
      <c r="H3096" s="38"/>
      <c r="I3096" s="93" t="str">
        <f t="shared" si="99"/>
        <v/>
      </c>
      <c r="Q3096" s="93" t="str">
        <f t="shared" si="100"/>
        <v>668010</v>
      </c>
    </row>
    <row r="3097" spans="1:17" ht="12.75" customHeight="1">
      <c r="A3097" s="105">
        <v>668020</v>
      </c>
      <c r="B3097" s="231" t="s">
        <v>9805</v>
      </c>
      <c r="C3097" s="1076">
        <v>66802</v>
      </c>
      <c r="D3097" s="1076">
        <v>610000</v>
      </c>
      <c r="E3097" s="1076"/>
      <c r="F3097" s="1076">
        <v>600000</v>
      </c>
      <c r="G3097" s="102">
        <v>2223</v>
      </c>
      <c r="H3097" s="38"/>
      <c r="I3097" s="93" t="str">
        <f t="shared" si="99"/>
        <v/>
      </c>
      <c r="N3097" s="103"/>
      <c r="O3097" s="103"/>
      <c r="Q3097" s="93" t="str">
        <f t="shared" si="100"/>
        <v>668020</v>
      </c>
    </row>
    <row r="3098" spans="1:17" ht="12.75" customHeight="1">
      <c r="A3098" s="105">
        <v>668030</v>
      </c>
      <c r="B3098" s="109" t="s">
        <v>9806</v>
      </c>
      <c r="C3098" s="1076">
        <v>66803</v>
      </c>
      <c r="D3098" s="1076">
        <v>610000</v>
      </c>
      <c r="E3098" s="1076"/>
      <c r="F3098" s="1076">
        <v>600000</v>
      </c>
      <c r="G3098" s="102">
        <v>2223</v>
      </c>
      <c r="H3098" s="38"/>
      <c r="I3098" s="93" t="str">
        <f t="shared" si="99"/>
        <v/>
      </c>
      <c r="N3098" s="103"/>
      <c r="O3098" s="103"/>
      <c r="Q3098" s="93" t="str">
        <f t="shared" si="100"/>
        <v>668030</v>
      </c>
    </row>
    <row r="3099" spans="1:17" ht="12.75" customHeight="1">
      <c r="A3099" s="105">
        <v>668040</v>
      </c>
      <c r="B3099" s="231" t="s">
        <v>9807</v>
      </c>
      <c r="C3099" s="1076">
        <v>66804</v>
      </c>
      <c r="D3099" s="1076">
        <v>610000</v>
      </c>
      <c r="E3099" s="1076"/>
      <c r="F3099" s="1076">
        <v>600000</v>
      </c>
      <c r="G3099" s="102">
        <v>2223</v>
      </c>
      <c r="H3099" s="38"/>
      <c r="I3099" s="93" t="str">
        <f t="shared" si="99"/>
        <v/>
      </c>
      <c r="N3099" s="103"/>
      <c r="O3099" s="103"/>
      <c r="Q3099" s="93" t="str">
        <f t="shared" si="100"/>
        <v>668040</v>
      </c>
    </row>
    <row r="3100" spans="1:17" ht="12.75" customHeight="1">
      <c r="A3100" s="105">
        <v>668050</v>
      </c>
      <c r="B3100" s="231" t="s">
        <v>9808</v>
      </c>
      <c r="C3100" s="1076">
        <v>66805</v>
      </c>
      <c r="D3100" s="1076">
        <v>610000</v>
      </c>
      <c r="E3100" s="1076"/>
      <c r="F3100" s="1076">
        <v>600000</v>
      </c>
      <c r="G3100" s="102">
        <v>2223</v>
      </c>
      <c r="H3100" s="38"/>
      <c r="I3100" s="93" t="str">
        <f t="shared" si="99"/>
        <v/>
      </c>
      <c r="N3100" s="103"/>
      <c r="O3100" s="103"/>
      <c r="Q3100" s="93" t="str">
        <f t="shared" si="100"/>
        <v>668050</v>
      </c>
    </row>
    <row r="3101" spans="1:17" ht="12.75" customHeight="1">
      <c r="A3101" s="105">
        <v>668060</v>
      </c>
      <c r="B3101" s="231" t="s">
        <v>9809</v>
      </c>
      <c r="C3101" s="1076">
        <v>66806</v>
      </c>
      <c r="D3101" s="1076">
        <v>610000</v>
      </c>
      <c r="E3101" s="1076"/>
      <c r="F3101" s="1076">
        <v>600000</v>
      </c>
      <c r="G3101" s="102">
        <v>2223</v>
      </c>
      <c r="H3101" s="38"/>
      <c r="I3101" s="93" t="str">
        <f t="shared" si="99"/>
        <v/>
      </c>
      <c r="Q3101" s="93" t="str">
        <f t="shared" si="100"/>
        <v>668060</v>
      </c>
    </row>
    <row r="3102" spans="1:17" ht="12.75" customHeight="1">
      <c r="A3102" s="105">
        <v>668070</v>
      </c>
      <c r="B3102" s="231" t="s">
        <v>9439</v>
      </c>
      <c r="C3102" s="1076">
        <v>66807</v>
      </c>
      <c r="D3102" s="1076">
        <v>610000</v>
      </c>
      <c r="E3102" s="1076"/>
      <c r="F3102" s="1076">
        <v>600000</v>
      </c>
      <c r="G3102" s="102">
        <v>2223</v>
      </c>
      <c r="H3102" s="38" t="s">
        <v>9810</v>
      </c>
      <c r="I3102" s="93" t="str">
        <f t="shared" si="99"/>
        <v>End</v>
      </c>
      <c r="M3102" s="103"/>
      <c r="Q3102" s="93" t="str">
        <f t="shared" si="100"/>
        <v>668070</v>
      </c>
    </row>
    <row r="3103" spans="1:17" ht="12.75" customHeight="1">
      <c r="A3103" s="105">
        <v>668080</v>
      </c>
      <c r="B3103" s="231" t="s">
        <v>9440</v>
      </c>
      <c r="C3103" s="1076">
        <v>66808</v>
      </c>
      <c r="D3103" s="1076">
        <v>610000</v>
      </c>
      <c r="E3103" s="1076"/>
      <c r="F3103" s="1076">
        <v>600000</v>
      </c>
      <c r="G3103" s="102">
        <v>2223</v>
      </c>
      <c r="H3103" s="38" t="s">
        <v>9810</v>
      </c>
      <c r="I3103" s="93" t="str">
        <f t="shared" si="99"/>
        <v>End</v>
      </c>
      <c r="P3103" s="103"/>
      <c r="Q3103" s="93" t="str">
        <f t="shared" si="100"/>
        <v>668080</v>
      </c>
    </row>
    <row r="3104" spans="1:17" ht="12.75" customHeight="1">
      <c r="A3104" s="105">
        <v>668090</v>
      </c>
      <c r="B3104" s="231" t="s">
        <v>6966</v>
      </c>
      <c r="C3104" s="1076">
        <v>66809</v>
      </c>
      <c r="D3104" s="1076">
        <v>610000</v>
      </c>
      <c r="E3104" s="1076"/>
      <c r="F3104" s="1076">
        <v>600000</v>
      </c>
      <c r="G3104" s="102" t="str">
        <f>RIGHT(IndexCodes[[#This Row],[DESCRIPTION]],4)</f>
        <v>1718</v>
      </c>
      <c r="H3104" s="38" t="s">
        <v>7614</v>
      </c>
      <c r="I3104" s="93" t="str">
        <f t="shared" si="99"/>
        <v>End</v>
      </c>
      <c r="Q3104" s="93" t="str">
        <f t="shared" si="100"/>
        <v>668090</v>
      </c>
    </row>
    <row r="3105" spans="1:17" s="103" customFormat="1" ht="12.75" customHeight="1">
      <c r="A3105" s="105">
        <v>668100</v>
      </c>
      <c r="B3105" s="231" t="s">
        <v>8351</v>
      </c>
      <c r="C3105" s="1076">
        <v>66810</v>
      </c>
      <c r="D3105" s="1076">
        <v>610000</v>
      </c>
      <c r="E3105" s="1076"/>
      <c r="F3105" s="1076">
        <v>600000</v>
      </c>
      <c r="G3105" s="38"/>
      <c r="H3105" s="38" t="s">
        <v>7614</v>
      </c>
      <c r="I3105" s="93" t="str">
        <f t="shared" si="99"/>
        <v>End</v>
      </c>
      <c r="J3105" s="1"/>
      <c r="L3105" s="1"/>
      <c r="M3105" s="1"/>
      <c r="N3105" s="1"/>
      <c r="O3105" s="1"/>
      <c r="P3105" s="1"/>
      <c r="Q3105" s="93" t="str">
        <f t="shared" si="100"/>
        <v>668100</v>
      </c>
    </row>
    <row r="3106" spans="1:17" ht="12.75" customHeight="1">
      <c r="A3106" s="105">
        <v>668110</v>
      </c>
      <c r="B3106" s="467" t="s">
        <v>8358</v>
      </c>
      <c r="C3106" s="1076">
        <v>66811</v>
      </c>
      <c r="D3106" s="1076">
        <v>610000</v>
      </c>
      <c r="E3106" s="1076"/>
      <c r="F3106" s="1076">
        <v>600000</v>
      </c>
      <c r="G3106" s="38"/>
      <c r="H3106" s="38" t="s">
        <v>7614</v>
      </c>
      <c r="I3106" s="93" t="str">
        <f t="shared" si="99"/>
        <v>End</v>
      </c>
      <c r="K3106" s="103"/>
      <c r="N3106" s="103"/>
      <c r="O3106" s="103"/>
      <c r="Q3106" s="93" t="str">
        <f t="shared" si="100"/>
        <v>668110</v>
      </c>
    </row>
    <row r="3107" spans="1:17" ht="12.75" customHeight="1">
      <c r="A3107" s="105">
        <v>668120</v>
      </c>
      <c r="B3107" s="231" t="s">
        <v>8352</v>
      </c>
      <c r="C3107" s="1076">
        <v>66812</v>
      </c>
      <c r="D3107" s="1076">
        <v>610000</v>
      </c>
      <c r="E3107" s="1076"/>
      <c r="F3107" s="1076">
        <v>600000</v>
      </c>
      <c r="G3107" s="38"/>
      <c r="H3107" s="38" t="s">
        <v>8515</v>
      </c>
      <c r="I3107" s="93" t="str">
        <f t="shared" si="99"/>
        <v>End</v>
      </c>
      <c r="K3107" s="103"/>
      <c r="N3107" s="103"/>
      <c r="O3107" s="103"/>
      <c r="Q3107" s="93" t="str">
        <f t="shared" si="100"/>
        <v>668120</v>
      </c>
    </row>
    <row r="3108" spans="1:17" ht="12.75" customHeight="1">
      <c r="A3108" s="105">
        <v>668130</v>
      </c>
      <c r="B3108" s="231" t="s">
        <v>8353</v>
      </c>
      <c r="C3108" s="1076">
        <v>66813</v>
      </c>
      <c r="D3108" s="1076">
        <v>610000</v>
      </c>
      <c r="E3108" s="1076"/>
      <c r="F3108" s="1076">
        <v>600000</v>
      </c>
      <c r="G3108" s="38"/>
      <c r="H3108" s="38" t="s">
        <v>8515</v>
      </c>
      <c r="I3108" s="93" t="str">
        <f t="shared" si="99"/>
        <v>End</v>
      </c>
      <c r="K3108" s="103"/>
      <c r="N3108" s="103"/>
      <c r="O3108" s="103"/>
      <c r="Q3108" s="93" t="str">
        <f t="shared" si="100"/>
        <v>668130</v>
      </c>
    </row>
    <row r="3109" spans="1:17" ht="12.75" customHeight="1">
      <c r="A3109" s="105">
        <v>668140</v>
      </c>
      <c r="B3109" s="231" t="s">
        <v>8354</v>
      </c>
      <c r="C3109" s="1055">
        <v>66814</v>
      </c>
      <c r="D3109" s="1055">
        <v>610000</v>
      </c>
      <c r="E3109" s="1055"/>
      <c r="F3109" s="1055">
        <v>600000</v>
      </c>
      <c r="G3109" s="38"/>
      <c r="H3109" s="38" t="s">
        <v>8511</v>
      </c>
      <c r="I3109" s="93" t="str">
        <f t="shared" si="99"/>
        <v>End</v>
      </c>
      <c r="K3109" s="103"/>
      <c r="N3109" s="103"/>
      <c r="O3109" s="103"/>
      <c r="Q3109" s="93" t="str">
        <f t="shared" si="100"/>
        <v>668140</v>
      </c>
    </row>
    <row r="3110" spans="1:17" ht="12.75" customHeight="1">
      <c r="A3110" s="105">
        <v>668150</v>
      </c>
      <c r="B3110" s="467" t="s">
        <v>8355</v>
      </c>
      <c r="C3110" s="1055">
        <v>66815</v>
      </c>
      <c r="D3110" s="1055">
        <v>610000</v>
      </c>
      <c r="E3110" s="1055"/>
      <c r="F3110" s="1055">
        <v>600000</v>
      </c>
      <c r="G3110" s="38"/>
      <c r="H3110" s="38" t="s">
        <v>8511</v>
      </c>
      <c r="I3110" s="93" t="str">
        <f t="shared" si="99"/>
        <v>End</v>
      </c>
      <c r="K3110" s="103"/>
      <c r="N3110" s="103"/>
      <c r="O3110" s="103"/>
      <c r="Q3110" s="93" t="str">
        <f t="shared" si="100"/>
        <v>668150</v>
      </c>
    </row>
    <row r="3111" spans="1:17" ht="12.75" customHeight="1">
      <c r="A3111" s="105">
        <v>668160</v>
      </c>
      <c r="B3111" s="467" t="s">
        <v>8356</v>
      </c>
      <c r="C3111" s="1055">
        <v>66816</v>
      </c>
      <c r="D3111" s="1055">
        <v>610000</v>
      </c>
      <c r="E3111" s="1055"/>
      <c r="F3111" s="1055">
        <v>600000</v>
      </c>
      <c r="G3111" s="38"/>
      <c r="H3111" s="38" t="s">
        <v>8511</v>
      </c>
      <c r="I3111" s="93" t="str">
        <f t="shared" si="99"/>
        <v>End</v>
      </c>
      <c r="K3111" s="103"/>
      <c r="N3111" s="103"/>
      <c r="O3111" s="103"/>
      <c r="Q3111" s="93" t="str">
        <f t="shared" si="100"/>
        <v>668160</v>
      </c>
    </row>
    <row r="3112" spans="1:17" ht="12.75" customHeight="1">
      <c r="A3112" s="105">
        <v>668170</v>
      </c>
      <c r="B3112" s="467" t="s">
        <v>8357</v>
      </c>
      <c r="C3112" s="1055">
        <v>66817</v>
      </c>
      <c r="D3112" s="1055">
        <v>610000</v>
      </c>
      <c r="E3112" s="1055"/>
      <c r="F3112" s="1055">
        <v>600000</v>
      </c>
      <c r="G3112" s="38"/>
      <c r="H3112" s="38" t="s">
        <v>8511</v>
      </c>
      <c r="I3112" s="93" t="str">
        <f t="shared" si="99"/>
        <v>End</v>
      </c>
      <c r="K3112" s="103">
        <f>COUNTIF($I$2428:$I$3112, "END")</f>
        <v>404</v>
      </c>
      <c r="N3112" s="103"/>
      <c r="O3112" s="103"/>
      <c r="Q3112" s="93" t="str">
        <f t="shared" si="100"/>
        <v>668170</v>
      </c>
    </row>
    <row r="3113" spans="1:17" ht="12.75" customHeight="1">
      <c r="A3113" s="57">
        <v>770000</v>
      </c>
      <c r="B3113" s="58" t="s">
        <v>2042</v>
      </c>
      <c r="C3113" s="57">
        <v>73000</v>
      </c>
      <c r="D3113" s="57">
        <v>770000</v>
      </c>
      <c r="E3113" s="57"/>
      <c r="F3113" s="57">
        <v>774250</v>
      </c>
      <c r="G3113" s="58"/>
      <c r="H3113" s="38" t="s">
        <v>5192</v>
      </c>
      <c r="I3113" s="93" t="str">
        <f t="shared" si="99"/>
        <v>End</v>
      </c>
      <c r="K3113" s="103"/>
      <c r="N3113" s="103"/>
      <c r="O3113" s="103"/>
      <c r="Q3113" s="93" t="str">
        <f t="shared" si="100"/>
        <v>770000</v>
      </c>
    </row>
    <row r="3114" spans="1:17" ht="12.75" customHeight="1">
      <c r="A3114" s="57">
        <v>770001</v>
      </c>
      <c r="B3114" s="58" t="s">
        <v>3551</v>
      </c>
      <c r="C3114" s="57">
        <v>71220</v>
      </c>
      <c r="D3114" s="57">
        <v>770001</v>
      </c>
      <c r="E3114" s="57"/>
      <c r="F3114" s="57">
        <v>779010</v>
      </c>
      <c r="G3114" s="58"/>
      <c r="H3114" s="38" t="s">
        <v>6157</v>
      </c>
      <c r="I3114" s="93" t="str">
        <f t="shared" si="99"/>
        <v>End</v>
      </c>
      <c r="K3114" s="103"/>
      <c r="N3114" s="103"/>
      <c r="O3114" s="103"/>
      <c r="Q3114" s="93" t="str">
        <f t="shared" si="100"/>
        <v>770001</v>
      </c>
    </row>
    <row r="3115" spans="1:17" ht="12.75" customHeight="1">
      <c r="A3115" s="57">
        <v>770002</v>
      </c>
      <c r="B3115" s="58" t="s">
        <v>5805</v>
      </c>
      <c r="C3115" s="57">
        <v>72270</v>
      </c>
      <c r="D3115" s="57">
        <v>770002</v>
      </c>
      <c r="E3115" s="57"/>
      <c r="F3115" s="57">
        <v>614200</v>
      </c>
      <c r="G3115" s="58"/>
      <c r="H3115" s="38" t="s">
        <v>7637</v>
      </c>
      <c r="I3115" s="93" t="str">
        <f t="shared" si="99"/>
        <v>End</v>
      </c>
      <c r="N3115" s="103"/>
      <c r="O3115" s="103"/>
      <c r="Q3115" s="93" t="str">
        <f t="shared" si="100"/>
        <v>770002</v>
      </c>
    </row>
    <row r="3116" spans="1:17" ht="12.75" customHeight="1">
      <c r="A3116" s="57">
        <v>770003</v>
      </c>
      <c r="B3116" s="58" t="s">
        <v>2053</v>
      </c>
      <c r="C3116" s="57">
        <v>72152</v>
      </c>
      <c r="D3116" s="57">
        <v>770003</v>
      </c>
      <c r="E3116" s="57"/>
      <c r="F3116" s="57">
        <v>771010</v>
      </c>
      <c r="G3116" s="58"/>
      <c r="H3116" s="38" t="s">
        <v>6159</v>
      </c>
      <c r="I3116" s="93" t="str">
        <f t="shared" si="99"/>
        <v>End</v>
      </c>
      <c r="K3116" s="103"/>
      <c r="M3116" s="103"/>
      <c r="Q3116" s="93" t="str">
        <f t="shared" si="100"/>
        <v>770003</v>
      </c>
    </row>
    <row r="3117" spans="1:17" ht="12.75" customHeight="1">
      <c r="A3117" s="57">
        <v>770004</v>
      </c>
      <c r="B3117" s="58" t="s">
        <v>2058</v>
      </c>
      <c r="C3117" s="57">
        <v>72186</v>
      </c>
      <c r="D3117" s="57">
        <v>770004</v>
      </c>
      <c r="E3117" s="57"/>
      <c r="F3117" s="57">
        <v>771050</v>
      </c>
      <c r="G3117" s="58"/>
      <c r="H3117" s="38" t="s">
        <v>6157</v>
      </c>
      <c r="I3117" s="93" t="str">
        <f t="shared" si="99"/>
        <v>End</v>
      </c>
      <c r="K3117" s="103"/>
      <c r="M3117" s="103"/>
      <c r="P3117" s="103"/>
      <c r="Q3117" s="93" t="str">
        <f t="shared" si="100"/>
        <v>770004</v>
      </c>
    </row>
    <row r="3118" spans="1:17" ht="12.75" customHeight="1">
      <c r="A3118" s="57">
        <v>770005</v>
      </c>
      <c r="B3118" s="58" t="s">
        <v>703</v>
      </c>
      <c r="C3118" s="57">
        <v>71202</v>
      </c>
      <c r="D3118" s="57">
        <v>770005</v>
      </c>
      <c r="E3118" s="57"/>
      <c r="F3118" s="57">
        <v>771000</v>
      </c>
      <c r="G3118" s="58"/>
      <c r="H3118" s="38" t="s">
        <v>6157</v>
      </c>
      <c r="I3118" s="93" t="str">
        <f t="shared" si="99"/>
        <v>End</v>
      </c>
      <c r="P3118" s="103"/>
      <c r="Q3118" s="93" t="str">
        <f t="shared" si="100"/>
        <v>770005</v>
      </c>
    </row>
    <row r="3119" spans="1:17" s="103" customFormat="1" ht="12.75" customHeight="1">
      <c r="A3119" s="105">
        <v>770008</v>
      </c>
      <c r="B3119" s="111" t="s">
        <v>6066</v>
      </c>
      <c r="C3119" s="1055">
        <v>71000</v>
      </c>
      <c r="D3119" s="1055">
        <v>770008</v>
      </c>
      <c r="E3119" s="1055"/>
      <c r="F3119" s="1055">
        <v>771100</v>
      </c>
      <c r="G3119" s="38"/>
      <c r="H3119" s="38" t="s">
        <v>6913</v>
      </c>
      <c r="I3119" s="93" t="str">
        <f t="shared" si="99"/>
        <v>End</v>
      </c>
      <c r="J3119" s="1"/>
      <c r="K3119" s="1"/>
      <c r="L3119" s="1"/>
      <c r="M3119" s="1"/>
      <c r="N3119" s="1"/>
      <c r="O3119" s="1"/>
      <c r="P3119" s="1"/>
      <c r="Q3119" s="93" t="str">
        <f t="shared" si="100"/>
        <v>770008</v>
      </c>
    </row>
    <row r="3120" spans="1:17" s="103" customFormat="1" ht="12.75" customHeight="1">
      <c r="A3120" s="57">
        <v>770009</v>
      </c>
      <c r="B3120" s="58" t="s">
        <v>2051</v>
      </c>
      <c r="C3120" s="57">
        <v>72126</v>
      </c>
      <c r="D3120" s="57">
        <v>770009</v>
      </c>
      <c r="E3120" s="57"/>
      <c r="F3120" s="57">
        <v>770010</v>
      </c>
      <c r="G3120" s="58"/>
      <c r="H3120" s="38" t="s">
        <v>6381</v>
      </c>
      <c r="I3120" s="93" t="str">
        <f t="shared" ref="I3120:I3184" si="101">LEFT(H3120,3)</f>
        <v>End</v>
      </c>
      <c r="J3120" s="1"/>
      <c r="K3120" s="1"/>
      <c r="L3120" s="1"/>
      <c r="M3120" s="1"/>
      <c r="N3120" s="1"/>
      <c r="O3120" s="1"/>
      <c r="P3120" s="1"/>
      <c r="Q3120" s="93" t="str">
        <f t="shared" si="100"/>
        <v>770009</v>
      </c>
    </row>
    <row r="3121" spans="1:17" ht="12.75" customHeight="1">
      <c r="A3121" s="57">
        <v>770010</v>
      </c>
      <c r="B3121" s="58" t="s">
        <v>4368</v>
      </c>
      <c r="C3121" s="57">
        <v>72137</v>
      </c>
      <c r="D3121" s="57">
        <v>770010</v>
      </c>
      <c r="E3121" s="57"/>
      <c r="F3121" s="57">
        <v>770000</v>
      </c>
      <c r="G3121" s="58"/>
      <c r="H3121" s="38"/>
      <c r="I3121" s="93" t="str">
        <f t="shared" si="101"/>
        <v/>
      </c>
      <c r="Q3121" s="93" t="str">
        <f t="shared" si="100"/>
        <v>770010</v>
      </c>
    </row>
    <row r="3122" spans="1:17" ht="12.75" customHeight="1">
      <c r="A3122" s="105">
        <v>770011</v>
      </c>
      <c r="B3122" s="38" t="s">
        <v>6019</v>
      </c>
      <c r="C3122" s="1055">
        <v>71300</v>
      </c>
      <c r="D3122" s="1055">
        <v>770011</v>
      </c>
      <c r="E3122" s="1055"/>
      <c r="F3122" s="1055">
        <v>611500</v>
      </c>
      <c r="G3122" s="38"/>
      <c r="H3122" s="38" t="s">
        <v>8639</v>
      </c>
      <c r="I3122" s="93" t="str">
        <f t="shared" si="101"/>
        <v>End</v>
      </c>
      <c r="Q3122" s="93" t="str">
        <f t="shared" si="100"/>
        <v>770011</v>
      </c>
    </row>
    <row r="3123" spans="1:17" ht="12.75" customHeight="1">
      <c r="A3123" s="105">
        <v>770012</v>
      </c>
      <c r="B3123" s="564" t="s">
        <v>9309</v>
      </c>
      <c r="C3123" s="1055">
        <v>73040</v>
      </c>
      <c r="D3123" s="1055">
        <v>770012</v>
      </c>
      <c r="E3123" s="1055"/>
      <c r="F3123" s="1055">
        <v>769999</v>
      </c>
      <c r="G3123" s="38"/>
      <c r="H3123" s="38"/>
      <c r="I3123" s="93" t="str">
        <f t="shared" si="101"/>
        <v/>
      </c>
      <c r="J3123" s="547"/>
      <c r="Q3123" s="93" t="str">
        <f t="shared" si="100"/>
        <v>770012</v>
      </c>
    </row>
    <row r="3124" spans="1:17" ht="12.75" customHeight="1">
      <c r="A3124" s="105">
        <v>770013</v>
      </c>
      <c r="B3124" s="38" t="s">
        <v>6870</v>
      </c>
      <c r="C3124" s="1055">
        <v>73010</v>
      </c>
      <c r="D3124" s="1055">
        <v>770013</v>
      </c>
      <c r="E3124" s="1055"/>
      <c r="F3124" s="1055">
        <v>776400</v>
      </c>
      <c r="G3124" s="38"/>
      <c r="H3124" s="38" t="s">
        <v>9048</v>
      </c>
      <c r="I3124" s="93" t="str">
        <f t="shared" si="101"/>
        <v>End</v>
      </c>
      <c r="Q3124" s="93" t="str">
        <f t="shared" si="100"/>
        <v>770013</v>
      </c>
    </row>
    <row r="3125" spans="1:17" ht="12.75" customHeight="1">
      <c r="A3125" s="57">
        <v>770100</v>
      </c>
      <c r="B3125" s="58" t="s">
        <v>2028</v>
      </c>
      <c r="C3125" s="57">
        <v>73000</v>
      </c>
      <c r="D3125" s="57">
        <v>770100</v>
      </c>
      <c r="E3125" s="57"/>
      <c r="F3125" s="57">
        <v>774999</v>
      </c>
      <c r="G3125" s="58"/>
      <c r="H3125" s="38"/>
      <c r="I3125" s="93" t="str">
        <f t="shared" si="101"/>
        <v/>
      </c>
      <c r="Q3125" s="93" t="str">
        <f t="shared" si="100"/>
        <v>770100</v>
      </c>
    </row>
    <row r="3126" spans="1:17" ht="12.75" customHeight="1">
      <c r="A3126" s="431">
        <v>770101</v>
      </c>
      <c r="B3126" s="422" t="s">
        <v>8641</v>
      </c>
      <c r="C3126" s="431">
        <v>72005</v>
      </c>
      <c r="D3126" s="431">
        <v>770101</v>
      </c>
      <c r="E3126" s="431"/>
      <c r="F3126" s="431">
        <v>776999</v>
      </c>
      <c r="G3126" s="422"/>
      <c r="H3126" s="38" t="s">
        <v>9263</v>
      </c>
      <c r="I3126" s="93" t="str">
        <f t="shared" si="101"/>
        <v>End</v>
      </c>
      <c r="J3126" s="547"/>
      <c r="Q3126" s="93" t="str">
        <f t="shared" si="100"/>
        <v>770101</v>
      </c>
    </row>
    <row r="3127" spans="1:17" ht="12.75" customHeight="1">
      <c r="A3127" s="57">
        <v>770102</v>
      </c>
      <c r="B3127" s="58" t="s">
        <v>6376</v>
      </c>
      <c r="C3127" s="57">
        <v>71500</v>
      </c>
      <c r="D3127" s="57">
        <v>770102</v>
      </c>
      <c r="E3127" s="57"/>
      <c r="F3127" s="57">
        <v>771110</v>
      </c>
      <c r="G3127" s="58"/>
      <c r="H3127" s="38" t="s">
        <v>8360</v>
      </c>
      <c r="I3127" s="93" t="str">
        <f t="shared" si="101"/>
        <v>End</v>
      </c>
      <c r="Q3127" s="93" t="str">
        <f t="shared" si="100"/>
        <v>770102</v>
      </c>
    </row>
    <row r="3128" spans="1:17" ht="12.75" customHeight="1">
      <c r="A3128" s="57">
        <v>770103</v>
      </c>
      <c r="B3128" s="58" t="s">
        <v>2055</v>
      </c>
      <c r="C3128" s="57">
        <v>72175</v>
      </c>
      <c r="D3128" s="57">
        <v>770103</v>
      </c>
      <c r="E3128" s="57"/>
      <c r="F3128" s="57">
        <v>771030</v>
      </c>
      <c r="G3128" s="58"/>
      <c r="H3128" s="38" t="s">
        <v>6159</v>
      </c>
      <c r="I3128" s="93" t="str">
        <f t="shared" si="101"/>
        <v>End</v>
      </c>
      <c r="Q3128" s="93" t="str">
        <f t="shared" si="100"/>
        <v>770103</v>
      </c>
    </row>
    <row r="3129" spans="1:17" ht="12.75" customHeight="1">
      <c r="A3129" s="57">
        <v>770104</v>
      </c>
      <c r="B3129" s="58" t="s">
        <v>2062</v>
      </c>
      <c r="C3129" s="57">
        <v>72197</v>
      </c>
      <c r="D3129" s="57">
        <v>770104</v>
      </c>
      <c r="E3129" s="57"/>
      <c r="F3129" s="57">
        <v>771040</v>
      </c>
      <c r="G3129" s="58"/>
      <c r="H3129" s="38" t="s">
        <v>6159</v>
      </c>
      <c r="I3129" s="93" t="str">
        <f t="shared" si="101"/>
        <v>End</v>
      </c>
      <c r="Q3129" s="93" t="str">
        <f t="shared" si="100"/>
        <v>770104</v>
      </c>
    </row>
    <row r="3130" spans="1:17" ht="12.75" customHeight="1">
      <c r="A3130" s="57">
        <v>770105</v>
      </c>
      <c r="B3130" s="58" t="s">
        <v>2056</v>
      </c>
      <c r="C3130" s="57">
        <v>72164</v>
      </c>
      <c r="D3130" s="57">
        <v>770105</v>
      </c>
      <c r="E3130" s="57"/>
      <c r="F3130" s="57">
        <v>771020</v>
      </c>
      <c r="G3130" s="58"/>
      <c r="H3130" s="38" t="s">
        <v>6159</v>
      </c>
      <c r="I3130" s="93" t="str">
        <f t="shared" si="101"/>
        <v>End</v>
      </c>
      <c r="Q3130" s="93" t="str">
        <f t="shared" si="100"/>
        <v>770105</v>
      </c>
    </row>
    <row r="3131" spans="1:17" ht="12.75" customHeight="1">
      <c r="A3131" s="57">
        <v>770107</v>
      </c>
      <c r="B3131" s="58" t="s">
        <v>2249</v>
      </c>
      <c r="C3131" s="57">
        <v>71300</v>
      </c>
      <c r="D3131" s="57">
        <v>770107</v>
      </c>
      <c r="E3131" s="57"/>
      <c r="F3131" s="57">
        <v>774999</v>
      </c>
      <c r="G3131" s="58"/>
      <c r="H3131" s="38" t="s">
        <v>6570</v>
      </c>
      <c r="I3131" s="93" t="str">
        <f t="shared" si="101"/>
        <v>End</v>
      </c>
      <c r="Q3131" s="93" t="str">
        <f t="shared" si="100"/>
        <v>770107</v>
      </c>
    </row>
    <row r="3132" spans="1:17" ht="12.75" customHeight="1">
      <c r="A3132" s="57">
        <v>770109</v>
      </c>
      <c r="B3132" s="58" t="s">
        <v>2052</v>
      </c>
      <c r="C3132" s="57">
        <v>72127</v>
      </c>
      <c r="D3132" s="57">
        <v>770109</v>
      </c>
      <c r="E3132" s="57"/>
      <c r="F3132" s="57">
        <v>770010</v>
      </c>
      <c r="G3132" s="58"/>
      <c r="H3132" s="38" t="s">
        <v>6307</v>
      </c>
      <c r="I3132" s="93" t="str">
        <f t="shared" si="101"/>
        <v>End</v>
      </c>
      <c r="Q3132" s="93" t="str">
        <f t="shared" si="100"/>
        <v>770109</v>
      </c>
    </row>
    <row r="3133" spans="1:17" ht="12.75" customHeight="1">
      <c r="A3133" s="57">
        <v>770110</v>
      </c>
      <c r="B3133" s="58" t="s">
        <v>4370</v>
      </c>
      <c r="C3133" s="57">
        <v>72138</v>
      </c>
      <c r="D3133" s="57">
        <v>770110</v>
      </c>
      <c r="E3133" s="57"/>
      <c r="F3133" s="57">
        <v>770000</v>
      </c>
      <c r="G3133" s="58"/>
      <c r="H3133" s="38" t="s">
        <v>6157</v>
      </c>
      <c r="I3133" s="93" t="str">
        <f t="shared" si="101"/>
        <v>End</v>
      </c>
      <c r="Q3133" s="93" t="str">
        <f t="shared" si="100"/>
        <v>770110</v>
      </c>
    </row>
    <row r="3134" spans="1:17" ht="12.75" customHeight="1">
      <c r="A3134" s="105">
        <v>770111</v>
      </c>
      <c r="B3134" s="111" t="s">
        <v>6918</v>
      </c>
      <c r="C3134" s="1055">
        <v>73011</v>
      </c>
      <c r="D3134" s="1055">
        <v>770111</v>
      </c>
      <c r="E3134" s="1055"/>
      <c r="F3134" s="1055">
        <v>771999</v>
      </c>
      <c r="G3134" s="38"/>
      <c r="H3134" s="38" t="s">
        <v>7851</v>
      </c>
      <c r="I3134" s="93" t="str">
        <f t="shared" si="101"/>
        <v>End</v>
      </c>
      <c r="Q3134" s="93" t="str">
        <f t="shared" si="100"/>
        <v>770111</v>
      </c>
    </row>
    <row r="3135" spans="1:17" ht="12.75" customHeight="1">
      <c r="A3135" s="105">
        <v>770113</v>
      </c>
      <c r="B3135" s="38" t="s">
        <v>7058</v>
      </c>
      <c r="C3135" s="1055">
        <v>71504</v>
      </c>
      <c r="D3135" s="1055">
        <v>770113</v>
      </c>
      <c r="E3135" s="1055"/>
      <c r="F3135" s="1055">
        <v>776400</v>
      </c>
      <c r="G3135" s="38"/>
      <c r="H3135" s="38"/>
      <c r="I3135" s="93" t="str">
        <f t="shared" si="101"/>
        <v/>
      </c>
      <c r="Q3135" s="93" t="str">
        <f t="shared" si="100"/>
        <v>770113</v>
      </c>
    </row>
    <row r="3136" spans="1:17" ht="12.75" customHeight="1">
      <c r="A3136" s="57">
        <v>770200</v>
      </c>
      <c r="B3136" s="58" t="s">
        <v>2029</v>
      </c>
      <c r="C3136" s="57">
        <v>73001</v>
      </c>
      <c r="D3136" s="57">
        <v>770200</v>
      </c>
      <c r="E3136" s="57"/>
      <c r="F3136" s="57">
        <v>774999</v>
      </c>
      <c r="G3136" s="58"/>
      <c r="H3136" s="38" t="s">
        <v>6159</v>
      </c>
      <c r="I3136" s="93" t="str">
        <f t="shared" si="101"/>
        <v>End</v>
      </c>
      <c r="Q3136" s="93" t="str">
        <f t="shared" si="100"/>
        <v>770200</v>
      </c>
    </row>
    <row r="3137" spans="1:17" ht="12.75" customHeight="1">
      <c r="A3137" s="105">
        <v>770202</v>
      </c>
      <c r="B3137" s="111" t="s">
        <v>6067</v>
      </c>
      <c r="C3137" s="1055">
        <v>72271</v>
      </c>
      <c r="D3137" s="1055">
        <v>770202</v>
      </c>
      <c r="E3137" s="1055"/>
      <c r="F3137" s="1055">
        <v>771110</v>
      </c>
      <c r="G3137" s="38"/>
      <c r="H3137" s="38" t="s">
        <v>7637</v>
      </c>
      <c r="I3137" s="93" t="str">
        <f t="shared" si="101"/>
        <v>End</v>
      </c>
      <c r="L3137" s="103"/>
      <c r="Q3137" s="93" t="str">
        <f t="shared" si="100"/>
        <v>770202</v>
      </c>
    </row>
    <row r="3138" spans="1:17" ht="12.75" customHeight="1">
      <c r="A3138" s="57">
        <v>770203</v>
      </c>
      <c r="B3138" s="58" t="s">
        <v>2063</v>
      </c>
      <c r="C3138" s="57">
        <v>72114</v>
      </c>
      <c r="D3138" s="57">
        <v>770203</v>
      </c>
      <c r="E3138" s="57"/>
      <c r="F3138" s="57">
        <v>770020</v>
      </c>
      <c r="G3138" s="58"/>
      <c r="H3138" s="38" t="s">
        <v>6157</v>
      </c>
      <c r="I3138" s="93" t="str">
        <f t="shared" si="101"/>
        <v>End</v>
      </c>
      <c r="Q3138" s="93" t="str">
        <f t="shared" si="100"/>
        <v>770203</v>
      </c>
    </row>
    <row r="3139" spans="1:17" ht="12.75" customHeight="1">
      <c r="A3139" s="57">
        <v>770204</v>
      </c>
      <c r="B3139" s="58" t="s">
        <v>431</v>
      </c>
      <c r="C3139" s="57">
        <v>72916</v>
      </c>
      <c r="D3139" s="57">
        <v>770204</v>
      </c>
      <c r="E3139" s="57"/>
      <c r="F3139" s="57">
        <v>776020</v>
      </c>
      <c r="G3139" s="58"/>
      <c r="H3139" s="38" t="s">
        <v>6159</v>
      </c>
      <c r="I3139" s="93" t="str">
        <f t="shared" si="101"/>
        <v>End</v>
      </c>
      <c r="Q3139" s="93" t="str">
        <f t="shared" si="100"/>
        <v>770204</v>
      </c>
    </row>
    <row r="3140" spans="1:17" ht="12.75" customHeight="1">
      <c r="A3140" s="57">
        <v>770205</v>
      </c>
      <c r="B3140" s="58" t="s">
        <v>3547</v>
      </c>
      <c r="C3140" s="57">
        <v>71210</v>
      </c>
      <c r="D3140" s="57">
        <v>770205</v>
      </c>
      <c r="E3140" s="57"/>
      <c r="F3140" s="57">
        <v>776300</v>
      </c>
      <c r="G3140" s="58"/>
      <c r="H3140" s="38" t="s">
        <v>6157</v>
      </c>
      <c r="I3140" s="93" t="str">
        <f t="shared" si="101"/>
        <v>End</v>
      </c>
      <c r="Q3140" s="93" t="str">
        <f t="shared" si="100"/>
        <v>770205</v>
      </c>
    </row>
    <row r="3141" spans="1:17" ht="12.75" customHeight="1">
      <c r="A3141" s="105">
        <v>770207</v>
      </c>
      <c r="B3141" s="38" t="s">
        <v>2249</v>
      </c>
      <c r="C3141" s="1055">
        <v>71300</v>
      </c>
      <c r="D3141" s="1055">
        <v>770207</v>
      </c>
      <c r="E3141" s="1055"/>
      <c r="F3141" s="1055">
        <v>611500</v>
      </c>
      <c r="G3141" s="38"/>
      <c r="H3141" s="38" t="s">
        <v>8639</v>
      </c>
      <c r="I3141" s="93" t="str">
        <f t="shared" si="101"/>
        <v>End</v>
      </c>
      <c r="Q3141" s="93" t="str">
        <f t="shared" si="100"/>
        <v>770207</v>
      </c>
    </row>
    <row r="3142" spans="1:17" ht="12.75" customHeight="1">
      <c r="A3142" s="889">
        <v>770209</v>
      </c>
      <c r="B3142" s="58" t="s">
        <v>9271</v>
      </c>
      <c r="C3142" s="891">
        <v>73039</v>
      </c>
      <c r="D3142" s="891">
        <v>770209</v>
      </c>
      <c r="E3142" s="891"/>
      <c r="F3142" s="891">
        <v>776000</v>
      </c>
      <c r="G3142" s="890"/>
      <c r="H3142" s="890"/>
      <c r="I3142" s="892" t="str">
        <f t="shared" si="101"/>
        <v/>
      </c>
      <c r="J3142" s="893"/>
      <c r="L3142" s="103"/>
      <c r="Q3142" s="93" t="str">
        <f t="shared" si="100"/>
        <v>770209</v>
      </c>
    </row>
    <row r="3143" spans="1:17" ht="12.75" customHeight="1">
      <c r="A3143" s="57">
        <v>770210</v>
      </c>
      <c r="B3143" s="58" t="s">
        <v>4369</v>
      </c>
      <c r="C3143" s="57">
        <v>77139</v>
      </c>
      <c r="D3143" s="57">
        <v>770210</v>
      </c>
      <c r="E3143" s="57"/>
      <c r="F3143" s="57">
        <v>770000</v>
      </c>
      <c r="G3143" s="58"/>
      <c r="H3143" s="38" t="s">
        <v>6159</v>
      </c>
      <c r="I3143" s="93" t="str">
        <f t="shared" si="101"/>
        <v>End</v>
      </c>
      <c r="L3143" s="103"/>
      <c r="Q3143" s="93" t="str">
        <f t="shared" si="100"/>
        <v>770210</v>
      </c>
    </row>
    <row r="3144" spans="1:17" ht="12.75" customHeight="1">
      <c r="A3144" s="532">
        <v>770211</v>
      </c>
      <c r="B3144" s="533" t="s">
        <v>8475</v>
      </c>
      <c r="C3144" s="532">
        <v>73028</v>
      </c>
      <c r="D3144" s="532">
        <v>770211</v>
      </c>
      <c r="E3144" s="532"/>
      <c r="F3144" s="532">
        <v>771999</v>
      </c>
      <c r="G3144" s="533"/>
      <c r="H3144" s="38" t="s">
        <v>9845</v>
      </c>
      <c r="I3144" s="93" t="str">
        <f t="shared" si="101"/>
        <v>End</v>
      </c>
      <c r="L3144" s="103"/>
      <c r="Q3144" s="93" t="str">
        <f t="shared" si="100"/>
        <v>770211</v>
      </c>
    </row>
    <row r="3145" spans="1:17" ht="12.75" customHeight="1">
      <c r="A3145" s="57">
        <v>770213</v>
      </c>
      <c r="B3145" s="58" t="s">
        <v>7834</v>
      </c>
      <c r="C3145" s="57">
        <v>71229</v>
      </c>
      <c r="D3145" s="57">
        <v>770213</v>
      </c>
      <c r="E3145" s="57"/>
      <c r="F3145" s="57">
        <v>776400</v>
      </c>
      <c r="G3145" s="58"/>
      <c r="H3145" s="38" t="s">
        <v>8459</v>
      </c>
      <c r="I3145" s="93" t="str">
        <f t="shared" si="101"/>
        <v>End</v>
      </c>
      <c r="Q3145" s="93" t="str">
        <f t="shared" si="100"/>
        <v>770213</v>
      </c>
    </row>
    <row r="3146" spans="1:17" ht="12.75" customHeight="1">
      <c r="A3146" s="57">
        <v>770300</v>
      </c>
      <c r="B3146" s="58" t="s">
        <v>2035</v>
      </c>
      <c r="C3146" s="57">
        <v>73000</v>
      </c>
      <c r="D3146" s="57">
        <v>770300</v>
      </c>
      <c r="E3146" s="57"/>
      <c r="F3146" s="57">
        <v>774999</v>
      </c>
      <c r="G3146" s="58"/>
      <c r="H3146" s="38" t="s">
        <v>5192</v>
      </c>
      <c r="I3146" s="93" t="str">
        <f t="shared" si="101"/>
        <v>End</v>
      </c>
      <c r="Q3146" s="93" t="str">
        <f t="shared" si="100"/>
        <v>770300</v>
      </c>
    </row>
    <row r="3147" spans="1:17" ht="12.75" customHeight="1">
      <c r="A3147" s="57">
        <v>770302</v>
      </c>
      <c r="B3147" s="111" t="s">
        <v>6533</v>
      </c>
      <c r="C3147" s="57">
        <v>72272</v>
      </c>
      <c r="D3147" s="57">
        <v>770302</v>
      </c>
      <c r="E3147" s="57"/>
      <c r="F3147" s="57">
        <v>771110</v>
      </c>
      <c r="G3147" s="58"/>
      <c r="H3147" s="38" t="s">
        <v>7643</v>
      </c>
      <c r="I3147" s="93" t="str">
        <f t="shared" si="101"/>
        <v>End</v>
      </c>
      <c r="Q3147" s="93" t="str">
        <f t="shared" si="100"/>
        <v>770302</v>
      </c>
    </row>
    <row r="3148" spans="1:17" ht="12.75" customHeight="1">
      <c r="A3148" s="57">
        <v>770303</v>
      </c>
      <c r="B3148" s="58" t="s">
        <v>430</v>
      </c>
      <c r="C3148" s="57">
        <v>72142</v>
      </c>
      <c r="D3148" s="57">
        <v>770303</v>
      </c>
      <c r="E3148" s="57"/>
      <c r="F3148" s="57">
        <v>776999</v>
      </c>
      <c r="G3148" s="58"/>
      <c r="H3148" s="38" t="s">
        <v>6159</v>
      </c>
      <c r="I3148" s="93" t="str">
        <f t="shared" si="101"/>
        <v>End</v>
      </c>
      <c r="Q3148" s="93" t="str">
        <f t="shared" si="100"/>
        <v>770303</v>
      </c>
    </row>
    <row r="3149" spans="1:17" ht="12.75" customHeight="1">
      <c r="A3149" s="57">
        <v>770304</v>
      </c>
      <c r="B3149" s="58" t="s">
        <v>1606</v>
      </c>
      <c r="C3149" s="57">
        <v>72220</v>
      </c>
      <c r="D3149" s="57">
        <v>770304</v>
      </c>
      <c r="E3149" s="57"/>
      <c r="F3149" s="57">
        <v>776999</v>
      </c>
      <c r="G3149" s="58"/>
      <c r="H3149" s="38" t="s">
        <v>6157</v>
      </c>
      <c r="I3149" s="93" t="str">
        <f t="shared" si="101"/>
        <v>End</v>
      </c>
      <c r="Q3149" s="93" t="str">
        <f t="shared" si="100"/>
        <v>770304</v>
      </c>
    </row>
    <row r="3150" spans="1:17" ht="12.75" customHeight="1">
      <c r="A3150" s="57">
        <v>770305</v>
      </c>
      <c r="B3150" s="58" t="s">
        <v>3548</v>
      </c>
      <c r="C3150" s="57">
        <v>71211</v>
      </c>
      <c r="D3150" s="57">
        <v>770305</v>
      </c>
      <c r="E3150" s="57"/>
      <c r="F3150" s="57">
        <v>776310</v>
      </c>
      <c r="G3150" s="58"/>
      <c r="H3150" s="38" t="s">
        <v>6157</v>
      </c>
      <c r="I3150" s="93" t="str">
        <f t="shared" si="101"/>
        <v>End</v>
      </c>
      <c r="Q3150" s="93" t="str">
        <f t="shared" ref="Q3150:Q3213" si="102">TEXT($A3150,0)</f>
        <v>770305</v>
      </c>
    </row>
    <row r="3151" spans="1:17" ht="12.75" customHeight="1">
      <c r="A3151" s="1444">
        <v>770307</v>
      </c>
      <c r="B3151" s="1443" t="s">
        <v>9869</v>
      </c>
      <c r="C3151" s="1444">
        <v>73043</v>
      </c>
      <c r="D3151" s="1444">
        <v>7700307</v>
      </c>
      <c r="E3151" s="1444"/>
      <c r="F3151" s="1444">
        <v>111093</v>
      </c>
      <c r="G3151" s="1445"/>
      <c r="H3151" s="1440"/>
      <c r="I3151" s="1446" t="str">
        <f>LEFT(H3151,3)</f>
        <v/>
      </c>
      <c r="J3151" s="1447"/>
      <c r="Q3151" s="93" t="str">
        <f t="shared" si="102"/>
        <v>770307</v>
      </c>
    </row>
    <row r="3152" spans="1:17" ht="12.75" customHeight="1">
      <c r="A3152" s="105">
        <v>770310</v>
      </c>
      <c r="B3152" s="38" t="s">
        <v>4371</v>
      </c>
      <c r="C3152" s="1055">
        <v>73000</v>
      </c>
      <c r="D3152" s="1055">
        <v>770310</v>
      </c>
      <c r="E3152" s="1055"/>
      <c r="F3152" s="1055">
        <v>771080</v>
      </c>
      <c r="G3152" s="38"/>
      <c r="H3152" s="38" t="s">
        <v>6381</v>
      </c>
      <c r="I3152" s="93" t="str">
        <f t="shared" si="101"/>
        <v>End</v>
      </c>
      <c r="Q3152" s="93" t="str">
        <f t="shared" si="102"/>
        <v>770310</v>
      </c>
    </row>
    <row r="3153" spans="1:17" ht="12.75" customHeight="1">
      <c r="A3153" s="431">
        <v>770311</v>
      </c>
      <c r="B3153" s="422" t="s">
        <v>8642</v>
      </c>
      <c r="C3153" s="431">
        <v>72004</v>
      </c>
      <c r="D3153" s="431">
        <v>770311</v>
      </c>
      <c r="E3153" s="431"/>
      <c r="F3153" s="431">
        <v>776999</v>
      </c>
      <c r="G3153" s="422"/>
      <c r="H3153" s="38" t="s">
        <v>9048</v>
      </c>
      <c r="I3153" s="93" t="str">
        <f t="shared" si="101"/>
        <v>End</v>
      </c>
      <c r="J3153" s="547"/>
      <c r="K3153" s="103"/>
      <c r="Q3153" s="93" t="str">
        <f t="shared" si="102"/>
        <v>770311</v>
      </c>
    </row>
    <row r="3154" spans="1:17" ht="12.75" customHeight="1">
      <c r="A3154" s="105">
        <v>770313</v>
      </c>
      <c r="B3154" s="38" t="s">
        <v>8335</v>
      </c>
      <c r="C3154" s="1055">
        <v>71300</v>
      </c>
      <c r="D3154" s="1055">
        <v>770313</v>
      </c>
      <c r="E3154" s="1055"/>
      <c r="F3154" s="1055">
        <v>611401</v>
      </c>
      <c r="G3154" s="38"/>
      <c r="H3154" s="38" t="s">
        <v>8639</v>
      </c>
      <c r="I3154" s="93" t="str">
        <f t="shared" si="101"/>
        <v>End</v>
      </c>
      <c r="Q3154" s="93" t="str">
        <f t="shared" si="102"/>
        <v>770313</v>
      </c>
    </row>
    <row r="3155" spans="1:17" ht="12.75" customHeight="1">
      <c r="A3155" s="105">
        <v>770402</v>
      </c>
      <c r="B3155" s="38" t="s">
        <v>6552</v>
      </c>
      <c r="C3155" s="1055">
        <v>71501</v>
      </c>
      <c r="D3155" s="1055">
        <v>770402</v>
      </c>
      <c r="E3155" s="103"/>
      <c r="F3155" s="1055">
        <v>771110</v>
      </c>
      <c r="G3155" s="38"/>
      <c r="H3155" s="38" t="s">
        <v>8151</v>
      </c>
      <c r="I3155" s="93" t="str">
        <f t="shared" si="101"/>
        <v>End</v>
      </c>
      <c r="Q3155" s="93" t="str">
        <f t="shared" si="102"/>
        <v>770402</v>
      </c>
    </row>
    <row r="3156" spans="1:17" ht="12.75" customHeight="1">
      <c r="A3156" s="57">
        <v>770404</v>
      </c>
      <c r="B3156" s="58" t="s">
        <v>2061</v>
      </c>
      <c r="C3156" s="57">
        <v>72164</v>
      </c>
      <c r="D3156" s="57">
        <v>770404</v>
      </c>
      <c r="E3156" s="57"/>
      <c r="F3156" s="57">
        <v>776010</v>
      </c>
      <c r="G3156" s="58"/>
      <c r="H3156" s="38" t="s">
        <v>6159</v>
      </c>
      <c r="I3156" s="93" t="str">
        <f t="shared" si="101"/>
        <v>End</v>
      </c>
      <c r="Q3156" s="93" t="str">
        <f t="shared" si="102"/>
        <v>770404</v>
      </c>
    </row>
    <row r="3157" spans="1:17" ht="12.75" customHeight="1">
      <c r="A3157" s="105">
        <v>770410</v>
      </c>
      <c r="B3157" s="38" t="s">
        <v>4398</v>
      </c>
      <c r="C3157" s="1055">
        <v>72261</v>
      </c>
      <c r="D3157" s="1055">
        <v>770410</v>
      </c>
      <c r="E3157" s="1055"/>
      <c r="F3157" s="1055">
        <v>771080</v>
      </c>
      <c r="G3157" s="38"/>
      <c r="H3157" s="38" t="s">
        <v>6159</v>
      </c>
      <c r="I3157" s="93" t="str">
        <f t="shared" si="101"/>
        <v>End</v>
      </c>
      <c r="Q3157" s="93" t="str">
        <f t="shared" si="102"/>
        <v>770410</v>
      </c>
    </row>
    <row r="3158" spans="1:17" ht="12.75" customHeight="1">
      <c r="A3158" s="105">
        <v>770413</v>
      </c>
      <c r="B3158" s="496" t="s">
        <v>8476</v>
      </c>
      <c r="C3158" s="1055">
        <v>77029</v>
      </c>
      <c r="D3158" s="1055">
        <v>770413</v>
      </c>
      <c r="E3158" s="1055"/>
      <c r="F3158" s="1055">
        <v>776400</v>
      </c>
      <c r="G3158" s="38"/>
      <c r="H3158" s="38"/>
      <c r="I3158" s="93" t="str">
        <f t="shared" si="101"/>
        <v/>
      </c>
      <c r="Q3158" s="93" t="str">
        <f t="shared" si="102"/>
        <v>770413</v>
      </c>
    </row>
    <row r="3159" spans="1:17" ht="12.75" customHeight="1">
      <c r="A3159" s="57">
        <v>770500</v>
      </c>
      <c r="B3159" s="58" t="s">
        <v>9412</v>
      </c>
      <c r="C3159" s="57" t="s">
        <v>3539</v>
      </c>
      <c r="D3159" s="57">
        <v>770500</v>
      </c>
      <c r="E3159" s="57"/>
      <c r="F3159" s="57">
        <v>776999</v>
      </c>
      <c r="G3159" s="58"/>
      <c r="H3159" s="38"/>
      <c r="I3159" s="93" t="str">
        <f t="shared" si="101"/>
        <v/>
      </c>
      <c r="J3159" s="1030"/>
      <c r="Q3159" s="93" t="str">
        <f t="shared" si="102"/>
        <v>770500</v>
      </c>
    </row>
    <row r="3160" spans="1:17" ht="12.75" customHeight="1">
      <c r="A3160" s="57">
        <v>770500</v>
      </c>
      <c r="B3160" s="58" t="s">
        <v>2023</v>
      </c>
      <c r="C3160" s="57" t="s">
        <v>7435</v>
      </c>
      <c r="D3160" s="57">
        <v>770500</v>
      </c>
      <c r="E3160" s="57"/>
      <c r="F3160" s="57">
        <v>776999</v>
      </c>
      <c r="G3160" s="58"/>
      <c r="H3160" s="38" t="s">
        <v>8976</v>
      </c>
      <c r="I3160" s="93" t="str">
        <f t="shared" si="101"/>
        <v>End</v>
      </c>
      <c r="Q3160" s="93" t="str">
        <f t="shared" si="102"/>
        <v>770500</v>
      </c>
    </row>
    <row r="3161" spans="1:17" ht="12.75" customHeight="1">
      <c r="A3161" s="57">
        <v>770502</v>
      </c>
      <c r="B3161" s="58" t="s">
        <v>6562</v>
      </c>
      <c r="C3161" s="57">
        <v>71300</v>
      </c>
      <c r="D3161" s="57">
        <v>770502</v>
      </c>
      <c r="E3161" s="57"/>
      <c r="F3161" s="57">
        <v>611500</v>
      </c>
      <c r="G3161" s="58"/>
      <c r="H3161" s="38" t="s">
        <v>8639</v>
      </c>
      <c r="I3161" s="93" t="str">
        <f t="shared" si="101"/>
        <v>End</v>
      </c>
      <c r="K3161" s="103"/>
      <c r="Q3161" s="93" t="str">
        <f t="shared" si="102"/>
        <v>770502</v>
      </c>
    </row>
    <row r="3162" spans="1:17" ht="12.75" customHeight="1">
      <c r="A3162" s="57">
        <v>770503</v>
      </c>
      <c r="B3162" s="58" t="s">
        <v>2247</v>
      </c>
      <c r="C3162" s="57">
        <v>71300</v>
      </c>
      <c r="D3162" s="57">
        <v>770503</v>
      </c>
      <c r="E3162" s="57"/>
      <c r="F3162" s="57">
        <v>611500</v>
      </c>
      <c r="G3162" s="58"/>
      <c r="H3162" s="38"/>
      <c r="I3162" s="93" t="str">
        <f t="shared" si="101"/>
        <v/>
      </c>
      <c r="Q3162" s="93" t="str">
        <f t="shared" si="102"/>
        <v>770503</v>
      </c>
    </row>
    <row r="3163" spans="1:17" ht="12.75" customHeight="1">
      <c r="A3163" s="57">
        <v>770504</v>
      </c>
      <c r="B3163" s="58" t="s">
        <v>475</v>
      </c>
      <c r="C3163" s="57">
        <v>72200</v>
      </c>
      <c r="D3163" s="57">
        <v>770504</v>
      </c>
      <c r="E3163" s="57"/>
      <c r="F3163" s="57">
        <v>776030</v>
      </c>
      <c r="G3163" s="58"/>
      <c r="H3163" s="38" t="s">
        <v>6157</v>
      </c>
      <c r="I3163" s="93" t="str">
        <f t="shared" si="101"/>
        <v>End</v>
      </c>
      <c r="Q3163" s="93" t="str">
        <f t="shared" si="102"/>
        <v>770504</v>
      </c>
    </row>
    <row r="3164" spans="1:17" ht="12.75" customHeight="1">
      <c r="A3164" s="57">
        <v>770505</v>
      </c>
      <c r="B3164" s="58" t="s">
        <v>2326</v>
      </c>
      <c r="C3164" s="57">
        <v>71300</v>
      </c>
      <c r="D3164" s="57">
        <v>770505</v>
      </c>
      <c r="E3164" s="57"/>
      <c r="F3164" s="57">
        <v>611500</v>
      </c>
      <c r="G3164" s="58"/>
      <c r="H3164" s="38" t="s">
        <v>8639</v>
      </c>
      <c r="I3164" s="93" t="str">
        <f t="shared" si="101"/>
        <v>End</v>
      </c>
      <c r="Q3164" s="93" t="str">
        <f t="shared" si="102"/>
        <v>770505</v>
      </c>
    </row>
    <row r="3165" spans="1:17" ht="12.75" customHeight="1">
      <c r="A3165" s="105">
        <v>770510</v>
      </c>
      <c r="B3165" s="38" t="s">
        <v>4384</v>
      </c>
      <c r="C3165" s="1050">
        <v>72262</v>
      </c>
      <c r="D3165" s="1050">
        <v>770510</v>
      </c>
      <c r="E3165" s="1050"/>
      <c r="F3165" s="1050">
        <v>771080</v>
      </c>
      <c r="G3165" s="38"/>
      <c r="H3165" s="38" t="s">
        <v>6159</v>
      </c>
      <c r="I3165" s="93" t="str">
        <f t="shared" si="101"/>
        <v>End</v>
      </c>
      <c r="Q3165" s="93" t="str">
        <f t="shared" si="102"/>
        <v>770510</v>
      </c>
    </row>
    <row r="3166" spans="1:17" ht="12.75" customHeight="1">
      <c r="A3166" s="105">
        <v>770513</v>
      </c>
      <c r="B3166" s="38" t="s">
        <v>8682</v>
      </c>
      <c r="C3166" s="1055">
        <v>73034</v>
      </c>
      <c r="D3166" s="1055">
        <v>770513</v>
      </c>
      <c r="E3166" s="1055"/>
      <c r="F3166" s="1055">
        <v>776400</v>
      </c>
      <c r="G3166" s="38"/>
      <c r="H3166" s="38" t="s">
        <v>9457</v>
      </c>
      <c r="I3166" s="93" t="str">
        <f t="shared" si="101"/>
        <v>End</v>
      </c>
      <c r="J3166" s="547"/>
      <c r="Q3166" s="93" t="str">
        <f t="shared" si="102"/>
        <v>770513</v>
      </c>
    </row>
    <row r="3167" spans="1:17" ht="12.75" customHeight="1">
      <c r="A3167" s="57">
        <v>770600</v>
      </c>
      <c r="B3167" s="58" t="s">
        <v>2064</v>
      </c>
      <c r="C3167" s="57">
        <v>72217</v>
      </c>
      <c r="D3167" s="57">
        <v>770600</v>
      </c>
      <c r="E3167" s="57"/>
      <c r="F3167" s="57">
        <v>776999</v>
      </c>
      <c r="G3167" s="58"/>
      <c r="H3167" s="38" t="s">
        <v>6157</v>
      </c>
      <c r="I3167" s="93" t="str">
        <f t="shared" si="101"/>
        <v>End</v>
      </c>
      <c r="Q3167" s="93" t="str">
        <f t="shared" si="102"/>
        <v>770600</v>
      </c>
    </row>
    <row r="3168" spans="1:17" ht="12.75" customHeight="1">
      <c r="A3168" s="834">
        <v>770602</v>
      </c>
      <c r="B3168" s="842" t="s">
        <v>9175</v>
      </c>
      <c r="C3168" s="834">
        <v>73035</v>
      </c>
      <c r="D3168" s="834">
        <v>770602</v>
      </c>
      <c r="E3168" s="834"/>
      <c r="F3168" s="834">
        <v>776999</v>
      </c>
      <c r="G3168" s="843"/>
      <c r="H3168" s="38" t="s">
        <v>9825</v>
      </c>
      <c r="I3168" s="93" t="str">
        <f t="shared" si="101"/>
        <v>End</v>
      </c>
      <c r="Q3168" s="93" t="str">
        <f t="shared" si="102"/>
        <v>770602</v>
      </c>
    </row>
    <row r="3169" spans="1:17" ht="12.75" customHeight="1">
      <c r="A3169" s="57">
        <v>770603</v>
      </c>
      <c r="B3169" s="58" t="s">
        <v>469</v>
      </c>
      <c r="C3169" s="57">
        <v>72152</v>
      </c>
      <c r="D3169" s="57">
        <v>770603</v>
      </c>
      <c r="E3169" s="57"/>
      <c r="F3169" s="57">
        <v>771070</v>
      </c>
      <c r="G3169" s="58"/>
      <c r="H3169" s="38" t="s">
        <v>6159</v>
      </c>
      <c r="I3169" s="93" t="str">
        <f t="shared" si="101"/>
        <v>End</v>
      </c>
      <c r="Q3169" s="93" t="str">
        <f t="shared" si="102"/>
        <v>770603</v>
      </c>
    </row>
    <row r="3170" spans="1:17" ht="12.75" customHeight="1">
      <c r="A3170" s="57">
        <v>770605</v>
      </c>
      <c r="B3170" s="58" t="s">
        <v>2057</v>
      </c>
      <c r="C3170" s="57">
        <v>72164</v>
      </c>
      <c r="D3170" s="57">
        <v>770605</v>
      </c>
      <c r="E3170" s="57"/>
      <c r="F3170" s="57">
        <v>771070</v>
      </c>
      <c r="G3170" s="58"/>
      <c r="H3170" s="38" t="s">
        <v>6583</v>
      </c>
      <c r="I3170" s="93" t="str">
        <f t="shared" si="101"/>
        <v>End</v>
      </c>
      <c r="Q3170" s="93" t="str">
        <f t="shared" si="102"/>
        <v>770605</v>
      </c>
    </row>
    <row r="3171" spans="1:17" ht="12.75" customHeight="1">
      <c r="A3171" s="105">
        <v>770610</v>
      </c>
      <c r="B3171" s="103" t="s">
        <v>4753</v>
      </c>
      <c r="C3171" s="1055">
        <v>73003</v>
      </c>
      <c r="D3171" s="1055">
        <v>770610</v>
      </c>
      <c r="E3171" s="1055"/>
      <c r="F3171" s="1055">
        <v>771080</v>
      </c>
      <c r="G3171" s="38"/>
      <c r="H3171" s="38" t="s">
        <v>6159</v>
      </c>
      <c r="I3171" s="93" t="str">
        <f t="shared" si="101"/>
        <v>End</v>
      </c>
      <c r="Q3171" s="93" t="str">
        <f t="shared" si="102"/>
        <v>770610</v>
      </c>
    </row>
    <row r="3172" spans="1:17" ht="12.75" customHeight="1">
      <c r="A3172" s="57">
        <v>770700</v>
      </c>
      <c r="B3172" s="58" t="s">
        <v>3199</v>
      </c>
      <c r="C3172" s="57">
        <v>72906</v>
      </c>
      <c r="D3172" s="57">
        <v>770700</v>
      </c>
      <c r="E3172" s="57"/>
      <c r="F3172" s="57">
        <v>776999</v>
      </c>
      <c r="G3172" s="58"/>
      <c r="H3172" s="38" t="s">
        <v>6159</v>
      </c>
      <c r="I3172" s="93" t="str">
        <f t="shared" si="101"/>
        <v>End</v>
      </c>
      <c r="Q3172" s="93" t="str">
        <f t="shared" si="102"/>
        <v>770700</v>
      </c>
    </row>
    <row r="3173" spans="1:17" ht="12.75" customHeight="1">
      <c r="A3173" s="834">
        <v>770702</v>
      </c>
      <c r="B3173" s="842" t="s">
        <v>9184</v>
      </c>
      <c r="C3173" s="834">
        <v>73036</v>
      </c>
      <c r="D3173" s="834">
        <v>770702</v>
      </c>
      <c r="E3173" s="834"/>
      <c r="F3173" s="834">
        <v>776999</v>
      </c>
      <c r="G3173" s="843"/>
      <c r="H3173" s="835"/>
      <c r="I3173" s="836" t="str">
        <f t="shared" si="101"/>
        <v/>
      </c>
      <c r="J3173" s="837"/>
      <c r="Q3173" s="93" t="str">
        <f t="shared" si="102"/>
        <v>770702</v>
      </c>
    </row>
    <row r="3174" spans="1:17" ht="12.75" customHeight="1">
      <c r="A3174" s="57">
        <v>770703</v>
      </c>
      <c r="B3174" s="58" t="s">
        <v>470</v>
      </c>
      <c r="C3174" s="57">
        <v>72152</v>
      </c>
      <c r="D3174" s="57">
        <v>770703</v>
      </c>
      <c r="E3174" s="57"/>
      <c r="F3174" s="57">
        <v>779000</v>
      </c>
      <c r="G3174" s="58"/>
      <c r="H3174" s="38" t="s">
        <v>6159</v>
      </c>
      <c r="I3174" s="93" t="str">
        <f t="shared" si="101"/>
        <v>End</v>
      </c>
      <c r="Q3174" s="93" t="str">
        <f t="shared" si="102"/>
        <v>770703</v>
      </c>
    </row>
    <row r="3175" spans="1:17" ht="12.75" customHeight="1">
      <c r="A3175" s="57">
        <v>770704</v>
      </c>
      <c r="B3175" s="58" t="s">
        <v>2054</v>
      </c>
      <c r="C3175" s="57">
        <v>71231</v>
      </c>
      <c r="D3175" s="57">
        <v>770704</v>
      </c>
      <c r="E3175" s="57"/>
      <c r="F3175" s="57">
        <v>776010</v>
      </c>
      <c r="G3175" s="58"/>
      <c r="H3175" s="38" t="s">
        <v>6157</v>
      </c>
      <c r="I3175" s="93" t="str">
        <f t="shared" si="101"/>
        <v>End</v>
      </c>
      <c r="Q3175" s="93" t="str">
        <f t="shared" si="102"/>
        <v>770704</v>
      </c>
    </row>
    <row r="3176" spans="1:17" ht="12.75" customHeight="1">
      <c r="A3176" s="105">
        <v>770705</v>
      </c>
      <c r="B3176" s="38" t="s">
        <v>3929</v>
      </c>
      <c r="C3176" s="1055" t="s">
        <v>3927</v>
      </c>
      <c r="D3176" s="1055">
        <v>770705</v>
      </c>
      <c r="E3176" s="1055"/>
      <c r="F3176" s="1055">
        <v>771000</v>
      </c>
      <c r="G3176" s="38"/>
      <c r="H3176" s="38" t="s">
        <v>6159</v>
      </c>
      <c r="I3176" s="93" t="str">
        <f t="shared" si="101"/>
        <v>End</v>
      </c>
      <c r="Q3176" s="93" t="str">
        <f t="shared" si="102"/>
        <v>770705</v>
      </c>
    </row>
    <row r="3177" spans="1:17" ht="12.75" customHeight="1">
      <c r="A3177" s="105">
        <v>770710</v>
      </c>
      <c r="B3177" s="38" t="s">
        <v>4921</v>
      </c>
      <c r="C3177" s="1055">
        <v>72001</v>
      </c>
      <c r="D3177" s="1055">
        <v>770710</v>
      </c>
      <c r="E3177" s="1055"/>
      <c r="F3177" s="1055">
        <v>771080</v>
      </c>
      <c r="G3177" s="38"/>
      <c r="H3177" s="38" t="s">
        <v>6157</v>
      </c>
      <c r="I3177" s="93" t="str">
        <f t="shared" si="101"/>
        <v>End</v>
      </c>
      <c r="Q3177" s="93" t="str">
        <f t="shared" si="102"/>
        <v>770710</v>
      </c>
    </row>
    <row r="3178" spans="1:17" ht="12.75" customHeight="1">
      <c r="A3178" s="57">
        <v>770803</v>
      </c>
      <c r="B3178" s="58" t="s">
        <v>471</v>
      </c>
      <c r="C3178" s="57">
        <v>72175</v>
      </c>
      <c r="D3178" s="57">
        <v>770803</v>
      </c>
      <c r="E3178" s="57"/>
      <c r="F3178" s="57">
        <v>779000</v>
      </c>
      <c r="G3178" s="58"/>
      <c r="H3178" s="38" t="s">
        <v>6159</v>
      </c>
      <c r="I3178" s="93" t="str">
        <f t="shared" si="101"/>
        <v>End</v>
      </c>
      <c r="N3178" s="103"/>
      <c r="O3178" s="103"/>
      <c r="Q3178" s="93" t="str">
        <f t="shared" si="102"/>
        <v>770803</v>
      </c>
    </row>
    <row r="3179" spans="1:17" ht="12.75" customHeight="1">
      <c r="A3179" s="57">
        <v>770804</v>
      </c>
      <c r="B3179" s="58" t="s">
        <v>3264</v>
      </c>
      <c r="C3179" s="57">
        <v>71300</v>
      </c>
      <c r="D3179" s="57">
        <v>770804</v>
      </c>
      <c r="E3179" s="57"/>
      <c r="F3179" s="57">
        <v>611500</v>
      </c>
      <c r="G3179" s="58"/>
      <c r="H3179" s="38" t="s">
        <v>8639</v>
      </c>
      <c r="I3179" s="93" t="str">
        <f t="shared" si="101"/>
        <v>End</v>
      </c>
      <c r="Q3179" s="93" t="str">
        <f t="shared" si="102"/>
        <v>770804</v>
      </c>
    </row>
    <row r="3180" spans="1:17" ht="12.75" customHeight="1">
      <c r="A3180" s="57">
        <v>770805</v>
      </c>
      <c r="B3180" s="58" t="s">
        <v>4157</v>
      </c>
      <c r="C3180" s="57" t="s">
        <v>4151</v>
      </c>
      <c r="D3180" s="57">
        <v>770805</v>
      </c>
      <c r="E3180" s="57"/>
      <c r="F3180" s="57">
        <v>771000</v>
      </c>
      <c r="G3180" s="58"/>
      <c r="H3180" s="38" t="s">
        <v>6159</v>
      </c>
      <c r="I3180" s="93" t="str">
        <f t="shared" si="101"/>
        <v>End</v>
      </c>
      <c r="L3180" s="103"/>
      <c r="M3180" s="103"/>
      <c r="Q3180" s="93" t="str">
        <f t="shared" si="102"/>
        <v>770805</v>
      </c>
    </row>
    <row r="3181" spans="1:17" ht="12.75" customHeight="1">
      <c r="A3181" s="105">
        <v>770810</v>
      </c>
      <c r="B3181" s="38" t="s">
        <v>6020</v>
      </c>
      <c r="C3181" s="1055">
        <v>71300</v>
      </c>
      <c r="D3181" s="1055">
        <v>770810</v>
      </c>
      <c r="E3181" s="1055"/>
      <c r="F3181" s="1055">
        <v>611401</v>
      </c>
      <c r="G3181" s="38"/>
      <c r="H3181" s="38" t="s">
        <v>8639</v>
      </c>
      <c r="I3181" s="93" t="str">
        <f t="shared" si="101"/>
        <v>End</v>
      </c>
      <c r="P3181" s="103"/>
      <c r="Q3181" s="93" t="str">
        <f t="shared" si="102"/>
        <v>770810</v>
      </c>
    </row>
    <row r="3182" spans="1:17" ht="12.75" customHeight="1">
      <c r="A3182" s="57">
        <v>770900</v>
      </c>
      <c r="B3182" s="58" t="s">
        <v>668</v>
      </c>
      <c r="C3182" s="57">
        <v>73000</v>
      </c>
      <c r="D3182" s="57">
        <v>770900</v>
      </c>
      <c r="E3182" s="57"/>
      <c r="F3182" s="57">
        <v>774999</v>
      </c>
      <c r="G3182" s="58"/>
      <c r="H3182" s="38" t="s">
        <v>6571</v>
      </c>
      <c r="I3182" s="93" t="str">
        <f t="shared" si="101"/>
        <v>End</v>
      </c>
      <c r="Q3182" s="93" t="str">
        <f t="shared" si="102"/>
        <v>770900</v>
      </c>
    </row>
    <row r="3183" spans="1:17" s="103" customFormat="1" ht="12.75" customHeight="1">
      <c r="A3183" s="57">
        <v>770903</v>
      </c>
      <c r="B3183" s="58" t="s">
        <v>472</v>
      </c>
      <c r="C3183" s="57">
        <v>72164</v>
      </c>
      <c r="D3183" s="57">
        <v>770903</v>
      </c>
      <c r="E3183" s="57"/>
      <c r="F3183" s="57">
        <v>771030</v>
      </c>
      <c r="G3183" s="58"/>
      <c r="H3183" s="38" t="s">
        <v>6583</v>
      </c>
      <c r="I3183" s="93" t="str">
        <f t="shared" si="101"/>
        <v>End</v>
      </c>
      <c r="J3183" s="1"/>
      <c r="K3183" s="1"/>
      <c r="L3183" s="1"/>
      <c r="M3183" s="1"/>
      <c r="N3183" s="1"/>
      <c r="O3183" s="1"/>
      <c r="P3183" s="1"/>
      <c r="Q3183" s="93" t="str">
        <f t="shared" si="102"/>
        <v>770903</v>
      </c>
    </row>
    <row r="3184" spans="1:17" ht="12.75" customHeight="1">
      <c r="A3184" s="57">
        <v>770904</v>
      </c>
      <c r="B3184" s="58" t="s">
        <v>2059</v>
      </c>
      <c r="C3184" s="57">
        <v>72187</v>
      </c>
      <c r="D3184" s="57">
        <v>770904</v>
      </c>
      <c r="E3184" s="57"/>
      <c r="F3184" s="57">
        <v>771050</v>
      </c>
      <c r="G3184" s="58"/>
      <c r="H3184" s="38" t="s">
        <v>6159</v>
      </c>
      <c r="I3184" s="93" t="str">
        <f t="shared" si="101"/>
        <v>End</v>
      </c>
      <c r="Q3184" s="93" t="str">
        <f t="shared" si="102"/>
        <v>770904</v>
      </c>
    </row>
    <row r="3185" spans="1:17" ht="12.75" customHeight="1">
      <c r="A3185" s="57">
        <v>770905</v>
      </c>
      <c r="B3185" s="58" t="s">
        <v>4220</v>
      </c>
      <c r="C3185" s="57">
        <v>71222</v>
      </c>
      <c r="D3185" s="57">
        <v>770905</v>
      </c>
      <c r="E3185" s="57"/>
      <c r="F3185" s="57">
        <v>771000</v>
      </c>
      <c r="G3185" s="58"/>
      <c r="H3185" s="38" t="s">
        <v>6157</v>
      </c>
      <c r="I3185" s="93" t="str">
        <f t="shared" ref="I3185:I3249" si="103">LEFT(H3185,3)</f>
        <v>End</v>
      </c>
      <c r="Q3185" s="93" t="str">
        <f t="shared" si="102"/>
        <v>770905</v>
      </c>
    </row>
    <row r="3186" spans="1:17" ht="12.75" customHeight="1">
      <c r="A3186" s="57">
        <v>770910</v>
      </c>
      <c r="B3186" s="58" t="s">
        <v>6967</v>
      </c>
      <c r="C3186" s="57">
        <v>73012</v>
      </c>
      <c r="D3186" s="57">
        <v>770910</v>
      </c>
      <c r="E3186" s="57"/>
      <c r="F3186" s="57">
        <v>776200</v>
      </c>
      <c r="G3186" s="58"/>
      <c r="H3186" s="38" t="s">
        <v>8639</v>
      </c>
      <c r="I3186" s="93" t="str">
        <f t="shared" si="103"/>
        <v>End</v>
      </c>
      <c r="Q3186" s="93" t="str">
        <f t="shared" si="102"/>
        <v>770910</v>
      </c>
    </row>
    <row r="3187" spans="1:17" ht="12.75" customHeight="1">
      <c r="A3187" s="57">
        <v>770914</v>
      </c>
      <c r="B3187" s="58" t="s">
        <v>2060</v>
      </c>
      <c r="C3187" s="57">
        <v>72187</v>
      </c>
      <c r="D3187" s="57">
        <v>770914</v>
      </c>
      <c r="E3187" s="57"/>
      <c r="F3187" s="57">
        <v>771070</v>
      </c>
      <c r="G3187" s="58"/>
      <c r="H3187" s="38" t="s">
        <v>6159</v>
      </c>
      <c r="I3187" s="93" t="str">
        <f t="shared" si="103"/>
        <v>End</v>
      </c>
      <c r="Q3187" s="93" t="str">
        <f t="shared" si="102"/>
        <v>770914</v>
      </c>
    </row>
    <row r="3188" spans="1:17" ht="12.75" customHeight="1">
      <c r="A3188" s="57">
        <v>771000</v>
      </c>
      <c r="B3188" s="564" t="s">
        <v>8614</v>
      </c>
      <c r="C3188" s="57">
        <v>73000</v>
      </c>
      <c r="D3188" s="57">
        <v>771000</v>
      </c>
      <c r="E3188" s="57"/>
      <c r="F3188" s="57">
        <v>776999</v>
      </c>
      <c r="G3188" s="58"/>
      <c r="H3188" s="38"/>
      <c r="I3188" s="93" t="str">
        <f t="shared" si="103"/>
        <v/>
      </c>
      <c r="Q3188" s="93" t="str">
        <f t="shared" si="102"/>
        <v>771000</v>
      </c>
    </row>
    <row r="3189" spans="1:17" ht="12.75" customHeight="1">
      <c r="A3189" s="57">
        <v>771003</v>
      </c>
      <c r="B3189" s="58" t="s">
        <v>81</v>
      </c>
      <c r="C3189" s="57">
        <v>71401</v>
      </c>
      <c r="D3189" s="57">
        <v>771003</v>
      </c>
      <c r="E3189" s="57"/>
      <c r="F3189" s="57">
        <v>708002</v>
      </c>
      <c r="G3189" s="58"/>
      <c r="H3189" s="38" t="s">
        <v>5861</v>
      </c>
      <c r="I3189" s="93" t="str">
        <f t="shared" si="103"/>
        <v>End</v>
      </c>
      <c r="Q3189" s="93" t="str">
        <f t="shared" si="102"/>
        <v>771003</v>
      </c>
    </row>
    <row r="3190" spans="1:17" ht="12.75" customHeight="1">
      <c r="A3190" s="57">
        <v>771004</v>
      </c>
      <c r="B3190" s="58" t="s">
        <v>3555</v>
      </c>
      <c r="C3190" s="57">
        <v>71232</v>
      </c>
      <c r="D3190" s="57">
        <v>771004</v>
      </c>
      <c r="E3190" s="57"/>
      <c r="F3190" s="57">
        <v>770039</v>
      </c>
      <c r="G3190" s="58"/>
      <c r="H3190" s="38" t="s">
        <v>6157</v>
      </c>
      <c r="I3190" s="93" t="str">
        <f t="shared" si="103"/>
        <v>End</v>
      </c>
      <c r="K3190" s="103"/>
      <c r="Q3190" s="93" t="str">
        <f t="shared" si="102"/>
        <v>771004</v>
      </c>
    </row>
    <row r="3191" spans="1:17" ht="12.75" customHeight="1">
      <c r="A3191" s="57">
        <v>771005</v>
      </c>
      <c r="B3191" s="38" t="s">
        <v>4284</v>
      </c>
      <c r="C3191" s="57">
        <v>72400</v>
      </c>
      <c r="D3191" s="57">
        <v>771005</v>
      </c>
      <c r="E3191" s="57"/>
      <c r="F3191" s="57">
        <v>771000</v>
      </c>
      <c r="G3191" s="58"/>
      <c r="H3191" s="38" t="s">
        <v>6159</v>
      </c>
      <c r="I3191" s="93" t="str">
        <f t="shared" si="103"/>
        <v>End</v>
      </c>
      <c r="Q3191" s="93" t="str">
        <f t="shared" si="102"/>
        <v>771005</v>
      </c>
    </row>
    <row r="3192" spans="1:17" ht="12.75" customHeight="1">
      <c r="A3192" s="1408">
        <v>771010</v>
      </c>
      <c r="B3192" s="1396" t="s">
        <v>9791</v>
      </c>
      <c r="C3192" s="1408">
        <v>72284</v>
      </c>
      <c r="D3192" s="1408">
        <v>771010</v>
      </c>
      <c r="E3192" s="1408"/>
      <c r="F3192" s="1408">
        <v>771080</v>
      </c>
      <c r="G3192" s="1409"/>
      <c r="H3192" s="1396"/>
      <c r="I3192" s="1398" t="str">
        <f>LEFT(H3192,3)</f>
        <v/>
      </c>
      <c r="J3192" s="1399"/>
      <c r="Q3192" s="93" t="str">
        <f t="shared" si="102"/>
        <v>771010</v>
      </c>
    </row>
    <row r="3193" spans="1:17" ht="12.75" customHeight="1">
      <c r="A3193" s="57">
        <v>771103</v>
      </c>
      <c r="B3193" s="58" t="s">
        <v>3252</v>
      </c>
      <c r="C3193" s="57">
        <v>73000</v>
      </c>
      <c r="D3193" s="57">
        <v>773700</v>
      </c>
      <c r="E3193" s="57"/>
      <c r="F3193" s="57">
        <v>779999</v>
      </c>
      <c r="G3193" s="58"/>
      <c r="H3193" s="38" t="s">
        <v>6381</v>
      </c>
      <c r="I3193" s="93" t="str">
        <f t="shared" si="103"/>
        <v>End</v>
      </c>
      <c r="Q3193" s="93" t="str">
        <f t="shared" si="102"/>
        <v>771103</v>
      </c>
    </row>
    <row r="3194" spans="1:17" ht="12.75" customHeight="1">
      <c r="A3194" s="57">
        <v>771104</v>
      </c>
      <c r="B3194" s="58" t="s">
        <v>479</v>
      </c>
      <c r="C3194" s="57">
        <v>72208</v>
      </c>
      <c r="D3194" s="57">
        <v>771104</v>
      </c>
      <c r="E3194" s="57"/>
      <c r="F3194" s="57">
        <v>776030</v>
      </c>
      <c r="G3194" s="58"/>
      <c r="H3194" s="38" t="s">
        <v>6157</v>
      </c>
      <c r="I3194" s="93" t="str">
        <f t="shared" si="103"/>
        <v>End</v>
      </c>
      <c r="Q3194" s="93" t="str">
        <f t="shared" si="102"/>
        <v>771104</v>
      </c>
    </row>
    <row r="3195" spans="1:17" ht="12.75" customHeight="1">
      <c r="A3195" s="386">
        <v>771105</v>
      </c>
      <c r="B3195" s="58" t="s">
        <v>4989</v>
      </c>
      <c r="C3195" s="57">
        <v>71402</v>
      </c>
      <c r="D3195" s="57">
        <v>771105</v>
      </c>
      <c r="E3195" s="57"/>
      <c r="F3195" s="57">
        <v>770040</v>
      </c>
      <c r="G3195" s="58"/>
      <c r="H3195" s="38" t="s">
        <v>6157</v>
      </c>
      <c r="I3195" s="93" t="str">
        <f t="shared" si="103"/>
        <v>End</v>
      </c>
      <c r="Q3195" s="93" t="str">
        <f t="shared" si="102"/>
        <v>771105</v>
      </c>
    </row>
    <row r="3196" spans="1:17" ht="12.75" customHeight="1">
      <c r="A3196" s="101">
        <v>771203</v>
      </c>
      <c r="B3196" s="52" t="s">
        <v>3430</v>
      </c>
      <c r="C3196" s="57">
        <v>77149</v>
      </c>
      <c r="D3196" s="57">
        <v>771203</v>
      </c>
      <c r="E3196" s="57"/>
      <c r="F3196" s="57">
        <v>779999</v>
      </c>
      <c r="G3196" s="58"/>
      <c r="H3196" s="38" t="s">
        <v>6159</v>
      </c>
      <c r="I3196" s="93" t="str">
        <f t="shared" si="103"/>
        <v>End</v>
      </c>
      <c r="Q3196" s="93" t="str">
        <f t="shared" si="102"/>
        <v>771203</v>
      </c>
    </row>
    <row r="3197" spans="1:17" ht="12.75" customHeight="1">
      <c r="A3197" s="57">
        <v>771204</v>
      </c>
      <c r="B3197" s="58" t="s">
        <v>1119</v>
      </c>
      <c r="C3197" s="57">
        <v>72198</v>
      </c>
      <c r="D3197" s="57">
        <v>771204</v>
      </c>
      <c r="E3197" s="57"/>
      <c r="F3197" s="57">
        <v>771040</v>
      </c>
      <c r="G3197" s="58"/>
      <c r="H3197" s="38" t="s">
        <v>6157</v>
      </c>
      <c r="I3197" s="93" t="str">
        <f t="shared" si="103"/>
        <v>End</v>
      </c>
      <c r="Q3197" s="93" t="str">
        <f t="shared" si="102"/>
        <v>771204</v>
      </c>
    </row>
    <row r="3198" spans="1:17" ht="12.75" customHeight="1">
      <c r="A3198" s="57">
        <v>771205</v>
      </c>
      <c r="B3198" s="58" t="s">
        <v>4992</v>
      </c>
      <c r="C3198" s="57">
        <v>71403</v>
      </c>
      <c r="D3198" s="57">
        <v>771205</v>
      </c>
      <c r="E3198" s="57"/>
      <c r="F3198" s="57">
        <v>771000</v>
      </c>
      <c r="G3198" s="58"/>
      <c r="H3198" s="38" t="s">
        <v>6157</v>
      </c>
      <c r="I3198" s="93" t="str">
        <f t="shared" si="103"/>
        <v>End</v>
      </c>
      <c r="Q3198" s="93" t="str">
        <f t="shared" si="102"/>
        <v>771205</v>
      </c>
    </row>
    <row r="3199" spans="1:17" ht="12.75" customHeight="1">
      <c r="A3199" s="105">
        <v>771303</v>
      </c>
      <c r="B3199" s="38" t="s">
        <v>3918</v>
      </c>
      <c r="C3199" s="1055">
        <v>77140</v>
      </c>
      <c r="D3199" s="1055">
        <v>771303</v>
      </c>
      <c r="E3199" s="1055"/>
      <c r="F3199" s="1055">
        <v>779999</v>
      </c>
      <c r="G3199" s="38"/>
      <c r="H3199" s="38" t="s">
        <v>6159</v>
      </c>
      <c r="I3199" s="93" t="str">
        <f t="shared" si="103"/>
        <v>End</v>
      </c>
      <c r="Q3199" s="93" t="str">
        <f t="shared" si="102"/>
        <v>771303</v>
      </c>
    </row>
    <row r="3200" spans="1:17" ht="12.75" customHeight="1">
      <c r="A3200" s="57">
        <v>771304</v>
      </c>
      <c r="B3200" s="58" t="s">
        <v>481</v>
      </c>
      <c r="C3200" s="57">
        <v>72238</v>
      </c>
      <c r="D3200" s="57">
        <v>771304</v>
      </c>
      <c r="E3200" s="57"/>
      <c r="F3200" s="57">
        <v>779999</v>
      </c>
      <c r="G3200" s="58"/>
      <c r="H3200" s="38" t="s">
        <v>6159</v>
      </c>
      <c r="I3200" s="93" t="str">
        <f t="shared" si="103"/>
        <v>End</v>
      </c>
      <c r="Q3200" s="93" t="str">
        <f t="shared" si="102"/>
        <v>771304</v>
      </c>
    </row>
    <row r="3201" spans="1:17" ht="12.75" customHeight="1">
      <c r="A3201" s="57">
        <v>771305</v>
      </c>
      <c r="B3201" s="38" t="s">
        <v>5171</v>
      </c>
      <c r="C3201" s="1055">
        <v>73000</v>
      </c>
      <c r="D3201" s="1055">
        <v>771305</v>
      </c>
      <c r="E3201" s="1055"/>
      <c r="F3201" s="1055">
        <v>776999</v>
      </c>
      <c r="G3201" s="38"/>
      <c r="H3201" s="38" t="s">
        <v>6952</v>
      </c>
      <c r="I3201" s="93" t="str">
        <f t="shared" si="103"/>
        <v>End</v>
      </c>
      <c r="Q3201" s="93" t="str">
        <f t="shared" si="102"/>
        <v>771305</v>
      </c>
    </row>
    <row r="3202" spans="1:17" ht="12.75" customHeight="1">
      <c r="A3202" s="57">
        <v>771403</v>
      </c>
      <c r="B3202" s="58" t="s">
        <v>4167</v>
      </c>
      <c r="C3202" s="57">
        <v>77111</v>
      </c>
      <c r="D3202" s="57">
        <v>771403</v>
      </c>
      <c r="E3202" s="57"/>
      <c r="F3202" s="57">
        <v>776999</v>
      </c>
      <c r="G3202" s="58"/>
      <c r="H3202" s="38"/>
      <c r="I3202" s="93" t="str">
        <f t="shared" si="103"/>
        <v/>
      </c>
      <c r="Q3202" s="93" t="str">
        <f t="shared" si="102"/>
        <v>771403</v>
      </c>
    </row>
    <row r="3203" spans="1:17" ht="12.75" customHeight="1">
      <c r="A3203" s="57">
        <v>771404</v>
      </c>
      <c r="B3203" s="58" t="s">
        <v>484</v>
      </c>
      <c r="C3203" s="57">
        <v>72248</v>
      </c>
      <c r="D3203" s="57">
        <v>771404</v>
      </c>
      <c r="E3203" s="57"/>
      <c r="F3203" s="57">
        <v>771900</v>
      </c>
      <c r="G3203" s="58"/>
      <c r="H3203" s="38" t="s">
        <v>6159</v>
      </c>
      <c r="I3203" s="93" t="str">
        <f t="shared" si="103"/>
        <v>End</v>
      </c>
      <c r="Q3203" s="93" t="str">
        <f t="shared" si="102"/>
        <v>771404</v>
      </c>
    </row>
    <row r="3204" spans="1:17" ht="12.75" customHeight="1">
      <c r="A3204" s="105">
        <v>771405</v>
      </c>
      <c r="B3204" s="38" t="s">
        <v>5185</v>
      </c>
      <c r="C3204" s="1055">
        <v>71405</v>
      </c>
      <c r="D3204" s="1055">
        <v>771405</v>
      </c>
      <c r="E3204" s="1055"/>
      <c r="F3204" s="1055">
        <v>776999</v>
      </c>
      <c r="G3204" s="38"/>
      <c r="H3204" s="38" t="s">
        <v>6157</v>
      </c>
      <c r="I3204" s="93" t="str">
        <f t="shared" si="103"/>
        <v>End</v>
      </c>
      <c r="Q3204" s="93" t="str">
        <f t="shared" si="102"/>
        <v>771405</v>
      </c>
    </row>
    <row r="3205" spans="1:17" ht="12.75" customHeight="1">
      <c r="A3205" s="57">
        <v>771500</v>
      </c>
      <c r="B3205" s="58" t="s">
        <v>292</v>
      </c>
      <c r="C3205" s="57">
        <v>73000</v>
      </c>
      <c r="D3205" s="57">
        <v>771500</v>
      </c>
      <c r="E3205" s="57"/>
      <c r="F3205" s="57">
        <v>774999</v>
      </c>
      <c r="G3205" s="58"/>
      <c r="H3205" s="38" t="s">
        <v>6571</v>
      </c>
      <c r="I3205" s="93" t="str">
        <f t="shared" si="103"/>
        <v>End</v>
      </c>
      <c r="Q3205" s="93" t="str">
        <f t="shared" si="102"/>
        <v>771500</v>
      </c>
    </row>
    <row r="3206" spans="1:17" ht="12.75" customHeight="1">
      <c r="A3206" s="105">
        <v>771503</v>
      </c>
      <c r="B3206" s="38" t="s">
        <v>4872</v>
      </c>
      <c r="C3206" s="1055">
        <v>73000</v>
      </c>
      <c r="D3206" s="1055">
        <v>771503</v>
      </c>
      <c r="E3206" s="1055"/>
      <c r="F3206" s="1055">
        <v>776999</v>
      </c>
      <c r="G3206" s="38"/>
      <c r="H3206" s="38" t="s">
        <v>6952</v>
      </c>
      <c r="I3206" s="93" t="str">
        <f t="shared" si="103"/>
        <v>End</v>
      </c>
      <c r="Q3206" s="93" t="str">
        <f t="shared" si="102"/>
        <v>771503</v>
      </c>
    </row>
    <row r="3207" spans="1:17" ht="12.75" customHeight="1">
      <c r="A3207" s="57">
        <v>771504</v>
      </c>
      <c r="B3207" s="58" t="s">
        <v>1966</v>
      </c>
      <c r="C3207" s="57">
        <v>72238</v>
      </c>
      <c r="D3207" s="57">
        <v>771504</v>
      </c>
      <c r="E3207" s="57"/>
      <c r="F3207" s="57">
        <v>771070</v>
      </c>
      <c r="G3207" s="58"/>
      <c r="H3207" s="38" t="s">
        <v>6159</v>
      </c>
      <c r="I3207" s="93" t="str">
        <f t="shared" si="103"/>
        <v>End</v>
      </c>
      <c r="Q3207" s="93" t="str">
        <f t="shared" si="102"/>
        <v>771504</v>
      </c>
    </row>
    <row r="3208" spans="1:17" ht="12.75" customHeight="1">
      <c r="A3208" s="105">
        <v>771505</v>
      </c>
      <c r="B3208" s="103" t="s">
        <v>5253</v>
      </c>
      <c r="C3208" s="1055" t="s">
        <v>5252</v>
      </c>
      <c r="D3208" s="1055">
        <v>771505</v>
      </c>
      <c r="E3208" s="1055"/>
      <c r="F3208" s="1055">
        <v>771000</v>
      </c>
      <c r="G3208" s="38"/>
      <c r="H3208" s="38" t="s">
        <v>6159</v>
      </c>
      <c r="I3208" s="93" t="str">
        <f t="shared" si="103"/>
        <v>End</v>
      </c>
      <c r="Q3208" s="93" t="str">
        <f t="shared" si="102"/>
        <v>771505</v>
      </c>
    </row>
    <row r="3209" spans="1:17" ht="12.75" customHeight="1">
      <c r="A3209" s="57">
        <v>771600</v>
      </c>
      <c r="B3209" s="58" t="s">
        <v>2025</v>
      </c>
      <c r="C3209" s="57">
        <v>71400</v>
      </c>
      <c r="D3209" s="57">
        <v>771600</v>
      </c>
      <c r="E3209" s="57"/>
      <c r="F3209" s="57">
        <v>774400</v>
      </c>
      <c r="G3209" s="58"/>
      <c r="H3209" s="38" t="s">
        <v>6157</v>
      </c>
      <c r="I3209" s="93" t="str">
        <f t="shared" si="103"/>
        <v>End</v>
      </c>
      <c r="Q3209" s="93" t="str">
        <f t="shared" si="102"/>
        <v>771600</v>
      </c>
    </row>
    <row r="3210" spans="1:17" ht="12.75" customHeight="1">
      <c r="A3210" s="105">
        <v>771603</v>
      </c>
      <c r="B3210" s="103" t="s">
        <v>5764</v>
      </c>
      <c r="C3210" s="1055">
        <v>71410</v>
      </c>
      <c r="D3210" s="1055">
        <v>771603</v>
      </c>
      <c r="E3210" s="1055"/>
      <c r="F3210" s="1055">
        <v>771030</v>
      </c>
      <c r="G3210" s="38"/>
      <c r="H3210" s="38" t="s">
        <v>7827</v>
      </c>
      <c r="I3210" s="93" t="str">
        <f t="shared" si="103"/>
        <v>End</v>
      </c>
      <c r="Q3210" s="93" t="str">
        <f t="shared" si="102"/>
        <v>771603</v>
      </c>
    </row>
    <row r="3211" spans="1:17" ht="12.75" customHeight="1">
      <c r="A3211" s="57">
        <v>771604</v>
      </c>
      <c r="B3211" s="58" t="s">
        <v>486</v>
      </c>
      <c r="C3211" s="57">
        <v>72248</v>
      </c>
      <c r="D3211" s="57">
        <v>771604</v>
      </c>
      <c r="E3211" s="57"/>
      <c r="F3211" s="57">
        <v>771030</v>
      </c>
      <c r="G3211" s="58"/>
      <c r="H3211" s="38" t="s">
        <v>6159</v>
      </c>
      <c r="I3211" s="93" t="str">
        <f t="shared" si="103"/>
        <v>End</v>
      </c>
      <c r="Q3211" s="93" t="str">
        <f t="shared" si="102"/>
        <v>771604</v>
      </c>
    </row>
    <row r="3212" spans="1:17" ht="12.75" customHeight="1">
      <c r="A3212" s="57">
        <v>771605</v>
      </c>
      <c r="B3212" s="58" t="s">
        <v>6843</v>
      </c>
      <c r="C3212" s="57">
        <v>71502</v>
      </c>
      <c r="D3212" s="57">
        <v>771605</v>
      </c>
      <c r="E3212" s="57"/>
      <c r="F3212" s="57">
        <v>771000</v>
      </c>
      <c r="G3212" s="58"/>
      <c r="H3212" s="38" t="s">
        <v>8504</v>
      </c>
      <c r="I3212" s="93" t="str">
        <f t="shared" si="103"/>
        <v>End</v>
      </c>
      <c r="Q3212" s="93" t="str">
        <f t="shared" si="102"/>
        <v>771605</v>
      </c>
    </row>
    <row r="3213" spans="1:17" ht="12.75" customHeight="1">
      <c r="A3213" s="57">
        <v>771700</v>
      </c>
      <c r="B3213" s="58" t="s">
        <v>476</v>
      </c>
      <c r="C3213" s="57">
        <v>72000</v>
      </c>
      <c r="D3213" s="57">
        <v>771700</v>
      </c>
      <c r="E3213" s="57"/>
      <c r="F3213" s="57">
        <v>771999</v>
      </c>
      <c r="G3213" s="58"/>
      <c r="H3213" s="38"/>
      <c r="I3213" s="93" t="str">
        <f t="shared" si="103"/>
        <v/>
      </c>
      <c r="Q3213" s="93" t="str">
        <f t="shared" si="102"/>
        <v>771700</v>
      </c>
    </row>
    <row r="3214" spans="1:17" ht="12.75" customHeight="1">
      <c r="A3214" s="105">
        <v>771703</v>
      </c>
      <c r="B3214" s="103" t="s">
        <v>6776</v>
      </c>
      <c r="C3214" s="1055">
        <v>71414</v>
      </c>
      <c r="D3214" s="1055">
        <v>771703</v>
      </c>
      <c r="E3214" s="1055"/>
      <c r="F3214" s="1055">
        <v>771090</v>
      </c>
      <c r="G3214" s="38"/>
      <c r="H3214" s="38" t="s">
        <v>7012</v>
      </c>
      <c r="I3214" s="93" t="str">
        <f t="shared" si="103"/>
        <v>End</v>
      </c>
      <c r="Q3214" s="93" t="str">
        <f t="shared" ref="Q3214:Q3277" si="104">TEXT($A3214,0)</f>
        <v>771703</v>
      </c>
    </row>
    <row r="3215" spans="1:17" ht="12.75" customHeight="1">
      <c r="A3215" s="57">
        <v>771704</v>
      </c>
      <c r="B3215" s="58" t="s">
        <v>487</v>
      </c>
      <c r="C3215" s="57">
        <v>72197</v>
      </c>
      <c r="D3215" s="57">
        <v>771704</v>
      </c>
      <c r="E3215" s="57"/>
      <c r="F3215" s="57">
        <v>771070</v>
      </c>
      <c r="G3215" s="58"/>
      <c r="H3215" s="38" t="s">
        <v>6159</v>
      </c>
      <c r="I3215" s="93" t="str">
        <f t="shared" si="103"/>
        <v>End</v>
      </c>
      <c r="Q3215" s="93" t="str">
        <f t="shared" si="104"/>
        <v>771704</v>
      </c>
    </row>
    <row r="3216" spans="1:17" ht="12.75" customHeight="1">
      <c r="A3216" s="57">
        <v>771705</v>
      </c>
      <c r="B3216" s="58" t="s">
        <v>6852</v>
      </c>
      <c r="C3216" s="57">
        <v>71503</v>
      </c>
      <c r="D3216" s="57">
        <v>771705</v>
      </c>
      <c r="E3216" s="57"/>
      <c r="F3216" s="57">
        <v>771000</v>
      </c>
      <c r="G3216" s="58"/>
      <c r="H3216" s="38" t="s">
        <v>9041</v>
      </c>
      <c r="I3216" s="93" t="str">
        <f t="shared" si="103"/>
        <v>End</v>
      </c>
      <c r="Q3216" s="93" t="str">
        <f t="shared" si="104"/>
        <v>771705</v>
      </c>
    </row>
    <row r="3217" spans="1:17" ht="12.75" customHeight="1">
      <c r="A3217" s="57">
        <v>771800</v>
      </c>
      <c r="B3217" s="58" t="s">
        <v>477</v>
      </c>
      <c r="C3217" s="57">
        <v>72500</v>
      </c>
      <c r="D3217" s="57">
        <v>771800</v>
      </c>
      <c r="E3217" s="57"/>
      <c r="F3217" s="57">
        <v>771999</v>
      </c>
      <c r="G3217" s="58"/>
      <c r="H3217" s="38"/>
      <c r="I3217" s="93" t="str">
        <f t="shared" si="103"/>
        <v/>
      </c>
      <c r="Q3217" s="93" t="str">
        <f t="shared" si="104"/>
        <v>771800</v>
      </c>
    </row>
    <row r="3218" spans="1:17" ht="12.75" customHeight="1">
      <c r="A3218" s="105">
        <v>771803</v>
      </c>
      <c r="B3218" s="103" t="s">
        <v>5406</v>
      </c>
      <c r="C3218" s="1055">
        <v>73005</v>
      </c>
      <c r="D3218" s="1055">
        <v>771803</v>
      </c>
      <c r="E3218" s="1055"/>
      <c r="F3218" s="1055">
        <v>776999</v>
      </c>
      <c r="G3218" s="38"/>
      <c r="H3218" s="38" t="s">
        <v>6227</v>
      </c>
      <c r="I3218" s="93" t="str">
        <f t="shared" si="103"/>
        <v>End</v>
      </c>
      <c r="Q3218" s="93" t="str">
        <f t="shared" si="104"/>
        <v>771803</v>
      </c>
    </row>
    <row r="3219" spans="1:17" ht="12.75" customHeight="1">
      <c r="A3219" s="57">
        <v>771804</v>
      </c>
      <c r="B3219" s="58" t="s">
        <v>3503</v>
      </c>
      <c r="C3219" s="57">
        <v>71221</v>
      </c>
      <c r="D3219" s="57">
        <v>771804</v>
      </c>
      <c r="E3219" s="57"/>
      <c r="F3219" s="57">
        <v>771070</v>
      </c>
      <c r="G3219" s="58"/>
      <c r="H3219" s="367" t="s">
        <v>6157</v>
      </c>
      <c r="I3219" s="93" t="str">
        <f t="shared" si="103"/>
        <v>End</v>
      </c>
      <c r="Q3219" s="93" t="str">
        <f t="shared" si="104"/>
        <v>771804</v>
      </c>
    </row>
    <row r="3220" spans="1:17" ht="12.75" customHeight="1">
      <c r="A3220" s="105">
        <v>771805</v>
      </c>
      <c r="B3220" s="38" t="s">
        <v>8613</v>
      </c>
      <c r="C3220" s="1055">
        <v>73000</v>
      </c>
      <c r="D3220" s="1055">
        <v>771805</v>
      </c>
      <c r="E3220" s="1055"/>
      <c r="F3220" s="1055">
        <v>776200</v>
      </c>
      <c r="G3220" s="38"/>
      <c r="H3220" s="38"/>
      <c r="I3220" s="93" t="str">
        <f t="shared" si="103"/>
        <v/>
      </c>
      <c r="Q3220" s="93" t="str">
        <f t="shared" si="104"/>
        <v>771805</v>
      </c>
    </row>
    <row r="3221" spans="1:17" ht="12.75" customHeight="1">
      <c r="A3221" s="57">
        <v>771811</v>
      </c>
      <c r="B3221" s="103" t="s">
        <v>5406</v>
      </c>
      <c r="C3221" s="57">
        <v>73005</v>
      </c>
      <c r="D3221" s="57">
        <v>771811</v>
      </c>
      <c r="E3221" s="57"/>
      <c r="F3221" s="57">
        <v>776999</v>
      </c>
      <c r="G3221" s="58"/>
      <c r="H3221" s="38" t="s">
        <v>6583</v>
      </c>
      <c r="I3221" s="93" t="str">
        <f t="shared" si="103"/>
        <v>End</v>
      </c>
      <c r="Q3221" s="93" t="str">
        <f t="shared" si="104"/>
        <v>771811</v>
      </c>
    </row>
    <row r="3222" spans="1:17" ht="12.75" customHeight="1">
      <c r="A3222" s="57">
        <v>771900</v>
      </c>
      <c r="B3222" s="58" t="s">
        <v>2388</v>
      </c>
      <c r="C3222" s="57">
        <v>71300</v>
      </c>
      <c r="D3222" s="57">
        <v>771900</v>
      </c>
      <c r="E3222" s="57"/>
      <c r="F3222" s="57">
        <v>611401</v>
      </c>
      <c r="G3222" s="58"/>
      <c r="H3222" s="38" t="s">
        <v>8639</v>
      </c>
      <c r="I3222" s="93" t="str">
        <f t="shared" si="103"/>
        <v>End</v>
      </c>
      <c r="Q3222" s="93" t="str">
        <f t="shared" si="104"/>
        <v>771900</v>
      </c>
    </row>
    <row r="3223" spans="1:17" ht="12.75" customHeight="1">
      <c r="A3223" s="105">
        <v>771903</v>
      </c>
      <c r="B3223" s="103" t="s">
        <v>5771</v>
      </c>
      <c r="C3223" s="1055">
        <v>73004</v>
      </c>
      <c r="D3223" s="1055">
        <v>771903</v>
      </c>
      <c r="E3223" s="1055"/>
      <c r="F3223" s="1055">
        <v>771030</v>
      </c>
      <c r="G3223" s="38"/>
      <c r="H3223" s="38"/>
      <c r="I3223" s="93" t="str">
        <f t="shared" si="103"/>
        <v/>
      </c>
      <c r="Q3223" s="93" t="str">
        <f t="shared" si="104"/>
        <v>771903</v>
      </c>
    </row>
    <row r="3224" spans="1:17" ht="12.75" customHeight="1">
      <c r="A3224" s="57">
        <v>771904</v>
      </c>
      <c r="B3224" s="58" t="s">
        <v>3504</v>
      </c>
      <c r="C3224" s="57">
        <v>71221</v>
      </c>
      <c r="D3224" s="57">
        <v>771904</v>
      </c>
      <c r="E3224" s="57"/>
      <c r="F3224" s="57">
        <v>771050</v>
      </c>
      <c r="G3224" s="58"/>
      <c r="H3224" s="38" t="s">
        <v>6381</v>
      </c>
      <c r="I3224" s="93" t="str">
        <f t="shared" si="103"/>
        <v>End</v>
      </c>
      <c r="Q3224" s="93" t="str">
        <f t="shared" si="104"/>
        <v>771904</v>
      </c>
    </row>
    <row r="3225" spans="1:17" ht="12.75" customHeight="1">
      <c r="A3225" s="105">
        <v>771905</v>
      </c>
      <c r="B3225" s="103" t="s">
        <v>6989</v>
      </c>
      <c r="C3225" s="1055">
        <v>73013</v>
      </c>
      <c r="D3225" s="1055">
        <v>771905</v>
      </c>
      <c r="E3225" s="1055"/>
      <c r="F3225" s="1055">
        <v>776200</v>
      </c>
      <c r="G3225" s="38"/>
      <c r="H3225" s="38" t="s">
        <v>7643</v>
      </c>
      <c r="I3225" s="93" t="str">
        <f t="shared" si="103"/>
        <v>End</v>
      </c>
      <c r="Q3225" s="93" t="str">
        <f t="shared" si="104"/>
        <v>771905</v>
      </c>
    </row>
    <row r="3226" spans="1:17" ht="12.75" customHeight="1">
      <c r="A3226" s="513">
        <v>771911</v>
      </c>
      <c r="B3226" s="511" t="s">
        <v>8445</v>
      </c>
      <c r="C3226" s="514">
        <v>73027</v>
      </c>
      <c r="D3226" s="514">
        <v>771911</v>
      </c>
      <c r="E3226" s="514"/>
      <c r="F3226" s="514">
        <v>776999</v>
      </c>
      <c r="G3226" s="511"/>
      <c r="H3226" s="38" t="s">
        <v>9048</v>
      </c>
      <c r="I3226" s="93" t="str">
        <f t="shared" si="103"/>
        <v>End</v>
      </c>
      <c r="Q3226" s="93" t="str">
        <f t="shared" si="104"/>
        <v>771911</v>
      </c>
    </row>
    <row r="3227" spans="1:17" ht="12.75" customHeight="1">
      <c r="A3227" s="57">
        <v>772000</v>
      </c>
      <c r="B3227" s="58" t="s">
        <v>2389</v>
      </c>
      <c r="C3227" s="57">
        <v>73000</v>
      </c>
      <c r="D3227" s="57">
        <v>772000</v>
      </c>
      <c r="E3227" s="57"/>
      <c r="F3227" s="57"/>
      <c r="G3227" s="58"/>
      <c r="H3227" s="38" t="s">
        <v>6571</v>
      </c>
      <c r="I3227" s="93" t="str">
        <f t="shared" si="103"/>
        <v>End</v>
      </c>
      <c r="N3227" s="103"/>
      <c r="O3227" s="103"/>
      <c r="Q3227" s="93" t="str">
        <f t="shared" si="104"/>
        <v>772000</v>
      </c>
    </row>
    <row r="3228" spans="1:17" ht="12.75" customHeight="1">
      <c r="A3228" s="57">
        <v>772003</v>
      </c>
      <c r="B3228" s="103" t="s">
        <v>5846</v>
      </c>
      <c r="C3228" s="57">
        <v>73006</v>
      </c>
      <c r="D3228" s="57">
        <v>772003</v>
      </c>
      <c r="E3228" s="57"/>
      <c r="F3228" s="57">
        <v>771030</v>
      </c>
      <c r="G3228" s="58"/>
      <c r="H3228" s="38" t="s">
        <v>7637</v>
      </c>
      <c r="I3228" s="93" t="str">
        <f t="shared" si="103"/>
        <v>End</v>
      </c>
      <c r="N3228" s="103"/>
      <c r="O3228" s="103"/>
      <c r="Q3228" s="93" t="str">
        <f t="shared" si="104"/>
        <v>772003</v>
      </c>
    </row>
    <row r="3229" spans="1:17" ht="12.75" customHeight="1">
      <c r="A3229" s="57">
        <v>772004</v>
      </c>
      <c r="B3229" s="58" t="s">
        <v>3444</v>
      </c>
      <c r="C3229" s="57">
        <v>77259</v>
      </c>
      <c r="D3229" s="57">
        <v>772004</v>
      </c>
      <c r="E3229" s="57"/>
      <c r="F3229" s="57">
        <v>776030</v>
      </c>
      <c r="G3229" s="58"/>
      <c r="H3229" s="38" t="s">
        <v>6159</v>
      </c>
      <c r="I3229" s="93" t="str">
        <f t="shared" si="103"/>
        <v>End</v>
      </c>
      <c r="Q3229" s="93" t="str">
        <f t="shared" si="104"/>
        <v>772004</v>
      </c>
    </row>
    <row r="3230" spans="1:17" ht="12.75" customHeight="1">
      <c r="A3230" s="57">
        <v>772005</v>
      </c>
      <c r="B3230" s="58" t="s">
        <v>7642</v>
      </c>
      <c r="C3230" s="57">
        <v>73023</v>
      </c>
      <c r="D3230" s="57">
        <v>772005</v>
      </c>
      <c r="E3230" s="57"/>
      <c r="F3230" s="57">
        <v>771000</v>
      </c>
      <c r="G3230" s="58"/>
      <c r="H3230" s="38" t="s">
        <v>9041</v>
      </c>
      <c r="I3230" s="93" t="str">
        <f t="shared" si="103"/>
        <v>End</v>
      </c>
      <c r="K3230" s="103"/>
      <c r="L3230" s="103"/>
      <c r="M3230" s="103"/>
      <c r="Q3230" s="93" t="str">
        <f t="shared" si="104"/>
        <v>772005</v>
      </c>
    </row>
    <row r="3231" spans="1:17" ht="12.75" customHeight="1">
      <c r="A3231" s="57">
        <v>772100</v>
      </c>
      <c r="B3231" s="58" t="s">
        <v>6648</v>
      </c>
      <c r="C3231" s="57">
        <v>71300</v>
      </c>
      <c r="D3231" s="57">
        <v>772100</v>
      </c>
      <c r="E3231" s="57"/>
      <c r="F3231" s="57">
        <v>611401</v>
      </c>
      <c r="G3231" s="58"/>
      <c r="H3231" s="38" t="s">
        <v>8639</v>
      </c>
      <c r="I3231" s="93" t="str">
        <f t="shared" si="103"/>
        <v>End</v>
      </c>
      <c r="P3231" s="103"/>
      <c r="Q3231" s="93" t="str">
        <f t="shared" si="104"/>
        <v>772100</v>
      </c>
    </row>
    <row r="3232" spans="1:17" ht="12.75" customHeight="1">
      <c r="A3232" s="57">
        <v>772103</v>
      </c>
      <c r="B3232" s="103" t="s">
        <v>5851</v>
      </c>
      <c r="C3232" s="57">
        <v>71414</v>
      </c>
      <c r="D3232" s="57">
        <v>772103</v>
      </c>
      <c r="E3232" s="57"/>
      <c r="F3232" s="57">
        <v>771090</v>
      </c>
      <c r="G3232" s="58"/>
      <c r="H3232" s="38" t="s">
        <v>7548</v>
      </c>
      <c r="I3232" s="93" t="str">
        <f t="shared" si="103"/>
        <v>End</v>
      </c>
      <c r="Q3232" s="93" t="str">
        <f t="shared" si="104"/>
        <v>772103</v>
      </c>
    </row>
    <row r="3233" spans="1:17" s="103" customFormat="1" ht="12.75" customHeight="1">
      <c r="A3233" s="57">
        <v>772104</v>
      </c>
      <c r="B3233" s="52" t="s">
        <v>3425</v>
      </c>
      <c r="C3233" s="57">
        <v>77259</v>
      </c>
      <c r="D3233" s="57">
        <v>772104</v>
      </c>
      <c r="E3233" s="57"/>
      <c r="F3233" s="57">
        <v>771070</v>
      </c>
      <c r="G3233" s="58"/>
      <c r="H3233" s="38" t="s">
        <v>6159</v>
      </c>
      <c r="I3233" s="93" t="str">
        <f t="shared" si="103"/>
        <v>End</v>
      </c>
      <c r="J3233" s="1"/>
      <c r="K3233" s="1"/>
      <c r="L3233" s="1"/>
      <c r="M3233" s="1"/>
      <c r="N3233" s="1"/>
      <c r="O3233" s="1"/>
      <c r="P3233" s="1"/>
      <c r="Q3233" s="93" t="str">
        <f t="shared" si="104"/>
        <v>772104</v>
      </c>
    </row>
    <row r="3234" spans="1:17" ht="12.75" customHeight="1">
      <c r="A3234" s="57">
        <v>772105</v>
      </c>
      <c r="B3234" s="58" t="s">
        <v>8215</v>
      </c>
      <c r="C3234" s="57">
        <v>73024</v>
      </c>
      <c r="D3234" s="57">
        <v>772105</v>
      </c>
      <c r="E3234" s="57"/>
      <c r="F3234" s="57">
        <v>776999</v>
      </c>
      <c r="G3234" s="58"/>
      <c r="H3234" s="38" t="s">
        <v>9263</v>
      </c>
      <c r="I3234" s="93" t="str">
        <f t="shared" si="103"/>
        <v>End</v>
      </c>
      <c r="Q3234" s="93" t="str">
        <f t="shared" si="104"/>
        <v>772105</v>
      </c>
    </row>
    <row r="3235" spans="1:17" ht="12.75" customHeight="1">
      <c r="A3235" s="57">
        <v>772200</v>
      </c>
      <c r="B3235" s="58" t="s">
        <v>2027</v>
      </c>
      <c r="C3235" s="57">
        <v>73000</v>
      </c>
      <c r="D3235" s="57">
        <v>772200</v>
      </c>
      <c r="E3235" s="57"/>
      <c r="F3235" s="57"/>
      <c r="G3235" s="58"/>
      <c r="H3235" s="38" t="s">
        <v>6571</v>
      </c>
      <c r="I3235" s="93" t="str">
        <f t="shared" si="103"/>
        <v>End</v>
      </c>
      <c r="Q3235" s="93" t="str">
        <f t="shared" si="104"/>
        <v>772200</v>
      </c>
    </row>
    <row r="3236" spans="1:17" ht="12.75" customHeight="1">
      <c r="A3236" s="57">
        <v>772203</v>
      </c>
      <c r="B3236" s="58" t="s">
        <v>6619</v>
      </c>
      <c r="C3236" s="57">
        <v>73008</v>
      </c>
      <c r="D3236" s="57">
        <v>772203</v>
      </c>
      <c r="E3236" s="57"/>
      <c r="F3236" s="57">
        <v>776200</v>
      </c>
      <c r="G3236" s="58"/>
      <c r="H3236" s="38"/>
      <c r="I3236" s="93" t="str">
        <f t="shared" si="103"/>
        <v/>
      </c>
      <c r="Q3236" s="93" t="str">
        <f t="shared" si="104"/>
        <v>772203</v>
      </c>
    </row>
    <row r="3237" spans="1:17" ht="12.75" customHeight="1">
      <c r="A3237" s="105">
        <v>772204</v>
      </c>
      <c r="B3237" s="38" t="s">
        <v>3920</v>
      </c>
      <c r="C3237" s="1055">
        <v>77250</v>
      </c>
      <c r="D3237" s="1055">
        <v>772204</v>
      </c>
      <c r="E3237" s="1055"/>
      <c r="F3237" s="1055">
        <v>776999</v>
      </c>
      <c r="G3237" s="38"/>
      <c r="H3237" s="38" t="s">
        <v>6159</v>
      </c>
      <c r="I3237" s="93" t="str">
        <f t="shared" si="103"/>
        <v>End</v>
      </c>
      <c r="Q3237" s="93" t="str">
        <f t="shared" si="104"/>
        <v>772204</v>
      </c>
    </row>
    <row r="3238" spans="1:17" ht="12.75" customHeight="1">
      <c r="A3238" s="536">
        <v>772205</v>
      </c>
      <c r="B3238" s="496" t="s">
        <v>8479</v>
      </c>
      <c r="C3238" s="538">
        <v>73030</v>
      </c>
      <c r="D3238" s="538">
        <v>772205</v>
      </c>
      <c r="E3238" s="538"/>
      <c r="F3238" s="538">
        <v>779999</v>
      </c>
      <c r="G3238" s="537"/>
      <c r="H3238" s="38" t="s">
        <v>9048</v>
      </c>
      <c r="I3238" s="93" t="str">
        <f t="shared" si="103"/>
        <v>End</v>
      </c>
      <c r="Q3238" s="93" t="str">
        <f t="shared" si="104"/>
        <v>772205</v>
      </c>
    </row>
    <row r="3239" spans="1:17" ht="12.75" customHeight="1">
      <c r="A3239" s="57">
        <v>772300</v>
      </c>
      <c r="B3239" s="58" t="s">
        <v>102</v>
      </c>
      <c r="C3239" s="57">
        <v>71300</v>
      </c>
      <c r="D3239" s="57">
        <v>772300</v>
      </c>
      <c r="E3239" s="57"/>
      <c r="F3239" s="57">
        <v>611200</v>
      </c>
      <c r="G3239" s="58"/>
      <c r="H3239" s="38" t="s">
        <v>8639</v>
      </c>
      <c r="I3239" s="93" t="str">
        <f t="shared" si="103"/>
        <v>End</v>
      </c>
      <c r="Q3239" s="93" t="str">
        <f t="shared" si="104"/>
        <v>772300</v>
      </c>
    </row>
    <row r="3240" spans="1:17" ht="12.75" customHeight="1">
      <c r="A3240" s="57">
        <v>772303</v>
      </c>
      <c r="B3240" s="58" t="s">
        <v>6772</v>
      </c>
      <c r="C3240" s="57">
        <v>73009</v>
      </c>
      <c r="D3240" s="57">
        <v>772303</v>
      </c>
      <c r="E3240" s="57"/>
      <c r="F3240" s="57">
        <v>776999</v>
      </c>
      <c r="G3240" s="58"/>
      <c r="H3240" s="38"/>
      <c r="I3240" s="93" t="str">
        <f t="shared" si="103"/>
        <v/>
      </c>
      <c r="Q3240" s="93" t="str">
        <f t="shared" si="104"/>
        <v>772303</v>
      </c>
    </row>
    <row r="3241" spans="1:17" ht="12.75" customHeight="1">
      <c r="A3241" s="105">
        <v>772304</v>
      </c>
      <c r="B3241" s="38" t="s">
        <v>4034</v>
      </c>
      <c r="C3241" s="1050">
        <v>73000</v>
      </c>
      <c r="D3241" s="1050">
        <v>772304</v>
      </c>
      <c r="E3241" s="1050"/>
      <c r="F3241" s="1050">
        <v>776999</v>
      </c>
      <c r="G3241" s="38"/>
      <c r="H3241" s="38" t="s">
        <v>6381</v>
      </c>
      <c r="I3241" s="93" t="str">
        <f t="shared" si="103"/>
        <v>End</v>
      </c>
      <c r="Q3241" s="93" t="str">
        <f t="shared" si="104"/>
        <v>772304</v>
      </c>
    </row>
    <row r="3242" spans="1:17" ht="12.75" customHeight="1">
      <c r="A3242" s="838">
        <v>772305</v>
      </c>
      <c r="B3242" s="842" t="s">
        <v>9185</v>
      </c>
      <c r="C3242" s="831">
        <v>73037</v>
      </c>
      <c r="D3242" s="831">
        <v>772305</v>
      </c>
      <c r="E3242" s="831"/>
      <c r="F3242" s="831">
        <v>776999</v>
      </c>
      <c r="G3242" s="835"/>
      <c r="H3242" s="38" t="s">
        <v>9788</v>
      </c>
      <c r="I3242" s="836" t="str">
        <f t="shared" si="103"/>
        <v>End</v>
      </c>
      <c r="J3242" s="837"/>
      <c r="Q3242" s="93" t="str">
        <f t="shared" si="104"/>
        <v>772305</v>
      </c>
    </row>
    <row r="3243" spans="1:17" ht="12.75" customHeight="1">
      <c r="A3243" s="57">
        <v>772400</v>
      </c>
      <c r="B3243" s="58" t="s">
        <v>293</v>
      </c>
      <c r="C3243" s="57">
        <v>71300</v>
      </c>
      <c r="D3243" s="57">
        <v>772400</v>
      </c>
      <c r="E3243" s="57"/>
      <c r="F3243" s="57">
        <v>611400</v>
      </c>
      <c r="G3243" s="58"/>
      <c r="H3243" s="38" t="s">
        <v>8639</v>
      </c>
      <c r="I3243" s="93" t="str">
        <f t="shared" si="103"/>
        <v>End</v>
      </c>
      <c r="Q3243" s="93" t="str">
        <f t="shared" si="104"/>
        <v>772400</v>
      </c>
    </row>
    <row r="3244" spans="1:17" ht="12.75" customHeight="1">
      <c r="A3244" s="105">
        <v>772403</v>
      </c>
      <c r="B3244" s="564" t="s">
        <v>8612</v>
      </c>
      <c r="C3244" s="1333">
        <v>73000</v>
      </c>
      <c r="D3244" s="1333">
        <v>772403</v>
      </c>
      <c r="E3244" s="1333"/>
      <c r="F3244" s="1333">
        <v>776200</v>
      </c>
      <c r="G3244" s="38"/>
      <c r="H3244" s="38"/>
      <c r="I3244" s="93" t="str">
        <f t="shared" si="103"/>
        <v/>
      </c>
      <c r="Q3244" s="93" t="str">
        <f t="shared" si="104"/>
        <v>772403</v>
      </c>
    </row>
    <row r="3245" spans="1:17" ht="12.75" customHeight="1">
      <c r="A3245" s="105">
        <v>772404</v>
      </c>
      <c r="B3245" s="38" t="s">
        <v>4150</v>
      </c>
      <c r="C3245" s="1050">
        <v>77251</v>
      </c>
      <c r="D3245" s="1050">
        <v>772404</v>
      </c>
      <c r="E3245" s="1050"/>
      <c r="F3245" s="1050">
        <v>776999</v>
      </c>
      <c r="G3245" s="38"/>
      <c r="H3245" s="38" t="s">
        <v>6159</v>
      </c>
      <c r="I3245" s="93" t="str">
        <f t="shared" si="103"/>
        <v>End</v>
      </c>
      <c r="Q3245" s="93" t="str">
        <f t="shared" si="104"/>
        <v>772404</v>
      </c>
    </row>
    <row r="3246" spans="1:17" ht="12.75" customHeight="1">
      <c r="A3246" s="105">
        <v>772405</v>
      </c>
      <c r="B3246" s="564" t="s">
        <v>9463</v>
      </c>
      <c r="C3246" s="1055">
        <v>73041</v>
      </c>
      <c r="D3246" s="831">
        <v>772405</v>
      </c>
      <c r="E3246" s="1055"/>
      <c r="F3246" s="1055">
        <v>779999</v>
      </c>
      <c r="G3246" s="38"/>
      <c r="H3246" s="38"/>
      <c r="I3246" s="93" t="str">
        <f t="shared" si="103"/>
        <v/>
      </c>
      <c r="J3246" s="547"/>
      <c r="Q3246" s="93" t="str">
        <f t="shared" si="104"/>
        <v>772405</v>
      </c>
    </row>
    <row r="3247" spans="1:17" ht="12.75" customHeight="1">
      <c r="A3247" s="57">
        <v>772500</v>
      </c>
      <c r="B3247" s="58" t="s">
        <v>294</v>
      </c>
      <c r="C3247" s="57">
        <v>73000</v>
      </c>
      <c r="D3247" s="57">
        <v>772500</v>
      </c>
      <c r="E3247" s="57"/>
      <c r="F3247" s="57"/>
      <c r="G3247" s="58"/>
      <c r="H3247" s="38" t="s">
        <v>6571</v>
      </c>
      <c r="I3247" s="93" t="str">
        <f t="shared" si="103"/>
        <v>End</v>
      </c>
      <c r="Q3247" s="93" t="str">
        <f t="shared" si="104"/>
        <v>772500</v>
      </c>
    </row>
    <row r="3248" spans="1:17" ht="12.75" customHeight="1">
      <c r="A3248" s="57">
        <v>772503</v>
      </c>
      <c r="B3248" s="103" t="s">
        <v>6994</v>
      </c>
      <c r="C3248" s="1055">
        <v>73015</v>
      </c>
      <c r="D3248" s="1055">
        <f>+A3248</f>
        <v>772503</v>
      </c>
      <c r="E3248" s="1055"/>
      <c r="F3248" s="1055">
        <v>776200</v>
      </c>
      <c r="G3248" s="38"/>
      <c r="H3248" s="38" t="s">
        <v>7840</v>
      </c>
      <c r="I3248" s="93" t="str">
        <f t="shared" si="103"/>
        <v>End</v>
      </c>
      <c r="Q3248" s="93" t="str">
        <f t="shared" si="104"/>
        <v>772503</v>
      </c>
    </row>
    <row r="3249" spans="1:17" ht="12.75" customHeight="1">
      <c r="A3249" s="57">
        <v>772504</v>
      </c>
      <c r="B3249" s="58" t="s">
        <v>4168</v>
      </c>
      <c r="C3249" s="57">
        <v>77111</v>
      </c>
      <c r="D3249" s="57">
        <v>772504</v>
      </c>
      <c r="E3249" s="57"/>
      <c r="F3249" s="57">
        <v>776999</v>
      </c>
      <c r="G3249" s="58"/>
      <c r="H3249" s="38"/>
      <c r="I3249" s="93" t="str">
        <f t="shared" si="103"/>
        <v/>
      </c>
      <c r="Q3249" s="93" t="str">
        <f t="shared" si="104"/>
        <v>772504</v>
      </c>
    </row>
    <row r="3250" spans="1:17" ht="12.75" customHeight="1">
      <c r="A3250" s="57">
        <v>772600</v>
      </c>
      <c r="B3250" s="38" t="s">
        <v>5867</v>
      </c>
      <c r="C3250" s="57">
        <v>71300</v>
      </c>
      <c r="D3250" s="57">
        <v>772600</v>
      </c>
      <c r="E3250" s="57"/>
      <c r="F3250" s="57">
        <v>632000</v>
      </c>
      <c r="G3250" s="58"/>
      <c r="H3250" s="38" t="s">
        <v>8639</v>
      </c>
      <c r="I3250" s="93" t="str">
        <f t="shared" ref="I3250:I3315" si="105">LEFT(H3250,3)</f>
        <v>End</v>
      </c>
      <c r="Q3250" s="93" t="str">
        <f t="shared" si="104"/>
        <v>772600</v>
      </c>
    </row>
    <row r="3251" spans="1:17" ht="12.75" customHeight="1">
      <c r="A3251" s="57">
        <v>772603</v>
      </c>
      <c r="B3251" s="103" t="s">
        <v>6996</v>
      </c>
      <c r="C3251" s="1055">
        <v>73016</v>
      </c>
      <c r="D3251" s="1055">
        <v>772603</v>
      </c>
      <c r="E3251" s="1055"/>
      <c r="F3251" s="1055">
        <v>776200</v>
      </c>
      <c r="G3251" s="38"/>
      <c r="H3251" s="38" t="s">
        <v>7840</v>
      </c>
      <c r="I3251" s="93" t="str">
        <f t="shared" si="105"/>
        <v>End</v>
      </c>
      <c r="Q3251" s="93" t="str">
        <f t="shared" si="104"/>
        <v>772603</v>
      </c>
    </row>
    <row r="3252" spans="1:17" ht="12.75" customHeight="1">
      <c r="A3252" s="105">
        <v>772604</v>
      </c>
      <c r="B3252" s="103" t="s">
        <v>4752</v>
      </c>
      <c r="C3252" s="1055">
        <v>73002</v>
      </c>
      <c r="D3252" s="1055">
        <v>772604</v>
      </c>
      <c r="E3252" s="1055"/>
      <c r="F3252" s="1055">
        <v>771050</v>
      </c>
      <c r="G3252" s="38"/>
      <c r="H3252" s="38" t="s">
        <v>6159</v>
      </c>
      <c r="I3252" s="93" t="str">
        <f t="shared" si="105"/>
        <v>End</v>
      </c>
      <c r="Q3252" s="93" t="str">
        <f t="shared" si="104"/>
        <v>772604</v>
      </c>
    </row>
    <row r="3253" spans="1:17" ht="12.75" customHeight="1">
      <c r="A3253" s="1449">
        <v>772605</v>
      </c>
      <c r="B3253" s="1443" t="s">
        <v>9869</v>
      </c>
      <c r="C3253" s="1444">
        <v>73043</v>
      </c>
      <c r="D3253" s="1444">
        <v>772605</v>
      </c>
      <c r="E3253" s="1444"/>
      <c r="F3253" s="1444">
        <v>708002</v>
      </c>
      <c r="G3253" s="1445"/>
      <c r="H3253" s="1440"/>
      <c r="I3253" s="1446" t="str">
        <f>LEFT(H3253,3)</f>
        <v/>
      </c>
      <c r="J3253" s="1447"/>
      <c r="Q3253" s="93" t="str">
        <f t="shared" si="104"/>
        <v>772605</v>
      </c>
    </row>
    <row r="3254" spans="1:17" ht="12.75" customHeight="1">
      <c r="A3254" s="1449">
        <v>772705</v>
      </c>
      <c r="B3254" s="1440" t="s">
        <v>9884</v>
      </c>
      <c r="C3254" s="1444">
        <v>73044</v>
      </c>
      <c r="D3254" s="1444">
        <v>772705</v>
      </c>
      <c r="E3254" s="1444"/>
      <c r="F3254" s="1444">
        <v>776999</v>
      </c>
      <c r="G3254" s="1445"/>
      <c r="H3254" s="1440"/>
      <c r="I3254" s="1446" t="str">
        <f>LEFT(H3254,3)</f>
        <v/>
      </c>
      <c r="J3254" s="1447"/>
      <c r="Q3254" s="93" t="str">
        <f t="shared" si="104"/>
        <v>772705</v>
      </c>
    </row>
    <row r="3255" spans="1:17" ht="12.75" customHeight="1">
      <c r="A3255" s="105">
        <v>772611</v>
      </c>
      <c r="B3255" s="103" t="s">
        <v>5868</v>
      </c>
      <c r="C3255" s="1055">
        <v>71300</v>
      </c>
      <c r="D3255" s="1055">
        <v>772611</v>
      </c>
      <c r="E3255" s="1055"/>
      <c r="F3255" s="1055">
        <v>774999</v>
      </c>
      <c r="G3255" s="38"/>
      <c r="H3255" s="38" t="s">
        <v>7417</v>
      </c>
      <c r="I3255" s="93" t="str">
        <f t="shared" si="105"/>
        <v>End</v>
      </c>
      <c r="Q3255" s="93" t="str">
        <f t="shared" si="104"/>
        <v>772611</v>
      </c>
    </row>
    <row r="3256" spans="1:17" ht="12.75" customHeight="1">
      <c r="A3256" s="57">
        <v>772700</v>
      </c>
      <c r="B3256" s="58" t="s">
        <v>2198</v>
      </c>
      <c r="C3256" s="57">
        <v>73000</v>
      </c>
      <c r="D3256" s="57">
        <v>772700</v>
      </c>
      <c r="E3256" s="57"/>
      <c r="F3256" s="57"/>
      <c r="G3256" s="58"/>
      <c r="H3256" s="38" t="s">
        <v>6571</v>
      </c>
      <c r="I3256" s="93" t="str">
        <f t="shared" si="105"/>
        <v>End</v>
      </c>
      <c r="Q3256" s="93" t="str">
        <f t="shared" si="104"/>
        <v>772700</v>
      </c>
    </row>
    <row r="3257" spans="1:17" ht="12.75" customHeight="1">
      <c r="A3257" s="105">
        <v>772703</v>
      </c>
      <c r="B3257" s="38" t="s">
        <v>6998</v>
      </c>
      <c r="C3257" s="1055">
        <v>73017</v>
      </c>
      <c r="D3257" s="1055">
        <v>772703</v>
      </c>
      <c r="E3257" s="1055"/>
      <c r="F3257" s="1055">
        <v>776200</v>
      </c>
      <c r="G3257" s="38"/>
      <c r="H3257" s="38"/>
      <c r="I3257" s="93" t="str">
        <f t="shared" si="105"/>
        <v/>
      </c>
      <c r="Q3257" s="93" t="str">
        <f t="shared" si="104"/>
        <v>772703</v>
      </c>
    </row>
    <row r="3258" spans="1:17" ht="12.75" customHeight="1">
      <c r="A3258" s="105">
        <v>772704</v>
      </c>
      <c r="B3258" s="38" t="s">
        <v>4871</v>
      </c>
      <c r="C3258" s="1055">
        <v>73000</v>
      </c>
      <c r="D3258" s="1055">
        <v>772704</v>
      </c>
      <c r="E3258" s="1055"/>
      <c r="F3258" s="1055">
        <v>776999</v>
      </c>
      <c r="G3258" s="38"/>
      <c r="H3258" s="38" t="s">
        <v>6952</v>
      </c>
      <c r="I3258" s="93" t="str">
        <f t="shared" si="105"/>
        <v>End</v>
      </c>
      <c r="Q3258" s="93" t="str">
        <f t="shared" si="104"/>
        <v>772704</v>
      </c>
    </row>
    <row r="3259" spans="1:17" ht="12.75" customHeight="1">
      <c r="A3259" s="57">
        <v>772800</v>
      </c>
      <c r="B3259" s="58" t="s">
        <v>8359</v>
      </c>
      <c r="C3259" s="57">
        <v>71300</v>
      </c>
      <c r="D3259" s="57">
        <v>772800</v>
      </c>
      <c r="E3259" s="57"/>
      <c r="F3259" s="57">
        <v>611401</v>
      </c>
      <c r="G3259" s="58"/>
      <c r="H3259" s="38" t="s">
        <v>8639</v>
      </c>
      <c r="I3259" s="93" t="str">
        <f t="shared" si="105"/>
        <v>End</v>
      </c>
      <c r="Q3259" s="93" t="str">
        <f t="shared" si="104"/>
        <v>772800</v>
      </c>
    </row>
    <row r="3260" spans="1:17" ht="12.75" customHeight="1">
      <c r="A3260" s="105">
        <v>772803</v>
      </c>
      <c r="B3260" s="38" t="s">
        <v>7004</v>
      </c>
      <c r="C3260" s="1055">
        <v>73020</v>
      </c>
      <c r="D3260" s="1055">
        <v>772803</v>
      </c>
      <c r="E3260" s="1055"/>
      <c r="F3260" s="1055">
        <v>776200</v>
      </c>
      <c r="G3260" s="38"/>
      <c r="H3260" s="38" t="s">
        <v>8468</v>
      </c>
      <c r="I3260" s="93" t="str">
        <f t="shared" si="105"/>
        <v>End</v>
      </c>
      <c r="Q3260" s="93" t="str">
        <f t="shared" si="104"/>
        <v>772803</v>
      </c>
    </row>
    <row r="3261" spans="1:17" ht="12.75" customHeight="1">
      <c r="A3261" s="386">
        <v>772804</v>
      </c>
      <c r="B3261" s="103" t="s">
        <v>5001</v>
      </c>
      <c r="C3261" s="1055">
        <v>73002</v>
      </c>
      <c r="D3261" s="1055">
        <v>772804</v>
      </c>
      <c r="E3261" s="1055"/>
      <c r="F3261" s="1055">
        <v>771050</v>
      </c>
      <c r="G3261" s="38"/>
      <c r="H3261" s="38" t="s">
        <v>6159</v>
      </c>
      <c r="I3261" s="93" t="str">
        <f t="shared" si="105"/>
        <v>End</v>
      </c>
      <c r="Q3261" s="93" t="str">
        <f t="shared" si="104"/>
        <v>772804</v>
      </c>
    </row>
    <row r="3262" spans="1:17" ht="12.75" customHeight="1">
      <c r="A3262" s="57">
        <v>772900</v>
      </c>
      <c r="B3262" s="58" t="s">
        <v>3774</v>
      </c>
      <c r="C3262" s="57">
        <v>73000</v>
      </c>
      <c r="D3262" s="57">
        <v>772900</v>
      </c>
      <c r="E3262" s="57"/>
      <c r="F3262" s="57">
        <v>774999</v>
      </c>
      <c r="G3262" s="58"/>
      <c r="H3262" s="38" t="s">
        <v>5214</v>
      </c>
      <c r="I3262" s="93" t="str">
        <f t="shared" si="105"/>
        <v>End</v>
      </c>
      <c r="Q3262" s="93" t="str">
        <f t="shared" si="104"/>
        <v>772900</v>
      </c>
    </row>
    <row r="3263" spans="1:17" ht="12.75" customHeight="1">
      <c r="A3263" s="542">
        <v>772903</v>
      </c>
      <c r="B3263" s="543" t="s">
        <v>8482</v>
      </c>
      <c r="C3263" s="542">
        <v>73031</v>
      </c>
      <c r="D3263" s="542">
        <v>772903</v>
      </c>
      <c r="E3263" s="542"/>
      <c r="F3263" s="542">
        <v>771999</v>
      </c>
      <c r="G3263" s="543"/>
      <c r="H3263" s="38" t="s">
        <v>9825</v>
      </c>
      <c r="I3263" s="93" t="str">
        <f t="shared" si="105"/>
        <v>End</v>
      </c>
      <c r="Q3263" s="93" t="str">
        <f t="shared" si="104"/>
        <v>772903</v>
      </c>
    </row>
    <row r="3264" spans="1:17" ht="12.75" customHeight="1">
      <c r="A3264" s="105">
        <v>772904</v>
      </c>
      <c r="B3264" s="38" t="s">
        <v>5184</v>
      </c>
      <c r="C3264" s="1055">
        <v>71406</v>
      </c>
      <c r="D3264" s="1055">
        <v>772904</v>
      </c>
      <c r="E3264" s="1055"/>
      <c r="F3264" s="1055">
        <v>776999</v>
      </c>
      <c r="G3264" s="38"/>
      <c r="H3264" s="38" t="s">
        <v>6157</v>
      </c>
      <c r="I3264" s="93" t="str">
        <f t="shared" si="105"/>
        <v>End</v>
      </c>
      <c r="Q3264" s="93" t="str">
        <f t="shared" si="104"/>
        <v>772904</v>
      </c>
    </row>
    <row r="3265" spans="1:17" ht="12.75" customHeight="1">
      <c r="A3265" s="57">
        <v>773000</v>
      </c>
      <c r="B3265" s="58" t="s">
        <v>3794</v>
      </c>
      <c r="C3265" s="57">
        <v>71300</v>
      </c>
      <c r="D3265" s="57">
        <v>773000</v>
      </c>
      <c r="E3265" s="57"/>
      <c r="F3265" s="57">
        <v>613000</v>
      </c>
      <c r="G3265" s="58"/>
      <c r="H3265" s="38" t="s">
        <v>8639</v>
      </c>
      <c r="I3265" s="93" t="str">
        <f t="shared" si="105"/>
        <v>End</v>
      </c>
      <c r="Q3265" s="93" t="str">
        <f t="shared" si="104"/>
        <v>773000</v>
      </c>
    </row>
    <row r="3266" spans="1:17" ht="12.75" customHeight="1">
      <c r="A3266" s="431">
        <v>773003</v>
      </c>
      <c r="B3266" s="422" t="s">
        <v>8635</v>
      </c>
      <c r="C3266" s="431">
        <v>72003</v>
      </c>
      <c r="D3266" s="431">
        <v>773003</v>
      </c>
      <c r="E3266" s="431"/>
      <c r="F3266" s="431">
        <v>776999</v>
      </c>
      <c r="G3266" s="422"/>
      <c r="H3266" s="38" t="s">
        <v>9263</v>
      </c>
      <c r="I3266" s="93" t="str">
        <f t="shared" si="105"/>
        <v>End</v>
      </c>
      <c r="J3266" s="547"/>
      <c r="Q3266" s="93" t="str">
        <f t="shared" si="104"/>
        <v>773003</v>
      </c>
    </row>
    <row r="3267" spans="1:17" ht="12.75" customHeight="1">
      <c r="A3267" s="105">
        <v>773004</v>
      </c>
      <c r="B3267" s="103" t="s">
        <v>5283</v>
      </c>
      <c r="C3267" s="1055">
        <v>71407</v>
      </c>
      <c r="D3267" s="1055">
        <v>773004</v>
      </c>
      <c r="E3267" s="1055"/>
      <c r="F3267" s="1055">
        <v>771050</v>
      </c>
      <c r="G3267" s="38"/>
      <c r="H3267" s="38" t="s">
        <v>6157</v>
      </c>
      <c r="I3267" s="93" t="str">
        <f t="shared" si="105"/>
        <v>End</v>
      </c>
      <c r="Q3267" s="93" t="str">
        <f t="shared" si="104"/>
        <v>773004</v>
      </c>
    </row>
    <row r="3268" spans="1:17" ht="12.75" customHeight="1">
      <c r="A3268" s="57">
        <v>773100</v>
      </c>
      <c r="B3268" s="58" t="s">
        <v>2044</v>
      </c>
      <c r="C3268" s="57">
        <v>71300</v>
      </c>
      <c r="D3268" s="57">
        <v>773100</v>
      </c>
      <c r="E3268" s="57"/>
      <c r="F3268" s="57">
        <v>631010</v>
      </c>
      <c r="G3268" s="58"/>
      <c r="H3268" s="38" t="s">
        <v>8639</v>
      </c>
      <c r="I3268" s="93" t="str">
        <f t="shared" si="105"/>
        <v>End</v>
      </c>
      <c r="Q3268" s="93" t="str">
        <f t="shared" si="104"/>
        <v>773100</v>
      </c>
    </row>
    <row r="3269" spans="1:17" ht="12.75" customHeight="1">
      <c r="A3269" s="431">
        <v>773103</v>
      </c>
      <c r="B3269" s="854" t="s">
        <v>9213</v>
      </c>
      <c r="C3269" s="431">
        <v>73038</v>
      </c>
      <c r="D3269" s="431">
        <v>773103</v>
      </c>
      <c r="E3269" s="431"/>
      <c r="F3269" s="431">
        <v>776999</v>
      </c>
      <c r="G3269" s="422"/>
      <c r="H3269" s="38" t="s">
        <v>9826</v>
      </c>
      <c r="I3269" s="93" t="str">
        <f t="shared" si="105"/>
        <v>End</v>
      </c>
      <c r="J3269" s="547"/>
      <c r="Q3269" s="93" t="str">
        <f t="shared" si="104"/>
        <v>773103</v>
      </c>
    </row>
    <row r="3270" spans="1:17" ht="12.75" customHeight="1">
      <c r="A3270" s="105">
        <v>773104</v>
      </c>
      <c r="B3270" s="38" t="s">
        <v>6018</v>
      </c>
      <c r="C3270" s="1055">
        <v>71300</v>
      </c>
      <c r="D3270" s="1055">
        <v>773104</v>
      </c>
      <c r="E3270" s="1055"/>
      <c r="F3270" s="1055">
        <v>663000</v>
      </c>
      <c r="G3270" s="38"/>
      <c r="H3270" s="38" t="s">
        <v>8639</v>
      </c>
      <c r="I3270" s="93" t="str">
        <f t="shared" si="105"/>
        <v>End</v>
      </c>
      <c r="Q3270" s="93" t="str">
        <f t="shared" si="104"/>
        <v>773104</v>
      </c>
    </row>
    <row r="3271" spans="1:17" ht="12.75" customHeight="1">
      <c r="A3271" s="57">
        <v>773200</v>
      </c>
      <c r="B3271" s="58" t="s">
        <v>2045</v>
      </c>
      <c r="C3271" s="57">
        <v>73000</v>
      </c>
      <c r="D3271" s="57">
        <v>773200</v>
      </c>
      <c r="E3271" s="57"/>
      <c r="F3271" s="57"/>
      <c r="G3271" s="58"/>
      <c r="H3271" s="38" t="s">
        <v>5192</v>
      </c>
      <c r="I3271" s="93" t="str">
        <f t="shared" si="105"/>
        <v>End</v>
      </c>
      <c r="Q3271" s="93" t="str">
        <f t="shared" si="104"/>
        <v>773200</v>
      </c>
    </row>
    <row r="3272" spans="1:17" ht="12.75" customHeight="1">
      <c r="A3272" s="906">
        <v>773203</v>
      </c>
      <c r="B3272" s="890" t="s">
        <v>9266</v>
      </c>
      <c r="C3272" s="906">
        <v>72006</v>
      </c>
      <c r="D3272" s="906">
        <v>773203</v>
      </c>
      <c r="E3272" s="906"/>
      <c r="F3272" s="431">
        <v>776999</v>
      </c>
      <c r="G3272" s="907"/>
      <c r="H3272" s="890"/>
      <c r="I3272" s="892" t="str">
        <f t="shared" si="105"/>
        <v/>
      </c>
      <c r="J3272" s="893"/>
      <c r="Q3272" s="93" t="str">
        <f t="shared" si="104"/>
        <v>773203</v>
      </c>
    </row>
    <row r="3273" spans="1:17" ht="12.75" customHeight="1">
      <c r="A3273" s="57">
        <v>773204</v>
      </c>
      <c r="B3273" s="58" t="s">
        <v>6574</v>
      </c>
      <c r="C3273" s="57">
        <v>73007</v>
      </c>
      <c r="D3273" s="57">
        <v>773204</v>
      </c>
      <c r="E3273" s="57"/>
      <c r="F3273" s="57">
        <v>776200</v>
      </c>
      <c r="G3273" s="58"/>
      <c r="H3273" s="38" t="s">
        <v>7055</v>
      </c>
      <c r="I3273" s="93" t="str">
        <f t="shared" si="105"/>
        <v>End</v>
      </c>
      <c r="Q3273" s="93" t="str">
        <f t="shared" si="104"/>
        <v>773204</v>
      </c>
    </row>
    <row r="3274" spans="1:17" ht="12.75" customHeight="1">
      <c r="A3274" s="57">
        <v>773300</v>
      </c>
      <c r="B3274" s="58" t="s">
        <v>2026</v>
      </c>
      <c r="C3274" s="57">
        <v>71300</v>
      </c>
      <c r="D3274" s="57">
        <v>773300</v>
      </c>
      <c r="E3274" s="57"/>
      <c r="F3274" s="57">
        <v>611401</v>
      </c>
      <c r="G3274" s="58"/>
      <c r="H3274" s="38" t="s">
        <v>9473</v>
      </c>
      <c r="I3274" s="93" t="str">
        <f t="shared" si="105"/>
        <v>End</v>
      </c>
      <c r="Q3274" s="93" t="str">
        <f t="shared" si="104"/>
        <v>773300</v>
      </c>
    </row>
    <row r="3275" spans="1:17" ht="12.75" customHeight="1">
      <c r="A3275" s="431">
        <v>773303</v>
      </c>
      <c r="B3275" s="564" t="s">
        <v>9469</v>
      </c>
      <c r="C3275" s="431">
        <v>72103</v>
      </c>
      <c r="D3275" s="431">
        <v>773303</v>
      </c>
      <c r="E3275" s="431"/>
      <c r="F3275" s="431">
        <v>776999</v>
      </c>
      <c r="G3275" s="422"/>
      <c r="H3275" s="38"/>
      <c r="I3275" s="93" t="str">
        <f t="shared" si="105"/>
        <v/>
      </c>
      <c r="J3275" s="547"/>
      <c r="Q3275" s="93" t="str">
        <f t="shared" si="104"/>
        <v>773303</v>
      </c>
    </row>
    <row r="3276" spans="1:17" ht="12.75" customHeight="1">
      <c r="A3276" s="105">
        <v>773304</v>
      </c>
      <c r="B3276" s="38" t="s">
        <v>8611</v>
      </c>
      <c r="C3276" s="1055">
        <v>73000</v>
      </c>
      <c r="D3276" s="1055">
        <v>773304</v>
      </c>
      <c r="E3276" s="1055"/>
      <c r="F3276" s="1055">
        <v>776200</v>
      </c>
      <c r="G3276" s="38"/>
      <c r="H3276" s="38"/>
      <c r="I3276" s="93" t="str">
        <f t="shared" si="105"/>
        <v/>
      </c>
      <c r="Q3276" s="93" t="str">
        <f t="shared" si="104"/>
        <v>773304</v>
      </c>
    </row>
    <row r="3277" spans="1:17" ht="12.75" customHeight="1">
      <c r="A3277" s="57">
        <v>773400</v>
      </c>
      <c r="B3277" s="58" t="s">
        <v>1967</v>
      </c>
      <c r="C3277" s="57">
        <v>72175</v>
      </c>
      <c r="D3277" s="57">
        <v>773400</v>
      </c>
      <c r="E3277" s="57"/>
      <c r="F3277" s="57">
        <v>776999</v>
      </c>
      <c r="G3277" s="58"/>
      <c r="H3277" s="38" t="s">
        <v>6583</v>
      </c>
      <c r="I3277" s="93" t="str">
        <f t="shared" si="105"/>
        <v>End</v>
      </c>
      <c r="Q3277" s="93" t="str">
        <f t="shared" si="104"/>
        <v>773400</v>
      </c>
    </row>
    <row r="3278" spans="1:17" ht="12.75" customHeight="1">
      <c r="A3278" s="431">
        <v>773403</v>
      </c>
      <c r="B3278" s="422" t="s">
        <v>9470</v>
      </c>
      <c r="C3278" s="431">
        <v>72103</v>
      </c>
      <c r="D3278" s="431">
        <v>773403</v>
      </c>
      <c r="E3278" s="431"/>
      <c r="F3278" s="431">
        <v>776999</v>
      </c>
      <c r="G3278" s="422"/>
      <c r="H3278" s="38"/>
      <c r="I3278" s="93" t="str">
        <f t="shared" si="105"/>
        <v/>
      </c>
      <c r="J3278" s="547"/>
      <c r="Q3278" s="93" t="str">
        <f t="shared" ref="Q3278:Q3341" si="106">TEXT($A3278,0)</f>
        <v>773403</v>
      </c>
    </row>
    <row r="3279" spans="1:17" ht="12.75" customHeight="1">
      <c r="A3279" s="105">
        <v>773404</v>
      </c>
      <c r="B3279" s="38" t="s">
        <v>7001</v>
      </c>
      <c r="C3279" s="1055">
        <v>73018</v>
      </c>
      <c r="D3279" s="1055">
        <v>773404</v>
      </c>
      <c r="E3279" s="1055"/>
      <c r="F3279" s="1055">
        <v>776200</v>
      </c>
      <c r="G3279" s="38"/>
      <c r="H3279" s="38" t="s">
        <v>8155</v>
      </c>
      <c r="I3279" s="93" t="str">
        <f t="shared" si="105"/>
        <v>End</v>
      </c>
      <c r="Q3279" s="93" t="str">
        <f t="shared" si="106"/>
        <v>773404</v>
      </c>
    </row>
    <row r="3280" spans="1:17" ht="12.75" customHeight="1">
      <c r="A3280" s="57">
        <v>773500</v>
      </c>
      <c r="B3280" s="58" t="s">
        <v>474</v>
      </c>
      <c r="C3280" s="57">
        <v>72142</v>
      </c>
      <c r="D3280" s="57">
        <v>773500</v>
      </c>
      <c r="E3280" s="57"/>
      <c r="F3280" s="57">
        <v>776040</v>
      </c>
      <c r="G3280" s="58"/>
      <c r="H3280" s="38" t="s">
        <v>6159</v>
      </c>
      <c r="I3280" s="93" t="str">
        <f t="shared" si="105"/>
        <v>End</v>
      </c>
      <c r="Q3280" s="93" t="str">
        <f t="shared" si="106"/>
        <v>773500</v>
      </c>
    </row>
    <row r="3281" spans="1:17" ht="12.75" customHeight="1">
      <c r="A3281" s="105">
        <v>773504</v>
      </c>
      <c r="B3281" s="38" t="s">
        <v>7003</v>
      </c>
      <c r="C3281" s="1055">
        <v>73019</v>
      </c>
      <c r="D3281" s="1055">
        <v>773504</v>
      </c>
      <c r="E3281" s="1055"/>
      <c r="F3281" s="1055">
        <v>776200</v>
      </c>
      <c r="G3281" s="38"/>
      <c r="H3281" s="38" t="s">
        <v>8677</v>
      </c>
      <c r="I3281" s="93" t="str">
        <f t="shared" si="105"/>
        <v>End</v>
      </c>
      <c r="Q3281" s="93" t="str">
        <f t="shared" si="106"/>
        <v>773504</v>
      </c>
    </row>
    <row r="3282" spans="1:17" ht="12.75" customHeight="1">
      <c r="A3282" s="57">
        <v>773600</v>
      </c>
      <c r="B3282" s="58" t="s">
        <v>1968</v>
      </c>
      <c r="C3282" s="57">
        <v>72108</v>
      </c>
      <c r="D3282" s="57">
        <v>773600</v>
      </c>
      <c r="E3282" s="57"/>
      <c r="F3282" s="57">
        <v>776999</v>
      </c>
      <c r="G3282" s="58"/>
      <c r="H3282" s="38"/>
      <c r="I3282" s="93" t="str">
        <f t="shared" si="105"/>
        <v/>
      </c>
      <c r="Q3282" s="93" t="str">
        <f t="shared" si="106"/>
        <v>773600</v>
      </c>
    </row>
    <row r="3283" spans="1:17" ht="12.75" customHeight="1">
      <c r="A3283" s="105">
        <v>773604</v>
      </c>
      <c r="B3283" s="38" t="s">
        <v>7568</v>
      </c>
      <c r="C3283" s="1055">
        <v>73022</v>
      </c>
      <c r="D3283" s="1055">
        <v>773604</v>
      </c>
      <c r="E3283" s="1055"/>
      <c r="F3283" s="1055">
        <v>779999</v>
      </c>
      <c r="G3283" s="38"/>
      <c r="H3283" s="38" t="s">
        <v>8979</v>
      </c>
      <c r="I3283" s="93" t="str">
        <f t="shared" si="105"/>
        <v>End</v>
      </c>
      <c r="Q3283" s="93" t="str">
        <f t="shared" si="106"/>
        <v>773604</v>
      </c>
    </row>
    <row r="3284" spans="1:17" ht="12.75" customHeight="1">
      <c r="A3284" s="57">
        <v>773700</v>
      </c>
      <c r="B3284" s="58" t="s">
        <v>1969</v>
      </c>
      <c r="C3284" s="57">
        <v>72218</v>
      </c>
      <c r="D3284" s="57">
        <v>773700</v>
      </c>
      <c r="E3284" s="57"/>
      <c r="F3284" s="57">
        <v>776999</v>
      </c>
      <c r="G3284" s="58"/>
      <c r="H3284" s="38" t="s">
        <v>6157</v>
      </c>
      <c r="I3284" s="93" t="str">
        <f t="shared" si="105"/>
        <v>End</v>
      </c>
      <c r="Q3284" s="93" t="str">
        <f t="shared" si="106"/>
        <v>773700</v>
      </c>
    </row>
    <row r="3285" spans="1:17" ht="12.75" customHeight="1">
      <c r="A3285" s="432">
        <v>773704</v>
      </c>
      <c r="B3285" s="435" t="s">
        <v>8297</v>
      </c>
      <c r="C3285" s="432">
        <v>73025</v>
      </c>
      <c r="D3285" s="432">
        <v>773704</v>
      </c>
      <c r="E3285" s="432"/>
      <c r="F3285" s="432">
        <v>776999</v>
      </c>
      <c r="G3285" s="433"/>
      <c r="H3285" s="38" t="s">
        <v>8639</v>
      </c>
      <c r="I3285" s="93" t="str">
        <f t="shared" si="105"/>
        <v>End</v>
      </c>
      <c r="Q3285" s="93" t="str">
        <f t="shared" si="106"/>
        <v>773704</v>
      </c>
    </row>
    <row r="3286" spans="1:17" ht="12.75" customHeight="1">
      <c r="A3286" s="57">
        <v>773800</v>
      </c>
      <c r="B3286" s="58" t="s">
        <v>3549</v>
      </c>
      <c r="C3286" s="57">
        <v>71212</v>
      </c>
      <c r="D3286" s="57">
        <v>773800</v>
      </c>
      <c r="E3286" s="57"/>
      <c r="F3286" s="57">
        <v>774250</v>
      </c>
      <c r="G3286" s="58"/>
      <c r="H3286" s="38" t="s">
        <v>6157</v>
      </c>
      <c r="I3286" s="93" t="str">
        <f t="shared" si="105"/>
        <v>End</v>
      </c>
      <c r="Q3286" s="93" t="str">
        <f t="shared" si="106"/>
        <v>773800</v>
      </c>
    </row>
    <row r="3287" spans="1:17" ht="12.75" customHeight="1">
      <c r="A3287" s="506">
        <v>773804</v>
      </c>
      <c r="B3287" s="507" t="s">
        <v>8421</v>
      </c>
      <c r="C3287" s="1055">
        <v>73026</v>
      </c>
      <c r="D3287" s="1055">
        <v>773804</v>
      </c>
      <c r="E3287" s="1055"/>
      <c r="F3287" s="1055">
        <v>779999</v>
      </c>
      <c r="G3287" s="507"/>
      <c r="H3287" s="38" t="s">
        <v>8998</v>
      </c>
      <c r="I3287" s="93" t="str">
        <f t="shared" si="105"/>
        <v>End</v>
      </c>
      <c r="Q3287" s="93" t="str">
        <f t="shared" si="106"/>
        <v>773804</v>
      </c>
    </row>
    <row r="3288" spans="1:17" ht="12.75" customHeight="1">
      <c r="A3288" s="57">
        <v>773900</v>
      </c>
      <c r="B3288" s="58" t="s">
        <v>3571</v>
      </c>
      <c r="C3288" s="57">
        <v>72109</v>
      </c>
      <c r="D3288" s="57">
        <v>773900</v>
      </c>
      <c r="E3288" s="57"/>
      <c r="F3288" s="57">
        <v>776999</v>
      </c>
      <c r="G3288" s="58"/>
      <c r="H3288" s="38" t="s">
        <v>6159</v>
      </c>
      <c r="I3288" s="93" t="str">
        <f t="shared" si="105"/>
        <v>End</v>
      </c>
      <c r="Q3288" s="93" t="str">
        <f t="shared" si="106"/>
        <v>773900</v>
      </c>
    </row>
    <row r="3289" spans="1:17" ht="12.75" customHeight="1">
      <c r="A3289" s="591">
        <v>773904</v>
      </c>
      <c r="B3289" s="422" t="s">
        <v>8634</v>
      </c>
      <c r="C3289" s="587">
        <v>72002</v>
      </c>
      <c r="D3289" s="587">
        <v>773904</v>
      </c>
      <c r="E3289" s="587"/>
      <c r="F3289" s="587">
        <v>776999</v>
      </c>
      <c r="G3289" s="592"/>
      <c r="H3289" s="38" t="s">
        <v>9048</v>
      </c>
      <c r="I3289" s="93" t="str">
        <f t="shared" si="105"/>
        <v>End</v>
      </c>
      <c r="J3289" s="593"/>
      <c r="Q3289" s="93" t="str">
        <f t="shared" si="106"/>
        <v>773904</v>
      </c>
    </row>
    <row r="3290" spans="1:17" ht="12.75" customHeight="1">
      <c r="A3290" s="57">
        <v>774000</v>
      </c>
      <c r="B3290" s="58" t="s">
        <v>3572</v>
      </c>
      <c r="C3290" s="57">
        <v>72109</v>
      </c>
      <c r="D3290" s="57">
        <v>774000</v>
      </c>
      <c r="E3290" s="57"/>
      <c r="F3290" s="57">
        <v>776999</v>
      </c>
      <c r="G3290" s="58"/>
      <c r="H3290" s="38" t="s">
        <v>6159</v>
      </c>
      <c r="I3290" s="93" t="str">
        <f t="shared" si="105"/>
        <v>End</v>
      </c>
      <c r="Q3290" s="93" t="str">
        <f t="shared" si="106"/>
        <v>774000</v>
      </c>
    </row>
    <row r="3291" spans="1:17" ht="12.75" customHeight="1">
      <c r="A3291" s="1127">
        <v>774004</v>
      </c>
      <c r="B3291" s="1128" t="s">
        <v>9466</v>
      </c>
      <c r="C3291" s="1127">
        <v>73042</v>
      </c>
      <c r="D3291" s="1127">
        <v>774004</v>
      </c>
      <c r="E3291" s="1127"/>
      <c r="F3291" s="1127">
        <v>776999</v>
      </c>
      <c r="G3291" s="1128"/>
      <c r="H3291" s="1122"/>
      <c r="I3291" s="1129" t="str">
        <f t="shared" si="105"/>
        <v/>
      </c>
      <c r="J3291" s="1130"/>
      <c r="Q3291" s="93" t="str">
        <f t="shared" si="106"/>
        <v>774004</v>
      </c>
    </row>
    <row r="3292" spans="1:17" ht="12.75" customHeight="1">
      <c r="A3292" s="57">
        <v>774100</v>
      </c>
      <c r="B3292" s="58" t="s">
        <v>3573</v>
      </c>
      <c r="C3292" s="57">
        <v>72109</v>
      </c>
      <c r="D3292" s="57">
        <v>774100</v>
      </c>
      <c r="E3292" s="57"/>
      <c r="F3292" s="57">
        <v>776999</v>
      </c>
      <c r="G3292" s="58"/>
      <c r="H3292" s="38" t="s">
        <v>5284</v>
      </c>
      <c r="I3292" s="93" t="str">
        <f t="shared" si="105"/>
        <v>End</v>
      </c>
      <c r="Q3292" s="93" t="str">
        <f t="shared" si="106"/>
        <v>774100</v>
      </c>
    </row>
    <row r="3293" spans="1:17" ht="12.75" customHeight="1">
      <c r="A3293" s="431">
        <v>774104</v>
      </c>
      <c r="B3293" s="1160" t="s">
        <v>9518</v>
      </c>
      <c r="C3293" s="431">
        <v>72103</v>
      </c>
      <c r="D3293" s="431">
        <v>774104</v>
      </c>
      <c r="E3293" s="431"/>
      <c r="F3293" s="1127">
        <v>776999</v>
      </c>
      <c r="G3293" s="422"/>
      <c r="H3293" s="38"/>
      <c r="I3293" s="93" t="str">
        <f t="shared" si="105"/>
        <v/>
      </c>
      <c r="J3293" s="547"/>
      <c r="Q3293" s="93" t="str">
        <f t="shared" si="106"/>
        <v>774104</v>
      </c>
    </row>
    <row r="3294" spans="1:17" ht="12.75" customHeight="1">
      <c r="A3294" s="57">
        <v>774200</v>
      </c>
      <c r="B3294" s="58" t="s">
        <v>7664</v>
      </c>
      <c r="C3294" s="57">
        <v>72109</v>
      </c>
      <c r="D3294" s="57">
        <v>774200</v>
      </c>
      <c r="E3294" s="57"/>
      <c r="F3294" s="57">
        <v>776999</v>
      </c>
      <c r="G3294" s="58"/>
      <c r="H3294" s="38" t="s">
        <v>9646</v>
      </c>
      <c r="I3294" s="93" t="str">
        <f t="shared" si="105"/>
        <v>End</v>
      </c>
      <c r="Q3294" s="93" t="str">
        <f t="shared" si="106"/>
        <v>774200</v>
      </c>
    </row>
    <row r="3295" spans="1:17" ht="12.75" customHeight="1">
      <c r="A3295" s="431">
        <v>774204</v>
      </c>
      <c r="B3295" s="564" t="s">
        <v>9471</v>
      </c>
      <c r="C3295" s="431">
        <v>72103</v>
      </c>
      <c r="D3295" s="431">
        <v>774204</v>
      </c>
      <c r="E3295" s="431"/>
      <c r="F3295" s="1127">
        <v>776999</v>
      </c>
      <c r="G3295" s="422"/>
      <c r="H3295" s="38"/>
      <c r="I3295" s="93" t="str">
        <f t="shared" si="105"/>
        <v/>
      </c>
      <c r="J3295" s="547"/>
      <c r="Q3295" s="93" t="str">
        <f t="shared" si="106"/>
        <v>774204</v>
      </c>
    </row>
    <row r="3296" spans="1:17" ht="12.75" customHeight="1">
      <c r="A3296" s="57">
        <v>774300</v>
      </c>
      <c r="B3296" s="38" t="s">
        <v>3575</v>
      </c>
      <c r="C3296" s="57">
        <v>77249</v>
      </c>
      <c r="D3296" s="57">
        <v>774300</v>
      </c>
      <c r="E3296" s="57"/>
      <c r="F3296" s="57">
        <v>771900</v>
      </c>
      <c r="G3296" s="58"/>
      <c r="H3296" s="38" t="s">
        <v>6159</v>
      </c>
      <c r="I3296" s="93" t="str">
        <f t="shared" si="105"/>
        <v>End</v>
      </c>
      <c r="Q3296" s="93" t="str">
        <f t="shared" si="106"/>
        <v>774300</v>
      </c>
    </row>
    <row r="3297" spans="1:17" ht="12.75" customHeight="1">
      <c r="A3297" s="431">
        <v>774304</v>
      </c>
      <c r="B3297" s="564" t="s">
        <v>9472</v>
      </c>
      <c r="C3297" s="431">
        <v>72103</v>
      </c>
      <c r="D3297" s="431">
        <v>774304</v>
      </c>
      <c r="E3297" s="431"/>
      <c r="F3297" s="1127">
        <v>776999</v>
      </c>
      <c r="G3297" s="422"/>
      <c r="H3297" s="38"/>
      <c r="I3297" s="93" t="str">
        <f t="shared" si="105"/>
        <v/>
      </c>
      <c r="J3297" s="547"/>
      <c r="Q3297" s="93" t="str">
        <f t="shared" si="106"/>
        <v>774304</v>
      </c>
    </row>
    <row r="3298" spans="1:17" ht="12.75" customHeight="1">
      <c r="A3298" s="57">
        <v>774400</v>
      </c>
      <c r="B3298" s="38" t="s">
        <v>3576</v>
      </c>
      <c r="C3298" s="57">
        <v>77249</v>
      </c>
      <c r="D3298" s="57">
        <v>774400</v>
      </c>
      <c r="E3298" s="57"/>
      <c r="F3298" s="57">
        <v>771070</v>
      </c>
      <c r="G3298" s="58"/>
      <c r="H3298" s="38" t="s">
        <v>6159</v>
      </c>
      <c r="I3298" s="93" t="str">
        <f t="shared" si="105"/>
        <v>End</v>
      </c>
      <c r="Q3298" s="93" t="str">
        <f t="shared" si="106"/>
        <v>774400</v>
      </c>
    </row>
    <row r="3299" spans="1:17" ht="12.75" customHeight="1">
      <c r="A3299" s="431">
        <v>774404</v>
      </c>
      <c r="B3299" s="38" t="s">
        <v>9761</v>
      </c>
      <c r="C3299" s="431">
        <v>72007</v>
      </c>
      <c r="D3299" s="431">
        <v>774404</v>
      </c>
      <c r="E3299" s="431"/>
      <c r="F3299" s="431">
        <v>776999</v>
      </c>
      <c r="G3299" s="422"/>
      <c r="H3299" s="38"/>
      <c r="I3299" s="93" t="str">
        <f t="shared" si="105"/>
        <v/>
      </c>
      <c r="J3299" s="547"/>
      <c r="Q3299" s="93" t="str">
        <f t="shared" si="106"/>
        <v>774404</v>
      </c>
    </row>
    <row r="3300" spans="1:17" ht="12.75" customHeight="1">
      <c r="A3300" s="57">
        <v>774500</v>
      </c>
      <c r="B3300" s="38" t="s">
        <v>3578</v>
      </c>
      <c r="C3300" s="57">
        <v>77229</v>
      </c>
      <c r="D3300" s="57">
        <v>774500</v>
      </c>
      <c r="E3300" s="57"/>
      <c r="F3300" s="57">
        <v>771900</v>
      </c>
      <c r="G3300" s="58"/>
      <c r="H3300" s="38" t="s">
        <v>6159</v>
      </c>
      <c r="I3300" s="93" t="str">
        <f t="shared" si="105"/>
        <v>End</v>
      </c>
      <c r="Q3300" s="93" t="str">
        <f t="shared" si="106"/>
        <v>774500</v>
      </c>
    </row>
    <row r="3301" spans="1:17" ht="12.75" customHeight="1">
      <c r="A3301" s="1337">
        <v>774504</v>
      </c>
      <c r="B3301" s="1205" t="s">
        <v>9767</v>
      </c>
      <c r="C3301" s="1337">
        <v>73003</v>
      </c>
      <c r="D3301" s="1337">
        <v>774504</v>
      </c>
      <c r="E3301" s="1337"/>
      <c r="F3301" s="1337">
        <v>776000</v>
      </c>
      <c r="G3301" s="1338"/>
      <c r="H3301" s="1322"/>
      <c r="I3301" s="1326" t="str">
        <f t="shared" si="105"/>
        <v/>
      </c>
      <c r="J3301" s="1327"/>
      <c r="Q3301" s="93" t="str">
        <f t="shared" si="106"/>
        <v>774504</v>
      </c>
    </row>
    <row r="3302" spans="1:17" ht="12.75" customHeight="1">
      <c r="A3302" s="57">
        <v>774600</v>
      </c>
      <c r="B3302" s="38" t="s">
        <v>3579</v>
      </c>
      <c r="C3302" s="57">
        <v>77229</v>
      </c>
      <c r="D3302" s="57">
        <v>774600</v>
      </c>
      <c r="E3302" s="57"/>
      <c r="F3302" s="57">
        <v>771070</v>
      </c>
      <c r="G3302" s="58"/>
      <c r="H3302" s="38" t="s">
        <v>6159</v>
      </c>
      <c r="I3302" s="93" t="str">
        <f t="shared" si="105"/>
        <v>End</v>
      </c>
      <c r="Q3302" s="93" t="str">
        <f t="shared" si="106"/>
        <v>774600</v>
      </c>
    </row>
    <row r="3303" spans="1:17" ht="12.75" customHeight="1">
      <c r="A3303" s="57">
        <v>774700</v>
      </c>
      <c r="B3303" s="38" t="s">
        <v>3580</v>
      </c>
      <c r="C3303" s="57">
        <v>77239</v>
      </c>
      <c r="D3303" s="57">
        <v>774700</v>
      </c>
      <c r="E3303" s="57"/>
      <c r="F3303" s="57">
        <v>771900</v>
      </c>
      <c r="G3303" s="58"/>
      <c r="H3303" s="38" t="s">
        <v>6159</v>
      </c>
      <c r="I3303" s="93" t="str">
        <f t="shared" si="105"/>
        <v>End</v>
      </c>
      <c r="Q3303" s="93" t="str">
        <f t="shared" si="106"/>
        <v>774700</v>
      </c>
    </row>
    <row r="3304" spans="1:17" ht="12.75" customHeight="1">
      <c r="A3304" s="57">
        <v>774800</v>
      </c>
      <c r="B3304" s="38" t="s">
        <v>3581</v>
      </c>
      <c r="C3304" s="57">
        <v>77239</v>
      </c>
      <c r="D3304" s="57">
        <v>774800</v>
      </c>
      <c r="E3304" s="57"/>
      <c r="F3304" s="57">
        <v>771070</v>
      </c>
      <c r="G3304" s="58"/>
      <c r="H3304" s="38" t="s">
        <v>6159</v>
      </c>
      <c r="I3304" s="93" t="str">
        <f t="shared" si="105"/>
        <v>End</v>
      </c>
      <c r="Q3304" s="93" t="str">
        <f t="shared" si="106"/>
        <v>774800</v>
      </c>
    </row>
    <row r="3305" spans="1:17" ht="12.75" customHeight="1">
      <c r="A3305" s="57">
        <v>774900</v>
      </c>
      <c r="B3305" s="38" t="s">
        <v>3315</v>
      </c>
      <c r="C3305" s="57">
        <v>77209</v>
      </c>
      <c r="D3305" s="57">
        <v>774900</v>
      </c>
      <c r="E3305" s="57"/>
      <c r="F3305" s="57">
        <v>774900</v>
      </c>
      <c r="G3305" s="58"/>
      <c r="H3305" s="38" t="s">
        <v>6159</v>
      </c>
      <c r="I3305" s="93" t="str">
        <f t="shared" si="105"/>
        <v>End</v>
      </c>
      <c r="Q3305" s="93" t="str">
        <f t="shared" si="106"/>
        <v>774900</v>
      </c>
    </row>
    <row r="3306" spans="1:17" ht="12.75" customHeight="1">
      <c r="A3306" s="101">
        <v>775000</v>
      </c>
      <c r="B3306" s="38" t="s">
        <v>3320</v>
      </c>
      <c r="C3306" s="129">
        <v>77219</v>
      </c>
      <c r="D3306" s="57">
        <v>775000</v>
      </c>
      <c r="E3306" s="57"/>
      <c r="F3306" s="57">
        <v>771000</v>
      </c>
      <c r="G3306" s="58"/>
      <c r="H3306" s="38" t="s">
        <v>6159</v>
      </c>
      <c r="I3306" s="93" t="str">
        <f t="shared" si="105"/>
        <v>End</v>
      </c>
      <c r="Q3306" s="93" t="str">
        <f t="shared" si="106"/>
        <v>775000</v>
      </c>
    </row>
    <row r="3307" spans="1:17" ht="12.75" customHeight="1">
      <c r="A3307" s="101">
        <v>775100</v>
      </c>
      <c r="B3307" s="38" t="s">
        <v>2649</v>
      </c>
      <c r="C3307" s="129">
        <v>77219</v>
      </c>
      <c r="D3307" s="57">
        <v>775100</v>
      </c>
      <c r="E3307" s="57"/>
      <c r="F3307" s="57">
        <v>771070</v>
      </c>
      <c r="G3307" s="58"/>
      <c r="H3307" s="38" t="s">
        <v>6159</v>
      </c>
      <c r="I3307" s="93" t="str">
        <f t="shared" si="105"/>
        <v>End</v>
      </c>
      <c r="Q3307" s="93" t="str">
        <f t="shared" si="106"/>
        <v>775100</v>
      </c>
    </row>
    <row r="3308" spans="1:17" ht="12.75" customHeight="1">
      <c r="A3308" s="57">
        <v>775200</v>
      </c>
      <c r="B3308" s="88" t="s">
        <v>3427</v>
      </c>
      <c r="C3308" s="57">
        <v>77189</v>
      </c>
      <c r="D3308" s="57">
        <v>775200</v>
      </c>
      <c r="E3308" s="57"/>
      <c r="F3308" s="57">
        <v>771050</v>
      </c>
      <c r="G3308" s="58"/>
      <c r="H3308" s="38" t="s">
        <v>6159</v>
      </c>
      <c r="I3308" s="93" t="str">
        <f t="shared" si="105"/>
        <v>End</v>
      </c>
      <c r="Q3308" s="93" t="str">
        <f t="shared" si="106"/>
        <v>775200</v>
      </c>
    </row>
    <row r="3309" spans="1:17" ht="12.75" customHeight="1">
      <c r="A3309" s="57">
        <v>775300</v>
      </c>
      <c r="B3309" s="110" t="s">
        <v>3426</v>
      </c>
      <c r="C3309" s="57">
        <v>77189</v>
      </c>
      <c r="D3309" s="57">
        <v>775300</v>
      </c>
      <c r="E3309" s="57"/>
      <c r="F3309" s="57">
        <v>771070</v>
      </c>
      <c r="G3309" s="58"/>
      <c r="H3309" s="38" t="s">
        <v>6159</v>
      </c>
      <c r="I3309" s="93" t="str">
        <f t="shared" si="105"/>
        <v>End</v>
      </c>
      <c r="Q3309" s="93" t="str">
        <f t="shared" si="106"/>
        <v>775300</v>
      </c>
    </row>
    <row r="3310" spans="1:17" ht="12.75" customHeight="1">
      <c r="A3310" s="105">
        <v>775400</v>
      </c>
      <c r="B3310" s="38" t="s">
        <v>3917</v>
      </c>
      <c r="C3310" s="1055">
        <v>77110</v>
      </c>
      <c r="D3310" s="1055">
        <v>775400</v>
      </c>
      <c r="E3310" s="1055"/>
      <c r="F3310" s="1055">
        <v>776999</v>
      </c>
      <c r="G3310" s="38"/>
      <c r="H3310" s="38" t="s">
        <v>6159</v>
      </c>
      <c r="I3310" s="93" t="str">
        <f t="shared" si="105"/>
        <v>End</v>
      </c>
      <c r="Q3310" s="93" t="str">
        <f t="shared" si="106"/>
        <v>775400</v>
      </c>
    </row>
    <row r="3311" spans="1:17" ht="12.75" customHeight="1">
      <c r="A3311" s="105">
        <v>775500</v>
      </c>
      <c r="B3311" s="38" t="s">
        <v>3928</v>
      </c>
      <c r="C3311" s="1055">
        <v>77210</v>
      </c>
      <c r="D3311" s="1055">
        <v>775500</v>
      </c>
      <c r="E3311" s="1055"/>
      <c r="F3311" s="1055">
        <v>776999</v>
      </c>
      <c r="G3311" s="38"/>
      <c r="H3311" s="38" t="s">
        <v>6159</v>
      </c>
      <c r="I3311" s="93" t="str">
        <f t="shared" si="105"/>
        <v>End</v>
      </c>
      <c r="Q3311" s="93" t="str">
        <f t="shared" si="106"/>
        <v>775500</v>
      </c>
    </row>
    <row r="3312" spans="1:17" ht="12.75" customHeight="1">
      <c r="A3312" s="105">
        <v>775600</v>
      </c>
      <c r="B3312" s="58" t="s">
        <v>3936</v>
      </c>
      <c r="C3312" s="1055">
        <v>77110</v>
      </c>
      <c r="D3312" s="1055">
        <v>775600</v>
      </c>
      <c r="E3312" s="1055"/>
      <c r="F3312" s="57">
        <v>776999</v>
      </c>
      <c r="G3312" s="58"/>
      <c r="H3312" s="38" t="s">
        <v>6159</v>
      </c>
      <c r="I3312" s="93" t="str">
        <f t="shared" si="105"/>
        <v>End</v>
      </c>
      <c r="Q3312" s="93" t="str">
        <f t="shared" si="106"/>
        <v>775600</v>
      </c>
    </row>
    <row r="3313" spans="1:17" ht="12.75" customHeight="1">
      <c r="A3313" s="105">
        <v>775700</v>
      </c>
      <c r="B3313" s="58" t="s">
        <v>3937</v>
      </c>
      <c r="C3313" s="1055">
        <v>77110</v>
      </c>
      <c r="D3313" s="1055">
        <v>775700</v>
      </c>
      <c r="E3313" s="1055"/>
      <c r="F3313" s="57">
        <v>776999</v>
      </c>
      <c r="G3313" s="58"/>
      <c r="H3313" s="38" t="s">
        <v>6159</v>
      </c>
      <c r="I3313" s="93" t="str">
        <f t="shared" si="105"/>
        <v>End</v>
      </c>
      <c r="Q3313" s="93" t="str">
        <f t="shared" si="106"/>
        <v>775700</v>
      </c>
    </row>
    <row r="3314" spans="1:17" ht="12.75" customHeight="1">
      <c r="A3314" s="105">
        <v>775800</v>
      </c>
      <c r="B3314" s="38" t="s">
        <v>4148</v>
      </c>
      <c r="C3314" s="1055">
        <v>77211</v>
      </c>
      <c r="D3314" s="1055">
        <v>775800</v>
      </c>
      <c r="E3314" s="1055"/>
      <c r="F3314" s="57">
        <v>776999</v>
      </c>
      <c r="G3314" s="58"/>
      <c r="H3314" s="38" t="s">
        <v>6159</v>
      </c>
      <c r="I3314" s="93" t="str">
        <f t="shared" si="105"/>
        <v>End</v>
      </c>
      <c r="Q3314" s="93" t="str">
        <f t="shared" si="106"/>
        <v>775800</v>
      </c>
    </row>
    <row r="3315" spans="1:17" ht="12.75" customHeight="1">
      <c r="A3315" s="105">
        <v>775900</v>
      </c>
      <c r="B3315" s="38" t="s">
        <v>4153</v>
      </c>
      <c r="C3315" s="1055">
        <v>77111</v>
      </c>
      <c r="D3315" s="1055">
        <v>775900</v>
      </c>
      <c r="E3315" s="1055"/>
      <c r="F3315" s="1055">
        <v>776999</v>
      </c>
      <c r="G3315" s="38"/>
      <c r="H3315" s="38" t="s">
        <v>6159</v>
      </c>
      <c r="I3315" s="93" t="str">
        <f t="shared" si="105"/>
        <v>End</v>
      </c>
      <c r="Q3315" s="93" t="str">
        <f t="shared" si="106"/>
        <v>775900</v>
      </c>
    </row>
    <row r="3316" spans="1:17" ht="12.75" customHeight="1">
      <c r="A3316" s="105">
        <v>776000</v>
      </c>
      <c r="B3316" s="38" t="s">
        <v>4799</v>
      </c>
      <c r="C3316" s="1055">
        <v>73000</v>
      </c>
      <c r="D3316" s="1055">
        <v>776000</v>
      </c>
      <c r="E3316" s="1055"/>
      <c r="F3316" s="1055">
        <v>776999</v>
      </c>
      <c r="G3316" s="38"/>
      <c r="H3316" s="38"/>
      <c r="I3316" s="93" t="str">
        <f t="shared" ref="I3316:I3348" si="107">LEFT(H3316,3)</f>
        <v/>
      </c>
      <c r="Q3316" s="93" t="str">
        <f t="shared" si="106"/>
        <v>776000</v>
      </c>
    </row>
    <row r="3317" spans="1:17" ht="12.75" customHeight="1">
      <c r="A3317" s="105">
        <v>776100</v>
      </c>
      <c r="B3317" s="38" t="s">
        <v>6949</v>
      </c>
      <c r="C3317" s="1055">
        <v>73000</v>
      </c>
      <c r="D3317" s="1055">
        <v>776100</v>
      </c>
      <c r="E3317" s="1055"/>
      <c r="F3317" s="1055">
        <v>776999</v>
      </c>
      <c r="G3317" s="38"/>
      <c r="H3317" s="38"/>
      <c r="I3317" s="93" t="str">
        <f t="shared" si="107"/>
        <v/>
      </c>
      <c r="Q3317" s="93" t="str">
        <f t="shared" si="106"/>
        <v>776100</v>
      </c>
    </row>
    <row r="3318" spans="1:17" ht="12.75" customHeight="1">
      <c r="A3318" s="105">
        <v>776200</v>
      </c>
      <c r="B3318" s="111" t="s">
        <v>4838</v>
      </c>
      <c r="C3318" s="1055">
        <v>72112</v>
      </c>
      <c r="D3318" s="1055">
        <v>776200</v>
      </c>
      <c r="E3318" s="1055"/>
      <c r="F3318" s="1055">
        <v>776999</v>
      </c>
      <c r="G3318" s="38"/>
      <c r="H3318" s="38" t="s">
        <v>6157</v>
      </c>
      <c r="I3318" s="93" t="str">
        <f t="shared" si="107"/>
        <v>End</v>
      </c>
      <c r="Q3318" s="93" t="str">
        <f t="shared" si="106"/>
        <v>776200</v>
      </c>
    </row>
    <row r="3319" spans="1:17" ht="12.75" customHeight="1">
      <c r="A3319" s="105">
        <v>776300</v>
      </c>
      <c r="B3319" s="103" t="s">
        <v>4839</v>
      </c>
      <c r="C3319" s="1055">
        <v>72212</v>
      </c>
      <c r="D3319" s="1055">
        <v>776300</v>
      </c>
      <c r="E3319" s="1055"/>
      <c r="F3319" s="1055">
        <v>776999</v>
      </c>
      <c r="G3319" s="38"/>
      <c r="H3319" s="38" t="s">
        <v>6157</v>
      </c>
      <c r="I3319" s="93" t="str">
        <f t="shared" si="107"/>
        <v>End</v>
      </c>
      <c r="Q3319" s="93" t="str">
        <f t="shared" si="106"/>
        <v>776300</v>
      </c>
    </row>
    <row r="3320" spans="1:17" ht="12.75" customHeight="1">
      <c r="A3320" s="105">
        <v>776400</v>
      </c>
      <c r="B3320" s="38" t="s">
        <v>5055</v>
      </c>
      <c r="C3320" s="1055">
        <v>71404</v>
      </c>
      <c r="D3320" s="1055">
        <v>776400</v>
      </c>
      <c r="E3320" s="1055"/>
      <c r="F3320" s="1055">
        <v>770050</v>
      </c>
      <c r="G3320" s="38"/>
      <c r="H3320" s="38" t="s">
        <v>6915</v>
      </c>
      <c r="I3320" s="93" t="str">
        <f t="shared" si="107"/>
        <v>End</v>
      </c>
      <c r="Q3320" s="93" t="str">
        <f t="shared" si="106"/>
        <v>776400</v>
      </c>
    </row>
    <row r="3321" spans="1:17" ht="12.75" customHeight="1">
      <c r="A3321" s="105">
        <v>776500</v>
      </c>
      <c r="B3321" s="103" t="s">
        <v>5254</v>
      </c>
      <c r="C3321" s="1055">
        <v>72213</v>
      </c>
      <c r="D3321" s="1055">
        <v>776500</v>
      </c>
      <c r="E3321" s="1055"/>
      <c r="F3321" s="1055">
        <v>776999</v>
      </c>
      <c r="G3321" s="38"/>
      <c r="H3321" s="38" t="s">
        <v>6157</v>
      </c>
      <c r="I3321" s="93" t="str">
        <f t="shared" si="107"/>
        <v>End</v>
      </c>
      <c r="Q3321" s="93" t="str">
        <f t="shared" si="106"/>
        <v>776500</v>
      </c>
    </row>
    <row r="3322" spans="1:17" ht="12.75" customHeight="1">
      <c r="A3322" s="105">
        <v>776600</v>
      </c>
      <c r="B3322" s="111" t="s">
        <v>5255</v>
      </c>
      <c r="C3322" s="1055">
        <v>72113</v>
      </c>
      <c r="D3322" s="1055">
        <v>776600</v>
      </c>
      <c r="E3322" s="1055"/>
      <c r="F3322" s="1055">
        <v>776999</v>
      </c>
      <c r="G3322" s="38"/>
      <c r="H3322" s="38" t="s">
        <v>6157</v>
      </c>
      <c r="I3322" s="93" t="str">
        <f t="shared" si="107"/>
        <v>End</v>
      </c>
      <c r="Q3322" s="93" t="str">
        <f t="shared" si="106"/>
        <v>776600</v>
      </c>
    </row>
    <row r="3323" spans="1:17" ht="12.75" customHeight="1">
      <c r="A3323" s="105">
        <v>776700</v>
      </c>
      <c r="B3323" s="111" t="s">
        <v>5391</v>
      </c>
      <c r="C3323" s="1055">
        <v>71408</v>
      </c>
      <c r="D3323" s="1055">
        <v>776700</v>
      </c>
      <c r="E3323" s="1055"/>
      <c r="F3323" s="1055">
        <v>633070</v>
      </c>
      <c r="G3323" s="38"/>
      <c r="H3323" s="38" t="s">
        <v>6157</v>
      </c>
      <c r="I3323" s="93" t="str">
        <f t="shared" si="107"/>
        <v>End</v>
      </c>
      <c r="Q3323" s="93" t="str">
        <f t="shared" si="106"/>
        <v>776700</v>
      </c>
    </row>
    <row r="3324" spans="1:17" ht="12.75" customHeight="1">
      <c r="A3324" s="105">
        <v>776800</v>
      </c>
      <c r="B3324" s="111" t="s">
        <v>5392</v>
      </c>
      <c r="C3324" s="1055">
        <v>71409</v>
      </c>
      <c r="D3324" s="1055">
        <v>776800</v>
      </c>
      <c r="E3324" s="1055"/>
      <c r="F3324" s="1055">
        <v>776999</v>
      </c>
      <c r="G3324" s="38"/>
      <c r="H3324" s="38" t="s">
        <v>7660</v>
      </c>
      <c r="I3324" s="93" t="str">
        <f t="shared" si="107"/>
        <v>End</v>
      </c>
      <c r="Q3324" s="93" t="str">
        <f t="shared" si="106"/>
        <v>776800</v>
      </c>
    </row>
    <row r="3325" spans="1:17" ht="12.75" customHeight="1">
      <c r="A3325" s="105">
        <v>776900</v>
      </c>
      <c r="B3325" s="111" t="s">
        <v>5255</v>
      </c>
      <c r="C3325" s="1055">
        <v>77112</v>
      </c>
      <c r="D3325" s="1055">
        <v>776900</v>
      </c>
      <c r="E3325" s="1055"/>
      <c r="F3325" s="1055">
        <v>776999</v>
      </c>
      <c r="G3325" s="38"/>
      <c r="H3325" s="38" t="s">
        <v>6159</v>
      </c>
      <c r="I3325" s="93" t="str">
        <f t="shared" si="107"/>
        <v>End</v>
      </c>
      <c r="Q3325" s="93" t="str">
        <f t="shared" si="106"/>
        <v>776900</v>
      </c>
    </row>
    <row r="3326" spans="1:17" ht="12.75" customHeight="1">
      <c r="A3326" s="105">
        <v>777000</v>
      </c>
      <c r="B3326" s="111" t="s">
        <v>5436</v>
      </c>
      <c r="C3326" s="1055">
        <v>77113</v>
      </c>
      <c r="D3326" s="1055">
        <v>777000</v>
      </c>
      <c r="E3326" s="1055"/>
      <c r="F3326" s="1055">
        <v>776999</v>
      </c>
      <c r="G3326" s="38"/>
      <c r="H3326" s="38" t="s">
        <v>6159</v>
      </c>
      <c r="I3326" s="93" t="str">
        <f t="shared" si="107"/>
        <v>End</v>
      </c>
      <c r="Q3326" s="93" t="str">
        <f t="shared" si="106"/>
        <v>777000</v>
      </c>
    </row>
    <row r="3327" spans="1:17" ht="12.75" customHeight="1">
      <c r="A3327" s="105">
        <v>777100</v>
      </c>
      <c r="B3327" s="111" t="s">
        <v>5803</v>
      </c>
      <c r="C3327" s="1055">
        <v>72215</v>
      </c>
      <c r="D3327" s="1055">
        <v>777100</v>
      </c>
      <c r="E3327" s="1055"/>
      <c r="F3327" s="1055">
        <v>776999</v>
      </c>
      <c r="G3327" s="38"/>
      <c r="H3327" s="38" t="s">
        <v>6157</v>
      </c>
      <c r="I3327" s="93" t="str">
        <f t="shared" si="107"/>
        <v>End</v>
      </c>
      <c r="Q3327" s="93" t="str">
        <f t="shared" si="106"/>
        <v>777100</v>
      </c>
    </row>
    <row r="3328" spans="1:17" ht="12.75" customHeight="1">
      <c r="A3328" s="105">
        <v>777200</v>
      </c>
      <c r="B3328" s="38" t="s">
        <v>6017</v>
      </c>
      <c r="C3328" s="1055">
        <v>71300</v>
      </c>
      <c r="D3328" s="1055">
        <v>777200</v>
      </c>
      <c r="E3328" s="1055"/>
      <c r="F3328" s="1055">
        <v>611401</v>
      </c>
      <c r="G3328" s="38"/>
      <c r="H3328" s="38" t="s">
        <v>8639</v>
      </c>
      <c r="I3328" s="93" t="str">
        <f t="shared" si="107"/>
        <v>End</v>
      </c>
      <c r="Q3328" s="93" t="str">
        <f t="shared" si="106"/>
        <v>777200</v>
      </c>
    </row>
    <row r="3329" spans="1:17" ht="12.75" customHeight="1">
      <c r="A3329" s="105">
        <v>777300</v>
      </c>
      <c r="B3329" s="111" t="s">
        <v>6068</v>
      </c>
      <c r="C3329" s="1055">
        <v>72216</v>
      </c>
      <c r="D3329" s="1055">
        <v>777300</v>
      </c>
      <c r="E3329" s="1055"/>
      <c r="F3329" s="1055">
        <v>776999</v>
      </c>
      <c r="G3329" s="38"/>
      <c r="H3329" s="38" t="s">
        <v>6571</v>
      </c>
      <c r="I3329" s="93" t="str">
        <f t="shared" si="107"/>
        <v>End</v>
      </c>
      <c r="Q3329" s="93" t="str">
        <f t="shared" si="106"/>
        <v>777300</v>
      </c>
    </row>
    <row r="3330" spans="1:17" ht="12.75" customHeight="1">
      <c r="A3330" s="105">
        <v>777400</v>
      </c>
      <c r="B3330" s="111" t="s">
        <v>6534</v>
      </c>
      <c r="C3330" s="1055">
        <v>72107</v>
      </c>
      <c r="D3330" s="1055">
        <v>777400</v>
      </c>
      <c r="E3330" s="1055"/>
      <c r="F3330" s="1055">
        <v>776999</v>
      </c>
      <c r="G3330" s="38"/>
      <c r="H3330" s="38" t="s">
        <v>6915</v>
      </c>
      <c r="I3330" s="93" t="str">
        <f t="shared" si="107"/>
        <v>End</v>
      </c>
      <c r="Q3330" s="93" t="str">
        <f t="shared" si="106"/>
        <v>777400</v>
      </c>
    </row>
    <row r="3331" spans="1:17" ht="12.75" customHeight="1">
      <c r="A3331" s="105">
        <v>777500</v>
      </c>
      <c r="B3331" s="111" t="s">
        <v>6575</v>
      </c>
      <c r="C3331" s="1055">
        <v>73000</v>
      </c>
      <c r="D3331" s="1055">
        <v>777500</v>
      </c>
      <c r="E3331" s="1055"/>
      <c r="F3331" s="1055">
        <v>760000</v>
      </c>
      <c r="G3331" s="38"/>
      <c r="H3331" s="38" t="s">
        <v>7618</v>
      </c>
      <c r="I3331" s="93" t="str">
        <f t="shared" si="107"/>
        <v>End</v>
      </c>
      <c r="Q3331" s="93" t="str">
        <f t="shared" si="106"/>
        <v>777500</v>
      </c>
    </row>
    <row r="3332" spans="1:17" ht="12.75" customHeight="1">
      <c r="A3332" s="105">
        <v>777600</v>
      </c>
      <c r="B3332" s="118" t="s">
        <v>6877</v>
      </c>
      <c r="C3332" s="1055">
        <v>71300</v>
      </c>
      <c r="D3332" s="1055">
        <v>777600</v>
      </c>
      <c r="E3332" s="1055"/>
      <c r="F3332" s="1055">
        <v>611401</v>
      </c>
      <c r="G3332" s="38"/>
      <c r="H3332" s="38" t="s">
        <v>8639</v>
      </c>
      <c r="I3332" s="93" t="str">
        <f t="shared" si="107"/>
        <v>End</v>
      </c>
      <c r="Q3332" s="93" t="str">
        <f t="shared" si="106"/>
        <v>777600</v>
      </c>
    </row>
    <row r="3333" spans="1:17" ht="12.75" customHeight="1">
      <c r="A3333" s="105">
        <v>777700</v>
      </c>
      <c r="B3333" s="58" t="s">
        <v>6991</v>
      </c>
      <c r="C3333" s="1055">
        <v>73014</v>
      </c>
      <c r="D3333" s="1055">
        <v>777700</v>
      </c>
      <c r="E3333" s="1055"/>
      <c r="F3333" s="1055">
        <v>776200</v>
      </c>
      <c r="G3333" s="38"/>
      <c r="H3333" s="38" t="s">
        <v>7643</v>
      </c>
      <c r="I3333" s="93" t="str">
        <f t="shared" si="107"/>
        <v>End</v>
      </c>
      <c r="Q3333" s="93" t="str">
        <f t="shared" si="106"/>
        <v>777700</v>
      </c>
    </row>
    <row r="3334" spans="1:17" ht="12.75" customHeight="1">
      <c r="A3334" s="105">
        <v>777800</v>
      </c>
      <c r="B3334" s="58" t="s">
        <v>7006</v>
      </c>
      <c r="C3334" s="1055">
        <v>73021</v>
      </c>
      <c r="D3334" s="1055">
        <v>777800</v>
      </c>
      <c r="E3334" s="1055"/>
      <c r="F3334" s="1055">
        <v>776200</v>
      </c>
      <c r="G3334" s="38"/>
      <c r="H3334" s="38" t="s">
        <v>9179</v>
      </c>
      <c r="I3334" s="93" t="str">
        <f t="shared" si="107"/>
        <v>End</v>
      </c>
      <c r="Q3334" s="93" t="str">
        <f t="shared" si="106"/>
        <v>777800</v>
      </c>
    </row>
    <row r="3335" spans="1:17" ht="12.75" customHeight="1">
      <c r="A3335" s="490">
        <v>777900</v>
      </c>
      <c r="B3335" s="492" t="s">
        <v>8397</v>
      </c>
      <c r="C3335" s="489">
        <v>71300</v>
      </c>
      <c r="D3335" s="489">
        <v>777900</v>
      </c>
      <c r="E3335" s="489"/>
      <c r="F3335" s="489">
        <v>611401</v>
      </c>
      <c r="G3335" s="491"/>
      <c r="H3335" s="491"/>
      <c r="I3335" s="93" t="str">
        <f t="shared" si="107"/>
        <v/>
      </c>
      <c r="K3335" s="103"/>
      <c r="Q3335" s="93" t="str">
        <f t="shared" si="106"/>
        <v>777900</v>
      </c>
    </row>
    <row r="3336" spans="1:17" ht="12.75" customHeight="1">
      <c r="A3336" s="581">
        <v>778000</v>
      </c>
      <c r="B3336" s="580" t="s">
        <v>8526</v>
      </c>
      <c r="C3336" s="578">
        <v>73032</v>
      </c>
      <c r="D3336" s="578">
        <v>778000</v>
      </c>
      <c r="E3336" s="578"/>
      <c r="F3336" s="578">
        <v>776999</v>
      </c>
      <c r="G3336" s="579"/>
      <c r="H3336" s="38" t="s">
        <v>9048</v>
      </c>
      <c r="I3336" s="93" t="str">
        <f t="shared" si="107"/>
        <v>End</v>
      </c>
      <c r="J3336" s="582"/>
      <c r="K3336" s="103"/>
      <c r="Q3336" s="93" t="str">
        <f t="shared" si="106"/>
        <v>778000</v>
      </c>
    </row>
    <row r="3337" spans="1:17" ht="12.75" customHeight="1">
      <c r="A3337" s="838">
        <v>778100</v>
      </c>
      <c r="B3337" s="565" t="s">
        <v>9178</v>
      </c>
      <c r="C3337" s="831">
        <v>73021</v>
      </c>
      <c r="D3337" s="831">
        <v>778100</v>
      </c>
      <c r="E3337" s="831"/>
      <c r="F3337" s="831">
        <v>776200</v>
      </c>
      <c r="G3337" s="835"/>
      <c r="H3337" s="835"/>
      <c r="I3337" s="836" t="str">
        <f t="shared" si="107"/>
        <v/>
      </c>
      <c r="J3337" s="837"/>
      <c r="K3337" s="103"/>
      <c r="Q3337" s="93" t="str">
        <f t="shared" si="106"/>
        <v>778100</v>
      </c>
    </row>
    <row r="3338" spans="1:17" ht="12.75" customHeight="1">
      <c r="A3338" s="1179">
        <v>778200</v>
      </c>
      <c r="B3338" s="1160" t="s">
        <v>9531</v>
      </c>
      <c r="C3338" s="1180">
        <v>72103</v>
      </c>
      <c r="D3338" s="1179">
        <v>778200</v>
      </c>
      <c r="E3338" s="1180"/>
      <c r="F3338" s="1180">
        <v>776999</v>
      </c>
      <c r="G3338" s="1181"/>
      <c r="H3338" s="835"/>
      <c r="I3338" s="1182" t="str">
        <f t="shared" si="107"/>
        <v/>
      </c>
      <c r="J3338" s="1183"/>
      <c r="K3338" s="103"/>
      <c r="Q3338" s="93" t="str">
        <f t="shared" si="106"/>
        <v>778200</v>
      </c>
    </row>
    <row r="3339" spans="1:17" ht="12.75" customHeight="1">
      <c r="A3339" s="1179">
        <v>778300</v>
      </c>
      <c r="B3339" s="1160" t="s">
        <v>9532</v>
      </c>
      <c r="C3339" s="1180">
        <v>72103</v>
      </c>
      <c r="D3339" s="1179">
        <v>778300</v>
      </c>
      <c r="E3339" s="1180"/>
      <c r="F3339" s="1180">
        <v>776999</v>
      </c>
      <c r="G3339" s="1181"/>
      <c r="H3339" s="1181"/>
      <c r="I3339" s="1182" t="str">
        <f t="shared" si="107"/>
        <v/>
      </c>
      <c r="J3339" s="1183"/>
      <c r="K3339" s="103"/>
      <c r="Q3339" s="93" t="str">
        <f t="shared" si="106"/>
        <v>778300</v>
      </c>
    </row>
    <row r="3340" spans="1:17" ht="12.75" customHeight="1">
      <c r="A3340" s="1179">
        <v>778400</v>
      </c>
      <c r="B3340" s="1160" t="s">
        <v>9533</v>
      </c>
      <c r="C3340" s="1180">
        <v>72103</v>
      </c>
      <c r="D3340" s="1179">
        <v>778400</v>
      </c>
      <c r="E3340" s="1180"/>
      <c r="F3340" s="1180">
        <v>776999</v>
      </c>
      <c r="G3340" s="1181"/>
      <c r="H3340" s="835"/>
      <c r="I3340" s="1182" t="str">
        <f t="shared" si="107"/>
        <v/>
      </c>
      <c r="J3340" s="1183"/>
      <c r="K3340" s="103"/>
      <c r="Q3340" s="93" t="str">
        <f t="shared" si="106"/>
        <v>778400</v>
      </c>
    </row>
    <row r="3341" spans="1:17" ht="12.75" customHeight="1">
      <c r="A3341" s="1179">
        <v>778500</v>
      </c>
      <c r="B3341" s="1160" t="s">
        <v>9534</v>
      </c>
      <c r="C3341" s="1180">
        <v>72103</v>
      </c>
      <c r="D3341" s="1179">
        <v>778500</v>
      </c>
      <c r="E3341" s="1180"/>
      <c r="F3341" s="1180">
        <v>776999</v>
      </c>
      <c r="G3341" s="1181"/>
      <c r="H3341" s="835"/>
      <c r="I3341" s="1182" t="str">
        <f t="shared" si="107"/>
        <v/>
      </c>
      <c r="J3341" s="1183"/>
      <c r="K3341" s="103"/>
      <c r="Q3341" s="93" t="str">
        <f t="shared" si="106"/>
        <v>778500</v>
      </c>
    </row>
    <row r="3342" spans="1:17" ht="12.75" customHeight="1">
      <c r="A3342" s="1179">
        <v>778600</v>
      </c>
      <c r="B3342" s="1160" t="s">
        <v>9535</v>
      </c>
      <c r="C3342" s="1180">
        <v>72103</v>
      </c>
      <c r="D3342" s="1179">
        <v>778600</v>
      </c>
      <c r="E3342" s="1180"/>
      <c r="F3342" s="1180">
        <v>776999</v>
      </c>
      <c r="G3342" s="1181"/>
      <c r="H3342" s="835"/>
      <c r="I3342" s="1182" t="str">
        <f t="shared" si="107"/>
        <v/>
      </c>
      <c r="J3342" s="1183"/>
      <c r="K3342" s="103"/>
      <c r="Q3342" s="93" t="str">
        <f t="shared" ref="Q3342:Q3405" si="108">TEXT($A3342,0)</f>
        <v>778600</v>
      </c>
    </row>
    <row r="3343" spans="1:17" ht="12.75" customHeight="1">
      <c r="A3343" s="1179">
        <v>778700</v>
      </c>
      <c r="B3343" t="s">
        <v>9536</v>
      </c>
      <c r="C3343" s="1180">
        <v>72103</v>
      </c>
      <c r="D3343" s="1179">
        <v>778700</v>
      </c>
      <c r="E3343" s="1180"/>
      <c r="F3343" s="1180">
        <v>776999</v>
      </c>
      <c r="G3343" s="1181"/>
      <c r="H3343" s="835"/>
      <c r="I3343" s="1182" t="str">
        <f t="shared" si="107"/>
        <v/>
      </c>
      <c r="J3343" s="1183"/>
      <c r="K3343" s="103"/>
      <c r="Q3343" s="93" t="str">
        <f t="shared" si="108"/>
        <v>778700</v>
      </c>
    </row>
    <row r="3344" spans="1:17" ht="12.75" customHeight="1">
      <c r="A3344" s="1179">
        <v>778800</v>
      </c>
      <c r="B3344" t="s">
        <v>9537</v>
      </c>
      <c r="C3344" s="1180">
        <v>72103</v>
      </c>
      <c r="D3344" s="1179">
        <v>778800</v>
      </c>
      <c r="E3344" s="1180"/>
      <c r="F3344" s="1180">
        <v>776999</v>
      </c>
      <c r="G3344" s="1181"/>
      <c r="H3344" s="835"/>
      <c r="I3344" s="1182" t="str">
        <f t="shared" si="107"/>
        <v/>
      </c>
      <c r="J3344" s="1183"/>
      <c r="K3344" s="103"/>
      <c r="Q3344" s="93" t="str">
        <f t="shared" si="108"/>
        <v>778800</v>
      </c>
    </row>
    <row r="3345" spans="1:17" ht="12.75" customHeight="1">
      <c r="A3345" s="1179">
        <v>778900</v>
      </c>
      <c r="B3345" t="s">
        <v>9538</v>
      </c>
      <c r="C3345" s="1180">
        <v>72103</v>
      </c>
      <c r="D3345" s="1179">
        <v>778900</v>
      </c>
      <c r="E3345" s="1180"/>
      <c r="F3345" s="1180">
        <v>776999</v>
      </c>
      <c r="G3345" s="1181"/>
      <c r="H3345" s="835"/>
      <c r="I3345" s="1182" t="str">
        <f t="shared" si="107"/>
        <v/>
      </c>
      <c r="J3345" s="1183"/>
      <c r="K3345" s="103"/>
      <c r="Q3345" s="93" t="str">
        <f t="shared" si="108"/>
        <v>778900</v>
      </c>
    </row>
    <row r="3346" spans="1:17" ht="12.75" customHeight="1">
      <c r="A3346" s="1173">
        <v>779000</v>
      </c>
      <c r="B3346" s="1174" t="s">
        <v>9525</v>
      </c>
      <c r="C3346" s="1175">
        <v>71505</v>
      </c>
      <c r="D3346" s="1175">
        <v>779000</v>
      </c>
      <c r="E3346" s="1175"/>
      <c r="F3346" s="1175">
        <v>776999</v>
      </c>
      <c r="G3346" s="1176"/>
      <c r="H3346" s="835"/>
      <c r="I3346" s="1177" t="str">
        <f t="shared" si="107"/>
        <v/>
      </c>
      <c r="J3346" s="1178"/>
      <c r="K3346" s="103"/>
      <c r="Q3346" s="93" t="str">
        <f t="shared" si="108"/>
        <v>779000</v>
      </c>
    </row>
    <row r="3347" spans="1:17" ht="12.75" customHeight="1">
      <c r="A3347" s="1173">
        <v>779100</v>
      </c>
      <c r="B3347" s="1174" t="s">
        <v>9526</v>
      </c>
      <c r="C3347" s="1175">
        <v>71506</v>
      </c>
      <c r="D3347" s="1175">
        <v>779100</v>
      </c>
      <c r="E3347" s="1175"/>
      <c r="F3347" s="1175">
        <v>776999</v>
      </c>
      <c r="G3347" s="1176"/>
      <c r="H3347" s="835"/>
      <c r="I3347" s="1177" t="str">
        <f t="shared" si="107"/>
        <v/>
      </c>
      <c r="J3347" s="1178"/>
      <c r="K3347" s="103"/>
      <c r="Q3347" s="93" t="str">
        <f t="shared" si="108"/>
        <v>779100</v>
      </c>
    </row>
    <row r="3348" spans="1:17" ht="12.75" customHeight="1">
      <c r="A3348" s="1335">
        <v>779200</v>
      </c>
      <c r="B3348" s="1336" t="s">
        <v>2049</v>
      </c>
      <c r="C3348" s="1325">
        <v>73001</v>
      </c>
      <c r="D3348" s="1325">
        <v>779200</v>
      </c>
      <c r="E3348" s="1325"/>
      <c r="F3348" s="1325">
        <v>776000</v>
      </c>
      <c r="G3348" s="1322"/>
      <c r="H3348" s="1322"/>
      <c r="I3348" s="1326" t="str">
        <f t="shared" si="107"/>
        <v/>
      </c>
      <c r="J3348" s="1327"/>
      <c r="K3348" s="103"/>
      <c r="Q3348" s="93" t="str">
        <f t="shared" si="108"/>
        <v>779200</v>
      </c>
    </row>
    <row r="3349" spans="1:17" ht="12.75" customHeight="1">
      <c r="A3349" s="1173">
        <v>779300</v>
      </c>
      <c r="B3349" s="1336" t="s">
        <v>9763</v>
      </c>
      <c r="C3349" s="1325">
        <v>73002</v>
      </c>
      <c r="D3349" s="1175">
        <v>779300</v>
      </c>
      <c r="E3349" s="1325"/>
      <c r="F3349" s="1325">
        <v>776000</v>
      </c>
      <c r="G3349" s="1322"/>
      <c r="H3349" s="1322"/>
      <c r="I3349" s="1326" t="str">
        <f t="shared" ref="I3349" si="109">LEFT(H3349,3)</f>
        <v/>
      </c>
      <c r="J3349" s="1327"/>
      <c r="K3349" s="103"/>
      <c r="Q3349" s="93" t="str">
        <f t="shared" si="108"/>
        <v>779300</v>
      </c>
    </row>
    <row r="3350" spans="1:17" ht="12.75" customHeight="1">
      <c r="A3350" s="57">
        <v>810000</v>
      </c>
      <c r="B3350" s="58" t="s">
        <v>669</v>
      </c>
      <c r="C3350" s="57">
        <v>81001</v>
      </c>
      <c r="D3350" s="57">
        <v>810000</v>
      </c>
      <c r="E3350" s="57"/>
      <c r="F3350" s="57">
        <v>999999</v>
      </c>
      <c r="G3350" s="58"/>
      <c r="H3350" s="38"/>
      <c r="I3350" s="93" t="str">
        <f t="shared" ref="I3350:I3413" si="110">LEFT(H3350,3)</f>
        <v/>
      </c>
      <c r="K3350" s="103"/>
      <c r="Q3350" s="93" t="str">
        <f t="shared" si="108"/>
        <v>810000</v>
      </c>
    </row>
    <row r="3351" spans="1:17" ht="12.75" customHeight="1">
      <c r="A3351" s="57">
        <v>840000</v>
      </c>
      <c r="B3351" s="58" t="s">
        <v>1034</v>
      </c>
      <c r="C3351" s="57">
        <v>81000</v>
      </c>
      <c r="D3351" s="57">
        <v>840000</v>
      </c>
      <c r="E3351" s="57"/>
      <c r="F3351" s="57">
        <v>999999</v>
      </c>
      <c r="G3351" s="58"/>
      <c r="H3351" s="38"/>
      <c r="I3351" s="93" t="str">
        <f t="shared" si="110"/>
        <v/>
      </c>
      <c r="K3351" s="103"/>
      <c r="Q3351" s="93" t="str">
        <f t="shared" si="108"/>
        <v>840000</v>
      </c>
    </row>
    <row r="3352" spans="1:17" ht="12.75" customHeight="1">
      <c r="A3352" s="57">
        <v>900000</v>
      </c>
      <c r="B3352" s="58" t="s">
        <v>670</v>
      </c>
      <c r="C3352" s="57">
        <v>91000</v>
      </c>
      <c r="D3352" s="57">
        <v>900000</v>
      </c>
      <c r="E3352" s="57"/>
      <c r="F3352" s="57">
        <v>999999</v>
      </c>
      <c r="G3352" s="58"/>
      <c r="H3352" s="38"/>
      <c r="I3352" s="93" t="str">
        <f t="shared" si="110"/>
        <v/>
      </c>
      <c r="K3352" s="103"/>
      <c r="Q3352" s="93" t="str">
        <f t="shared" si="108"/>
        <v>900000</v>
      </c>
    </row>
    <row r="3353" spans="1:17" ht="12.75" customHeight="1">
      <c r="A3353" s="57">
        <v>901000</v>
      </c>
      <c r="B3353" s="103" t="s">
        <v>2209</v>
      </c>
      <c r="C3353" s="57">
        <v>11000</v>
      </c>
      <c r="D3353" s="57">
        <v>190000</v>
      </c>
      <c r="E3353" s="57"/>
      <c r="F3353" s="57">
        <v>901000</v>
      </c>
      <c r="G3353" s="58"/>
      <c r="H3353" s="38"/>
      <c r="I3353" s="93" t="str">
        <f t="shared" si="110"/>
        <v/>
      </c>
      <c r="K3353" s="103"/>
      <c r="Q3353" s="93" t="str">
        <f t="shared" si="108"/>
        <v>901000</v>
      </c>
    </row>
    <row r="3354" spans="1:17" ht="12.75" customHeight="1">
      <c r="A3354" s="57">
        <v>901010</v>
      </c>
      <c r="B3354" s="103" t="s">
        <v>2210</v>
      </c>
      <c r="C3354" s="57">
        <v>11000</v>
      </c>
      <c r="D3354" s="57">
        <v>190000</v>
      </c>
      <c r="E3354" s="57"/>
      <c r="F3354" s="57">
        <v>901010</v>
      </c>
      <c r="G3354" s="58"/>
      <c r="H3354" s="38"/>
      <c r="I3354" s="93" t="str">
        <f t="shared" si="110"/>
        <v/>
      </c>
      <c r="K3354" s="103"/>
      <c r="Q3354" s="93" t="str">
        <f t="shared" si="108"/>
        <v>901010</v>
      </c>
    </row>
    <row r="3355" spans="1:17" ht="12.75" customHeight="1">
      <c r="A3355" s="57">
        <v>901020</v>
      </c>
      <c r="B3355" s="103" t="s">
        <v>2211</v>
      </c>
      <c r="C3355" s="57">
        <v>11000</v>
      </c>
      <c r="D3355" s="57">
        <v>190000</v>
      </c>
      <c r="E3355" s="57"/>
      <c r="F3355" s="57">
        <v>901020</v>
      </c>
      <c r="G3355" s="58"/>
      <c r="H3355" s="38"/>
      <c r="I3355" s="93" t="str">
        <f t="shared" si="110"/>
        <v/>
      </c>
      <c r="K3355" s="103"/>
      <c r="Q3355" s="93" t="str">
        <f t="shared" si="108"/>
        <v>901020</v>
      </c>
    </row>
    <row r="3356" spans="1:17" ht="12.75" customHeight="1">
      <c r="A3356" s="57">
        <v>910000</v>
      </c>
      <c r="B3356" s="58" t="s">
        <v>2066</v>
      </c>
      <c r="C3356" s="57">
        <v>91001</v>
      </c>
      <c r="D3356" s="57">
        <v>910000</v>
      </c>
      <c r="E3356" s="57"/>
      <c r="F3356" s="57">
        <v>999999</v>
      </c>
      <c r="G3356" s="58"/>
      <c r="H3356" s="38"/>
      <c r="I3356" s="93" t="str">
        <f t="shared" si="110"/>
        <v/>
      </c>
      <c r="K3356" s="103"/>
      <c r="Q3356" s="93" t="str">
        <f t="shared" si="108"/>
        <v>910000</v>
      </c>
    </row>
    <row r="3357" spans="1:17" ht="12.75" customHeight="1">
      <c r="A3357" s="105">
        <v>999999</v>
      </c>
      <c r="B3357" s="52" t="s">
        <v>721</v>
      </c>
      <c r="C3357" s="1055">
        <v>11004</v>
      </c>
      <c r="D3357" s="1055">
        <v>199999</v>
      </c>
      <c r="E3357" s="1055"/>
      <c r="F3357" s="1055">
        <v>999999</v>
      </c>
      <c r="G3357" s="38"/>
      <c r="H3357" s="38"/>
      <c r="I3357" s="93" t="str">
        <f t="shared" si="110"/>
        <v/>
      </c>
      <c r="K3357" s="103"/>
      <c r="Q3357" s="93" t="str">
        <f t="shared" si="108"/>
        <v>999999</v>
      </c>
    </row>
    <row r="3358" spans="1:17" ht="12.75" customHeight="1">
      <c r="A3358" s="101" t="s">
        <v>5973</v>
      </c>
      <c r="B3358" s="38" t="s">
        <v>5974</v>
      </c>
      <c r="C3358" s="129">
        <v>23111</v>
      </c>
      <c r="D3358" s="129" t="s">
        <v>5973</v>
      </c>
      <c r="E3358" s="129"/>
      <c r="F3358" s="57">
        <v>126039</v>
      </c>
      <c r="G3358" s="102"/>
      <c r="H3358" s="38"/>
      <c r="I3358" s="93" t="str">
        <f t="shared" si="110"/>
        <v/>
      </c>
      <c r="K3358" s="103"/>
      <c r="Q3358" s="93" t="str">
        <f t="shared" si="108"/>
        <v>23ZZZZ</v>
      </c>
    </row>
    <row r="3359" spans="1:17" ht="12.75" customHeight="1">
      <c r="A3359" s="391" t="s">
        <v>1163</v>
      </c>
      <c r="B3359" s="58" t="s">
        <v>730</v>
      </c>
      <c r="C3359" s="129" t="s">
        <v>4767</v>
      </c>
      <c r="D3359" s="207" t="s">
        <v>1163</v>
      </c>
      <c r="E3359" s="129"/>
      <c r="F3359" s="129">
        <v>470901</v>
      </c>
      <c r="G3359" s="106">
        <v>1112</v>
      </c>
      <c r="H3359" s="38"/>
      <c r="I3359" s="93" t="str">
        <f t="shared" si="110"/>
        <v/>
      </c>
      <c r="K3359" s="103"/>
      <c r="Q3359" s="93" t="str">
        <f t="shared" si="108"/>
        <v>2</v>
      </c>
    </row>
    <row r="3360" spans="1:17" ht="12.75" customHeight="1">
      <c r="A3360" s="391" t="s">
        <v>1163</v>
      </c>
      <c r="B3360" s="58" t="s">
        <v>730</v>
      </c>
      <c r="C3360" s="129" t="s">
        <v>5379</v>
      </c>
      <c r="D3360" s="207" t="s">
        <v>1163</v>
      </c>
      <c r="E3360" s="129"/>
      <c r="F3360" s="129">
        <v>470901</v>
      </c>
      <c r="G3360" s="106">
        <v>1314</v>
      </c>
      <c r="H3360" s="38"/>
      <c r="I3360" s="93" t="str">
        <f t="shared" si="110"/>
        <v/>
      </c>
      <c r="Q3360" s="93" t="str">
        <f t="shared" si="108"/>
        <v>2</v>
      </c>
    </row>
    <row r="3361" spans="1:17" ht="12.75" customHeight="1">
      <c r="A3361" s="391" t="s">
        <v>1163</v>
      </c>
      <c r="B3361" s="58" t="s">
        <v>730</v>
      </c>
      <c r="C3361" s="129" t="s">
        <v>5711</v>
      </c>
      <c r="D3361" s="207" t="s">
        <v>1163</v>
      </c>
      <c r="E3361" s="129"/>
      <c r="F3361" s="129">
        <v>470901</v>
      </c>
      <c r="G3361" s="106">
        <v>1415</v>
      </c>
      <c r="H3361" s="38"/>
      <c r="I3361" s="93" t="str">
        <f t="shared" si="110"/>
        <v/>
      </c>
      <c r="K3361" s="103"/>
      <c r="Q3361" s="93" t="str">
        <f t="shared" si="108"/>
        <v>2</v>
      </c>
    </row>
    <row r="3362" spans="1:17" ht="12.75" customHeight="1">
      <c r="A3362" s="391" t="s">
        <v>1163</v>
      </c>
      <c r="B3362" s="58" t="s">
        <v>730</v>
      </c>
      <c r="C3362" s="129" t="s">
        <v>6033</v>
      </c>
      <c r="D3362" s="207" t="s">
        <v>1163</v>
      </c>
      <c r="E3362" s="129"/>
      <c r="F3362" s="129">
        <v>470901</v>
      </c>
      <c r="G3362" s="106">
        <v>1516</v>
      </c>
      <c r="H3362" s="38"/>
      <c r="I3362" s="93" t="str">
        <f t="shared" si="110"/>
        <v/>
      </c>
      <c r="K3362" s="103"/>
      <c r="Q3362" s="93" t="str">
        <f t="shared" si="108"/>
        <v>2</v>
      </c>
    </row>
    <row r="3363" spans="1:17" ht="12.75" customHeight="1">
      <c r="A3363" s="391" t="s">
        <v>1163</v>
      </c>
      <c r="B3363" s="58" t="s">
        <v>730</v>
      </c>
      <c r="C3363" s="129" t="s">
        <v>6436</v>
      </c>
      <c r="D3363" s="207" t="s">
        <v>1163</v>
      </c>
      <c r="E3363" s="129"/>
      <c r="F3363" s="129">
        <v>470901</v>
      </c>
      <c r="G3363" s="106">
        <v>1617</v>
      </c>
      <c r="H3363" s="38"/>
      <c r="I3363" s="93" t="str">
        <f t="shared" si="110"/>
        <v/>
      </c>
      <c r="Q3363" s="93" t="str">
        <f t="shared" si="108"/>
        <v>2</v>
      </c>
    </row>
    <row r="3364" spans="1:17" ht="12.75" customHeight="1">
      <c r="A3364" s="391" t="s">
        <v>1163</v>
      </c>
      <c r="B3364" s="58" t="s">
        <v>730</v>
      </c>
      <c r="C3364" s="129">
        <v>25008</v>
      </c>
      <c r="D3364" s="207" t="s">
        <v>1163</v>
      </c>
      <c r="E3364" s="129"/>
      <c r="F3364" s="129">
        <v>470901</v>
      </c>
      <c r="G3364" s="106">
        <v>1718</v>
      </c>
      <c r="H3364" s="38"/>
      <c r="I3364" s="93" t="str">
        <f t="shared" si="110"/>
        <v/>
      </c>
      <c r="Q3364" s="93" t="str">
        <f t="shared" si="108"/>
        <v>2</v>
      </c>
    </row>
    <row r="3365" spans="1:17" ht="12.75" customHeight="1">
      <c r="A3365" s="207" t="s">
        <v>1163</v>
      </c>
      <c r="B3365" s="58" t="s">
        <v>730</v>
      </c>
      <c r="C3365" s="129">
        <v>25009</v>
      </c>
      <c r="D3365" s="207" t="s">
        <v>1163</v>
      </c>
      <c r="E3365" s="129"/>
      <c r="F3365" s="129">
        <v>470901</v>
      </c>
      <c r="G3365" s="106">
        <v>1819</v>
      </c>
      <c r="H3365" s="38"/>
      <c r="I3365" s="93" t="str">
        <f t="shared" si="110"/>
        <v/>
      </c>
      <c r="Q3365" s="93" t="str">
        <f t="shared" si="108"/>
        <v>2</v>
      </c>
    </row>
    <row r="3366" spans="1:17" ht="12.75" customHeight="1">
      <c r="A3366" s="207" t="s">
        <v>1163</v>
      </c>
      <c r="B3366" s="58" t="s">
        <v>730</v>
      </c>
      <c r="C3366" s="129">
        <v>25000</v>
      </c>
      <c r="D3366" s="207" t="s">
        <v>1163</v>
      </c>
      <c r="E3366" s="129"/>
      <c r="F3366" s="129">
        <v>470901</v>
      </c>
      <c r="G3366" s="368">
        <v>1920</v>
      </c>
      <c r="H3366" s="38"/>
      <c r="I3366" s="93" t="str">
        <f t="shared" si="110"/>
        <v/>
      </c>
      <c r="Q3366" s="93" t="str">
        <f t="shared" si="108"/>
        <v>2</v>
      </c>
    </row>
    <row r="3367" spans="1:17" ht="12.75" customHeight="1">
      <c r="A3367" s="805" t="s">
        <v>1163</v>
      </c>
      <c r="B3367" s="58" t="s">
        <v>730</v>
      </c>
      <c r="C3367" s="129">
        <v>25002</v>
      </c>
      <c r="D3367" s="207" t="s">
        <v>1163</v>
      </c>
      <c r="E3367" s="129"/>
      <c r="F3367" s="129">
        <v>470901</v>
      </c>
      <c r="G3367" s="806">
        <v>2122</v>
      </c>
      <c r="H3367" s="786"/>
      <c r="I3367" s="788" t="str">
        <f t="shared" si="110"/>
        <v/>
      </c>
      <c r="J3367" s="789"/>
      <c r="Q3367" s="93" t="str">
        <f t="shared" si="108"/>
        <v>2</v>
      </c>
    </row>
    <row r="3368" spans="1:17" ht="12.75" customHeight="1">
      <c r="A3368" s="391" t="s">
        <v>1163</v>
      </c>
      <c r="B3368" s="58" t="s">
        <v>730</v>
      </c>
      <c r="C3368" s="129">
        <v>25003</v>
      </c>
      <c r="D3368" s="207" t="s">
        <v>1163</v>
      </c>
      <c r="E3368" s="129"/>
      <c r="F3368" s="129">
        <v>470901</v>
      </c>
      <c r="G3368" s="106">
        <v>2223</v>
      </c>
      <c r="H3368" s="38"/>
      <c r="I3368" s="93" t="str">
        <f t="shared" si="110"/>
        <v/>
      </c>
      <c r="Q3368" s="93" t="str">
        <f t="shared" si="108"/>
        <v>2</v>
      </c>
    </row>
    <row r="3369" spans="1:17" ht="12.75" customHeight="1">
      <c r="A3369" s="391" t="s">
        <v>1163</v>
      </c>
      <c r="B3369" s="58" t="s">
        <v>730</v>
      </c>
      <c r="C3369" s="129">
        <v>25004</v>
      </c>
      <c r="D3369" s="207" t="s">
        <v>1163</v>
      </c>
      <c r="E3369" s="129"/>
      <c r="F3369" s="129">
        <v>470901</v>
      </c>
      <c r="G3369" s="1296">
        <v>2324</v>
      </c>
      <c r="H3369" s="1297"/>
      <c r="I3369" s="1298" t="str">
        <f t="shared" si="110"/>
        <v/>
      </c>
      <c r="J3369" s="1299"/>
      <c r="Q3369" s="93" t="str">
        <f t="shared" si="108"/>
        <v>2</v>
      </c>
    </row>
    <row r="3370" spans="1:17" ht="12.75" customHeight="1">
      <c r="A3370" s="391" t="s">
        <v>1163</v>
      </c>
      <c r="B3370" s="58" t="s">
        <v>730</v>
      </c>
      <c r="C3370" s="129">
        <v>21130</v>
      </c>
      <c r="D3370" s="207" t="s">
        <v>1163</v>
      </c>
      <c r="E3370" s="129"/>
      <c r="F3370" s="129">
        <v>470901</v>
      </c>
      <c r="G3370" s="106" t="s">
        <v>3850</v>
      </c>
      <c r="H3370" s="38"/>
      <c r="I3370" s="93" t="str">
        <f t="shared" si="110"/>
        <v/>
      </c>
      <c r="Q3370" s="93" t="str">
        <f t="shared" si="108"/>
        <v>2</v>
      </c>
    </row>
    <row r="3371" spans="1:17" ht="12.75" customHeight="1">
      <c r="A3371" s="391" t="s">
        <v>1163</v>
      </c>
      <c r="B3371" s="58" t="s">
        <v>730</v>
      </c>
      <c r="C3371" s="129">
        <v>11006</v>
      </c>
      <c r="D3371" s="361" t="s">
        <v>1163</v>
      </c>
      <c r="E3371" s="129"/>
      <c r="F3371" s="129">
        <v>470901</v>
      </c>
      <c r="G3371" s="106" t="s">
        <v>3851</v>
      </c>
      <c r="H3371" s="38"/>
      <c r="I3371" s="93" t="str">
        <f t="shared" si="110"/>
        <v/>
      </c>
      <c r="Q3371" s="93" t="str">
        <f t="shared" si="108"/>
        <v>2</v>
      </c>
    </row>
    <row r="3372" spans="1:17" ht="12.75" customHeight="1">
      <c r="A3372" s="98" t="s">
        <v>1164</v>
      </c>
      <c r="B3372" s="58" t="s">
        <v>3298</v>
      </c>
      <c r="C3372" s="129" t="s">
        <v>4767</v>
      </c>
      <c r="D3372" s="99" t="s">
        <v>1164</v>
      </c>
      <c r="E3372" s="1055"/>
      <c r="F3372" s="1055">
        <v>470902</v>
      </c>
      <c r="G3372" s="106">
        <v>1112</v>
      </c>
      <c r="H3372" s="38"/>
      <c r="I3372" s="93" t="str">
        <f t="shared" si="110"/>
        <v/>
      </c>
      <c r="Q3372" s="93" t="str">
        <f t="shared" si="108"/>
        <v>20000000000000000000000000000000000000000000000000000000000000000000000000000000000000000000000000000</v>
      </c>
    </row>
    <row r="3373" spans="1:17" ht="12.75" customHeight="1">
      <c r="A3373" s="98" t="s">
        <v>1164</v>
      </c>
      <c r="B3373" s="58" t="s">
        <v>3298</v>
      </c>
      <c r="C3373" s="129" t="s">
        <v>5711</v>
      </c>
      <c r="D3373" s="99" t="s">
        <v>1164</v>
      </c>
      <c r="E3373" s="1055"/>
      <c r="F3373" s="1055">
        <v>470902</v>
      </c>
      <c r="G3373" s="106">
        <v>1415</v>
      </c>
      <c r="H3373" s="38"/>
      <c r="I3373" s="93" t="str">
        <f t="shared" si="110"/>
        <v/>
      </c>
      <c r="Q3373" s="93" t="str">
        <f t="shared" si="108"/>
        <v>20000000000000000000000000000000000000000000000000000000000000000000000000000000000000000000000000000</v>
      </c>
    </row>
    <row r="3374" spans="1:17" ht="12.75" customHeight="1">
      <c r="A3374" s="98" t="s">
        <v>1164</v>
      </c>
      <c r="B3374" s="58" t="s">
        <v>3298</v>
      </c>
      <c r="C3374" s="129" t="s">
        <v>6033</v>
      </c>
      <c r="D3374" s="99" t="s">
        <v>1164</v>
      </c>
      <c r="E3374" s="1055"/>
      <c r="F3374" s="1055">
        <v>470902</v>
      </c>
      <c r="G3374" s="106">
        <v>1516</v>
      </c>
      <c r="H3374" s="38"/>
      <c r="I3374" s="93" t="str">
        <f t="shared" si="110"/>
        <v/>
      </c>
      <c r="Q3374" s="93" t="str">
        <f t="shared" si="108"/>
        <v>20000000000000000000000000000000000000000000000000000000000000000000000000000000000000000000000000000</v>
      </c>
    </row>
    <row r="3375" spans="1:17" ht="12.75" customHeight="1">
      <c r="A3375" s="98" t="s">
        <v>1164</v>
      </c>
      <c r="B3375" s="58" t="s">
        <v>3298</v>
      </c>
      <c r="C3375" s="129" t="s">
        <v>6436</v>
      </c>
      <c r="D3375" s="99" t="s">
        <v>1164</v>
      </c>
      <c r="E3375" s="1055"/>
      <c r="F3375" s="1055">
        <v>470902</v>
      </c>
      <c r="G3375" s="106">
        <v>1617</v>
      </c>
      <c r="H3375" s="38"/>
      <c r="I3375" s="93" t="str">
        <f t="shared" si="110"/>
        <v/>
      </c>
      <c r="Q3375" s="93" t="str">
        <f t="shared" si="108"/>
        <v>20000000000000000000000000000000000000000000000000000000000000000000000000000000000000000000000000000</v>
      </c>
    </row>
    <row r="3376" spans="1:17" ht="12.75" customHeight="1">
      <c r="A3376" s="98" t="s">
        <v>1164</v>
      </c>
      <c r="B3376" s="58" t="s">
        <v>3298</v>
      </c>
      <c r="C3376" s="129">
        <v>25002</v>
      </c>
      <c r="D3376" s="99" t="s">
        <v>1164</v>
      </c>
      <c r="E3376" s="1055"/>
      <c r="F3376" s="1055">
        <v>470902</v>
      </c>
      <c r="G3376" s="106">
        <v>2122</v>
      </c>
      <c r="H3376" s="38"/>
      <c r="I3376" s="93" t="str">
        <f t="shared" si="110"/>
        <v/>
      </c>
      <c r="Q3376" s="93" t="str">
        <f t="shared" si="108"/>
        <v>20000000000000000000000000000000000000000000000000000000000000000000000000000000000000000000000000000</v>
      </c>
    </row>
    <row r="3377" spans="1:17" ht="12.75" customHeight="1">
      <c r="A3377" s="98" t="s">
        <v>1164</v>
      </c>
      <c r="B3377" s="58" t="s">
        <v>3298</v>
      </c>
      <c r="C3377" s="129">
        <v>25003</v>
      </c>
      <c r="D3377" s="99" t="s">
        <v>1164</v>
      </c>
      <c r="E3377" s="1055"/>
      <c r="F3377" s="1055">
        <v>470902</v>
      </c>
      <c r="G3377" s="106">
        <v>2223</v>
      </c>
      <c r="H3377" s="38"/>
      <c r="I3377" s="93" t="str">
        <f t="shared" si="110"/>
        <v/>
      </c>
      <c r="Q3377" s="93" t="str">
        <f t="shared" si="108"/>
        <v>20000000000000000000000000000000000000000000000000000000000000000000000000000000000000000000000000000</v>
      </c>
    </row>
    <row r="3378" spans="1:17" ht="12.75" customHeight="1">
      <c r="A3378" s="98" t="s">
        <v>1164</v>
      </c>
      <c r="B3378" s="58" t="s">
        <v>3298</v>
      </c>
      <c r="C3378" s="129">
        <v>25004</v>
      </c>
      <c r="D3378" s="99" t="s">
        <v>1164</v>
      </c>
      <c r="E3378" s="1289"/>
      <c r="F3378" s="1289">
        <v>470902</v>
      </c>
      <c r="G3378" s="1296">
        <v>2324</v>
      </c>
      <c r="H3378" s="1297"/>
      <c r="I3378" s="1298" t="str">
        <f t="shared" si="110"/>
        <v/>
      </c>
      <c r="J3378" s="1299"/>
      <c r="Q3378" s="93" t="str">
        <f t="shared" si="108"/>
        <v>20000000000000000000000000000000000000000000000000000000000000000000000000000000000000000000000000000</v>
      </c>
    </row>
    <row r="3379" spans="1:17" ht="12.75" customHeight="1">
      <c r="A3379" s="98" t="s">
        <v>1164</v>
      </c>
      <c r="B3379" s="58" t="s">
        <v>3298</v>
      </c>
      <c r="C3379" s="1055">
        <v>21130</v>
      </c>
      <c r="D3379" s="99" t="s">
        <v>1164</v>
      </c>
      <c r="E3379" s="1055"/>
      <c r="F3379" s="1055">
        <v>470902</v>
      </c>
      <c r="G3379" s="106" t="s">
        <v>3850</v>
      </c>
      <c r="H3379" s="38"/>
      <c r="I3379" s="93" t="str">
        <f t="shared" si="110"/>
        <v/>
      </c>
      <c r="Q3379" s="93" t="str">
        <f t="shared" si="108"/>
        <v>20000000000000000000000000000000000000000000000000000000000000000000000000000000000000000000000000000</v>
      </c>
    </row>
    <row r="3380" spans="1:17" ht="12.75" customHeight="1">
      <c r="A3380" s="98" t="s">
        <v>1164</v>
      </c>
      <c r="B3380" s="58" t="s">
        <v>3298</v>
      </c>
      <c r="C3380" s="1055">
        <v>11006</v>
      </c>
      <c r="D3380" s="99" t="s">
        <v>1164</v>
      </c>
      <c r="E3380" s="1055"/>
      <c r="F3380" s="1055">
        <v>470902</v>
      </c>
      <c r="G3380" s="106" t="s">
        <v>3851</v>
      </c>
      <c r="H3380" s="38"/>
      <c r="I3380" s="93" t="str">
        <f t="shared" si="110"/>
        <v/>
      </c>
      <c r="Q3380" s="93" t="str">
        <f t="shared" si="108"/>
        <v>20000000000000000000000000000000000000000000000000000000000000000000000000000000000000000000000000000</v>
      </c>
    </row>
    <row r="3381" spans="1:17" ht="12.75" customHeight="1">
      <c r="A3381" s="98" t="s">
        <v>1165</v>
      </c>
      <c r="B3381" s="58" t="s">
        <v>3299</v>
      </c>
      <c r="C3381" s="129" t="s">
        <v>4767</v>
      </c>
      <c r="D3381" s="99" t="s">
        <v>1165</v>
      </c>
      <c r="E3381" s="1055"/>
      <c r="F3381" s="1055">
        <v>470903</v>
      </c>
      <c r="G3381" s="106">
        <v>1112</v>
      </c>
      <c r="H3381" s="38"/>
      <c r="I3381" s="93" t="str">
        <f t="shared" si="110"/>
        <v/>
      </c>
      <c r="Q3381" s="93" t="str">
        <f t="shared" si="108"/>
        <v>200000000000000000000000000000000000000000000000000000000000000000000000000000000000000000000000000000000000000000000000000000000000000000000000000000000000000000000000000000000000000000000000000000000</v>
      </c>
    </row>
    <row r="3382" spans="1:17" ht="12.75" customHeight="1">
      <c r="A3382" s="98" t="s">
        <v>1165</v>
      </c>
      <c r="B3382" s="58" t="s">
        <v>3299</v>
      </c>
      <c r="C3382" s="129" t="s">
        <v>5379</v>
      </c>
      <c r="D3382" s="99" t="s">
        <v>1165</v>
      </c>
      <c r="E3382" s="1055"/>
      <c r="F3382" s="1055">
        <v>470903</v>
      </c>
      <c r="G3382" s="106">
        <v>1314</v>
      </c>
      <c r="H3382" s="38"/>
      <c r="I3382" s="93" t="str">
        <f t="shared" si="110"/>
        <v/>
      </c>
      <c r="Q3382" s="93" t="str">
        <f t="shared" si="108"/>
        <v>200000000000000000000000000000000000000000000000000000000000000000000000000000000000000000000000000000000000000000000000000000000000000000000000000000000000000000000000000000000000000000000000000000000</v>
      </c>
    </row>
    <row r="3383" spans="1:17" ht="12.75" customHeight="1">
      <c r="A3383" s="98" t="s">
        <v>1165</v>
      </c>
      <c r="B3383" s="58" t="s">
        <v>3299</v>
      </c>
      <c r="C3383" s="129" t="s">
        <v>5711</v>
      </c>
      <c r="D3383" s="99" t="s">
        <v>1165</v>
      </c>
      <c r="E3383" s="1055"/>
      <c r="F3383" s="1055">
        <v>470903</v>
      </c>
      <c r="G3383" s="106">
        <v>1415</v>
      </c>
      <c r="H3383" s="38"/>
      <c r="I3383" s="93" t="str">
        <f t="shared" si="110"/>
        <v/>
      </c>
      <c r="Q3383" s="93" t="str">
        <f t="shared" si="108"/>
        <v>200000000000000000000000000000000000000000000000000000000000000000000000000000000000000000000000000000000000000000000000000000000000000000000000000000000000000000000000000000000000000000000000000000000</v>
      </c>
    </row>
    <row r="3384" spans="1:17" ht="12.75" customHeight="1">
      <c r="A3384" s="98" t="s">
        <v>1165</v>
      </c>
      <c r="B3384" s="58" t="s">
        <v>3299</v>
      </c>
      <c r="C3384" s="129" t="s">
        <v>6033</v>
      </c>
      <c r="D3384" s="99" t="s">
        <v>1165</v>
      </c>
      <c r="E3384" s="1055"/>
      <c r="F3384" s="1055">
        <v>470903</v>
      </c>
      <c r="G3384" s="106">
        <v>1516</v>
      </c>
      <c r="H3384" s="38"/>
      <c r="I3384" s="93" t="str">
        <f t="shared" si="110"/>
        <v/>
      </c>
      <c r="Q3384" s="93" t="str">
        <f t="shared" si="108"/>
        <v>200000000000000000000000000000000000000000000000000000000000000000000000000000000000000000000000000000000000000000000000000000000000000000000000000000000000000000000000000000000000000000000000000000000</v>
      </c>
    </row>
    <row r="3385" spans="1:17" ht="12.75" customHeight="1">
      <c r="A3385" s="98" t="s">
        <v>1165</v>
      </c>
      <c r="B3385" s="58" t="s">
        <v>3299</v>
      </c>
      <c r="C3385" s="129" t="s">
        <v>6436</v>
      </c>
      <c r="D3385" s="99" t="s">
        <v>1165</v>
      </c>
      <c r="E3385" s="1055"/>
      <c r="F3385" s="1055">
        <v>470903</v>
      </c>
      <c r="G3385" s="106">
        <v>1617</v>
      </c>
      <c r="H3385" s="38"/>
      <c r="I3385" s="93" t="str">
        <f t="shared" si="110"/>
        <v/>
      </c>
      <c r="Q3385" s="93" t="str">
        <f t="shared" si="108"/>
        <v>200000000000000000000000000000000000000000000000000000000000000000000000000000000000000000000000000000000000000000000000000000000000000000000000000000000000000000000000000000000000000000000000000000000</v>
      </c>
    </row>
    <row r="3386" spans="1:17" ht="12.75" customHeight="1">
      <c r="A3386" s="99" t="s">
        <v>1165</v>
      </c>
      <c r="B3386" s="58" t="s">
        <v>3299</v>
      </c>
      <c r="C3386" s="129">
        <v>25009</v>
      </c>
      <c r="D3386" s="99" t="s">
        <v>1165</v>
      </c>
      <c r="E3386" s="1055"/>
      <c r="F3386" s="1055">
        <v>470903</v>
      </c>
      <c r="G3386" s="106">
        <v>1819</v>
      </c>
      <c r="H3386" s="38"/>
      <c r="I3386" s="93" t="str">
        <f t="shared" si="110"/>
        <v/>
      </c>
      <c r="Q3386" s="93" t="str">
        <f t="shared" si="108"/>
        <v>200000000000000000000000000000000000000000000000000000000000000000000000000000000000000000000000000000000000000000000000000000000000000000000000000000000000000000000000000000000000000000000000000000000</v>
      </c>
    </row>
    <row r="3387" spans="1:17" ht="12.75" customHeight="1">
      <c r="A3387" s="99" t="s">
        <v>1165</v>
      </c>
      <c r="B3387" s="58" t="s">
        <v>3299</v>
      </c>
      <c r="C3387" s="129">
        <v>25000</v>
      </c>
      <c r="D3387" s="99" t="s">
        <v>1165</v>
      </c>
      <c r="E3387" s="1055"/>
      <c r="F3387" s="1055">
        <v>470903</v>
      </c>
      <c r="G3387" s="368">
        <v>1920</v>
      </c>
      <c r="H3387" s="38"/>
      <c r="I3387" s="93" t="str">
        <f t="shared" si="110"/>
        <v/>
      </c>
      <c r="Q3387" s="93" t="str">
        <f t="shared" si="108"/>
        <v>200000000000000000000000000000000000000000000000000000000000000000000000000000000000000000000000000000000000000000000000000000000000000000000000000000000000000000000000000000000000000000000000000000000</v>
      </c>
    </row>
    <row r="3388" spans="1:17" ht="12.75" customHeight="1">
      <c r="A3388" s="807" t="s">
        <v>1165</v>
      </c>
      <c r="B3388" s="58" t="s">
        <v>3299</v>
      </c>
      <c r="C3388" s="129">
        <v>25002</v>
      </c>
      <c r="D3388" s="99" t="s">
        <v>1165</v>
      </c>
      <c r="E3388" s="1055"/>
      <c r="F3388" s="1055">
        <v>470903</v>
      </c>
      <c r="G3388" s="106">
        <v>2122</v>
      </c>
      <c r="H3388" s="38"/>
      <c r="I3388" s="93" t="str">
        <f t="shared" si="110"/>
        <v/>
      </c>
      <c r="Q3388" s="93" t="str">
        <f t="shared" si="108"/>
        <v>200000000000000000000000000000000000000000000000000000000000000000000000000000000000000000000000000000000000000000000000000000000000000000000000000000000000000000000000000000000000000000000000000000000</v>
      </c>
    </row>
    <row r="3389" spans="1:17" ht="12.75" customHeight="1">
      <c r="A3389" s="98" t="s">
        <v>1165</v>
      </c>
      <c r="B3389" s="58" t="s">
        <v>3299</v>
      </c>
      <c r="C3389" s="1055">
        <v>21130</v>
      </c>
      <c r="D3389" s="99" t="s">
        <v>1165</v>
      </c>
      <c r="E3389" s="1055"/>
      <c r="F3389" s="1055">
        <v>470903</v>
      </c>
      <c r="G3389" s="106" t="s">
        <v>3850</v>
      </c>
      <c r="H3389" s="38"/>
      <c r="I3389" s="93" t="str">
        <f t="shared" si="110"/>
        <v/>
      </c>
      <c r="Q3389" s="93" t="str">
        <f t="shared" si="108"/>
        <v>200000000000000000000000000000000000000000000000000000000000000000000000000000000000000000000000000000000000000000000000000000000000000000000000000000000000000000000000000000000000000000000000000000000</v>
      </c>
    </row>
    <row r="3390" spans="1:17" ht="12.75" customHeight="1">
      <c r="A3390" s="98" t="s">
        <v>1165</v>
      </c>
      <c r="B3390" s="58" t="s">
        <v>3299</v>
      </c>
      <c r="C3390" s="1055">
        <v>11006</v>
      </c>
      <c r="D3390" s="99" t="s">
        <v>1165</v>
      </c>
      <c r="E3390" s="1055"/>
      <c r="F3390" s="1055">
        <v>470903</v>
      </c>
      <c r="G3390" s="106" t="s">
        <v>3851</v>
      </c>
      <c r="H3390" s="38"/>
      <c r="I3390" s="93" t="str">
        <f t="shared" si="110"/>
        <v/>
      </c>
      <c r="Q3390" s="93" t="str">
        <f t="shared" si="108"/>
        <v>200000000000000000000000000000000000000000000000000000000000000000000000000000000000000000000000000000000000000000000000000000000000000000000000000000000000000000000000000000000000000000000000000000000</v>
      </c>
    </row>
    <row r="3391" spans="1:17" ht="12.75" customHeight="1">
      <c r="A3391" s="98" t="s">
        <v>1166</v>
      </c>
      <c r="B3391" s="58" t="s">
        <v>3300</v>
      </c>
      <c r="C3391" s="129" t="s">
        <v>4767</v>
      </c>
      <c r="D3391" s="99" t="s">
        <v>1166</v>
      </c>
      <c r="E3391" s="1055"/>
      <c r="F3391" s="1055">
        <v>470904</v>
      </c>
      <c r="G3391" s="106">
        <v>1112</v>
      </c>
      <c r="H3391" s="38"/>
      <c r="I3391" s="93" t="str">
        <f t="shared" si="110"/>
        <v/>
      </c>
      <c r="Q3391" s="93" t="e">
        <f t="shared" si="108"/>
        <v>#VALUE!</v>
      </c>
    </row>
    <row r="3392" spans="1:17" ht="12.75" customHeight="1">
      <c r="A3392" s="98" t="s">
        <v>1166</v>
      </c>
      <c r="B3392" s="58" t="s">
        <v>3300</v>
      </c>
      <c r="C3392" s="129" t="s">
        <v>5379</v>
      </c>
      <c r="D3392" s="99" t="s">
        <v>1166</v>
      </c>
      <c r="E3392" s="1055"/>
      <c r="F3392" s="1055">
        <v>470904</v>
      </c>
      <c r="G3392" s="106">
        <v>1314</v>
      </c>
      <c r="H3392" s="38"/>
      <c r="I3392" s="93" t="str">
        <f t="shared" si="110"/>
        <v/>
      </c>
      <c r="Q3392" s="93" t="e">
        <f t="shared" si="108"/>
        <v>#VALUE!</v>
      </c>
    </row>
    <row r="3393" spans="1:17" ht="12.75" customHeight="1">
      <c r="A3393" s="98" t="s">
        <v>1166</v>
      </c>
      <c r="B3393" s="58" t="s">
        <v>3300</v>
      </c>
      <c r="C3393" s="129" t="s">
        <v>6436</v>
      </c>
      <c r="D3393" s="99" t="s">
        <v>1166</v>
      </c>
      <c r="E3393" s="1055"/>
      <c r="F3393" s="1055">
        <v>470904</v>
      </c>
      <c r="G3393" s="106">
        <v>1617</v>
      </c>
      <c r="H3393" s="38"/>
      <c r="I3393" s="93" t="str">
        <f t="shared" si="110"/>
        <v/>
      </c>
      <c r="Q3393" s="93" t="e">
        <f t="shared" si="108"/>
        <v>#VALUE!</v>
      </c>
    </row>
    <row r="3394" spans="1:17" ht="12.75" customHeight="1">
      <c r="A3394" s="98" t="s">
        <v>1166</v>
      </c>
      <c r="B3394" s="58" t="s">
        <v>3300</v>
      </c>
      <c r="C3394" s="129">
        <v>25008</v>
      </c>
      <c r="D3394" s="99" t="s">
        <v>1166</v>
      </c>
      <c r="E3394" s="1055"/>
      <c r="F3394" s="1055">
        <v>470904</v>
      </c>
      <c r="G3394" s="106">
        <v>1718</v>
      </c>
      <c r="H3394" s="38"/>
      <c r="I3394" s="93" t="str">
        <f t="shared" si="110"/>
        <v/>
      </c>
      <c r="Q3394" s="93" t="e">
        <f t="shared" si="108"/>
        <v>#VALUE!</v>
      </c>
    </row>
    <row r="3395" spans="1:17" ht="12.75" customHeight="1">
      <c r="A3395" s="98" t="s">
        <v>1166</v>
      </c>
      <c r="B3395" s="58" t="s">
        <v>3300</v>
      </c>
      <c r="C3395" s="129">
        <v>25009</v>
      </c>
      <c r="D3395" s="99" t="s">
        <v>1166</v>
      </c>
      <c r="E3395" s="1055"/>
      <c r="F3395" s="1055">
        <v>470904</v>
      </c>
      <c r="G3395" s="106">
        <v>1819</v>
      </c>
      <c r="H3395" s="38"/>
      <c r="I3395" s="93" t="str">
        <f t="shared" si="110"/>
        <v/>
      </c>
      <c r="Q3395" s="93" t="e">
        <f t="shared" si="108"/>
        <v>#VALUE!</v>
      </c>
    </row>
    <row r="3396" spans="1:17" ht="12.75" customHeight="1">
      <c r="A3396" s="98" t="s">
        <v>1166</v>
      </c>
      <c r="B3396" s="58" t="s">
        <v>3300</v>
      </c>
      <c r="C3396" s="129">
        <v>25002</v>
      </c>
      <c r="D3396" s="99" t="s">
        <v>1166</v>
      </c>
      <c r="E3396" s="1055"/>
      <c r="F3396" s="1055">
        <v>470904</v>
      </c>
      <c r="G3396" s="106">
        <v>2122</v>
      </c>
      <c r="H3396" s="38"/>
      <c r="I3396" s="93" t="str">
        <f t="shared" si="110"/>
        <v/>
      </c>
      <c r="Q3396" s="93" t="e">
        <f t="shared" si="108"/>
        <v>#VALUE!</v>
      </c>
    </row>
    <row r="3397" spans="1:17" ht="12.75" customHeight="1">
      <c r="A3397" s="98" t="s">
        <v>1166</v>
      </c>
      <c r="B3397" s="58" t="s">
        <v>3300</v>
      </c>
      <c r="C3397" s="129">
        <v>25003</v>
      </c>
      <c r="D3397" s="99" t="s">
        <v>1166</v>
      </c>
      <c r="E3397" s="1055"/>
      <c r="F3397" s="1055">
        <v>470904</v>
      </c>
      <c r="G3397" s="106">
        <v>2223</v>
      </c>
      <c r="H3397" s="38"/>
      <c r="I3397" s="93" t="str">
        <f t="shared" si="110"/>
        <v/>
      </c>
      <c r="Q3397" s="93" t="e">
        <f t="shared" si="108"/>
        <v>#VALUE!</v>
      </c>
    </row>
    <row r="3398" spans="1:17" ht="12.75" customHeight="1">
      <c r="A3398" s="98" t="s">
        <v>1166</v>
      </c>
      <c r="B3398" s="58" t="s">
        <v>3300</v>
      </c>
      <c r="C3398" s="129">
        <v>25004</v>
      </c>
      <c r="D3398" s="99" t="s">
        <v>1166</v>
      </c>
      <c r="E3398" s="1289"/>
      <c r="F3398" s="1289">
        <v>470904</v>
      </c>
      <c r="G3398" s="1296">
        <v>2324</v>
      </c>
      <c r="H3398" s="1297"/>
      <c r="I3398" s="1298" t="str">
        <f t="shared" si="110"/>
        <v/>
      </c>
      <c r="J3398" s="1299"/>
      <c r="Q3398" s="93" t="e">
        <f t="shared" si="108"/>
        <v>#VALUE!</v>
      </c>
    </row>
    <row r="3399" spans="1:17" ht="12.75" customHeight="1">
      <c r="A3399" s="98" t="s">
        <v>1166</v>
      </c>
      <c r="B3399" s="58" t="s">
        <v>3300</v>
      </c>
      <c r="C3399" s="1055">
        <v>21130</v>
      </c>
      <c r="D3399" s="99" t="s">
        <v>1166</v>
      </c>
      <c r="E3399" s="1055"/>
      <c r="F3399" s="1055">
        <v>470904</v>
      </c>
      <c r="G3399" s="106" t="s">
        <v>3850</v>
      </c>
      <c r="H3399" s="38"/>
      <c r="I3399" s="93" t="str">
        <f t="shared" si="110"/>
        <v/>
      </c>
      <c r="Q3399" s="93" t="e">
        <f t="shared" si="108"/>
        <v>#VALUE!</v>
      </c>
    </row>
    <row r="3400" spans="1:17" ht="12.75" customHeight="1">
      <c r="A3400" s="98" t="s">
        <v>1166</v>
      </c>
      <c r="B3400" s="58" t="s">
        <v>3300</v>
      </c>
      <c r="C3400" s="1055">
        <v>11006</v>
      </c>
      <c r="D3400" s="99" t="s">
        <v>1166</v>
      </c>
      <c r="E3400" s="1055"/>
      <c r="F3400" s="1055">
        <v>470904</v>
      </c>
      <c r="G3400" s="106" t="s">
        <v>3851</v>
      </c>
      <c r="H3400" s="38"/>
      <c r="I3400" s="93" t="str">
        <f t="shared" si="110"/>
        <v/>
      </c>
      <c r="Q3400" s="93" t="e">
        <f t="shared" si="108"/>
        <v>#VALUE!</v>
      </c>
    </row>
    <row r="3401" spans="1:17" ht="12.75" customHeight="1">
      <c r="A3401" s="98" t="s">
        <v>1167</v>
      </c>
      <c r="B3401" s="58" t="s">
        <v>3301</v>
      </c>
      <c r="C3401" s="129" t="s">
        <v>4767</v>
      </c>
      <c r="D3401" s="99" t="s">
        <v>1167</v>
      </c>
      <c r="E3401" s="1055"/>
      <c r="F3401" s="1055">
        <v>470905</v>
      </c>
      <c r="G3401" s="106">
        <v>1112</v>
      </c>
      <c r="H3401" s="38"/>
      <c r="I3401" s="93" t="str">
        <f t="shared" si="110"/>
        <v/>
      </c>
      <c r="Q3401" s="93" t="str">
        <f t="shared" si="108"/>
        <v>2E0400</v>
      </c>
    </row>
    <row r="3402" spans="1:17" ht="12.75" customHeight="1">
      <c r="A3402" s="98" t="s">
        <v>1167</v>
      </c>
      <c r="B3402" s="58" t="s">
        <v>3301</v>
      </c>
      <c r="C3402" s="129" t="s">
        <v>5379</v>
      </c>
      <c r="D3402" s="99" t="s">
        <v>1167</v>
      </c>
      <c r="E3402" s="1055"/>
      <c r="F3402" s="1055">
        <v>470905</v>
      </c>
      <c r="G3402" s="106">
        <v>1314</v>
      </c>
      <c r="H3402" s="38"/>
      <c r="I3402" s="93" t="str">
        <f t="shared" si="110"/>
        <v/>
      </c>
      <c r="Q3402" s="93" t="str">
        <f t="shared" si="108"/>
        <v>2E0400</v>
      </c>
    </row>
    <row r="3403" spans="1:17" ht="12.75" customHeight="1">
      <c r="A3403" s="98" t="s">
        <v>1167</v>
      </c>
      <c r="B3403" s="58" t="s">
        <v>3301</v>
      </c>
      <c r="C3403" s="129" t="s">
        <v>5711</v>
      </c>
      <c r="D3403" s="99" t="s">
        <v>1167</v>
      </c>
      <c r="E3403" s="1055"/>
      <c r="F3403" s="1055">
        <v>470905</v>
      </c>
      <c r="G3403" s="106">
        <v>1415</v>
      </c>
      <c r="H3403" s="38"/>
      <c r="I3403" s="93" t="str">
        <f t="shared" si="110"/>
        <v/>
      </c>
      <c r="Q3403" s="93" t="str">
        <f t="shared" si="108"/>
        <v>2E0400</v>
      </c>
    </row>
    <row r="3404" spans="1:17" ht="12.75" customHeight="1">
      <c r="A3404" s="98" t="s">
        <v>1167</v>
      </c>
      <c r="B3404" s="58" t="s">
        <v>3301</v>
      </c>
      <c r="C3404" s="129" t="s">
        <v>6033</v>
      </c>
      <c r="D3404" s="99" t="s">
        <v>1167</v>
      </c>
      <c r="E3404" s="1055"/>
      <c r="F3404" s="1055">
        <v>470905</v>
      </c>
      <c r="G3404" s="106">
        <v>1516</v>
      </c>
      <c r="H3404" s="38"/>
      <c r="I3404" s="93" t="str">
        <f t="shared" si="110"/>
        <v/>
      </c>
      <c r="Q3404" s="93" t="str">
        <f t="shared" si="108"/>
        <v>2E0400</v>
      </c>
    </row>
    <row r="3405" spans="1:17" ht="12.75" customHeight="1">
      <c r="A3405" s="98" t="s">
        <v>1167</v>
      </c>
      <c r="B3405" s="58" t="s">
        <v>3301</v>
      </c>
      <c r="C3405" s="129" t="s">
        <v>6436</v>
      </c>
      <c r="D3405" s="99" t="s">
        <v>1167</v>
      </c>
      <c r="E3405" s="1055"/>
      <c r="F3405" s="1055">
        <v>470905</v>
      </c>
      <c r="G3405" s="106">
        <v>1617</v>
      </c>
      <c r="H3405" s="38"/>
      <c r="I3405" s="93" t="str">
        <f t="shared" si="110"/>
        <v/>
      </c>
      <c r="Q3405" s="93" t="str">
        <f t="shared" si="108"/>
        <v>2E0400</v>
      </c>
    </row>
    <row r="3406" spans="1:17" ht="12.75" customHeight="1">
      <c r="A3406" s="98" t="s">
        <v>1167</v>
      </c>
      <c r="B3406" s="58" t="s">
        <v>3301</v>
      </c>
      <c r="C3406" s="129">
        <v>25008</v>
      </c>
      <c r="D3406" s="99" t="s">
        <v>1167</v>
      </c>
      <c r="E3406" s="1055"/>
      <c r="F3406" s="1055">
        <v>470905</v>
      </c>
      <c r="G3406" s="106">
        <v>1718</v>
      </c>
      <c r="H3406" s="38"/>
      <c r="I3406" s="93" t="str">
        <f t="shared" si="110"/>
        <v/>
      </c>
      <c r="Q3406" s="93" t="str">
        <f t="shared" ref="Q3406:Q3469" si="111">TEXT($A3406,0)</f>
        <v>2E0400</v>
      </c>
    </row>
    <row r="3407" spans="1:17" ht="12.75" customHeight="1">
      <c r="A3407" s="98" t="s">
        <v>1167</v>
      </c>
      <c r="B3407" s="58" t="s">
        <v>3301</v>
      </c>
      <c r="C3407" s="129">
        <v>25009</v>
      </c>
      <c r="D3407" s="99" t="s">
        <v>1167</v>
      </c>
      <c r="E3407" s="1055"/>
      <c r="F3407" s="1055">
        <v>470905</v>
      </c>
      <c r="G3407" s="106">
        <v>1819</v>
      </c>
      <c r="H3407" s="38"/>
      <c r="I3407" s="93" t="str">
        <f t="shared" si="110"/>
        <v/>
      </c>
      <c r="Q3407" s="93" t="str">
        <f t="shared" si="111"/>
        <v>2E0400</v>
      </c>
    </row>
    <row r="3408" spans="1:17" ht="12.75" customHeight="1">
      <c r="A3408" s="98" t="s">
        <v>1167</v>
      </c>
      <c r="B3408" s="58" t="s">
        <v>3301</v>
      </c>
      <c r="C3408" s="129">
        <v>25000</v>
      </c>
      <c r="D3408" s="99" t="s">
        <v>1167</v>
      </c>
      <c r="E3408" s="1055"/>
      <c r="F3408" s="1055">
        <v>470905</v>
      </c>
      <c r="G3408" s="368">
        <v>1920</v>
      </c>
      <c r="H3408" s="38"/>
      <c r="I3408" s="93" t="str">
        <f t="shared" si="110"/>
        <v/>
      </c>
      <c r="Q3408" s="93" t="str">
        <f t="shared" si="111"/>
        <v>2E0400</v>
      </c>
    </row>
    <row r="3409" spans="1:17" ht="12.75" customHeight="1">
      <c r="A3409" s="98" t="s">
        <v>1167</v>
      </c>
      <c r="B3409" s="58" t="s">
        <v>3301</v>
      </c>
      <c r="C3409" s="129">
        <v>25003</v>
      </c>
      <c r="D3409" s="99" t="s">
        <v>1167</v>
      </c>
      <c r="E3409" s="1055"/>
      <c r="F3409" s="1055">
        <v>470905</v>
      </c>
      <c r="G3409" s="106">
        <v>2223</v>
      </c>
      <c r="H3409" s="38"/>
      <c r="I3409" s="93" t="str">
        <f t="shared" si="110"/>
        <v/>
      </c>
      <c r="Q3409" s="93" t="str">
        <f t="shared" si="111"/>
        <v>2E0400</v>
      </c>
    </row>
    <row r="3410" spans="1:17" ht="12.75" customHeight="1">
      <c r="A3410" s="98" t="s">
        <v>1167</v>
      </c>
      <c r="B3410" s="58" t="s">
        <v>3301</v>
      </c>
      <c r="C3410" s="1295">
        <v>25004</v>
      </c>
      <c r="D3410" s="99" t="s">
        <v>1167</v>
      </c>
      <c r="E3410" s="1289"/>
      <c r="F3410" s="1289">
        <v>470905</v>
      </c>
      <c r="G3410" s="106">
        <v>2324</v>
      </c>
      <c r="H3410" s="1297"/>
      <c r="I3410" s="1298" t="str">
        <f t="shared" si="110"/>
        <v/>
      </c>
      <c r="J3410" s="1299"/>
      <c r="Q3410" s="93" t="str">
        <f t="shared" si="111"/>
        <v>2E0400</v>
      </c>
    </row>
    <row r="3411" spans="1:17" ht="12.75" customHeight="1">
      <c r="A3411" s="98" t="s">
        <v>1167</v>
      </c>
      <c r="B3411" s="58" t="s">
        <v>3301</v>
      </c>
      <c r="C3411" s="1055">
        <v>21130</v>
      </c>
      <c r="D3411" s="99" t="s">
        <v>1167</v>
      </c>
      <c r="E3411" s="1055"/>
      <c r="F3411" s="1055">
        <v>470905</v>
      </c>
      <c r="G3411" s="106" t="s">
        <v>3850</v>
      </c>
      <c r="H3411" s="38"/>
      <c r="I3411" s="93" t="str">
        <f t="shared" si="110"/>
        <v/>
      </c>
      <c r="Q3411" s="93" t="str">
        <f t="shared" si="111"/>
        <v>2E0400</v>
      </c>
    </row>
    <row r="3412" spans="1:17" ht="12.75" customHeight="1">
      <c r="A3412" s="98" t="s">
        <v>1167</v>
      </c>
      <c r="B3412" s="58" t="s">
        <v>3301</v>
      </c>
      <c r="C3412" s="1055">
        <v>11006</v>
      </c>
      <c r="D3412" s="99" t="s">
        <v>1167</v>
      </c>
      <c r="E3412" s="1055"/>
      <c r="F3412" s="1055">
        <v>470905</v>
      </c>
      <c r="G3412" s="106" t="s">
        <v>3851</v>
      </c>
      <c r="H3412" s="38"/>
      <c r="I3412" s="93" t="str">
        <f t="shared" si="110"/>
        <v/>
      </c>
      <c r="Q3412" s="93" t="str">
        <f t="shared" si="111"/>
        <v>2E0400</v>
      </c>
    </row>
    <row r="3413" spans="1:17" ht="12.75" customHeight="1">
      <c r="A3413" s="98" t="s">
        <v>1168</v>
      </c>
      <c r="B3413" s="58" t="s">
        <v>3302</v>
      </c>
      <c r="C3413" s="129" t="s">
        <v>4767</v>
      </c>
      <c r="D3413" s="174" t="s">
        <v>1168</v>
      </c>
      <c r="E3413" s="1055"/>
      <c r="F3413" s="1055">
        <v>470906</v>
      </c>
      <c r="G3413" s="106">
        <v>1112</v>
      </c>
      <c r="H3413" s="38"/>
      <c r="I3413" s="93" t="str">
        <f t="shared" si="110"/>
        <v/>
      </c>
      <c r="Q3413" s="93" t="str">
        <f t="shared" si="111"/>
        <v>2E0500</v>
      </c>
    </row>
    <row r="3414" spans="1:17" ht="12.75" customHeight="1">
      <c r="A3414" s="98" t="s">
        <v>1168</v>
      </c>
      <c r="B3414" s="58" t="s">
        <v>3302</v>
      </c>
      <c r="C3414" s="129" t="s">
        <v>5379</v>
      </c>
      <c r="D3414" s="174" t="s">
        <v>1168</v>
      </c>
      <c r="E3414" s="1055"/>
      <c r="F3414" s="1055">
        <v>470906</v>
      </c>
      <c r="G3414" s="106">
        <v>1314</v>
      </c>
      <c r="H3414" s="38"/>
      <c r="I3414" s="93" t="str">
        <f t="shared" ref="I3414:I3477" si="112">LEFT(H3414,3)</f>
        <v/>
      </c>
      <c r="Q3414" s="93" t="str">
        <f t="shared" si="111"/>
        <v>2E0500</v>
      </c>
    </row>
    <row r="3415" spans="1:17" ht="12.75" customHeight="1">
      <c r="A3415" s="98" t="s">
        <v>1168</v>
      </c>
      <c r="B3415" s="58" t="s">
        <v>3302</v>
      </c>
      <c r="C3415" s="129" t="s">
        <v>5711</v>
      </c>
      <c r="D3415" s="174" t="s">
        <v>1168</v>
      </c>
      <c r="E3415" s="1055"/>
      <c r="F3415" s="1055">
        <v>470906</v>
      </c>
      <c r="G3415" s="106">
        <v>1415</v>
      </c>
      <c r="H3415" s="38"/>
      <c r="I3415" s="93" t="str">
        <f t="shared" si="112"/>
        <v/>
      </c>
      <c r="Q3415" s="93" t="str">
        <f t="shared" si="111"/>
        <v>2E0500</v>
      </c>
    </row>
    <row r="3416" spans="1:17" ht="12.75" customHeight="1">
      <c r="A3416" s="98" t="s">
        <v>1168</v>
      </c>
      <c r="B3416" s="58" t="s">
        <v>3302</v>
      </c>
      <c r="C3416" s="129" t="s">
        <v>6033</v>
      </c>
      <c r="D3416" s="174" t="s">
        <v>1168</v>
      </c>
      <c r="E3416" s="1055"/>
      <c r="F3416" s="1055">
        <v>470906</v>
      </c>
      <c r="G3416" s="106">
        <v>1516</v>
      </c>
      <c r="H3416" s="38"/>
      <c r="I3416" s="93" t="str">
        <f t="shared" si="112"/>
        <v/>
      </c>
      <c r="Q3416" s="93" t="str">
        <f t="shared" si="111"/>
        <v>2E0500</v>
      </c>
    </row>
    <row r="3417" spans="1:17" ht="12.75" customHeight="1">
      <c r="A3417" s="98" t="s">
        <v>1168</v>
      </c>
      <c r="B3417" s="58" t="s">
        <v>3302</v>
      </c>
      <c r="C3417" s="129" t="s">
        <v>6436</v>
      </c>
      <c r="D3417" s="174" t="s">
        <v>1168</v>
      </c>
      <c r="E3417" s="1055"/>
      <c r="F3417" s="1055">
        <v>470906</v>
      </c>
      <c r="G3417" s="106">
        <v>1617</v>
      </c>
      <c r="H3417" s="38"/>
      <c r="I3417" s="93" t="str">
        <f t="shared" si="112"/>
        <v/>
      </c>
      <c r="Q3417" s="93" t="str">
        <f t="shared" si="111"/>
        <v>2E0500</v>
      </c>
    </row>
    <row r="3418" spans="1:17" ht="12.75" customHeight="1">
      <c r="A3418" s="98" t="s">
        <v>1168</v>
      </c>
      <c r="B3418" s="58" t="s">
        <v>3302</v>
      </c>
      <c r="C3418" s="129">
        <v>25008</v>
      </c>
      <c r="D3418" s="174" t="s">
        <v>1168</v>
      </c>
      <c r="E3418" s="1055"/>
      <c r="F3418" s="1055">
        <v>470906</v>
      </c>
      <c r="G3418" s="106">
        <v>1718</v>
      </c>
      <c r="H3418" s="38"/>
      <c r="I3418" s="93" t="str">
        <f t="shared" si="112"/>
        <v/>
      </c>
      <c r="Q3418" s="93" t="str">
        <f t="shared" si="111"/>
        <v>2E0500</v>
      </c>
    </row>
    <row r="3419" spans="1:17" ht="12.75" customHeight="1">
      <c r="A3419" s="98" t="s">
        <v>1168</v>
      </c>
      <c r="B3419" s="58" t="s">
        <v>3302</v>
      </c>
      <c r="C3419" s="129">
        <v>25000</v>
      </c>
      <c r="D3419" s="174" t="s">
        <v>1168</v>
      </c>
      <c r="E3419" s="1055"/>
      <c r="F3419" s="1055">
        <v>470906</v>
      </c>
      <c r="G3419" s="368">
        <v>1920</v>
      </c>
      <c r="H3419" s="38"/>
      <c r="I3419" s="93" t="str">
        <f t="shared" si="112"/>
        <v/>
      </c>
      <c r="Q3419" s="93" t="str">
        <f t="shared" si="111"/>
        <v>2E0500</v>
      </c>
    </row>
    <row r="3420" spans="1:17" ht="12.75" customHeight="1">
      <c r="A3420" s="807" t="s">
        <v>1168</v>
      </c>
      <c r="B3420" s="58" t="s">
        <v>3302</v>
      </c>
      <c r="C3420" s="129">
        <v>25002</v>
      </c>
      <c r="D3420" s="174" t="s">
        <v>1168</v>
      </c>
      <c r="E3420" s="1055"/>
      <c r="F3420" s="1055">
        <v>470906</v>
      </c>
      <c r="G3420" s="106">
        <v>2122</v>
      </c>
      <c r="H3420" s="38"/>
      <c r="I3420" s="93" t="str">
        <f t="shared" si="112"/>
        <v/>
      </c>
      <c r="Q3420" s="93" t="str">
        <f t="shared" si="111"/>
        <v>2E0500</v>
      </c>
    </row>
    <row r="3421" spans="1:17" ht="12.75" customHeight="1">
      <c r="A3421" s="98" t="s">
        <v>1168</v>
      </c>
      <c r="B3421" s="58" t="s">
        <v>3302</v>
      </c>
      <c r="C3421" s="129">
        <v>25003</v>
      </c>
      <c r="D3421" s="174" t="s">
        <v>1168</v>
      </c>
      <c r="E3421" s="1055"/>
      <c r="F3421" s="1055">
        <v>470906</v>
      </c>
      <c r="G3421" s="106">
        <v>2223</v>
      </c>
      <c r="H3421" s="38"/>
      <c r="I3421" s="93" t="str">
        <f t="shared" si="112"/>
        <v/>
      </c>
      <c r="Q3421" s="93" t="str">
        <f t="shared" si="111"/>
        <v>2E0500</v>
      </c>
    </row>
    <row r="3422" spans="1:17" ht="12.75" customHeight="1">
      <c r="A3422" s="98" t="s">
        <v>1168</v>
      </c>
      <c r="B3422" s="58" t="s">
        <v>3302</v>
      </c>
      <c r="C3422" s="1295">
        <v>25004</v>
      </c>
      <c r="D3422" s="174" t="s">
        <v>1168</v>
      </c>
      <c r="E3422" s="1289"/>
      <c r="F3422" s="1289">
        <v>470906</v>
      </c>
      <c r="G3422" s="1296">
        <v>2324</v>
      </c>
      <c r="H3422" s="1297"/>
      <c r="I3422" s="1298" t="str">
        <f t="shared" si="112"/>
        <v/>
      </c>
      <c r="J3422" s="1299"/>
      <c r="Q3422" s="93" t="str">
        <f t="shared" si="111"/>
        <v>2E0500</v>
      </c>
    </row>
    <row r="3423" spans="1:17" ht="12.75" customHeight="1">
      <c r="A3423" s="98" t="s">
        <v>1168</v>
      </c>
      <c r="B3423" s="58" t="s">
        <v>3302</v>
      </c>
      <c r="C3423" s="1055">
        <v>21130</v>
      </c>
      <c r="D3423" s="174" t="s">
        <v>1168</v>
      </c>
      <c r="E3423" s="1055"/>
      <c r="F3423" s="1055">
        <v>470906</v>
      </c>
      <c r="G3423" s="106" t="s">
        <v>3850</v>
      </c>
      <c r="H3423" s="38"/>
      <c r="I3423" s="93" t="str">
        <f t="shared" si="112"/>
        <v/>
      </c>
      <c r="Q3423" s="93" t="str">
        <f t="shared" si="111"/>
        <v>2E0500</v>
      </c>
    </row>
    <row r="3424" spans="1:17" ht="12.75" customHeight="1">
      <c r="A3424" s="98" t="s">
        <v>1168</v>
      </c>
      <c r="B3424" s="58" t="s">
        <v>3302</v>
      </c>
      <c r="C3424" s="1055">
        <v>11006</v>
      </c>
      <c r="D3424" s="174" t="s">
        <v>1168</v>
      </c>
      <c r="E3424" s="1055"/>
      <c r="F3424" s="1055">
        <v>470906</v>
      </c>
      <c r="G3424" s="106" t="s">
        <v>3851</v>
      </c>
      <c r="H3424" s="38"/>
      <c r="I3424" s="93" t="str">
        <f t="shared" si="112"/>
        <v/>
      </c>
      <c r="Q3424" s="93" t="str">
        <f t="shared" si="111"/>
        <v>2E0500</v>
      </c>
    </row>
    <row r="3425" spans="1:17" ht="12.75" customHeight="1">
      <c r="A3425" s="98" t="s">
        <v>1169</v>
      </c>
      <c r="B3425" s="58" t="s">
        <v>3303</v>
      </c>
      <c r="C3425" s="129" t="s">
        <v>4767</v>
      </c>
      <c r="D3425" s="99" t="s">
        <v>1169</v>
      </c>
      <c r="E3425" s="1055"/>
      <c r="F3425" s="1055">
        <v>470907</v>
      </c>
      <c r="G3425" s="106">
        <v>1112</v>
      </c>
      <c r="H3425" s="38"/>
      <c r="I3425" s="93" t="str">
        <f t="shared" si="112"/>
        <v/>
      </c>
      <c r="Q3425" s="93" t="str">
        <f t="shared" si="111"/>
        <v>2E0600</v>
      </c>
    </row>
    <row r="3426" spans="1:17" ht="12.75" customHeight="1">
      <c r="A3426" s="98" t="s">
        <v>1169</v>
      </c>
      <c r="B3426" s="58" t="s">
        <v>3303</v>
      </c>
      <c r="C3426" s="129" t="s">
        <v>5123</v>
      </c>
      <c r="D3426" s="99" t="s">
        <v>1169</v>
      </c>
      <c r="E3426" s="1055"/>
      <c r="F3426" s="1055">
        <v>470907</v>
      </c>
      <c r="G3426" s="106">
        <v>1213</v>
      </c>
      <c r="H3426" s="38"/>
      <c r="I3426" s="93" t="str">
        <f t="shared" si="112"/>
        <v/>
      </c>
      <c r="Q3426" s="93" t="str">
        <f t="shared" si="111"/>
        <v>2E0600</v>
      </c>
    </row>
    <row r="3427" spans="1:17" ht="12.75" customHeight="1">
      <c r="A3427" s="98" t="s">
        <v>1169</v>
      </c>
      <c r="B3427" s="58" t="s">
        <v>3303</v>
      </c>
      <c r="C3427" s="129" t="s">
        <v>5379</v>
      </c>
      <c r="D3427" s="99" t="s">
        <v>1169</v>
      </c>
      <c r="E3427" s="1055"/>
      <c r="F3427" s="1055">
        <v>470907</v>
      </c>
      <c r="G3427" s="106">
        <v>1314</v>
      </c>
      <c r="H3427" s="38"/>
      <c r="I3427" s="93" t="str">
        <f t="shared" si="112"/>
        <v/>
      </c>
      <c r="Q3427" s="93" t="str">
        <f t="shared" si="111"/>
        <v>2E0600</v>
      </c>
    </row>
    <row r="3428" spans="1:17" ht="12.75" customHeight="1">
      <c r="A3428" s="98" t="s">
        <v>1169</v>
      </c>
      <c r="B3428" s="58" t="s">
        <v>3303</v>
      </c>
      <c r="C3428" s="129" t="s">
        <v>5711</v>
      </c>
      <c r="D3428" s="99" t="s">
        <v>1169</v>
      </c>
      <c r="E3428" s="1055"/>
      <c r="F3428" s="1055">
        <v>470907</v>
      </c>
      <c r="G3428" s="106">
        <v>1415</v>
      </c>
      <c r="H3428" s="38"/>
      <c r="I3428" s="93" t="str">
        <f t="shared" si="112"/>
        <v/>
      </c>
      <c r="Q3428" s="93" t="str">
        <f t="shared" si="111"/>
        <v>2E0600</v>
      </c>
    </row>
    <row r="3429" spans="1:17" ht="12.75" customHeight="1">
      <c r="A3429" s="98" t="s">
        <v>1169</v>
      </c>
      <c r="B3429" s="58" t="s">
        <v>3303</v>
      </c>
      <c r="C3429" s="129" t="s">
        <v>6436</v>
      </c>
      <c r="D3429" s="99" t="s">
        <v>1169</v>
      </c>
      <c r="E3429" s="1055"/>
      <c r="F3429" s="1055">
        <v>470907</v>
      </c>
      <c r="G3429" s="106">
        <v>1617</v>
      </c>
      <c r="H3429" s="38"/>
      <c r="I3429" s="93" t="str">
        <f t="shared" si="112"/>
        <v/>
      </c>
      <c r="Q3429" s="93" t="str">
        <f t="shared" si="111"/>
        <v>2E0600</v>
      </c>
    </row>
    <row r="3430" spans="1:17" ht="12.75" customHeight="1">
      <c r="A3430" s="98" t="s">
        <v>1169</v>
      </c>
      <c r="B3430" s="58" t="s">
        <v>3303</v>
      </c>
      <c r="C3430" s="129">
        <v>25009</v>
      </c>
      <c r="D3430" s="99" t="s">
        <v>1169</v>
      </c>
      <c r="E3430" s="1055"/>
      <c r="F3430" s="1055">
        <v>470907</v>
      </c>
      <c r="G3430" s="106">
        <v>1819</v>
      </c>
      <c r="H3430" s="38"/>
      <c r="I3430" s="93" t="str">
        <f t="shared" si="112"/>
        <v/>
      </c>
      <c r="Q3430" s="93" t="str">
        <f t="shared" si="111"/>
        <v>2E0600</v>
      </c>
    </row>
    <row r="3431" spans="1:17" ht="12.75" customHeight="1">
      <c r="A3431" s="98" t="s">
        <v>1169</v>
      </c>
      <c r="B3431" s="58" t="s">
        <v>3303</v>
      </c>
      <c r="C3431" s="129">
        <v>25000</v>
      </c>
      <c r="D3431" s="99" t="s">
        <v>1169</v>
      </c>
      <c r="E3431" s="1055"/>
      <c r="F3431" s="1055">
        <v>470907</v>
      </c>
      <c r="G3431" s="368">
        <v>1920</v>
      </c>
      <c r="H3431" s="38"/>
      <c r="I3431" s="93" t="str">
        <f t="shared" si="112"/>
        <v/>
      </c>
      <c r="Q3431" s="93" t="str">
        <f t="shared" si="111"/>
        <v>2E0600</v>
      </c>
    </row>
    <row r="3432" spans="1:17" ht="12.75" customHeight="1">
      <c r="A3432" s="807" t="s">
        <v>1169</v>
      </c>
      <c r="B3432" s="58" t="s">
        <v>3303</v>
      </c>
      <c r="C3432" s="129">
        <v>25002</v>
      </c>
      <c r="D3432" s="99" t="s">
        <v>1169</v>
      </c>
      <c r="E3432" s="1055"/>
      <c r="F3432" s="1055">
        <v>470907</v>
      </c>
      <c r="G3432" s="368">
        <v>2122</v>
      </c>
      <c r="H3432" s="38"/>
      <c r="I3432" s="93" t="str">
        <f t="shared" si="112"/>
        <v/>
      </c>
      <c r="Q3432" s="93" t="str">
        <f t="shared" si="111"/>
        <v>2E0600</v>
      </c>
    </row>
    <row r="3433" spans="1:17" ht="12.75" customHeight="1">
      <c r="A3433" s="807" t="s">
        <v>1169</v>
      </c>
      <c r="B3433" s="58" t="s">
        <v>3303</v>
      </c>
      <c r="C3433" s="1295">
        <v>25004</v>
      </c>
      <c r="D3433" s="99" t="s">
        <v>1169</v>
      </c>
      <c r="E3433" s="1289"/>
      <c r="F3433" s="1289">
        <v>470907</v>
      </c>
      <c r="G3433" s="1296">
        <v>2324</v>
      </c>
      <c r="H3433" s="1297"/>
      <c r="I3433" s="1298" t="str">
        <f t="shared" si="112"/>
        <v/>
      </c>
      <c r="J3433" s="1299"/>
      <c r="Q3433" s="93" t="str">
        <f t="shared" si="111"/>
        <v>2E0600</v>
      </c>
    </row>
    <row r="3434" spans="1:17" ht="12.75" customHeight="1">
      <c r="A3434" s="807" t="s">
        <v>1169</v>
      </c>
      <c r="B3434" s="58" t="s">
        <v>3303</v>
      </c>
      <c r="C3434" s="1055">
        <v>21130</v>
      </c>
      <c r="D3434" s="99" t="s">
        <v>1169</v>
      </c>
      <c r="E3434" s="1055"/>
      <c r="F3434" s="1055">
        <v>470907</v>
      </c>
      <c r="G3434" s="106" t="s">
        <v>3850</v>
      </c>
      <c r="H3434" s="38"/>
      <c r="I3434" s="93" t="str">
        <f t="shared" si="112"/>
        <v/>
      </c>
      <c r="Q3434" s="93" t="str">
        <f t="shared" si="111"/>
        <v>2E0600</v>
      </c>
    </row>
    <row r="3435" spans="1:17" ht="12.75" customHeight="1">
      <c r="A3435" s="98" t="s">
        <v>1169</v>
      </c>
      <c r="B3435" s="58" t="s">
        <v>3303</v>
      </c>
      <c r="C3435" s="1055">
        <v>11006</v>
      </c>
      <c r="D3435" s="99" t="s">
        <v>1169</v>
      </c>
      <c r="E3435" s="1055"/>
      <c r="F3435" s="1055">
        <v>470907</v>
      </c>
      <c r="G3435" s="106" t="s">
        <v>3851</v>
      </c>
      <c r="H3435" s="38"/>
      <c r="I3435" s="93" t="str">
        <f t="shared" si="112"/>
        <v/>
      </c>
      <c r="Q3435" s="93" t="str">
        <f t="shared" si="111"/>
        <v>2E0600</v>
      </c>
    </row>
    <row r="3436" spans="1:17" ht="12.75" customHeight="1">
      <c r="A3436" s="98" t="s">
        <v>1170</v>
      </c>
      <c r="B3436" s="58" t="s">
        <v>3304</v>
      </c>
      <c r="C3436" s="129" t="s">
        <v>4767</v>
      </c>
      <c r="D3436" s="174" t="s">
        <v>1170</v>
      </c>
      <c r="E3436" s="1055"/>
      <c r="F3436" s="1055">
        <v>470908</v>
      </c>
      <c r="G3436" s="106">
        <v>1112</v>
      </c>
      <c r="H3436" s="38"/>
      <c r="I3436" s="93" t="str">
        <f t="shared" si="112"/>
        <v/>
      </c>
      <c r="Q3436" s="93" t="str">
        <f t="shared" si="111"/>
        <v>2E0700</v>
      </c>
    </row>
    <row r="3437" spans="1:17" ht="12.75" customHeight="1">
      <c r="A3437" s="98" t="s">
        <v>1170</v>
      </c>
      <c r="B3437" s="58" t="s">
        <v>3304</v>
      </c>
      <c r="C3437" s="129" t="s">
        <v>5379</v>
      </c>
      <c r="D3437" s="174" t="s">
        <v>1170</v>
      </c>
      <c r="E3437" s="1055"/>
      <c r="F3437" s="1055">
        <v>470908</v>
      </c>
      <c r="G3437" s="106">
        <v>1314</v>
      </c>
      <c r="H3437" s="38"/>
      <c r="I3437" s="93" t="str">
        <f t="shared" si="112"/>
        <v/>
      </c>
      <c r="Q3437" s="93" t="str">
        <f t="shared" si="111"/>
        <v>2E0700</v>
      </c>
    </row>
    <row r="3438" spans="1:17" ht="12.75" customHeight="1">
      <c r="A3438" s="98" t="s">
        <v>1170</v>
      </c>
      <c r="B3438" s="58" t="s">
        <v>3304</v>
      </c>
      <c r="C3438" s="129" t="s">
        <v>5711</v>
      </c>
      <c r="D3438" s="174" t="s">
        <v>1170</v>
      </c>
      <c r="E3438" s="1055"/>
      <c r="F3438" s="1055">
        <v>470908</v>
      </c>
      <c r="G3438" s="106">
        <v>1415</v>
      </c>
      <c r="H3438" s="38"/>
      <c r="I3438" s="93" t="str">
        <f t="shared" si="112"/>
        <v/>
      </c>
      <c r="Q3438" s="93" t="str">
        <f t="shared" si="111"/>
        <v>2E0700</v>
      </c>
    </row>
    <row r="3439" spans="1:17" ht="12.75" customHeight="1">
      <c r="A3439" s="98" t="s">
        <v>1170</v>
      </c>
      <c r="B3439" s="58" t="s">
        <v>3304</v>
      </c>
      <c r="C3439" s="129" t="s">
        <v>6436</v>
      </c>
      <c r="D3439" s="174" t="s">
        <v>1170</v>
      </c>
      <c r="E3439" s="1055"/>
      <c r="F3439" s="1055">
        <v>470908</v>
      </c>
      <c r="G3439" s="106">
        <v>1617</v>
      </c>
      <c r="H3439" s="38"/>
      <c r="I3439" s="93" t="str">
        <f t="shared" si="112"/>
        <v/>
      </c>
      <c r="Q3439" s="93" t="str">
        <f t="shared" si="111"/>
        <v>2E0700</v>
      </c>
    </row>
    <row r="3440" spans="1:17" ht="12.75" customHeight="1">
      <c r="A3440" s="98" t="s">
        <v>1170</v>
      </c>
      <c r="B3440" s="58" t="s">
        <v>3304</v>
      </c>
      <c r="C3440" s="129">
        <v>25008</v>
      </c>
      <c r="D3440" s="174" t="s">
        <v>1170</v>
      </c>
      <c r="E3440" s="1055"/>
      <c r="F3440" s="1055">
        <v>470908</v>
      </c>
      <c r="G3440" s="106">
        <v>1718</v>
      </c>
      <c r="H3440" s="38"/>
      <c r="I3440" s="93" t="str">
        <f t="shared" si="112"/>
        <v/>
      </c>
      <c r="Q3440" s="93" t="str">
        <f t="shared" si="111"/>
        <v>2E0700</v>
      </c>
    </row>
    <row r="3441" spans="1:17" ht="12.75" customHeight="1">
      <c r="A3441" s="98" t="s">
        <v>1170</v>
      </c>
      <c r="B3441" s="58" t="s">
        <v>3304</v>
      </c>
      <c r="C3441" s="129">
        <v>25009</v>
      </c>
      <c r="D3441" s="174" t="s">
        <v>1170</v>
      </c>
      <c r="E3441" s="1055"/>
      <c r="F3441" s="1055">
        <v>470908</v>
      </c>
      <c r="G3441" s="106">
        <v>1819</v>
      </c>
      <c r="H3441" s="38"/>
      <c r="I3441" s="93" t="str">
        <f t="shared" si="112"/>
        <v/>
      </c>
      <c r="Q3441" s="93" t="str">
        <f t="shared" si="111"/>
        <v>2E0700</v>
      </c>
    </row>
    <row r="3442" spans="1:17" ht="12.75" customHeight="1">
      <c r="A3442" s="98" t="s">
        <v>1170</v>
      </c>
      <c r="B3442" s="58" t="s">
        <v>3304</v>
      </c>
      <c r="C3442" s="129">
        <v>25000</v>
      </c>
      <c r="D3442" s="174" t="s">
        <v>1170</v>
      </c>
      <c r="E3442" s="1055"/>
      <c r="F3442" s="1055">
        <v>470908</v>
      </c>
      <c r="G3442" s="368">
        <v>1920</v>
      </c>
      <c r="H3442" s="38"/>
      <c r="I3442" s="93" t="str">
        <f t="shared" si="112"/>
        <v/>
      </c>
      <c r="Q3442" s="93" t="str">
        <f t="shared" si="111"/>
        <v>2E0700</v>
      </c>
    </row>
    <row r="3443" spans="1:17" ht="12.75" customHeight="1">
      <c r="A3443" s="807" t="s">
        <v>1170</v>
      </c>
      <c r="B3443" s="58" t="s">
        <v>3304</v>
      </c>
      <c r="C3443" s="804">
        <v>25002</v>
      </c>
      <c r="D3443" s="174" t="s">
        <v>1170</v>
      </c>
      <c r="E3443" s="1055"/>
      <c r="F3443" s="1055">
        <v>470908</v>
      </c>
      <c r="G3443" s="106">
        <v>2122</v>
      </c>
      <c r="H3443" s="38"/>
      <c r="I3443" s="93" t="str">
        <f t="shared" si="112"/>
        <v/>
      </c>
      <c r="Q3443" s="93" t="str">
        <f t="shared" si="111"/>
        <v>2E0700</v>
      </c>
    </row>
    <row r="3444" spans="1:17" ht="12.75" customHeight="1">
      <c r="A3444" s="98" t="s">
        <v>1170</v>
      </c>
      <c r="B3444" s="58" t="s">
        <v>3304</v>
      </c>
      <c r="C3444" s="129">
        <v>25003</v>
      </c>
      <c r="D3444" s="174" t="s">
        <v>1170</v>
      </c>
      <c r="E3444" s="1055"/>
      <c r="F3444" s="1055">
        <v>470908</v>
      </c>
      <c r="G3444" s="106">
        <v>2223</v>
      </c>
      <c r="H3444" s="38"/>
      <c r="I3444" s="93" t="str">
        <f t="shared" si="112"/>
        <v/>
      </c>
      <c r="Q3444" s="93" t="str">
        <f t="shared" si="111"/>
        <v>2E0700</v>
      </c>
    </row>
    <row r="3445" spans="1:17" ht="12.75" customHeight="1">
      <c r="A3445" s="98" t="s">
        <v>1170</v>
      </c>
      <c r="B3445" s="58" t="s">
        <v>3304</v>
      </c>
      <c r="C3445" s="1295">
        <v>25004</v>
      </c>
      <c r="D3445" s="174" t="s">
        <v>1170</v>
      </c>
      <c r="E3445" s="1289"/>
      <c r="F3445" s="1289">
        <v>470908</v>
      </c>
      <c r="G3445" s="1296">
        <v>2324</v>
      </c>
      <c r="H3445" s="1297"/>
      <c r="I3445" s="1298" t="str">
        <f t="shared" si="112"/>
        <v/>
      </c>
      <c r="J3445" s="1299"/>
      <c r="Q3445" s="93" t="str">
        <f t="shared" si="111"/>
        <v>2E0700</v>
      </c>
    </row>
    <row r="3446" spans="1:17" ht="12.75" customHeight="1">
      <c r="A3446" s="98" t="s">
        <v>1170</v>
      </c>
      <c r="B3446" s="58" t="s">
        <v>3304</v>
      </c>
      <c r="C3446" s="1055">
        <v>21130</v>
      </c>
      <c r="D3446" s="174" t="s">
        <v>1170</v>
      </c>
      <c r="E3446" s="1055"/>
      <c r="F3446" s="1055">
        <v>470908</v>
      </c>
      <c r="G3446" s="106" t="s">
        <v>3850</v>
      </c>
      <c r="H3446" s="38"/>
      <c r="I3446" s="93" t="str">
        <f t="shared" si="112"/>
        <v/>
      </c>
      <c r="Q3446" s="93" t="str">
        <f t="shared" si="111"/>
        <v>2E0700</v>
      </c>
    </row>
    <row r="3447" spans="1:17" ht="12.75" customHeight="1">
      <c r="A3447" s="98" t="s">
        <v>1170</v>
      </c>
      <c r="B3447" s="58" t="s">
        <v>3304</v>
      </c>
      <c r="C3447" s="1055">
        <v>11006</v>
      </c>
      <c r="D3447" s="174" t="s">
        <v>1170</v>
      </c>
      <c r="E3447" s="1055"/>
      <c r="F3447" s="1055">
        <v>470908</v>
      </c>
      <c r="G3447" s="106" t="s">
        <v>3851</v>
      </c>
      <c r="H3447" s="38"/>
      <c r="I3447" s="93" t="str">
        <f t="shared" si="112"/>
        <v/>
      </c>
      <c r="Q3447" s="93" t="str">
        <f t="shared" si="111"/>
        <v>2E0700</v>
      </c>
    </row>
    <row r="3448" spans="1:17" ht="12.75" customHeight="1">
      <c r="A3448" s="98" t="s">
        <v>1171</v>
      </c>
      <c r="B3448" s="58" t="s">
        <v>3305</v>
      </c>
      <c r="C3448" s="129" t="s">
        <v>4767</v>
      </c>
      <c r="D3448" s="99" t="s">
        <v>1171</v>
      </c>
      <c r="E3448" s="1055"/>
      <c r="F3448" s="1055">
        <v>470909</v>
      </c>
      <c r="G3448" s="106">
        <v>1112</v>
      </c>
      <c r="H3448" s="38"/>
      <c r="I3448" s="93" t="str">
        <f t="shared" si="112"/>
        <v/>
      </c>
      <c r="Q3448" s="93" t="str">
        <f t="shared" si="111"/>
        <v>2E0800</v>
      </c>
    </row>
    <row r="3449" spans="1:17" ht="12.75" customHeight="1">
      <c r="A3449" s="98" t="s">
        <v>1171</v>
      </c>
      <c r="B3449" s="58" t="s">
        <v>3305</v>
      </c>
      <c r="C3449" s="129" t="s">
        <v>5379</v>
      </c>
      <c r="D3449" s="99" t="s">
        <v>1171</v>
      </c>
      <c r="E3449" s="1055"/>
      <c r="F3449" s="1055">
        <v>470909</v>
      </c>
      <c r="G3449" s="106">
        <v>1314</v>
      </c>
      <c r="H3449" s="38"/>
      <c r="I3449" s="93" t="str">
        <f t="shared" si="112"/>
        <v/>
      </c>
      <c r="Q3449" s="93" t="str">
        <f t="shared" si="111"/>
        <v>2E0800</v>
      </c>
    </row>
    <row r="3450" spans="1:17" ht="12.75" customHeight="1">
      <c r="A3450" s="98" t="s">
        <v>1171</v>
      </c>
      <c r="B3450" s="58" t="s">
        <v>3305</v>
      </c>
      <c r="C3450" s="129" t="s">
        <v>5711</v>
      </c>
      <c r="D3450" s="99" t="s">
        <v>1171</v>
      </c>
      <c r="E3450" s="1055"/>
      <c r="F3450" s="1055">
        <v>470909</v>
      </c>
      <c r="G3450" s="106">
        <v>1415</v>
      </c>
      <c r="H3450" s="38"/>
      <c r="I3450" s="93" t="str">
        <f t="shared" si="112"/>
        <v/>
      </c>
      <c r="Q3450" s="93" t="str">
        <f t="shared" si="111"/>
        <v>2E0800</v>
      </c>
    </row>
    <row r="3451" spans="1:17" ht="12.75" customHeight="1">
      <c r="A3451" s="98" t="s">
        <v>1171</v>
      </c>
      <c r="B3451" s="58" t="s">
        <v>3305</v>
      </c>
      <c r="C3451" s="129" t="s">
        <v>6033</v>
      </c>
      <c r="D3451" s="99" t="s">
        <v>1171</v>
      </c>
      <c r="E3451" s="1055"/>
      <c r="F3451" s="1055">
        <v>470909</v>
      </c>
      <c r="G3451" s="106">
        <v>1516</v>
      </c>
      <c r="H3451" s="38"/>
      <c r="I3451" s="93" t="str">
        <f t="shared" si="112"/>
        <v/>
      </c>
      <c r="Q3451" s="93" t="str">
        <f t="shared" si="111"/>
        <v>2E0800</v>
      </c>
    </row>
    <row r="3452" spans="1:17" ht="12.75" customHeight="1">
      <c r="A3452" s="98" t="s">
        <v>1171</v>
      </c>
      <c r="B3452" s="58" t="s">
        <v>3305</v>
      </c>
      <c r="C3452" s="129" t="s">
        <v>6436</v>
      </c>
      <c r="D3452" s="99" t="s">
        <v>1171</v>
      </c>
      <c r="E3452" s="1055"/>
      <c r="F3452" s="1055">
        <v>470909</v>
      </c>
      <c r="G3452" s="106">
        <v>1617</v>
      </c>
      <c r="H3452" s="38"/>
      <c r="I3452" s="93" t="str">
        <f t="shared" si="112"/>
        <v/>
      </c>
      <c r="Q3452" s="93" t="str">
        <f t="shared" si="111"/>
        <v>2E0800</v>
      </c>
    </row>
    <row r="3453" spans="1:17" ht="12.75" customHeight="1">
      <c r="A3453" s="807" t="s">
        <v>1171</v>
      </c>
      <c r="B3453" s="58" t="s">
        <v>3305</v>
      </c>
      <c r="C3453" s="804">
        <v>25002</v>
      </c>
      <c r="D3453" s="99" t="s">
        <v>1171</v>
      </c>
      <c r="E3453" s="1055"/>
      <c r="F3453" s="1055">
        <v>470909</v>
      </c>
      <c r="G3453" s="106">
        <v>1617</v>
      </c>
      <c r="H3453" s="38"/>
      <c r="I3453" s="93" t="str">
        <f t="shared" si="112"/>
        <v/>
      </c>
      <c r="Q3453" s="93" t="str">
        <f t="shared" si="111"/>
        <v>2E0800</v>
      </c>
    </row>
    <row r="3454" spans="1:17" ht="12.75" customHeight="1">
      <c r="A3454" s="98" t="s">
        <v>1171</v>
      </c>
      <c r="B3454" s="58" t="s">
        <v>3305</v>
      </c>
      <c r="C3454" s="129">
        <v>25008</v>
      </c>
      <c r="D3454" s="99" t="s">
        <v>1171</v>
      </c>
      <c r="E3454" s="1055"/>
      <c r="F3454" s="1055">
        <v>470909</v>
      </c>
      <c r="G3454" s="106">
        <v>1718</v>
      </c>
      <c r="H3454" s="38"/>
      <c r="I3454" s="93" t="str">
        <f t="shared" si="112"/>
        <v/>
      </c>
      <c r="Q3454" s="93" t="str">
        <f t="shared" si="111"/>
        <v>2E0800</v>
      </c>
    </row>
    <row r="3455" spans="1:17" ht="12.75" customHeight="1">
      <c r="A3455" s="98" t="s">
        <v>1171</v>
      </c>
      <c r="B3455" s="58" t="s">
        <v>3305</v>
      </c>
      <c r="C3455" s="129">
        <v>25009</v>
      </c>
      <c r="D3455" s="99" t="s">
        <v>1171</v>
      </c>
      <c r="E3455" s="1055"/>
      <c r="F3455" s="1055">
        <v>470909</v>
      </c>
      <c r="G3455" s="106">
        <v>1819</v>
      </c>
      <c r="H3455" s="38"/>
      <c r="I3455" s="93" t="str">
        <f t="shared" si="112"/>
        <v/>
      </c>
      <c r="Q3455" s="93" t="str">
        <f t="shared" si="111"/>
        <v>2E0800</v>
      </c>
    </row>
    <row r="3456" spans="1:17" ht="12.75" customHeight="1">
      <c r="A3456" s="98" t="s">
        <v>1171</v>
      </c>
      <c r="B3456" s="58" t="s">
        <v>3305</v>
      </c>
      <c r="C3456" s="129">
        <v>25000</v>
      </c>
      <c r="D3456" s="99" t="s">
        <v>1171</v>
      </c>
      <c r="E3456" s="1055"/>
      <c r="F3456" s="1055">
        <v>470909</v>
      </c>
      <c r="G3456" s="368">
        <v>1920</v>
      </c>
      <c r="H3456" s="38"/>
      <c r="I3456" s="93" t="str">
        <f t="shared" si="112"/>
        <v/>
      </c>
      <c r="Q3456" s="93" t="str">
        <f t="shared" si="111"/>
        <v>2E0800</v>
      </c>
    </row>
    <row r="3457" spans="1:17" ht="12.75" customHeight="1">
      <c r="A3457" s="98" t="s">
        <v>1171</v>
      </c>
      <c r="B3457" s="58" t="s">
        <v>3305</v>
      </c>
      <c r="C3457" s="129">
        <v>25003</v>
      </c>
      <c r="D3457" s="99" t="s">
        <v>1171</v>
      </c>
      <c r="E3457" s="1055"/>
      <c r="F3457" s="1055">
        <v>470909</v>
      </c>
      <c r="G3457" s="106">
        <v>2223</v>
      </c>
      <c r="H3457" s="38"/>
      <c r="I3457" s="93" t="str">
        <f t="shared" si="112"/>
        <v/>
      </c>
      <c r="Q3457" s="93" t="str">
        <f t="shared" si="111"/>
        <v>2E0800</v>
      </c>
    </row>
    <row r="3458" spans="1:17" ht="12.75" customHeight="1">
      <c r="A3458" s="98" t="s">
        <v>1171</v>
      </c>
      <c r="B3458" s="58" t="s">
        <v>3305</v>
      </c>
      <c r="C3458" s="1295">
        <v>25004</v>
      </c>
      <c r="D3458" s="99" t="s">
        <v>1171</v>
      </c>
      <c r="E3458" s="1289"/>
      <c r="F3458" s="1289">
        <v>470909</v>
      </c>
      <c r="G3458" s="1296">
        <v>2324</v>
      </c>
      <c r="H3458" s="1297"/>
      <c r="I3458" s="1298" t="str">
        <f t="shared" si="112"/>
        <v/>
      </c>
      <c r="J3458" s="1299"/>
      <c r="Q3458" s="93" t="str">
        <f t="shared" si="111"/>
        <v>2E0800</v>
      </c>
    </row>
    <row r="3459" spans="1:17" ht="12.75" customHeight="1">
      <c r="A3459" s="98" t="s">
        <v>1171</v>
      </c>
      <c r="B3459" s="58" t="s">
        <v>3305</v>
      </c>
      <c r="C3459" s="1055">
        <v>21130</v>
      </c>
      <c r="D3459" s="99" t="s">
        <v>1171</v>
      </c>
      <c r="E3459" s="1055"/>
      <c r="F3459" s="1055">
        <v>470909</v>
      </c>
      <c r="G3459" s="106" t="s">
        <v>3850</v>
      </c>
      <c r="H3459" s="38"/>
      <c r="I3459" s="93" t="str">
        <f t="shared" si="112"/>
        <v/>
      </c>
      <c r="Q3459" s="93" t="str">
        <f t="shared" si="111"/>
        <v>2E0800</v>
      </c>
    </row>
    <row r="3460" spans="1:17" ht="12.75" customHeight="1">
      <c r="A3460" s="98" t="s">
        <v>1171</v>
      </c>
      <c r="B3460" s="58" t="s">
        <v>3305</v>
      </c>
      <c r="C3460" s="1055">
        <v>11006</v>
      </c>
      <c r="D3460" s="99" t="s">
        <v>1171</v>
      </c>
      <c r="E3460" s="1055"/>
      <c r="F3460" s="1055">
        <v>470909</v>
      </c>
      <c r="G3460" s="106" t="s">
        <v>3851</v>
      </c>
      <c r="H3460" s="38"/>
      <c r="I3460" s="93" t="str">
        <f t="shared" si="112"/>
        <v/>
      </c>
      <c r="Q3460" s="93" t="str">
        <f t="shared" si="111"/>
        <v>2E0800</v>
      </c>
    </row>
    <row r="3461" spans="1:17" ht="12.75" customHeight="1">
      <c r="A3461" s="98" t="s">
        <v>1172</v>
      </c>
      <c r="B3461" s="58" t="s">
        <v>3307</v>
      </c>
      <c r="C3461" s="129" t="s">
        <v>4767</v>
      </c>
      <c r="D3461" s="174" t="s">
        <v>1172</v>
      </c>
      <c r="E3461" s="1055"/>
      <c r="F3461" s="1055">
        <v>470911</v>
      </c>
      <c r="G3461" s="106">
        <v>1112</v>
      </c>
      <c r="H3461" s="38"/>
      <c r="I3461" s="93" t="str">
        <f t="shared" si="112"/>
        <v/>
      </c>
      <c r="Q3461" s="93" t="str">
        <f t="shared" si="111"/>
        <v>2E0900</v>
      </c>
    </row>
    <row r="3462" spans="1:17" ht="12.75" customHeight="1">
      <c r="A3462" s="98" t="s">
        <v>1172</v>
      </c>
      <c r="B3462" s="58" t="s">
        <v>3307</v>
      </c>
      <c r="C3462" s="129" t="s">
        <v>5379</v>
      </c>
      <c r="D3462" s="174" t="s">
        <v>1172</v>
      </c>
      <c r="E3462" s="1055"/>
      <c r="F3462" s="1055">
        <v>470911</v>
      </c>
      <c r="G3462" s="106">
        <v>1314</v>
      </c>
      <c r="H3462" s="38"/>
      <c r="I3462" s="93" t="str">
        <f t="shared" si="112"/>
        <v/>
      </c>
      <c r="Q3462" s="93" t="str">
        <f t="shared" si="111"/>
        <v>2E0900</v>
      </c>
    </row>
    <row r="3463" spans="1:17" ht="12.75" customHeight="1">
      <c r="A3463" s="98" t="s">
        <v>1172</v>
      </c>
      <c r="B3463" s="58" t="s">
        <v>3307</v>
      </c>
      <c r="C3463" s="129" t="s">
        <v>5711</v>
      </c>
      <c r="D3463" s="174" t="s">
        <v>1172</v>
      </c>
      <c r="E3463" s="1055"/>
      <c r="F3463" s="1055">
        <v>470911</v>
      </c>
      <c r="G3463" s="106">
        <v>1415</v>
      </c>
      <c r="H3463" s="38"/>
      <c r="I3463" s="93" t="str">
        <f t="shared" si="112"/>
        <v/>
      </c>
      <c r="Q3463" s="93" t="str">
        <f t="shared" si="111"/>
        <v>2E0900</v>
      </c>
    </row>
    <row r="3464" spans="1:17" ht="12.75" customHeight="1">
      <c r="A3464" s="98" t="s">
        <v>1172</v>
      </c>
      <c r="B3464" s="58" t="s">
        <v>3307</v>
      </c>
      <c r="C3464" s="129" t="s">
        <v>6436</v>
      </c>
      <c r="D3464" s="174" t="s">
        <v>1172</v>
      </c>
      <c r="E3464" s="1055"/>
      <c r="F3464" s="1055">
        <v>470911</v>
      </c>
      <c r="G3464" s="106">
        <v>1617</v>
      </c>
      <c r="H3464" s="38"/>
      <c r="I3464" s="93" t="str">
        <f t="shared" si="112"/>
        <v/>
      </c>
      <c r="Q3464" s="93" t="str">
        <f t="shared" si="111"/>
        <v>2E0900</v>
      </c>
    </row>
    <row r="3465" spans="1:17" ht="12.75" customHeight="1">
      <c r="A3465" s="98" t="s">
        <v>1172</v>
      </c>
      <c r="B3465" s="58" t="s">
        <v>3307</v>
      </c>
      <c r="C3465" s="129">
        <v>25008</v>
      </c>
      <c r="D3465" s="174" t="s">
        <v>1172</v>
      </c>
      <c r="E3465" s="1055"/>
      <c r="F3465" s="1055">
        <v>470911</v>
      </c>
      <c r="G3465" s="106">
        <v>1718</v>
      </c>
      <c r="H3465" s="38"/>
      <c r="I3465" s="93" t="str">
        <f t="shared" si="112"/>
        <v/>
      </c>
      <c r="Q3465" s="93" t="str">
        <f t="shared" si="111"/>
        <v>2E0900</v>
      </c>
    </row>
    <row r="3466" spans="1:17" ht="12.75" customHeight="1">
      <c r="A3466" s="98" t="s">
        <v>1172</v>
      </c>
      <c r="B3466" s="58" t="s">
        <v>3307</v>
      </c>
      <c r="C3466" s="129">
        <v>25009</v>
      </c>
      <c r="D3466" s="174" t="s">
        <v>1172</v>
      </c>
      <c r="E3466" s="1055"/>
      <c r="F3466" s="1055">
        <v>470911</v>
      </c>
      <c r="G3466" s="106">
        <v>1819</v>
      </c>
      <c r="H3466" s="38"/>
      <c r="I3466" s="93" t="str">
        <f t="shared" si="112"/>
        <v/>
      </c>
      <c r="Q3466" s="93" t="str">
        <f t="shared" si="111"/>
        <v>2E0900</v>
      </c>
    </row>
    <row r="3467" spans="1:17" ht="12.75" customHeight="1">
      <c r="A3467" s="98" t="s">
        <v>1172</v>
      </c>
      <c r="B3467" s="58" t="s">
        <v>3307</v>
      </c>
      <c r="C3467" s="129">
        <v>25000</v>
      </c>
      <c r="D3467" s="174" t="s">
        <v>1172</v>
      </c>
      <c r="E3467" s="1055"/>
      <c r="F3467" s="1055">
        <v>470911</v>
      </c>
      <c r="G3467" s="368">
        <v>1920</v>
      </c>
      <c r="H3467" s="38"/>
      <c r="I3467" s="93" t="str">
        <f t="shared" si="112"/>
        <v/>
      </c>
      <c r="Q3467" s="93" t="str">
        <f t="shared" si="111"/>
        <v>2E0900</v>
      </c>
    </row>
    <row r="3468" spans="1:17" ht="12.75" customHeight="1">
      <c r="A3468" s="807" t="s">
        <v>1172</v>
      </c>
      <c r="B3468" s="58" t="s">
        <v>3307</v>
      </c>
      <c r="C3468" s="804">
        <v>25002</v>
      </c>
      <c r="D3468" s="174" t="s">
        <v>1172</v>
      </c>
      <c r="E3468" s="1055"/>
      <c r="F3468" s="1055">
        <v>470911</v>
      </c>
      <c r="G3468" s="106">
        <v>2122</v>
      </c>
      <c r="H3468" s="38"/>
      <c r="I3468" s="93" t="str">
        <f t="shared" si="112"/>
        <v/>
      </c>
      <c r="Q3468" s="93" t="str">
        <f t="shared" si="111"/>
        <v>2E0900</v>
      </c>
    </row>
    <row r="3469" spans="1:17" ht="12.75" customHeight="1">
      <c r="A3469" s="98" t="s">
        <v>1172</v>
      </c>
      <c r="B3469" s="58" t="s">
        <v>3307</v>
      </c>
      <c r="C3469" s="129">
        <v>25003</v>
      </c>
      <c r="D3469" s="174" t="s">
        <v>1172</v>
      </c>
      <c r="E3469" s="1055"/>
      <c r="F3469" s="1055">
        <v>470911</v>
      </c>
      <c r="G3469" s="106">
        <v>2223</v>
      </c>
      <c r="H3469" s="38"/>
      <c r="I3469" s="93" t="str">
        <f t="shared" si="112"/>
        <v/>
      </c>
      <c r="Q3469" s="93" t="str">
        <f t="shared" si="111"/>
        <v>2E0900</v>
      </c>
    </row>
    <row r="3470" spans="1:17" ht="12.75" customHeight="1">
      <c r="A3470" s="98" t="s">
        <v>1172</v>
      </c>
      <c r="B3470" s="58" t="s">
        <v>3307</v>
      </c>
      <c r="C3470" s="1295">
        <v>25004</v>
      </c>
      <c r="D3470" s="174" t="s">
        <v>1172</v>
      </c>
      <c r="E3470" s="1289"/>
      <c r="F3470" s="1289">
        <v>470911</v>
      </c>
      <c r="G3470" s="1296">
        <v>2324</v>
      </c>
      <c r="H3470" s="1297"/>
      <c r="I3470" s="1298" t="str">
        <f t="shared" si="112"/>
        <v/>
      </c>
      <c r="J3470" s="1299"/>
      <c r="Q3470" s="93" t="str">
        <f t="shared" ref="Q3470:Q3533" si="113">TEXT($A3470,0)</f>
        <v>2E0900</v>
      </c>
    </row>
    <row r="3471" spans="1:17" ht="12.75" customHeight="1">
      <c r="A3471" s="98" t="s">
        <v>1172</v>
      </c>
      <c r="B3471" s="58" t="s">
        <v>3307</v>
      </c>
      <c r="C3471" s="1055">
        <v>21130</v>
      </c>
      <c r="D3471" s="174" t="s">
        <v>1172</v>
      </c>
      <c r="E3471" s="1055"/>
      <c r="F3471" s="1055">
        <v>470911</v>
      </c>
      <c r="G3471" s="106" t="s">
        <v>3850</v>
      </c>
      <c r="H3471" s="38"/>
      <c r="I3471" s="93" t="str">
        <f t="shared" si="112"/>
        <v/>
      </c>
      <c r="Q3471" s="93" t="str">
        <f t="shared" si="113"/>
        <v>2E0900</v>
      </c>
    </row>
    <row r="3472" spans="1:17" ht="12.75" customHeight="1">
      <c r="A3472" s="98" t="s">
        <v>1172</v>
      </c>
      <c r="B3472" s="58" t="s">
        <v>3307</v>
      </c>
      <c r="C3472" s="1055">
        <v>11006</v>
      </c>
      <c r="D3472" s="174" t="s">
        <v>1172</v>
      </c>
      <c r="E3472" s="1055"/>
      <c r="F3472" s="1055">
        <v>470911</v>
      </c>
      <c r="G3472" s="106" t="s">
        <v>3851</v>
      </c>
      <c r="H3472" s="38"/>
      <c r="I3472" s="93" t="str">
        <f t="shared" si="112"/>
        <v/>
      </c>
      <c r="Q3472" s="93" t="str">
        <f t="shared" si="113"/>
        <v>2E0900</v>
      </c>
    </row>
    <row r="3473" spans="1:17" ht="12.75" customHeight="1">
      <c r="A3473" s="98" t="s">
        <v>1173</v>
      </c>
      <c r="B3473" s="58" t="s">
        <v>733</v>
      </c>
      <c r="C3473" s="129" t="s">
        <v>4767</v>
      </c>
      <c r="D3473" s="99" t="s">
        <v>1173</v>
      </c>
      <c r="E3473" s="1055"/>
      <c r="F3473" s="1055">
        <v>470916</v>
      </c>
      <c r="G3473" s="106">
        <v>1112</v>
      </c>
      <c r="H3473" s="38"/>
      <c r="I3473" s="93" t="str">
        <f t="shared" si="112"/>
        <v/>
      </c>
      <c r="Q3473" s="93" t="str">
        <f t="shared" si="113"/>
        <v>2E1000</v>
      </c>
    </row>
    <row r="3474" spans="1:17" ht="12.75" customHeight="1">
      <c r="A3474" s="98" t="s">
        <v>1173</v>
      </c>
      <c r="B3474" s="58" t="s">
        <v>733</v>
      </c>
      <c r="C3474" s="129" t="s">
        <v>5379</v>
      </c>
      <c r="D3474" s="99" t="s">
        <v>1173</v>
      </c>
      <c r="E3474" s="1055"/>
      <c r="F3474" s="1055">
        <v>470916</v>
      </c>
      <c r="G3474" s="106">
        <v>1314</v>
      </c>
      <c r="H3474" s="38"/>
      <c r="I3474" s="93" t="str">
        <f t="shared" si="112"/>
        <v/>
      </c>
      <c r="Q3474" s="93" t="str">
        <f t="shared" si="113"/>
        <v>2E1000</v>
      </c>
    </row>
    <row r="3475" spans="1:17" ht="12.75" customHeight="1">
      <c r="A3475" s="98" t="s">
        <v>1173</v>
      </c>
      <c r="B3475" s="58" t="s">
        <v>733</v>
      </c>
      <c r="C3475" s="129" t="s">
        <v>5711</v>
      </c>
      <c r="D3475" s="99" t="s">
        <v>1173</v>
      </c>
      <c r="E3475" s="1055"/>
      <c r="F3475" s="1055">
        <v>470916</v>
      </c>
      <c r="G3475" s="106">
        <v>1415</v>
      </c>
      <c r="H3475" s="38"/>
      <c r="I3475" s="93" t="str">
        <f t="shared" si="112"/>
        <v/>
      </c>
      <c r="Q3475" s="93" t="str">
        <f t="shared" si="113"/>
        <v>2E1000</v>
      </c>
    </row>
    <row r="3476" spans="1:17" ht="12.75" customHeight="1">
      <c r="A3476" s="98" t="s">
        <v>1173</v>
      </c>
      <c r="B3476" s="58" t="s">
        <v>733</v>
      </c>
      <c r="C3476" s="129" t="s">
        <v>6033</v>
      </c>
      <c r="D3476" s="99" t="s">
        <v>1173</v>
      </c>
      <c r="E3476" s="1055"/>
      <c r="F3476" s="1055">
        <v>470916</v>
      </c>
      <c r="G3476" s="106">
        <v>1516</v>
      </c>
      <c r="H3476" s="38"/>
      <c r="I3476" s="93" t="str">
        <f t="shared" si="112"/>
        <v/>
      </c>
      <c r="Q3476" s="93" t="str">
        <f t="shared" si="113"/>
        <v>2E1000</v>
      </c>
    </row>
    <row r="3477" spans="1:17" ht="12.75" customHeight="1">
      <c r="A3477" s="98" t="s">
        <v>1173</v>
      </c>
      <c r="B3477" s="58" t="s">
        <v>733</v>
      </c>
      <c r="C3477" s="129" t="s">
        <v>6436</v>
      </c>
      <c r="D3477" s="99" t="s">
        <v>1173</v>
      </c>
      <c r="E3477" s="1055"/>
      <c r="F3477" s="1055">
        <v>470916</v>
      </c>
      <c r="G3477" s="106">
        <v>1617</v>
      </c>
      <c r="H3477" s="38"/>
      <c r="I3477" s="93" t="str">
        <f t="shared" si="112"/>
        <v/>
      </c>
      <c r="Q3477" s="93" t="str">
        <f t="shared" si="113"/>
        <v>2E1000</v>
      </c>
    </row>
    <row r="3478" spans="1:17" ht="12.75" customHeight="1">
      <c r="A3478" s="98" t="s">
        <v>1173</v>
      </c>
      <c r="B3478" s="58" t="s">
        <v>733</v>
      </c>
      <c r="C3478" s="129">
        <v>25008</v>
      </c>
      <c r="D3478" s="99" t="s">
        <v>1173</v>
      </c>
      <c r="E3478" s="1055"/>
      <c r="F3478" s="1055">
        <v>470916</v>
      </c>
      <c r="G3478" s="106">
        <v>1718</v>
      </c>
      <c r="H3478" s="38"/>
      <c r="I3478" s="93" t="str">
        <f t="shared" ref="I3478:I3541" si="114">LEFT(H3478,3)</f>
        <v/>
      </c>
      <c r="Q3478" s="93" t="str">
        <f t="shared" si="113"/>
        <v>2E1000</v>
      </c>
    </row>
    <row r="3479" spans="1:17" ht="12.75" customHeight="1">
      <c r="A3479" s="98" t="s">
        <v>1173</v>
      </c>
      <c r="B3479" s="58" t="s">
        <v>733</v>
      </c>
      <c r="C3479" s="129">
        <v>25009</v>
      </c>
      <c r="D3479" s="99" t="s">
        <v>1173</v>
      </c>
      <c r="E3479" s="1055"/>
      <c r="F3479" s="1055">
        <v>470916</v>
      </c>
      <c r="G3479" s="106">
        <v>1819</v>
      </c>
      <c r="H3479" s="38"/>
      <c r="I3479" s="93" t="str">
        <f t="shared" si="114"/>
        <v/>
      </c>
      <c r="Q3479" s="93" t="str">
        <f t="shared" si="113"/>
        <v>2E1000</v>
      </c>
    </row>
    <row r="3480" spans="1:17" ht="12.75" customHeight="1">
      <c r="A3480" s="98" t="s">
        <v>1173</v>
      </c>
      <c r="B3480" s="58" t="s">
        <v>733</v>
      </c>
      <c r="C3480" s="129">
        <v>25000</v>
      </c>
      <c r="D3480" s="99" t="s">
        <v>1173</v>
      </c>
      <c r="E3480" s="1055"/>
      <c r="F3480" s="1055">
        <v>470916</v>
      </c>
      <c r="G3480" s="368">
        <v>1920</v>
      </c>
      <c r="H3480" s="38"/>
      <c r="I3480" s="93" t="str">
        <f t="shared" si="114"/>
        <v/>
      </c>
      <c r="Q3480" s="93" t="str">
        <f t="shared" si="113"/>
        <v>2E1000</v>
      </c>
    </row>
    <row r="3481" spans="1:17" ht="12.75" customHeight="1">
      <c r="A3481" s="98" t="s">
        <v>1173</v>
      </c>
      <c r="B3481" s="58" t="s">
        <v>733</v>
      </c>
      <c r="C3481" s="129">
        <v>25002</v>
      </c>
      <c r="D3481" s="99" t="s">
        <v>1173</v>
      </c>
      <c r="E3481" s="1055"/>
      <c r="F3481" s="1055">
        <v>470916</v>
      </c>
      <c r="G3481" s="106">
        <v>2122</v>
      </c>
      <c r="H3481" s="38"/>
      <c r="I3481" s="93" t="str">
        <f t="shared" si="114"/>
        <v/>
      </c>
      <c r="Q3481" s="93" t="str">
        <f t="shared" si="113"/>
        <v>2E1000</v>
      </c>
    </row>
    <row r="3482" spans="1:17" ht="12.75" customHeight="1">
      <c r="A3482" s="98" t="s">
        <v>1173</v>
      </c>
      <c r="B3482" s="58" t="s">
        <v>733</v>
      </c>
      <c r="C3482" s="129">
        <v>25003</v>
      </c>
      <c r="D3482" s="99" t="s">
        <v>1173</v>
      </c>
      <c r="E3482" s="1055"/>
      <c r="F3482" s="1055">
        <v>470916</v>
      </c>
      <c r="G3482" s="106">
        <v>2223</v>
      </c>
      <c r="H3482" s="38"/>
      <c r="I3482" s="93" t="str">
        <f t="shared" si="114"/>
        <v/>
      </c>
      <c r="Q3482" s="93" t="str">
        <f t="shared" si="113"/>
        <v>2E1000</v>
      </c>
    </row>
    <row r="3483" spans="1:17" ht="12.75" customHeight="1">
      <c r="A3483" s="98" t="s">
        <v>1173</v>
      </c>
      <c r="B3483" s="58" t="s">
        <v>733</v>
      </c>
      <c r="C3483" s="1295">
        <v>25004</v>
      </c>
      <c r="D3483" s="99" t="s">
        <v>1173</v>
      </c>
      <c r="E3483" s="1289"/>
      <c r="F3483" s="1289">
        <v>470916</v>
      </c>
      <c r="G3483" s="1296">
        <v>2324</v>
      </c>
      <c r="H3483" s="1297"/>
      <c r="I3483" s="1298" t="str">
        <f t="shared" si="114"/>
        <v/>
      </c>
      <c r="J3483" s="1299"/>
      <c r="Q3483" s="93" t="str">
        <f t="shared" si="113"/>
        <v>2E1000</v>
      </c>
    </row>
    <row r="3484" spans="1:17" ht="12.75" customHeight="1">
      <c r="A3484" s="98" t="s">
        <v>1173</v>
      </c>
      <c r="B3484" s="58" t="s">
        <v>733</v>
      </c>
      <c r="C3484" s="1055">
        <v>21130</v>
      </c>
      <c r="D3484" s="99" t="s">
        <v>1173</v>
      </c>
      <c r="E3484" s="1055"/>
      <c r="F3484" s="1055">
        <v>470916</v>
      </c>
      <c r="G3484" s="106" t="s">
        <v>3850</v>
      </c>
      <c r="H3484" s="38"/>
      <c r="I3484" s="93" t="str">
        <f t="shared" si="114"/>
        <v/>
      </c>
      <c r="Q3484" s="93" t="str">
        <f t="shared" si="113"/>
        <v>2E1000</v>
      </c>
    </row>
    <row r="3485" spans="1:17" ht="12.75" customHeight="1">
      <c r="A3485" s="98" t="s">
        <v>1173</v>
      </c>
      <c r="B3485" s="58" t="s">
        <v>733</v>
      </c>
      <c r="C3485" s="1055">
        <v>11006</v>
      </c>
      <c r="D3485" s="99" t="s">
        <v>1173</v>
      </c>
      <c r="E3485" s="1055"/>
      <c r="F3485" s="1055">
        <v>470916</v>
      </c>
      <c r="G3485" s="106" t="s">
        <v>3851</v>
      </c>
      <c r="H3485" s="38"/>
      <c r="I3485" s="93" t="str">
        <f t="shared" si="114"/>
        <v/>
      </c>
      <c r="Q3485" s="93" t="str">
        <f t="shared" si="113"/>
        <v>2E1000</v>
      </c>
    </row>
    <row r="3486" spans="1:17" ht="12.75" customHeight="1">
      <c r="A3486" s="98" t="s">
        <v>1174</v>
      </c>
      <c r="B3486" s="58" t="s">
        <v>3387</v>
      </c>
      <c r="C3486" s="129" t="s">
        <v>4767</v>
      </c>
      <c r="D3486" s="174" t="s">
        <v>1174</v>
      </c>
      <c r="E3486" s="1055"/>
      <c r="F3486" s="1055">
        <v>470917</v>
      </c>
      <c r="G3486" s="106">
        <v>1112</v>
      </c>
      <c r="H3486" s="38"/>
      <c r="I3486" s="93" t="str">
        <f t="shared" si="114"/>
        <v/>
      </c>
      <c r="Q3486" s="93" t="str">
        <f t="shared" si="113"/>
        <v>2E1100</v>
      </c>
    </row>
    <row r="3487" spans="1:17" ht="12.75" customHeight="1">
      <c r="A3487" s="98" t="s">
        <v>1174</v>
      </c>
      <c r="B3487" s="58" t="s">
        <v>3387</v>
      </c>
      <c r="C3487" s="129" t="s">
        <v>5379</v>
      </c>
      <c r="D3487" s="174" t="s">
        <v>1174</v>
      </c>
      <c r="E3487" s="1055"/>
      <c r="F3487" s="1055">
        <v>470917</v>
      </c>
      <c r="G3487" s="106">
        <v>1314</v>
      </c>
      <c r="H3487" s="38"/>
      <c r="I3487" s="93" t="str">
        <f t="shared" si="114"/>
        <v/>
      </c>
      <c r="Q3487" s="93" t="str">
        <f t="shared" si="113"/>
        <v>2E1100</v>
      </c>
    </row>
    <row r="3488" spans="1:17" ht="12.75" customHeight="1">
      <c r="A3488" s="98" t="s">
        <v>1174</v>
      </c>
      <c r="B3488" s="58" t="s">
        <v>3387</v>
      </c>
      <c r="C3488" s="129" t="s">
        <v>6436</v>
      </c>
      <c r="D3488" s="174" t="s">
        <v>1174</v>
      </c>
      <c r="E3488" s="1055"/>
      <c r="F3488" s="1055">
        <v>470917</v>
      </c>
      <c r="G3488" s="106">
        <v>1617</v>
      </c>
      <c r="H3488" s="38"/>
      <c r="I3488" s="93" t="str">
        <f t="shared" si="114"/>
        <v/>
      </c>
      <c r="Q3488" s="93" t="str">
        <f t="shared" si="113"/>
        <v>2E1100</v>
      </c>
    </row>
    <row r="3489" spans="1:17" ht="12.75" customHeight="1">
      <c r="A3489" s="98" t="s">
        <v>1174</v>
      </c>
      <c r="B3489" s="58" t="s">
        <v>3387</v>
      </c>
      <c r="C3489" s="129">
        <v>25008</v>
      </c>
      <c r="D3489" s="174" t="s">
        <v>1174</v>
      </c>
      <c r="E3489" s="1055"/>
      <c r="F3489" s="1055">
        <v>470917</v>
      </c>
      <c r="G3489" s="106">
        <v>1718</v>
      </c>
      <c r="H3489" s="38"/>
      <c r="I3489" s="93" t="str">
        <f t="shared" si="114"/>
        <v/>
      </c>
      <c r="Q3489" s="93" t="str">
        <f t="shared" si="113"/>
        <v>2E1100</v>
      </c>
    </row>
    <row r="3490" spans="1:17" ht="12.75" customHeight="1">
      <c r="A3490" s="99" t="s">
        <v>1174</v>
      </c>
      <c r="B3490" s="58" t="s">
        <v>3387</v>
      </c>
      <c r="C3490" s="129">
        <v>25009</v>
      </c>
      <c r="D3490" s="174" t="s">
        <v>1174</v>
      </c>
      <c r="E3490" s="1055"/>
      <c r="F3490" s="1055">
        <v>470917</v>
      </c>
      <c r="G3490" s="106">
        <v>1819</v>
      </c>
      <c r="H3490" s="38"/>
      <c r="I3490" s="93" t="str">
        <f t="shared" si="114"/>
        <v/>
      </c>
      <c r="Q3490" s="93" t="str">
        <f t="shared" si="113"/>
        <v>2E1100</v>
      </c>
    </row>
    <row r="3491" spans="1:17" ht="12.75" customHeight="1">
      <c r="A3491" s="807" t="s">
        <v>1174</v>
      </c>
      <c r="B3491" s="58" t="s">
        <v>3387</v>
      </c>
      <c r="C3491" s="804">
        <v>25002</v>
      </c>
      <c r="D3491" s="174" t="s">
        <v>1174</v>
      </c>
      <c r="E3491" s="1055"/>
      <c r="F3491" s="1055">
        <v>470917</v>
      </c>
      <c r="G3491" s="106">
        <v>2122</v>
      </c>
      <c r="H3491" s="38"/>
      <c r="I3491" s="93" t="str">
        <f t="shared" si="114"/>
        <v/>
      </c>
      <c r="Q3491" s="93" t="str">
        <f t="shared" si="113"/>
        <v>2E1100</v>
      </c>
    </row>
    <row r="3492" spans="1:17" ht="12.75" customHeight="1">
      <c r="A3492" s="1052" t="s">
        <v>1174</v>
      </c>
      <c r="B3492" s="58" t="s">
        <v>3387</v>
      </c>
      <c r="C3492" s="1051">
        <v>25003</v>
      </c>
      <c r="D3492" s="174" t="s">
        <v>1174</v>
      </c>
      <c r="E3492" s="1055"/>
      <c r="F3492" s="1055">
        <v>470917</v>
      </c>
      <c r="G3492" s="106">
        <v>2223</v>
      </c>
      <c r="H3492" s="1044"/>
      <c r="I3492" s="1047" t="str">
        <f t="shared" si="114"/>
        <v/>
      </c>
      <c r="J3492" s="1048"/>
      <c r="Q3492" s="93" t="str">
        <f t="shared" si="113"/>
        <v>2E1100</v>
      </c>
    </row>
    <row r="3493" spans="1:17" ht="12.75" customHeight="1">
      <c r="A3493" s="1052" t="s">
        <v>1174</v>
      </c>
      <c r="B3493" s="58" t="s">
        <v>3387</v>
      </c>
      <c r="C3493" s="1295">
        <v>25004</v>
      </c>
      <c r="D3493" s="174" t="s">
        <v>1174</v>
      </c>
      <c r="E3493" s="1289"/>
      <c r="F3493" s="1289">
        <v>470917</v>
      </c>
      <c r="G3493" s="1296">
        <v>2324</v>
      </c>
      <c r="H3493" s="1297"/>
      <c r="I3493" s="1298" t="str">
        <f t="shared" si="114"/>
        <v/>
      </c>
      <c r="J3493" s="1299"/>
      <c r="Q3493" s="93" t="str">
        <f t="shared" si="113"/>
        <v>2E1100</v>
      </c>
    </row>
    <row r="3494" spans="1:17" ht="12.75" customHeight="1">
      <c r="A3494" s="98" t="s">
        <v>1174</v>
      </c>
      <c r="B3494" s="58" t="s">
        <v>3387</v>
      </c>
      <c r="C3494" s="1055">
        <v>21130</v>
      </c>
      <c r="D3494" s="174" t="s">
        <v>1174</v>
      </c>
      <c r="E3494" s="1055"/>
      <c r="F3494" s="1055">
        <v>470917</v>
      </c>
      <c r="G3494" s="106" t="s">
        <v>3850</v>
      </c>
      <c r="H3494" s="38"/>
      <c r="I3494" s="93" t="str">
        <f t="shared" si="114"/>
        <v/>
      </c>
      <c r="Q3494" s="93" t="str">
        <f t="shared" si="113"/>
        <v>2E1100</v>
      </c>
    </row>
    <row r="3495" spans="1:17" ht="12.75" customHeight="1">
      <c r="A3495" s="98" t="s">
        <v>1174</v>
      </c>
      <c r="B3495" s="58" t="s">
        <v>3387</v>
      </c>
      <c r="C3495" s="1055">
        <v>11006</v>
      </c>
      <c r="D3495" s="174" t="s">
        <v>1174</v>
      </c>
      <c r="E3495" s="1055"/>
      <c r="F3495" s="1055">
        <v>470917</v>
      </c>
      <c r="G3495" s="106" t="s">
        <v>3851</v>
      </c>
      <c r="H3495" s="38"/>
      <c r="I3495" s="93" t="str">
        <f t="shared" si="114"/>
        <v/>
      </c>
      <c r="Q3495" s="93" t="str">
        <f t="shared" si="113"/>
        <v>2E1100</v>
      </c>
    </row>
    <row r="3496" spans="1:17" ht="12.75" customHeight="1">
      <c r="A3496" s="98" t="s">
        <v>1175</v>
      </c>
      <c r="B3496" s="111" t="s">
        <v>4860</v>
      </c>
      <c r="C3496" s="129" t="s">
        <v>4767</v>
      </c>
      <c r="D3496" s="99" t="s">
        <v>1175</v>
      </c>
      <c r="E3496" s="1055"/>
      <c r="F3496" s="1055">
        <v>470918</v>
      </c>
      <c r="G3496" s="106">
        <v>1112</v>
      </c>
      <c r="H3496" s="38"/>
      <c r="I3496" s="93" t="str">
        <f t="shared" si="114"/>
        <v/>
      </c>
      <c r="Q3496" s="93" t="str">
        <f t="shared" si="113"/>
        <v>2E1200</v>
      </c>
    </row>
    <row r="3497" spans="1:17" ht="12.75" customHeight="1">
      <c r="A3497" s="98" t="s">
        <v>1175</v>
      </c>
      <c r="B3497" s="111" t="s">
        <v>4860</v>
      </c>
      <c r="C3497" s="129" t="s">
        <v>5379</v>
      </c>
      <c r="D3497" s="99" t="s">
        <v>1175</v>
      </c>
      <c r="E3497" s="1055"/>
      <c r="F3497" s="1055">
        <v>470918</v>
      </c>
      <c r="G3497" s="106">
        <v>1314</v>
      </c>
      <c r="H3497" s="38"/>
      <c r="I3497" s="93" t="str">
        <f t="shared" si="114"/>
        <v/>
      </c>
      <c r="Q3497" s="93" t="str">
        <f t="shared" si="113"/>
        <v>2E1200</v>
      </c>
    </row>
    <row r="3498" spans="1:17" ht="12.75" customHeight="1">
      <c r="A3498" s="98" t="s">
        <v>1175</v>
      </c>
      <c r="B3498" s="111" t="s">
        <v>5715</v>
      </c>
      <c r="C3498" s="129" t="s">
        <v>5711</v>
      </c>
      <c r="D3498" s="99" t="s">
        <v>1175</v>
      </c>
      <c r="E3498" s="1055"/>
      <c r="F3498" s="1055">
        <v>470918</v>
      </c>
      <c r="G3498" s="106">
        <v>1415</v>
      </c>
      <c r="H3498" s="38"/>
      <c r="I3498" s="93" t="str">
        <f t="shared" si="114"/>
        <v/>
      </c>
      <c r="Q3498" s="93" t="str">
        <f t="shared" si="113"/>
        <v>2E1200</v>
      </c>
    </row>
    <row r="3499" spans="1:17" ht="12.75" customHeight="1">
      <c r="A3499" s="98" t="s">
        <v>1175</v>
      </c>
      <c r="B3499" s="111" t="s">
        <v>5715</v>
      </c>
      <c r="C3499" s="129" t="s">
        <v>6033</v>
      </c>
      <c r="D3499" s="99" t="s">
        <v>1175</v>
      </c>
      <c r="E3499" s="1055"/>
      <c r="F3499" s="1055">
        <v>470918</v>
      </c>
      <c r="G3499" s="106">
        <v>1516</v>
      </c>
      <c r="H3499" s="38"/>
      <c r="I3499" s="93" t="str">
        <f t="shared" si="114"/>
        <v/>
      </c>
      <c r="Q3499" s="93" t="str">
        <f t="shared" si="113"/>
        <v>2E1200</v>
      </c>
    </row>
    <row r="3500" spans="1:17" ht="12.75" customHeight="1">
      <c r="A3500" s="98" t="s">
        <v>1175</v>
      </c>
      <c r="B3500" s="111" t="s">
        <v>5715</v>
      </c>
      <c r="C3500" s="129" t="s">
        <v>6436</v>
      </c>
      <c r="D3500" s="99" t="s">
        <v>1175</v>
      </c>
      <c r="E3500" s="1055"/>
      <c r="F3500" s="1055">
        <v>470918</v>
      </c>
      <c r="G3500" s="106">
        <v>1617</v>
      </c>
      <c r="H3500" s="38"/>
      <c r="I3500" s="93" t="str">
        <f t="shared" si="114"/>
        <v/>
      </c>
      <c r="Q3500" s="93" t="str">
        <f t="shared" si="113"/>
        <v>2E1200</v>
      </c>
    </row>
    <row r="3501" spans="1:17" ht="12.75" customHeight="1">
      <c r="A3501" s="98" t="s">
        <v>1175</v>
      </c>
      <c r="B3501" s="111" t="s">
        <v>5715</v>
      </c>
      <c r="C3501" s="129">
        <v>25008</v>
      </c>
      <c r="D3501" s="99" t="s">
        <v>1175</v>
      </c>
      <c r="E3501" s="1055"/>
      <c r="F3501" s="1055">
        <v>470918</v>
      </c>
      <c r="G3501" s="106">
        <v>1718</v>
      </c>
      <c r="H3501" s="38"/>
      <c r="I3501" s="93" t="str">
        <f t="shared" si="114"/>
        <v/>
      </c>
      <c r="Q3501" s="93" t="str">
        <f t="shared" si="113"/>
        <v>2E1200</v>
      </c>
    </row>
    <row r="3502" spans="1:17" ht="12.75" customHeight="1">
      <c r="A3502" s="98" t="s">
        <v>1175</v>
      </c>
      <c r="B3502" s="111" t="s">
        <v>5715</v>
      </c>
      <c r="C3502" s="129">
        <v>25009</v>
      </c>
      <c r="D3502" s="99" t="s">
        <v>1175</v>
      </c>
      <c r="E3502" s="1055"/>
      <c r="F3502" s="1055">
        <v>470918</v>
      </c>
      <c r="G3502" s="106">
        <v>1819</v>
      </c>
      <c r="H3502" s="38"/>
      <c r="I3502" s="93" t="str">
        <f t="shared" si="114"/>
        <v/>
      </c>
      <c r="Q3502" s="93" t="str">
        <f t="shared" si="113"/>
        <v>2E1200</v>
      </c>
    </row>
    <row r="3503" spans="1:17" ht="12.75" customHeight="1">
      <c r="A3503" s="98" t="s">
        <v>1175</v>
      </c>
      <c r="B3503" s="111" t="s">
        <v>5715</v>
      </c>
      <c r="C3503" s="129">
        <v>25000</v>
      </c>
      <c r="D3503" s="99" t="s">
        <v>1175</v>
      </c>
      <c r="E3503" s="1055"/>
      <c r="F3503" s="1055">
        <v>470918</v>
      </c>
      <c r="G3503" s="368">
        <v>1920</v>
      </c>
      <c r="H3503" s="38"/>
      <c r="I3503" s="93" t="str">
        <f t="shared" si="114"/>
        <v/>
      </c>
      <c r="Q3503" s="93" t="str">
        <f t="shared" si="113"/>
        <v>2E1200</v>
      </c>
    </row>
    <row r="3504" spans="1:17" ht="12.75" customHeight="1">
      <c r="A3504" s="807" t="s">
        <v>1175</v>
      </c>
      <c r="B3504" s="111" t="s">
        <v>5715</v>
      </c>
      <c r="C3504" s="804">
        <v>25002</v>
      </c>
      <c r="D3504" s="99" t="s">
        <v>1175</v>
      </c>
      <c r="E3504" s="1055"/>
      <c r="F3504" s="1055">
        <v>470918</v>
      </c>
      <c r="G3504" s="106">
        <v>2122</v>
      </c>
      <c r="H3504" s="38"/>
      <c r="I3504" s="93" t="str">
        <f t="shared" si="114"/>
        <v/>
      </c>
      <c r="Q3504" s="93" t="str">
        <f t="shared" si="113"/>
        <v>2E1200</v>
      </c>
    </row>
    <row r="3505" spans="1:17" ht="12.75" customHeight="1">
      <c r="A3505" s="98" t="s">
        <v>1175</v>
      </c>
      <c r="B3505" s="111" t="s">
        <v>4860</v>
      </c>
      <c r="C3505" s="129">
        <v>25003</v>
      </c>
      <c r="D3505" s="99" t="s">
        <v>1175</v>
      </c>
      <c r="E3505" s="1055"/>
      <c r="F3505" s="1055">
        <v>470918</v>
      </c>
      <c r="G3505" s="106">
        <v>2223</v>
      </c>
      <c r="H3505" s="38"/>
      <c r="I3505" s="93" t="str">
        <f t="shared" si="114"/>
        <v/>
      </c>
      <c r="Q3505" s="93" t="str">
        <f t="shared" si="113"/>
        <v>2E1200</v>
      </c>
    </row>
    <row r="3506" spans="1:17" ht="12.75" customHeight="1">
      <c r="A3506" s="98" t="s">
        <v>1175</v>
      </c>
      <c r="B3506" s="111" t="s">
        <v>4860</v>
      </c>
      <c r="C3506" s="1295">
        <v>25004</v>
      </c>
      <c r="D3506" s="99" t="s">
        <v>1175</v>
      </c>
      <c r="E3506" s="1289"/>
      <c r="F3506" s="1289">
        <v>470918</v>
      </c>
      <c r="G3506" s="1296">
        <v>2324</v>
      </c>
      <c r="H3506" s="1297"/>
      <c r="I3506" s="1298" t="str">
        <f t="shared" si="114"/>
        <v/>
      </c>
      <c r="J3506" s="1299"/>
      <c r="Q3506" s="93" t="str">
        <f t="shared" si="113"/>
        <v>2E1200</v>
      </c>
    </row>
    <row r="3507" spans="1:17" ht="12.75" customHeight="1">
      <c r="A3507" s="98" t="s">
        <v>1175</v>
      </c>
      <c r="B3507" s="58" t="s">
        <v>4859</v>
      </c>
      <c r="C3507" s="1055">
        <v>21130</v>
      </c>
      <c r="D3507" s="99" t="s">
        <v>1175</v>
      </c>
      <c r="E3507" s="1055"/>
      <c r="F3507" s="1055">
        <v>470918</v>
      </c>
      <c r="G3507" s="106" t="s">
        <v>3850</v>
      </c>
      <c r="H3507" s="38"/>
      <c r="I3507" s="93" t="str">
        <f t="shared" si="114"/>
        <v/>
      </c>
      <c r="Q3507" s="93" t="str">
        <f t="shared" si="113"/>
        <v>2E1200</v>
      </c>
    </row>
    <row r="3508" spans="1:17" ht="12.75" customHeight="1">
      <c r="A3508" s="98" t="s">
        <v>1175</v>
      </c>
      <c r="B3508" s="58" t="s">
        <v>4859</v>
      </c>
      <c r="C3508" s="1055">
        <v>11006</v>
      </c>
      <c r="D3508" s="99" t="s">
        <v>1175</v>
      </c>
      <c r="E3508" s="1055"/>
      <c r="F3508" s="1055">
        <v>470918</v>
      </c>
      <c r="G3508" s="106" t="s">
        <v>3851</v>
      </c>
      <c r="H3508" s="38"/>
      <c r="I3508" s="93" t="str">
        <f t="shared" si="114"/>
        <v/>
      </c>
      <c r="Q3508" s="93" t="str">
        <f t="shared" si="113"/>
        <v>2E1200</v>
      </c>
    </row>
    <row r="3509" spans="1:17" ht="12.75" customHeight="1">
      <c r="A3509" s="98" t="s">
        <v>1176</v>
      </c>
      <c r="B3509" s="58" t="s">
        <v>3359</v>
      </c>
      <c r="C3509" s="129" t="s">
        <v>4767</v>
      </c>
      <c r="D3509" s="174" t="s">
        <v>1176</v>
      </c>
      <c r="E3509" s="1055"/>
      <c r="F3509" s="1055">
        <v>470930</v>
      </c>
      <c r="G3509" s="106">
        <v>1112</v>
      </c>
      <c r="H3509" s="38"/>
      <c r="I3509" s="93" t="str">
        <f t="shared" si="114"/>
        <v/>
      </c>
      <c r="Q3509" s="93" t="str">
        <f t="shared" si="113"/>
        <v>2E1300</v>
      </c>
    </row>
    <row r="3510" spans="1:17" ht="12.75" customHeight="1">
      <c r="A3510" s="98" t="s">
        <v>1176</v>
      </c>
      <c r="B3510" s="58" t="s">
        <v>3359</v>
      </c>
      <c r="C3510" s="129" t="s">
        <v>5711</v>
      </c>
      <c r="D3510" s="174" t="s">
        <v>1176</v>
      </c>
      <c r="E3510" s="1055"/>
      <c r="F3510" s="1055">
        <v>470930</v>
      </c>
      <c r="G3510" s="106">
        <v>1415</v>
      </c>
      <c r="H3510" s="38"/>
      <c r="I3510" s="93" t="str">
        <f t="shared" si="114"/>
        <v/>
      </c>
      <c r="Q3510" s="93" t="str">
        <f t="shared" si="113"/>
        <v>2E1300</v>
      </c>
    </row>
    <row r="3511" spans="1:17" ht="12.75" customHeight="1">
      <c r="A3511" s="98" t="s">
        <v>1176</v>
      </c>
      <c r="B3511" s="58" t="s">
        <v>3359</v>
      </c>
      <c r="C3511" s="129" t="s">
        <v>6436</v>
      </c>
      <c r="D3511" s="174" t="s">
        <v>1176</v>
      </c>
      <c r="E3511" s="1055"/>
      <c r="F3511" s="1055">
        <v>470930</v>
      </c>
      <c r="G3511" s="106">
        <v>1617</v>
      </c>
      <c r="H3511" s="38"/>
      <c r="I3511" s="93" t="str">
        <f t="shared" si="114"/>
        <v/>
      </c>
      <c r="Q3511" s="93" t="str">
        <f t="shared" si="113"/>
        <v>2E1300</v>
      </c>
    </row>
    <row r="3512" spans="1:17" ht="12.75" customHeight="1">
      <c r="A3512" s="98" t="s">
        <v>1176</v>
      </c>
      <c r="B3512" s="58" t="s">
        <v>3359</v>
      </c>
      <c r="C3512" s="129">
        <v>25008</v>
      </c>
      <c r="D3512" s="174" t="s">
        <v>1176</v>
      </c>
      <c r="E3512" s="1055"/>
      <c r="F3512" s="1055">
        <v>470930</v>
      </c>
      <c r="G3512" s="106">
        <v>1718</v>
      </c>
      <c r="H3512" s="38"/>
      <c r="I3512" s="93" t="str">
        <f t="shared" si="114"/>
        <v/>
      </c>
      <c r="Q3512" s="93" t="str">
        <f t="shared" si="113"/>
        <v>2E1300</v>
      </c>
    </row>
    <row r="3513" spans="1:17" ht="12.75" customHeight="1">
      <c r="A3513" s="99" t="s">
        <v>1176</v>
      </c>
      <c r="B3513" s="58" t="s">
        <v>3359</v>
      </c>
      <c r="C3513" s="129">
        <v>25009</v>
      </c>
      <c r="D3513" s="174" t="s">
        <v>1176</v>
      </c>
      <c r="E3513" s="1055"/>
      <c r="F3513" s="1055">
        <v>470930</v>
      </c>
      <c r="G3513" s="106">
        <v>1819</v>
      </c>
      <c r="H3513" s="38"/>
      <c r="I3513" s="93" t="str">
        <f t="shared" si="114"/>
        <v/>
      </c>
      <c r="Q3513" s="93" t="str">
        <f t="shared" si="113"/>
        <v>2E1300</v>
      </c>
    </row>
    <row r="3514" spans="1:17" ht="12.75" customHeight="1">
      <c r="A3514" s="98" t="s">
        <v>1176</v>
      </c>
      <c r="B3514" s="58" t="s">
        <v>3359</v>
      </c>
      <c r="C3514" s="129">
        <v>25002</v>
      </c>
      <c r="D3514" s="174" t="s">
        <v>1176</v>
      </c>
      <c r="E3514" s="1055"/>
      <c r="F3514" s="1055">
        <v>470930</v>
      </c>
      <c r="G3514" s="106">
        <v>2122</v>
      </c>
      <c r="H3514" s="38"/>
      <c r="I3514" s="93" t="str">
        <f t="shared" si="114"/>
        <v/>
      </c>
      <c r="Q3514" s="93" t="str">
        <f t="shared" si="113"/>
        <v>2E1300</v>
      </c>
    </row>
    <row r="3515" spans="1:17" ht="12.75" customHeight="1">
      <c r="A3515" s="98" t="s">
        <v>1176</v>
      </c>
      <c r="B3515" s="58" t="s">
        <v>3359</v>
      </c>
      <c r="C3515" s="129">
        <v>25003</v>
      </c>
      <c r="D3515" s="174" t="s">
        <v>1176</v>
      </c>
      <c r="E3515" s="1055"/>
      <c r="F3515" s="1055">
        <v>470930</v>
      </c>
      <c r="G3515" s="106">
        <v>2223</v>
      </c>
      <c r="H3515" s="38"/>
      <c r="I3515" s="93" t="str">
        <f t="shared" si="114"/>
        <v/>
      </c>
      <c r="Q3515" s="93" t="str">
        <f t="shared" si="113"/>
        <v>2E1300</v>
      </c>
    </row>
    <row r="3516" spans="1:17" ht="12.75" customHeight="1">
      <c r="A3516" s="98" t="s">
        <v>1176</v>
      </c>
      <c r="B3516" s="58" t="s">
        <v>3359</v>
      </c>
      <c r="C3516" s="1295">
        <v>25004</v>
      </c>
      <c r="D3516" s="174" t="s">
        <v>1176</v>
      </c>
      <c r="E3516" s="1289"/>
      <c r="F3516" s="1289">
        <v>470930</v>
      </c>
      <c r="G3516" s="1296">
        <v>2324</v>
      </c>
      <c r="H3516" s="1297"/>
      <c r="I3516" s="1298" t="str">
        <f t="shared" si="114"/>
        <v/>
      </c>
      <c r="J3516" s="1299"/>
      <c r="Q3516" s="93" t="str">
        <f t="shared" si="113"/>
        <v>2E1300</v>
      </c>
    </row>
    <row r="3517" spans="1:17" ht="12.75" customHeight="1">
      <c r="A3517" s="98" t="s">
        <v>1176</v>
      </c>
      <c r="B3517" s="58" t="s">
        <v>3359</v>
      </c>
      <c r="C3517" s="1055">
        <v>21130</v>
      </c>
      <c r="D3517" s="174" t="s">
        <v>1176</v>
      </c>
      <c r="E3517" s="1055"/>
      <c r="F3517" s="1055">
        <v>470930</v>
      </c>
      <c r="G3517" s="106" t="s">
        <v>3850</v>
      </c>
      <c r="H3517" s="38"/>
      <c r="I3517" s="93" t="str">
        <f t="shared" si="114"/>
        <v/>
      </c>
      <c r="Q3517" s="93" t="str">
        <f t="shared" si="113"/>
        <v>2E1300</v>
      </c>
    </row>
    <row r="3518" spans="1:17" ht="12.75" customHeight="1">
      <c r="A3518" s="98" t="s">
        <v>1176</v>
      </c>
      <c r="B3518" s="58" t="s">
        <v>3359</v>
      </c>
      <c r="C3518" s="1055">
        <v>11006</v>
      </c>
      <c r="D3518" s="174" t="s">
        <v>1176</v>
      </c>
      <c r="E3518" s="1055"/>
      <c r="F3518" s="1055">
        <v>470930</v>
      </c>
      <c r="G3518" s="106" t="s">
        <v>3851</v>
      </c>
      <c r="H3518" s="38"/>
      <c r="I3518" s="93" t="str">
        <f t="shared" si="114"/>
        <v/>
      </c>
      <c r="Q3518" s="93" t="str">
        <f t="shared" si="113"/>
        <v>2E1300</v>
      </c>
    </row>
    <row r="3519" spans="1:17" ht="12.75" customHeight="1">
      <c r="A3519" s="98" t="s">
        <v>1177</v>
      </c>
      <c r="B3519" s="58" t="s">
        <v>737</v>
      </c>
      <c r="C3519" s="129" t="s">
        <v>4767</v>
      </c>
      <c r="D3519" s="99" t="s">
        <v>1177</v>
      </c>
      <c r="E3519" s="1055"/>
      <c r="F3519" s="1055">
        <v>470931</v>
      </c>
      <c r="G3519" s="106">
        <v>1112</v>
      </c>
      <c r="H3519" s="38"/>
      <c r="I3519" s="93" t="str">
        <f t="shared" si="114"/>
        <v/>
      </c>
      <c r="Q3519" s="93" t="str">
        <f t="shared" si="113"/>
        <v>2E1400</v>
      </c>
    </row>
    <row r="3520" spans="1:17" ht="12.75" customHeight="1">
      <c r="A3520" s="98" t="s">
        <v>1177</v>
      </c>
      <c r="B3520" s="58" t="s">
        <v>737</v>
      </c>
      <c r="C3520" s="129" t="s">
        <v>5379</v>
      </c>
      <c r="D3520" s="99" t="s">
        <v>1177</v>
      </c>
      <c r="E3520" s="1055"/>
      <c r="F3520" s="1055">
        <v>470931</v>
      </c>
      <c r="G3520" s="106">
        <v>1314</v>
      </c>
      <c r="H3520" s="38"/>
      <c r="I3520" s="93" t="str">
        <f t="shared" si="114"/>
        <v/>
      </c>
      <c r="Q3520" s="93" t="str">
        <f t="shared" si="113"/>
        <v>2E1400</v>
      </c>
    </row>
    <row r="3521" spans="1:17" ht="12.75" customHeight="1">
      <c r="A3521" s="98" t="s">
        <v>1177</v>
      </c>
      <c r="B3521" s="58" t="s">
        <v>737</v>
      </c>
      <c r="C3521" s="129" t="s">
        <v>5711</v>
      </c>
      <c r="D3521" s="99" t="s">
        <v>1177</v>
      </c>
      <c r="E3521" s="1055"/>
      <c r="F3521" s="1055">
        <v>470931</v>
      </c>
      <c r="G3521" s="106">
        <v>1415</v>
      </c>
      <c r="H3521" s="38"/>
      <c r="I3521" s="93" t="str">
        <f t="shared" si="114"/>
        <v/>
      </c>
      <c r="Q3521" s="93" t="str">
        <f t="shared" si="113"/>
        <v>2E1400</v>
      </c>
    </row>
    <row r="3522" spans="1:17" ht="12.75" customHeight="1">
      <c r="A3522" s="98" t="s">
        <v>1177</v>
      </c>
      <c r="B3522" s="58" t="s">
        <v>737</v>
      </c>
      <c r="C3522" s="129" t="s">
        <v>6436</v>
      </c>
      <c r="D3522" s="99" t="s">
        <v>1177</v>
      </c>
      <c r="E3522" s="1055"/>
      <c r="F3522" s="1055">
        <v>470931</v>
      </c>
      <c r="G3522" s="106">
        <v>1617</v>
      </c>
      <c r="H3522" s="38"/>
      <c r="I3522" s="93" t="str">
        <f t="shared" si="114"/>
        <v/>
      </c>
      <c r="Q3522" s="93" t="str">
        <f t="shared" si="113"/>
        <v>2E1400</v>
      </c>
    </row>
    <row r="3523" spans="1:17" ht="12.75" customHeight="1">
      <c r="A3523" s="453" t="s">
        <v>1177</v>
      </c>
      <c r="B3523" s="454" t="s">
        <v>737</v>
      </c>
      <c r="C3523" s="129">
        <v>25009</v>
      </c>
      <c r="D3523" s="453" t="s">
        <v>1177</v>
      </c>
      <c r="E3523" s="455"/>
      <c r="F3523" s="1055">
        <v>470931</v>
      </c>
      <c r="G3523" s="106">
        <v>1819</v>
      </c>
      <c r="H3523" s="456"/>
      <c r="I3523" s="93" t="str">
        <f t="shared" si="114"/>
        <v/>
      </c>
      <c r="Q3523" s="93" t="str">
        <f t="shared" si="113"/>
        <v>2E1400</v>
      </c>
    </row>
    <row r="3524" spans="1:17" ht="12.75" customHeight="1">
      <c r="A3524" s="453" t="s">
        <v>1177</v>
      </c>
      <c r="B3524" s="454" t="s">
        <v>737</v>
      </c>
      <c r="C3524" s="129">
        <v>25000</v>
      </c>
      <c r="D3524" s="453" t="s">
        <v>1177</v>
      </c>
      <c r="E3524" s="455"/>
      <c r="F3524" s="1055">
        <v>470931</v>
      </c>
      <c r="G3524" s="368">
        <v>1920</v>
      </c>
      <c r="H3524" s="456"/>
      <c r="I3524" s="93" t="str">
        <f t="shared" si="114"/>
        <v/>
      </c>
      <c r="J3524" s="457"/>
      <c r="Q3524" s="93" t="str">
        <f t="shared" si="113"/>
        <v>2E1400</v>
      </c>
    </row>
    <row r="3525" spans="1:17" ht="12.75" customHeight="1">
      <c r="A3525" s="807" t="s">
        <v>1177</v>
      </c>
      <c r="B3525" s="58" t="s">
        <v>737</v>
      </c>
      <c r="C3525" s="804">
        <v>25002</v>
      </c>
      <c r="D3525" s="99" t="s">
        <v>1177</v>
      </c>
      <c r="E3525" s="1055"/>
      <c r="F3525" s="1055">
        <v>470931</v>
      </c>
      <c r="G3525" s="106">
        <v>2122</v>
      </c>
      <c r="H3525" s="38"/>
      <c r="I3525" s="93" t="str">
        <f t="shared" si="114"/>
        <v/>
      </c>
      <c r="Q3525" s="93" t="str">
        <f t="shared" si="113"/>
        <v>2E1400</v>
      </c>
    </row>
    <row r="3526" spans="1:17" ht="12.75" customHeight="1">
      <c r="A3526" s="98" t="s">
        <v>1177</v>
      </c>
      <c r="B3526" s="58" t="s">
        <v>737</v>
      </c>
      <c r="C3526" s="129">
        <v>25003</v>
      </c>
      <c r="D3526" s="99" t="s">
        <v>1177</v>
      </c>
      <c r="E3526" s="1055"/>
      <c r="F3526" s="1055">
        <v>470931</v>
      </c>
      <c r="G3526" s="106">
        <v>2223</v>
      </c>
      <c r="H3526" s="38"/>
      <c r="I3526" s="93" t="str">
        <f t="shared" si="114"/>
        <v/>
      </c>
      <c r="Q3526" s="93" t="str">
        <f t="shared" si="113"/>
        <v>2E1400</v>
      </c>
    </row>
    <row r="3527" spans="1:17" ht="12.75" customHeight="1">
      <c r="A3527" s="98" t="s">
        <v>1177</v>
      </c>
      <c r="B3527" s="58" t="s">
        <v>737</v>
      </c>
      <c r="C3527" s="1295">
        <v>25004</v>
      </c>
      <c r="D3527" s="99" t="s">
        <v>1177</v>
      </c>
      <c r="E3527" s="1289"/>
      <c r="F3527" s="1289">
        <v>470931</v>
      </c>
      <c r="G3527" s="1296">
        <v>2324</v>
      </c>
      <c r="H3527" s="1297"/>
      <c r="I3527" s="1298" t="str">
        <f t="shared" si="114"/>
        <v/>
      </c>
      <c r="J3527" s="1299"/>
      <c r="Q3527" s="93" t="str">
        <f t="shared" si="113"/>
        <v>2E1400</v>
      </c>
    </row>
    <row r="3528" spans="1:17" ht="12.75" customHeight="1">
      <c r="A3528" s="98" t="s">
        <v>1177</v>
      </c>
      <c r="B3528" s="58" t="s">
        <v>737</v>
      </c>
      <c r="C3528" s="1055">
        <v>21130</v>
      </c>
      <c r="D3528" s="99" t="s">
        <v>1177</v>
      </c>
      <c r="E3528" s="1055"/>
      <c r="F3528" s="1055">
        <v>470931</v>
      </c>
      <c r="G3528" s="106" t="s">
        <v>3850</v>
      </c>
      <c r="H3528" s="38"/>
      <c r="I3528" s="93" t="str">
        <f t="shared" si="114"/>
        <v/>
      </c>
      <c r="Q3528" s="93" t="str">
        <f t="shared" si="113"/>
        <v>2E1400</v>
      </c>
    </row>
    <row r="3529" spans="1:17" ht="12.75" customHeight="1">
      <c r="A3529" s="98" t="s">
        <v>1177</v>
      </c>
      <c r="B3529" s="58" t="s">
        <v>737</v>
      </c>
      <c r="C3529" s="1055">
        <v>11006</v>
      </c>
      <c r="D3529" s="99" t="s">
        <v>1177</v>
      </c>
      <c r="E3529" s="1055"/>
      <c r="F3529" s="1055">
        <v>470931</v>
      </c>
      <c r="G3529" s="106" t="s">
        <v>3851</v>
      </c>
      <c r="H3529" s="38"/>
      <c r="I3529" s="93" t="str">
        <f t="shared" si="114"/>
        <v/>
      </c>
      <c r="Q3529" s="93" t="str">
        <f t="shared" si="113"/>
        <v>2E1400</v>
      </c>
    </row>
    <row r="3530" spans="1:17" ht="12.75" customHeight="1">
      <c r="A3530" s="98" t="s">
        <v>1178</v>
      </c>
      <c r="B3530" s="58" t="s">
        <v>110</v>
      </c>
      <c r="C3530" s="129" t="s">
        <v>4767</v>
      </c>
      <c r="D3530" s="174" t="s">
        <v>1178</v>
      </c>
      <c r="E3530" s="1055"/>
      <c r="F3530" s="1055">
        <v>470935</v>
      </c>
      <c r="G3530" s="106">
        <v>1112</v>
      </c>
      <c r="H3530" s="38"/>
      <c r="I3530" s="93" t="str">
        <f t="shared" si="114"/>
        <v/>
      </c>
      <c r="K3530" s="457"/>
      <c r="Q3530" s="93" t="str">
        <f t="shared" si="113"/>
        <v>2E1500</v>
      </c>
    </row>
    <row r="3531" spans="1:17" ht="12.75" customHeight="1">
      <c r="A3531" s="98" t="s">
        <v>1178</v>
      </c>
      <c r="B3531" s="58" t="s">
        <v>110</v>
      </c>
      <c r="C3531" s="129" t="s">
        <v>5379</v>
      </c>
      <c r="D3531" s="174" t="s">
        <v>1178</v>
      </c>
      <c r="E3531" s="1055"/>
      <c r="F3531" s="1055">
        <v>470935</v>
      </c>
      <c r="G3531" s="106">
        <v>1314</v>
      </c>
      <c r="H3531" s="38"/>
      <c r="I3531" s="93" t="str">
        <f t="shared" si="114"/>
        <v/>
      </c>
      <c r="K3531" s="457"/>
      <c r="L3531" s="457"/>
      <c r="M3531" s="457"/>
      <c r="P3531" s="457"/>
      <c r="Q3531" s="93" t="str">
        <f t="shared" si="113"/>
        <v>2E1500</v>
      </c>
    </row>
    <row r="3532" spans="1:17" ht="12.75" customHeight="1">
      <c r="A3532" s="98" t="s">
        <v>1178</v>
      </c>
      <c r="B3532" s="58" t="s">
        <v>110</v>
      </c>
      <c r="C3532" s="129" t="s">
        <v>5711</v>
      </c>
      <c r="D3532" s="174" t="s">
        <v>1178</v>
      </c>
      <c r="E3532" s="1055"/>
      <c r="F3532" s="1055">
        <v>470935</v>
      </c>
      <c r="G3532" s="106">
        <v>1415</v>
      </c>
      <c r="H3532" s="38"/>
      <c r="I3532" s="93" t="str">
        <f t="shared" si="114"/>
        <v/>
      </c>
      <c r="L3532" s="457"/>
      <c r="M3532" s="457"/>
      <c r="N3532" s="457"/>
      <c r="O3532" s="457"/>
      <c r="P3532" s="457"/>
      <c r="Q3532" s="93" t="str">
        <f t="shared" si="113"/>
        <v>2E1500</v>
      </c>
    </row>
    <row r="3533" spans="1:17" s="457" customFormat="1" ht="12.75" customHeight="1">
      <c r="A3533" s="98" t="s">
        <v>1178</v>
      </c>
      <c r="B3533" s="58" t="s">
        <v>110</v>
      </c>
      <c r="C3533" s="129" t="s">
        <v>6033</v>
      </c>
      <c r="D3533" s="174" t="s">
        <v>1178</v>
      </c>
      <c r="E3533" s="1055"/>
      <c r="F3533" s="1055">
        <v>470935</v>
      </c>
      <c r="G3533" s="106">
        <v>1516</v>
      </c>
      <c r="H3533" s="38"/>
      <c r="I3533" s="93" t="str">
        <f t="shared" si="114"/>
        <v/>
      </c>
      <c r="J3533" s="1"/>
      <c r="K3533" s="1"/>
      <c r="L3533" s="1"/>
      <c r="M3533" s="1"/>
      <c r="P3533" s="1"/>
      <c r="Q3533" s="93" t="str">
        <f t="shared" si="113"/>
        <v>2E1500</v>
      </c>
    </row>
    <row r="3534" spans="1:17" s="457" customFormat="1" ht="12.75" customHeight="1">
      <c r="A3534" s="98" t="s">
        <v>1178</v>
      </c>
      <c r="B3534" s="58" t="s">
        <v>110</v>
      </c>
      <c r="C3534" s="129" t="s">
        <v>6436</v>
      </c>
      <c r="D3534" s="174" t="s">
        <v>1178</v>
      </c>
      <c r="E3534" s="1055"/>
      <c r="F3534" s="1055">
        <v>470935</v>
      </c>
      <c r="G3534" s="106">
        <v>1617</v>
      </c>
      <c r="H3534" s="38"/>
      <c r="I3534" s="93" t="str">
        <f t="shared" si="114"/>
        <v/>
      </c>
      <c r="J3534" s="1"/>
      <c r="K3534" s="1"/>
      <c r="L3534" s="1"/>
      <c r="M3534" s="1"/>
      <c r="N3534" s="1"/>
      <c r="O3534" s="1"/>
      <c r="P3534" s="1"/>
      <c r="Q3534" s="93" t="str">
        <f t="shared" ref="Q3534:Q3597" si="115">TEXT($A3534,0)</f>
        <v>2E1500</v>
      </c>
    </row>
    <row r="3535" spans="1:17" ht="12.75" customHeight="1">
      <c r="A3535" s="99" t="s">
        <v>1178</v>
      </c>
      <c r="B3535" s="58" t="s">
        <v>110</v>
      </c>
      <c r="C3535" s="129">
        <v>25000</v>
      </c>
      <c r="D3535" s="99" t="s">
        <v>1178</v>
      </c>
      <c r="E3535" s="1055"/>
      <c r="F3535" s="1055">
        <v>470935</v>
      </c>
      <c r="G3535" s="368">
        <v>1920</v>
      </c>
      <c r="H3535" s="38"/>
      <c r="I3535" s="93" t="str">
        <f t="shared" si="114"/>
        <v/>
      </c>
      <c r="Q3535" s="93" t="str">
        <f t="shared" si="115"/>
        <v>2E1500</v>
      </c>
    </row>
    <row r="3536" spans="1:17" ht="12.75" customHeight="1">
      <c r="A3536" s="99" t="s">
        <v>1178</v>
      </c>
      <c r="B3536" s="58" t="s">
        <v>110</v>
      </c>
      <c r="C3536" s="1295">
        <v>25004</v>
      </c>
      <c r="D3536" s="99" t="s">
        <v>1178</v>
      </c>
      <c r="E3536" s="1289"/>
      <c r="F3536" s="1289">
        <v>470935</v>
      </c>
      <c r="G3536" s="1296">
        <v>2324</v>
      </c>
      <c r="H3536" s="1297"/>
      <c r="I3536" s="1298" t="str">
        <f t="shared" si="114"/>
        <v/>
      </c>
      <c r="J3536" s="1299"/>
      <c r="Q3536" s="93" t="str">
        <f t="shared" si="115"/>
        <v>2E1500</v>
      </c>
    </row>
    <row r="3537" spans="1:17" ht="12.75" customHeight="1">
      <c r="A3537" s="98" t="s">
        <v>1178</v>
      </c>
      <c r="B3537" s="58" t="s">
        <v>110</v>
      </c>
      <c r="C3537" s="1055">
        <v>21130</v>
      </c>
      <c r="D3537" s="174" t="s">
        <v>1178</v>
      </c>
      <c r="E3537" s="1055"/>
      <c r="F3537" s="1055">
        <v>470935</v>
      </c>
      <c r="G3537" s="106" t="s">
        <v>3850</v>
      </c>
      <c r="H3537" s="38"/>
      <c r="I3537" s="93" t="str">
        <f t="shared" si="114"/>
        <v/>
      </c>
      <c r="Q3537" s="93" t="str">
        <f t="shared" si="115"/>
        <v>2E1500</v>
      </c>
    </row>
    <row r="3538" spans="1:17" ht="12.75" customHeight="1">
      <c r="A3538" s="98" t="s">
        <v>1178</v>
      </c>
      <c r="B3538" s="58" t="s">
        <v>110</v>
      </c>
      <c r="C3538" s="1055">
        <v>11006</v>
      </c>
      <c r="D3538" s="174" t="s">
        <v>1178</v>
      </c>
      <c r="E3538" s="1055"/>
      <c r="F3538" s="1055">
        <v>470935</v>
      </c>
      <c r="G3538" s="106" t="s">
        <v>3851</v>
      </c>
      <c r="H3538" s="38"/>
      <c r="I3538" s="93" t="str">
        <f t="shared" si="114"/>
        <v/>
      </c>
      <c r="J3538" s="457"/>
      <c r="Q3538" s="93" t="str">
        <f t="shared" si="115"/>
        <v>2E1500</v>
      </c>
    </row>
    <row r="3539" spans="1:17" ht="12.75" customHeight="1">
      <c r="A3539" s="98" t="s">
        <v>1179</v>
      </c>
      <c r="B3539" s="58" t="s">
        <v>731</v>
      </c>
      <c r="C3539" s="1055" t="s">
        <v>4768</v>
      </c>
      <c r="D3539" s="99" t="s">
        <v>1179</v>
      </c>
      <c r="E3539" s="1055"/>
      <c r="F3539" s="1055">
        <v>470910</v>
      </c>
      <c r="G3539" s="106">
        <v>1112</v>
      </c>
      <c r="H3539" s="38"/>
      <c r="I3539" s="93" t="str">
        <f t="shared" si="114"/>
        <v/>
      </c>
      <c r="Q3539" s="93" t="str">
        <f t="shared" si="115"/>
        <v>2E1600</v>
      </c>
    </row>
    <row r="3540" spans="1:17" ht="12.75" customHeight="1">
      <c r="A3540" s="98" t="s">
        <v>1179</v>
      </c>
      <c r="B3540" s="58" t="s">
        <v>731</v>
      </c>
      <c r="C3540" s="1055" t="s">
        <v>5380</v>
      </c>
      <c r="D3540" s="99" t="s">
        <v>1179</v>
      </c>
      <c r="E3540" s="1055"/>
      <c r="F3540" s="1055">
        <v>470910</v>
      </c>
      <c r="G3540" s="106">
        <v>1314</v>
      </c>
      <c r="H3540" s="38"/>
      <c r="I3540" s="93" t="str">
        <f t="shared" si="114"/>
        <v/>
      </c>
      <c r="Q3540" s="93" t="str">
        <f t="shared" si="115"/>
        <v>2E1600</v>
      </c>
    </row>
    <row r="3541" spans="1:17" ht="12.75" customHeight="1">
      <c r="A3541" s="98" t="s">
        <v>1179</v>
      </c>
      <c r="B3541" s="58" t="s">
        <v>731</v>
      </c>
      <c r="C3541" s="1055" t="s">
        <v>5712</v>
      </c>
      <c r="D3541" s="99" t="s">
        <v>1179</v>
      </c>
      <c r="E3541" s="1055"/>
      <c r="F3541" s="1055">
        <v>470910</v>
      </c>
      <c r="G3541" s="106">
        <v>1415</v>
      </c>
      <c r="H3541" s="38"/>
      <c r="I3541" s="93" t="str">
        <f t="shared" si="114"/>
        <v/>
      </c>
      <c r="Q3541" s="93" t="str">
        <f t="shared" si="115"/>
        <v>2E1600</v>
      </c>
    </row>
    <row r="3542" spans="1:17" ht="12.75" customHeight="1">
      <c r="A3542" s="98" t="s">
        <v>1179</v>
      </c>
      <c r="B3542" s="58" t="s">
        <v>731</v>
      </c>
      <c r="C3542" s="1055" t="s">
        <v>6034</v>
      </c>
      <c r="D3542" s="99" t="s">
        <v>1179</v>
      </c>
      <c r="E3542" s="1055"/>
      <c r="F3542" s="1055">
        <v>470910</v>
      </c>
      <c r="G3542" s="106">
        <v>1516</v>
      </c>
      <c r="H3542" s="38"/>
      <c r="I3542" s="93" t="str">
        <f t="shared" ref="I3542:I3605" si="116">LEFT(H3542,3)</f>
        <v/>
      </c>
      <c r="Q3542" s="93" t="str">
        <f t="shared" si="115"/>
        <v>2E1600</v>
      </c>
    </row>
    <row r="3543" spans="1:17" ht="12.75" customHeight="1">
      <c r="A3543" s="98" t="s">
        <v>1179</v>
      </c>
      <c r="B3543" s="58" t="s">
        <v>731</v>
      </c>
      <c r="C3543" s="1055" t="s">
        <v>6437</v>
      </c>
      <c r="D3543" s="99" t="s">
        <v>1179</v>
      </c>
      <c r="E3543" s="1055"/>
      <c r="F3543" s="1055">
        <v>470910</v>
      </c>
      <c r="G3543" s="106">
        <v>1617</v>
      </c>
      <c r="H3543" s="38"/>
      <c r="I3543" s="93" t="str">
        <f t="shared" si="116"/>
        <v/>
      </c>
      <c r="Q3543" s="93" t="str">
        <f t="shared" si="115"/>
        <v>2E1600</v>
      </c>
    </row>
    <row r="3544" spans="1:17" ht="12.75" customHeight="1">
      <c r="A3544" s="98" t="s">
        <v>1179</v>
      </c>
      <c r="B3544" s="58" t="s">
        <v>731</v>
      </c>
      <c r="C3544" s="1055">
        <v>25018</v>
      </c>
      <c r="D3544" s="99" t="s">
        <v>1179</v>
      </c>
      <c r="E3544" s="1055"/>
      <c r="F3544" s="1055">
        <v>470910</v>
      </c>
      <c r="G3544" s="106">
        <v>1718</v>
      </c>
      <c r="H3544" s="38"/>
      <c r="I3544" s="93" t="str">
        <f t="shared" si="116"/>
        <v/>
      </c>
      <c r="Q3544" s="93" t="str">
        <f t="shared" si="115"/>
        <v>2E1600</v>
      </c>
    </row>
    <row r="3545" spans="1:17" ht="12.75" customHeight="1">
      <c r="A3545" s="99" t="s">
        <v>1179</v>
      </c>
      <c r="B3545" s="58" t="s">
        <v>731</v>
      </c>
      <c r="C3545" s="1055">
        <v>25019</v>
      </c>
      <c r="D3545" s="99" t="s">
        <v>1179</v>
      </c>
      <c r="E3545" s="1055"/>
      <c r="F3545" s="1055">
        <v>470910</v>
      </c>
      <c r="G3545" s="106">
        <v>1819</v>
      </c>
      <c r="H3545" s="38"/>
      <c r="I3545" s="93" t="str">
        <f t="shared" si="116"/>
        <v/>
      </c>
      <c r="Q3545" s="93" t="str">
        <f t="shared" si="115"/>
        <v>2E1600</v>
      </c>
    </row>
    <row r="3546" spans="1:17" ht="12.75" customHeight="1">
      <c r="A3546" s="99" t="s">
        <v>1179</v>
      </c>
      <c r="B3546" s="58" t="s">
        <v>731</v>
      </c>
      <c r="C3546" s="1055">
        <v>25010</v>
      </c>
      <c r="D3546" s="99" t="s">
        <v>1179</v>
      </c>
      <c r="E3546" s="1055"/>
      <c r="F3546" s="1055">
        <v>470910</v>
      </c>
      <c r="G3546" s="368">
        <v>1920</v>
      </c>
      <c r="H3546" s="38"/>
      <c r="I3546" s="93" t="str">
        <f t="shared" si="116"/>
        <v/>
      </c>
      <c r="Q3546" s="93" t="str">
        <f t="shared" si="115"/>
        <v>2E1600</v>
      </c>
    </row>
    <row r="3547" spans="1:17" ht="12.75" customHeight="1">
      <c r="A3547" s="807" t="s">
        <v>1179</v>
      </c>
      <c r="B3547" s="58" t="s">
        <v>731</v>
      </c>
      <c r="C3547" s="787">
        <v>25012</v>
      </c>
      <c r="D3547" s="99" t="s">
        <v>1179</v>
      </c>
      <c r="E3547" s="1055"/>
      <c r="F3547" s="1055">
        <v>470910</v>
      </c>
      <c r="G3547" s="106">
        <v>2122</v>
      </c>
      <c r="H3547" s="38"/>
      <c r="I3547" s="93" t="str">
        <f t="shared" si="116"/>
        <v/>
      </c>
      <c r="Q3547" s="93" t="str">
        <f t="shared" si="115"/>
        <v>2E1600</v>
      </c>
    </row>
    <row r="3548" spans="1:17" ht="12.75" customHeight="1">
      <c r="A3548" s="98" t="s">
        <v>1179</v>
      </c>
      <c r="B3548" s="58" t="s">
        <v>731</v>
      </c>
      <c r="C3548" s="1055">
        <v>25013</v>
      </c>
      <c r="D3548" s="99" t="s">
        <v>1179</v>
      </c>
      <c r="E3548" s="1055"/>
      <c r="F3548" s="1055">
        <v>470910</v>
      </c>
      <c r="G3548" s="106">
        <v>2223</v>
      </c>
      <c r="H3548" s="38"/>
      <c r="I3548" s="93" t="str">
        <f t="shared" si="116"/>
        <v/>
      </c>
      <c r="Q3548" s="93" t="str">
        <f t="shared" si="115"/>
        <v>2E1600</v>
      </c>
    </row>
    <row r="3549" spans="1:17" ht="12.75" customHeight="1">
      <c r="A3549" s="98" t="s">
        <v>1179</v>
      </c>
      <c r="B3549" s="58" t="s">
        <v>731</v>
      </c>
      <c r="C3549" s="1293">
        <v>25014</v>
      </c>
      <c r="D3549" s="99" t="s">
        <v>1179</v>
      </c>
      <c r="E3549" s="1289"/>
      <c r="F3549" s="1289">
        <v>470910</v>
      </c>
      <c r="G3549" s="1296">
        <v>2324</v>
      </c>
      <c r="H3549" s="1297"/>
      <c r="I3549" s="1298" t="str">
        <f t="shared" si="116"/>
        <v/>
      </c>
      <c r="J3549" s="1299"/>
      <c r="Q3549" s="93" t="str">
        <f t="shared" si="115"/>
        <v>2E1600</v>
      </c>
    </row>
    <row r="3550" spans="1:17" ht="12.75" customHeight="1">
      <c r="A3550" s="98" t="s">
        <v>1179</v>
      </c>
      <c r="B3550" s="58" t="s">
        <v>731</v>
      </c>
      <c r="C3550" s="1055">
        <v>21131</v>
      </c>
      <c r="D3550" s="99" t="s">
        <v>1179</v>
      </c>
      <c r="E3550" s="1055"/>
      <c r="F3550" s="1055">
        <v>470910</v>
      </c>
      <c r="G3550" s="106" t="s">
        <v>3850</v>
      </c>
      <c r="H3550" s="38"/>
      <c r="I3550" s="93" t="str">
        <f t="shared" si="116"/>
        <v/>
      </c>
      <c r="Q3550" s="93" t="str">
        <f t="shared" si="115"/>
        <v>2E1600</v>
      </c>
    </row>
    <row r="3551" spans="1:17" ht="12.75" customHeight="1">
      <c r="A3551" s="98" t="s">
        <v>1179</v>
      </c>
      <c r="B3551" s="58" t="s">
        <v>731</v>
      </c>
      <c r="C3551" s="1055">
        <v>11006</v>
      </c>
      <c r="D3551" s="99" t="s">
        <v>1179</v>
      </c>
      <c r="E3551" s="1055"/>
      <c r="F3551" s="1055">
        <v>470910</v>
      </c>
      <c r="G3551" s="106" t="s">
        <v>3851</v>
      </c>
      <c r="H3551" s="38"/>
      <c r="I3551" s="93" t="str">
        <f t="shared" si="116"/>
        <v/>
      </c>
      <c r="Q3551" s="93" t="str">
        <f t="shared" si="115"/>
        <v>2E1600</v>
      </c>
    </row>
    <row r="3552" spans="1:17" ht="12.75" customHeight="1">
      <c r="A3552" s="98" t="s">
        <v>1180</v>
      </c>
      <c r="B3552" s="58" t="s">
        <v>732</v>
      </c>
      <c r="C3552" s="410" t="s">
        <v>4768</v>
      </c>
      <c r="D3552" s="174" t="s">
        <v>1180</v>
      </c>
      <c r="E3552" s="410"/>
      <c r="F3552" s="410">
        <v>470912</v>
      </c>
      <c r="G3552" s="106">
        <v>1112</v>
      </c>
      <c r="H3552" s="38"/>
      <c r="I3552" s="93" t="str">
        <f t="shared" si="116"/>
        <v/>
      </c>
      <c r="Q3552" s="93" t="str">
        <f t="shared" si="115"/>
        <v>2E1700</v>
      </c>
    </row>
    <row r="3553" spans="1:17" ht="12.75" customHeight="1">
      <c r="A3553" s="98" t="s">
        <v>1180</v>
      </c>
      <c r="B3553" s="58" t="s">
        <v>732</v>
      </c>
      <c r="C3553" s="1055" t="s">
        <v>5712</v>
      </c>
      <c r="D3553" s="174" t="s">
        <v>1180</v>
      </c>
      <c r="E3553" s="1055"/>
      <c r="F3553" s="1055">
        <v>470912</v>
      </c>
      <c r="G3553" s="106">
        <v>1415</v>
      </c>
      <c r="H3553" s="38"/>
      <c r="I3553" s="93" t="str">
        <f t="shared" si="116"/>
        <v/>
      </c>
      <c r="Q3553" s="93" t="str">
        <f t="shared" si="115"/>
        <v>2E1700</v>
      </c>
    </row>
    <row r="3554" spans="1:17" ht="12.75" customHeight="1">
      <c r="A3554" s="98" t="s">
        <v>1180</v>
      </c>
      <c r="B3554" s="58" t="s">
        <v>732</v>
      </c>
      <c r="C3554" s="1055" t="s">
        <v>6034</v>
      </c>
      <c r="D3554" s="174" t="s">
        <v>1180</v>
      </c>
      <c r="E3554" s="1055"/>
      <c r="F3554" s="1055">
        <v>470912</v>
      </c>
      <c r="G3554" s="106">
        <v>1516</v>
      </c>
      <c r="H3554" s="38"/>
      <c r="I3554" s="93" t="str">
        <f t="shared" si="116"/>
        <v/>
      </c>
      <c r="Q3554" s="93" t="str">
        <f t="shared" si="115"/>
        <v>2E1700</v>
      </c>
    </row>
    <row r="3555" spans="1:17" ht="12.75" customHeight="1">
      <c r="A3555" s="98" t="s">
        <v>1180</v>
      </c>
      <c r="B3555" s="58" t="s">
        <v>732</v>
      </c>
      <c r="C3555" s="1055" t="s">
        <v>6437</v>
      </c>
      <c r="D3555" s="174" t="s">
        <v>1180</v>
      </c>
      <c r="E3555" s="1055"/>
      <c r="F3555" s="1055">
        <v>470912</v>
      </c>
      <c r="G3555" s="106">
        <v>1617</v>
      </c>
      <c r="H3555" s="38"/>
      <c r="I3555" s="93" t="str">
        <f t="shared" si="116"/>
        <v/>
      </c>
      <c r="Q3555" s="93" t="str">
        <f t="shared" si="115"/>
        <v>2E1700</v>
      </c>
    </row>
    <row r="3556" spans="1:17" ht="12.75" customHeight="1">
      <c r="A3556" s="98" t="s">
        <v>1180</v>
      </c>
      <c r="B3556" s="58" t="s">
        <v>732</v>
      </c>
      <c r="C3556" s="1055">
        <v>25018</v>
      </c>
      <c r="D3556" s="174" t="s">
        <v>1180</v>
      </c>
      <c r="E3556" s="1055"/>
      <c r="F3556" s="1055">
        <v>470912</v>
      </c>
      <c r="G3556" s="106">
        <v>1718</v>
      </c>
      <c r="H3556" s="38"/>
      <c r="I3556" s="93" t="str">
        <f t="shared" si="116"/>
        <v/>
      </c>
      <c r="Q3556" s="93" t="str">
        <f t="shared" si="115"/>
        <v>2E1700</v>
      </c>
    </row>
    <row r="3557" spans="1:17" ht="12.75" customHeight="1">
      <c r="A3557" s="99" t="s">
        <v>1180</v>
      </c>
      <c r="B3557" s="58" t="s">
        <v>732</v>
      </c>
      <c r="C3557" s="1055">
        <v>25019</v>
      </c>
      <c r="D3557" s="174" t="s">
        <v>1180</v>
      </c>
      <c r="E3557" s="1055"/>
      <c r="F3557" s="1055">
        <v>470912</v>
      </c>
      <c r="G3557" s="106">
        <v>1819</v>
      </c>
      <c r="H3557" s="38"/>
      <c r="I3557" s="93" t="str">
        <f t="shared" si="116"/>
        <v/>
      </c>
      <c r="Q3557" s="93" t="str">
        <f t="shared" si="115"/>
        <v>2E1700</v>
      </c>
    </row>
    <row r="3558" spans="1:17" ht="12.75" customHeight="1">
      <c r="A3558" s="99" t="s">
        <v>1180</v>
      </c>
      <c r="B3558" s="58" t="s">
        <v>732</v>
      </c>
      <c r="C3558" s="1055">
        <v>25010</v>
      </c>
      <c r="D3558" s="174" t="s">
        <v>1180</v>
      </c>
      <c r="E3558" s="1055"/>
      <c r="F3558" s="1055">
        <v>470912</v>
      </c>
      <c r="G3558" s="368">
        <v>1920</v>
      </c>
      <c r="H3558" s="38"/>
      <c r="I3558" s="93" t="str">
        <f t="shared" si="116"/>
        <v/>
      </c>
      <c r="N3558" s="103"/>
      <c r="O3558" s="103"/>
      <c r="Q3558" s="93" t="str">
        <f t="shared" si="115"/>
        <v>2E1700</v>
      </c>
    </row>
    <row r="3559" spans="1:17" ht="12.75" customHeight="1">
      <c r="A3559" s="807" t="s">
        <v>1180</v>
      </c>
      <c r="B3559" s="58" t="s">
        <v>732</v>
      </c>
      <c r="C3559" s="787">
        <v>25012</v>
      </c>
      <c r="D3559" s="174" t="s">
        <v>1180</v>
      </c>
      <c r="E3559" s="1055"/>
      <c r="F3559" s="1055">
        <v>470912</v>
      </c>
      <c r="G3559" s="106">
        <v>2122</v>
      </c>
      <c r="H3559" s="38"/>
      <c r="I3559" s="93" t="str">
        <f t="shared" si="116"/>
        <v/>
      </c>
      <c r="Q3559" s="93" t="str">
        <f t="shared" si="115"/>
        <v>2E1700</v>
      </c>
    </row>
    <row r="3560" spans="1:17" ht="12.75" customHeight="1">
      <c r="A3560" s="98" t="s">
        <v>1180</v>
      </c>
      <c r="B3560" s="58" t="s">
        <v>732</v>
      </c>
      <c r="C3560" s="1055">
        <v>25013</v>
      </c>
      <c r="D3560" s="174" t="s">
        <v>1180</v>
      </c>
      <c r="E3560" s="1055"/>
      <c r="F3560" s="1055">
        <v>470912</v>
      </c>
      <c r="G3560" s="106">
        <v>2223</v>
      </c>
      <c r="H3560" s="38"/>
      <c r="I3560" s="93" t="str">
        <f t="shared" si="116"/>
        <v/>
      </c>
      <c r="M3560" s="103"/>
      <c r="Q3560" s="93" t="str">
        <f t="shared" si="115"/>
        <v>2E1700</v>
      </c>
    </row>
    <row r="3561" spans="1:17" ht="12.75" customHeight="1">
      <c r="A3561" s="98" t="s">
        <v>1180</v>
      </c>
      <c r="B3561" s="58" t="s">
        <v>732</v>
      </c>
      <c r="C3561" s="1055">
        <v>21131</v>
      </c>
      <c r="D3561" s="174" t="s">
        <v>1180</v>
      </c>
      <c r="E3561" s="1055"/>
      <c r="F3561" s="1055">
        <v>470912</v>
      </c>
      <c r="G3561" s="106" t="s">
        <v>3850</v>
      </c>
      <c r="H3561" s="38"/>
      <c r="I3561" s="93" t="str">
        <f t="shared" si="116"/>
        <v/>
      </c>
      <c r="M3561" s="103"/>
      <c r="Q3561" s="93" t="str">
        <f t="shared" si="115"/>
        <v>2E1700</v>
      </c>
    </row>
    <row r="3562" spans="1:17" ht="12.75" customHeight="1">
      <c r="A3562" s="98" t="s">
        <v>1180</v>
      </c>
      <c r="B3562" s="58" t="s">
        <v>732</v>
      </c>
      <c r="C3562" s="1055">
        <v>11006</v>
      </c>
      <c r="D3562" s="174" t="s">
        <v>1180</v>
      </c>
      <c r="E3562" s="1055"/>
      <c r="F3562" s="1055">
        <v>470912</v>
      </c>
      <c r="G3562" s="106" t="s">
        <v>3851</v>
      </c>
      <c r="H3562" s="38"/>
      <c r="I3562" s="93" t="str">
        <f t="shared" si="116"/>
        <v/>
      </c>
      <c r="P3562" s="103"/>
      <c r="Q3562" s="93" t="str">
        <f t="shared" si="115"/>
        <v>2E1700</v>
      </c>
    </row>
    <row r="3563" spans="1:17" ht="12.75" customHeight="1">
      <c r="A3563" s="98" t="s">
        <v>1181</v>
      </c>
      <c r="B3563" s="58" t="s">
        <v>3384</v>
      </c>
      <c r="C3563" s="1055" t="s">
        <v>4768</v>
      </c>
      <c r="D3563" s="99" t="s">
        <v>1181</v>
      </c>
      <c r="E3563" s="1055"/>
      <c r="F3563" s="1055">
        <v>470914</v>
      </c>
      <c r="G3563" s="106">
        <v>1112</v>
      </c>
      <c r="H3563" s="38"/>
      <c r="I3563" s="93" t="str">
        <f t="shared" si="116"/>
        <v/>
      </c>
      <c r="Q3563" s="93" t="str">
        <f t="shared" si="115"/>
        <v>2E1800</v>
      </c>
    </row>
    <row r="3564" spans="1:17" s="103" customFormat="1" ht="12.75" customHeight="1">
      <c r="A3564" s="98" t="s">
        <v>1181</v>
      </c>
      <c r="B3564" s="58" t="s">
        <v>3384</v>
      </c>
      <c r="C3564" s="1055" t="s">
        <v>5380</v>
      </c>
      <c r="D3564" s="99" t="s">
        <v>1181</v>
      </c>
      <c r="E3564" s="1055"/>
      <c r="F3564" s="1055">
        <v>470914</v>
      </c>
      <c r="G3564" s="106">
        <v>1314</v>
      </c>
      <c r="H3564" s="38"/>
      <c r="I3564" s="93" t="str">
        <f t="shared" si="116"/>
        <v/>
      </c>
      <c r="J3564" s="1"/>
      <c r="K3564" s="1"/>
      <c r="L3564" s="1"/>
      <c r="M3564" s="1"/>
      <c r="N3564" s="1"/>
      <c r="O3564" s="1"/>
      <c r="P3564" s="1"/>
      <c r="Q3564" s="93" t="str">
        <f t="shared" si="115"/>
        <v>2E1800</v>
      </c>
    </row>
    <row r="3565" spans="1:17" ht="12.75" customHeight="1">
      <c r="A3565" s="98" t="s">
        <v>1181</v>
      </c>
      <c r="B3565" s="58" t="s">
        <v>3384</v>
      </c>
      <c r="C3565" s="1055" t="s">
        <v>5712</v>
      </c>
      <c r="D3565" s="99" t="s">
        <v>1181</v>
      </c>
      <c r="E3565" s="1055"/>
      <c r="F3565" s="1055">
        <v>470914</v>
      </c>
      <c r="G3565" s="106">
        <v>1415</v>
      </c>
      <c r="H3565" s="38"/>
      <c r="I3565" s="93" t="str">
        <f t="shared" si="116"/>
        <v/>
      </c>
      <c r="Q3565" s="93" t="str">
        <f t="shared" si="115"/>
        <v>2E1800</v>
      </c>
    </row>
    <row r="3566" spans="1:17" ht="12.75" customHeight="1">
      <c r="A3566" s="98" t="s">
        <v>1181</v>
      </c>
      <c r="B3566" s="58" t="s">
        <v>3384</v>
      </c>
      <c r="C3566" s="1055" t="s">
        <v>6437</v>
      </c>
      <c r="D3566" s="99" t="s">
        <v>1181</v>
      </c>
      <c r="E3566" s="1055"/>
      <c r="F3566" s="1055">
        <v>470914</v>
      </c>
      <c r="G3566" s="106">
        <v>1617</v>
      </c>
      <c r="H3566" s="38"/>
      <c r="I3566" s="93" t="str">
        <f t="shared" si="116"/>
        <v/>
      </c>
      <c r="Q3566" s="93" t="str">
        <f t="shared" si="115"/>
        <v>2E1800</v>
      </c>
    </row>
    <row r="3567" spans="1:17" ht="12.75" customHeight="1">
      <c r="A3567" s="99" t="s">
        <v>1181</v>
      </c>
      <c r="B3567" s="58" t="s">
        <v>3384</v>
      </c>
      <c r="C3567" s="1055">
        <v>25019</v>
      </c>
      <c r="D3567" s="99" t="s">
        <v>1181</v>
      </c>
      <c r="E3567" s="1055"/>
      <c r="F3567" s="1055">
        <v>470914</v>
      </c>
      <c r="G3567" s="106">
        <v>1819</v>
      </c>
      <c r="H3567" s="38"/>
      <c r="I3567" s="93" t="str">
        <f t="shared" si="116"/>
        <v/>
      </c>
      <c r="Q3567" s="93" t="str">
        <f t="shared" si="115"/>
        <v>2E1800</v>
      </c>
    </row>
    <row r="3568" spans="1:17" ht="12.75" customHeight="1">
      <c r="A3568" s="99" t="s">
        <v>1181</v>
      </c>
      <c r="B3568" s="58" t="s">
        <v>3384</v>
      </c>
      <c r="C3568" s="1055">
        <v>25010</v>
      </c>
      <c r="D3568" s="99" t="s">
        <v>1181</v>
      </c>
      <c r="E3568" s="1055"/>
      <c r="F3568" s="1055">
        <v>470914</v>
      </c>
      <c r="G3568" s="368">
        <v>1920</v>
      </c>
      <c r="H3568" s="38"/>
      <c r="I3568" s="93" t="str">
        <f t="shared" si="116"/>
        <v/>
      </c>
      <c r="Q3568" s="93" t="str">
        <f t="shared" si="115"/>
        <v>2E1800</v>
      </c>
    </row>
    <row r="3569" spans="1:17" ht="12.75" customHeight="1">
      <c r="A3569" s="807" t="s">
        <v>1181</v>
      </c>
      <c r="B3569" s="58" t="s">
        <v>3384</v>
      </c>
      <c r="C3569" s="787">
        <v>25012</v>
      </c>
      <c r="D3569" s="99" t="s">
        <v>1181</v>
      </c>
      <c r="E3569" s="1055"/>
      <c r="F3569" s="1055">
        <v>470914</v>
      </c>
      <c r="G3569" s="106">
        <v>2122</v>
      </c>
      <c r="H3569" s="38"/>
      <c r="I3569" s="93" t="str">
        <f t="shared" si="116"/>
        <v/>
      </c>
      <c r="Q3569" s="93" t="str">
        <f t="shared" si="115"/>
        <v>2E1800</v>
      </c>
    </row>
    <row r="3570" spans="1:17" ht="12.75" customHeight="1">
      <c r="A3570" s="98" t="s">
        <v>1181</v>
      </c>
      <c r="B3570" s="58" t="s">
        <v>3384</v>
      </c>
      <c r="C3570" s="1055">
        <v>25013</v>
      </c>
      <c r="D3570" s="99" t="s">
        <v>1181</v>
      </c>
      <c r="E3570" s="1055"/>
      <c r="F3570" s="1055">
        <v>470914</v>
      </c>
      <c r="G3570" s="106">
        <v>2223</v>
      </c>
      <c r="H3570" s="38"/>
      <c r="I3570" s="93" t="str">
        <f t="shared" si="116"/>
        <v/>
      </c>
      <c r="Q3570" s="93" t="str">
        <f t="shared" si="115"/>
        <v>2E1800</v>
      </c>
    </row>
    <row r="3571" spans="1:17" ht="12.75" customHeight="1">
      <c r="A3571" s="98" t="s">
        <v>1181</v>
      </c>
      <c r="B3571" s="58" t="s">
        <v>3384</v>
      </c>
      <c r="C3571" s="1289">
        <v>25014</v>
      </c>
      <c r="D3571" s="99" t="s">
        <v>1181</v>
      </c>
      <c r="E3571" s="1289"/>
      <c r="F3571" s="1289">
        <v>470914</v>
      </c>
      <c r="G3571" s="106">
        <v>2324</v>
      </c>
      <c r="H3571" s="1297"/>
      <c r="I3571" s="1298" t="str">
        <f t="shared" si="116"/>
        <v/>
      </c>
      <c r="J3571" s="1299"/>
      <c r="Q3571" s="93" t="str">
        <f t="shared" si="115"/>
        <v>2E1800</v>
      </c>
    </row>
    <row r="3572" spans="1:17" ht="12.75" customHeight="1">
      <c r="A3572" s="98" t="s">
        <v>1181</v>
      </c>
      <c r="B3572" s="58" t="s">
        <v>3384</v>
      </c>
      <c r="C3572" s="1055">
        <v>21131</v>
      </c>
      <c r="D3572" s="99" t="s">
        <v>1181</v>
      </c>
      <c r="E3572" s="1055"/>
      <c r="F3572" s="1055">
        <v>470914</v>
      </c>
      <c r="G3572" s="106" t="s">
        <v>3850</v>
      </c>
      <c r="H3572" s="38"/>
      <c r="I3572" s="93" t="str">
        <f t="shared" si="116"/>
        <v/>
      </c>
      <c r="Q3572" s="93" t="str">
        <f t="shared" si="115"/>
        <v>2E1800</v>
      </c>
    </row>
    <row r="3573" spans="1:17" ht="12.75" customHeight="1">
      <c r="A3573" s="98" t="s">
        <v>1181</v>
      </c>
      <c r="B3573" s="58" t="s">
        <v>3384</v>
      </c>
      <c r="C3573" s="1055">
        <v>11006</v>
      </c>
      <c r="D3573" s="99" t="s">
        <v>1181</v>
      </c>
      <c r="E3573" s="1055"/>
      <c r="F3573" s="1055">
        <v>470914</v>
      </c>
      <c r="G3573" s="106" t="s">
        <v>3851</v>
      </c>
      <c r="H3573" s="38"/>
      <c r="I3573" s="93" t="str">
        <f t="shared" si="116"/>
        <v/>
      </c>
      <c r="Q3573" s="93" t="str">
        <f t="shared" si="115"/>
        <v>2E1800</v>
      </c>
    </row>
    <row r="3574" spans="1:17" ht="12.75" customHeight="1">
      <c r="A3574" s="98" t="s">
        <v>1182</v>
      </c>
      <c r="B3574" s="58" t="s">
        <v>3388</v>
      </c>
      <c r="C3574" s="1055" t="s">
        <v>4768</v>
      </c>
      <c r="D3574" s="174" t="s">
        <v>1182</v>
      </c>
      <c r="E3574" s="1055"/>
      <c r="F3574" s="1055">
        <v>470919</v>
      </c>
      <c r="G3574" s="106">
        <v>1112</v>
      </c>
      <c r="H3574" s="38"/>
      <c r="I3574" s="93" t="str">
        <f t="shared" si="116"/>
        <v/>
      </c>
      <c r="Q3574" s="93" t="str">
        <f t="shared" si="115"/>
        <v>2E1900</v>
      </c>
    </row>
    <row r="3575" spans="1:17" ht="12.75" customHeight="1">
      <c r="A3575" s="98" t="s">
        <v>1182</v>
      </c>
      <c r="B3575" s="58" t="s">
        <v>3388</v>
      </c>
      <c r="C3575" s="1055" t="s">
        <v>5380</v>
      </c>
      <c r="D3575" s="174" t="s">
        <v>1182</v>
      </c>
      <c r="E3575" s="1055"/>
      <c r="F3575" s="1055">
        <v>470919</v>
      </c>
      <c r="G3575" s="106">
        <v>1314</v>
      </c>
      <c r="H3575" s="38"/>
      <c r="I3575" s="93" t="str">
        <f t="shared" si="116"/>
        <v/>
      </c>
      <c r="Q3575" s="93" t="str">
        <f t="shared" si="115"/>
        <v>2E1900</v>
      </c>
    </row>
    <row r="3576" spans="1:17" ht="12.75" customHeight="1">
      <c r="A3576" s="98" t="s">
        <v>1182</v>
      </c>
      <c r="B3576" s="58" t="s">
        <v>5716</v>
      </c>
      <c r="C3576" s="1055" t="s">
        <v>5712</v>
      </c>
      <c r="D3576" s="174" t="s">
        <v>1182</v>
      </c>
      <c r="E3576" s="1055"/>
      <c r="F3576" s="1055">
        <v>470919</v>
      </c>
      <c r="G3576" s="106">
        <v>1415</v>
      </c>
      <c r="H3576" s="38"/>
      <c r="I3576" s="93" t="str">
        <f t="shared" si="116"/>
        <v/>
      </c>
      <c r="Q3576" s="93" t="str">
        <f t="shared" si="115"/>
        <v>2E1900</v>
      </c>
    </row>
    <row r="3577" spans="1:17" ht="12.75" customHeight="1">
      <c r="A3577" s="98" t="s">
        <v>1182</v>
      </c>
      <c r="B3577" s="58" t="s">
        <v>5716</v>
      </c>
      <c r="C3577" s="1055" t="s">
        <v>6034</v>
      </c>
      <c r="D3577" s="174" t="s">
        <v>1182</v>
      </c>
      <c r="E3577" s="1055"/>
      <c r="F3577" s="1055">
        <v>470919</v>
      </c>
      <c r="G3577" s="106">
        <v>1516</v>
      </c>
      <c r="H3577" s="38"/>
      <c r="I3577" s="93" t="str">
        <f t="shared" si="116"/>
        <v/>
      </c>
      <c r="Q3577" s="93" t="str">
        <f t="shared" si="115"/>
        <v>2E1900</v>
      </c>
    </row>
    <row r="3578" spans="1:17" ht="12.75" customHeight="1">
      <c r="A3578" s="98" t="s">
        <v>1182</v>
      </c>
      <c r="B3578" s="58" t="s">
        <v>5716</v>
      </c>
      <c r="C3578" s="1055" t="s">
        <v>6437</v>
      </c>
      <c r="D3578" s="174" t="s">
        <v>1182</v>
      </c>
      <c r="E3578" s="1055"/>
      <c r="F3578" s="1055">
        <v>470919</v>
      </c>
      <c r="G3578" s="106">
        <v>1617</v>
      </c>
      <c r="H3578" s="38"/>
      <c r="I3578" s="93" t="str">
        <f t="shared" si="116"/>
        <v/>
      </c>
      <c r="Q3578" s="93" t="str">
        <f t="shared" si="115"/>
        <v>2E1900</v>
      </c>
    </row>
    <row r="3579" spans="1:17" ht="12.75" customHeight="1">
      <c r="A3579" s="98" t="s">
        <v>1182</v>
      </c>
      <c r="B3579" s="58" t="s">
        <v>5716</v>
      </c>
      <c r="C3579" s="1055">
        <v>25018</v>
      </c>
      <c r="D3579" s="174" t="s">
        <v>1182</v>
      </c>
      <c r="E3579" s="1055"/>
      <c r="F3579" s="1055">
        <v>470919</v>
      </c>
      <c r="G3579" s="106">
        <v>1718</v>
      </c>
      <c r="H3579" s="38"/>
      <c r="I3579" s="93" t="str">
        <f t="shared" si="116"/>
        <v/>
      </c>
      <c r="Q3579" s="93" t="str">
        <f t="shared" si="115"/>
        <v>2E1900</v>
      </c>
    </row>
    <row r="3580" spans="1:17" ht="12.75" customHeight="1">
      <c r="A3580" s="99" t="s">
        <v>1182</v>
      </c>
      <c r="B3580" s="58" t="s">
        <v>7564</v>
      </c>
      <c r="C3580" s="1055">
        <v>25019</v>
      </c>
      <c r="D3580" s="174" t="s">
        <v>1182</v>
      </c>
      <c r="E3580" s="1055"/>
      <c r="F3580" s="1055">
        <v>470919</v>
      </c>
      <c r="G3580" s="106">
        <v>1819</v>
      </c>
      <c r="H3580" s="38"/>
      <c r="I3580" s="93" t="str">
        <f t="shared" si="116"/>
        <v/>
      </c>
      <c r="Q3580" s="93" t="str">
        <f t="shared" si="115"/>
        <v>2E1900</v>
      </c>
    </row>
    <row r="3581" spans="1:17" ht="12.75" customHeight="1">
      <c r="A3581" s="99" t="s">
        <v>1182</v>
      </c>
      <c r="B3581" s="58" t="s">
        <v>7564</v>
      </c>
      <c r="C3581" s="1055">
        <v>25010</v>
      </c>
      <c r="D3581" s="174" t="s">
        <v>1182</v>
      </c>
      <c r="E3581" s="1055"/>
      <c r="F3581" s="1055">
        <v>470919</v>
      </c>
      <c r="G3581" s="368">
        <v>1920</v>
      </c>
      <c r="H3581" s="38"/>
      <c r="I3581" s="93" t="str">
        <f t="shared" si="116"/>
        <v/>
      </c>
      <c r="Q3581" s="93" t="str">
        <f t="shared" si="115"/>
        <v>2E1900</v>
      </c>
    </row>
    <row r="3582" spans="1:17" ht="12.75" customHeight="1">
      <c r="A3582" s="807" t="s">
        <v>1182</v>
      </c>
      <c r="B3582" s="58" t="s">
        <v>5716</v>
      </c>
      <c r="C3582" s="787">
        <v>25012</v>
      </c>
      <c r="D3582" s="174" t="s">
        <v>1182</v>
      </c>
      <c r="E3582" s="1055"/>
      <c r="F3582" s="1055">
        <v>470919</v>
      </c>
      <c r="G3582" s="106">
        <v>2122</v>
      </c>
      <c r="H3582" s="38"/>
      <c r="I3582" s="93" t="str">
        <f t="shared" si="116"/>
        <v/>
      </c>
      <c r="Q3582" s="93" t="str">
        <f t="shared" si="115"/>
        <v>2E1900</v>
      </c>
    </row>
    <row r="3583" spans="1:17" ht="12.75" customHeight="1">
      <c r="A3583" s="98" t="s">
        <v>1182</v>
      </c>
      <c r="B3583" s="58" t="s">
        <v>3388</v>
      </c>
      <c r="C3583" s="1055">
        <v>25013</v>
      </c>
      <c r="D3583" s="174" t="s">
        <v>1182</v>
      </c>
      <c r="E3583" s="1055"/>
      <c r="F3583" s="1055">
        <v>470919</v>
      </c>
      <c r="G3583" s="106">
        <v>2223</v>
      </c>
      <c r="H3583" s="38"/>
      <c r="I3583" s="93" t="str">
        <f t="shared" si="116"/>
        <v/>
      </c>
      <c r="Q3583" s="93" t="str">
        <f t="shared" si="115"/>
        <v>2E1900</v>
      </c>
    </row>
    <row r="3584" spans="1:17" ht="12.75" customHeight="1">
      <c r="A3584" s="98" t="s">
        <v>1182</v>
      </c>
      <c r="B3584" s="58" t="s">
        <v>3388</v>
      </c>
      <c r="C3584" s="1293">
        <v>25014</v>
      </c>
      <c r="D3584" s="174" t="s">
        <v>1182</v>
      </c>
      <c r="E3584" s="1289"/>
      <c r="F3584" s="1289">
        <v>470919</v>
      </c>
      <c r="G3584" s="1296">
        <v>2324</v>
      </c>
      <c r="H3584" s="1297"/>
      <c r="I3584" s="1298" t="str">
        <f t="shared" si="116"/>
        <v/>
      </c>
      <c r="J3584" s="1299"/>
      <c r="Q3584" s="93" t="str">
        <f t="shared" si="115"/>
        <v>2E1900</v>
      </c>
    </row>
    <row r="3585" spans="1:17" ht="12.75" customHeight="1">
      <c r="A3585" s="98" t="s">
        <v>1182</v>
      </c>
      <c r="B3585" s="58" t="s">
        <v>3388</v>
      </c>
      <c r="C3585" s="1055">
        <v>21131</v>
      </c>
      <c r="D3585" s="174" t="s">
        <v>1182</v>
      </c>
      <c r="E3585" s="1055"/>
      <c r="F3585" s="1055">
        <v>470919</v>
      </c>
      <c r="G3585" s="106" t="s">
        <v>3850</v>
      </c>
      <c r="H3585" s="38"/>
      <c r="I3585" s="93" t="str">
        <f t="shared" si="116"/>
        <v/>
      </c>
      <c r="Q3585" s="93" t="str">
        <f t="shared" si="115"/>
        <v>2E1900</v>
      </c>
    </row>
    <row r="3586" spans="1:17" ht="12.75" customHeight="1">
      <c r="A3586" s="98" t="s">
        <v>1182</v>
      </c>
      <c r="B3586" s="58" t="s">
        <v>3388</v>
      </c>
      <c r="C3586" s="1055">
        <v>11006</v>
      </c>
      <c r="D3586" s="174" t="s">
        <v>1182</v>
      </c>
      <c r="E3586" s="1055"/>
      <c r="F3586" s="1055">
        <v>470919</v>
      </c>
      <c r="G3586" s="106" t="s">
        <v>3851</v>
      </c>
      <c r="H3586" s="38"/>
      <c r="I3586" s="93" t="str">
        <f t="shared" si="116"/>
        <v/>
      </c>
      <c r="Q3586" s="93" t="str">
        <f t="shared" si="115"/>
        <v>2E1900</v>
      </c>
    </row>
    <row r="3587" spans="1:17" ht="12.75" customHeight="1">
      <c r="A3587" s="98" t="s">
        <v>1183</v>
      </c>
      <c r="B3587" s="58" t="s">
        <v>3389</v>
      </c>
      <c r="C3587" s="1055" t="s">
        <v>4768</v>
      </c>
      <c r="D3587" s="99" t="s">
        <v>1183</v>
      </c>
      <c r="E3587" s="1055"/>
      <c r="F3587" s="1055">
        <v>470920</v>
      </c>
      <c r="G3587" s="106">
        <v>1112</v>
      </c>
      <c r="H3587" s="38"/>
      <c r="I3587" s="93" t="str">
        <f t="shared" si="116"/>
        <v/>
      </c>
      <c r="Q3587" s="93" t="str">
        <f t="shared" si="115"/>
        <v>2E2000</v>
      </c>
    </row>
    <row r="3588" spans="1:17" ht="12.75" customHeight="1">
      <c r="A3588" s="98" t="s">
        <v>1183</v>
      </c>
      <c r="B3588" s="58" t="s">
        <v>3389</v>
      </c>
      <c r="C3588" s="1055">
        <v>21131</v>
      </c>
      <c r="D3588" s="99" t="s">
        <v>1183</v>
      </c>
      <c r="E3588" s="1055"/>
      <c r="F3588" s="1055">
        <v>470920</v>
      </c>
      <c r="G3588" s="106" t="s">
        <v>3850</v>
      </c>
      <c r="H3588" s="38"/>
      <c r="I3588" s="93" t="str">
        <f t="shared" si="116"/>
        <v/>
      </c>
      <c r="Q3588" s="93" t="str">
        <f t="shared" si="115"/>
        <v>2E2000</v>
      </c>
    </row>
    <row r="3589" spans="1:17" ht="12.75" customHeight="1">
      <c r="A3589" s="98" t="s">
        <v>1183</v>
      </c>
      <c r="B3589" s="58" t="s">
        <v>3389</v>
      </c>
      <c r="C3589" s="1055">
        <v>11006</v>
      </c>
      <c r="D3589" s="99" t="s">
        <v>1183</v>
      </c>
      <c r="E3589" s="1055"/>
      <c r="F3589" s="1055">
        <v>470920</v>
      </c>
      <c r="G3589" s="106" t="s">
        <v>3851</v>
      </c>
      <c r="H3589" s="38"/>
      <c r="I3589" s="93" t="str">
        <f t="shared" si="116"/>
        <v/>
      </c>
      <c r="Q3589" s="93" t="str">
        <f t="shared" si="115"/>
        <v>2E2000</v>
      </c>
    </row>
    <row r="3590" spans="1:17" ht="12.75" customHeight="1">
      <c r="A3590" s="98" t="s">
        <v>1184</v>
      </c>
      <c r="B3590" s="58" t="s">
        <v>3390</v>
      </c>
      <c r="C3590" s="1055" t="s">
        <v>4768</v>
      </c>
      <c r="D3590" s="174" t="s">
        <v>1184</v>
      </c>
      <c r="E3590" s="1055"/>
      <c r="F3590" s="1055">
        <v>470921</v>
      </c>
      <c r="G3590" s="106">
        <v>1112</v>
      </c>
      <c r="H3590" s="38"/>
      <c r="I3590" s="93" t="str">
        <f t="shared" si="116"/>
        <v/>
      </c>
      <c r="Q3590" s="93" t="str">
        <f t="shared" si="115"/>
        <v>2E2100</v>
      </c>
    </row>
    <row r="3591" spans="1:17" ht="12.75" customHeight="1">
      <c r="A3591" s="98" t="s">
        <v>1184</v>
      </c>
      <c r="B3591" s="58" t="s">
        <v>3390</v>
      </c>
      <c r="C3591" s="1055" t="s">
        <v>5380</v>
      </c>
      <c r="D3591" s="174" t="s">
        <v>1184</v>
      </c>
      <c r="E3591" s="1055"/>
      <c r="F3591" s="1055">
        <v>470921</v>
      </c>
      <c r="G3591" s="106">
        <v>1314</v>
      </c>
      <c r="H3591" s="38"/>
      <c r="I3591" s="93" t="str">
        <f t="shared" si="116"/>
        <v/>
      </c>
      <c r="Q3591" s="93" t="str">
        <f t="shared" si="115"/>
        <v>2E2100</v>
      </c>
    </row>
    <row r="3592" spans="1:17" ht="12.75" customHeight="1">
      <c r="A3592" s="98" t="s">
        <v>1184</v>
      </c>
      <c r="B3592" s="58" t="s">
        <v>3390</v>
      </c>
      <c r="C3592" s="1055" t="s">
        <v>5712</v>
      </c>
      <c r="D3592" s="174" t="s">
        <v>1184</v>
      </c>
      <c r="E3592" s="1055"/>
      <c r="F3592" s="1055">
        <v>470921</v>
      </c>
      <c r="G3592" s="106">
        <v>1415</v>
      </c>
      <c r="H3592" s="38"/>
      <c r="I3592" s="93" t="str">
        <f t="shared" si="116"/>
        <v/>
      </c>
      <c r="Q3592" s="93" t="str">
        <f t="shared" si="115"/>
        <v>2E2100</v>
      </c>
    </row>
    <row r="3593" spans="1:17" ht="12.75" customHeight="1">
      <c r="A3593" s="98" t="s">
        <v>1184</v>
      </c>
      <c r="B3593" s="58" t="s">
        <v>3390</v>
      </c>
      <c r="C3593" s="1055" t="s">
        <v>6034</v>
      </c>
      <c r="D3593" s="174" t="s">
        <v>1184</v>
      </c>
      <c r="E3593" s="1055"/>
      <c r="F3593" s="1055">
        <v>470921</v>
      </c>
      <c r="G3593" s="106">
        <v>1516</v>
      </c>
      <c r="H3593" s="38"/>
      <c r="I3593" s="93" t="str">
        <f t="shared" si="116"/>
        <v/>
      </c>
      <c r="Q3593" s="93" t="str">
        <f t="shared" si="115"/>
        <v>2E2100</v>
      </c>
    </row>
    <row r="3594" spans="1:17" ht="12.75" customHeight="1">
      <c r="A3594" s="98" t="s">
        <v>1184</v>
      </c>
      <c r="B3594" s="58" t="s">
        <v>3390</v>
      </c>
      <c r="C3594" s="1055" t="s">
        <v>6437</v>
      </c>
      <c r="D3594" s="174" t="s">
        <v>1184</v>
      </c>
      <c r="E3594" s="1055"/>
      <c r="F3594" s="1055">
        <v>470921</v>
      </c>
      <c r="G3594" s="106">
        <v>1617</v>
      </c>
      <c r="H3594" s="38"/>
      <c r="I3594" s="93" t="str">
        <f t="shared" si="116"/>
        <v/>
      </c>
      <c r="Q3594" s="93" t="str">
        <f t="shared" si="115"/>
        <v>2E2100</v>
      </c>
    </row>
    <row r="3595" spans="1:17" ht="12.75" customHeight="1">
      <c r="A3595" s="98" t="s">
        <v>1184</v>
      </c>
      <c r="B3595" s="58" t="s">
        <v>3390</v>
      </c>
      <c r="C3595" s="1055">
        <v>25018</v>
      </c>
      <c r="D3595" s="174" t="s">
        <v>1184</v>
      </c>
      <c r="E3595" s="1055"/>
      <c r="F3595" s="1055">
        <v>470921</v>
      </c>
      <c r="G3595" s="106">
        <v>1718</v>
      </c>
      <c r="H3595" s="38"/>
      <c r="I3595" s="93" t="str">
        <f t="shared" si="116"/>
        <v/>
      </c>
      <c r="Q3595" s="93" t="str">
        <f t="shared" si="115"/>
        <v>2E2100</v>
      </c>
    </row>
    <row r="3596" spans="1:17" ht="12.75" customHeight="1">
      <c r="A3596" s="99" t="s">
        <v>1184</v>
      </c>
      <c r="B3596" s="58" t="s">
        <v>3390</v>
      </c>
      <c r="C3596" s="1055">
        <v>25019</v>
      </c>
      <c r="D3596" s="174" t="s">
        <v>1184</v>
      </c>
      <c r="E3596" s="1055"/>
      <c r="F3596" s="1055">
        <v>470921</v>
      </c>
      <c r="G3596" s="106">
        <v>1819</v>
      </c>
      <c r="H3596" s="38"/>
      <c r="I3596" s="93" t="str">
        <f t="shared" si="116"/>
        <v/>
      </c>
      <c r="Q3596" s="93" t="str">
        <f t="shared" si="115"/>
        <v>2E2100</v>
      </c>
    </row>
    <row r="3597" spans="1:17" ht="12.75" customHeight="1">
      <c r="A3597" s="99" t="s">
        <v>1184</v>
      </c>
      <c r="B3597" s="58" t="s">
        <v>3390</v>
      </c>
      <c r="C3597" s="1055">
        <v>25010</v>
      </c>
      <c r="D3597" s="174" t="s">
        <v>1184</v>
      </c>
      <c r="E3597" s="1055"/>
      <c r="F3597" s="1055">
        <v>470921</v>
      </c>
      <c r="G3597" s="368">
        <v>1920</v>
      </c>
      <c r="H3597" s="38"/>
      <c r="I3597" s="93" t="str">
        <f t="shared" si="116"/>
        <v/>
      </c>
      <c r="Q3597" s="93" t="str">
        <f t="shared" si="115"/>
        <v>2E2100</v>
      </c>
    </row>
    <row r="3598" spans="1:17" ht="12.75" customHeight="1">
      <c r="A3598" s="807" t="s">
        <v>1184</v>
      </c>
      <c r="B3598" s="58" t="s">
        <v>3390</v>
      </c>
      <c r="C3598" s="787">
        <v>25012</v>
      </c>
      <c r="D3598" s="174" t="s">
        <v>1184</v>
      </c>
      <c r="E3598" s="1055"/>
      <c r="F3598" s="1055">
        <v>470921</v>
      </c>
      <c r="G3598" s="106">
        <v>2122</v>
      </c>
      <c r="H3598" s="38"/>
      <c r="I3598" s="93" t="str">
        <f t="shared" si="116"/>
        <v/>
      </c>
      <c r="L3598" s="103"/>
      <c r="Q3598" s="93" t="str">
        <f t="shared" ref="Q3598:Q3661" si="117">TEXT($A3598,0)</f>
        <v>2E2100</v>
      </c>
    </row>
    <row r="3599" spans="1:17" ht="12.75" customHeight="1">
      <c r="A3599" s="98" t="s">
        <v>1184</v>
      </c>
      <c r="B3599" s="58" t="s">
        <v>3390</v>
      </c>
      <c r="C3599" s="1055">
        <v>25013</v>
      </c>
      <c r="D3599" s="174" t="s">
        <v>1184</v>
      </c>
      <c r="E3599" s="1055"/>
      <c r="F3599" s="1055">
        <v>470921</v>
      </c>
      <c r="G3599" s="106">
        <v>2223</v>
      </c>
      <c r="H3599" s="38"/>
      <c r="I3599" s="93" t="str">
        <f t="shared" si="116"/>
        <v/>
      </c>
      <c r="Q3599" s="93" t="str">
        <f t="shared" si="117"/>
        <v>2E2100</v>
      </c>
    </row>
    <row r="3600" spans="1:17" ht="12.75" customHeight="1">
      <c r="A3600" s="98" t="s">
        <v>1184</v>
      </c>
      <c r="B3600" s="58" t="s">
        <v>3390</v>
      </c>
      <c r="C3600" s="1293">
        <v>25014</v>
      </c>
      <c r="D3600" s="174" t="s">
        <v>1184</v>
      </c>
      <c r="E3600" s="1289"/>
      <c r="F3600" s="1289">
        <v>470921</v>
      </c>
      <c r="G3600" s="1296">
        <v>2324</v>
      </c>
      <c r="H3600" s="1297"/>
      <c r="I3600" s="1298" t="str">
        <f t="shared" si="116"/>
        <v/>
      </c>
      <c r="J3600" s="1299"/>
      <c r="Q3600" s="93" t="str">
        <f t="shared" si="117"/>
        <v>2E2100</v>
      </c>
    </row>
    <row r="3601" spans="1:17" ht="12.75" customHeight="1">
      <c r="A3601" s="98" t="s">
        <v>1184</v>
      </c>
      <c r="B3601" s="58" t="s">
        <v>3390</v>
      </c>
      <c r="C3601" s="1055">
        <v>21131</v>
      </c>
      <c r="D3601" s="174" t="s">
        <v>1184</v>
      </c>
      <c r="E3601" s="1055"/>
      <c r="F3601" s="1055">
        <v>470921</v>
      </c>
      <c r="G3601" s="106" t="s">
        <v>3850</v>
      </c>
      <c r="H3601" s="38"/>
      <c r="I3601" s="93" t="str">
        <f t="shared" si="116"/>
        <v/>
      </c>
      <c r="Q3601" s="93" t="str">
        <f t="shared" si="117"/>
        <v>2E2100</v>
      </c>
    </row>
    <row r="3602" spans="1:17" ht="12.75" customHeight="1">
      <c r="A3602" s="98" t="s">
        <v>1184</v>
      </c>
      <c r="B3602" s="58" t="s">
        <v>3390</v>
      </c>
      <c r="C3602" s="1055">
        <v>11006</v>
      </c>
      <c r="D3602" s="174" t="s">
        <v>1184</v>
      </c>
      <c r="E3602" s="1055"/>
      <c r="F3602" s="1055">
        <v>470921</v>
      </c>
      <c r="G3602" s="106" t="s">
        <v>3851</v>
      </c>
      <c r="H3602" s="38"/>
      <c r="I3602" s="93" t="str">
        <f t="shared" si="116"/>
        <v/>
      </c>
      <c r="Q3602" s="93" t="str">
        <f t="shared" si="117"/>
        <v>2E2100</v>
      </c>
    </row>
    <row r="3603" spans="1:17" ht="12.75" customHeight="1">
      <c r="A3603" s="98" t="s">
        <v>1185</v>
      </c>
      <c r="B3603" s="58" t="s">
        <v>3391</v>
      </c>
      <c r="C3603" s="1055" t="s">
        <v>4768</v>
      </c>
      <c r="D3603" s="99" t="s">
        <v>1185</v>
      </c>
      <c r="E3603" s="1055"/>
      <c r="F3603" s="1055">
        <v>470922</v>
      </c>
      <c r="G3603" s="106">
        <v>1112</v>
      </c>
      <c r="H3603" s="38"/>
      <c r="I3603" s="93" t="str">
        <f t="shared" si="116"/>
        <v/>
      </c>
      <c r="Q3603" s="93" t="str">
        <f t="shared" si="117"/>
        <v>2E2200</v>
      </c>
    </row>
    <row r="3604" spans="1:17" ht="12.75" customHeight="1">
      <c r="A3604" s="98" t="s">
        <v>1185</v>
      </c>
      <c r="B3604" s="58" t="s">
        <v>3391</v>
      </c>
      <c r="C3604" s="1055" t="s">
        <v>5380</v>
      </c>
      <c r="D3604" s="99" t="s">
        <v>1185</v>
      </c>
      <c r="E3604" s="1055"/>
      <c r="F3604" s="1055">
        <v>470922</v>
      </c>
      <c r="G3604" s="106">
        <v>1314</v>
      </c>
      <c r="H3604" s="38"/>
      <c r="I3604" s="93" t="str">
        <f t="shared" si="116"/>
        <v/>
      </c>
      <c r="Q3604" s="93" t="str">
        <f t="shared" si="117"/>
        <v>2E2200</v>
      </c>
    </row>
    <row r="3605" spans="1:17" ht="12.75" customHeight="1">
      <c r="A3605" s="98" t="s">
        <v>1185</v>
      </c>
      <c r="B3605" s="58" t="s">
        <v>3391</v>
      </c>
      <c r="C3605" s="1055" t="s">
        <v>6437</v>
      </c>
      <c r="D3605" s="99" t="s">
        <v>1185</v>
      </c>
      <c r="E3605" s="1055"/>
      <c r="F3605" s="1055">
        <v>470922</v>
      </c>
      <c r="G3605" s="106">
        <v>1617</v>
      </c>
      <c r="H3605" s="38"/>
      <c r="I3605" s="93" t="str">
        <f t="shared" si="116"/>
        <v/>
      </c>
      <c r="Q3605" s="93" t="str">
        <f t="shared" si="117"/>
        <v>2E2200</v>
      </c>
    </row>
    <row r="3606" spans="1:17" ht="12.75" customHeight="1">
      <c r="A3606" s="99" t="s">
        <v>1185</v>
      </c>
      <c r="B3606" s="58" t="s">
        <v>3391</v>
      </c>
      <c r="C3606" s="1055">
        <v>25019</v>
      </c>
      <c r="D3606" s="99" t="s">
        <v>1185</v>
      </c>
      <c r="E3606" s="1055"/>
      <c r="F3606" s="1055">
        <v>470922</v>
      </c>
      <c r="G3606" s="106">
        <v>1819</v>
      </c>
      <c r="H3606" s="38"/>
      <c r="I3606" s="93" t="str">
        <f t="shared" ref="I3606:I3669" si="118">LEFT(H3606,3)</f>
        <v/>
      </c>
      <c r="Q3606" s="93" t="str">
        <f t="shared" si="117"/>
        <v>2E2200</v>
      </c>
    </row>
    <row r="3607" spans="1:17" ht="12.75" customHeight="1">
      <c r="A3607" s="99" t="s">
        <v>1185</v>
      </c>
      <c r="B3607" s="58" t="s">
        <v>3391</v>
      </c>
      <c r="C3607" s="1055">
        <v>25010</v>
      </c>
      <c r="D3607" s="99" t="s">
        <v>1185</v>
      </c>
      <c r="E3607" s="1055"/>
      <c r="F3607" s="1055">
        <v>470922</v>
      </c>
      <c r="G3607" s="368">
        <v>1920</v>
      </c>
      <c r="H3607" s="38"/>
      <c r="I3607" s="93" t="str">
        <f t="shared" si="118"/>
        <v/>
      </c>
      <c r="Q3607" s="93" t="str">
        <f t="shared" si="117"/>
        <v>2E2200</v>
      </c>
    </row>
    <row r="3608" spans="1:17" ht="12.75" customHeight="1">
      <c r="A3608" s="807" t="s">
        <v>1185</v>
      </c>
      <c r="B3608" s="58" t="s">
        <v>3391</v>
      </c>
      <c r="C3608" s="787">
        <v>25012</v>
      </c>
      <c r="D3608" s="99" t="s">
        <v>1185</v>
      </c>
      <c r="E3608" s="1055"/>
      <c r="F3608" s="1055">
        <v>470922</v>
      </c>
      <c r="G3608" s="106">
        <v>2122</v>
      </c>
      <c r="H3608" s="38"/>
      <c r="I3608" s="93" t="str">
        <f t="shared" si="118"/>
        <v/>
      </c>
      <c r="Q3608" s="93" t="str">
        <f t="shared" si="117"/>
        <v>2E2200</v>
      </c>
    </row>
    <row r="3609" spans="1:17" ht="12.75" customHeight="1">
      <c r="A3609" s="98" t="s">
        <v>1185</v>
      </c>
      <c r="B3609" s="58" t="s">
        <v>3391</v>
      </c>
      <c r="C3609" s="1055">
        <v>25013</v>
      </c>
      <c r="D3609" s="99" t="s">
        <v>1185</v>
      </c>
      <c r="E3609" s="1055"/>
      <c r="F3609" s="1055">
        <v>470922</v>
      </c>
      <c r="G3609" s="106">
        <v>2223</v>
      </c>
      <c r="H3609" s="38"/>
      <c r="I3609" s="93" t="str">
        <f t="shared" si="118"/>
        <v/>
      </c>
      <c r="Q3609" s="93" t="str">
        <f t="shared" si="117"/>
        <v>2E2200</v>
      </c>
    </row>
    <row r="3610" spans="1:17" ht="12.75" customHeight="1">
      <c r="A3610" s="98" t="s">
        <v>1185</v>
      </c>
      <c r="B3610" s="58" t="s">
        <v>3391</v>
      </c>
      <c r="C3610" s="1293">
        <v>25014</v>
      </c>
      <c r="D3610" s="99" t="s">
        <v>1185</v>
      </c>
      <c r="E3610" s="1289"/>
      <c r="F3610" s="1289">
        <v>470922</v>
      </c>
      <c r="G3610" s="1296">
        <v>2324</v>
      </c>
      <c r="H3610" s="1297"/>
      <c r="I3610" s="1298" t="str">
        <f t="shared" si="118"/>
        <v/>
      </c>
      <c r="J3610" s="1299"/>
      <c r="Q3610" s="93" t="str">
        <f t="shared" si="117"/>
        <v>2E2200</v>
      </c>
    </row>
    <row r="3611" spans="1:17" ht="12.75" customHeight="1">
      <c r="A3611" s="98" t="s">
        <v>1185</v>
      </c>
      <c r="B3611" s="58" t="s">
        <v>3391</v>
      </c>
      <c r="C3611" s="1055">
        <v>21131</v>
      </c>
      <c r="D3611" s="99" t="s">
        <v>1185</v>
      </c>
      <c r="E3611" s="1055"/>
      <c r="F3611" s="1055">
        <v>470922</v>
      </c>
      <c r="G3611" s="106" t="s">
        <v>3850</v>
      </c>
      <c r="H3611" s="38"/>
      <c r="I3611" s="93" t="str">
        <f t="shared" si="118"/>
        <v/>
      </c>
      <c r="Q3611" s="93" t="str">
        <f t="shared" si="117"/>
        <v>2E2200</v>
      </c>
    </row>
    <row r="3612" spans="1:17" ht="12.75" customHeight="1">
      <c r="A3612" s="98" t="s">
        <v>1185</v>
      </c>
      <c r="B3612" s="58" t="s">
        <v>3391</v>
      </c>
      <c r="C3612" s="1055">
        <v>11006</v>
      </c>
      <c r="D3612" s="99" t="s">
        <v>1185</v>
      </c>
      <c r="E3612" s="1055"/>
      <c r="F3612" s="1055">
        <v>470922</v>
      </c>
      <c r="G3612" s="106" t="s">
        <v>3851</v>
      </c>
      <c r="H3612" s="38"/>
      <c r="I3612" s="93" t="str">
        <f t="shared" si="118"/>
        <v/>
      </c>
      <c r="Q3612" s="93" t="str">
        <f t="shared" si="117"/>
        <v>2E2200</v>
      </c>
    </row>
    <row r="3613" spans="1:17" ht="12.75" customHeight="1">
      <c r="A3613" s="98" t="s">
        <v>1186</v>
      </c>
      <c r="B3613" s="58" t="s">
        <v>735</v>
      </c>
      <c r="C3613" s="1055" t="s">
        <v>4768</v>
      </c>
      <c r="D3613" s="174" t="s">
        <v>1186</v>
      </c>
      <c r="E3613" s="1055"/>
      <c r="F3613" s="1055">
        <v>470923</v>
      </c>
      <c r="G3613" s="106">
        <v>1112</v>
      </c>
      <c r="H3613" s="38"/>
      <c r="I3613" s="93" t="str">
        <f t="shared" si="118"/>
        <v/>
      </c>
      <c r="Q3613" s="93" t="str">
        <f t="shared" si="117"/>
        <v>2E2300</v>
      </c>
    </row>
    <row r="3614" spans="1:17" ht="12.75" customHeight="1">
      <c r="A3614" s="98" t="s">
        <v>1186</v>
      </c>
      <c r="B3614" s="58" t="s">
        <v>735</v>
      </c>
      <c r="C3614" s="1055" t="s">
        <v>5712</v>
      </c>
      <c r="D3614" s="174" t="s">
        <v>1186</v>
      </c>
      <c r="E3614" s="1055"/>
      <c r="F3614" s="1055">
        <v>470923</v>
      </c>
      <c r="G3614" s="106">
        <v>1415</v>
      </c>
      <c r="H3614" s="38"/>
      <c r="I3614" s="93" t="str">
        <f t="shared" si="118"/>
        <v/>
      </c>
      <c r="Q3614" s="93" t="str">
        <f t="shared" si="117"/>
        <v>2E2300</v>
      </c>
    </row>
    <row r="3615" spans="1:17" ht="12.75" customHeight="1">
      <c r="A3615" s="98" t="s">
        <v>1186</v>
      </c>
      <c r="B3615" s="58" t="s">
        <v>735</v>
      </c>
      <c r="C3615" s="1055" t="s">
        <v>6034</v>
      </c>
      <c r="D3615" s="174" t="s">
        <v>1186</v>
      </c>
      <c r="E3615" s="1055"/>
      <c r="F3615" s="1055">
        <v>470923</v>
      </c>
      <c r="G3615" s="106">
        <v>1516</v>
      </c>
      <c r="H3615" s="38"/>
      <c r="I3615" s="93" t="str">
        <f t="shared" si="118"/>
        <v/>
      </c>
      <c r="K3615" s="103"/>
      <c r="Q3615" s="93" t="str">
        <f t="shared" si="117"/>
        <v>2E2300</v>
      </c>
    </row>
    <row r="3616" spans="1:17" ht="12.75" customHeight="1">
      <c r="A3616" s="98" t="s">
        <v>1186</v>
      </c>
      <c r="B3616" s="58" t="s">
        <v>735</v>
      </c>
      <c r="C3616" s="1055" t="s">
        <v>6437</v>
      </c>
      <c r="D3616" s="174" t="s">
        <v>1186</v>
      </c>
      <c r="E3616" s="1055"/>
      <c r="F3616" s="1055">
        <v>470923</v>
      </c>
      <c r="G3616" s="106">
        <v>1617</v>
      </c>
      <c r="H3616" s="38"/>
      <c r="I3616" s="93" t="str">
        <f t="shared" si="118"/>
        <v/>
      </c>
      <c r="Q3616" s="93" t="str">
        <f t="shared" si="117"/>
        <v>2E2300</v>
      </c>
    </row>
    <row r="3617" spans="1:17" ht="12.75" customHeight="1">
      <c r="A3617" s="99" t="s">
        <v>1186</v>
      </c>
      <c r="B3617" s="58" t="s">
        <v>735</v>
      </c>
      <c r="C3617" s="1055">
        <v>25019</v>
      </c>
      <c r="D3617" s="174" t="s">
        <v>1186</v>
      </c>
      <c r="E3617" s="1055"/>
      <c r="F3617" s="1055">
        <v>470923</v>
      </c>
      <c r="G3617" s="106">
        <v>1819</v>
      </c>
      <c r="H3617" s="38"/>
      <c r="I3617" s="93" t="str">
        <f t="shared" si="118"/>
        <v/>
      </c>
      <c r="Q3617" s="93" t="str">
        <f t="shared" si="117"/>
        <v>2E2300</v>
      </c>
    </row>
    <row r="3618" spans="1:17" ht="12.75" customHeight="1">
      <c r="A3618" s="99" t="s">
        <v>1186</v>
      </c>
      <c r="B3618" s="58" t="s">
        <v>735</v>
      </c>
      <c r="C3618" s="1055">
        <v>25010</v>
      </c>
      <c r="D3618" s="174" t="s">
        <v>1186</v>
      </c>
      <c r="E3618" s="1055"/>
      <c r="F3618" s="1055">
        <v>470923</v>
      </c>
      <c r="G3618" s="368">
        <v>1920</v>
      </c>
      <c r="H3618" s="38"/>
      <c r="I3618" s="93" t="str">
        <f t="shared" si="118"/>
        <v/>
      </c>
      <c r="Q3618" s="93" t="str">
        <f t="shared" si="117"/>
        <v>2E2300</v>
      </c>
    </row>
    <row r="3619" spans="1:17" ht="12.75" customHeight="1">
      <c r="A3619" s="1052" t="s">
        <v>1186</v>
      </c>
      <c r="B3619" s="58" t="s">
        <v>735</v>
      </c>
      <c r="C3619" s="1045">
        <v>25013</v>
      </c>
      <c r="D3619" s="174" t="s">
        <v>1186</v>
      </c>
      <c r="E3619" s="1055"/>
      <c r="F3619" s="1055">
        <v>470923</v>
      </c>
      <c r="G3619" s="106">
        <v>2223</v>
      </c>
      <c r="H3619" s="38"/>
      <c r="I3619" s="93" t="str">
        <f t="shared" si="118"/>
        <v/>
      </c>
      <c r="Q3619" s="93" t="str">
        <f t="shared" si="117"/>
        <v>2E2300</v>
      </c>
    </row>
    <row r="3620" spans="1:17" ht="12.75" customHeight="1">
      <c r="A3620" s="98" t="s">
        <v>1186</v>
      </c>
      <c r="B3620" s="58" t="s">
        <v>735</v>
      </c>
      <c r="C3620" s="1055">
        <v>21131</v>
      </c>
      <c r="D3620" s="174" t="s">
        <v>1186</v>
      </c>
      <c r="E3620" s="1055"/>
      <c r="F3620" s="1055">
        <v>470923</v>
      </c>
      <c r="G3620" s="106" t="s">
        <v>3850</v>
      </c>
      <c r="H3620" s="38"/>
      <c r="I3620" s="93" t="str">
        <f t="shared" si="118"/>
        <v/>
      </c>
      <c r="Q3620" s="93" t="str">
        <f t="shared" si="117"/>
        <v>2E2300</v>
      </c>
    </row>
    <row r="3621" spans="1:17" ht="12.75" customHeight="1">
      <c r="A3621" s="98" t="s">
        <v>1186</v>
      </c>
      <c r="B3621" s="58" t="s">
        <v>735</v>
      </c>
      <c r="C3621" s="1055">
        <v>11006</v>
      </c>
      <c r="D3621" s="174" t="s">
        <v>1186</v>
      </c>
      <c r="E3621" s="1055"/>
      <c r="F3621" s="1055">
        <v>470923</v>
      </c>
      <c r="G3621" s="106" t="s">
        <v>3851</v>
      </c>
      <c r="H3621" s="38"/>
      <c r="I3621" s="93" t="str">
        <f t="shared" si="118"/>
        <v/>
      </c>
      <c r="Q3621" s="93" t="str">
        <f t="shared" si="117"/>
        <v>2E2300</v>
      </c>
    </row>
    <row r="3622" spans="1:17" ht="12.75" customHeight="1">
      <c r="A3622" s="98" t="s">
        <v>1187</v>
      </c>
      <c r="B3622" s="58" t="s">
        <v>3393</v>
      </c>
      <c r="C3622" s="1055" t="s">
        <v>4768</v>
      </c>
      <c r="D3622" s="99" t="s">
        <v>1187</v>
      </c>
      <c r="E3622" s="1055"/>
      <c r="F3622" s="1055">
        <v>470924</v>
      </c>
      <c r="G3622" s="106">
        <v>1112</v>
      </c>
      <c r="H3622" s="38"/>
      <c r="I3622" s="93" t="str">
        <f t="shared" si="118"/>
        <v/>
      </c>
      <c r="Q3622" s="93" t="str">
        <f t="shared" si="117"/>
        <v>2E2400</v>
      </c>
    </row>
    <row r="3623" spans="1:17" ht="12.75" customHeight="1">
      <c r="A3623" s="98" t="s">
        <v>1187</v>
      </c>
      <c r="B3623" s="58" t="s">
        <v>3393</v>
      </c>
      <c r="C3623" s="1055" t="s">
        <v>5712</v>
      </c>
      <c r="D3623" s="99" t="s">
        <v>1187</v>
      </c>
      <c r="E3623" s="1055"/>
      <c r="F3623" s="1055">
        <v>470924</v>
      </c>
      <c r="G3623" s="106">
        <v>1415</v>
      </c>
      <c r="H3623" s="38"/>
      <c r="I3623" s="93" t="str">
        <f t="shared" si="118"/>
        <v/>
      </c>
      <c r="Q3623" s="93" t="str">
        <f t="shared" si="117"/>
        <v>2E2400</v>
      </c>
    </row>
    <row r="3624" spans="1:17" ht="12.75" customHeight="1">
      <c r="A3624" s="98" t="s">
        <v>1187</v>
      </c>
      <c r="B3624" s="58" t="s">
        <v>3393</v>
      </c>
      <c r="C3624" s="1055" t="s">
        <v>6437</v>
      </c>
      <c r="D3624" s="99" t="s">
        <v>1187</v>
      </c>
      <c r="E3624" s="1055"/>
      <c r="F3624" s="1055">
        <v>470924</v>
      </c>
      <c r="G3624" s="106">
        <v>1617</v>
      </c>
      <c r="H3624" s="38"/>
      <c r="I3624" s="93" t="str">
        <f t="shared" si="118"/>
        <v/>
      </c>
      <c r="Q3624" s="93" t="str">
        <f t="shared" si="117"/>
        <v>2E2400</v>
      </c>
    </row>
    <row r="3625" spans="1:17" ht="12.75" customHeight="1">
      <c r="A3625" s="99" t="s">
        <v>1187</v>
      </c>
      <c r="B3625" s="58" t="s">
        <v>3393</v>
      </c>
      <c r="C3625" s="1055">
        <v>25019</v>
      </c>
      <c r="D3625" s="99" t="s">
        <v>1187</v>
      </c>
      <c r="E3625" s="1055"/>
      <c r="F3625" s="1055">
        <v>470924</v>
      </c>
      <c r="G3625" s="106">
        <v>1819</v>
      </c>
      <c r="H3625" s="38"/>
      <c r="I3625" s="93" t="str">
        <f t="shared" si="118"/>
        <v/>
      </c>
      <c r="Q3625" s="93" t="str">
        <f t="shared" si="117"/>
        <v>2E2400</v>
      </c>
    </row>
    <row r="3626" spans="1:17" ht="12.75" customHeight="1">
      <c r="A3626" s="807" t="s">
        <v>1187</v>
      </c>
      <c r="B3626" s="58" t="s">
        <v>3393</v>
      </c>
      <c r="C3626" s="787">
        <v>25012</v>
      </c>
      <c r="D3626" s="99" t="s">
        <v>1187</v>
      </c>
      <c r="E3626" s="1055"/>
      <c r="F3626" s="1055">
        <v>470924</v>
      </c>
      <c r="G3626" s="106">
        <v>2122</v>
      </c>
      <c r="H3626" s="38"/>
      <c r="I3626" s="93" t="str">
        <f t="shared" si="118"/>
        <v/>
      </c>
      <c r="Q3626" s="93" t="str">
        <f t="shared" si="117"/>
        <v>2E2400</v>
      </c>
    </row>
    <row r="3627" spans="1:17" ht="12.75" customHeight="1">
      <c r="A3627" s="98" t="s">
        <v>1187</v>
      </c>
      <c r="B3627" s="58" t="s">
        <v>3393</v>
      </c>
      <c r="C3627" s="1055">
        <v>25013</v>
      </c>
      <c r="D3627" s="99" t="s">
        <v>1187</v>
      </c>
      <c r="E3627" s="1055"/>
      <c r="F3627" s="1055">
        <v>470924</v>
      </c>
      <c r="G3627" s="106">
        <v>2223</v>
      </c>
      <c r="H3627" s="38"/>
      <c r="I3627" s="93" t="str">
        <f t="shared" si="118"/>
        <v/>
      </c>
      <c r="Q3627" s="93" t="str">
        <f t="shared" si="117"/>
        <v>2E2400</v>
      </c>
    </row>
    <row r="3628" spans="1:17" ht="12.75" customHeight="1">
      <c r="A3628" s="98" t="s">
        <v>1187</v>
      </c>
      <c r="B3628" s="58" t="s">
        <v>3393</v>
      </c>
      <c r="C3628" s="1293">
        <v>25014</v>
      </c>
      <c r="D3628" s="99" t="s">
        <v>1187</v>
      </c>
      <c r="E3628" s="1289"/>
      <c r="F3628" s="1289">
        <v>470924</v>
      </c>
      <c r="G3628" s="1296">
        <v>2324</v>
      </c>
      <c r="H3628" s="1297"/>
      <c r="I3628" s="1298" t="str">
        <f t="shared" si="118"/>
        <v/>
      </c>
      <c r="J3628" s="1299"/>
      <c r="Q3628" s="93" t="str">
        <f t="shared" si="117"/>
        <v>2E2400</v>
      </c>
    </row>
    <row r="3629" spans="1:17" ht="12.75" customHeight="1">
      <c r="A3629" s="98" t="s">
        <v>1187</v>
      </c>
      <c r="B3629" s="58" t="s">
        <v>3393</v>
      </c>
      <c r="C3629" s="1055">
        <v>21131</v>
      </c>
      <c r="D3629" s="99" t="s">
        <v>1187</v>
      </c>
      <c r="E3629" s="1055"/>
      <c r="F3629" s="1055">
        <v>470924</v>
      </c>
      <c r="G3629" s="106" t="s">
        <v>3850</v>
      </c>
      <c r="H3629" s="38"/>
      <c r="I3629" s="93" t="str">
        <f t="shared" si="118"/>
        <v/>
      </c>
      <c r="Q3629" s="93" t="str">
        <f t="shared" si="117"/>
        <v>2E2400</v>
      </c>
    </row>
    <row r="3630" spans="1:17" ht="12.75" customHeight="1">
      <c r="A3630" s="98" t="s">
        <v>1187</v>
      </c>
      <c r="B3630" s="58" t="s">
        <v>3393</v>
      </c>
      <c r="C3630" s="1055">
        <v>11006</v>
      </c>
      <c r="D3630" s="99" t="s">
        <v>1187</v>
      </c>
      <c r="E3630" s="1055"/>
      <c r="F3630" s="1055">
        <v>470924</v>
      </c>
      <c r="G3630" s="106" t="s">
        <v>3851</v>
      </c>
      <c r="H3630" s="38"/>
      <c r="I3630" s="93" t="str">
        <f t="shared" si="118"/>
        <v/>
      </c>
      <c r="Q3630" s="93" t="str">
        <f t="shared" si="117"/>
        <v>2E2400</v>
      </c>
    </row>
    <row r="3631" spans="1:17" ht="12.75" customHeight="1">
      <c r="A3631" s="98" t="s">
        <v>1188</v>
      </c>
      <c r="B3631" s="58" t="s">
        <v>3394</v>
      </c>
      <c r="C3631" s="1055" t="s">
        <v>4768</v>
      </c>
      <c r="D3631" s="174" t="s">
        <v>1188</v>
      </c>
      <c r="E3631" s="1055"/>
      <c r="F3631" s="1055">
        <v>470925</v>
      </c>
      <c r="G3631" s="106">
        <v>1112</v>
      </c>
      <c r="H3631" s="38"/>
      <c r="I3631" s="93" t="str">
        <f t="shared" si="118"/>
        <v/>
      </c>
      <c r="Q3631" s="93" t="str">
        <f t="shared" si="117"/>
        <v>2E2500</v>
      </c>
    </row>
    <row r="3632" spans="1:17" ht="12.75" customHeight="1">
      <c r="A3632" s="98" t="s">
        <v>1188</v>
      </c>
      <c r="B3632" s="58" t="s">
        <v>3394</v>
      </c>
      <c r="C3632" s="1055">
        <v>21131</v>
      </c>
      <c r="D3632" s="174" t="s">
        <v>1188</v>
      </c>
      <c r="E3632" s="1055"/>
      <c r="F3632" s="1055">
        <v>470925</v>
      </c>
      <c r="G3632" s="106" t="s">
        <v>3850</v>
      </c>
      <c r="H3632" s="38"/>
      <c r="I3632" s="93" t="str">
        <f t="shared" si="118"/>
        <v/>
      </c>
      <c r="Q3632" s="93" t="str">
        <f t="shared" si="117"/>
        <v>2E2500</v>
      </c>
    </row>
    <row r="3633" spans="1:17" ht="12.75" customHeight="1">
      <c r="A3633" s="98" t="s">
        <v>1188</v>
      </c>
      <c r="B3633" s="58" t="s">
        <v>3394</v>
      </c>
      <c r="C3633" s="1055">
        <v>11006</v>
      </c>
      <c r="D3633" s="174" t="s">
        <v>1188</v>
      </c>
      <c r="E3633" s="1055"/>
      <c r="F3633" s="1055">
        <v>470925</v>
      </c>
      <c r="G3633" s="106" t="s">
        <v>3851</v>
      </c>
      <c r="H3633" s="38"/>
      <c r="I3633" s="93" t="str">
        <f t="shared" si="118"/>
        <v/>
      </c>
      <c r="Q3633" s="93" t="str">
        <f t="shared" si="117"/>
        <v>2E2500</v>
      </c>
    </row>
    <row r="3634" spans="1:17" ht="12.75" customHeight="1">
      <c r="A3634" s="98" t="s">
        <v>1189</v>
      </c>
      <c r="B3634" s="58" t="s">
        <v>3356</v>
      </c>
      <c r="C3634" s="1055" t="s">
        <v>4768</v>
      </c>
      <c r="D3634" s="99" t="s">
        <v>1189</v>
      </c>
      <c r="E3634" s="1055"/>
      <c r="F3634" s="1055">
        <v>470926</v>
      </c>
      <c r="G3634" s="106">
        <v>1112</v>
      </c>
      <c r="H3634" s="38"/>
      <c r="I3634" s="93" t="str">
        <f t="shared" si="118"/>
        <v/>
      </c>
      <c r="Q3634" s="93" t="str">
        <f t="shared" si="117"/>
        <v>2E2600</v>
      </c>
    </row>
    <row r="3635" spans="1:17" ht="12" customHeight="1">
      <c r="A3635" s="98" t="s">
        <v>1189</v>
      </c>
      <c r="B3635" s="58" t="s">
        <v>3356</v>
      </c>
      <c r="C3635" s="1055" t="s">
        <v>5380</v>
      </c>
      <c r="D3635" s="99" t="s">
        <v>1189</v>
      </c>
      <c r="E3635" s="1055"/>
      <c r="F3635" s="1055">
        <v>470926</v>
      </c>
      <c r="G3635" s="106">
        <v>1314</v>
      </c>
      <c r="H3635" s="38"/>
      <c r="I3635" s="93" t="str">
        <f t="shared" si="118"/>
        <v/>
      </c>
      <c r="Q3635" s="93" t="str">
        <f t="shared" si="117"/>
        <v>2E2600</v>
      </c>
    </row>
    <row r="3636" spans="1:17" ht="12" customHeight="1">
      <c r="A3636" s="98" t="s">
        <v>1189</v>
      </c>
      <c r="B3636" s="58" t="s">
        <v>3356</v>
      </c>
      <c r="C3636" s="1055" t="s">
        <v>5712</v>
      </c>
      <c r="D3636" s="99" t="s">
        <v>1189</v>
      </c>
      <c r="E3636" s="1055"/>
      <c r="F3636" s="1055">
        <v>470926</v>
      </c>
      <c r="G3636" s="106">
        <v>1415</v>
      </c>
      <c r="H3636" s="38"/>
      <c r="I3636" s="93" t="str">
        <f t="shared" si="118"/>
        <v/>
      </c>
      <c r="Q3636" s="93" t="str">
        <f t="shared" si="117"/>
        <v>2E2600</v>
      </c>
    </row>
    <row r="3637" spans="1:17" ht="12.75" customHeight="1">
      <c r="A3637" s="98" t="s">
        <v>1189</v>
      </c>
      <c r="B3637" s="58" t="s">
        <v>3356</v>
      </c>
      <c r="C3637" s="1055" t="s">
        <v>6034</v>
      </c>
      <c r="D3637" s="99" t="s">
        <v>1189</v>
      </c>
      <c r="E3637" s="1055"/>
      <c r="F3637" s="1055">
        <v>470926</v>
      </c>
      <c r="G3637" s="106">
        <v>1516</v>
      </c>
      <c r="H3637" s="38"/>
      <c r="I3637" s="93" t="str">
        <f t="shared" si="118"/>
        <v/>
      </c>
      <c r="Q3637" s="93" t="str">
        <f t="shared" si="117"/>
        <v>2E2600</v>
      </c>
    </row>
    <row r="3638" spans="1:17" ht="12.75" customHeight="1">
      <c r="A3638" s="98" t="s">
        <v>1189</v>
      </c>
      <c r="B3638" s="58" t="s">
        <v>3356</v>
      </c>
      <c r="C3638" s="1055" t="s">
        <v>6437</v>
      </c>
      <c r="D3638" s="99" t="s">
        <v>1189</v>
      </c>
      <c r="E3638" s="1055"/>
      <c r="F3638" s="1055">
        <v>470926</v>
      </c>
      <c r="G3638" s="106">
        <v>1617</v>
      </c>
      <c r="H3638" s="38"/>
      <c r="I3638" s="93" t="str">
        <f t="shared" si="118"/>
        <v/>
      </c>
      <c r="Q3638" s="93" t="str">
        <f t="shared" si="117"/>
        <v>2E2600</v>
      </c>
    </row>
    <row r="3639" spans="1:17" ht="12.75" customHeight="1">
      <c r="A3639" s="99" t="s">
        <v>1189</v>
      </c>
      <c r="B3639" s="58" t="s">
        <v>3356</v>
      </c>
      <c r="C3639" s="1055">
        <v>25019</v>
      </c>
      <c r="D3639" s="99" t="s">
        <v>1189</v>
      </c>
      <c r="E3639" s="1055"/>
      <c r="F3639" s="1055">
        <v>470926</v>
      </c>
      <c r="G3639" s="106">
        <v>1819</v>
      </c>
      <c r="H3639" s="38"/>
      <c r="I3639" s="93" t="str">
        <f t="shared" si="118"/>
        <v/>
      </c>
      <c r="Q3639" s="93" t="str">
        <f t="shared" si="117"/>
        <v>2E2600</v>
      </c>
    </row>
    <row r="3640" spans="1:17" ht="12.75" customHeight="1">
      <c r="A3640" s="99" t="s">
        <v>1189</v>
      </c>
      <c r="B3640" s="58" t="s">
        <v>3356</v>
      </c>
      <c r="C3640" s="1055">
        <v>25010</v>
      </c>
      <c r="D3640" s="99" t="s">
        <v>1189</v>
      </c>
      <c r="E3640" s="1055"/>
      <c r="F3640" s="1055">
        <v>470926</v>
      </c>
      <c r="G3640" s="368">
        <v>1920</v>
      </c>
      <c r="H3640" s="38"/>
      <c r="I3640" s="93" t="str">
        <f t="shared" si="118"/>
        <v/>
      </c>
      <c r="Q3640" s="93" t="str">
        <f t="shared" si="117"/>
        <v>2E2600</v>
      </c>
    </row>
    <row r="3641" spans="1:17" ht="12.75" customHeight="1">
      <c r="A3641" s="98" t="s">
        <v>1189</v>
      </c>
      <c r="B3641" s="58" t="s">
        <v>3356</v>
      </c>
      <c r="C3641" s="1055">
        <v>25012</v>
      </c>
      <c r="D3641" s="99" t="s">
        <v>1189</v>
      </c>
      <c r="E3641" s="1055"/>
      <c r="F3641" s="1055">
        <v>470926</v>
      </c>
      <c r="G3641" s="106">
        <v>2122</v>
      </c>
      <c r="H3641" s="38"/>
      <c r="I3641" s="93" t="str">
        <f t="shared" si="118"/>
        <v/>
      </c>
      <c r="Q3641" s="93" t="str">
        <f t="shared" si="117"/>
        <v>2E2600</v>
      </c>
    </row>
    <row r="3642" spans="1:17" ht="12.75" customHeight="1">
      <c r="A3642" s="98" t="s">
        <v>1189</v>
      </c>
      <c r="B3642" s="58" t="s">
        <v>3356</v>
      </c>
      <c r="C3642" s="1055">
        <v>25013</v>
      </c>
      <c r="D3642" s="99" t="s">
        <v>1189</v>
      </c>
      <c r="E3642" s="1055"/>
      <c r="F3642" s="1055">
        <v>470926</v>
      </c>
      <c r="G3642" s="106">
        <v>2223</v>
      </c>
      <c r="H3642" s="38"/>
      <c r="I3642" s="93" t="str">
        <f t="shared" si="118"/>
        <v/>
      </c>
      <c r="Q3642" s="93" t="str">
        <f t="shared" si="117"/>
        <v>2E2600</v>
      </c>
    </row>
    <row r="3643" spans="1:17" ht="12.75" customHeight="1">
      <c r="A3643" s="98" t="s">
        <v>1189</v>
      </c>
      <c r="B3643" s="58" t="s">
        <v>3356</v>
      </c>
      <c r="C3643" s="1293">
        <v>25014</v>
      </c>
      <c r="D3643" s="99" t="s">
        <v>1189</v>
      </c>
      <c r="E3643" s="1289"/>
      <c r="F3643" s="1289">
        <v>470926</v>
      </c>
      <c r="G3643" s="1296">
        <v>2324</v>
      </c>
      <c r="H3643" s="1297"/>
      <c r="I3643" s="1298" t="str">
        <f t="shared" si="118"/>
        <v/>
      </c>
      <c r="J3643" s="1299"/>
      <c r="Q3643" s="93" t="str">
        <f t="shared" si="117"/>
        <v>2E2600</v>
      </c>
    </row>
    <row r="3644" spans="1:17" ht="12.75" customHeight="1">
      <c r="A3644" s="98" t="s">
        <v>1189</v>
      </c>
      <c r="B3644" s="58" t="s">
        <v>3356</v>
      </c>
      <c r="C3644" s="1055">
        <v>21131</v>
      </c>
      <c r="D3644" s="99" t="s">
        <v>1189</v>
      </c>
      <c r="E3644" s="1055"/>
      <c r="F3644" s="1055">
        <v>470926</v>
      </c>
      <c r="G3644" s="106" t="s">
        <v>3850</v>
      </c>
      <c r="H3644" s="38"/>
      <c r="I3644" s="93" t="str">
        <f t="shared" si="118"/>
        <v/>
      </c>
      <c r="Q3644" s="93" t="str">
        <f t="shared" si="117"/>
        <v>2E2600</v>
      </c>
    </row>
    <row r="3645" spans="1:17" ht="12.75" customHeight="1">
      <c r="A3645" s="98" t="s">
        <v>1189</v>
      </c>
      <c r="B3645" s="58" t="s">
        <v>3356</v>
      </c>
      <c r="C3645" s="1055">
        <v>11006</v>
      </c>
      <c r="D3645" s="99" t="s">
        <v>1189</v>
      </c>
      <c r="E3645" s="1055"/>
      <c r="F3645" s="1055">
        <v>470926</v>
      </c>
      <c r="G3645" s="106" t="s">
        <v>3851</v>
      </c>
      <c r="H3645" s="38"/>
      <c r="I3645" s="93" t="str">
        <f t="shared" si="118"/>
        <v/>
      </c>
      <c r="Q3645" s="93" t="str">
        <f t="shared" si="117"/>
        <v>2E2600</v>
      </c>
    </row>
    <row r="3646" spans="1:17" ht="12.75" customHeight="1">
      <c r="A3646" s="98" t="s">
        <v>1190</v>
      </c>
      <c r="B3646" s="58" t="s">
        <v>3357</v>
      </c>
      <c r="C3646" s="1055" t="s">
        <v>4768</v>
      </c>
      <c r="D3646" s="174" t="s">
        <v>1190</v>
      </c>
      <c r="E3646" s="1055"/>
      <c r="F3646" s="1055">
        <v>470927</v>
      </c>
      <c r="G3646" s="106">
        <v>1112</v>
      </c>
      <c r="H3646" s="38"/>
      <c r="I3646" s="93" t="str">
        <f t="shared" si="118"/>
        <v/>
      </c>
      <c r="Q3646" s="93" t="str">
        <f t="shared" si="117"/>
        <v>2E2700</v>
      </c>
    </row>
    <row r="3647" spans="1:17" ht="12.75" customHeight="1">
      <c r="A3647" s="98" t="s">
        <v>1190</v>
      </c>
      <c r="B3647" s="58" t="s">
        <v>3357</v>
      </c>
      <c r="C3647" s="1055" t="s">
        <v>5380</v>
      </c>
      <c r="D3647" s="174" t="s">
        <v>1190</v>
      </c>
      <c r="E3647" s="1055"/>
      <c r="F3647" s="1055">
        <v>470927</v>
      </c>
      <c r="G3647" s="106">
        <v>1314</v>
      </c>
      <c r="H3647" s="38"/>
      <c r="I3647" s="93" t="str">
        <f t="shared" si="118"/>
        <v/>
      </c>
      <c r="Q3647" s="93" t="str">
        <f t="shared" si="117"/>
        <v>2E2700</v>
      </c>
    </row>
    <row r="3648" spans="1:17" ht="12.75" customHeight="1">
      <c r="A3648" s="98" t="s">
        <v>1190</v>
      </c>
      <c r="B3648" s="58" t="s">
        <v>3357</v>
      </c>
      <c r="C3648" s="1055" t="s">
        <v>5712</v>
      </c>
      <c r="D3648" s="174" t="s">
        <v>1190</v>
      </c>
      <c r="E3648" s="1055"/>
      <c r="F3648" s="1055">
        <v>470927</v>
      </c>
      <c r="G3648" s="106">
        <v>1415</v>
      </c>
      <c r="H3648" s="38"/>
      <c r="I3648" s="93" t="str">
        <f t="shared" si="118"/>
        <v/>
      </c>
      <c r="Q3648" s="93" t="str">
        <f t="shared" si="117"/>
        <v>2E2700</v>
      </c>
    </row>
    <row r="3649" spans="1:17" ht="12.75" customHeight="1">
      <c r="A3649" s="98" t="s">
        <v>1190</v>
      </c>
      <c r="B3649" s="58" t="s">
        <v>3357</v>
      </c>
      <c r="C3649" s="1055" t="s">
        <v>6034</v>
      </c>
      <c r="D3649" s="174" t="s">
        <v>1190</v>
      </c>
      <c r="E3649" s="1055"/>
      <c r="F3649" s="1055">
        <v>470927</v>
      </c>
      <c r="G3649" s="106">
        <v>1516</v>
      </c>
      <c r="H3649" s="38"/>
      <c r="I3649" s="93" t="str">
        <f t="shared" si="118"/>
        <v/>
      </c>
      <c r="Q3649" s="93" t="str">
        <f t="shared" si="117"/>
        <v>2E2700</v>
      </c>
    </row>
    <row r="3650" spans="1:17" ht="12.75" customHeight="1">
      <c r="A3650" s="98" t="s">
        <v>1190</v>
      </c>
      <c r="B3650" s="58" t="s">
        <v>3357</v>
      </c>
      <c r="C3650" s="1055" t="s">
        <v>6437</v>
      </c>
      <c r="D3650" s="174" t="s">
        <v>1190</v>
      </c>
      <c r="E3650" s="1055"/>
      <c r="F3650" s="1055">
        <v>470927</v>
      </c>
      <c r="G3650" s="106">
        <v>1617</v>
      </c>
      <c r="H3650" s="38"/>
      <c r="I3650" s="93" t="str">
        <f t="shared" si="118"/>
        <v/>
      </c>
      <c r="Q3650" s="93" t="str">
        <f t="shared" si="117"/>
        <v>2E2700</v>
      </c>
    </row>
    <row r="3651" spans="1:17" ht="12.75" customHeight="1">
      <c r="A3651" s="99" t="s">
        <v>1190</v>
      </c>
      <c r="B3651" s="58" t="s">
        <v>3357</v>
      </c>
      <c r="C3651" s="1055">
        <v>25019</v>
      </c>
      <c r="D3651" s="174" t="s">
        <v>1190</v>
      </c>
      <c r="E3651" s="1055"/>
      <c r="F3651" s="1055">
        <v>470927</v>
      </c>
      <c r="G3651" s="106">
        <v>1819</v>
      </c>
      <c r="H3651" s="38"/>
      <c r="I3651" s="93" t="str">
        <f t="shared" si="118"/>
        <v/>
      </c>
      <c r="Q3651" s="93" t="str">
        <f t="shared" si="117"/>
        <v>2E2700</v>
      </c>
    </row>
    <row r="3652" spans="1:17" ht="12.75" customHeight="1">
      <c r="A3652" s="99" t="s">
        <v>1190</v>
      </c>
      <c r="B3652" s="58" t="s">
        <v>3357</v>
      </c>
      <c r="C3652" s="1055">
        <v>25010</v>
      </c>
      <c r="D3652" s="174" t="s">
        <v>1190</v>
      </c>
      <c r="E3652" s="1055"/>
      <c r="F3652" s="1055">
        <v>470927</v>
      </c>
      <c r="G3652" s="368">
        <v>1920</v>
      </c>
      <c r="H3652" s="38"/>
      <c r="I3652" s="93" t="str">
        <f t="shared" si="118"/>
        <v/>
      </c>
      <c r="Q3652" s="93" t="str">
        <f t="shared" si="117"/>
        <v>2E2700</v>
      </c>
    </row>
    <row r="3653" spans="1:17" ht="12.75" customHeight="1">
      <c r="A3653" s="98" t="s">
        <v>1190</v>
      </c>
      <c r="B3653" s="58" t="s">
        <v>3357</v>
      </c>
      <c r="C3653" s="1055">
        <v>21131</v>
      </c>
      <c r="D3653" s="174" t="s">
        <v>1190</v>
      </c>
      <c r="E3653" s="1055"/>
      <c r="F3653" s="1055">
        <v>470927</v>
      </c>
      <c r="G3653" s="106" t="s">
        <v>3850</v>
      </c>
      <c r="H3653" s="38"/>
      <c r="I3653" s="93" t="str">
        <f t="shared" si="118"/>
        <v/>
      </c>
      <c r="Q3653" s="93" t="str">
        <f t="shared" si="117"/>
        <v>2E2700</v>
      </c>
    </row>
    <row r="3654" spans="1:17" ht="12.75" customHeight="1">
      <c r="A3654" s="98" t="s">
        <v>1190</v>
      </c>
      <c r="B3654" s="58" t="s">
        <v>3357</v>
      </c>
      <c r="C3654" s="1055">
        <v>11006</v>
      </c>
      <c r="D3654" s="174" t="s">
        <v>1190</v>
      </c>
      <c r="E3654" s="1055"/>
      <c r="F3654" s="1055">
        <v>470927</v>
      </c>
      <c r="G3654" s="106" t="s">
        <v>3851</v>
      </c>
      <c r="H3654" s="38"/>
      <c r="I3654" s="93" t="str">
        <f t="shared" si="118"/>
        <v/>
      </c>
      <c r="Q3654" s="93" t="str">
        <f t="shared" si="117"/>
        <v>2E2700</v>
      </c>
    </row>
    <row r="3655" spans="1:17" ht="12.75" customHeight="1">
      <c r="A3655" s="98" t="s">
        <v>1191</v>
      </c>
      <c r="B3655" s="58" t="s">
        <v>3358</v>
      </c>
      <c r="C3655" s="1055" t="s">
        <v>4768</v>
      </c>
      <c r="D3655" s="99" t="s">
        <v>1191</v>
      </c>
      <c r="E3655" s="1055"/>
      <c r="F3655" s="1055">
        <v>470928</v>
      </c>
      <c r="G3655" s="106">
        <v>1112</v>
      </c>
      <c r="H3655" s="38"/>
      <c r="I3655" s="93" t="str">
        <f t="shared" si="118"/>
        <v/>
      </c>
      <c r="Q3655" s="93" t="str">
        <f t="shared" si="117"/>
        <v>2E2800</v>
      </c>
    </row>
    <row r="3656" spans="1:17" ht="12.75" customHeight="1">
      <c r="A3656" s="98" t="s">
        <v>1191</v>
      </c>
      <c r="B3656" s="58" t="s">
        <v>3358</v>
      </c>
      <c r="C3656" s="1055" t="s">
        <v>5712</v>
      </c>
      <c r="D3656" s="99" t="s">
        <v>1191</v>
      </c>
      <c r="E3656" s="1055"/>
      <c r="F3656" s="1055">
        <v>470928</v>
      </c>
      <c r="G3656" s="106">
        <v>1415</v>
      </c>
      <c r="H3656" s="38"/>
      <c r="I3656" s="93" t="str">
        <f t="shared" si="118"/>
        <v/>
      </c>
      <c r="Q3656" s="93" t="str">
        <f t="shared" si="117"/>
        <v>2E2800</v>
      </c>
    </row>
    <row r="3657" spans="1:17" ht="12.75" customHeight="1">
      <c r="A3657" s="98" t="s">
        <v>1191</v>
      </c>
      <c r="B3657" s="58" t="s">
        <v>3358</v>
      </c>
      <c r="C3657" s="1055" t="s">
        <v>6437</v>
      </c>
      <c r="D3657" s="99" t="s">
        <v>1191</v>
      </c>
      <c r="E3657" s="1055"/>
      <c r="F3657" s="1055">
        <v>470928</v>
      </c>
      <c r="G3657" s="106">
        <v>1617</v>
      </c>
      <c r="H3657" s="38"/>
      <c r="I3657" s="93" t="str">
        <f t="shared" si="118"/>
        <v/>
      </c>
      <c r="Q3657" s="93" t="str">
        <f t="shared" si="117"/>
        <v>2E2800</v>
      </c>
    </row>
    <row r="3658" spans="1:17" ht="12.75" customHeight="1">
      <c r="A3658" s="98" t="s">
        <v>1191</v>
      </c>
      <c r="B3658" s="58" t="s">
        <v>3358</v>
      </c>
      <c r="C3658" s="1055">
        <v>25010</v>
      </c>
      <c r="D3658" s="99" t="s">
        <v>1191</v>
      </c>
      <c r="E3658" s="1055"/>
      <c r="F3658" s="1055">
        <v>470928</v>
      </c>
      <c r="G3658" s="368">
        <v>1920</v>
      </c>
      <c r="H3658" s="38"/>
      <c r="I3658" s="93" t="str">
        <f t="shared" si="118"/>
        <v/>
      </c>
      <c r="Q3658" s="93" t="str">
        <f t="shared" si="117"/>
        <v>2E2800</v>
      </c>
    </row>
    <row r="3659" spans="1:17" ht="12.75" customHeight="1">
      <c r="A3659" s="98" t="s">
        <v>1191</v>
      </c>
      <c r="B3659" s="58" t="s">
        <v>3358</v>
      </c>
      <c r="C3659" s="1055">
        <v>25012</v>
      </c>
      <c r="D3659" s="99" t="s">
        <v>1191</v>
      </c>
      <c r="E3659" s="1055"/>
      <c r="F3659" s="1055">
        <v>470928</v>
      </c>
      <c r="G3659" s="368">
        <v>2122</v>
      </c>
      <c r="H3659" s="38"/>
      <c r="I3659" s="93" t="str">
        <f t="shared" si="118"/>
        <v/>
      </c>
      <c r="Q3659" s="93" t="str">
        <f t="shared" si="117"/>
        <v>2E2800</v>
      </c>
    </row>
    <row r="3660" spans="1:17" ht="12.75" customHeight="1">
      <c r="A3660" s="1052" t="s">
        <v>1191</v>
      </c>
      <c r="B3660" s="58" t="s">
        <v>3358</v>
      </c>
      <c r="C3660" s="1055">
        <v>25013</v>
      </c>
      <c r="D3660" s="99" t="s">
        <v>1191</v>
      </c>
      <c r="E3660" s="1055"/>
      <c r="F3660" s="1055">
        <v>470928</v>
      </c>
      <c r="G3660" s="106">
        <v>2223</v>
      </c>
      <c r="H3660" s="38"/>
      <c r="I3660" s="93" t="str">
        <f t="shared" si="118"/>
        <v/>
      </c>
      <c r="Q3660" s="93" t="str">
        <f t="shared" si="117"/>
        <v>2E2800</v>
      </c>
    </row>
    <row r="3661" spans="1:17" ht="12.75" customHeight="1">
      <c r="A3661" s="1052" t="s">
        <v>1191</v>
      </c>
      <c r="B3661" s="58" t="s">
        <v>3358</v>
      </c>
      <c r="C3661" s="1293">
        <v>25014</v>
      </c>
      <c r="D3661" s="99" t="s">
        <v>1191</v>
      </c>
      <c r="E3661" s="1289"/>
      <c r="F3661" s="1289">
        <v>470928</v>
      </c>
      <c r="G3661" s="1296">
        <v>2324</v>
      </c>
      <c r="H3661" s="1297"/>
      <c r="I3661" s="1298" t="str">
        <f t="shared" si="118"/>
        <v/>
      </c>
      <c r="J3661" s="1299"/>
      <c r="Q3661" s="93" t="str">
        <f t="shared" si="117"/>
        <v>2E2800</v>
      </c>
    </row>
    <row r="3662" spans="1:17" ht="12.75" customHeight="1">
      <c r="A3662" s="98" t="s">
        <v>1191</v>
      </c>
      <c r="B3662" s="58" t="s">
        <v>3358</v>
      </c>
      <c r="C3662" s="1055">
        <v>21131</v>
      </c>
      <c r="D3662" s="99" t="s">
        <v>1191</v>
      </c>
      <c r="E3662" s="1055"/>
      <c r="F3662" s="1055">
        <v>470928</v>
      </c>
      <c r="G3662" s="106" t="s">
        <v>3850</v>
      </c>
      <c r="H3662" s="38"/>
      <c r="I3662" s="93" t="str">
        <f t="shared" si="118"/>
        <v/>
      </c>
      <c r="Q3662" s="93" t="str">
        <f t="shared" ref="Q3662:Q3725" si="119">TEXT($A3662,0)</f>
        <v>2E2800</v>
      </c>
    </row>
    <row r="3663" spans="1:17" ht="12.75" customHeight="1">
      <c r="A3663" s="98" t="s">
        <v>1191</v>
      </c>
      <c r="B3663" s="58" t="s">
        <v>3358</v>
      </c>
      <c r="C3663" s="1055">
        <v>11006</v>
      </c>
      <c r="D3663" s="99" t="s">
        <v>1191</v>
      </c>
      <c r="E3663" s="1055"/>
      <c r="F3663" s="1055">
        <v>470928</v>
      </c>
      <c r="G3663" s="106" t="s">
        <v>3851</v>
      </c>
      <c r="H3663" s="38"/>
      <c r="I3663" s="93" t="str">
        <f t="shared" si="118"/>
        <v/>
      </c>
      <c r="Q3663" s="93" t="str">
        <f t="shared" si="119"/>
        <v>2E2800</v>
      </c>
    </row>
    <row r="3664" spans="1:17" ht="12.75" customHeight="1">
      <c r="A3664" s="98" t="s">
        <v>1192</v>
      </c>
      <c r="B3664" s="58" t="s">
        <v>736</v>
      </c>
      <c r="C3664" s="1055" t="s">
        <v>4768</v>
      </c>
      <c r="D3664" s="174" t="s">
        <v>1192</v>
      </c>
      <c r="E3664" s="1055"/>
      <c r="F3664" s="1055">
        <v>470929</v>
      </c>
      <c r="G3664" s="106">
        <v>1112</v>
      </c>
      <c r="H3664" s="38"/>
      <c r="I3664" s="93" t="str">
        <f t="shared" si="118"/>
        <v/>
      </c>
      <c r="Q3664" s="93" t="str">
        <f t="shared" si="119"/>
        <v>2E2900</v>
      </c>
    </row>
    <row r="3665" spans="1:17" ht="12.75" customHeight="1">
      <c r="A3665" s="98" t="s">
        <v>1192</v>
      </c>
      <c r="B3665" s="58" t="s">
        <v>736</v>
      </c>
      <c r="C3665" s="1055" t="s">
        <v>6437</v>
      </c>
      <c r="D3665" s="174" t="s">
        <v>1192</v>
      </c>
      <c r="E3665" s="1055"/>
      <c r="F3665" s="1055">
        <v>470929</v>
      </c>
      <c r="G3665" s="106">
        <v>1617</v>
      </c>
      <c r="H3665" s="38"/>
      <c r="I3665" s="93" t="str">
        <f t="shared" si="118"/>
        <v/>
      </c>
      <c r="Q3665" s="93" t="str">
        <f t="shared" si="119"/>
        <v>2E2900</v>
      </c>
    </row>
    <row r="3666" spans="1:17" ht="12.75" customHeight="1">
      <c r="A3666" s="98" t="s">
        <v>1192</v>
      </c>
      <c r="B3666" s="58" t="s">
        <v>736</v>
      </c>
      <c r="C3666" s="1055">
        <v>21131</v>
      </c>
      <c r="D3666" s="174" t="s">
        <v>1192</v>
      </c>
      <c r="E3666" s="1055"/>
      <c r="F3666" s="1055">
        <v>470929</v>
      </c>
      <c r="G3666" s="106" t="s">
        <v>3850</v>
      </c>
      <c r="H3666" s="38"/>
      <c r="I3666" s="93" t="str">
        <f t="shared" si="118"/>
        <v/>
      </c>
      <c r="Q3666" s="93" t="str">
        <f t="shared" si="119"/>
        <v>2E2900</v>
      </c>
    </row>
    <row r="3667" spans="1:17" ht="12.75" customHeight="1">
      <c r="A3667" s="98" t="s">
        <v>1192</v>
      </c>
      <c r="B3667" s="58" t="s">
        <v>736</v>
      </c>
      <c r="C3667" s="1055">
        <v>11006</v>
      </c>
      <c r="D3667" s="174" t="s">
        <v>1192</v>
      </c>
      <c r="E3667" s="1055"/>
      <c r="F3667" s="1055">
        <v>470929</v>
      </c>
      <c r="G3667" s="106" t="s">
        <v>3851</v>
      </c>
      <c r="H3667" s="38"/>
      <c r="I3667" s="93" t="str">
        <f t="shared" si="118"/>
        <v/>
      </c>
      <c r="Q3667" s="93" t="str">
        <f t="shared" si="119"/>
        <v>2E2900</v>
      </c>
    </row>
    <row r="3668" spans="1:17" ht="12.75" customHeight="1">
      <c r="A3668" s="98" t="s">
        <v>1193</v>
      </c>
      <c r="B3668" s="58" t="s">
        <v>107</v>
      </c>
      <c r="C3668" s="1055" t="s">
        <v>4768</v>
      </c>
      <c r="D3668" s="99" t="s">
        <v>1193</v>
      </c>
      <c r="E3668" s="1055"/>
      <c r="F3668" s="1055">
        <v>470932</v>
      </c>
      <c r="G3668" s="106">
        <v>1112</v>
      </c>
      <c r="H3668" s="38"/>
      <c r="I3668" s="93" t="str">
        <f t="shared" si="118"/>
        <v/>
      </c>
      <c r="Q3668" s="93" t="str">
        <f t="shared" si="119"/>
        <v>2E3000</v>
      </c>
    </row>
    <row r="3669" spans="1:17" ht="12.75" customHeight="1">
      <c r="A3669" s="98" t="s">
        <v>1193</v>
      </c>
      <c r="B3669" s="58" t="s">
        <v>107</v>
      </c>
      <c r="C3669" s="1055" t="s">
        <v>5712</v>
      </c>
      <c r="D3669" s="99" t="s">
        <v>1193</v>
      </c>
      <c r="E3669" s="1055"/>
      <c r="F3669" s="1055">
        <v>470932</v>
      </c>
      <c r="G3669" s="106">
        <v>1415</v>
      </c>
      <c r="H3669" s="38"/>
      <c r="I3669" s="93" t="str">
        <f t="shared" si="118"/>
        <v/>
      </c>
      <c r="Q3669" s="93" t="str">
        <f t="shared" si="119"/>
        <v>2E3000</v>
      </c>
    </row>
    <row r="3670" spans="1:17" ht="12.75" customHeight="1">
      <c r="A3670" s="98" t="s">
        <v>1193</v>
      </c>
      <c r="B3670" s="58" t="s">
        <v>107</v>
      </c>
      <c r="C3670" s="1055">
        <v>25018</v>
      </c>
      <c r="D3670" s="99" t="s">
        <v>1193</v>
      </c>
      <c r="E3670" s="1055"/>
      <c r="F3670" s="1055">
        <v>470932</v>
      </c>
      <c r="G3670" s="106">
        <v>1718</v>
      </c>
      <c r="H3670" s="38"/>
      <c r="I3670" s="93" t="str">
        <f t="shared" ref="I3670:I3733" si="120">LEFT(H3670,3)</f>
        <v/>
      </c>
      <c r="Q3670" s="93" t="str">
        <f t="shared" si="119"/>
        <v>2E3000</v>
      </c>
    </row>
    <row r="3671" spans="1:17" ht="12.75" customHeight="1">
      <c r="A3671" s="99" t="s">
        <v>1193</v>
      </c>
      <c r="B3671" s="58" t="s">
        <v>107</v>
      </c>
      <c r="C3671" s="1055">
        <v>25019</v>
      </c>
      <c r="D3671" s="99" t="s">
        <v>1193</v>
      </c>
      <c r="E3671" s="1055"/>
      <c r="F3671" s="1055">
        <v>470932</v>
      </c>
      <c r="G3671" s="106">
        <v>1819</v>
      </c>
      <c r="H3671" s="38"/>
      <c r="I3671" s="93" t="str">
        <f t="shared" si="120"/>
        <v/>
      </c>
      <c r="Q3671" s="93" t="str">
        <f t="shared" si="119"/>
        <v>2E3000</v>
      </c>
    </row>
    <row r="3672" spans="1:17" ht="12.75" customHeight="1">
      <c r="A3672" s="99" t="s">
        <v>1193</v>
      </c>
      <c r="B3672" s="58" t="s">
        <v>107</v>
      </c>
      <c r="C3672" s="1055">
        <v>25010</v>
      </c>
      <c r="D3672" s="99" t="s">
        <v>1193</v>
      </c>
      <c r="E3672" s="1055"/>
      <c r="F3672" s="1055">
        <v>470932</v>
      </c>
      <c r="G3672" s="368">
        <v>1920</v>
      </c>
      <c r="H3672" s="38"/>
      <c r="I3672" s="93" t="str">
        <f t="shared" si="120"/>
        <v/>
      </c>
      <c r="Q3672" s="93" t="str">
        <f t="shared" si="119"/>
        <v>2E3000</v>
      </c>
    </row>
    <row r="3673" spans="1:17" ht="12.75" customHeight="1">
      <c r="A3673" s="98" t="s">
        <v>1193</v>
      </c>
      <c r="B3673" s="58" t="s">
        <v>107</v>
      </c>
      <c r="C3673" s="1055">
        <v>25012</v>
      </c>
      <c r="D3673" s="99" t="s">
        <v>1193</v>
      </c>
      <c r="E3673" s="1055"/>
      <c r="F3673" s="1055">
        <v>470932</v>
      </c>
      <c r="G3673" s="106">
        <v>2122</v>
      </c>
      <c r="H3673" s="38"/>
      <c r="I3673" s="93" t="str">
        <f t="shared" si="120"/>
        <v/>
      </c>
      <c r="Q3673" s="93" t="str">
        <f t="shared" si="119"/>
        <v>2E3000</v>
      </c>
    </row>
    <row r="3674" spans="1:17" ht="12.75" customHeight="1">
      <c r="A3674" s="98" t="s">
        <v>1193</v>
      </c>
      <c r="B3674" s="58" t="s">
        <v>107</v>
      </c>
      <c r="C3674" s="1055">
        <v>21131</v>
      </c>
      <c r="D3674" s="99" t="s">
        <v>1193</v>
      </c>
      <c r="E3674" s="1055"/>
      <c r="F3674" s="1055">
        <v>470932</v>
      </c>
      <c r="G3674" s="106" t="s">
        <v>3850</v>
      </c>
      <c r="H3674" s="38"/>
      <c r="I3674" s="93" t="str">
        <f t="shared" si="120"/>
        <v/>
      </c>
      <c r="Q3674" s="93" t="str">
        <f t="shared" si="119"/>
        <v>2E3000</v>
      </c>
    </row>
    <row r="3675" spans="1:17" ht="12.75" customHeight="1">
      <c r="A3675" s="98" t="s">
        <v>1193</v>
      </c>
      <c r="B3675" s="58" t="s">
        <v>107</v>
      </c>
      <c r="C3675" s="1055">
        <v>11006</v>
      </c>
      <c r="D3675" s="99" t="s">
        <v>1193</v>
      </c>
      <c r="E3675" s="1055"/>
      <c r="F3675" s="1055">
        <v>470932</v>
      </c>
      <c r="G3675" s="106" t="s">
        <v>3851</v>
      </c>
      <c r="H3675" s="38"/>
      <c r="I3675" s="93" t="str">
        <f t="shared" si="120"/>
        <v/>
      </c>
      <c r="Q3675" s="93" t="str">
        <f t="shared" si="119"/>
        <v>2E3000</v>
      </c>
    </row>
    <row r="3676" spans="1:17" ht="12.75" customHeight="1">
      <c r="A3676" s="98" t="s">
        <v>1194</v>
      </c>
      <c r="B3676" s="58" t="s">
        <v>108</v>
      </c>
      <c r="C3676" s="1055" t="s">
        <v>4768</v>
      </c>
      <c r="D3676" s="174" t="s">
        <v>1194</v>
      </c>
      <c r="E3676" s="1055"/>
      <c r="F3676" s="1055">
        <v>470933</v>
      </c>
      <c r="G3676" s="106">
        <v>1112</v>
      </c>
      <c r="H3676" s="38"/>
      <c r="I3676" s="93" t="str">
        <f t="shared" si="120"/>
        <v/>
      </c>
      <c r="Q3676" s="93" t="str">
        <f t="shared" si="119"/>
        <v>2E3100</v>
      </c>
    </row>
    <row r="3677" spans="1:17" ht="12.75" customHeight="1">
      <c r="A3677" s="98" t="s">
        <v>1194</v>
      </c>
      <c r="B3677" s="58" t="s">
        <v>108</v>
      </c>
      <c r="C3677" s="1055" t="s">
        <v>5380</v>
      </c>
      <c r="D3677" s="174" t="s">
        <v>1194</v>
      </c>
      <c r="E3677" s="1055"/>
      <c r="F3677" s="1055">
        <v>470933</v>
      </c>
      <c r="G3677" s="106">
        <v>1314</v>
      </c>
      <c r="H3677" s="38"/>
      <c r="I3677" s="93" t="str">
        <f t="shared" si="120"/>
        <v/>
      </c>
      <c r="Q3677" s="93" t="str">
        <f t="shared" si="119"/>
        <v>2E3100</v>
      </c>
    </row>
    <row r="3678" spans="1:17" ht="12.75" customHeight="1">
      <c r="A3678" s="98" t="s">
        <v>1194</v>
      </c>
      <c r="B3678" s="58" t="s">
        <v>108</v>
      </c>
      <c r="C3678" s="1055" t="s">
        <v>6034</v>
      </c>
      <c r="D3678" s="174" t="s">
        <v>1194</v>
      </c>
      <c r="E3678" s="1055"/>
      <c r="F3678" s="1055">
        <v>470933</v>
      </c>
      <c r="G3678" s="106">
        <v>1516</v>
      </c>
      <c r="H3678" s="38"/>
      <c r="I3678" s="93" t="str">
        <f t="shared" si="120"/>
        <v/>
      </c>
      <c r="Q3678" s="93" t="str">
        <f t="shared" si="119"/>
        <v>2E3100</v>
      </c>
    </row>
    <row r="3679" spans="1:17" ht="12.75" customHeight="1">
      <c r="A3679" s="98" t="s">
        <v>1194</v>
      </c>
      <c r="B3679" s="58" t="s">
        <v>108</v>
      </c>
      <c r="C3679" s="1055" t="s">
        <v>6437</v>
      </c>
      <c r="D3679" s="174" t="s">
        <v>1194</v>
      </c>
      <c r="E3679" s="1055"/>
      <c r="F3679" s="1055">
        <v>470933</v>
      </c>
      <c r="G3679" s="106">
        <v>1617</v>
      </c>
      <c r="H3679" s="38"/>
      <c r="I3679" s="93" t="str">
        <f t="shared" si="120"/>
        <v/>
      </c>
      <c r="Q3679" s="93" t="str">
        <f t="shared" si="119"/>
        <v>2E3100</v>
      </c>
    </row>
    <row r="3680" spans="1:17" ht="12.75" customHeight="1">
      <c r="A3680" s="98" t="s">
        <v>1194</v>
      </c>
      <c r="B3680" s="58" t="s">
        <v>108</v>
      </c>
      <c r="C3680" s="1055">
        <v>25018</v>
      </c>
      <c r="D3680" s="174" t="s">
        <v>1194</v>
      </c>
      <c r="E3680" s="1055"/>
      <c r="F3680" s="1055">
        <v>470933</v>
      </c>
      <c r="G3680" s="106">
        <v>1718</v>
      </c>
      <c r="H3680" s="38"/>
      <c r="I3680" s="93" t="str">
        <f t="shared" si="120"/>
        <v/>
      </c>
      <c r="Q3680" s="93" t="str">
        <f t="shared" si="119"/>
        <v>2E3100</v>
      </c>
    </row>
    <row r="3681" spans="1:17" ht="12.75" customHeight="1">
      <c r="A3681" s="99" t="s">
        <v>1194</v>
      </c>
      <c r="B3681" s="58" t="s">
        <v>108</v>
      </c>
      <c r="C3681" s="1055">
        <v>25019</v>
      </c>
      <c r="D3681" s="174" t="s">
        <v>1194</v>
      </c>
      <c r="E3681" s="1055"/>
      <c r="F3681" s="1055">
        <v>470933</v>
      </c>
      <c r="G3681" s="106">
        <v>1819</v>
      </c>
      <c r="H3681" s="38"/>
      <c r="I3681" s="93" t="str">
        <f t="shared" si="120"/>
        <v/>
      </c>
      <c r="Q3681" s="93" t="str">
        <f t="shared" si="119"/>
        <v>2E3100</v>
      </c>
    </row>
    <row r="3682" spans="1:17" ht="12.75" customHeight="1">
      <c r="A3682" s="99" t="s">
        <v>1194</v>
      </c>
      <c r="B3682" s="58" t="s">
        <v>108</v>
      </c>
      <c r="C3682" s="1055">
        <v>25010</v>
      </c>
      <c r="D3682" s="174" t="s">
        <v>1194</v>
      </c>
      <c r="E3682" s="1055"/>
      <c r="F3682" s="1055">
        <v>470933</v>
      </c>
      <c r="G3682" s="368">
        <v>1920</v>
      </c>
      <c r="H3682" s="38"/>
      <c r="I3682" s="93" t="str">
        <f t="shared" si="120"/>
        <v/>
      </c>
      <c r="Q3682" s="93" t="str">
        <f t="shared" si="119"/>
        <v>2E3100</v>
      </c>
    </row>
    <row r="3683" spans="1:17" ht="12.75" customHeight="1">
      <c r="A3683" s="807" t="s">
        <v>1194</v>
      </c>
      <c r="B3683" s="58" t="s">
        <v>108</v>
      </c>
      <c r="C3683" s="787">
        <v>25012</v>
      </c>
      <c r="D3683" s="174" t="s">
        <v>1194</v>
      </c>
      <c r="E3683" s="1055"/>
      <c r="F3683" s="1055">
        <v>470933</v>
      </c>
      <c r="G3683" s="106">
        <v>2122</v>
      </c>
      <c r="H3683" s="38"/>
      <c r="I3683" s="93" t="str">
        <f t="shared" si="120"/>
        <v/>
      </c>
      <c r="Q3683" s="93" t="str">
        <f t="shared" si="119"/>
        <v>2E3100</v>
      </c>
    </row>
    <row r="3684" spans="1:17" ht="12.75" customHeight="1">
      <c r="A3684" s="98" t="s">
        <v>1194</v>
      </c>
      <c r="B3684" s="58" t="s">
        <v>108</v>
      </c>
      <c r="C3684" s="1055">
        <v>25013</v>
      </c>
      <c r="D3684" s="174" t="s">
        <v>1194</v>
      </c>
      <c r="E3684" s="1055"/>
      <c r="F3684" s="1055">
        <v>470933</v>
      </c>
      <c r="G3684" s="106">
        <v>2223</v>
      </c>
      <c r="H3684" s="38"/>
      <c r="I3684" s="93" t="str">
        <f t="shared" si="120"/>
        <v/>
      </c>
      <c r="Q3684" s="93" t="str">
        <f t="shared" si="119"/>
        <v>2E3100</v>
      </c>
    </row>
    <row r="3685" spans="1:17" ht="12.75" customHeight="1">
      <c r="A3685" s="98" t="s">
        <v>1194</v>
      </c>
      <c r="B3685" s="58" t="s">
        <v>108</v>
      </c>
      <c r="C3685" s="1055">
        <v>21131</v>
      </c>
      <c r="D3685" s="174" t="s">
        <v>1194</v>
      </c>
      <c r="E3685" s="1055"/>
      <c r="F3685" s="1055">
        <v>470933</v>
      </c>
      <c r="G3685" s="106" t="s">
        <v>3850</v>
      </c>
      <c r="H3685" s="38"/>
      <c r="I3685" s="93" t="str">
        <f t="shared" si="120"/>
        <v/>
      </c>
      <c r="Q3685" s="93" t="str">
        <f t="shared" si="119"/>
        <v>2E3100</v>
      </c>
    </row>
    <row r="3686" spans="1:17" ht="12.75" customHeight="1">
      <c r="A3686" s="98" t="s">
        <v>1194</v>
      </c>
      <c r="B3686" s="58" t="s">
        <v>108</v>
      </c>
      <c r="C3686" s="1055">
        <v>11006</v>
      </c>
      <c r="D3686" s="174" t="s">
        <v>1194</v>
      </c>
      <c r="E3686" s="1055"/>
      <c r="F3686" s="1055">
        <v>470933</v>
      </c>
      <c r="G3686" s="106" t="s">
        <v>3851</v>
      </c>
      <c r="H3686" s="38"/>
      <c r="I3686" s="93" t="str">
        <f t="shared" si="120"/>
        <v/>
      </c>
      <c r="Q3686" s="93" t="str">
        <f t="shared" si="119"/>
        <v>2E3100</v>
      </c>
    </row>
    <row r="3687" spans="1:17" ht="12.75" customHeight="1">
      <c r="A3687" s="98" t="s">
        <v>1195</v>
      </c>
      <c r="B3687" s="58" t="s">
        <v>109</v>
      </c>
      <c r="C3687" s="1055" t="s">
        <v>4768</v>
      </c>
      <c r="D3687" s="99" t="s">
        <v>1195</v>
      </c>
      <c r="E3687" s="1055"/>
      <c r="F3687" s="1055">
        <v>470934</v>
      </c>
      <c r="G3687" s="106">
        <v>1112</v>
      </c>
      <c r="H3687" s="38"/>
      <c r="I3687" s="93" t="str">
        <f t="shared" si="120"/>
        <v/>
      </c>
      <c r="Q3687" s="93" t="str">
        <f t="shared" si="119"/>
        <v>2E3200</v>
      </c>
    </row>
    <row r="3688" spans="1:17" ht="12.75" customHeight="1">
      <c r="A3688" s="98" t="s">
        <v>1195</v>
      </c>
      <c r="B3688" s="58" t="s">
        <v>109</v>
      </c>
      <c r="C3688" s="1055" t="s">
        <v>5380</v>
      </c>
      <c r="D3688" s="99" t="s">
        <v>1195</v>
      </c>
      <c r="E3688" s="1055"/>
      <c r="F3688" s="1055">
        <v>470934</v>
      </c>
      <c r="G3688" s="106">
        <v>1314</v>
      </c>
      <c r="H3688" s="38"/>
      <c r="I3688" s="93" t="str">
        <f t="shared" si="120"/>
        <v/>
      </c>
      <c r="Q3688" s="93" t="str">
        <f t="shared" si="119"/>
        <v>2E3200</v>
      </c>
    </row>
    <row r="3689" spans="1:17" ht="12.75" customHeight="1">
      <c r="A3689" s="98" t="s">
        <v>1195</v>
      </c>
      <c r="B3689" s="58" t="s">
        <v>109</v>
      </c>
      <c r="C3689" s="1055" t="s">
        <v>5712</v>
      </c>
      <c r="D3689" s="99" t="s">
        <v>1195</v>
      </c>
      <c r="E3689" s="1055"/>
      <c r="F3689" s="1055">
        <v>470934</v>
      </c>
      <c r="G3689" s="106">
        <v>1415</v>
      </c>
      <c r="H3689" s="38"/>
      <c r="I3689" s="93" t="str">
        <f t="shared" si="120"/>
        <v/>
      </c>
      <c r="Q3689" s="93" t="str">
        <f t="shared" si="119"/>
        <v>2E3200</v>
      </c>
    </row>
    <row r="3690" spans="1:17" ht="12.75" customHeight="1">
      <c r="A3690" s="98" t="s">
        <v>1195</v>
      </c>
      <c r="B3690" s="58" t="s">
        <v>109</v>
      </c>
      <c r="C3690" s="1055" t="s">
        <v>6034</v>
      </c>
      <c r="D3690" s="99" t="s">
        <v>1195</v>
      </c>
      <c r="E3690" s="1055"/>
      <c r="F3690" s="1055">
        <v>470934</v>
      </c>
      <c r="G3690" s="106">
        <v>1516</v>
      </c>
      <c r="H3690" s="38"/>
      <c r="I3690" s="93" t="str">
        <f t="shared" si="120"/>
        <v/>
      </c>
      <c r="Q3690" s="93" t="str">
        <f t="shared" si="119"/>
        <v>2E3200</v>
      </c>
    </row>
    <row r="3691" spans="1:17" ht="12.75" customHeight="1">
      <c r="A3691" s="98" t="s">
        <v>1195</v>
      </c>
      <c r="B3691" s="58" t="s">
        <v>109</v>
      </c>
      <c r="C3691" s="410" t="s">
        <v>6437</v>
      </c>
      <c r="D3691" s="99" t="s">
        <v>1195</v>
      </c>
      <c r="E3691" s="410"/>
      <c r="F3691" s="410">
        <v>470934</v>
      </c>
      <c r="G3691" s="106">
        <v>1617</v>
      </c>
      <c r="H3691" s="38"/>
      <c r="I3691" s="93" t="str">
        <f t="shared" si="120"/>
        <v/>
      </c>
      <c r="Q3691" s="93" t="str">
        <f t="shared" si="119"/>
        <v>2E3200</v>
      </c>
    </row>
    <row r="3692" spans="1:17" ht="12.75" customHeight="1">
      <c r="A3692" s="98" t="s">
        <v>1195</v>
      </c>
      <c r="B3692" s="58" t="s">
        <v>109</v>
      </c>
      <c r="C3692" s="1055">
        <v>25018</v>
      </c>
      <c r="D3692" s="99" t="s">
        <v>1195</v>
      </c>
      <c r="E3692" s="1055"/>
      <c r="F3692" s="1055">
        <v>470934</v>
      </c>
      <c r="G3692" s="106">
        <v>1718</v>
      </c>
      <c r="H3692" s="38"/>
      <c r="I3692" s="93" t="str">
        <f t="shared" si="120"/>
        <v/>
      </c>
      <c r="Q3692" s="93" t="str">
        <f t="shared" si="119"/>
        <v>2E3200</v>
      </c>
    </row>
    <row r="3693" spans="1:17" ht="12.75" customHeight="1">
      <c r="A3693" s="99" t="s">
        <v>1195</v>
      </c>
      <c r="B3693" s="58" t="s">
        <v>109</v>
      </c>
      <c r="C3693" s="1055">
        <v>25019</v>
      </c>
      <c r="D3693" s="99" t="s">
        <v>1195</v>
      </c>
      <c r="E3693" s="1055"/>
      <c r="F3693" s="1055">
        <v>470934</v>
      </c>
      <c r="G3693" s="106">
        <v>1819</v>
      </c>
      <c r="H3693" s="38"/>
      <c r="I3693" s="93" t="str">
        <f t="shared" si="120"/>
        <v/>
      </c>
      <c r="Q3693" s="93" t="str">
        <f t="shared" si="119"/>
        <v>2E3200</v>
      </c>
    </row>
    <row r="3694" spans="1:17" ht="12.75" customHeight="1">
      <c r="A3694" s="99" t="s">
        <v>1195</v>
      </c>
      <c r="B3694" s="58" t="s">
        <v>109</v>
      </c>
      <c r="C3694" s="1055">
        <v>25010</v>
      </c>
      <c r="D3694" s="99" t="s">
        <v>1195</v>
      </c>
      <c r="E3694" s="1055"/>
      <c r="F3694" s="1055">
        <v>470934</v>
      </c>
      <c r="G3694" s="368">
        <v>1920</v>
      </c>
      <c r="H3694" s="38"/>
      <c r="I3694" s="93" t="str">
        <f t="shared" si="120"/>
        <v/>
      </c>
      <c r="Q3694" s="93" t="str">
        <f t="shared" si="119"/>
        <v>2E3200</v>
      </c>
    </row>
    <row r="3695" spans="1:17" ht="12.75" customHeight="1">
      <c r="A3695" s="807" t="s">
        <v>1195</v>
      </c>
      <c r="B3695" s="58" t="s">
        <v>109</v>
      </c>
      <c r="C3695" s="787">
        <v>25012</v>
      </c>
      <c r="D3695" s="99" t="s">
        <v>1195</v>
      </c>
      <c r="E3695" s="1055"/>
      <c r="F3695" s="1055">
        <v>470934</v>
      </c>
      <c r="G3695" s="106">
        <v>2122</v>
      </c>
      <c r="H3695" s="38"/>
      <c r="I3695" s="93" t="str">
        <f t="shared" si="120"/>
        <v/>
      </c>
      <c r="Q3695" s="93" t="str">
        <f t="shared" si="119"/>
        <v>2E3200</v>
      </c>
    </row>
    <row r="3696" spans="1:17" ht="12.75" customHeight="1">
      <c r="A3696" s="98" t="s">
        <v>1195</v>
      </c>
      <c r="B3696" s="58" t="s">
        <v>109</v>
      </c>
      <c r="C3696" s="410">
        <v>25013</v>
      </c>
      <c r="D3696" s="99" t="s">
        <v>1195</v>
      </c>
      <c r="E3696" s="410"/>
      <c r="F3696" s="410">
        <v>470934</v>
      </c>
      <c r="G3696" s="106">
        <v>2223</v>
      </c>
      <c r="H3696" s="38"/>
      <c r="I3696" s="93" t="str">
        <f t="shared" si="120"/>
        <v/>
      </c>
      <c r="Q3696" s="93" t="str">
        <f t="shared" si="119"/>
        <v>2E3200</v>
      </c>
    </row>
    <row r="3697" spans="1:17" ht="12.75" customHeight="1">
      <c r="A3697" s="98" t="s">
        <v>1195</v>
      </c>
      <c r="B3697" s="58" t="s">
        <v>109</v>
      </c>
      <c r="C3697" s="1293">
        <v>25014</v>
      </c>
      <c r="D3697" s="99" t="s">
        <v>1195</v>
      </c>
      <c r="E3697" s="1289"/>
      <c r="F3697" s="1289">
        <v>470934</v>
      </c>
      <c r="G3697" s="1296">
        <v>2324</v>
      </c>
      <c r="H3697" s="1297"/>
      <c r="I3697" s="1298" t="str">
        <f t="shared" si="120"/>
        <v/>
      </c>
      <c r="J3697" s="1299"/>
      <c r="Q3697" s="93" t="str">
        <f t="shared" si="119"/>
        <v>2E3200</v>
      </c>
    </row>
    <row r="3698" spans="1:17" ht="12.75" customHeight="1">
      <c r="A3698" s="98" t="s">
        <v>1195</v>
      </c>
      <c r="B3698" s="58" t="s">
        <v>109</v>
      </c>
      <c r="C3698" s="1050">
        <v>21131</v>
      </c>
      <c r="D3698" s="99" t="s">
        <v>1195</v>
      </c>
      <c r="E3698" s="802"/>
      <c r="F3698" s="802">
        <v>470934</v>
      </c>
      <c r="G3698" s="106" t="s">
        <v>3850</v>
      </c>
      <c r="H3698" s="38"/>
      <c r="I3698" s="93" t="str">
        <f t="shared" si="120"/>
        <v/>
      </c>
      <c r="Q3698" s="93" t="str">
        <f t="shared" si="119"/>
        <v>2E3200</v>
      </c>
    </row>
    <row r="3699" spans="1:17" ht="12.75" customHeight="1">
      <c r="A3699" s="98" t="s">
        <v>1195</v>
      </c>
      <c r="B3699" s="58" t="s">
        <v>109</v>
      </c>
      <c r="C3699" s="1055">
        <v>11006</v>
      </c>
      <c r="D3699" s="99" t="s">
        <v>1195</v>
      </c>
      <c r="E3699" s="1055"/>
      <c r="F3699" s="1055">
        <v>470934</v>
      </c>
      <c r="G3699" s="106" t="s">
        <v>3851</v>
      </c>
      <c r="H3699" s="38"/>
      <c r="I3699" s="93" t="str">
        <f t="shared" si="120"/>
        <v/>
      </c>
      <c r="Q3699" s="93" t="str">
        <f t="shared" si="119"/>
        <v>2E3200</v>
      </c>
    </row>
    <row r="3700" spans="1:17" ht="12.75" customHeight="1">
      <c r="A3700" s="98" t="s">
        <v>1196</v>
      </c>
      <c r="B3700" s="58" t="s">
        <v>111</v>
      </c>
      <c r="C3700" s="1055" t="s">
        <v>4768</v>
      </c>
      <c r="D3700" s="174" t="s">
        <v>1196</v>
      </c>
      <c r="E3700" s="1055"/>
      <c r="F3700" s="1055">
        <v>470936</v>
      </c>
      <c r="G3700" s="106">
        <v>1112</v>
      </c>
      <c r="H3700" s="38"/>
      <c r="I3700" s="93" t="str">
        <f t="shared" si="120"/>
        <v/>
      </c>
      <c r="Q3700" s="93" t="str">
        <f t="shared" si="119"/>
        <v>2E3300</v>
      </c>
    </row>
    <row r="3701" spans="1:17" ht="12.75" customHeight="1">
      <c r="A3701" s="98" t="s">
        <v>1196</v>
      </c>
      <c r="B3701" s="58" t="s">
        <v>107</v>
      </c>
      <c r="C3701" s="1055" t="s">
        <v>6437</v>
      </c>
      <c r="D3701" s="99" t="s">
        <v>1193</v>
      </c>
      <c r="E3701" s="1055"/>
      <c r="F3701" s="1055">
        <v>470932</v>
      </c>
      <c r="G3701" s="106">
        <v>1617</v>
      </c>
      <c r="H3701" s="38"/>
      <c r="I3701" s="93" t="str">
        <f t="shared" si="120"/>
        <v/>
      </c>
      <c r="Q3701" s="93" t="str">
        <f t="shared" si="119"/>
        <v>2E3300</v>
      </c>
    </row>
    <row r="3702" spans="1:17" ht="12.75" customHeight="1">
      <c r="A3702" s="98" t="s">
        <v>1196</v>
      </c>
      <c r="B3702" s="58" t="s">
        <v>111</v>
      </c>
      <c r="C3702" s="1055" t="s">
        <v>6437</v>
      </c>
      <c r="D3702" s="174" t="s">
        <v>1196</v>
      </c>
      <c r="E3702" s="1055"/>
      <c r="F3702" s="1055">
        <v>470936</v>
      </c>
      <c r="G3702" s="106">
        <v>1617</v>
      </c>
      <c r="H3702" s="38"/>
      <c r="I3702" s="93" t="str">
        <f t="shared" si="120"/>
        <v/>
      </c>
      <c r="Q3702" s="93" t="str">
        <f t="shared" si="119"/>
        <v>2E3300</v>
      </c>
    </row>
    <row r="3703" spans="1:17" ht="12.75" customHeight="1">
      <c r="A3703" s="99" t="s">
        <v>1196</v>
      </c>
      <c r="B3703" s="58" t="s">
        <v>111</v>
      </c>
      <c r="C3703" s="410">
        <v>25019</v>
      </c>
      <c r="D3703" s="174" t="s">
        <v>1196</v>
      </c>
      <c r="E3703" s="410"/>
      <c r="F3703" s="410">
        <v>470936</v>
      </c>
      <c r="G3703" s="106">
        <v>1819</v>
      </c>
      <c r="H3703" s="38"/>
      <c r="I3703" s="93" t="str">
        <f t="shared" si="120"/>
        <v/>
      </c>
      <c r="Q3703" s="93" t="str">
        <f t="shared" si="119"/>
        <v>2E3300</v>
      </c>
    </row>
    <row r="3704" spans="1:17" ht="12.75" customHeight="1">
      <c r="A3704" s="98" t="s">
        <v>1196</v>
      </c>
      <c r="B3704" s="58" t="s">
        <v>111</v>
      </c>
      <c r="C3704" s="410">
        <v>25013</v>
      </c>
      <c r="D3704" s="174" t="s">
        <v>1196</v>
      </c>
      <c r="E3704" s="1055"/>
      <c r="F3704" s="1055">
        <v>470936</v>
      </c>
      <c r="G3704" s="106">
        <v>2223</v>
      </c>
      <c r="H3704" s="38"/>
      <c r="I3704" s="93" t="str">
        <f t="shared" si="120"/>
        <v/>
      </c>
      <c r="Q3704" s="93" t="str">
        <f t="shared" si="119"/>
        <v>2E3300</v>
      </c>
    </row>
    <row r="3705" spans="1:17" ht="12.75" customHeight="1">
      <c r="A3705" s="98" t="s">
        <v>1196</v>
      </c>
      <c r="B3705" s="58" t="s">
        <v>111</v>
      </c>
      <c r="C3705" s="1293">
        <v>25014</v>
      </c>
      <c r="D3705" s="174" t="s">
        <v>1196</v>
      </c>
      <c r="E3705" s="1289"/>
      <c r="F3705" s="1289">
        <v>470936</v>
      </c>
      <c r="G3705" s="1296">
        <v>2324</v>
      </c>
      <c r="H3705" s="1297"/>
      <c r="I3705" s="1298" t="str">
        <f t="shared" si="120"/>
        <v/>
      </c>
      <c r="J3705" s="1299"/>
      <c r="Q3705" s="93" t="str">
        <f t="shared" si="119"/>
        <v>2E3300</v>
      </c>
    </row>
    <row r="3706" spans="1:17" ht="12.75" customHeight="1">
      <c r="A3706" s="98" t="s">
        <v>1196</v>
      </c>
      <c r="B3706" s="58" t="s">
        <v>111</v>
      </c>
      <c r="C3706" s="1055">
        <v>21131</v>
      </c>
      <c r="D3706" s="174" t="s">
        <v>1196</v>
      </c>
      <c r="E3706" s="1055"/>
      <c r="F3706" s="1055">
        <v>470936</v>
      </c>
      <c r="G3706" s="106" t="s">
        <v>3850</v>
      </c>
      <c r="H3706" s="38"/>
      <c r="I3706" s="93" t="str">
        <f t="shared" si="120"/>
        <v/>
      </c>
      <c r="Q3706" s="93" t="str">
        <f t="shared" si="119"/>
        <v>2E3300</v>
      </c>
    </row>
    <row r="3707" spans="1:17" ht="12.75" customHeight="1">
      <c r="A3707" s="98" t="s">
        <v>1196</v>
      </c>
      <c r="B3707" s="58" t="s">
        <v>111</v>
      </c>
      <c r="C3707" s="1042">
        <v>11006</v>
      </c>
      <c r="D3707" s="174" t="s">
        <v>1196</v>
      </c>
      <c r="E3707" s="1042"/>
      <c r="F3707" s="1042">
        <v>470936</v>
      </c>
      <c r="G3707" s="106" t="s">
        <v>3851</v>
      </c>
      <c r="H3707" s="38"/>
      <c r="I3707" s="93" t="str">
        <f t="shared" si="120"/>
        <v/>
      </c>
      <c r="Q3707" s="93" t="str">
        <f t="shared" si="119"/>
        <v>2E3300</v>
      </c>
    </row>
    <row r="3708" spans="1:17" ht="12.75" customHeight="1">
      <c r="A3708" s="98" t="s">
        <v>1197</v>
      </c>
      <c r="B3708" s="58" t="s">
        <v>112</v>
      </c>
      <c r="C3708" s="410" t="s">
        <v>4768</v>
      </c>
      <c r="D3708" s="99" t="s">
        <v>1197</v>
      </c>
      <c r="E3708" s="410"/>
      <c r="F3708" s="410">
        <v>470937</v>
      </c>
      <c r="G3708" s="106">
        <v>1112</v>
      </c>
      <c r="H3708" s="38"/>
      <c r="I3708" s="93" t="str">
        <f t="shared" si="120"/>
        <v/>
      </c>
      <c r="Q3708" s="93" t="str">
        <f t="shared" si="119"/>
        <v>2E3400</v>
      </c>
    </row>
    <row r="3709" spans="1:17" ht="12.75" customHeight="1">
      <c r="A3709" s="98" t="s">
        <v>1197</v>
      </c>
      <c r="B3709" s="58" t="s">
        <v>5717</v>
      </c>
      <c r="C3709" s="410" t="s">
        <v>5712</v>
      </c>
      <c r="D3709" s="99" t="s">
        <v>1197</v>
      </c>
      <c r="E3709" s="410"/>
      <c r="F3709" s="410">
        <v>470937</v>
      </c>
      <c r="G3709" s="106">
        <v>1415</v>
      </c>
      <c r="H3709" s="38"/>
      <c r="I3709" s="93" t="str">
        <f t="shared" si="120"/>
        <v/>
      </c>
      <c r="Q3709" s="93" t="str">
        <f t="shared" si="119"/>
        <v>2E3400</v>
      </c>
    </row>
    <row r="3710" spans="1:17" ht="12.75" customHeight="1">
      <c r="A3710" s="98" t="s">
        <v>1197</v>
      </c>
      <c r="B3710" s="58" t="s">
        <v>5717</v>
      </c>
      <c r="C3710" s="410" t="s">
        <v>6437</v>
      </c>
      <c r="D3710" s="99" t="s">
        <v>1197</v>
      </c>
      <c r="E3710" s="410"/>
      <c r="F3710" s="410">
        <v>470937</v>
      </c>
      <c r="G3710" s="106">
        <v>1617</v>
      </c>
      <c r="H3710" s="38"/>
      <c r="I3710" s="93" t="str">
        <f t="shared" si="120"/>
        <v/>
      </c>
      <c r="Q3710" s="93" t="str">
        <f t="shared" si="119"/>
        <v>2E3400</v>
      </c>
    </row>
    <row r="3711" spans="1:17" ht="12.75" customHeight="1">
      <c r="A3711" s="98" t="s">
        <v>1197</v>
      </c>
      <c r="B3711" s="58" t="s">
        <v>5717</v>
      </c>
      <c r="C3711" s="1055">
        <v>25018</v>
      </c>
      <c r="D3711" s="99" t="s">
        <v>1197</v>
      </c>
      <c r="E3711" s="1055"/>
      <c r="F3711" s="1055">
        <v>470937</v>
      </c>
      <c r="G3711" s="106">
        <v>1718</v>
      </c>
      <c r="H3711" s="38"/>
      <c r="I3711" s="93" t="str">
        <f t="shared" si="120"/>
        <v/>
      </c>
      <c r="Q3711" s="93" t="str">
        <f t="shared" si="119"/>
        <v>2E3400</v>
      </c>
    </row>
    <row r="3712" spans="1:17" ht="12.75" customHeight="1">
      <c r="A3712" s="99" t="s">
        <v>1197</v>
      </c>
      <c r="B3712" s="58" t="s">
        <v>5717</v>
      </c>
      <c r="C3712" s="1055">
        <v>25019</v>
      </c>
      <c r="D3712" s="99" t="s">
        <v>1197</v>
      </c>
      <c r="E3712" s="1055"/>
      <c r="F3712" s="1055">
        <v>470937</v>
      </c>
      <c r="G3712" s="106">
        <v>1819</v>
      </c>
      <c r="H3712" s="38"/>
      <c r="I3712" s="93" t="str">
        <f t="shared" si="120"/>
        <v/>
      </c>
      <c r="Q3712" s="93" t="str">
        <f t="shared" si="119"/>
        <v>2E3400</v>
      </c>
    </row>
    <row r="3713" spans="1:17" ht="12.75" customHeight="1">
      <c r="A3713" s="99" t="s">
        <v>1197</v>
      </c>
      <c r="B3713" s="58" t="s">
        <v>5717</v>
      </c>
      <c r="C3713" s="1055">
        <v>25010</v>
      </c>
      <c r="D3713" s="99" t="s">
        <v>1197</v>
      </c>
      <c r="E3713" s="1055"/>
      <c r="F3713" s="1055">
        <v>470937</v>
      </c>
      <c r="G3713" s="368">
        <v>1920</v>
      </c>
      <c r="H3713" s="38"/>
      <c r="I3713" s="93" t="str">
        <f t="shared" si="120"/>
        <v/>
      </c>
      <c r="Q3713" s="93" t="str">
        <f t="shared" si="119"/>
        <v>2E3400</v>
      </c>
    </row>
    <row r="3714" spans="1:17" ht="12.75" customHeight="1">
      <c r="A3714" s="98" t="s">
        <v>1197</v>
      </c>
      <c r="B3714" s="58" t="s">
        <v>5717</v>
      </c>
      <c r="C3714" s="410">
        <v>25012</v>
      </c>
      <c r="D3714" s="99" t="s">
        <v>1197</v>
      </c>
      <c r="E3714" s="410"/>
      <c r="F3714" s="410">
        <v>470937</v>
      </c>
      <c r="G3714" s="106">
        <v>2122</v>
      </c>
      <c r="H3714" s="38"/>
      <c r="I3714" s="93" t="str">
        <f t="shared" si="120"/>
        <v/>
      </c>
      <c r="Q3714" s="93" t="str">
        <f t="shared" si="119"/>
        <v>2E3400</v>
      </c>
    </row>
    <row r="3715" spans="1:17" ht="12.75" customHeight="1">
      <c r="A3715" s="98" t="s">
        <v>1197</v>
      </c>
      <c r="B3715" s="58" t="s">
        <v>112</v>
      </c>
      <c r="C3715" s="825">
        <v>21131</v>
      </c>
      <c r="D3715" s="99" t="s">
        <v>1197</v>
      </c>
      <c r="E3715" s="825"/>
      <c r="F3715" s="825">
        <v>470937</v>
      </c>
      <c r="G3715" s="106" t="s">
        <v>3850</v>
      </c>
      <c r="H3715" s="38"/>
      <c r="I3715" s="93" t="str">
        <f t="shared" si="120"/>
        <v/>
      </c>
      <c r="Q3715" s="93" t="str">
        <f t="shared" si="119"/>
        <v>2E3400</v>
      </c>
    </row>
    <row r="3716" spans="1:17" ht="12.75" customHeight="1">
      <c r="A3716" s="98" t="s">
        <v>1197</v>
      </c>
      <c r="B3716" s="58" t="s">
        <v>112</v>
      </c>
      <c r="C3716" s="410">
        <v>11006</v>
      </c>
      <c r="D3716" s="99" t="s">
        <v>1197</v>
      </c>
      <c r="E3716" s="410"/>
      <c r="F3716" s="410">
        <v>470937</v>
      </c>
      <c r="G3716" s="106" t="s">
        <v>3851</v>
      </c>
      <c r="H3716" s="38"/>
      <c r="I3716" s="93" t="str">
        <f t="shared" si="120"/>
        <v/>
      </c>
      <c r="Q3716" s="93" t="str">
        <f t="shared" si="119"/>
        <v>2E3400</v>
      </c>
    </row>
    <row r="3717" spans="1:17" ht="12.75" customHeight="1">
      <c r="A3717" s="98" t="s">
        <v>1198</v>
      </c>
      <c r="B3717" s="58" t="s">
        <v>113</v>
      </c>
      <c r="C3717" s="410" t="s">
        <v>4768</v>
      </c>
      <c r="D3717" s="174" t="s">
        <v>1198</v>
      </c>
      <c r="E3717" s="410"/>
      <c r="F3717" s="410">
        <v>470938</v>
      </c>
      <c r="G3717" s="106">
        <v>1112</v>
      </c>
      <c r="H3717" s="38"/>
      <c r="I3717" s="93" t="str">
        <f t="shared" si="120"/>
        <v/>
      </c>
      <c r="Q3717" s="93" t="str">
        <f t="shared" si="119"/>
        <v>2E3500</v>
      </c>
    </row>
    <row r="3718" spans="1:17" ht="12.75" customHeight="1">
      <c r="A3718" s="98" t="s">
        <v>1198</v>
      </c>
      <c r="B3718" s="58" t="s">
        <v>113</v>
      </c>
      <c r="C3718" s="448" t="s">
        <v>5380</v>
      </c>
      <c r="D3718" s="174" t="s">
        <v>1198</v>
      </c>
      <c r="E3718" s="448"/>
      <c r="F3718" s="448">
        <v>470938</v>
      </c>
      <c r="G3718" s="106">
        <v>1314</v>
      </c>
      <c r="H3718" s="38"/>
      <c r="I3718" s="93" t="str">
        <f t="shared" si="120"/>
        <v/>
      </c>
      <c r="Q3718" s="93" t="str">
        <f t="shared" si="119"/>
        <v>2E3500</v>
      </c>
    </row>
    <row r="3719" spans="1:17" ht="12.75" customHeight="1">
      <c r="A3719" s="98" t="s">
        <v>1198</v>
      </c>
      <c r="B3719" s="58" t="s">
        <v>113</v>
      </c>
      <c r="C3719" s="410" t="s">
        <v>5712</v>
      </c>
      <c r="D3719" s="174" t="s">
        <v>1198</v>
      </c>
      <c r="E3719" s="410"/>
      <c r="F3719" s="410">
        <v>470938</v>
      </c>
      <c r="G3719" s="106">
        <v>1415</v>
      </c>
      <c r="H3719" s="38"/>
      <c r="I3719" s="93" t="str">
        <f t="shared" si="120"/>
        <v/>
      </c>
      <c r="Q3719" s="93" t="str">
        <f t="shared" si="119"/>
        <v>2E3500</v>
      </c>
    </row>
    <row r="3720" spans="1:17" ht="12.75" customHeight="1">
      <c r="A3720" s="98" t="s">
        <v>1198</v>
      </c>
      <c r="B3720" s="58" t="s">
        <v>113</v>
      </c>
      <c r="C3720" s="410" t="s">
        <v>6034</v>
      </c>
      <c r="D3720" s="174" t="s">
        <v>1198</v>
      </c>
      <c r="E3720" s="410"/>
      <c r="F3720" s="410">
        <v>470938</v>
      </c>
      <c r="G3720" s="106">
        <v>1516</v>
      </c>
      <c r="H3720" s="38"/>
      <c r="I3720" s="93" t="str">
        <f t="shared" si="120"/>
        <v/>
      </c>
      <c r="Q3720" s="93" t="str">
        <f t="shared" si="119"/>
        <v>2E3500</v>
      </c>
    </row>
    <row r="3721" spans="1:17" ht="12.75" customHeight="1">
      <c r="A3721" s="98" t="s">
        <v>1198</v>
      </c>
      <c r="B3721" s="58" t="s">
        <v>6481</v>
      </c>
      <c r="C3721" s="1055" t="s">
        <v>6437</v>
      </c>
      <c r="D3721" s="174" t="s">
        <v>1198</v>
      </c>
      <c r="E3721" s="1055"/>
      <c r="F3721" s="1055">
        <v>470938</v>
      </c>
      <c r="G3721" s="106">
        <v>1617</v>
      </c>
      <c r="H3721" s="38"/>
      <c r="I3721" s="93" t="str">
        <f t="shared" si="120"/>
        <v/>
      </c>
      <c r="Q3721" s="93" t="str">
        <f t="shared" si="119"/>
        <v>2E3500</v>
      </c>
    </row>
    <row r="3722" spans="1:17" ht="12.75" customHeight="1">
      <c r="A3722" s="98" t="s">
        <v>1198</v>
      </c>
      <c r="B3722" s="58" t="s">
        <v>6481</v>
      </c>
      <c r="C3722" s="1055">
        <v>25018</v>
      </c>
      <c r="D3722" s="174" t="s">
        <v>1198</v>
      </c>
      <c r="E3722" s="1055"/>
      <c r="F3722" s="1055">
        <v>470938</v>
      </c>
      <c r="G3722" s="106">
        <v>1718</v>
      </c>
      <c r="H3722" s="38"/>
      <c r="I3722" s="93" t="str">
        <f t="shared" si="120"/>
        <v/>
      </c>
      <c r="Q3722" s="93" t="str">
        <f t="shared" si="119"/>
        <v>2E3500</v>
      </c>
    </row>
    <row r="3723" spans="1:17" ht="12.75" customHeight="1">
      <c r="A3723" s="99" t="s">
        <v>1198</v>
      </c>
      <c r="B3723" s="58" t="s">
        <v>6481</v>
      </c>
      <c r="C3723" s="1055">
        <v>25019</v>
      </c>
      <c r="D3723" s="174" t="s">
        <v>1198</v>
      </c>
      <c r="E3723" s="1055"/>
      <c r="F3723" s="1055">
        <v>470938</v>
      </c>
      <c r="G3723" s="106">
        <v>1819</v>
      </c>
      <c r="H3723" s="38"/>
      <c r="I3723" s="93" t="str">
        <f t="shared" si="120"/>
        <v/>
      </c>
      <c r="Q3723" s="93" t="str">
        <f t="shared" si="119"/>
        <v>2E3500</v>
      </c>
    </row>
    <row r="3724" spans="1:17" ht="12.75" customHeight="1">
      <c r="A3724" s="99" t="s">
        <v>1198</v>
      </c>
      <c r="B3724" s="58" t="s">
        <v>6481</v>
      </c>
      <c r="C3724" s="1055">
        <v>25010</v>
      </c>
      <c r="D3724" s="174" t="s">
        <v>1198</v>
      </c>
      <c r="E3724" s="1055"/>
      <c r="F3724" s="1055">
        <v>470938</v>
      </c>
      <c r="G3724" s="368">
        <v>1920</v>
      </c>
      <c r="H3724" s="38"/>
      <c r="I3724" s="93" t="str">
        <f t="shared" si="120"/>
        <v/>
      </c>
      <c r="Q3724" s="93" t="str">
        <f t="shared" si="119"/>
        <v>2E3500</v>
      </c>
    </row>
    <row r="3725" spans="1:17" ht="12.75" customHeight="1">
      <c r="A3725" s="98" t="s">
        <v>1198</v>
      </c>
      <c r="B3725" s="58" t="s">
        <v>6481</v>
      </c>
      <c r="C3725" s="1055">
        <v>25012</v>
      </c>
      <c r="D3725" s="174" t="s">
        <v>1198</v>
      </c>
      <c r="E3725" s="1055"/>
      <c r="F3725" s="1055">
        <v>470938</v>
      </c>
      <c r="G3725" s="106">
        <v>2122</v>
      </c>
      <c r="H3725" s="38"/>
      <c r="I3725" s="93" t="str">
        <f t="shared" si="120"/>
        <v/>
      </c>
      <c r="Q3725" s="93" t="str">
        <f t="shared" si="119"/>
        <v>2E3500</v>
      </c>
    </row>
    <row r="3726" spans="1:17" ht="12.75" customHeight="1">
      <c r="A3726" s="98" t="s">
        <v>1198</v>
      </c>
      <c r="B3726" s="58" t="s">
        <v>113</v>
      </c>
      <c r="C3726" s="1055">
        <v>25013</v>
      </c>
      <c r="D3726" s="174" t="s">
        <v>1198</v>
      </c>
      <c r="E3726" s="1055"/>
      <c r="F3726" s="1055">
        <v>470938</v>
      </c>
      <c r="G3726" s="106">
        <v>2223</v>
      </c>
      <c r="H3726" s="38"/>
      <c r="I3726" s="93" t="str">
        <f t="shared" si="120"/>
        <v/>
      </c>
      <c r="Q3726" s="93" t="str">
        <f t="shared" ref="Q3726:Q3789" si="121">TEXT($A3726,0)</f>
        <v>2E3500</v>
      </c>
    </row>
    <row r="3727" spans="1:17" ht="12.75" customHeight="1">
      <c r="A3727" s="98" t="s">
        <v>1198</v>
      </c>
      <c r="B3727" s="58" t="s">
        <v>113</v>
      </c>
      <c r="C3727" s="1293">
        <v>25014</v>
      </c>
      <c r="D3727" s="174" t="s">
        <v>1198</v>
      </c>
      <c r="E3727" s="1289"/>
      <c r="F3727" s="1289">
        <v>470938</v>
      </c>
      <c r="G3727" s="1296">
        <v>2324</v>
      </c>
      <c r="H3727" s="1297"/>
      <c r="I3727" s="1298" t="str">
        <f t="shared" si="120"/>
        <v/>
      </c>
      <c r="J3727" s="1299"/>
      <c r="Q3727" s="93" t="str">
        <f t="shared" si="121"/>
        <v>2E3500</v>
      </c>
    </row>
    <row r="3728" spans="1:17" ht="12.75" customHeight="1">
      <c r="A3728" s="98" t="s">
        <v>1198</v>
      </c>
      <c r="B3728" s="58" t="s">
        <v>113</v>
      </c>
      <c r="C3728" s="1055">
        <v>21131</v>
      </c>
      <c r="D3728" s="174" t="s">
        <v>1198</v>
      </c>
      <c r="E3728" s="1055"/>
      <c r="F3728" s="1055">
        <v>470938</v>
      </c>
      <c r="G3728" s="106" t="s">
        <v>3850</v>
      </c>
      <c r="H3728" s="38"/>
      <c r="I3728" s="93" t="str">
        <f t="shared" si="120"/>
        <v/>
      </c>
      <c r="Q3728" s="93" t="str">
        <f t="shared" si="121"/>
        <v>2E3500</v>
      </c>
    </row>
    <row r="3729" spans="1:17" ht="12.75" customHeight="1">
      <c r="A3729" s="98" t="s">
        <v>1198</v>
      </c>
      <c r="B3729" s="58" t="s">
        <v>113</v>
      </c>
      <c r="C3729" s="1055">
        <v>11006</v>
      </c>
      <c r="D3729" s="174" t="s">
        <v>1198</v>
      </c>
      <c r="E3729" s="1055"/>
      <c r="F3729" s="1055">
        <v>470938</v>
      </c>
      <c r="G3729" s="106" t="s">
        <v>3851</v>
      </c>
      <c r="H3729" s="38"/>
      <c r="I3729" s="93" t="str">
        <f t="shared" si="120"/>
        <v/>
      </c>
      <c r="Q3729" s="93" t="str">
        <f t="shared" si="121"/>
        <v>2E3500</v>
      </c>
    </row>
    <row r="3730" spans="1:17" ht="12.75" customHeight="1">
      <c r="A3730" s="98" t="s">
        <v>1199</v>
      </c>
      <c r="B3730" s="58" t="s">
        <v>1862</v>
      </c>
      <c r="C3730" s="1055" t="s">
        <v>4768</v>
      </c>
      <c r="D3730" s="99" t="s">
        <v>1199</v>
      </c>
      <c r="E3730" s="1055"/>
      <c r="F3730" s="1055">
        <v>470942</v>
      </c>
      <c r="G3730" s="106">
        <v>1112</v>
      </c>
      <c r="H3730" s="38"/>
      <c r="I3730" s="93" t="str">
        <f t="shared" si="120"/>
        <v/>
      </c>
      <c r="Q3730" s="93" t="str">
        <f t="shared" si="121"/>
        <v>2E3600</v>
      </c>
    </row>
    <row r="3731" spans="1:17" ht="12.75" customHeight="1">
      <c r="A3731" s="98" t="s">
        <v>1199</v>
      </c>
      <c r="B3731" s="58" t="s">
        <v>1862</v>
      </c>
      <c r="C3731" s="448" t="s">
        <v>5380</v>
      </c>
      <c r="D3731" s="99" t="s">
        <v>1199</v>
      </c>
      <c r="E3731" s="448"/>
      <c r="F3731" s="448">
        <v>470942</v>
      </c>
      <c r="G3731" s="106">
        <v>1314</v>
      </c>
      <c r="H3731" s="38"/>
      <c r="I3731" s="93" t="str">
        <f t="shared" si="120"/>
        <v/>
      </c>
      <c r="Q3731" s="93" t="str">
        <f t="shared" si="121"/>
        <v>2E3600</v>
      </c>
    </row>
    <row r="3732" spans="1:17" ht="12.75" customHeight="1">
      <c r="A3732" s="98" t="s">
        <v>1199</v>
      </c>
      <c r="B3732" s="58" t="s">
        <v>1862</v>
      </c>
      <c r="C3732" s="410" t="s">
        <v>5712</v>
      </c>
      <c r="D3732" s="99" t="s">
        <v>1199</v>
      </c>
      <c r="E3732" s="410"/>
      <c r="F3732" s="410">
        <v>470942</v>
      </c>
      <c r="G3732" s="106">
        <v>1415</v>
      </c>
      <c r="H3732" s="38"/>
      <c r="I3732" s="93" t="str">
        <f t="shared" si="120"/>
        <v/>
      </c>
      <c r="Q3732" s="93" t="str">
        <f t="shared" si="121"/>
        <v>2E3600</v>
      </c>
    </row>
    <row r="3733" spans="1:17" ht="12.75" customHeight="1">
      <c r="A3733" s="98" t="s">
        <v>1199</v>
      </c>
      <c r="B3733" s="58" t="s">
        <v>1862</v>
      </c>
      <c r="C3733" s="410" t="s">
        <v>6034</v>
      </c>
      <c r="D3733" s="99" t="s">
        <v>1199</v>
      </c>
      <c r="E3733" s="410"/>
      <c r="F3733" s="410">
        <v>470942</v>
      </c>
      <c r="G3733" s="106">
        <v>1516</v>
      </c>
      <c r="H3733" s="38"/>
      <c r="I3733" s="93" t="str">
        <f t="shared" si="120"/>
        <v/>
      </c>
      <c r="Q3733" s="93" t="str">
        <f t="shared" si="121"/>
        <v>2E3600</v>
      </c>
    </row>
    <row r="3734" spans="1:17" ht="12.75" customHeight="1">
      <c r="A3734" s="98" t="s">
        <v>1199</v>
      </c>
      <c r="B3734" s="58" t="s">
        <v>1862</v>
      </c>
      <c r="C3734" s="410" t="s">
        <v>6437</v>
      </c>
      <c r="D3734" s="99" t="s">
        <v>1199</v>
      </c>
      <c r="E3734" s="410"/>
      <c r="F3734" s="410">
        <v>470942</v>
      </c>
      <c r="G3734" s="106">
        <v>1617</v>
      </c>
      <c r="H3734" s="38"/>
      <c r="I3734" s="93" t="str">
        <f t="shared" ref="I3734:I3797" si="122">LEFT(H3734,3)</f>
        <v/>
      </c>
      <c r="Q3734" s="93" t="str">
        <f t="shared" si="121"/>
        <v>2E3600</v>
      </c>
    </row>
    <row r="3735" spans="1:17" ht="12.75" customHeight="1">
      <c r="A3735" s="807" t="s">
        <v>1199</v>
      </c>
      <c r="B3735" s="58" t="s">
        <v>1862</v>
      </c>
      <c r="C3735" s="410">
        <v>25012</v>
      </c>
      <c r="D3735" s="99" t="s">
        <v>1199</v>
      </c>
      <c r="E3735" s="410"/>
      <c r="F3735" s="410">
        <v>470942</v>
      </c>
      <c r="G3735" s="106">
        <v>2122</v>
      </c>
      <c r="H3735" s="38"/>
      <c r="I3735" s="93" t="str">
        <f t="shared" si="122"/>
        <v/>
      </c>
      <c r="Q3735" s="93" t="str">
        <f t="shared" si="121"/>
        <v>2E3600</v>
      </c>
    </row>
    <row r="3736" spans="1:17" ht="12.75" customHeight="1">
      <c r="A3736" s="98" t="s">
        <v>1199</v>
      </c>
      <c r="B3736" s="58" t="s">
        <v>1862</v>
      </c>
      <c r="C3736" s="410">
        <v>25013</v>
      </c>
      <c r="D3736" s="99" t="s">
        <v>1199</v>
      </c>
      <c r="E3736" s="410"/>
      <c r="F3736" s="410">
        <v>470942</v>
      </c>
      <c r="G3736" s="106">
        <v>2223</v>
      </c>
      <c r="H3736" s="38"/>
      <c r="I3736" s="93" t="str">
        <f t="shared" si="122"/>
        <v/>
      </c>
      <c r="Q3736" s="93" t="str">
        <f t="shared" si="121"/>
        <v>2E3600</v>
      </c>
    </row>
    <row r="3737" spans="1:17" ht="12.75" customHeight="1">
      <c r="A3737" s="98" t="s">
        <v>1199</v>
      </c>
      <c r="B3737" s="58" t="s">
        <v>1862</v>
      </c>
      <c r="C3737" s="1055">
        <v>21131</v>
      </c>
      <c r="D3737" s="99" t="s">
        <v>1199</v>
      </c>
      <c r="E3737" s="1055"/>
      <c r="F3737" s="1055">
        <v>470942</v>
      </c>
      <c r="G3737" s="106" t="s">
        <v>3850</v>
      </c>
      <c r="H3737" s="38"/>
      <c r="I3737" s="93" t="str">
        <f t="shared" si="122"/>
        <v/>
      </c>
      <c r="Q3737" s="93" t="str">
        <f t="shared" si="121"/>
        <v>2E3600</v>
      </c>
    </row>
    <row r="3738" spans="1:17" ht="12.75" customHeight="1">
      <c r="A3738" s="98" t="s">
        <v>1199</v>
      </c>
      <c r="B3738" s="58" t="s">
        <v>1862</v>
      </c>
      <c r="C3738" s="1055">
        <v>11006</v>
      </c>
      <c r="D3738" s="99" t="s">
        <v>1199</v>
      </c>
      <c r="E3738" s="1055"/>
      <c r="F3738" s="1055">
        <v>470942</v>
      </c>
      <c r="G3738" s="106" t="s">
        <v>3851</v>
      </c>
      <c r="H3738" s="38"/>
      <c r="I3738" s="93" t="str">
        <f t="shared" si="122"/>
        <v/>
      </c>
      <c r="Q3738" s="93" t="str">
        <f t="shared" si="121"/>
        <v>2E3600</v>
      </c>
    </row>
    <row r="3739" spans="1:17" ht="12.75" customHeight="1">
      <c r="A3739" s="98" t="s">
        <v>1200</v>
      </c>
      <c r="B3739" s="58" t="s">
        <v>114</v>
      </c>
      <c r="C3739" s="1055" t="s">
        <v>4768</v>
      </c>
      <c r="D3739" s="174" t="s">
        <v>1200</v>
      </c>
      <c r="E3739" s="1055"/>
      <c r="F3739" s="1055">
        <v>471008</v>
      </c>
      <c r="G3739" s="106">
        <v>1112</v>
      </c>
      <c r="H3739" s="38"/>
      <c r="I3739" s="93" t="str">
        <f t="shared" si="122"/>
        <v/>
      </c>
      <c r="Q3739" s="93" t="str">
        <f t="shared" si="121"/>
        <v>2E3700</v>
      </c>
    </row>
    <row r="3740" spans="1:17" ht="12.75" customHeight="1">
      <c r="A3740" s="98" t="s">
        <v>1200</v>
      </c>
      <c r="B3740" s="58" t="s">
        <v>114</v>
      </c>
      <c r="C3740" s="802" t="s">
        <v>5380</v>
      </c>
      <c r="D3740" s="174" t="s">
        <v>1200</v>
      </c>
      <c r="E3740" s="802"/>
      <c r="F3740" s="802">
        <v>471008</v>
      </c>
      <c r="G3740" s="106">
        <v>1314</v>
      </c>
      <c r="H3740" s="38"/>
      <c r="I3740" s="93" t="str">
        <f t="shared" si="122"/>
        <v/>
      </c>
      <c r="Q3740" s="93" t="str">
        <f t="shared" si="121"/>
        <v>2E3700</v>
      </c>
    </row>
    <row r="3741" spans="1:17" ht="12.75" customHeight="1">
      <c r="A3741" s="98" t="s">
        <v>1200</v>
      </c>
      <c r="B3741" s="58" t="s">
        <v>114</v>
      </c>
      <c r="C3741" s="1055" t="s">
        <v>5712</v>
      </c>
      <c r="D3741" s="174" t="s">
        <v>1200</v>
      </c>
      <c r="E3741" s="1055"/>
      <c r="F3741" s="1055">
        <v>471008</v>
      </c>
      <c r="G3741" s="106">
        <v>1415</v>
      </c>
      <c r="H3741" s="38"/>
      <c r="I3741" s="93" t="str">
        <f t="shared" si="122"/>
        <v/>
      </c>
      <c r="Q3741" s="93" t="str">
        <f t="shared" si="121"/>
        <v>2E3700</v>
      </c>
    </row>
    <row r="3742" spans="1:17" ht="12.75" customHeight="1">
      <c r="A3742" s="98" t="s">
        <v>1200</v>
      </c>
      <c r="B3742" s="58" t="s">
        <v>114</v>
      </c>
      <c r="C3742" s="1055" t="s">
        <v>6034</v>
      </c>
      <c r="D3742" s="174" t="s">
        <v>1200</v>
      </c>
      <c r="E3742" s="1055"/>
      <c r="F3742" s="1055">
        <v>471008</v>
      </c>
      <c r="G3742" s="106">
        <v>1516</v>
      </c>
      <c r="H3742" s="38"/>
      <c r="I3742" s="93" t="str">
        <f t="shared" si="122"/>
        <v/>
      </c>
      <c r="Q3742" s="93" t="str">
        <f t="shared" si="121"/>
        <v>2E3700</v>
      </c>
    </row>
    <row r="3743" spans="1:17" ht="12.75" customHeight="1">
      <c r="A3743" s="98" t="s">
        <v>1200</v>
      </c>
      <c r="B3743" s="58" t="s">
        <v>114</v>
      </c>
      <c r="C3743" s="1055" t="s">
        <v>6437</v>
      </c>
      <c r="D3743" s="174" t="s">
        <v>1200</v>
      </c>
      <c r="E3743" s="1055"/>
      <c r="F3743" s="1055">
        <v>471008</v>
      </c>
      <c r="G3743" s="106">
        <v>1617</v>
      </c>
      <c r="H3743" s="38"/>
      <c r="I3743" s="93" t="str">
        <f t="shared" si="122"/>
        <v/>
      </c>
      <c r="Q3743" s="93" t="str">
        <f t="shared" si="121"/>
        <v>2E3700</v>
      </c>
    </row>
    <row r="3744" spans="1:17" ht="12.75" customHeight="1">
      <c r="A3744" s="98" t="s">
        <v>1200</v>
      </c>
      <c r="B3744" s="58" t="s">
        <v>114</v>
      </c>
      <c r="C3744" s="1055">
        <v>25018</v>
      </c>
      <c r="D3744" s="174" t="s">
        <v>1200</v>
      </c>
      <c r="E3744" s="1055"/>
      <c r="F3744" s="1055">
        <v>471008</v>
      </c>
      <c r="G3744" s="106">
        <v>1718</v>
      </c>
      <c r="H3744" s="38"/>
      <c r="I3744" s="93" t="str">
        <f t="shared" si="122"/>
        <v/>
      </c>
      <c r="Q3744" s="93" t="str">
        <f t="shared" si="121"/>
        <v>2E3700</v>
      </c>
    </row>
    <row r="3745" spans="1:17" ht="12.75" customHeight="1">
      <c r="A3745" s="99" t="s">
        <v>1200</v>
      </c>
      <c r="B3745" s="58" t="s">
        <v>114</v>
      </c>
      <c r="C3745" s="1055">
        <v>25019</v>
      </c>
      <c r="D3745" s="174" t="s">
        <v>1200</v>
      </c>
      <c r="E3745" s="1055"/>
      <c r="F3745" s="1055">
        <v>471008</v>
      </c>
      <c r="G3745" s="106">
        <v>1819</v>
      </c>
      <c r="H3745" s="38"/>
      <c r="I3745" s="93" t="str">
        <f t="shared" si="122"/>
        <v/>
      </c>
      <c r="Q3745" s="93" t="str">
        <f t="shared" si="121"/>
        <v>2E3700</v>
      </c>
    </row>
    <row r="3746" spans="1:17" ht="12.75" customHeight="1">
      <c r="A3746" s="99" t="s">
        <v>1200</v>
      </c>
      <c r="B3746" s="58" t="s">
        <v>114</v>
      </c>
      <c r="C3746" s="1055">
        <v>25010</v>
      </c>
      <c r="D3746" s="174" t="s">
        <v>1200</v>
      </c>
      <c r="E3746" s="1055"/>
      <c r="F3746" s="1055">
        <v>471008</v>
      </c>
      <c r="G3746" s="368">
        <v>1920</v>
      </c>
      <c r="H3746" s="38"/>
      <c r="I3746" s="93" t="str">
        <f t="shared" si="122"/>
        <v/>
      </c>
      <c r="Q3746" s="93" t="str">
        <f t="shared" si="121"/>
        <v>2E3700</v>
      </c>
    </row>
    <row r="3747" spans="1:17" ht="12.75" customHeight="1">
      <c r="A3747" s="807" t="s">
        <v>1200</v>
      </c>
      <c r="B3747" s="58" t="s">
        <v>114</v>
      </c>
      <c r="C3747" s="787">
        <v>25012</v>
      </c>
      <c r="D3747" s="174" t="s">
        <v>1200</v>
      </c>
      <c r="E3747" s="1055"/>
      <c r="F3747" s="1055">
        <v>471008</v>
      </c>
      <c r="G3747" s="106">
        <v>2122</v>
      </c>
      <c r="H3747" s="38"/>
      <c r="I3747" s="93" t="str">
        <f t="shared" si="122"/>
        <v/>
      </c>
      <c r="Q3747" s="93" t="str">
        <f t="shared" si="121"/>
        <v>2E3700</v>
      </c>
    </row>
    <row r="3748" spans="1:17" ht="12.75" customHeight="1">
      <c r="A3748" s="98" t="s">
        <v>1200</v>
      </c>
      <c r="B3748" s="58" t="s">
        <v>114</v>
      </c>
      <c r="C3748" s="1055">
        <v>25013</v>
      </c>
      <c r="D3748" s="174" t="s">
        <v>1200</v>
      </c>
      <c r="E3748" s="1055"/>
      <c r="F3748" s="1055">
        <v>471008</v>
      </c>
      <c r="G3748" s="106">
        <v>2223</v>
      </c>
      <c r="H3748" s="38"/>
      <c r="I3748" s="93" t="str">
        <f t="shared" si="122"/>
        <v/>
      </c>
      <c r="Q3748" s="93" t="str">
        <f t="shared" si="121"/>
        <v>2E3700</v>
      </c>
    </row>
    <row r="3749" spans="1:17" ht="12.75" customHeight="1">
      <c r="A3749" s="98" t="s">
        <v>1200</v>
      </c>
      <c r="B3749" s="58" t="s">
        <v>114</v>
      </c>
      <c r="C3749" s="1293">
        <v>25014</v>
      </c>
      <c r="D3749" s="174" t="s">
        <v>1200</v>
      </c>
      <c r="E3749" s="1289"/>
      <c r="F3749" s="1289">
        <v>471008</v>
      </c>
      <c r="G3749" s="1296">
        <v>2324</v>
      </c>
      <c r="H3749" s="1297"/>
      <c r="I3749" s="1298" t="str">
        <f t="shared" si="122"/>
        <v/>
      </c>
      <c r="J3749" s="1299"/>
      <c r="Q3749" s="93" t="str">
        <f t="shared" si="121"/>
        <v>2E3700</v>
      </c>
    </row>
    <row r="3750" spans="1:17" ht="12.75" customHeight="1">
      <c r="A3750" s="98" t="s">
        <v>1200</v>
      </c>
      <c r="B3750" s="58" t="s">
        <v>114</v>
      </c>
      <c r="C3750" s="1055">
        <v>21131</v>
      </c>
      <c r="D3750" s="174" t="s">
        <v>1200</v>
      </c>
      <c r="E3750" s="1055"/>
      <c r="F3750" s="1055">
        <v>471008</v>
      </c>
      <c r="G3750" s="106" t="s">
        <v>3850</v>
      </c>
      <c r="H3750" s="38"/>
      <c r="I3750" s="93" t="str">
        <f t="shared" si="122"/>
        <v/>
      </c>
      <c r="Q3750" s="93" t="str">
        <f t="shared" si="121"/>
        <v>2E3700</v>
      </c>
    </row>
    <row r="3751" spans="1:17" ht="12.75" customHeight="1">
      <c r="A3751" s="98" t="s">
        <v>1200</v>
      </c>
      <c r="B3751" s="58" t="s">
        <v>114</v>
      </c>
      <c r="C3751" s="1055">
        <v>11006</v>
      </c>
      <c r="D3751" s="174" t="s">
        <v>1200</v>
      </c>
      <c r="E3751" s="1055"/>
      <c r="F3751" s="1055">
        <v>471008</v>
      </c>
      <c r="G3751" s="106" t="s">
        <v>3851</v>
      </c>
      <c r="H3751" s="38"/>
      <c r="I3751" s="93" t="str">
        <f t="shared" si="122"/>
        <v/>
      </c>
      <c r="Q3751" s="93" t="str">
        <f t="shared" si="121"/>
        <v>2E3700</v>
      </c>
    </row>
    <row r="3752" spans="1:17" ht="12.75" customHeight="1">
      <c r="A3752" s="98" t="s">
        <v>1201</v>
      </c>
      <c r="B3752" s="58" t="s">
        <v>115</v>
      </c>
      <c r="C3752" s="1055" t="s">
        <v>4768</v>
      </c>
      <c r="D3752" s="99" t="s">
        <v>1201</v>
      </c>
      <c r="E3752" s="1055"/>
      <c r="F3752" s="1055">
        <v>471063</v>
      </c>
      <c r="G3752" s="106">
        <v>1112</v>
      </c>
      <c r="H3752" s="38"/>
      <c r="I3752" s="93" t="str">
        <f t="shared" si="122"/>
        <v/>
      </c>
      <c r="Q3752" s="93" t="str">
        <f t="shared" si="121"/>
        <v>2E3800</v>
      </c>
    </row>
    <row r="3753" spans="1:17" ht="12.75" customHeight="1">
      <c r="A3753" s="98" t="s">
        <v>1201</v>
      </c>
      <c r="B3753" s="58" t="s">
        <v>115</v>
      </c>
      <c r="C3753" s="1055" t="s">
        <v>5380</v>
      </c>
      <c r="D3753" s="99" t="s">
        <v>1201</v>
      </c>
      <c r="E3753" s="1055"/>
      <c r="F3753" s="1055">
        <v>471063</v>
      </c>
      <c r="G3753" s="106">
        <v>1314</v>
      </c>
      <c r="H3753" s="38"/>
      <c r="I3753" s="93" t="str">
        <f t="shared" si="122"/>
        <v/>
      </c>
      <c r="Q3753" s="93" t="str">
        <f t="shared" si="121"/>
        <v>2E3800</v>
      </c>
    </row>
    <row r="3754" spans="1:17" ht="12.75" customHeight="1">
      <c r="A3754" s="98" t="s">
        <v>1201</v>
      </c>
      <c r="B3754" s="58" t="s">
        <v>115</v>
      </c>
      <c r="C3754" s="1055" t="s">
        <v>5712</v>
      </c>
      <c r="D3754" s="99" t="s">
        <v>1201</v>
      </c>
      <c r="E3754" s="1055"/>
      <c r="F3754" s="1055">
        <v>471063</v>
      </c>
      <c r="G3754" s="106">
        <v>1415</v>
      </c>
      <c r="H3754" s="38"/>
      <c r="I3754" s="93" t="str">
        <f t="shared" si="122"/>
        <v/>
      </c>
      <c r="Q3754" s="93" t="str">
        <f t="shared" si="121"/>
        <v>2E3800</v>
      </c>
    </row>
    <row r="3755" spans="1:17" ht="12.75" customHeight="1">
      <c r="A3755" s="98" t="s">
        <v>1201</v>
      </c>
      <c r="B3755" s="58" t="s">
        <v>115</v>
      </c>
      <c r="C3755" s="1055" t="s">
        <v>6034</v>
      </c>
      <c r="D3755" s="99" t="s">
        <v>1201</v>
      </c>
      <c r="E3755" s="1055"/>
      <c r="F3755" s="1055">
        <v>471063</v>
      </c>
      <c r="G3755" s="106">
        <v>1516</v>
      </c>
      <c r="H3755" s="38"/>
      <c r="I3755" s="93" t="str">
        <f t="shared" si="122"/>
        <v/>
      </c>
      <c r="Q3755" s="93" t="str">
        <f t="shared" si="121"/>
        <v>2E3800</v>
      </c>
    </row>
    <row r="3756" spans="1:17" ht="12.75" customHeight="1">
      <c r="A3756" s="98" t="s">
        <v>1201</v>
      </c>
      <c r="B3756" s="58" t="s">
        <v>115</v>
      </c>
      <c r="C3756" s="1055" t="s">
        <v>6437</v>
      </c>
      <c r="D3756" s="99" t="s">
        <v>1201</v>
      </c>
      <c r="E3756" s="1055"/>
      <c r="F3756" s="1055">
        <v>471063</v>
      </c>
      <c r="G3756" s="106">
        <v>1617</v>
      </c>
      <c r="H3756" s="38"/>
      <c r="I3756" s="93" t="str">
        <f t="shared" si="122"/>
        <v/>
      </c>
      <c r="Q3756" s="93" t="str">
        <f t="shared" si="121"/>
        <v>2E3800</v>
      </c>
    </row>
    <row r="3757" spans="1:17" ht="12.75" customHeight="1">
      <c r="A3757" s="98" t="s">
        <v>1201</v>
      </c>
      <c r="B3757" s="58" t="s">
        <v>115</v>
      </c>
      <c r="C3757" s="1055">
        <v>25018</v>
      </c>
      <c r="D3757" s="99" t="s">
        <v>1201</v>
      </c>
      <c r="E3757" s="1055"/>
      <c r="F3757" s="1055">
        <v>471063</v>
      </c>
      <c r="G3757" s="106">
        <v>1718</v>
      </c>
      <c r="H3757" s="38"/>
      <c r="I3757" s="93" t="str">
        <f t="shared" si="122"/>
        <v/>
      </c>
      <c r="Q3757" s="93" t="str">
        <f t="shared" si="121"/>
        <v>2E3800</v>
      </c>
    </row>
    <row r="3758" spans="1:17" ht="12.75" customHeight="1">
      <c r="A3758" s="99" t="s">
        <v>1201</v>
      </c>
      <c r="B3758" s="58" t="s">
        <v>115</v>
      </c>
      <c r="C3758" s="1055">
        <v>25019</v>
      </c>
      <c r="D3758" s="99" t="s">
        <v>1201</v>
      </c>
      <c r="E3758" s="1055"/>
      <c r="F3758" s="1055">
        <v>471063</v>
      </c>
      <c r="G3758" s="106">
        <v>1819</v>
      </c>
      <c r="H3758" s="38"/>
      <c r="I3758" s="93" t="str">
        <f t="shared" si="122"/>
        <v/>
      </c>
      <c r="Q3758" s="93" t="str">
        <f t="shared" si="121"/>
        <v>2E3800</v>
      </c>
    </row>
    <row r="3759" spans="1:17" ht="12.75" customHeight="1">
      <c r="A3759" s="99" t="s">
        <v>1201</v>
      </c>
      <c r="B3759" s="58" t="s">
        <v>115</v>
      </c>
      <c r="C3759" s="1055">
        <v>25010</v>
      </c>
      <c r="D3759" s="99" t="s">
        <v>1201</v>
      </c>
      <c r="E3759" s="1055"/>
      <c r="F3759" s="1055">
        <v>471063</v>
      </c>
      <c r="G3759" s="368">
        <v>1920</v>
      </c>
      <c r="H3759" s="38"/>
      <c r="I3759" s="93" t="str">
        <f t="shared" si="122"/>
        <v/>
      </c>
      <c r="Q3759" s="93" t="str">
        <f t="shared" si="121"/>
        <v>2E3800</v>
      </c>
    </row>
    <row r="3760" spans="1:17" ht="12.75" customHeight="1">
      <c r="A3760" s="807" t="s">
        <v>1201</v>
      </c>
      <c r="B3760" s="58" t="s">
        <v>115</v>
      </c>
      <c r="C3760" s="787">
        <v>25012</v>
      </c>
      <c r="D3760" s="99" t="s">
        <v>1201</v>
      </c>
      <c r="E3760" s="1055"/>
      <c r="F3760" s="1055">
        <v>471063</v>
      </c>
      <c r="G3760" s="106">
        <v>2122</v>
      </c>
      <c r="H3760" s="38"/>
      <c r="I3760" s="93" t="str">
        <f t="shared" si="122"/>
        <v/>
      </c>
      <c r="Q3760" s="93" t="str">
        <f t="shared" si="121"/>
        <v>2E3800</v>
      </c>
    </row>
    <row r="3761" spans="1:17" ht="12.75" customHeight="1">
      <c r="A3761" s="98" t="s">
        <v>1201</v>
      </c>
      <c r="B3761" s="58" t="s">
        <v>115</v>
      </c>
      <c r="C3761" s="1055">
        <v>25013</v>
      </c>
      <c r="D3761" s="99" t="s">
        <v>1201</v>
      </c>
      <c r="E3761" s="1055"/>
      <c r="F3761" s="1055">
        <v>471063</v>
      </c>
      <c r="G3761" s="106">
        <v>2223</v>
      </c>
      <c r="H3761" s="38"/>
      <c r="I3761" s="93" t="str">
        <f t="shared" si="122"/>
        <v/>
      </c>
      <c r="Q3761" s="93" t="str">
        <f t="shared" si="121"/>
        <v>2E3800</v>
      </c>
    </row>
    <row r="3762" spans="1:17" ht="12.75" customHeight="1">
      <c r="A3762" s="98" t="s">
        <v>1201</v>
      </c>
      <c r="B3762" s="58" t="s">
        <v>115</v>
      </c>
      <c r="C3762" s="1293">
        <v>25014</v>
      </c>
      <c r="D3762" s="99" t="s">
        <v>1201</v>
      </c>
      <c r="E3762" s="1289"/>
      <c r="F3762" s="1289">
        <v>471063</v>
      </c>
      <c r="G3762" s="1296">
        <v>2324</v>
      </c>
      <c r="H3762" s="1297"/>
      <c r="I3762" s="1298" t="str">
        <f t="shared" si="122"/>
        <v/>
      </c>
      <c r="J3762" s="1299"/>
      <c r="Q3762" s="93" t="str">
        <f t="shared" si="121"/>
        <v>2E3800</v>
      </c>
    </row>
    <row r="3763" spans="1:17" ht="12.75" customHeight="1">
      <c r="A3763" s="98" t="s">
        <v>1201</v>
      </c>
      <c r="B3763" s="58" t="s">
        <v>115</v>
      </c>
      <c r="C3763" s="1055">
        <v>21131</v>
      </c>
      <c r="D3763" s="99" t="s">
        <v>1201</v>
      </c>
      <c r="E3763" s="1055"/>
      <c r="F3763" s="1055">
        <v>471063</v>
      </c>
      <c r="G3763" s="106" t="s">
        <v>3850</v>
      </c>
      <c r="H3763" s="38"/>
      <c r="I3763" s="93" t="str">
        <f t="shared" si="122"/>
        <v/>
      </c>
      <c r="Q3763" s="93" t="str">
        <f t="shared" si="121"/>
        <v>2E3800</v>
      </c>
    </row>
    <row r="3764" spans="1:17" ht="12.75" customHeight="1">
      <c r="A3764" s="98" t="s">
        <v>1201</v>
      </c>
      <c r="B3764" s="58" t="s">
        <v>115</v>
      </c>
      <c r="C3764" s="1055">
        <v>11006</v>
      </c>
      <c r="D3764" s="99" t="s">
        <v>1201</v>
      </c>
      <c r="E3764" s="1055"/>
      <c r="F3764" s="1055">
        <v>471063</v>
      </c>
      <c r="G3764" s="106" t="s">
        <v>3851</v>
      </c>
      <c r="H3764" s="38"/>
      <c r="I3764" s="93" t="str">
        <f t="shared" si="122"/>
        <v/>
      </c>
      <c r="Q3764" s="93" t="str">
        <f t="shared" si="121"/>
        <v>2E3800</v>
      </c>
    </row>
    <row r="3765" spans="1:17" ht="12.75" customHeight="1">
      <c r="A3765" s="98" t="s">
        <v>1202</v>
      </c>
      <c r="B3765" s="58" t="s">
        <v>2643</v>
      </c>
      <c r="C3765" s="1055" t="s">
        <v>4768</v>
      </c>
      <c r="D3765" s="174" t="s">
        <v>1202</v>
      </c>
      <c r="E3765" s="1055"/>
      <c r="F3765" s="1055">
        <v>471146</v>
      </c>
      <c r="G3765" s="106">
        <v>1112</v>
      </c>
      <c r="H3765" s="38"/>
      <c r="I3765" s="93" t="str">
        <f t="shared" si="122"/>
        <v/>
      </c>
      <c r="Q3765" s="93" t="str">
        <f t="shared" si="121"/>
        <v>2E3900</v>
      </c>
    </row>
    <row r="3766" spans="1:17" ht="12.75" customHeight="1">
      <c r="A3766" s="98" t="s">
        <v>1202</v>
      </c>
      <c r="B3766" s="58" t="s">
        <v>2643</v>
      </c>
      <c r="C3766" s="1055" t="s">
        <v>5712</v>
      </c>
      <c r="D3766" s="174" t="s">
        <v>1202</v>
      </c>
      <c r="E3766" s="1055"/>
      <c r="F3766" s="1055">
        <v>471146</v>
      </c>
      <c r="G3766" s="106">
        <v>1415</v>
      </c>
      <c r="H3766" s="38"/>
      <c r="I3766" s="93" t="str">
        <f t="shared" si="122"/>
        <v/>
      </c>
      <c r="Q3766" s="93" t="str">
        <f t="shared" si="121"/>
        <v>2E3900</v>
      </c>
    </row>
    <row r="3767" spans="1:17" ht="12.75" customHeight="1">
      <c r="A3767" s="98" t="s">
        <v>1202</v>
      </c>
      <c r="B3767" s="58" t="s">
        <v>2643</v>
      </c>
      <c r="C3767" s="1055" t="s">
        <v>6437</v>
      </c>
      <c r="D3767" s="174" t="s">
        <v>1202</v>
      </c>
      <c r="E3767" s="1055"/>
      <c r="F3767" s="1055">
        <v>471146</v>
      </c>
      <c r="G3767" s="106">
        <v>1617</v>
      </c>
      <c r="H3767" s="38"/>
      <c r="I3767" s="93" t="str">
        <f t="shared" si="122"/>
        <v/>
      </c>
      <c r="Q3767" s="93" t="str">
        <f t="shared" si="121"/>
        <v>2E3900</v>
      </c>
    </row>
    <row r="3768" spans="1:17" ht="12.75" customHeight="1">
      <c r="A3768" s="98" t="s">
        <v>1202</v>
      </c>
      <c r="B3768" s="58" t="s">
        <v>2643</v>
      </c>
      <c r="C3768" s="1055">
        <v>25018</v>
      </c>
      <c r="D3768" s="174" t="s">
        <v>1202</v>
      </c>
      <c r="E3768" s="1055"/>
      <c r="F3768" s="1055">
        <v>471146</v>
      </c>
      <c r="G3768" s="106">
        <v>1718</v>
      </c>
      <c r="H3768" s="38"/>
      <c r="I3768" s="93" t="str">
        <f t="shared" si="122"/>
        <v/>
      </c>
      <c r="Q3768" s="93" t="str">
        <f t="shared" si="121"/>
        <v>2E3900</v>
      </c>
    </row>
    <row r="3769" spans="1:17" ht="12.75" customHeight="1">
      <c r="A3769" s="98" t="s">
        <v>1202</v>
      </c>
      <c r="B3769" s="58" t="s">
        <v>2643</v>
      </c>
      <c r="C3769" s="410">
        <v>25012</v>
      </c>
      <c r="D3769" s="174" t="s">
        <v>1202</v>
      </c>
      <c r="E3769" s="410"/>
      <c r="F3769" s="410">
        <v>471146</v>
      </c>
      <c r="G3769" s="106">
        <v>2122</v>
      </c>
      <c r="H3769" s="38"/>
      <c r="I3769" s="93" t="str">
        <f t="shared" si="122"/>
        <v/>
      </c>
      <c r="Q3769" s="93" t="str">
        <f t="shared" si="121"/>
        <v>2E3900</v>
      </c>
    </row>
    <row r="3770" spans="1:17" ht="12.75" customHeight="1">
      <c r="A3770" s="98" t="s">
        <v>1202</v>
      </c>
      <c r="B3770" s="58" t="s">
        <v>2643</v>
      </c>
      <c r="C3770" s="1055">
        <v>25013</v>
      </c>
      <c r="D3770" s="174" t="s">
        <v>1202</v>
      </c>
      <c r="E3770" s="1055"/>
      <c r="F3770" s="1055">
        <v>471146</v>
      </c>
      <c r="G3770" s="106">
        <v>2223</v>
      </c>
      <c r="H3770" s="38"/>
      <c r="I3770" s="93" t="str">
        <f t="shared" si="122"/>
        <v/>
      </c>
      <c r="Q3770" s="93" t="str">
        <f t="shared" si="121"/>
        <v>2E3900</v>
      </c>
    </row>
    <row r="3771" spans="1:17" ht="12.75" customHeight="1">
      <c r="A3771" s="98" t="s">
        <v>1202</v>
      </c>
      <c r="B3771" s="58" t="s">
        <v>2643</v>
      </c>
      <c r="C3771" s="1293">
        <v>25014</v>
      </c>
      <c r="D3771" s="174" t="s">
        <v>1202</v>
      </c>
      <c r="E3771" s="1289"/>
      <c r="F3771" s="1289">
        <v>471146</v>
      </c>
      <c r="G3771" s="1296">
        <v>2324</v>
      </c>
      <c r="H3771" s="1297"/>
      <c r="I3771" s="1298" t="str">
        <f t="shared" si="122"/>
        <v/>
      </c>
      <c r="J3771" s="1299"/>
      <c r="Q3771" s="93" t="str">
        <f t="shared" si="121"/>
        <v>2E3900</v>
      </c>
    </row>
    <row r="3772" spans="1:17" ht="12.75" customHeight="1">
      <c r="A3772" s="98" t="s">
        <v>1202</v>
      </c>
      <c r="B3772" s="58" t="s">
        <v>2643</v>
      </c>
      <c r="C3772" s="1055">
        <v>21131</v>
      </c>
      <c r="D3772" s="174" t="s">
        <v>1202</v>
      </c>
      <c r="E3772" s="1289"/>
      <c r="F3772" s="1289">
        <v>471146</v>
      </c>
      <c r="G3772" s="106" t="s">
        <v>3850</v>
      </c>
      <c r="H3772" s="38"/>
      <c r="I3772" s="93" t="str">
        <f t="shared" si="122"/>
        <v/>
      </c>
      <c r="Q3772" s="93" t="str">
        <f t="shared" si="121"/>
        <v>2E3900</v>
      </c>
    </row>
    <row r="3773" spans="1:17" ht="12.75" customHeight="1">
      <c r="A3773" s="98" t="s">
        <v>1202</v>
      </c>
      <c r="B3773" s="58" t="s">
        <v>2643</v>
      </c>
      <c r="C3773" s="1055">
        <v>11006</v>
      </c>
      <c r="D3773" s="174" t="s">
        <v>1202</v>
      </c>
      <c r="E3773" s="1055"/>
      <c r="F3773" s="1055">
        <v>471146</v>
      </c>
      <c r="G3773" s="106" t="s">
        <v>3851</v>
      </c>
      <c r="H3773" s="38"/>
      <c r="I3773" s="93" t="str">
        <f t="shared" si="122"/>
        <v/>
      </c>
      <c r="Q3773" s="93" t="str">
        <f t="shared" si="121"/>
        <v>2E3900</v>
      </c>
    </row>
    <row r="3774" spans="1:17" ht="12.75" customHeight="1">
      <c r="A3774" s="105" t="s">
        <v>1208</v>
      </c>
      <c r="B3774" s="38" t="s">
        <v>1207</v>
      </c>
      <c r="C3774" s="1055" t="s">
        <v>4768</v>
      </c>
      <c r="D3774" s="208" t="s">
        <v>1208</v>
      </c>
      <c r="E3774" s="1055"/>
      <c r="F3774" s="1055">
        <v>470913</v>
      </c>
      <c r="G3774" s="106">
        <v>1112</v>
      </c>
      <c r="H3774" s="38"/>
      <c r="I3774" s="93" t="str">
        <f t="shared" si="122"/>
        <v/>
      </c>
      <c r="Q3774" s="93" t="str">
        <f t="shared" si="121"/>
        <v>2E4000</v>
      </c>
    </row>
    <row r="3775" spans="1:17" ht="12.75" customHeight="1">
      <c r="A3775" s="98" t="s">
        <v>1208</v>
      </c>
      <c r="B3775" s="38" t="s">
        <v>1207</v>
      </c>
      <c r="C3775" s="1055" t="s">
        <v>5712</v>
      </c>
      <c r="D3775" s="208" t="s">
        <v>1208</v>
      </c>
      <c r="E3775" s="1055"/>
      <c r="F3775" s="1055">
        <v>470913</v>
      </c>
      <c r="G3775" s="106">
        <v>1415</v>
      </c>
      <c r="H3775" s="38"/>
      <c r="I3775" s="93" t="str">
        <f t="shared" si="122"/>
        <v/>
      </c>
      <c r="Q3775" s="93" t="str">
        <f t="shared" si="121"/>
        <v>2E4000</v>
      </c>
    </row>
    <row r="3776" spans="1:17" ht="12.75" customHeight="1">
      <c r="A3776" s="98" t="s">
        <v>1208</v>
      </c>
      <c r="B3776" s="38" t="s">
        <v>1207</v>
      </c>
      <c r="C3776" s="1055" t="s">
        <v>6034</v>
      </c>
      <c r="D3776" s="208" t="s">
        <v>1208</v>
      </c>
      <c r="E3776" s="1055"/>
      <c r="F3776" s="1055">
        <v>470913</v>
      </c>
      <c r="G3776" s="106">
        <v>1516</v>
      </c>
      <c r="H3776" s="38"/>
      <c r="I3776" s="93" t="str">
        <f t="shared" si="122"/>
        <v/>
      </c>
      <c r="Q3776" s="93" t="str">
        <f t="shared" si="121"/>
        <v>2E4000</v>
      </c>
    </row>
    <row r="3777" spans="1:17" ht="12.75" customHeight="1">
      <c r="A3777" s="98" t="s">
        <v>1208</v>
      </c>
      <c r="B3777" s="38" t="s">
        <v>1207</v>
      </c>
      <c r="C3777" s="1055" t="s">
        <v>6437</v>
      </c>
      <c r="D3777" s="208" t="s">
        <v>1208</v>
      </c>
      <c r="E3777" s="1055"/>
      <c r="F3777" s="1055">
        <v>470913</v>
      </c>
      <c r="G3777" s="106">
        <v>1617</v>
      </c>
      <c r="H3777" s="38"/>
      <c r="I3777" s="93" t="str">
        <f t="shared" si="122"/>
        <v/>
      </c>
      <c r="Q3777" s="93" t="str">
        <f t="shared" si="121"/>
        <v>2E4000</v>
      </c>
    </row>
    <row r="3778" spans="1:17" ht="12.75" customHeight="1">
      <c r="A3778" s="98" t="s">
        <v>1208</v>
      </c>
      <c r="B3778" s="38" t="s">
        <v>1207</v>
      </c>
      <c r="C3778" s="1055">
        <v>25018</v>
      </c>
      <c r="D3778" s="208" t="s">
        <v>1208</v>
      </c>
      <c r="E3778" s="1055"/>
      <c r="F3778" s="1055">
        <v>470913</v>
      </c>
      <c r="G3778" s="106">
        <v>1718</v>
      </c>
      <c r="H3778" s="38"/>
      <c r="I3778" s="93" t="str">
        <f t="shared" si="122"/>
        <v/>
      </c>
      <c r="Q3778" s="93" t="str">
        <f t="shared" si="121"/>
        <v>2E4000</v>
      </c>
    </row>
    <row r="3779" spans="1:17" ht="12.75" customHeight="1">
      <c r="A3779" s="99" t="s">
        <v>1208</v>
      </c>
      <c r="B3779" s="38" t="s">
        <v>1207</v>
      </c>
      <c r="C3779" s="1055">
        <v>25019</v>
      </c>
      <c r="D3779" s="208" t="s">
        <v>1208</v>
      </c>
      <c r="E3779" s="1055"/>
      <c r="F3779" s="1055">
        <v>470913</v>
      </c>
      <c r="G3779" s="106">
        <v>1819</v>
      </c>
      <c r="H3779" s="38"/>
      <c r="I3779" s="93" t="str">
        <f t="shared" si="122"/>
        <v/>
      </c>
      <c r="Q3779" s="93" t="str">
        <f t="shared" si="121"/>
        <v>2E4000</v>
      </c>
    </row>
    <row r="3780" spans="1:17" ht="12.75" customHeight="1">
      <c r="A3780" s="99" t="s">
        <v>1208</v>
      </c>
      <c r="B3780" s="38" t="s">
        <v>1207</v>
      </c>
      <c r="C3780" s="1055">
        <v>25010</v>
      </c>
      <c r="D3780" s="208" t="s">
        <v>1208</v>
      </c>
      <c r="E3780" s="1055"/>
      <c r="F3780" s="1055">
        <v>470913</v>
      </c>
      <c r="G3780" s="106">
        <v>1920</v>
      </c>
      <c r="H3780" s="38"/>
      <c r="I3780" s="93" t="str">
        <f t="shared" si="122"/>
        <v/>
      </c>
      <c r="Q3780" s="93" t="str">
        <f t="shared" si="121"/>
        <v>2E4000</v>
      </c>
    </row>
    <row r="3781" spans="1:17" ht="12.75" customHeight="1">
      <c r="A3781" s="807" t="s">
        <v>1208</v>
      </c>
      <c r="B3781" s="38" t="s">
        <v>1207</v>
      </c>
      <c r="C3781" s="787">
        <v>25012</v>
      </c>
      <c r="D3781" s="208" t="s">
        <v>1208</v>
      </c>
      <c r="E3781" s="1055"/>
      <c r="F3781" s="1055">
        <v>470913</v>
      </c>
      <c r="G3781" s="106">
        <v>2122</v>
      </c>
      <c r="H3781" s="38"/>
      <c r="I3781" s="93" t="str">
        <f t="shared" si="122"/>
        <v/>
      </c>
      <c r="Q3781" s="93" t="str">
        <f t="shared" si="121"/>
        <v>2E4000</v>
      </c>
    </row>
    <row r="3782" spans="1:17" ht="12.75" customHeight="1">
      <c r="A3782" s="105" t="s">
        <v>1208</v>
      </c>
      <c r="B3782" s="38" t="s">
        <v>1207</v>
      </c>
      <c r="C3782" s="1055">
        <v>25013</v>
      </c>
      <c r="D3782" s="208" t="s">
        <v>1208</v>
      </c>
      <c r="E3782" s="1055"/>
      <c r="F3782" s="1055">
        <v>470913</v>
      </c>
      <c r="G3782" s="106">
        <v>2223</v>
      </c>
      <c r="H3782" s="38"/>
      <c r="I3782" s="93" t="str">
        <f t="shared" si="122"/>
        <v/>
      </c>
      <c r="Q3782" s="93" t="str">
        <f t="shared" si="121"/>
        <v>2E4000</v>
      </c>
    </row>
    <row r="3783" spans="1:17" ht="12.75" customHeight="1">
      <c r="A3783" s="105" t="s">
        <v>1208</v>
      </c>
      <c r="B3783" s="38" t="s">
        <v>1207</v>
      </c>
      <c r="C3783" s="1293">
        <v>25014</v>
      </c>
      <c r="D3783" s="208" t="s">
        <v>1208</v>
      </c>
      <c r="E3783" s="1289"/>
      <c r="F3783" s="1289">
        <v>470913</v>
      </c>
      <c r="G3783" s="1296">
        <v>2324</v>
      </c>
      <c r="H3783" s="1297"/>
      <c r="I3783" s="1298" t="str">
        <f t="shared" si="122"/>
        <v/>
      </c>
      <c r="J3783" s="1299"/>
      <c r="Q3783" s="93" t="str">
        <f t="shared" si="121"/>
        <v>2E4000</v>
      </c>
    </row>
    <row r="3784" spans="1:17" ht="12.75" customHeight="1">
      <c r="A3784" s="105" t="s">
        <v>1208</v>
      </c>
      <c r="B3784" s="38" t="s">
        <v>1207</v>
      </c>
      <c r="C3784" s="1055">
        <v>21131</v>
      </c>
      <c r="D3784" s="208" t="s">
        <v>1208</v>
      </c>
      <c r="E3784" s="1055"/>
      <c r="F3784" s="1055">
        <v>470913</v>
      </c>
      <c r="G3784" s="106" t="s">
        <v>3850</v>
      </c>
      <c r="H3784" s="38"/>
      <c r="I3784" s="93" t="str">
        <f t="shared" si="122"/>
        <v/>
      </c>
      <c r="Q3784" s="93" t="str">
        <f t="shared" si="121"/>
        <v>2E4000</v>
      </c>
    </row>
    <row r="3785" spans="1:17" ht="12.75" customHeight="1">
      <c r="A3785" s="105" t="s">
        <v>1208</v>
      </c>
      <c r="B3785" s="38" t="s">
        <v>1207</v>
      </c>
      <c r="C3785" s="1055">
        <v>11006</v>
      </c>
      <c r="D3785" s="208" t="s">
        <v>1208</v>
      </c>
      <c r="E3785" s="1055"/>
      <c r="F3785" s="1055">
        <v>470913</v>
      </c>
      <c r="G3785" s="106" t="s">
        <v>3851</v>
      </c>
      <c r="H3785" s="38"/>
      <c r="I3785" s="93" t="str">
        <f t="shared" si="122"/>
        <v/>
      </c>
      <c r="Q3785" s="93" t="str">
        <f t="shared" si="121"/>
        <v>2E4000</v>
      </c>
    </row>
    <row r="3786" spans="1:17" ht="12.75" customHeight="1">
      <c r="A3786" s="98" t="s">
        <v>1208</v>
      </c>
      <c r="B3786" s="38" t="s">
        <v>1207</v>
      </c>
      <c r="C3786" s="1055" t="s">
        <v>5380</v>
      </c>
      <c r="D3786" s="208" t="s">
        <v>1208</v>
      </c>
      <c r="E3786" s="1055"/>
      <c r="F3786" s="1055">
        <v>470913</v>
      </c>
      <c r="G3786" s="106">
        <v>1314</v>
      </c>
      <c r="H3786" s="38"/>
      <c r="I3786" s="93" t="str">
        <f t="shared" si="122"/>
        <v/>
      </c>
      <c r="Q3786" s="93" t="str">
        <f t="shared" si="121"/>
        <v>2E4000</v>
      </c>
    </row>
    <row r="3787" spans="1:17" ht="12.75" customHeight="1">
      <c r="A3787" s="98" t="s">
        <v>5718</v>
      </c>
      <c r="B3787" s="118" t="s">
        <v>5719</v>
      </c>
      <c r="C3787" s="1055" t="s">
        <v>5712</v>
      </c>
      <c r="D3787" s="99" t="s">
        <v>5718</v>
      </c>
      <c r="E3787" s="1055"/>
      <c r="F3787" s="1055">
        <v>470826</v>
      </c>
      <c r="G3787" s="106">
        <v>1415</v>
      </c>
      <c r="H3787" s="38"/>
      <c r="I3787" s="93" t="str">
        <f t="shared" si="122"/>
        <v/>
      </c>
      <c r="Q3787" s="93" t="str">
        <f t="shared" si="121"/>
        <v>2E4100</v>
      </c>
    </row>
    <row r="3788" spans="1:17" ht="12.75" customHeight="1">
      <c r="A3788" s="98" t="s">
        <v>5718</v>
      </c>
      <c r="B3788" s="118" t="s">
        <v>5719</v>
      </c>
      <c r="C3788" s="1055" t="s">
        <v>6034</v>
      </c>
      <c r="D3788" s="99" t="s">
        <v>5718</v>
      </c>
      <c r="E3788" s="1055"/>
      <c r="F3788" s="1055">
        <v>470826</v>
      </c>
      <c r="G3788" s="106">
        <v>1516</v>
      </c>
      <c r="H3788" s="38"/>
      <c r="I3788" s="93" t="str">
        <f t="shared" si="122"/>
        <v/>
      </c>
      <c r="Q3788" s="93" t="str">
        <f t="shared" si="121"/>
        <v>2E4100</v>
      </c>
    </row>
    <row r="3789" spans="1:17" ht="12.75" customHeight="1">
      <c r="A3789" s="98" t="s">
        <v>5718</v>
      </c>
      <c r="B3789" s="118" t="s">
        <v>5719</v>
      </c>
      <c r="C3789" s="1055" t="s">
        <v>6437</v>
      </c>
      <c r="D3789" s="99" t="s">
        <v>5718</v>
      </c>
      <c r="E3789" s="1055"/>
      <c r="F3789" s="1055">
        <v>470826</v>
      </c>
      <c r="G3789" s="106">
        <v>1617</v>
      </c>
      <c r="H3789" s="38"/>
      <c r="I3789" s="93" t="str">
        <f t="shared" si="122"/>
        <v/>
      </c>
      <c r="Q3789" s="93" t="str">
        <f t="shared" si="121"/>
        <v>2E4100</v>
      </c>
    </row>
    <row r="3790" spans="1:17" ht="12.75" customHeight="1">
      <c r="A3790" s="98" t="s">
        <v>5718</v>
      </c>
      <c r="B3790" s="118" t="s">
        <v>5719</v>
      </c>
      <c r="C3790" s="410">
        <v>25010</v>
      </c>
      <c r="D3790" s="99" t="s">
        <v>5718</v>
      </c>
      <c r="E3790" s="410"/>
      <c r="F3790" s="410">
        <v>470826</v>
      </c>
      <c r="G3790" s="368">
        <v>1920</v>
      </c>
      <c r="H3790" s="38"/>
      <c r="I3790" s="93" t="str">
        <f t="shared" si="122"/>
        <v/>
      </c>
      <c r="Q3790" s="93" t="str">
        <f t="shared" ref="Q3790:Q3853" si="123">TEXT($A3790,0)</f>
        <v>2E4100</v>
      </c>
    </row>
    <row r="3791" spans="1:17" ht="12.75" customHeight="1">
      <c r="A3791" s="98" t="s">
        <v>5720</v>
      </c>
      <c r="B3791" s="118" t="s">
        <v>5721</v>
      </c>
      <c r="C3791" s="1055" t="s">
        <v>5712</v>
      </c>
      <c r="D3791" s="99" t="s">
        <v>5720</v>
      </c>
      <c r="E3791" s="1055"/>
      <c r="F3791" s="1055">
        <v>470826</v>
      </c>
      <c r="G3791" s="106">
        <v>1415</v>
      </c>
      <c r="H3791" s="38"/>
      <c r="I3791" s="93" t="str">
        <f t="shared" si="122"/>
        <v/>
      </c>
      <c r="Q3791" s="93" t="str">
        <f t="shared" si="123"/>
        <v>2E4200</v>
      </c>
    </row>
    <row r="3792" spans="1:17" ht="12.75" customHeight="1">
      <c r="A3792" s="98" t="s">
        <v>5720</v>
      </c>
      <c r="B3792" s="118" t="s">
        <v>5721</v>
      </c>
      <c r="C3792" s="1055" t="s">
        <v>6034</v>
      </c>
      <c r="D3792" s="99" t="s">
        <v>5720</v>
      </c>
      <c r="E3792" s="1055"/>
      <c r="F3792" s="1055">
        <v>470826</v>
      </c>
      <c r="G3792" s="106">
        <v>1516</v>
      </c>
      <c r="H3792" s="38"/>
      <c r="I3792" s="93" t="str">
        <f t="shared" si="122"/>
        <v/>
      </c>
      <c r="Q3792" s="93" t="str">
        <f t="shared" si="123"/>
        <v>2E4200</v>
      </c>
    </row>
    <row r="3793" spans="1:17" ht="12.75" customHeight="1">
      <c r="A3793" s="98" t="s">
        <v>5720</v>
      </c>
      <c r="B3793" s="118" t="s">
        <v>5721</v>
      </c>
      <c r="C3793" s="1055" t="s">
        <v>6437</v>
      </c>
      <c r="D3793" s="99" t="s">
        <v>5720</v>
      </c>
      <c r="E3793" s="1055"/>
      <c r="F3793" s="1055">
        <v>470826</v>
      </c>
      <c r="G3793" s="106">
        <v>1617</v>
      </c>
      <c r="H3793" s="38"/>
      <c r="I3793" s="93" t="str">
        <f t="shared" si="122"/>
        <v/>
      </c>
      <c r="Q3793" s="93" t="str">
        <f t="shared" si="123"/>
        <v>2E4200</v>
      </c>
    </row>
    <row r="3794" spans="1:17" ht="12.75" customHeight="1">
      <c r="A3794" s="98" t="s">
        <v>5720</v>
      </c>
      <c r="B3794" s="118" t="s">
        <v>5721</v>
      </c>
      <c r="C3794" s="1055">
        <v>25018</v>
      </c>
      <c r="D3794" s="99" t="s">
        <v>5720</v>
      </c>
      <c r="E3794" s="1055"/>
      <c r="F3794" s="1055">
        <v>470826</v>
      </c>
      <c r="G3794" s="106">
        <v>1718</v>
      </c>
      <c r="H3794" s="38"/>
      <c r="I3794" s="93" t="str">
        <f t="shared" si="122"/>
        <v/>
      </c>
      <c r="Q3794" s="93" t="str">
        <f t="shared" si="123"/>
        <v>2E4200</v>
      </c>
    </row>
    <row r="3795" spans="1:17" ht="12.75" customHeight="1">
      <c r="A3795" s="99" t="s">
        <v>5720</v>
      </c>
      <c r="B3795" s="118" t="s">
        <v>5721</v>
      </c>
      <c r="C3795" s="1055">
        <v>25019</v>
      </c>
      <c r="D3795" s="99" t="s">
        <v>5720</v>
      </c>
      <c r="E3795" s="1055"/>
      <c r="F3795" s="1055">
        <v>470826</v>
      </c>
      <c r="G3795" s="106">
        <v>1819</v>
      </c>
      <c r="H3795" s="38"/>
      <c r="I3795" s="93" t="str">
        <f t="shared" si="122"/>
        <v/>
      </c>
      <c r="Q3795" s="93" t="str">
        <f t="shared" si="123"/>
        <v>2E4200</v>
      </c>
    </row>
    <row r="3796" spans="1:17" ht="12.75" customHeight="1">
      <c r="A3796" s="98" t="s">
        <v>5834</v>
      </c>
      <c r="B3796" s="118" t="s">
        <v>5835</v>
      </c>
      <c r="C3796" s="410" t="s">
        <v>5711</v>
      </c>
      <c r="D3796" s="99" t="s">
        <v>5834</v>
      </c>
      <c r="E3796" s="410"/>
      <c r="F3796" s="410">
        <v>470016</v>
      </c>
      <c r="G3796" s="106">
        <v>1415</v>
      </c>
      <c r="H3796" s="38"/>
      <c r="I3796" s="93" t="str">
        <f t="shared" si="122"/>
        <v/>
      </c>
      <c r="Q3796" s="93" t="str">
        <f t="shared" si="123"/>
        <v>2E4300</v>
      </c>
    </row>
    <row r="3797" spans="1:17" ht="12.75" customHeight="1">
      <c r="A3797" s="98" t="s">
        <v>6166</v>
      </c>
      <c r="B3797" s="118" t="s">
        <v>6167</v>
      </c>
      <c r="C3797" s="1055" t="s">
        <v>6034</v>
      </c>
      <c r="D3797" s="99" t="s">
        <v>6166</v>
      </c>
      <c r="E3797" s="1055"/>
      <c r="F3797" s="1055">
        <v>470826</v>
      </c>
      <c r="G3797" s="106">
        <v>1516</v>
      </c>
      <c r="H3797" s="38"/>
      <c r="I3797" s="93" t="str">
        <f t="shared" si="122"/>
        <v/>
      </c>
      <c r="K3797" s="103">
        <f>COUNTIF($I$3113:$I$3797, "END")</f>
        <v>185</v>
      </c>
      <c r="Q3797" s="93" t="str">
        <f t="shared" si="123"/>
        <v>2E4400</v>
      </c>
    </row>
    <row r="3798" spans="1:17" ht="12.75" customHeight="1">
      <c r="A3798" s="105" t="s">
        <v>1225</v>
      </c>
      <c r="B3798" s="103" t="s">
        <v>1226</v>
      </c>
      <c r="C3798" s="410">
        <v>23914</v>
      </c>
      <c r="D3798" s="1050" t="s">
        <v>1225</v>
      </c>
      <c r="E3798" s="410"/>
      <c r="F3798" s="410">
        <v>470021</v>
      </c>
      <c r="G3798" s="106">
        <v>2324</v>
      </c>
      <c r="H3798" s="38"/>
      <c r="I3798" s="93" t="str">
        <f t="shared" ref="I3798:I3861" si="124">LEFT(H3798,3)</f>
        <v/>
      </c>
      <c r="Q3798" s="93" t="str">
        <f t="shared" si="123"/>
        <v>2P0000</v>
      </c>
    </row>
    <row r="3799" spans="1:17" ht="12.75" customHeight="1">
      <c r="A3799" s="105" t="s">
        <v>1225</v>
      </c>
      <c r="B3799" s="103" t="s">
        <v>1226</v>
      </c>
      <c r="C3799" s="410">
        <v>22115</v>
      </c>
      <c r="D3799" s="1050" t="s">
        <v>1225</v>
      </c>
      <c r="E3799" s="410"/>
      <c r="F3799" s="410">
        <v>470021</v>
      </c>
      <c r="G3799" s="106">
        <v>1415</v>
      </c>
      <c r="H3799" s="38" t="s">
        <v>6128</v>
      </c>
      <c r="I3799" s="93" t="str">
        <f t="shared" si="124"/>
        <v>End</v>
      </c>
      <c r="Q3799" s="93" t="str">
        <f t="shared" si="123"/>
        <v>2P0000</v>
      </c>
    </row>
    <row r="3800" spans="1:17" ht="12.75" customHeight="1">
      <c r="A3800" s="105" t="s">
        <v>1225</v>
      </c>
      <c r="B3800" s="103" t="s">
        <v>1226</v>
      </c>
      <c r="C3800" s="449">
        <v>22116</v>
      </c>
      <c r="D3800" s="449" t="s">
        <v>1225</v>
      </c>
      <c r="E3800" s="449"/>
      <c r="F3800" s="1055">
        <v>470021</v>
      </c>
      <c r="G3800" s="106">
        <v>1516</v>
      </c>
      <c r="H3800" s="38" t="s">
        <v>6927</v>
      </c>
      <c r="I3800" s="93" t="str">
        <f t="shared" si="124"/>
        <v>End</v>
      </c>
      <c r="Q3800" s="93" t="str">
        <f t="shared" si="123"/>
        <v>2P0000</v>
      </c>
    </row>
    <row r="3801" spans="1:17" ht="12.75" customHeight="1">
      <c r="A3801" s="105" t="s">
        <v>1225</v>
      </c>
      <c r="B3801" s="103" t="s">
        <v>1226</v>
      </c>
      <c r="C3801" s="1055">
        <v>23907</v>
      </c>
      <c r="D3801" s="1055" t="s">
        <v>1225</v>
      </c>
      <c r="E3801" s="1055"/>
      <c r="F3801" s="1055">
        <v>470021</v>
      </c>
      <c r="G3801" s="106">
        <v>1617</v>
      </c>
      <c r="H3801" s="38"/>
      <c r="I3801" s="93" t="str">
        <f t="shared" si="124"/>
        <v/>
      </c>
      <c r="K3801" s="103"/>
      <c r="Q3801" s="93" t="str">
        <f t="shared" si="123"/>
        <v>2P0000</v>
      </c>
    </row>
    <row r="3802" spans="1:17" ht="12.75" customHeight="1">
      <c r="A3802" s="105" t="s">
        <v>1225</v>
      </c>
      <c r="B3802" s="103" t="s">
        <v>1226</v>
      </c>
      <c r="C3802" s="1055">
        <v>23918</v>
      </c>
      <c r="D3802" s="1055" t="s">
        <v>1225</v>
      </c>
      <c r="E3802" s="1055"/>
      <c r="F3802" s="1055">
        <v>470021</v>
      </c>
      <c r="G3802" s="106">
        <v>1718</v>
      </c>
      <c r="H3802" s="38"/>
      <c r="I3802" s="93" t="str">
        <f t="shared" si="124"/>
        <v/>
      </c>
      <c r="K3802" s="103"/>
      <c r="Q3802" s="93" t="str">
        <f t="shared" si="123"/>
        <v>2P0000</v>
      </c>
    </row>
    <row r="3803" spans="1:17" ht="12.75" customHeight="1">
      <c r="A3803" s="105" t="s">
        <v>1225</v>
      </c>
      <c r="B3803" s="103" t="s">
        <v>1226</v>
      </c>
      <c r="C3803" s="1055">
        <v>23919</v>
      </c>
      <c r="D3803" s="1055" t="s">
        <v>1225</v>
      </c>
      <c r="E3803" s="1055"/>
      <c r="F3803" s="1055">
        <v>470021</v>
      </c>
      <c r="G3803" s="106">
        <v>1819</v>
      </c>
      <c r="H3803" s="38"/>
      <c r="I3803" s="93" t="str">
        <f t="shared" si="124"/>
        <v/>
      </c>
      <c r="Q3803" s="93" t="str">
        <f t="shared" si="123"/>
        <v>2P0000</v>
      </c>
    </row>
    <row r="3804" spans="1:17" ht="12.75" customHeight="1">
      <c r="A3804" s="105" t="s">
        <v>1225</v>
      </c>
      <c r="B3804" s="103" t="s">
        <v>1226</v>
      </c>
      <c r="C3804" s="1055">
        <v>23910</v>
      </c>
      <c r="D3804" s="1055" t="s">
        <v>1225</v>
      </c>
      <c r="E3804" s="1055"/>
      <c r="F3804" s="1055">
        <v>470021</v>
      </c>
      <c r="G3804" s="106">
        <v>1920</v>
      </c>
      <c r="H3804" s="38"/>
      <c r="I3804" s="93" t="str">
        <f t="shared" si="124"/>
        <v/>
      </c>
      <c r="Q3804" s="93" t="str">
        <f t="shared" si="123"/>
        <v>2P0000</v>
      </c>
    </row>
    <row r="3805" spans="1:17" ht="12.75" customHeight="1">
      <c r="A3805" s="105" t="s">
        <v>1225</v>
      </c>
      <c r="B3805" s="103" t="s">
        <v>1226</v>
      </c>
      <c r="C3805" s="1055">
        <v>23911</v>
      </c>
      <c r="D3805" s="1055" t="s">
        <v>1225</v>
      </c>
      <c r="E3805" s="1055"/>
      <c r="F3805" s="1055">
        <v>470021</v>
      </c>
      <c r="G3805" s="106">
        <v>2021</v>
      </c>
      <c r="H3805" s="38"/>
      <c r="I3805" s="93" t="str">
        <f t="shared" si="124"/>
        <v/>
      </c>
      <c r="Q3805" s="93" t="str">
        <f t="shared" si="123"/>
        <v>2P0000</v>
      </c>
    </row>
    <row r="3806" spans="1:17" ht="12.75" customHeight="1">
      <c r="A3806" s="105" t="s">
        <v>1225</v>
      </c>
      <c r="B3806" s="103" t="s">
        <v>1226</v>
      </c>
      <c r="C3806" s="1055">
        <v>23912</v>
      </c>
      <c r="D3806" s="1055" t="s">
        <v>1225</v>
      </c>
      <c r="E3806" s="1055"/>
      <c r="F3806" s="1055">
        <v>470021</v>
      </c>
      <c r="G3806" s="106">
        <v>2122</v>
      </c>
      <c r="H3806" s="38"/>
      <c r="I3806" s="93" t="str">
        <f t="shared" si="124"/>
        <v/>
      </c>
      <c r="Q3806" s="93" t="str">
        <f t="shared" si="123"/>
        <v>2P0000</v>
      </c>
    </row>
    <row r="3807" spans="1:17" ht="12.75" customHeight="1">
      <c r="A3807" s="105" t="s">
        <v>1225</v>
      </c>
      <c r="B3807" s="103" t="s">
        <v>1226</v>
      </c>
      <c r="C3807" s="1055">
        <v>23913</v>
      </c>
      <c r="D3807" s="1055" t="s">
        <v>1225</v>
      </c>
      <c r="E3807" s="1055"/>
      <c r="F3807" s="1055">
        <v>470021</v>
      </c>
      <c r="G3807" s="106">
        <v>2223</v>
      </c>
      <c r="H3807" s="38"/>
      <c r="I3807" s="93" t="str">
        <f t="shared" si="124"/>
        <v/>
      </c>
      <c r="Q3807" s="93" t="str">
        <f t="shared" si="123"/>
        <v>2P0000</v>
      </c>
    </row>
    <row r="3808" spans="1:17" ht="12.75" customHeight="1">
      <c r="A3808" s="105" t="s">
        <v>1225</v>
      </c>
      <c r="B3808" s="103" t="s">
        <v>1226</v>
      </c>
      <c r="C3808" s="1055">
        <v>22119</v>
      </c>
      <c r="D3808" s="1055" t="s">
        <v>1225</v>
      </c>
      <c r="E3808" s="1055"/>
      <c r="F3808" s="1055">
        <v>470021</v>
      </c>
      <c r="G3808" s="106" t="s">
        <v>3850</v>
      </c>
      <c r="H3808" s="38" t="s">
        <v>6086</v>
      </c>
      <c r="I3808" s="93" t="str">
        <f t="shared" si="124"/>
        <v>End</v>
      </c>
      <c r="Q3808" s="93" t="str">
        <f t="shared" si="123"/>
        <v>2P0000</v>
      </c>
    </row>
    <row r="3809" spans="1:17" ht="12.75" customHeight="1">
      <c r="A3809" s="105" t="s">
        <v>1238</v>
      </c>
      <c r="B3809" s="103" t="s">
        <v>181</v>
      </c>
      <c r="C3809" s="410">
        <v>23914</v>
      </c>
      <c r="D3809" s="410" t="s">
        <v>1238</v>
      </c>
      <c r="E3809" s="410"/>
      <c r="F3809" s="410">
        <v>126018</v>
      </c>
      <c r="G3809" s="106">
        <v>2324</v>
      </c>
      <c r="H3809" s="38"/>
      <c r="I3809" s="93" t="str">
        <f t="shared" si="124"/>
        <v/>
      </c>
      <c r="Q3809" s="93" t="str">
        <f t="shared" si="123"/>
        <v>2P0003</v>
      </c>
    </row>
    <row r="3810" spans="1:17" ht="12.75" customHeight="1">
      <c r="A3810" s="105" t="s">
        <v>1238</v>
      </c>
      <c r="B3810" s="103" t="s">
        <v>5766</v>
      </c>
      <c r="C3810" s="1055">
        <v>22115</v>
      </c>
      <c r="D3810" s="1055" t="s">
        <v>1238</v>
      </c>
      <c r="E3810" s="1055"/>
      <c r="F3810" s="1055">
        <v>126018</v>
      </c>
      <c r="G3810" s="106">
        <v>1415</v>
      </c>
      <c r="H3810" s="38" t="s">
        <v>6128</v>
      </c>
      <c r="I3810" s="93" t="str">
        <f t="shared" si="124"/>
        <v>End</v>
      </c>
      <c r="Q3810" s="93" t="str">
        <f t="shared" si="123"/>
        <v>2P0003</v>
      </c>
    </row>
    <row r="3811" spans="1:17" ht="12.75" customHeight="1">
      <c r="A3811" s="105" t="s">
        <v>1238</v>
      </c>
      <c r="B3811" s="103" t="s">
        <v>5766</v>
      </c>
      <c r="C3811" s="1055">
        <v>22115</v>
      </c>
      <c r="D3811" s="1055" t="s">
        <v>1238</v>
      </c>
      <c r="E3811" s="1055"/>
      <c r="F3811" s="1055">
        <v>126018</v>
      </c>
      <c r="G3811" s="106">
        <v>1415</v>
      </c>
      <c r="H3811" s="38" t="s">
        <v>6128</v>
      </c>
      <c r="I3811" s="93" t="str">
        <f t="shared" si="124"/>
        <v>End</v>
      </c>
      <c r="Q3811" s="93" t="str">
        <f t="shared" si="123"/>
        <v>2P0003</v>
      </c>
    </row>
    <row r="3812" spans="1:17" ht="12.75" customHeight="1">
      <c r="A3812" s="105" t="s">
        <v>1238</v>
      </c>
      <c r="B3812" s="103" t="s">
        <v>5766</v>
      </c>
      <c r="C3812" s="1055">
        <v>22116</v>
      </c>
      <c r="D3812" s="1055" t="s">
        <v>1238</v>
      </c>
      <c r="E3812" s="1055"/>
      <c r="F3812" s="1055">
        <v>126018</v>
      </c>
      <c r="G3812" s="106">
        <v>1516</v>
      </c>
      <c r="H3812" s="38" t="s">
        <v>6927</v>
      </c>
      <c r="I3812" s="93" t="str">
        <f t="shared" si="124"/>
        <v>End</v>
      </c>
      <c r="Q3812" s="93" t="str">
        <f t="shared" si="123"/>
        <v>2P0003</v>
      </c>
    </row>
    <row r="3813" spans="1:17" ht="12.75" customHeight="1">
      <c r="A3813" s="105" t="s">
        <v>1238</v>
      </c>
      <c r="B3813" s="103" t="s">
        <v>5766</v>
      </c>
      <c r="C3813" s="1055">
        <v>22116</v>
      </c>
      <c r="D3813" s="1055" t="s">
        <v>1238</v>
      </c>
      <c r="E3813" s="1055"/>
      <c r="F3813" s="1055">
        <v>126018</v>
      </c>
      <c r="G3813" s="106">
        <v>1516</v>
      </c>
      <c r="H3813" s="38" t="s">
        <v>6927</v>
      </c>
      <c r="I3813" s="93" t="str">
        <f t="shared" si="124"/>
        <v>End</v>
      </c>
      <c r="N3813" s="103"/>
      <c r="O3813" s="103"/>
      <c r="Q3813" s="93" t="str">
        <f t="shared" si="123"/>
        <v>2P0003</v>
      </c>
    </row>
    <row r="3814" spans="1:17" ht="12.75" customHeight="1">
      <c r="A3814" s="105" t="s">
        <v>1238</v>
      </c>
      <c r="B3814" s="103" t="s">
        <v>181</v>
      </c>
      <c r="C3814" s="1055">
        <v>23919</v>
      </c>
      <c r="D3814" s="1055" t="s">
        <v>1238</v>
      </c>
      <c r="E3814" s="1055"/>
      <c r="F3814" s="1055">
        <v>126018</v>
      </c>
      <c r="G3814" s="106">
        <v>1819</v>
      </c>
      <c r="H3814" s="38"/>
      <c r="I3814" s="93" t="str">
        <f t="shared" si="124"/>
        <v/>
      </c>
      <c r="Q3814" s="93" t="str">
        <f t="shared" si="123"/>
        <v>2P0003</v>
      </c>
    </row>
    <row r="3815" spans="1:17" ht="12.75" customHeight="1">
      <c r="A3815" s="105" t="s">
        <v>1238</v>
      </c>
      <c r="B3815" s="103" t="s">
        <v>181</v>
      </c>
      <c r="C3815" s="1055">
        <v>23910</v>
      </c>
      <c r="D3815" s="1055" t="s">
        <v>1238</v>
      </c>
      <c r="E3815" s="1055"/>
      <c r="F3815" s="1055">
        <v>126018</v>
      </c>
      <c r="G3815" s="368">
        <v>1920</v>
      </c>
      <c r="H3815" s="38"/>
      <c r="I3815" s="93" t="str">
        <f t="shared" si="124"/>
        <v/>
      </c>
      <c r="Q3815" s="93" t="str">
        <f t="shared" si="123"/>
        <v>2P0003</v>
      </c>
    </row>
    <row r="3816" spans="1:17" ht="12.75" customHeight="1">
      <c r="A3816" s="105" t="s">
        <v>1238</v>
      </c>
      <c r="B3816" s="103" t="s">
        <v>181</v>
      </c>
      <c r="C3816" s="1055">
        <v>23911</v>
      </c>
      <c r="D3816" s="1055" t="s">
        <v>1238</v>
      </c>
      <c r="E3816" s="1055"/>
      <c r="F3816" s="1055">
        <v>126018</v>
      </c>
      <c r="G3816" s="106">
        <v>2021</v>
      </c>
      <c r="H3816" s="38"/>
      <c r="I3816" s="93" t="str">
        <f t="shared" si="124"/>
        <v/>
      </c>
      <c r="Q3816" s="93" t="str">
        <f t="shared" si="123"/>
        <v>2P0003</v>
      </c>
    </row>
    <row r="3817" spans="1:17" ht="12.75" customHeight="1">
      <c r="A3817" s="105" t="s">
        <v>1238</v>
      </c>
      <c r="B3817" s="103" t="s">
        <v>181</v>
      </c>
      <c r="C3817" s="1055">
        <v>23912</v>
      </c>
      <c r="D3817" s="1055" t="s">
        <v>1238</v>
      </c>
      <c r="E3817" s="1055"/>
      <c r="F3817" s="1055">
        <v>126018</v>
      </c>
      <c r="G3817" s="106">
        <v>2122</v>
      </c>
      <c r="H3817" s="38"/>
      <c r="I3817" s="93" t="str">
        <f t="shared" si="124"/>
        <v/>
      </c>
      <c r="Q3817" s="93" t="str">
        <f t="shared" si="123"/>
        <v>2P0003</v>
      </c>
    </row>
    <row r="3818" spans="1:17" ht="12.75" customHeight="1">
      <c r="A3818" s="105" t="s">
        <v>1238</v>
      </c>
      <c r="B3818" s="103" t="s">
        <v>181</v>
      </c>
      <c r="C3818" s="614">
        <v>23913</v>
      </c>
      <c r="D3818" s="614" t="s">
        <v>1238</v>
      </c>
      <c r="E3818" s="614"/>
      <c r="F3818" s="614">
        <v>126018</v>
      </c>
      <c r="G3818" s="106">
        <v>2223</v>
      </c>
      <c r="H3818" s="38"/>
      <c r="I3818" s="93" t="str">
        <f t="shared" si="124"/>
        <v/>
      </c>
      <c r="Q3818" s="93" t="str">
        <f t="shared" si="123"/>
        <v>2P0003</v>
      </c>
    </row>
    <row r="3819" spans="1:17" ht="12.75" customHeight="1">
      <c r="A3819" s="105" t="s">
        <v>189</v>
      </c>
      <c r="B3819" s="103" t="s">
        <v>198</v>
      </c>
      <c r="C3819" s="1055">
        <v>23914</v>
      </c>
      <c r="D3819" s="1055" t="s">
        <v>189</v>
      </c>
      <c r="E3819" s="1055"/>
      <c r="F3819" s="1055">
        <v>123011</v>
      </c>
      <c r="G3819" s="106">
        <v>2324</v>
      </c>
      <c r="H3819" s="38"/>
      <c r="I3819" s="93" t="str">
        <f t="shared" si="124"/>
        <v/>
      </c>
      <c r="Q3819" s="93" t="str">
        <f t="shared" si="123"/>
        <v>2P0004</v>
      </c>
    </row>
    <row r="3820" spans="1:17" ht="12.75" customHeight="1">
      <c r="A3820" s="105" t="s">
        <v>189</v>
      </c>
      <c r="B3820" s="103" t="s">
        <v>198</v>
      </c>
      <c r="C3820" s="1055">
        <v>22115</v>
      </c>
      <c r="D3820" s="1055" t="s">
        <v>189</v>
      </c>
      <c r="E3820" s="1055"/>
      <c r="F3820" s="1055">
        <v>123011</v>
      </c>
      <c r="G3820" s="106">
        <v>1415</v>
      </c>
      <c r="H3820" s="38" t="s">
        <v>6128</v>
      </c>
      <c r="I3820" s="93" t="str">
        <f t="shared" si="124"/>
        <v>End</v>
      </c>
      <c r="Q3820" s="93" t="str">
        <f t="shared" si="123"/>
        <v>2P0004</v>
      </c>
    </row>
    <row r="3821" spans="1:17" ht="12.75" customHeight="1">
      <c r="A3821" s="105" t="s">
        <v>189</v>
      </c>
      <c r="B3821" s="103" t="s">
        <v>198</v>
      </c>
      <c r="C3821" s="1055">
        <v>22116</v>
      </c>
      <c r="D3821" s="1055" t="s">
        <v>189</v>
      </c>
      <c r="E3821" s="1055"/>
      <c r="F3821" s="1055">
        <v>123011</v>
      </c>
      <c r="G3821" s="106">
        <v>1516</v>
      </c>
      <c r="H3821" s="38" t="s">
        <v>6927</v>
      </c>
      <c r="I3821" s="93" t="str">
        <f t="shared" si="124"/>
        <v>End</v>
      </c>
      <c r="Q3821" s="93" t="str">
        <f t="shared" si="123"/>
        <v>2P0004</v>
      </c>
    </row>
    <row r="3822" spans="1:17" ht="12.75" customHeight="1">
      <c r="A3822" s="105" t="s">
        <v>189</v>
      </c>
      <c r="B3822" s="103" t="s">
        <v>198</v>
      </c>
      <c r="C3822" s="1055">
        <v>23907</v>
      </c>
      <c r="D3822" s="1055" t="s">
        <v>189</v>
      </c>
      <c r="E3822" s="1055"/>
      <c r="F3822" s="1055">
        <v>123011</v>
      </c>
      <c r="G3822" s="106">
        <v>1617</v>
      </c>
      <c r="H3822" s="38"/>
      <c r="I3822" s="93" t="str">
        <f t="shared" si="124"/>
        <v/>
      </c>
      <c r="Q3822" s="93" t="str">
        <f t="shared" si="123"/>
        <v>2P0004</v>
      </c>
    </row>
    <row r="3823" spans="1:17" ht="12.75" customHeight="1">
      <c r="A3823" s="105" t="s">
        <v>189</v>
      </c>
      <c r="B3823" s="103" t="s">
        <v>198</v>
      </c>
      <c r="C3823" s="1055">
        <v>23918</v>
      </c>
      <c r="D3823" s="1055" t="s">
        <v>189</v>
      </c>
      <c r="E3823" s="1055"/>
      <c r="F3823" s="1055">
        <v>123011</v>
      </c>
      <c r="G3823" s="106">
        <v>1718</v>
      </c>
      <c r="H3823" s="38"/>
      <c r="I3823" s="93" t="str">
        <f t="shared" si="124"/>
        <v/>
      </c>
      <c r="M3823" s="103"/>
      <c r="Q3823" s="93" t="str">
        <f t="shared" si="123"/>
        <v>2P0004</v>
      </c>
    </row>
    <row r="3824" spans="1:17" ht="12.75" customHeight="1">
      <c r="A3824" s="105" t="s">
        <v>189</v>
      </c>
      <c r="B3824" s="103" t="s">
        <v>198</v>
      </c>
      <c r="C3824" s="1055">
        <v>23919</v>
      </c>
      <c r="D3824" s="1055" t="s">
        <v>189</v>
      </c>
      <c r="E3824" s="1055"/>
      <c r="F3824" s="1055">
        <v>123011</v>
      </c>
      <c r="G3824" s="106">
        <v>1819</v>
      </c>
      <c r="H3824" s="38"/>
      <c r="I3824" s="93" t="str">
        <f t="shared" si="124"/>
        <v/>
      </c>
      <c r="P3824" s="103"/>
      <c r="Q3824" s="93" t="str">
        <f t="shared" si="123"/>
        <v>2P0004</v>
      </c>
    </row>
    <row r="3825" spans="1:17" ht="12.75" customHeight="1">
      <c r="A3825" s="105" t="s">
        <v>189</v>
      </c>
      <c r="B3825" s="103" t="s">
        <v>198</v>
      </c>
      <c r="C3825" s="1055">
        <v>23910</v>
      </c>
      <c r="D3825" s="1055" t="s">
        <v>189</v>
      </c>
      <c r="E3825" s="410"/>
      <c r="F3825" s="410">
        <v>123011</v>
      </c>
      <c r="G3825" s="106">
        <v>1920</v>
      </c>
      <c r="H3825" s="38"/>
      <c r="I3825" s="93" t="str">
        <f t="shared" si="124"/>
        <v/>
      </c>
      <c r="Q3825" s="93" t="str">
        <f t="shared" si="123"/>
        <v>2P0004</v>
      </c>
    </row>
    <row r="3826" spans="1:17" s="103" customFormat="1" ht="12.75" customHeight="1">
      <c r="A3826" s="105" t="s">
        <v>189</v>
      </c>
      <c r="B3826" s="103" t="s">
        <v>198</v>
      </c>
      <c r="C3826" s="1055">
        <v>23911</v>
      </c>
      <c r="D3826" s="1055" t="s">
        <v>189</v>
      </c>
      <c r="E3826" s="1055"/>
      <c r="F3826" s="1055">
        <v>123011</v>
      </c>
      <c r="G3826" s="106">
        <v>2021</v>
      </c>
      <c r="H3826" s="38"/>
      <c r="I3826" s="93" t="str">
        <f t="shared" si="124"/>
        <v/>
      </c>
      <c r="J3826" s="1"/>
      <c r="K3826" s="1"/>
      <c r="L3826" s="1"/>
      <c r="M3826" s="1"/>
      <c r="N3826" s="1"/>
      <c r="O3826" s="1"/>
      <c r="P3826" s="1"/>
      <c r="Q3826" s="93" t="str">
        <f t="shared" si="123"/>
        <v>2P0004</v>
      </c>
    </row>
    <row r="3827" spans="1:17" ht="12.75" customHeight="1">
      <c r="A3827" s="105" t="s">
        <v>189</v>
      </c>
      <c r="B3827" s="103" t="s">
        <v>198</v>
      </c>
      <c r="C3827" s="1055">
        <v>23912</v>
      </c>
      <c r="D3827" s="1055" t="s">
        <v>189</v>
      </c>
      <c r="E3827" s="1055"/>
      <c r="F3827" s="1055">
        <v>123011</v>
      </c>
      <c r="G3827" s="106">
        <v>2122</v>
      </c>
      <c r="H3827" s="38"/>
      <c r="I3827" s="93" t="str">
        <f t="shared" si="124"/>
        <v/>
      </c>
      <c r="Q3827" s="93" t="str">
        <f t="shared" si="123"/>
        <v>2P0004</v>
      </c>
    </row>
    <row r="3828" spans="1:17" ht="12.75" customHeight="1">
      <c r="A3828" s="105" t="s">
        <v>189</v>
      </c>
      <c r="B3828" s="103" t="s">
        <v>198</v>
      </c>
      <c r="C3828" s="1055">
        <v>23913</v>
      </c>
      <c r="D3828" s="1055" t="s">
        <v>189</v>
      </c>
      <c r="E3828" s="1055"/>
      <c r="F3828" s="1055">
        <v>123011</v>
      </c>
      <c r="G3828" s="106">
        <v>2223</v>
      </c>
      <c r="H3828" s="38"/>
      <c r="I3828" s="93" t="str">
        <f t="shared" si="124"/>
        <v/>
      </c>
      <c r="Q3828" s="93" t="str">
        <f t="shared" si="123"/>
        <v>2P0004</v>
      </c>
    </row>
    <row r="3829" spans="1:17" ht="12.75" customHeight="1">
      <c r="A3829" s="105" t="s">
        <v>185</v>
      </c>
      <c r="B3829" s="103" t="s">
        <v>186</v>
      </c>
      <c r="C3829" s="1055">
        <v>23914</v>
      </c>
      <c r="D3829" s="1055" t="s">
        <v>185</v>
      </c>
      <c r="E3829" s="1055"/>
      <c r="F3829" s="1055">
        <v>126012</v>
      </c>
      <c r="G3829" s="106">
        <v>2324</v>
      </c>
      <c r="H3829" s="38"/>
      <c r="I3829" s="93" t="str">
        <f t="shared" si="124"/>
        <v/>
      </c>
      <c r="Q3829" s="93" t="str">
        <f t="shared" si="123"/>
        <v>2P0005</v>
      </c>
    </row>
    <row r="3830" spans="1:17" ht="12.75" customHeight="1">
      <c r="A3830" s="105" t="s">
        <v>185</v>
      </c>
      <c r="B3830" s="103" t="s">
        <v>186</v>
      </c>
      <c r="C3830" s="1055">
        <v>22115</v>
      </c>
      <c r="D3830" s="1055" t="s">
        <v>185</v>
      </c>
      <c r="E3830" s="1055"/>
      <c r="F3830" s="1055">
        <v>126012</v>
      </c>
      <c r="G3830" s="106">
        <v>1415</v>
      </c>
      <c r="H3830" s="38" t="s">
        <v>6128</v>
      </c>
      <c r="I3830" s="93" t="str">
        <f t="shared" si="124"/>
        <v>End</v>
      </c>
      <c r="Q3830" s="93" t="str">
        <f t="shared" si="123"/>
        <v>2P0005</v>
      </c>
    </row>
    <row r="3831" spans="1:17" ht="12.75" customHeight="1">
      <c r="A3831" s="105" t="s">
        <v>185</v>
      </c>
      <c r="B3831" s="103" t="s">
        <v>186</v>
      </c>
      <c r="C3831" s="1055">
        <v>22116</v>
      </c>
      <c r="D3831" s="1055" t="s">
        <v>185</v>
      </c>
      <c r="E3831" s="1055"/>
      <c r="F3831" s="1055">
        <v>126012</v>
      </c>
      <c r="G3831" s="106">
        <v>1516</v>
      </c>
      <c r="H3831" s="38" t="s">
        <v>6927</v>
      </c>
      <c r="I3831" s="93" t="str">
        <f t="shared" si="124"/>
        <v>End</v>
      </c>
      <c r="Q3831" s="93" t="str">
        <f t="shared" si="123"/>
        <v>2P0005</v>
      </c>
    </row>
    <row r="3832" spans="1:17" ht="12.75" customHeight="1">
      <c r="A3832" s="105" t="s">
        <v>185</v>
      </c>
      <c r="B3832" s="103" t="s">
        <v>186</v>
      </c>
      <c r="C3832" s="1055">
        <v>23907</v>
      </c>
      <c r="D3832" s="1055" t="s">
        <v>185</v>
      </c>
      <c r="E3832" s="1055"/>
      <c r="F3832" s="1055">
        <v>126012</v>
      </c>
      <c r="G3832" s="106">
        <v>1617</v>
      </c>
      <c r="H3832" s="38"/>
      <c r="I3832" s="93" t="str">
        <f t="shared" si="124"/>
        <v/>
      </c>
      <c r="Q3832" s="93" t="str">
        <f t="shared" si="123"/>
        <v>2P0005</v>
      </c>
    </row>
    <row r="3833" spans="1:17" ht="12.75" customHeight="1">
      <c r="A3833" s="105" t="s">
        <v>185</v>
      </c>
      <c r="B3833" s="103" t="s">
        <v>186</v>
      </c>
      <c r="C3833" s="1055">
        <v>23918</v>
      </c>
      <c r="D3833" s="1055" t="s">
        <v>185</v>
      </c>
      <c r="E3833" s="1055"/>
      <c r="F3833" s="1055">
        <v>126012</v>
      </c>
      <c r="G3833" s="106">
        <v>1718</v>
      </c>
      <c r="H3833" s="38"/>
      <c r="I3833" s="93" t="str">
        <f t="shared" si="124"/>
        <v/>
      </c>
      <c r="Q3833" s="93" t="str">
        <f t="shared" si="123"/>
        <v>2P0005</v>
      </c>
    </row>
    <row r="3834" spans="1:17" ht="12.75" customHeight="1">
      <c r="A3834" s="105" t="s">
        <v>185</v>
      </c>
      <c r="B3834" s="103" t="s">
        <v>186</v>
      </c>
      <c r="C3834" s="1055">
        <v>23919</v>
      </c>
      <c r="D3834" s="1055" t="s">
        <v>185</v>
      </c>
      <c r="E3834" s="1055"/>
      <c r="F3834" s="1055">
        <v>126012</v>
      </c>
      <c r="G3834" s="106">
        <v>1819</v>
      </c>
      <c r="H3834" s="38"/>
      <c r="I3834" s="93" t="str">
        <f t="shared" si="124"/>
        <v/>
      </c>
      <c r="Q3834" s="93" t="str">
        <f t="shared" si="123"/>
        <v>2P0005</v>
      </c>
    </row>
    <row r="3835" spans="1:17" ht="12.75" customHeight="1">
      <c r="A3835" s="105" t="s">
        <v>185</v>
      </c>
      <c r="B3835" s="103" t="s">
        <v>186</v>
      </c>
      <c r="C3835" s="1055">
        <v>23910</v>
      </c>
      <c r="D3835" s="1055" t="s">
        <v>185</v>
      </c>
      <c r="E3835" s="1055"/>
      <c r="F3835" s="1055">
        <v>126012</v>
      </c>
      <c r="G3835" s="368">
        <v>1920</v>
      </c>
      <c r="H3835" s="38"/>
      <c r="I3835" s="93" t="str">
        <f t="shared" si="124"/>
        <v/>
      </c>
      <c r="Q3835" s="93" t="str">
        <f t="shared" si="123"/>
        <v>2P0005</v>
      </c>
    </row>
    <row r="3836" spans="1:17" ht="12.75" customHeight="1">
      <c r="A3836" s="105" t="s">
        <v>185</v>
      </c>
      <c r="B3836" s="103" t="s">
        <v>186</v>
      </c>
      <c r="C3836" s="1055">
        <v>23911</v>
      </c>
      <c r="D3836" s="1055" t="s">
        <v>185</v>
      </c>
      <c r="E3836" s="1055"/>
      <c r="F3836" s="1055">
        <v>126012</v>
      </c>
      <c r="G3836" s="106">
        <v>2021</v>
      </c>
      <c r="H3836" s="38"/>
      <c r="I3836" s="93" t="str">
        <f t="shared" si="124"/>
        <v/>
      </c>
      <c r="Q3836" s="93" t="str">
        <f t="shared" si="123"/>
        <v>2P0005</v>
      </c>
    </row>
    <row r="3837" spans="1:17" ht="12.75" customHeight="1">
      <c r="A3837" s="105" t="s">
        <v>185</v>
      </c>
      <c r="B3837" s="103" t="s">
        <v>186</v>
      </c>
      <c r="C3837" s="1055">
        <v>23912</v>
      </c>
      <c r="D3837" s="1055" t="s">
        <v>185</v>
      </c>
      <c r="E3837" s="1055"/>
      <c r="F3837" s="1055">
        <v>126012</v>
      </c>
      <c r="G3837" s="106">
        <v>2122</v>
      </c>
      <c r="H3837" s="38"/>
      <c r="I3837" s="93" t="str">
        <f t="shared" si="124"/>
        <v/>
      </c>
      <c r="Q3837" s="93" t="str">
        <f t="shared" si="123"/>
        <v>2P0005</v>
      </c>
    </row>
    <row r="3838" spans="1:17" ht="12.75" customHeight="1">
      <c r="A3838" s="105" t="s">
        <v>185</v>
      </c>
      <c r="B3838" s="103" t="s">
        <v>186</v>
      </c>
      <c r="C3838" s="1055">
        <v>23913</v>
      </c>
      <c r="D3838" s="1055" t="s">
        <v>185</v>
      </c>
      <c r="E3838" s="1055"/>
      <c r="F3838" s="1055">
        <v>126012</v>
      </c>
      <c r="G3838" s="106">
        <v>2223</v>
      </c>
      <c r="H3838" s="38"/>
      <c r="I3838" s="93" t="str">
        <f t="shared" si="124"/>
        <v/>
      </c>
      <c r="Q3838" s="93" t="str">
        <f t="shared" si="123"/>
        <v>2P0005</v>
      </c>
    </row>
    <row r="3839" spans="1:17" ht="12.75" customHeight="1">
      <c r="A3839" s="105" t="s">
        <v>4828</v>
      </c>
      <c r="B3839" s="103" t="s">
        <v>4829</v>
      </c>
      <c r="C3839" s="1055">
        <v>22113</v>
      </c>
      <c r="D3839" s="1055" t="s">
        <v>4828</v>
      </c>
      <c r="E3839" s="1055"/>
      <c r="F3839" s="1055">
        <v>125035</v>
      </c>
      <c r="G3839" s="106">
        <v>1213</v>
      </c>
      <c r="H3839" s="38" t="s">
        <v>6086</v>
      </c>
      <c r="I3839" s="93" t="str">
        <f t="shared" si="124"/>
        <v>End</v>
      </c>
      <c r="Q3839" s="93" t="str">
        <f t="shared" si="123"/>
        <v>2P0010</v>
      </c>
    </row>
    <row r="3840" spans="1:17" ht="12.75" customHeight="1">
      <c r="A3840" s="105" t="s">
        <v>4828</v>
      </c>
      <c r="B3840" s="103" t="s">
        <v>4829</v>
      </c>
      <c r="C3840" s="1055">
        <v>23911</v>
      </c>
      <c r="D3840" s="1055" t="s">
        <v>4828</v>
      </c>
      <c r="E3840" s="1055"/>
      <c r="F3840" s="1055">
        <v>125035</v>
      </c>
      <c r="G3840" s="368">
        <v>2021</v>
      </c>
      <c r="H3840" s="38"/>
      <c r="I3840" s="93" t="str">
        <f t="shared" si="124"/>
        <v/>
      </c>
      <c r="J3840" s="547"/>
      <c r="Q3840" s="93" t="str">
        <f t="shared" si="123"/>
        <v>2P0010</v>
      </c>
    </row>
    <row r="3841" spans="1:17" ht="12.75" customHeight="1">
      <c r="A3841" s="105" t="s">
        <v>4828</v>
      </c>
      <c r="B3841" s="103" t="s">
        <v>4829</v>
      </c>
      <c r="C3841" s="1055">
        <v>23912</v>
      </c>
      <c r="D3841" s="1055" t="s">
        <v>4828</v>
      </c>
      <c r="E3841" s="1055"/>
      <c r="F3841" s="1055">
        <v>125035</v>
      </c>
      <c r="G3841" s="106">
        <v>2122</v>
      </c>
      <c r="H3841" s="38"/>
      <c r="I3841" s="93" t="str">
        <f t="shared" si="124"/>
        <v/>
      </c>
      <c r="Q3841" s="93" t="str">
        <f t="shared" si="123"/>
        <v>2P0010</v>
      </c>
    </row>
    <row r="3842" spans="1:17" ht="12.75" customHeight="1">
      <c r="A3842" s="105" t="s">
        <v>7622</v>
      </c>
      <c r="B3842" s="103" t="s">
        <v>8464</v>
      </c>
      <c r="C3842" s="1055">
        <v>23919</v>
      </c>
      <c r="D3842" s="1055" t="s">
        <v>7622</v>
      </c>
      <c r="E3842" s="1055"/>
      <c r="F3842" s="1055">
        <v>122010</v>
      </c>
      <c r="G3842" s="106">
        <v>1819</v>
      </c>
      <c r="H3842" s="38"/>
      <c r="I3842" s="93" t="str">
        <f t="shared" si="124"/>
        <v/>
      </c>
      <c r="Q3842" s="93" t="str">
        <f t="shared" si="123"/>
        <v>2P0013</v>
      </c>
    </row>
    <row r="3843" spans="1:17" ht="12" customHeight="1">
      <c r="A3843" s="105" t="s">
        <v>7622</v>
      </c>
      <c r="B3843" s="103" t="s">
        <v>8464</v>
      </c>
      <c r="C3843" s="1055">
        <v>23910</v>
      </c>
      <c r="D3843" s="1055" t="s">
        <v>7622</v>
      </c>
      <c r="E3843" s="1055"/>
      <c r="F3843" s="1055">
        <v>122010</v>
      </c>
      <c r="G3843" s="106">
        <v>1920</v>
      </c>
      <c r="H3843" s="38"/>
      <c r="I3843" s="93" t="str">
        <f t="shared" si="124"/>
        <v/>
      </c>
      <c r="Q3843" s="93" t="str">
        <f t="shared" si="123"/>
        <v>2P0013</v>
      </c>
    </row>
    <row r="3844" spans="1:17" ht="12" customHeight="1">
      <c r="A3844" s="105" t="s">
        <v>7622</v>
      </c>
      <c r="B3844" s="103" t="s">
        <v>8464</v>
      </c>
      <c r="C3844" s="449">
        <v>23911</v>
      </c>
      <c r="D3844" s="449" t="s">
        <v>7622</v>
      </c>
      <c r="E3844" s="449"/>
      <c r="F3844" s="449">
        <v>122010</v>
      </c>
      <c r="G3844" s="106">
        <v>2021</v>
      </c>
      <c r="H3844" s="38"/>
      <c r="I3844" s="93" t="str">
        <f t="shared" si="124"/>
        <v/>
      </c>
      <c r="Q3844" s="93" t="str">
        <f t="shared" si="123"/>
        <v>2P0013</v>
      </c>
    </row>
    <row r="3845" spans="1:17" ht="12" customHeight="1">
      <c r="A3845" s="105" t="s">
        <v>7622</v>
      </c>
      <c r="B3845" s="103" t="s">
        <v>8464</v>
      </c>
      <c r="C3845" s="614">
        <v>23913</v>
      </c>
      <c r="D3845" s="614" t="s">
        <v>7622</v>
      </c>
      <c r="E3845" s="614"/>
      <c r="F3845" s="614">
        <v>122010</v>
      </c>
      <c r="G3845" s="368">
        <v>2223</v>
      </c>
      <c r="H3845" s="38"/>
      <c r="I3845" s="93" t="str">
        <f t="shared" si="124"/>
        <v/>
      </c>
      <c r="J3845" s="547"/>
      <c r="Q3845" s="93" t="str">
        <f t="shared" si="123"/>
        <v>2P0013</v>
      </c>
    </row>
    <row r="3846" spans="1:17" ht="12" customHeight="1">
      <c r="A3846" s="105" t="s">
        <v>7622</v>
      </c>
      <c r="B3846" s="103" t="s">
        <v>8464</v>
      </c>
      <c r="C3846" s="1313">
        <v>23914</v>
      </c>
      <c r="D3846" s="1313" t="s">
        <v>7622</v>
      </c>
      <c r="E3846" s="1313"/>
      <c r="F3846" s="1313">
        <v>122010</v>
      </c>
      <c r="G3846" s="368">
        <v>2324</v>
      </c>
      <c r="H3846" s="38"/>
      <c r="I3846" s="93" t="str">
        <f t="shared" si="124"/>
        <v/>
      </c>
      <c r="J3846" s="547"/>
      <c r="Q3846" s="93" t="str">
        <f t="shared" si="123"/>
        <v>2P0013</v>
      </c>
    </row>
    <row r="3847" spans="1:17" ht="12" customHeight="1">
      <c r="A3847" s="105" t="s">
        <v>1237</v>
      </c>
      <c r="B3847" s="103" t="s">
        <v>5366</v>
      </c>
      <c r="C3847" s="1016">
        <v>22112</v>
      </c>
      <c r="D3847" s="1016" t="s">
        <v>1237</v>
      </c>
      <c r="E3847" s="1016"/>
      <c r="F3847" s="1016">
        <v>126013</v>
      </c>
      <c r="G3847" s="106">
        <v>1112</v>
      </c>
      <c r="H3847" s="38" t="s">
        <v>6086</v>
      </c>
      <c r="I3847" s="93" t="str">
        <f t="shared" si="124"/>
        <v>End</v>
      </c>
      <c r="Q3847" s="93" t="str">
        <f t="shared" si="123"/>
        <v>2P0100</v>
      </c>
    </row>
    <row r="3848" spans="1:17" ht="12" customHeight="1">
      <c r="A3848" s="105" t="s">
        <v>1237</v>
      </c>
      <c r="B3848" s="103" t="s">
        <v>5366</v>
      </c>
      <c r="C3848" s="410">
        <v>22113</v>
      </c>
      <c r="D3848" s="410" t="s">
        <v>1237</v>
      </c>
      <c r="E3848" s="410"/>
      <c r="F3848" s="410">
        <v>126013</v>
      </c>
      <c r="G3848" s="106">
        <v>1213</v>
      </c>
      <c r="H3848" s="38" t="s">
        <v>6086</v>
      </c>
      <c r="I3848" s="93" t="str">
        <f t="shared" si="124"/>
        <v>End</v>
      </c>
      <c r="Q3848" s="93" t="str">
        <f t="shared" si="123"/>
        <v>2P0100</v>
      </c>
    </row>
    <row r="3849" spans="1:17" ht="12.75" customHeight="1">
      <c r="A3849" s="105" t="s">
        <v>1237</v>
      </c>
      <c r="B3849" s="103" t="s">
        <v>5366</v>
      </c>
      <c r="C3849" s="410">
        <v>22114</v>
      </c>
      <c r="D3849" s="410" t="s">
        <v>1237</v>
      </c>
      <c r="E3849" s="410"/>
      <c r="F3849" s="410">
        <v>126013</v>
      </c>
      <c r="G3849" s="106">
        <v>1314</v>
      </c>
      <c r="H3849" s="38" t="s">
        <v>6086</v>
      </c>
      <c r="I3849" s="93" t="str">
        <f t="shared" si="124"/>
        <v>End</v>
      </c>
      <c r="Q3849" s="93" t="str">
        <f t="shared" si="123"/>
        <v>2P0100</v>
      </c>
    </row>
    <row r="3850" spans="1:17" ht="12.75" customHeight="1">
      <c r="A3850" s="105" t="s">
        <v>1237</v>
      </c>
      <c r="B3850" s="103" t="s">
        <v>5366</v>
      </c>
      <c r="C3850" s="410">
        <v>22115</v>
      </c>
      <c r="D3850" s="410" t="s">
        <v>1237</v>
      </c>
      <c r="E3850" s="410"/>
      <c r="F3850" s="410">
        <v>126013</v>
      </c>
      <c r="G3850" s="106">
        <v>1415</v>
      </c>
      <c r="H3850" s="38" t="s">
        <v>6128</v>
      </c>
      <c r="I3850" s="93" t="str">
        <f t="shared" si="124"/>
        <v>End</v>
      </c>
      <c r="Q3850" s="93" t="str">
        <f t="shared" si="123"/>
        <v>2P0100</v>
      </c>
    </row>
    <row r="3851" spans="1:17" ht="12.75" customHeight="1">
      <c r="A3851" s="105" t="s">
        <v>1237</v>
      </c>
      <c r="B3851" s="103" t="s">
        <v>5366</v>
      </c>
      <c r="C3851" s="410">
        <v>22116</v>
      </c>
      <c r="D3851" s="410" t="s">
        <v>1237</v>
      </c>
      <c r="E3851" s="410"/>
      <c r="F3851" s="410">
        <v>126013</v>
      </c>
      <c r="G3851" s="106">
        <v>1516</v>
      </c>
      <c r="H3851" s="38" t="s">
        <v>6927</v>
      </c>
      <c r="I3851" s="93" t="str">
        <f t="shared" si="124"/>
        <v>End</v>
      </c>
      <c r="Q3851" s="93" t="str">
        <f t="shared" si="123"/>
        <v>2P0100</v>
      </c>
    </row>
    <row r="3852" spans="1:17" ht="12.75" customHeight="1">
      <c r="A3852" s="105" t="s">
        <v>1237</v>
      </c>
      <c r="B3852" s="103" t="s">
        <v>5366</v>
      </c>
      <c r="C3852" s="1055">
        <v>23907</v>
      </c>
      <c r="D3852" s="1055" t="s">
        <v>1237</v>
      </c>
      <c r="E3852" s="1055"/>
      <c r="F3852" s="1055">
        <v>126013</v>
      </c>
      <c r="G3852" s="106">
        <v>1617</v>
      </c>
      <c r="H3852" s="38"/>
      <c r="I3852" s="93" t="str">
        <f t="shared" si="124"/>
        <v/>
      </c>
      <c r="Q3852" s="93" t="str">
        <f t="shared" si="123"/>
        <v>2P0100</v>
      </c>
    </row>
    <row r="3853" spans="1:17" ht="12.75" customHeight="1">
      <c r="A3853" s="105" t="s">
        <v>1237</v>
      </c>
      <c r="B3853" s="103" t="s">
        <v>5366</v>
      </c>
      <c r="C3853" s="410">
        <v>23918</v>
      </c>
      <c r="D3853" s="410" t="s">
        <v>1237</v>
      </c>
      <c r="E3853" s="410"/>
      <c r="F3853" s="410">
        <v>126013</v>
      </c>
      <c r="G3853" s="106">
        <v>1718</v>
      </c>
      <c r="H3853" s="38"/>
      <c r="I3853" s="93" t="str">
        <f t="shared" si="124"/>
        <v/>
      </c>
      <c r="Q3853" s="93" t="str">
        <f t="shared" si="123"/>
        <v>2P0100</v>
      </c>
    </row>
    <row r="3854" spans="1:17" ht="12.75" customHeight="1">
      <c r="A3854" s="105" t="s">
        <v>1237</v>
      </c>
      <c r="B3854" s="103" t="s">
        <v>5366</v>
      </c>
      <c r="C3854" s="410">
        <v>23911</v>
      </c>
      <c r="D3854" s="410" t="s">
        <v>1237</v>
      </c>
      <c r="E3854" s="410"/>
      <c r="F3854" s="410">
        <v>126013</v>
      </c>
      <c r="G3854" s="106">
        <v>2021</v>
      </c>
      <c r="H3854" s="38"/>
      <c r="I3854" s="93" t="str">
        <f t="shared" si="124"/>
        <v/>
      </c>
      <c r="Q3854" s="93" t="str">
        <f t="shared" ref="Q3854:Q3917" si="125">TEXT($A3854,0)</f>
        <v>2P0100</v>
      </c>
    </row>
    <row r="3855" spans="1:17" ht="12.75" customHeight="1">
      <c r="A3855" s="105" t="s">
        <v>1237</v>
      </c>
      <c r="B3855" s="103" t="s">
        <v>2333</v>
      </c>
      <c r="C3855" s="410">
        <v>22119</v>
      </c>
      <c r="D3855" s="464" t="s">
        <v>1237</v>
      </c>
      <c r="E3855" s="410"/>
      <c r="F3855" s="410">
        <v>126013</v>
      </c>
      <c r="G3855" s="106" t="s">
        <v>3850</v>
      </c>
      <c r="H3855" s="38" t="s">
        <v>6086</v>
      </c>
      <c r="I3855" s="93" t="str">
        <f t="shared" si="124"/>
        <v>End</v>
      </c>
      <c r="Q3855" s="93" t="str">
        <f t="shared" si="125"/>
        <v>2P0100</v>
      </c>
    </row>
    <row r="3856" spans="1:17" ht="12.75" customHeight="1">
      <c r="A3856" s="105" t="s">
        <v>1237</v>
      </c>
      <c r="B3856" s="103" t="s">
        <v>5366</v>
      </c>
      <c r="C3856" s="1055">
        <v>22110</v>
      </c>
      <c r="D3856" s="1055" t="s">
        <v>1237</v>
      </c>
      <c r="E3856" s="1055"/>
      <c r="F3856" s="1055">
        <v>126013</v>
      </c>
      <c r="G3856" s="106" t="s">
        <v>3851</v>
      </c>
      <c r="H3856" s="38" t="s">
        <v>6086</v>
      </c>
      <c r="I3856" s="93" t="str">
        <f t="shared" si="124"/>
        <v>End</v>
      </c>
      <c r="Q3856" s="93" t="str">
        <f t="shared" si="125"/>
        <v>2P0100</v>
      </c>
    </row>
    <row r="3857" spans="1:17" ht="12.75" customHeight="1">
      <c r="A3857" s="101" t="s">
        <v>1239</v>
      </c>
      <c r="B3857" s="103" t="s">
        <v>182</v>
      </c>
      <c r="C3857" s="410">
        <v>22112</v>
      </c>
      <c r="D3857" s="129" t="s">
        <v>1239</v>
      </c>
      <c r="E3857" s="410"/>
      <c r="F3857" s="410">
        <v>125011</v>
      </c>
      <c r="G3857" s="106">
        <v>1112</v>
      </c>
      <c r="H3857" s="38" t="s">
        <v>6086</v>
      </c>
      <c r="I3857" s="93" t="str">
        <f t="shared" si="124"/>
        <v>End</v>
      </c>
      <c r="Q3857" s="93" t="str">
        <f t="shared" si="125"/>
        <v>2P0103</v>
      </c>
    </row>
    <row r="3858" spans="1:17" ht="12.75" customHeight="1">
      <c r="A3858" s="101" t="s">
        <v>1239</v>
      </c>
      <c r="B3858" s="103" t="s">
        <v>182</v>
      </c>
      <c r="C3858" s="410">
        <v>22113</v>
      </c>
      <c r="D3858" s="129" t="s">
        <v>1239</v>
      </c>
      <c r="E3858" s="410"/>
      <c r="F3858" s="410">
        <v>125011</v>
      </c>
      <c r="G3858" s="106">
        <v>1213</v>
      </c>
      <c r="H3858" s="38" t="s">
        <v>6086</v>
      </c>
      <c r="I3858" s="93" t="str">
        <f t="shared" si="124"/>
        <v>End</v>
      </c>
      <c r="Q3858" s="93" t="str">
        <f t="shared" si="125"/>
        <v>2P0103</v>
      </c>
    </row>
    <row r="3859" spans="1:17" ht="12.75" customHeight="1">
      <c r="A3859" s="101" t="s">
        <v>1239</v>
      </c>
      <c r="B3859" s="103" t="s">
        <v>182</v>
      </c>
      <c r="C3859" s="410">
        <v>22114</v>
      </c>
      <c r="D3859" s="129" t="s">
        <v>1239</v>
      </c>
      <c r="E3859" s="410"/>
      <c r="F3859" s="410">
        <v>125011</v>
      </c>
      <c r="G3859" s="106">
        <v>1314</v>
      </c>
      <c r="H3859" s="38" t="s">
        <v>6086</v>
      </c>
      <c r="I3859" s="93" t="str">
        <f t="shared" si="124"/>
        <v>End</v>
      </c>
      <c r="Q3859" s="93" t="str">
        <f t="shared" si="125"/>
        <v>2P0103</v>
      </c>
    </row>
    <row r="3860" spans="1:17" ht="12.75" customHeight="1">
      <c r="A3860" s="101" t="s">
        <v>1239</v>
      </c>
      <c r="B3860" s="103" t="s">
        <v>182</v>
      </c>
      <c r="C3860" s="410">
        <v>22115</v>
      </c>
      <c r="D3860" s="129" t="s">
        <v>1239</v>
      </c>
      <c r="E3860" s="410"/>
      <c r="F3860" s="410">
        <v>125011</v>
      </c>
      <c r="G3860" s="106">
        <v>1415</v>
      </c>
      <c r="H3860" s="38" t="s">
        <v>6128</v>
      </c>
      <c r="I3860" s="93" t="str">
        <f t="shared" si="124"/>
        <v>End</v>
      </c>
      <c r="Q3860" s="93" t="str">
        <f t="shared" si="125"/>
        <v>2P0103</v>
      </c>
    </row>
    <row r="3861" spans="1:17" ht="12.75" customHeight="1">
      <c r="A3861" s="101" t="s">
        <v>1239</v>
      </c>
      <c r="B3861" s="103" t="s">
        <v>182</v>
      </c>
      <c r="C3861" s="410">
        <v>23911</v>
      </c>
      <c r="D3861" s="129" t="s">
        <v>1239</v>
      </c>
      <c r="E3861" s="410"/>
      <c r="F3861" s="410">
        <v>125011</v>
      </c>
      <c r="G3861" s="106">
        <v>2021</v>
      </c>
      <c r="H3861" s="38"/>
      <c r="I3861" s="93" t="str">
        <f t="shared" si="124"/>
        <v/>
      </c>
      <c r="Q3861" s="93" t="str">
        <f t="shared" si="125"/>
        <v>2P0103</v>
      </c>
    </row>
    <row r="3862" spans="1:17" ht="12.75" customHeight="1">
      <c r="A3862" s="101" t="s">
        <v>1239</v>
      </c>
      <c r="B3862" s="103" t="s">
        <v>182</v>
      </c>
      <c r="C3862" s="410">
        <v>22119</v>
      </c>
      <c r="D3862" s="129" t="s">
        <v>1239</v>
      </c>
      <c r="E3862" s="410"/>
      <c r="F3862" s="410">
        <v>125011</v>
      </c>
      <c r="G3862" s="106" t="s">
        <v>3850</v>
      </c>
      <c r="H3862" s="38" t="s">
        <v>6086</v>
      </c>
      <c r="I3862" s="93" t="str">
        <f t="shared" ref="I3862:I3925" si="126">LEFT(H3862,3)</f>
        <v>End</v>
      </c>
      <c r="L3862" s="103"/>
      <c r="Q3862" s="93" t="str">
        <f t="shared" si="125"/>
        <v>2P0103</v>
      </c>
    </row>
    <row r="3863" spans="1:17" ht="12.75" customHeight="1">
      <c r="A3863" s="101" t="s">
        <v>1239</v>
      </c>
      <c r="B3863" s="103" t="s">
        <v>182</v>
      </c>
      <c r="C3863" s="410">
        <v>22110</v>
      </c>
      <c r="D3863" s="129" t="s">
        <v>1239</v>
      </c>
      <c r="E3863" s="410"/>
      <c r="F3863" s="410">
        <v>125011</v>
      </c>
      <c r="G3863" s="106" t="s">
        <v>3851</v>
      </c>
      <c r="H3863" s="38" t="s">
        <v>6086</v>
      </c>
      <c r="I3863" s="93" t="str">
        <f t="shared" si="126"/>
        <v>End</v>
      </c>
      <c r="Q3863" s="93" t="str">
        <f t="shared" si="125"/>
        <v>2P0103</v>
      </c>
    </row>
    <row r="3864" spans="1:17" ht="12.75" customHeight="1">
      <c r="A3864" s="105" t="s">
        <v>190</v>
      </c>
      <c r="B3864" s="103" t="s">
        <v>199</v>
      </c>
      <c r="C3864" s="410">
        <v>22113</v>
      </c>
      <c r="D3864" s="1050" t="s">
        <v>190</v>
      </c>
      <c r="E3864" s="410"/>
      <c r="F3864" s="410">
        <v>125011</v>
      </c>
      <c r="G3864" s="106">
        <v>1213</v>
      </c>
      <c r="H3864" s="38" t="s">
        <v>6086</v>
      </c>
      <c r="I3864" s="93" t="str">
        <f t="shared" si="126"/>
        <v>End</v>
      </c>
      <c r="Q3864" s="93" t="str">
        <f t="shared" si="125"/>
        <v>2P0104</v>
      </c>
    </row>
    <row r="3865" spans="1:17" ht="12.75" customHeight="1">
      <c r="A3865" s="105" t="s">
        <v>190</v>
      </c>
      <c r="B3865" s="103" t="s">
        <v>199</v>
      </c>
      <c r="C3865" s="410">
        <v>22114</v>
      </c>
      <c r="D3865" s="1050" t="s">
        <v>190</v>
      </c>
      <c r="E3865" s="410"/>
      <c r="F3865" s="410">
        <v>125011</v>
      </c>
      <c r="G3865" s="106">
        <v>1314</v>
      </c>
      <c r="H3865" s="38" t="s">
        <v>6086</v>
      </c>
      <c r="I3865" s="93" t="str">
        <f t="shared" si="126"/>
        <v>End</v>
      </c>
      <c r="K3865" s="103"/>
      <c r="Q3865" s="93" t="str">
        <f t="shared" si="125"/>
        <v>2P0104</v>
      </c>
    </row>
    <row r="3866" spans="1:17" ht="12.75" customHeight="1">
      <c r="A3866" s="105" t="s">
        <v>190</v>
      </c>
      <c r="B3866" s="103" t="s">
        <v>199</v>
      </c>
      <c r="C3866" s="449">
        <v>22116</v>
      </c>
      <c r="D3866" s="449" t="s">
        <v>190</v>
      </c>
      <c r="E3866" s="449"/>
      <c r="F3866" s="449">
        <v>125011</v>
      </c>
      <c r="G3866" s="106">
        <v>1516</v>
      </c>
      <c r="H3866" s="38" t="s">
        <v>6927</v>
      </c>
      <c r="I3866" s="93" t="str">
        <f t="shared" si="126"/>
        <v>End</v>
      </c>
      <c r="Q3866" s="93" t="str">
        <f t="shared" si="125"/>
        <v>2P0104</v>
      </c>
    </row>
    <row r="3867" spans="1:17" ht="12.75" customHeight="1">
      <c r="A3867" s="105" t="s">
        <v>190</v>
      </c>
      <c r="B3867" s="103" t="s">
        <v>199</v>
      </c>
      <c r="C3867" s="410">
        <v>23918</v>
      </c>
      <c r="D3867" s="410" t="s">
        <v>190</v>
      </c>
      <c r="E3867" s="410"/>
      <c r="F3867" s="410">
        <v>125011</v>
      </c>
      <c r="G3867" s="106">
        <v>1718</v>
      </c>
      <c r="H3867" s="38"/>
      <c r="I3867" s="93" t="str">
        <f t="shared" si="126"/>
        <v/>
      </c>
      <c r="Q3867" s="93" t="str">
        <f t="shared" si="125"/>
        <v>2P0104</v>
      </c>
    </row>
    <row r="3868" spans="1:17" ht="12.75" customHeight="1">
      <c r="A3868" s="105" t="s">
        <v>190</v>
      </c>
      <c r="B3868" s="103" t="s">
        <v>199</v>
      </c>
      <c r="C3868" s="410">
        <v>23910</v>
      </c>
      <c r="D3868" s="410" t="s">
        <v>190</v>
      </c>
      <c r="E3868" s="410"/>
      <c r="F3868" s="410">
        <v>125010</v>
      </c>
      <c r="G3868" s="106">
        <v>1920</v>
      </c>
      <c r="H3868" s="38"/>
      <c r="I3868" s="93" t="str">
        <f t="shared" si="126"/>
        <v/>
      </c>
      <c r="Q3868" s="93" t="str">
        <f t="shared" si="125"/>
        <v>2P0104</v>
      </c>
    </row>
    <row r="3869" spans="1:17" ht="12.75" customHeight="1">
      <c r="A3869" s="105" t="s">
        <v>190</v>
      </c>
      <c r="B3869" s="103" t="s">
        <v>199</v>
      </c>
      <c r="C3869" s="410">
        <v>23911</v>
      </c>
      <c r="D3869" s="410" t="s">
        <v>190</v>
      </c>
      <c r="E3869" s="410"/>
      <c r="F3869" s="410">
        <v>125010</v>
      </c>
      <c r="G3869" s="106">
        <v>2021</v>
      </c>
      <c r="H3869" s="38"/>
      <c r="I3869" s="93" t="str">
        <f t="shared" si="126"/>
        <v/>
      </c>
      <c r="Q3869" s="93" t="str">
        <f t="shared" si="125"/>
        <v>2P0104</v>
      </c>
    </row>
    <row r="3870" spans="1:17" ht="12.75" customHeight="1">
      <c r="A3870" s="105" t="s">
        <v>190</v>
      </c>
      <c r="B3870" s="103" t="s">
        <v>199</v>
      </c>
      <c r="C3870" s="410">
        <v>22119</v>
      </c>
      <c r="D3870" s="410" t="s">
        <v>190</v>
      </c>
      <c r="E3870" s="410"/>
      <c r="F3870" s="410">
        <v>125010</v>
      </c>
      <c r="G3870" s="106" t="s">
        <v>3850</v>
      </c>
      <c r="H3870" s="38" t="s">
        <v>6086</v>
      </c>
      <c r="I3870" s="93" t="str">
        <f t="shared" si="126"/>
        <v>End</v>
      </c>
      <c r="Q3870" s="93" t="str">
        <f t="shared" si="125"/>
        <v>2P0104</v>
      </c>
    </row>
    <row r="3871" spans="1:17" ht="12.75" customHeight="1">
      <c r="A3871" s="105" t="s">
        <v>187</v>
      </c>
      <c r="B3871" s="103" t="s">
        <v>188</v>
      </c>
      <c r="C3871" s="1055">
        <v>22112</v>
      </c>
      <c r="D3871" s="1055" t="s">
        <v>187</v>
      </c>
      <c r="E3871" s="1055"/>
      <c r="F3871" s="1055">
        <v>125014</v>
      </c>
      <c r="G3871" s="106">
        <v>1112</v>
      </c>
      <c r="H3871" s="38" t="s">
        <v>6086</v>
      </c>
      <c r="I3871" s="93" t="str">
        <f t="shared" si="126"/>
        <v>End</v>
      </c>
      <c r="Q3871" s="93" t="str">
        <f t="shared" si="125"/>
        <v>2P0105</v>
      </c>
    </row>
    <row r="3872" spans="1:17" ht="12.75" customHeight="1">
      <c r="A3872" s="105" t="s">
        <v>187</v>
      </c>
      <c r="B3872" s="103" t="s">
        <v>188</v>
      </c>
      <c r="C3872" s="1055">
        <v>23914</v>
      </c>
      <c r="D3872" s="1055" t="s">
        <v>187</v>
      </c>
      <c r="E3872" s="1055"/>
      <c r="F3872" s="1055">
        <v>125014</v>
      </c>
      <c r="G3872" s="106">
        <v>2324</v>
      </c>
      <c r="H3872" s="38"/>
      <c r="I3872" s="93" t="str">
        <f t="shared" si="126"/>
        <v/>
      </c>
      <c r="K3872" s="103"/>
      <c r="Q3872" s="93" t="str">
        <f t="shared" si="125"/>
        <v>2P0105</v>
      </c>
    </row>
    <row r="3873" spans="1:17" ht="12.75" customHeight="1">
      <c r="A3873" s="105" t="s">
        <v>187</v>
      </c>
      <c r="B3873" s="103" t="s">
        <v>188</v>
      </c>
      <c r="C3873" s="410">
        <v>22115</v>
      </c>
      <c r="D3873" s="410" t="s">
        <v>187</v>
      </c>
      <c r="E3873" s="410"/>
      <c r="F3873" s="410">
        <v>125014</v>
      </c>
      <c r="G3873" s="106">
        <v>1415</v>
      </c>
      <c r="H3873" s="38" t="s">
        <v>6128</v>
      </c>
      <c r="I3873" s="93" t="str">
        <f t="shared" si="126"/>
        <v>End</v>
      </c>
      <c r="K3873" s="103"/>
      <c r="Q3873" s="93" t="str">
        <f t="shared" si="125"/>
        <v>2P0105</v>
      </c>
    </row>
    <row r="3874" spans="1:17" ht="12.75" customHeight="1">
      <c r="A3874" s="105" t="s">
        <v>187</v>
      </c>
      <c r="B3874" s="103" t="s">
        <v>188</v>
      </c>
      <c r="C3874" s="410">
        <v>22116</v>
      </c>
      <c r="D3874" s="410" t="s">
        <v>187</v>
      </c>
      <c r="E3874" s="410"/>
      <c r="F3874" s="410">
        <v>125014</v>
      </c>
      <c r="G3874" s="106">
        <v>1516</v>
      </c>
      <c r="H3874" s="38" t="s">
        <v>6927</v>
      </c>
      <c r="I3874" s="93" t="str">
        <f t="shared" si="126"/>
        <v>End</v>
      </c>
      <c r="Q3874" s="93" t="str">
        <f t="shared" si="125"/>
        <v>2P0105</v>
      </c>
    </row>
    <row r="3875" spans="1:17" ht="12.75" customHeight="1">
      <c r="A3875" s="105" t="s">
        <v>187</v>
      </c>
      <c r="B3875" s="103" t="s">
        <v>188</v>
      </c>
      <c r="C3875" s="410">
        <v>23907</v>
      </c>
      <c r="D3875" s="410" t="s">
        <v>187</v>
      </c>
      <c r="E3875" s="410"/>
      <c r="F3875" s="410">
        <v>125014</v>
      </c>
      <c r="G3875" s="106">
        <v>1617</v>
      </c>
      <c r="H3875" s="38"/>
      <c r="I3875" s="93" t="str">
        <f t="shared" si="126"/>
        <v/>
      </c>
      <c r="Q3875" s="93" t="str">
        <f t="shared" si="125"/>
        <v>2P0105</v>
      </c>
    </row>
    <row r="3876" spans="1:17" ht="12.75" customHeight="1">
      <c r="A3876" s="105" t="s">
        <v>187</v>
      </c>
      <c r="B3876" s="103" t="s">
        <v>188</v>
      </c>
      <c r="C3876" s="410">
        <v>23918</v>
      </c>
      <c r="D3876" s="410" t="s">
        <v>187</v>
      </c>
      <c r="E3876" s="410"/>
      <c r="F3876" s="410">
        <v>125014</v>
      </c>
      <c r="G3876" s="106">
        <v>1718</v>
      </c>
      <c r="H3876" s="38"/>
      <c r="I3876" s="93" t="str">
        <f t="shared" si="126"/>
        <v/>
      </c>
      <c r="Q3876" s="93" t="str">
        <f t="shared" si="125"/>
        <v>2P0105</v>
      </c>
    </row>
    <row r="3877" spans="1:17" ht="12.75" customHeight="1">
      <c r="A3877" s="105" t="s">
        <v>187</v>
      </c>
      <c r="B3877" s="103" t="s">
        <v>188</v>
      </c>
      <c r="C3877" s="1055">
        <v>23919</v>
      </c>
      <c r="D3877" s="1055" t="s">
        <v>187</v>
      </c>
      <c r="E3877" s="1055"/>
      <c r="F3877" s="1055">
        <v>125014</v>
      </c>
      <c r="G3877" s="106">
        <v>1819</v>
      </c>
      <c r="H3877" s="38"/>
      <c r="I3877" s="93" t="str">
        <f t="shared" si="126"/>
        <v/>
      </c>
      <c r="Q3877" s="93" t="str">
        <f t="shared" si="125"/>
        <v>2P0105</v>
      </c>
    </row>
    <row r="3878" spans="1:17" ht="12.75" customHeight="1">
      <c r="A3878" s="105" t="s">
        <v>187</v>
      </c>
      <c r="B3878" s="103" t="s">
        <v>188</v>
      </c>
      <c r="C3878" s="410">
        <v>23910</v>
      </c>
      <c r="D3878" s="410" t="s">
        <v>187</v>
      </c>
      <c r="E3878" s="410"/>
      <c r="F3878" s="410">
        <v>125014</v>
      </c>
      <c r="G3878" s="106">
        <v>1920</v>
      </c>
      <c r="H3878" s="38"/>
      <c r="I3878" s="93" t="str">
        <f t="shared" si="126"/>
        <v/>
      </c>
      <c r="Q3878" s="93" t="str">
        <f t="shared" si="125"/>
        <v>2P0105</v>
      </c>
    </row>
    <row r="3879" spans="1:17" ht="12.75" customHeight="1">
      <c r="A3879" s="105" t="s">
        <v>187</v>
      </c>
      <c r="B3879" s="103" t="s">
        <v>188</v>
      </c>
      <c r="C3879" s="410">
        <v>23911</v>
      </c>
      <c r="D3879" s="410" t="s">
        <v>187</v>
      </c>
      <c r="E3879" s="410"/>
      <c r="F3879" s="410">
        <v>125014</v>
      </c>
      <c r="G3879" s="106">
        <v>2021</v>
      </c>
      <c r="H3879" s="38"/>
      <c r="I3879" s="93" t="str">
        <f t="shared" si="126"/>
        <v/>
      </c>
      <c r="Q3879" s="93" t="str">
        <f t="shared" si="125"/>
        <v>2P0105</v>
      </c>
    </row>
    <row r="3880" spans="1:17" ht="12.75" customHeight="1">
      <c r="A3880" s="105" t="s">
        <v>187</v>
      </c>
      <c r="B3880" s="103" t="s">
        <v>188</v>
      </c>
      <c r="C3880" s="1055">
        <v>23913</v>
      </c>
      <c r="D3880" s="1055" t="s">
        <v>187</v>
      </c>
      <c r="E3880" s="1055"/>
      <c r="F3880" s="1055">
        <v>125014</v>
      </c>
      <c r="G3880" s="106">
        <v>2223</v>
      </c>
      <c r="H3880" s="38"/>
      <c r="I3880" s="93" t="str">
        <f t="shared" si="126"/>
        <v/>
      </c>
      <c r="L3880" s="103"/>
      <c r="M3880" s="103"/>
      <c r="N3880" s="103"/>
      <c r="O3880" s="103"/>
      <c r="Q3880" s="93" t="str">
        <f t="shared" si="125"/>
        <v>2P0105</v>
      </c>
    </row>
    <row r="3881" spans="1:17" ht="12.75" customHeight="1">
      <c r="A3881" s="105" t="s">
        <v>5701</v>
      </c>
      <c r="B3881" s="103" t="s">
        <v>5702</v>
      </c>
      <c r="C3881" s="410">
        <v>22115</v>
      </c>
      <c r="D3881" s="410" t="s">
        <v>5701</v>
      </c>
      <c r="E3881" s="410"/>
      <c r="F3881" s="410">
        <v>123021</v>
      </c>
      <c r="G3881" s="106">
        <v>1415</v>
      </c>
      <c r="H3881" s="38" t="s">
        <v>6128</v>
      </c>
      <c r="I3881" s="93" t="str">
        <f t="shared" si="126"/>
        <v>End</v>
      </c>
      <c r="P3881" s="103"/>
      <c r="Q3881" s="93" t="str">
        <f t="shared" si="125"/>
        <v>2P0110</v>
      </c>
    </row>
    <row r="3882" spans="1:17" ht="12.75" customHeight="1">
      <c r="A3882" s="105" t="s">
        <v>5701</v>
      </c>
      <c r="B3882" s="103" t="s">
        <v>5702</v>
      </c>
      <c r="C3882" s="1055">
        <v>22116</v>
      </c>
      <c r="D3882" s="1055" t="s">
        <v>5701</v>
      </c>
      <c r="E3882" s="1055"/>
      <c r="F3882" s="1055">
        <v>123021</v>
      </c>
      <c r="G3882" s="106">
        <v>1516</v>
      </c>
      <c r="H3882" s="38" t="s">
        <v>6927</v>
      </c>
      <c r="I3882" s="93" t="str">
        <f t="shared" si="126"/>
        <v>End</v>
      </c>
      <c r="Q3882" s="93" t="str">
        <f t="shared" si="125"/>
        <v>2P0110</v>
      </c>
    </row>
    <row r="3883" spans="1:17" ht="12.75" customHeight="1">
      <c r="A3883" s="105" t="s">
        <v>5701</v>
      </c>
      <c r="B3883" s="103" t="s">
        <v>5702</v>
      </c>
      <c r="C3883" s="1055">
        <v>23907</v>
      </c>
      <c r="D3883" s="1055" t="s">
        <v>5701</v>
      </c>
      <c r="E3883" s="1055"/>
      <c r="F3883" s="1055">
        <v>123021</v>
      </c>
      <c r="G3883" s="106">
        <v>1617</v>
      </c>
      <c r="H3883" s="38"/>
      <c r="I3883" s="93" t="str">
        <f t="shared" si="126"/>
        <v/>
      </c>
      <c r="Q3883" s="93" t="str">
        <f t="shared" si="125"/>
        <v>2P0110</v>
      </c>
    </row>
    <row r="3884" spans="1:17" ht="12.75" customHeight="1">
      <c r="A3884" s="105" t="s">
        <v>5701</v>
      </c>
      <c r="B3884" s="103" t="s">
        <v>5702</v>
      </c>
      <c r="C3884" s="1055">
        <v>23918</v>
      </c>
      <c r="D3884" s="1055" t="s">
        <v>5701</v>
      </c>
      <c r="E3884" s="1055"/>
      <c r="F3884" s="1055">
        <v>123021</v>
      </c>
      <c r="G3884" s="106">
        <v>1718</v>
      </c>
      <c r="H3884" s="38"/>
      <c r="I3884" s="93" t="str">
        <f t="shared" si="126"/>
        <v/>
      </c>
      <c r="Q3884" s="93" t="str">
        <f t="shared" si="125"/>
        <v>2P0110</v>
      </c>
    </row>
    <row r="3885" spans="1:17" ht="12.75" customHeight="1">
      <c r="A3885" s="105" t="s">
        <v>5701</v>
      </c>
      <c r="B3885" s="103" t="s">
        <v>5702</v>
      </c>
      <c r="C3885" s="1055">
        <v>23919</v>
      </c>
      <c r="D3885" s="1055" t="s">
        <v>5701</v>
      </c>
      <c r="E3885" s="1055"/>
      <c r="F3885" s="1055">
        <v>123021</v>
      </c>
      <c r="G3885" s="106">
        <v>1819</v>
      </c>
      <c r="H3885" s="38"/>
      <c r="I3885" s="93" t="str">
        <f t="shared" si="126"/>
        <v/>
      </c>
      <c r="Q3885" s="93" t="str">
        <f t="shared" si="125"/>
        <v>2P0110</v>
      </c>
    </row>
    <row r="3886" spans="1:17" ht="12.75" customHeight="1">
      <c r="A3886" s="105" t="s">
        <v>5701</v>
      </c>
      <c r="B3886" s="103" t="s">
        <v>5702</v>
      </c>
      <c r="C3886" s="1055">
        <v>23910</v>
      </c>
      <c r="D3886" s="1055" t="s">
        <v>5701</v>
      </c>
      <c r="E3886" s="1055"/>
      <c r="F3886" s="1055">
        <v>123021</v>
      </c>
      <c r="G3886" s="368">
        <v>1920</v>
      </c>
      <c r="H3886" s="38"/>
      <c r="I3886" s="93" t="str">
        <f t="shared" si="126"/>
        <v/>
      </c>
      <c r="Q3886" s="93" t="str">
        <f t="shared" si="125"/>
        <v>2P0110</v>
      </c>
    </row>
    <row r="3887" spans="1:17" ht="12.75" customHeight="1">
      <c r="A3887" s="105" t="s">
        <v>5701</v>
      </c>
      <c r="B3887" s="103" t="s">
        <v>5702</v>
      </c>
      <c r="C3887" s="1055">
        <v>23911</v>
      </c>
      <c r="D3887" s="1055" t="s">
        <v>5701</v>
      </c>
      <c r="E3887" s="1055"/>
      <c r="F3887" s="1055">
        <v>123021</v>
      </c>
      <c r="G3887" s="368">
        <v>2021</v>
      </c>
      <c r="H3887" s="38"/>
      <c r="I3887" s="93" t="str">
        <f t="shared" si="126"/>
        <v/>
      </c>
      <c r="Q3887" s="93" t="str">
        <f t="shared" si="125"/>
        <v>2P0110</v>
      </c>
    </row>
    <row r="3888" spans="1:17" ht="12.75" customHeight="1">
      <c r="A3888" s="105" t="s">
        <v>5701</v>
      </c>
      <c r="B3888" s="103" t="s">
        <v>5702</v>
      </c>
      <c r="C3888" s="1055">
        <v>23913</v>
      </c>
      <c r="D3888" s="1055" t="s">
        <v>5701</v>
      </c>
      <c r="E3888" s="1055"/>
      <c r="F3888" s="1055">
        <v>123021</v>
      </c>
      <c r="G3888" s="368">
        <v>2223</v>
      </c>
      <c r="H3888" s="38"/>
      <c r="I3888" s="93" t="str">
        <f t="shared" si="126"/>
        <v/>
      </c>
      <c r="J3888" s="547"/>
      <c r="Q3888" s="93" t="str">
        <f t="shared" si="125"/>
        <v>2P0110</v>
      </c>
    </row>
    <row r="3889" spans="1:17" ht="12.75" customHeight="1">
      <c r="A3889" s="105" t="s">
        <v>5701</v>
      </c>
      <c r="B3889" s="103" t="s">
        <v>5702</v>
      </c>
      <c r="C3889" s="1313">
        <v>23914</v>
      </c>
      <c r="D3889" s="1313" t="s">
        <v>5701</v>
      </c>
      <c r="E3889" s="1313"/>
      <c r="F3889" s="1313">
        <v>123021</v>
      </c>
      <c r="G3889" s="368">
        <v>2324</v>
      </c>
      <c r="H3889" s="38"/>
      <c r="I3889" s="93" t="str">
        <f t="shared" si="126"/>
        <v/>
      </c>
      <c r="J3889" s="547"/>
      <c r="Q3889" s="93" t="str">
        <f t="shared" si="125"/>
        <v>2P0110</v>
      </c>
    </row>
    <row r="3890" spans="1:17" ht="12.75" customHeight="1">
      <c r="A3890" s="526" t="s">
        <v>8462</v>
      </c>
      <c r="B3890" s="527" t="s">
        <v>8463</v>
      </c>
      <c r="C3890" s="524">
        <v>23910</v>
      </c>
      <c r="D3890" s="524" t="s">
        <v>8462</v>
      </c>
      <c r="E3890" s="524"/>
      <c r="F3890" s="524">
        <v>118061</v>
      </c>
      <c r="G3890" s="529">
        <v>1920</v>
      </c>
      <c r="H3890" s="527"/>
      <c r="I3890" s="93" t="str">
        <f t="shared" si="126"/>
        <v/>
      </c>
      <c r="Q3890" s="93" t="str">
        <f t="shared" si="125"/>
        <v>2P0113</v>
      </c>
    </row>
    <row r="3891" spans="1:17" ht="12.75" customHeight="1">
      <c r="A3891" s="526" t="s">
        <v>8462</v>
      </c>
      <c r="B3891" s="527" t="s">
        <v>8463</v>
      </c>
      <c r="C3891" s="524">
        <v>23911</v>
      </c>
      <c r="D3891" s="524" t="s">
        <v>8462</v>
      </c>
      <c r="E3891" s="524"/>
      <c r="F3891" s="524">
        <v>118061</v>
      </c>
      <c r="G3891" s="529">
        <v>2021</v>
      </c>
      <c r="H3891" s="527"/>
      <c r="I3891" s="93" t="str">
        <f t="shared" si="126"/>
        <v/>
      </c>
      <c r="J3891" s="547"/>
      <c r="Q3891" s="93" t="str">
        <f t="shared" si="125"/>
        <v>2P0113</v>
      </c>
    </row>
    <row r="3892" spans="1:17" ht="12.75" customHeight="1">
      <c r="A3892" s="526" t="s">
        <v>8462</v>
      </c>
      <c r="B3892" s="527" t="s">
        <v>8463</v>
      </c>
      <c r="C3892" s="524">
        <v>23914</v>
      </c>
      <c r="D3892" s="524" t="s">
        <v>8462</v>
      </c>
      <c r="E3892" s="524"/>
      <c r="F3892" s="524">
        <v>118061</v>
      </c>
      <c r="G3892" s="529">
        <v>2324</v>
      </c>
      <c r="H3892" s="527"/>
      <c r="I3892" s="93" t="str">
        <f t="shared" si="126"/>
        <v/>
      </c>
      <c r="J3892" s="547"/>
      <c r="Q3892" s="93" t="str">
        <f t="shared" si="125"/>
        <v>2P0113</v>
      </c>
    </row>
    <row r="3893" spans="1:17" ht="12.75" customHeight="1">
      <c r="A3893" s="105" t="s">
        <v>1227</v>
      </c>
      <c r="B3893" s="103" t="s">
        <v>684</v>
      </c>
      <c r="C3893" s="1055">
        <v>22112</v>
      </c>
      <c r="D3893" s="1055" t="s">
        <v>1227</v>
      </c>
      <c r="E3893" s="1055"/>
      <c r="F3893" s="1055">
        <v>530100</v>
      </c>
      <c r="G3893" s="106">
        <v>1112</v>
      </c>
      <c r="H3893" s="38" t="s">
        <v>6086</v>
      </c>
      <c r="I3893" s="93" t="str">
        <f t="shared" si="126"/>
        <v>End</v>
      </c>
      <c r="Q3893" s="93" t="str">
        <f t="shared" si="125"/>
        <v>2P0200</v>
      </c>
    </row>
    <row r="3894" spans="1:17" ht="12.75" customHeight="1">
      <c r="A3894" s="105" t="s">
        <v>1227</v>
      </c>
      <c r="B3894" s="103" t="s">
        <v>684</v>
      </c>
      <c r="C3894" s="1055">
        <v>22113</v>
      </c>
      <c r="D3894" s="1055" t="s">
        <v>1227</v>
      </c>
      <c r="E3894" s="1055"/>
      <c r="F3894" s="1055">
        <v>530100</v>
      </c>
      <c r="G3894" s="106">
        <v>1213</v>
      </c>
      <c r="H3894" s="38" t="s">
        <v>6086</v>
      </c>
      <c r="I3894" s="93" t="str">
        <f t="shared" si="126"/>
        <v>End</v>
      </c>
      <c r="Q3894" s="93" t="str">
        <f t="shared" si="125"/>
        <v>2P0200</v>
      </c>
    </row>
    <row r="3895" spans="1:17" ht="12.5" customHeight="1">
      <c r="A3895" s="105" t="s">
        <v>1227</v>
      </c>
      <c r="B3895" s="103" t="s">
        <v>684</v>
      </c>
      <c r="C3895" s="1055">
        <v>22114</v>
      </c>
      <c r="D3895" s="1055" t="s">
        <v>1227</v>
      </c>
      <c r="E3895" s="1055"/>
      <c r="F3895" s="1055">
        <v>530100</v>
      </c>
      <c r="G3895" s="106">
        <v>1314</v>
      </c>
      <c r="H3895" s="38" t="s">
        <v>6086</v>
      </c>
      <c r="I3895" s="93" t="str">
        <f t="shared" si="126"/>
        <v>End</v>
      </c>
      <c r="Q3895" s="93" t="str">
        <f t="shared" si="125"/>
        <v>2P0200</v>
      </c>
    </row>
    <row r="3896" spans="1:17" ht="12.75" customHeight="1">
      <c r="A3896" s="105" t="s">
        <v>1227</v>
      </c>
      <c r="B3896" s="103" t="s">
        <v>684</v>
      </c>
      <c r="C3896" s="1055">
        <v>22115</v>
      </c>
      <c r="D3896" s="1055" t="s">
        <v>1227</v>
      </c>
      <c r="E3896" s="1055"/>
      <c r="F3896" s="1055">
        <v>530100</v>
      </c>
      <c r="G3896" s="106">
        <v>1415</v>
      </c>
      <c r="H3896" s="38" t="s">
        <v>6128</v>
      </c>
      <c r="I3896" s="93" t="str">
        <f t="shared" si="126"/>
        <v>End</v>
      </c>
      <c r="Q3896" s="93" t="str">
        <f t="shared" si="125"/>
        <v>2P0200</v>
      </c>
    </row>
    <row r="3897" spans="1:17" ht="12.75" customHeight="1">
      <c r="A3897" s="105" t="s">
        <v>1227</v>
      </c>
      <c r="B3897" s="103" t="s">
        <v>684</v>
      </c>
      <c r="C3897" s="1055">
        <v>22116</v>
      </c>
      <c r="D3897" s="1055" t="s">
        <v>1227</v>
      </c>
      <c r="E3897" s="1055"/>
      <c r="F3897" s="1055">
        <v>530100</v>
      </c>
      <c r="G3897" s="106">
        <v>1516</v>
      </c>
      <c r="H3897" s="38" t="s">
        <v>6927</v>
      </c>
      <c r="I3897" s="93" t="str">
        <f t="shared" si="126"/>
        <v>End</v>
      </c>
      <c r="Q3897" s="93" t="str">
        <f t="shared" si="125"/>
        <v>2P0200</v>
      </c>
    </row>
    <row r="3898" spans="1:17" ht="12.75" customHeight="1">
      <c r="A3898" s="105" t="s">
        <v>1227</v>
      </c>
      <c r="B3898" s="103" t="s">
        <v>684</v>
      </c>
      <c r="C3898" s="1055">
        <v>23907</v>
      </c>
      <c r="D3898" s="1055" t="s">
        <v>1227</v>
      </c>
      <c r="E3898" s="1055"/>
      <c r="F3898" s="1055">
        <v>530100</v>
      </c>
      <c r="G3898" s="106">
        <v>1617</v>
      </c>
      <c r="H3898" s="38"/>
      <c r="I3898" s="93" t="str">
        <f t="shared" si="126"/>
        <v/>
      </c>
      <c r="Q3898" s="93" t="str">
        <f t="shared" si="125"/>
        <v>2P0200</v>
      </c>
    </row>
    <row r="3899" spans="1:17" ht="12.75" customHeight="1">
      <c r="A3899" s="105" t="s">
        <v>1227</v>
      </c>
      <c r="B3899" s="103" t="s">
        <v>684</v>
      </c>
      <c r="C3899" s="1055">
        <v>23918</v>
      </c>
      <c r="D3899" s="1055" t="s">
        <v>1227</v>
      </c>
      <c r="E3899" s="1055"/>
      <c r="F3899" s="1055">
        <v>530100</v>
      </c>
      <c r="G3899" s="106">
        <v>1718</v>
      </c>
      <c r="H3899" s="38"/>
      <c r="I3899" s="93" t="str">
        <f t="shared" si="126"/>
        <v/>
      </c>
      <c r="Q3899" s="93" t="str">
        <f t="shared" si="125"/>
        <v>2P0200</v>
      </c>
    </row>
    <row r="3900" spans="1:17" ht="12.75" customHeight="1">
      <c r="A3900" s="105" t="s">
        <v>1227</v>
      </c>
      <c r="B3900" s="103" t="s">
        <v>684</v>
      </c>
      <c r="C3900" s="1055">
        <v>23911</v>
      </c>
      <c r="D3900" s="1055" t="s">
        <v>1227</v>
      </c>
      <c r="E3900" s="1055"/>
      <c r="F3900" s="1055">
        <v>530100</v>
      </c>
      <c r="G3900" s="106">
        <v>2021</v>
      </c>
      <c r="H3900" s="38"/>
      <c r="I3900" s="93" t="str">
        <f t="shared" si="126"/>
        <v/>
      </c>
      <c r="Q3900" s="93" t="str">
        <f t="shared" si="125"/>
        <v>2P0200</v>
      </c>
    </row>
    <row r="3901" spans="1:17" ht="12.75" customHeight="1">
      <c r="A3901" s="105" t="s">
        <v>1227</v>
      </c>
      <c r="B3901" s="103" t="s">
        <v>684</v>
      </c>
      <c r="C3901" s="1055">
        <v>22119</v>
      </c>
      <c r="D3901" s="1055" t="s">
        <v>1227</v>
      </c>
      <c r="E3901" s="1055"/>
      <c r="F3901" s="1055">
        <v>530100</v>
      </c>
      <c r="G3901" s="106" t="s">
        <v>3850</v>
      </c>
      <c r="H3901" s="38" t="s">
        <v>6086</v>
      </c>
      <c r="I3901" s="93" t="str">
        <f t="shared" si="126"/>
        <v>End</v>
      </c>
      <c r="Q3901" s="93" t="str">
        <f t="shared" si="125"/>
        <v>2P0200</v>
      </c>
    </row>
    <row r="3902" spans="1:17" ht="12.75" customHeight="1">
      <c r="A3902" s="105" t="s">
        <v>1227</v>
      </c>
      <c r="B3902" s="103" t="s">
        <v>684</v>
      </c>
      <c r="C3902" s="1055">
        <v>22110</v>
      </c>
      <c r="D3902" s="1055" t="s">
        <v>1227</v>
      </c>
      <c r="E3902" s="1055"/>
      <c r="F3902" s="1055">
        <v>530100</v>
      </c>
      <c r="G3902" s="106" t="s">
        <v>3851</v>
      </c>
      <c r="H3902" s="38" t="s">
        <v>6086</v>
      </c>
      <c r="I3902" s="93" t="str">
        <f t="shared" si="126"/>
        <v>End</v>
      </c>
      <c r="Q3902" s="93" t="str">
        <f t="shared" si="125"/>
        <v>2P0200</v>
      </c>
    </row>
    <row r="3903" spans="1:17" ht="12.75" customHeight="1">
      <c r="A3903" s="105" t="s">
        <v>1240</v>
      </c>
      <c r="B3903" s="103" t="s">
        <v>176</v>
      </c>
      <c r="C3903" s="1055">
        <v>23913</v>
      </c>
      <c r="D3903" s="1055" t="s">
        <v>1240</v>
      </c>
      <c r="E3903" s="1055"/>
      <c r="F3903" s="1055">
        <v>127015</v>
      </c>
      <c r="G3903" s="106">
        <v>1213</v>
      </c>
      <c r="H3903" s="38"/>
      <c r="I3903" s="93" t="str">
        <f t="shared" si="126"/>
        <v/>
      </c>
      <c r="Q3903" s="93" t="str">
        <f t="shared" si="125"/>
        <v>2P0203</v>
      </c>
    </row>
    <row r="3904" spans="1:17" ht="12.75" customHeight="1">
      <c r="A3904" s="105" t="s">
        <v>1240</v>
      </c>
      <c r="B3904" s="103" t="s">
        <v>176</v>
      </c>
      <c r="C3904" s="1055">
        <v>23914</v>
      </c>
      <c r="D3904" s="1055" t="s">
        <v>1240</v>
      </c>
      <c r="E3904" s="1055"/>
      <c r="F3904" s="1055">
        <v>127015</v>
      </c>
      <c r="G3904" s="106">
        <v>2324</v>
      </c>
      <c r="H3904" s="38"/>
      <c r="I3904" s="93" t="str">
        <f t="shared" si="126"/>
        <v/>
      </c>
      <c r="Q3904" s="93" t="str">
        <f t="shared" si="125"/>
        <v>2P0203</v>
      </c>
    </row>
    <row r="3905" spans="1:17" ht="12.75" customHeight="1">
      <c r="A3905" s="105" t="s">
        <v>1240</v>
      </c>
      <c r="B3905" s="103" t="s">
        <v>176</v>
      </c>
      <c r="C3905" s="1055">
        <v>23911</v>
      </c>
      <c r="D3905" s="1055" t="s">
        <v>1240</v>
      </c>
      <c r="E3905" s="1055"/>
      <c r="F3905" s="1055">
        <v>127015</v>
      </c>
      <c r="G3905" s="106">
        <v>2021</v>
      </c>
      <c r="H3905" s="38"/>
      <c r="I3905" s="93" t="str">
        <f t="shared" si="126"/>
        <v/>
      </c>
      <c r="Q3905" s="93" t="str">
        <f t="shared" si="125"/>
        <v>2P0203</v>
      </c>
    </row>
    <row r="3906" spans="1:17" ht="12.75" customHeight="1">
      <c r="A3906" s="105" t="s">
        <v>1240</v>
      </c>
      <c r="B3906" s="103" t="s">
        <v>176</v>
      </c>
      <c r="C3906" s="1055">
        <v>22119</v>
      </c>
      <c r="D3906" s="1055" t="s">
        <v>1240</v>
      </c>
      <c r="E3906" s="1055"/>
      <c r="F3906" s="1055">
        <v>127015</v>
      </c>
      <c r="G3906" s="106" t="s">
        <v>3850</v>
      </c>
      <c r="H3906" s="38" t="s">
        <v>6086</v>
      </c>
      <c r="I3906" s="93" t="str">
        <f t="shared" si="126"/>
        <v>End</v>
      </c>
      <c r="Q3906" s="93" t="str">
        <f t="shared" si="125"/>
        <v>2P0203</v>
      </c>
    </row>
    <row r="3907" spans="1:17" ht="12.75" customHeight="1">
      <c r="A3907" s="105" t="s">
        <v>1240</v>
      </c>
      <c r="B3907" s="103" t="s">
        <v>176</v>
      </c>
      <c r="C3907" s="1055">
        <v>22110</v>
      </c>
      <c r="D3907" s="1055" t="s">
        <v>1240</v>
      </c>
      <c r="E3907" s="1055"/>
      <c r="F3907" s="1055">
        <v>127015</v>
      </c>
      <c r="G3907" s="106" t="s">
        <v>3851</v>
      </c>
      <c r="H3907" s="38" t="s">
        <v>6086</v>
      </c>
      <c r="I3907" s="93" t="str">
        <f t="shared" si="126"/>
        <v>End</v>
      </c>
      <c r="Q3907" s="93" t="str">
        <f t="shared" si="125"/>
        <v>2P0203</v>
      </c>
    </row>
    <row r="3908" spans="1:17" ht="12.75" customHeight="1">
      <c r="A3908" s="105" t="s">
        <v>191</v>
      </c>
      <c r="B3908" s="103" t="s">
        <v>5960</v>
      </c>
      <c r="C3908" s="1055">
        <v>22113</v>
      </c>
      <c r="D3908" s="1055" t="s">
        <v>191</v>
      </c>
      <c r="E3908" s="1055"/>
      <c r="F3908" s="1055">
        <v>125012</v>
      </c>
      <c r="G3908" s="106">
        <v>1213</v>
      </c>
      <c r="H3908" s="38" t="s">
        <v>6086</v>
      </c>
      <c r="I3908" s="93" t="str">
        <f t="shared" si="126"/>
        <v>End</v>
      </c>
      <c r="Q3908" s="93" t="str">
        <f t="shared" si="125"/>
        <v>2P0204</v>
      </c>
    </row>
    <row r="3909" spans="1:17" ht="12.75" customHeight="1">
      <c r="A3909" s="105" t="s">
        <v>191</v>
      </c>
      <c r="B3909" s="103" t="s">
        <v>5960</v>
      </c>
      <c r="C3909" s="1313">
        <v>23914</v>
      </c>
      <c r="D3909" s="1313" t="s">
        <v>191</v>
      </c>
      <c r="E3909" s="1313"/>
      <c r="F3909" s="1313">
        <v>125012</v>
      </c>
      <c r="G3909" s="106">
        <v>2324</v>
      </c>
      <c r="H3909" s="38"/>
      <c r="I3909" s="93" t="str">
        <f t="shared" si="126"/>
        <v/>
      </c>
      <c r="Q3909" s="93" t="str">
        <f t="shared" si="125"/>
        <v>2P0204</v>
      </c>
    </row>
    <row r="3910" spans="1:17" ht="12.75" customHeight="1">
      <c r="A3910" s="105" t="s">
        <v>191</v>
      </c>
      <c r="B3910" s="103" t="s">
        <v>5960</v>
      </c>
      <c r="C3910" s="1055">
        <v>22115</v>
      </c>
      <c r="D3910" s="1055" t="s">
        <v>191</v>
      </c>
      <c r="E3910" s="1055"/>
      <c r="F3910" s="1055">
        <v>125012</v>
      </c>
      <c r="G3910" s="106">
        <v>1415</v>
      </c>
      <c r="H3910" s="38" t="s">
        <v>6128</v>
      </c>
      <c r="I3910" s="93" t="str">
        <f t="shared" si="126"/>
        <v>End</v>
      </c>
      <c r="Q3910" s="93" t="str">
        <f t="shared" si="125"/>
        <v>2P0204</v>
      </c>
    </row>
    <row r="3911" spans="1:17" ht="12.75" customHeight="1">
      <c r="A3911" s="105" t="s">
        <v>191</v>
      </c>
      <c r="B3911" s="103" t="s">
        <v>5960</v>
      </c>
      <c r="C3911" s="1055">
        <v>22116</v>
      </c>
      <c r="D3911" s="1055" t="s">
        <v>191</v>
      </c>
      <c r="E3911" s="1055"/>
      <c r="F3911" s="1055">
        <v>125012</v>
      </c>
      <c r="G3911" s="106">
        <v>1516</v>
      </c>
      <c r="H3911" s="38" t="s">
        <v>6927</v>
      </c>
      <c r="I3911" s="93" t="str">
        <f t="shared" si="126"/>
        <v>End</v>
      </c>
      <c r="Q3911" s="93" t="str">
        <f t="shared" si="125"/>
        <v>2P0204</v>
      </c>
    </row>
    <row r="3912" spans="1:17" ht="12.75" customHeight="1">
      <c r="A3912" s="105" t="s">
        <v>191</v>
      </c>
      <c r="B3912" s="103" t="s">
        <v>5960</v>
      </c>
      <c r="C3912" s="1055">
        <v>23911</v>
      </c>
      <c r="D3912" s="1055" t="s">
        <v>191</v>
      </c>
      <c r="E3912" s="1055"/>
      <c r="F3912" s="1055">
        <v>125012</v>
      </c>
      <c r="G3912" s="106">
        <v>2021</v>
      </c>
      <c r="H3912" s="38"/>
      <c r="I3912" s="93" t="str">
        <f t="shared" si="126"/>
        <v/>
      </c>
      <c r="Q3912" s="93" t="str">
        <f t="shared" si="125"/>
        <v>2P0204</v>
      </c>
    </row>
    <row r="3913" spans="1:17" ht="12.75" customHeight="1">
      <c r="A3913" s="105" t="s">
        <v>191</v>
      </c>
      <c r="B3913" s="103" t="s">
        <v>5960</v>
      </c>
      <c r="C3913" s="1055">
        <v>22119</v>
      </c>
      <c r="D3913" s="1055" t="s">
        <v>191</v>
      </c>
      <c r="E3913" s="1055"/>
      <c r="F3913" s="1055">
        <v>125012</v>
      </c>
      <c r="G3913" s="106" t="s">
        <v>3850</v>
      </c>
      <c r="H3913" s="38" t="s">
        <v>6086</v>
      </c>
      <c r="I3913" s="93" t="str">
        <f t="shared" si="126"/>
        <v>End</v>
      </c>
      <c r="Q3913" s="93" t="str">
        <f t="shared" si="125"/>
        <v>2P0204</v>
      </c>
    </row>
    <row r="3914" spans="1:17" ht="12.75" customHeight="1">
      <c r="A3914" s="105" t="s">
        <v>191</v>
      </c>
      <c r="B3914" s="103" t="s">
        <v>5960</v>
      </c>
      <c r="C3914" s="1055">
        <v>22110</v>
      </c>
      <c r="D3914" s="1055" t="s">
        <v>191</v>
      </c>
      <c r="E3914" s="1055"/>
      <c r="F3914" s="1055">
        <v>125012</v>
      </c>
      <c r="G3914" s="106" t="s">
        <v>3851</v>
      </c>
      <c r="H3914" s="38" t="s">
        <v>6086</v>
      </c>
      <c r="I3914" s="93" t="str">
        <f t="shared" si="126"/>
        <v>End</v>
      </c>
      <c r="Q3914" s="93" t="str">
        <f t="shared" si="125"/>
        <v>2P0204</v>
      </c>
    </row>
    <row r="3915" spans="1:17" ht="12.75" customHeight="1">
      <c r="A3915" s="105" t="s">
        <v>1278</v>
      </c>
      <c r="B3915" s="103" t="s">
        <v>1280</v>
      </c>
      <c r="C3915" s="1055">
        <v>22112</v>
      </c>
      <c r="D3915" s="1055" t="s">
        <v>1278</v>
      </c>
      <c r="E3915" s="1055"/>
      <c r="F3915" s="1055">
        <v>530405</v>
      </c>
      <c r="G3915" s="106">
        <v>1112</v>
      </c>
      <c r="H3915" s="38" t="s">
        <v>6086</v>
      </c>
      <c r="I3915" s="93" t="str">
        <f t="shared" si="126"/>
        <v>End</v>
      </c>
      <c r="Q3915" s="93" t="str">
        <f t="shared" si="125"/>
        <v>2P0205</v>
      </c>
    </row>
    <row r="3916" spans="1:17" ht="12.75" customHeight="1">
      <c r="A3916" s="105" t="s">
        <v>1278</v>
      </c>
      <c r="B3916" s="103" t="s">
        <v>1280</v>
      </c>
      <c r="C3916" s="410">
        <v>22113</v>
      </c>
      <c r="D3916" s="410" t="s">
        <v>1278</v>
      </c>
      <c r="E3916" s="410"/>
      <c r="F3916" s="410">
        <v>530405</v>
      </c>
      <c r="G3916" s="106">
        <v>1213</v>
      </c>
      <c r="H3916" s="38" t="s">
        <v>6086</v>
      </c>
      <c r="I3916" s="93" t="str">
        <f t="shared" si="126"/>
        <v>End</v>
      </c>
      <c r="Q3916" s="93" t="str">
        <f t="shared" si="125"/>
        <v>2P0205</v>
      </c>
    </row>
    <row r="3917" spans="1:17" ht="12.75" customHeight="1">
      <c r="A3917" s="105" t="s">
        <v>1278</v>
      </c>
      <c r="B3917" s="103" t="s">
        <v>1280</v>
      </c>
      <c r="C3917" s="1055">
        <v>22114</v>
      </c>
      <c r="D3917" s="1055" t="s">
        <v>1278</v>
      </c>
      <c r="E3917" s="1055"/>
      <c r="F3917" s="1055">
        <v>530405</v>
      </c>
      <c r="G3917" s="106">
        <v>1314</v>
      </c>
      <c r="H3917" s="38" t="s">
        <v>6086</v>
      </c>
      <c r="I3917" s="93" t="str">
        <f t="shared" si="126"/>
        <v>End</v>
      </c>
      <c r="Q3917" s="93" t="str">
        <f t="shared" si="125"/>
        <v>2P0205</v>
      </c>
    </row>
    <row r="3918" spans="1:17" ht="12.75" customHeight="1">
      <c r="A3918" s="105" t="s">
        <v>1278</v>
      </c>
      <c r="B3918" s="103" t="s">
        <v>1280</v>
      </c>
      <c r="C3918" s="1055">
        <v>22115</v>
      </c>
      <c r="D3918" s="1055" t="s">
        <v>1278</v>
      </c>
      <c r="E3918" s="1055"/>
      <c r="F3918" s="1055">
        <v>530405</v>
      </c>
      <c r="G3918" s="106">
        <v>1415</v>
      </c>
      <c r="H3918" s="38" t="s">
        <v>6128</v>
      </c>
      <c r="I3918" s="93" t="str">
        <f t="shared" si="126"/>
        <v>End</v>
      </c>
      <c r="Q3918" s="93" t="str">
        <f t="shared" ref="Q3918:Q3981" si="127">TEXT($A3918,0)</f>
        <v>2P0205</v>
      </c>
    </row>
    <row r="3919" spans="1:17" ht="12.75" customHeight="1">
      <c r="A3919" s="105" t="s">
        <v>1278</v>
      </c>
      <c r="B3919" s="103" t="s">
        <v>1280</v>
      </c>
      <c r="C3919" s="1055">
        <v>22116</v>
      </c>
      <c r="D3919" s="1055" t="s">
        <v>1278</v>
      </c>
      <c r="E3919" s="1055"/>
      <c r="F3919" s="1055">
        <v>530405</v>
      </c>
      <c r="G3919" s="106">
        <v>1516</v>
      </c>
      <c r="H3919" s="38" t="s">
        <v>6927</v>
      </c>
      <c r="I3919" s="93" t="str">
        <f t="shared" si="126"/>
        <v>End</v>
      </c>
      <c r="N3919" s="103"/>
      <c r="O3919" s="103"/>
      <c r="Q3919" s="93" t="str">
        <f t="shared" si="127"/>
        <v>2P0205</v>
      </c>
    </row>
    <row r="3920" spans="1:17" ht="12.75" customHeight="1">
      <c r="A3920" s="105" t="s">
        <v>1278</v>
      </c>
      <c r="B3920" s="103" t="s">
        <v>1280</v>
      </c>
      <c r="C3920" s="1055">
        <v>23907</v>
      </c>
      <c r="D3920" s="1055" t="s">
        <v>1278</v>
      </c>
      <c r="E3920" s="1055"/>
      <c r="F3920" s="1055">
        <v>530405</v>
      </c>
      <c r="G3920" s="106">
        <v>1617</v>
      </c>
      <c r="H3920" s="38"/>
      <c r="I3920" s="93" t="str">
        <f t="shared" si="126"/>
        <v/>
      </c>
      <c r="N3920" s="103"/>
      <c r="O3920" s="103"/>
      <c r="Q3920" s="93" t="str">
        <f t="shared" si="127"/>
        <v>2P0205</v>
      </c>
    </row>
    <row r="3921" spans="1:17" ht="12.75" customHeight="1">
      <c r="A3921" s="105" t="s">
        <v>1278</v>
      </c>
      <c r="B3921" s="103" t="s">
        <v>1280</v>
      </c>
      <c r="C3921" s="1055">
        <v>23918</v>
      </c>
      <c r="D3921" s="1055" t="s">
        <v>1278</v>
      </c>
      <c r="E3921" s="1055"/>
      <c r="F3921" s="1055">
        <v>530405</v>
      </c>
      <c r="G3921" s="106">
        <v>1718</v>
      </c>
      <c r="H3921" s="38"/>
      <c r="I3921" s="93" t="str">
        <f t="shared" si="126"/>
        <v/>
      </c>
      <c r="M3921" s="103"/>
      <c r="N3921" s="103"/>
      <c r="O3921" s="103"/>
      <c r="Q3921" s="93" t="str">
        <f t="shared" si="127"/>
        <v>2P0205</v>
      </c>
    </row>
    <row r="3922" spans="1:17" ht="12.75" customHeight="1">
      <c r="A3922" s="105" t="s">
        <v>1278</v>
      </c>
      <c r="B3922" s="103" t="s">
        <v>1280</v>
      </c>
      <c r="C3922" s="1055">
        <v>23919</v>
      </c>
      <c r="D3922" s="1055" t="s">
        <v>1278</v>
      </c>
      <c r="E3922" s="1055"/>
      <c r="F3922" s="1055">
        <v>530405</v>
      </c>
      <c r="G3922" s="106">
        <v>1819</v>
      </c>
      <c r="H3922" s="38"/>
      <c r="I3922" s="93" t="str">
        <f t="shared" si="126"/>
        <v/>
      </c>
      <c r="M3922" s="103"/>
      <c r="P3922" s="103"/>
      <c r="Q3922" s="93" t="str">
        <f t="shared" si="127"/>
        <v>2P0205</v>
      </c>
    </row>
    <row r="3923" spans="1:17" ht="12.75" customHeight="1">
      <c r="A3923" s="105" t="s">
        <v>1278</v>
      </c>
      <c r="B3923" s="103" t="s">
        <v>1280</v>
      </c>
      <c r="C3923" s="1055">
        <v>23910</v>
      </c>
      <c r="D3923" s="1055" t="s">
        <v>1278</v>
      </c>
      <c r="E3923" s="1055"/>
      <c r="F3923" s="1055">
        <v>530405</v>
      </c>
      <c r="G3923" s="106">
        <v>1920</v>
      </c>
      <c r="H3923" s="38"/>
      <c r="I3923" s="93" t="str">
        <f t="shared" si="126"/>
        <v/>
      </c>
      <c r="M3923" s="103"/>
      <c r="P3923" s="103"/>
      <c r="Q3923" s="93" t="str">
        <f t="shared" si="127"/>
        <v>2P0205</v>
      </c>
    </row>
    <row r="3924" spans="1:17" s="103" customFormat="1" ht="12.75" customHeight="1">
      <c r="A3924" s="105" t="s">
        <v>1278</v>
      </c>
      <c r="B3924" s="103" t="s">
        <v>1280</v>
      </c>
      <c r="C3924" s="1055">
        <v>23910</v>
      </c>
      <c r="D3924" s="1055" t="s">
        <v>1278</v>
      </c>
      <c r="E3924" s="1055"/>
      <c r="F3924" s="1055">
        <v>530405</v>
      </c>
      <c r="G3924" s="106">
        <v>1920</v>
      </c>
      <c r="H3924" s="38"/>
      <c r="I3924" s="93" t="str">
        <f t="shared" si="126"/>
        <v/>
      </c>
      <c r="J3924" s="1"/>
      <c r="K3924" s="1"/>
      <c r="L3924" s="1"/>
      <c r="M3924" s="1"/>
      <c r="N3924" s="1"/>
      <c r="O3924" s="1"/>
      <c r="Q3924" s="93" t="str">
        <f t="shared" si="127"/>
        <v>2P0205</v>
      </c>
    </row>
    <row r="3925" spans="1:17" s="103" customFormat="1" ht="12.75" customHeight="1">
      <c r="A3925" s="105" t="s">
        <v>1278</v>
      </c>
      <c r="B3925" s="103" t="s">
        <v>1280</v>
      </c>
      <c r="C3925" s="1055">
        <v>23911</v>
      </c>
      <c r="D3925" s="1055" t="s">
        <v>1278</v>
      </c>
      <c r="E3925" s="1055"/>
      <c r="F3925" s="1055">
        <v>530405</v>
      </c>
      <c r="G3925" s="106">
        <v>2021</v>
      </c>
      <c r="H3925" s="38"/>
      <c r="I3925" s="93" t="str">
        <f t="shared" si="126"/>
        <v/>
      </c>
      <c r="J3925" s="1"/>
      <c r="K3925" s="1"/>
      <c r="L3925" s="1"/>
      <c r="M3925" s="1"/>
      <c r="N3925" s="1"/>
      <c r="O3925" s="1"/>
      <c r="P3925" s="1"/>
      <c r="Q3925" s="93" t="str">
        <f t="shared" si="127"/>
        <v>2P0205</v>
      </c>
    </row>
    <row r="3926" spans="1:17" s="103" customFormat="1" ht="12.75" customHeight="1">
      <c r="A3926" s="105" t="s">
        <v>1228</v>
      </c>
      <c r="B3926" s="103" t="s">
        <v>687</v>
      </c>
      <c r="C3926" s="1055">
        <v>22112</v>
      </c>
      <c r="D3926" s="1055" t="s">
        <v>1228</v>
      </c>
      <c r="E3926" s="1055"/>
      <c r="F3926" s="1055">
        <v>530404</v>
      </c>
      <c r="G3926" s="106">
        <v>1112</v>
      </c>
      <c r="H3926" s="38" t="s">
        <v>6086</v>
      </c>
      <c r="I3926" s="93" t="str">
        <f t="shared" ref="I3926:I3989" si="128">LEFT(H3926,3)</f>
        <v>End</v>
      </c>
      <c r="J3926" s="1"/>
      <c r="K3926" s="1"/>
      <c r="L3926" s="1"/>
      <c r="M3926" s="1"/>
      <c r="N3926" s="1"/>
      <c r="O3926" s="1"/>
      <c r="P3926" s="1"/>
      <c r="Q3926" s="93" t="str">
        <f t="shared" si="127"/>
        <v>2P0300</v>
      </c>
    </row>
    <row r="3927" spans="1:17" ht="12.75" customHeight="1">
      <c r="A3927" s="105" t="s">
        <v>1228</v>
      </c>
      <c r="B3927" s="103" t="s">
        <v>687</v>
      </c>
      <c r="C3927" s="1055">
        <v>22113</v>
      </c>
      <c r="D3927" s="1055" t="s">
        <v>1228</v>
      </c>
      <c r="E3927" s="1055"/>
      <c r="F3927" s="1055">
        <v>530404</v>
      </c>
      <c r="G3927" s="106">
        <v>1213</v>
      </c>
      <c r="H3927" s="38" t="s">
        <v>6086</v>
      </c>
      <c r="I3927" s="93" t="str">
        <f t="shared" si="128"/>
        <v>End</v>
      </c>
      <c r="Q3927" s="93" t="str">
        <f t="shared" si="127"/>
        <v>2P0300</v>
      </c>
    </row>
    <row r="3928" spans="1:17" ht="12.75" customHeight="1">
      <c r="A3928" s="105" t="s">
        <v>1228</v>
      </c>
      <c r="B3928" s="103" t="s">
        <v>687</v>
      </c>
      <c r="C3928" s="1055">
        <v>23911</v>
      </c>
      <c r="D3928" s="1055" t="s">
        <v>1228</v>
      </c>
      <c r="E3928" s="1055"/>
      <c r="F3928" s="1055">
        <v>530404</v>
      </c>
      <c r="G3928" s="106">
        <v>2021</v>
      </c>
      <c r="H3928" s="38"/>
      <c r="I3928" s="93" t="str">
        <f t="shared" si="128"/>
        <v/>
      </c>
      <c r="Q3928" s="93" t="str">
        <f t="shared" si="127"/>
        <v>2P0300</v>
      </c>
    </row>
    <row r="3929" spans="1:17" ht="12.75" customHeight="1">
      <c r="A3929" s="105" t="s">
        <v>1228</v>
      </c>
      <c r="B3929" s="103" t="s">
        <v>687</v>
      </c>
      <c r="C3929" s="1055">
        <v>22119</v>
      </c>
      <c r="D3929" s="1055" t="s">
        <v>1228</v>
      </c>
      <c r="E3929" s="1055"/>
      <c r="F3929" s="1055">
        <v>530404</v>
      </c>
      <c r="G3929" s="106" t="s">
        <v>3850</v>
      </c>
      <c r="H3929" s="38" t="s">
        <v>6086</v>
      </c>
      <c r="I3929" s="93" t="str">
        <f t="shared" si="128"/>
        <v>End</v>
      </c>
      <c r="Q3929" s="93" t="str">
        <f t="shared" si="127"/>
        <v>2P0300</v>
      </c>
    </row>
    <row r="3930" spans="1:17" ht="12.75" customHeight="1">
      <c r="A3930" s="105" t="s">
        <v>1228</v>
      </c>
      <c r="B3930" s="103" t="s">
        <v>687</v>
      </c>
      <c r="C3930" s="1055">
        <v>22110</v>
      </c>
      <c r="D3930" s="1055" t="s">
        <v>1228</v>
      </c>
      <c r="E3930" s="1055"/>
      <c r="F3930" s="1055">
        <v>530404</v>
      </c>
      <c r="G3930" s="106" t="s">
        <v>3851</v>
      </c>
      <c r="H3930" s="38" t="s">
        <v>6086</v>
      </c>
      <c r="I3930" s="93" t="str">
        <f t="shared" si="128"/>
        <v>End</v>
      </c>
      <c r="Q3930" s="93" t="str">
        <f t="shared" si="127"/>
        <v>2P0300</v>
      </c>
    </row>
    <row r="3931" spans="1:17" ht="12.75" customHeight="1">
      <c r="A3931" s="105" t="s">
        <v>1241</v>
      </c>
      <c r="B3931" s="103" t="s">
        <v>177</v>
      </c>
      <c r="C3931" s="1055">
        <v>22112</v>
      </c>
      <c r="D3931" s="1055" t="s">
        <v>1241</v>
      </c>
      <c r="E3931" s="1055"/>
      <c r="F3931" s="1055">
        <v>127013</v>
      </c>
      <c r="G3931" s="106">
        <v>1112</v>
      </c>
      <c r="H3931" s="38" t="s">
        <v>6086</v>
      </c>
      <c r="I3931" s="93" t="str">
        <f t="shared" si="128"/>
        <v>End</v>
      </c>
      <c r="Q3931" s="93" t="str">
        <f t="shared" si="127"/>
        <v>2P0303</v>
      </c>
    </row>
    <row r="3932" spans="1:17" ht="12.75" customHeight="1">
      <c r="A3932" s="105" t="s">
        <v>1241</v>
      </c>
      <c r="B3932" s="103" t="s">
        <v>177</v>
      </c>
      <c r="C3932" s="1055">
        <v>23914</v>
      </c>
      <c r="D3932" s="1055" t="s">
        <v>1241</v>
      </c>
      <c r="E3932" s="1055"/>
      <c r="F3932" s="1055">
        <v>127013</v>
      </c>
      <c r="G3932" s="106">
        <v>2324</v>
      </c>
      <c r="H3932" s="38"/>
      <c r="I3932" s="93" t="str">
        <f t="shared" si="128"/>
        <v/>
      </c>
      <c r="Q3932" s="93" t="str">
        <f t="shared" si="127"/>
        <v>2P0303</v>
      </c>
    </row>
    <row r="3933" spans="1:17" ht="12.75" customHeight="1">
      <c r="A3933" s="105" t="s">
        <v>1241</v>
      </c>
      <c r="B3933" s="103" t="s">
        <v>177</v>
      </c>
      <c r="C3933" s="1055">
        <v>22115</v>
      </c>
      <c r="D3933" s="1055" t="s">
        <v>1241</v>
      </c>
      <c r="E3933" s="1055"/>
      <c r="F3933" s="1055">
        <v>127013</v>
      </c>
      <c r="G3933" s="106">
        <v>1415</v>
      </c>
      <c r="H3933" s="38" t="s">
        <v>6128</v>
      </c>
      <c r="I3933" s="93" t="str">
        <f t="shared" si="128"/>
        <v>End</v>
      </c>
      <c r="Q3933" s="93" t="str">
        <f t="shared" si="127"/>
        <v>2P0303</v>
      </c>
    </row>
    <row r="3934" spans="1:17" ht="12.75" customHeight="1">
      <c r="A3934" s="105" t="s">
        <v>1241</v>
      </c>
      <c r="B3934" s="103" t="s">
        <v>177</v>
      </c>
      <c r="C3934" s="410">
        <v>23918</v>
      </c>
      <c r="D3934" s="410" t="s">
        <v>1241</v>
      </c>
      <c r="E3934" s="410"/>
      <c r="F3934" s="410">
        <v>127013</v>
      </c>
      <c r="G3934" s="106">
        <v>1718</v>
      </c>
      <c r="H3934" s="38"/>
      <c r="I3934" s="93" t="str">
        <f t="shared" si="128"/>
        <v/>
      </c>
      <c r="Q3934" s="93" t="str">
        <f t="shared" si="127"/>
        <v>2P0303</v>
      </c>
    </row>
    <row r="3935" spans="1:17" ht="12.75" customHeight="1">
      <c r="A3935" s="105" t="s">
        <v>1241</v>
      </c>
      <c r="B3935" s="103" t="s">
        <v>177</v>
      </c>
      <c r="C3935" s="1055">
        <v>23919</v>
      </c>
      <c r="D3935" s="410" t="s">
        <v>1241</v>
      </c>
      <c r="E3935" s="410"/>
      <c r="F3935" s="410">
        <v>127013</v>
      </c>
      <c r="G3935" s="106">
        <v>1819</v>
      </c>
      <c r="H3935" s="38"/>
      <c r="I3935" s="93" t="str">
        <f t="shared" si="128"/>
        <v/>
      </c>
      <c r="Q3935" s="93" t="str">
        <f t="shared" si="127"/>
        <v>2P0303</v>
      </c>
    </row>
    <row r="3936" spans="1:17" ht="12.75" customHeight="1">
      <c r="A3936" s="105" t="s">
        <v>1241</v>
      </c>
      <c r="B3936" s="103" t="s">
        <v>177</v>
      </c>
      <c r="C3936" s="1055">
        <v>23910</v>
      </c>
      <c r="D3936" s="410" t="s">
        <v>1241</v>
      </c>
      <c r="E3936" s="410"/>
      <c r="F3936" s="410">
        <v>127013</v>
      </c>
      <c r="G3936" s="368">
        <v>1920</v>
      </c>
      <c r="H3936" s="38"/>
      <c r="I3936" s="93" t="str">
        <f t="shared" si="128"/>
        <v/>
      </c>
      <c r="Q3936" s="93" t="str">
        <f t="shared" si="127"/>
        <v>2P0303</v>
      </c>
    </row>
    <row r="3937" spans="1:17" ht="12.75" customHeight="1">
      <c r="A3937" s="105" t="s">
        <v>1241</v>
      </c>
      <c r="B3937" s="103" t="s">
        <v>177</v>
      </c>
      <c r="C3937" s="1055">
        <v>23910</v>
      </c>
      <c r="D3937" s="410" t="s">
        <v>1241</v>
      </c>
      <c r="E3937" s="410"/>
      <c r="F3937" s="410">
        <v>127013</v>
      </c>
      <c r="G3937" s="368">
        <v>1920</v>
      </c>
      <c r="H3937" s="38"/>
      <c r="I3937" s="93" t="str">
        <f t="shared" si="128"/>
        <v/>
      </c>
      <c r="Q3937" s="93" t="str">
        <f t="shared" si="127"/>
        <v>2P0303</v>
      </c>
    </row>
    <row r="3938" spans="1:17" ht="12.75" customHeight="1">
      <c r="A3938" s="105" t="s">
        <v>1241</v>
      </c>
      <c r="B3938" s="103" t="s">
        <v>177</v>
      </c>
      <c r="C3938" s="1055">
        <v>23911</v>
      </c>
      <c r="D3938" s="410" t="s">
        <v>1241</v>
      </c>
      <c r="E3938" s="410"/>
      <c r="F3938" s="410">
        <v>127013</v>
      </c>
      <c r="G3938" s="106">
        <v>2021</v>
      </c>
      <c r="H3938" s="38"/>
      <c r="I3938" s="93" t="str">
        <f t="shared" si="128"/>
        <v/>
      </c>
      <c r="Q3938" s="93" t="str">
        <f t="shared" si="127"/>
        <v>2P0303</v>
      </c>
    </row>
    <row r="3939" spans="1:17" ht="12.75" customHeight="1">
      <c r="A3939" s="105" t="s">
        <v>1241</v>
      </c>
      <c r="B3939" s="103" t="s">
        <v>177</v>
      </c>
      <c r="C3939" s="1055">
        <v>23913</v>
      </c>
      <c r="D3939" s="410" t="s">
        <v>1241</v>
      </c>
      <c r="E3939" s="410"/>
      <c r="F3939" s="410">
        <v>127013</v>
      </c>
      <c r="G3939" s="106">
        <v>2223</v>
      </c>
      <c r="H3939" s="38"/>
      <c r="I3939" s="93" t="str">
        <f t="shared" si="128"/>
        <v/>
      </c>
      <c r="Q3939" s="93" t="str">
        <f t="shared" si="127"/>
        <v>2P0303</v>
      </c>
    </row>
    <row r="3940" spans="1:17" ht="12.75" customHeight="1">
      <c r="A3940" s="105" t="s">
        <v>192</v>
      </c>
      <c r="B3940" s="103" t="s">
        <v>200</v>
      </c>
      <c r="C3940" s="1055">
        <v>22112</v>
      </c>
      <c r="D3940" s="410" t="s">
        <v>192</v>
      </c>
      <c r="E3940" s="410"/>
      <c r="F3940" s="410">
        <v>126014</v>
      </c>
      <c r="G3940" s="106">
        <v>1112</v>
      </c>
      <c r="H3940" s="38" t="s">
        <v>6086</v>
      </c>
      <c r="I3940" s="93" t="str">
        <f t="shared" si="128"/>
        <v>End</v>
      </c>
      <c r="Q3940" s="93" t="str">
        <f t="shared" si="127"/>
        <v>2P0304</v>
      </c>
    </row>
    <row r="3941" spans="1:17" ht="12.75" customHeight="1">
      <c r="A3941" s="105" t="s">
        <v>192</v>
      </c>
      <c r="B3941" s="103" t="s">
        <v>200</v>
      </c>
      <c r="C3941" s="1055">
        <v>23914</v>
      </c>
      <c r="D3941" s="449" t="s">
        <v>192</v>
      </c>
      <c r="E3941" s="449"/>
      <c r="F3941" s="449">
        <v>126014</v>
      </c>
      <c r="G3941" s="106">
        <v>2324</v>
      </c>
      <c r="H3941" s="38"/>
      <c r="I3941" s="93" t="str">
        <f t="shared" si="128"/>
        <v/>
      </c>
      <c r="Q3941" s="93" t="str">
        <f t="shared" si="127"/>
        <v>2P0304</v>
      </c>
    </row>
    <row r="3942" spans="1:17" ht="12.75" customHeight="1">
      <c r="A3942" s="105" t="s">
        <v>192</v>
      </c>
      <c r="B3942" s="103" t="s">
        <v>5767</v>
      </c>
      <c r="C3942" s="1055">
        <v>22115</v>
      </c>
      <c r="D3942" s="410" t="s">
        <v>192</v>
      </c>
      <c r="E3942" s="410"/>
      <c r="F3942" s="410">
        <v>126014</v>
      </c>
      <c r="G3942" s="106">
        <v>1415</v>
      </c>
      <c r="H3942" s="38" t="s">
        <v>6128</v>
      </c>
      <c r="I3942" s="93" t="str">
        <f t="shared" si="128"/>
        <v>End</v>
      </c>
      <c r="Q3942" s="93" t="str">
        <f t="shared" si="127"/>
        <v>2P0304</v>
      </c>
    </row>
    <row r="3943" spans="1:17" ht="12.75" customHeight="1">
      <c r="A3943" s="105" t="s">
        <v>192</v>
      </c>
      <c r="B3943" s="103" t="s">
        <v>5767</v>
      </c>
      <c r="C3943" s="1055">
        <v>22116</v>
      </c>
      <c r="D3943" s="410" t="s">
        <v>192</v>
      </c>
      <c r="E3943" s="410"/>
      <c r="F3943" s="410">
        <v>126014</v>
      </c>
      <c r="G3943" s="106">
        <v>1516</v>
      </c>
      <c r="H3943" s="38" t="s">
        <v>6927</v>
      </c>
      <c r="I3943" s="93" t="str">
        <f t="shared" si="128"/>
        <v>End</v>
      </c>
      <c r="Q3943" s="93" t="str">
        <f t="shared" si="127"/>
        <v>2P0304</v>
      </c>
    </row>
    <row r="3944" spans="1:17" ht="12.75" customHeight="1">
      <c r="A3944" s="105" t="s">
        <v>192</v>
      </c>
      <c r="B3944" s="103" t="s">
        <v>5767</v>
      </c>
      <c r="C3944" s="1055">
        <v>23918</v>
      </c>
      <c r="D3944" s="410" t="s">
        <v>192</v>
      </c>
      <c r="E3944" s="410"/>
      <c r="F3944" s="410">
        <v>126014</v>
      </c>
      <c r="G3944" s="106">
        <v>1718</v>
      </c>
      <c r="H3944" s="38"/>
      <c r="I3944" s="93" t="str">
        <f t="shared" si="128"/>
        <v/>
      </c>
      <c r="Q3944" s="93" t="str">
        <f t="shared" si="127"/>
        <v>2P0304</v>
      </c>
    </row>
    <row r="3945" spans="1:17" ht="12.75" customHeight="1">
      <c r="A3945" s="105" t="s">
        <v>192</v>
      </c>
      <c r="B3945" s="103" t="s">
        <v>200</v>
      </c>
      <c r="C3945" s="1055">
        <v>23919</v>
      </c>
      <c r="D3945" s="410" t="s">
        <v>192</v>
      </c>
      <c r="E3945" s="410"/>
      <c r="F3945" s="410">
        <v>126014</v>
      </c>
      <c r="G3945" s="106">
        <v>1819</v>
      </c>
      <c r="H3945" s="38"/>
      <c r="I3945" s="93" t="str">
        <f t="shared" si="128"/>
        <v/>
      </c>
      <c r="Q3945" s="93" t="str">
        <f t="shared" si="127"/>
        <v>2P0304</v>
      </c>
    </row>
    <row r="3946" spans="1:17" ht="12.75" customHeight="1">
      <c r="A3946" s="105" t="s">
        <v>192</v>
      </c>
      <c r="B3946" s="103" t="s">
        <v>200</v>
      </c>
      <c r="C3946" s="1055">
        <v>23910</v>
      </c>
      <c r="D3946" s="410" t="s">
        <v>192</v>
      </c>
      <c r="E3946" s="410"/>
      <c r="F3946" s="410">
        <v>126014</v>
      </c>
      <c r="G3946" s="106">
        <v>1920</v>
      </c>
      <c r="H3946" s="38"/>
      <c r="I3946" s="93" t="str">
        <f t="shared" si="128"/>
        <v/>
      </c>
      <c r="Q3946" s="93" t="str">
        <f t="shared" si="127"/>
        <v>2P0304</v>
      </c>
    </row>
    <row r="3947" spans="1:17" ht="12.75" customHeight="1">
      <c r="A3947" s="105" t="s">
        <v>192</v>
      </c>
      <c r="B3947" s="103" t="s">
        <v>200</v>
      </c>
      <c r="C3947" s="1055">
        <v>23911</v>
      </c>
      <c r="D3947" s="410" t="s">
        <v>192</v>
      </c>
      <c r="E3947" s="410"/>
      <c r="F3947" s="410">
        <v>126014</v>
      </c>
      <c r="G3947" s="106">
        <v>2021</v>
      </c>
      <c r="H3947" s="38"/>
      <c r="I3947" s="93" t="str">
        <f t="shared" si="128"/>
        <v/>
      </c>
      <c r="K3947" s="103"/>
      <c r="Q3947" s="93" t="str">
        <f t="shared" si="127"/>
        <v>2P0304</v>
      </c>
    </row>
    <row r="3948" spans="1:17" ht="12.75" customHeight="1">
      <c r="A3948" s="105" t="s">
        <v>192</v>
      </c>
      <c r="B3948" s="103" t="s">
        <v>200</v>
      </c>
      <c r="C3948" s="1055">
        <v>23913</v>
      </c>
      <c r="D3948" s="410" t="s">
        <v>192</v>
      </c>
      <c r="E3948" s="410"/>
      <c r="F3948" s="410">
        <v>126014</v>
      </c>
      <c r="G3948" s="106">
        <v>2223</v>
      </c>
      <c r="H3948" s="38"/>
      <c r="I3948" s="93" t="str">
        <f t="shared" si="128"/>
        <v/>
      </c>
      <c r="Q3948" s="93" t="str">
        <f t="shared" si="127"/>
        <v>2P0304</v>
      </c>
    </row>
    <row r="3949" spans="1:17" ht="12.75" customHeight="1">
      <c r="A3949" s="105" t="s">
        <v>1284</v>
      </c>
      <c r="B3949" s="103" t="s">
        <v>1285</v>
      </c>
      <c r="C3949" s="1055">
        <v>22112</v>
      </c>
      <c r="D3949" s="410" t="s">
        <v>1284</v>
      </c>
      <c r="E3949" s="410"/>
      <c r="F3949" s="410">
        <v>125010</v>
      </c>
      <c r="G3949" s="106">
        <v>1112</v>
      </c>
      <c r="H3949" s="38" t="s">
        <v>6086</v>
      </c>
      <c r="I3949" s="93" t="str">
        <f t="shared" si="128"/>
        <v>End</v>
      </c>
      <c r="Q3949" s="93" t="str">
        <f t="shared" si="127"/>
        <v>2P0305</v>
      </c>
    </row>
    <row r="3950" spans="1:17" ht="12.75" customHeight="1">
      <c r="A3950" s="105" t="s">
        <v>1284</v>
      </c>
      <c r="B3950" s="103" t="s">
        <v>1285</v>
      </c>
      <c r="C3950" s="1055">
        <v>22113</v>
      </c>
      <c r="D3950" s="410" t="s">
        <v>1284</v>
      </c>
      <c r="E3950" s="410"/>
      <c r="F3950" s="410">
        <v>125011</v>
      </c>
      <c r="G3950" s="106">
        <v>1213</v>
      </c>
      <c r="H3950" s="38" t="s">
        <v>6086</v>
      </c>
      <c r="I3950" s="93" t="str">
        <f t="shared" si="128"/>
        <v>End</v>
      </c>
      <c r="L3950" s="103"/>
      <c r="M3950" s="103"/>
      <c r="N3950" s="103"/>
      <c r="O3950" s="103"/>
      <c r="Q3950" s="93" t="str">
        <f t="shared" si="127"/>
        <v>2P0305</v>
      </c>
    </row>
    <row r="3951" spans="1:17" ht="12.75" customHeight="1">
      <c r="A3951" s="105" t="s">
        <v>1284</v>
      </c>
      <c r="B3951" s="103" t="s">
        <v>1285</v>
      </c>
      <c r="C3951" s="1055">
        <v>22115</v>
      </c>
      <c r="D3951" s="410" t="s">
        <v>1284</v>
      </c>
      <c r="E3951" s="410"/>
      <c r="F3951" s="410">
        <v>125011</v>
      </c>
      <c r="G3951" s="106">
        <v>1415</v>
      </c>
      <c r="H3951" s="38" t="s">
        <v>6128</v>
      </c>
      <c r="I3951" s="93" t="str">
        <f t="shared" si="128"/>
        <v>End</v>
      </c>
      <c r="P3951" s="103"/>
      <c r="Q3951" s="93" t="str">
        <f t="shared" si="127"/>
        <v>2P0305</v>
      </c>
    </row>
    <row r="3952" spans="1:17" s="103" customFormat="1" ht="12.75" customHeight="1">
      <c r="A3952" s="105" t="s">
        <v>1284</v>
      </c>
      <c r="B3952" s="103" t="s">
        <v>1285</v>
      </c>
      <c r="C3952" s="1055">
        <v>22116</v>
      </c>
      <c r="D3952" s="410" t="s">
        <v>1284</v>
      </c>
      <c r="E3952" s="410"/>
      <c r="F3952" s="410">
        <v>125010</v>
      </c>
      <c r="G3952" s="106">
        <v>1516</v>
      </c>
      <c r="H3952" s="38" t="s">
        <v>6927</v>
      </c>
      <c r="I3952" s="93" t="str">
        <f t="shared" si="128"/>
        <v>End</v>
      </c>
      <c r="J3952" s="1"/>
      <c r="K3952" s="1"/>
      <c r="L3952" s="1"/>
      <c r="M3952" s="1"/>
      <c r="N3952" s="1"/>
      <c r="O3952" s="1"/>
      <c r="P3952" s="1"/>
      <c r="Q3952" s="93" t="str">
        <f t="shared" si="127"/>
        <v>2P0305</v>
      </c>
    </row>
    <row r="3953" spans="1:17" s="103" customFormat="1" ht="12.75" customHeight="1">
      <c r="A3953" s="105" t="s">
        <v>1284</v>
      </c>
      <c r="B3953" s="103" t="s">
        <v>1285</v>
      </c>
      <c r="C3953" s="1055">
        <v>23907</v>
      </c>
      <c r="D3953" s="410" t="s">
        <v>1284</v>
      </c>
      <c r="E3953" s="410"/>
      <c r="F3953" s="410">
        <v>125010</v>
      </c>
      <c r="G3953" s="106">
        <v>1617</v>
      </c>
      <c r="H3953" s="38"/>
      <c r="I3953" s="93" t="str">
        <f t="shared" si="128"/>
        <v/>
      </c>
      <c r="J3953" s="1"/>
      <c r="K3953" s="1"/>
      <c r="L3953" s="1"/>
      <c r="M3953" s="1"/>
      <c r="N3953" s="1"/>
      <c r="O3953" s="1"/>
      <c r="P3953" s="1"/>
      <c r="Q3953" s="93" t="str">
        <f t="shared" si="127"/>
        <v>2P0305</v>
      </c>
    </row>
    <row r="3954" spans="1:17" ht="12.75" customHeight="1">
      <c r="A3954" s="105" t="s">
        <v>1284</v>
      </c>
      <c r="B3954" s="103" t="s">
        <v>1285</v>
      </c>
      <c r="C3954" s="1055">
        <v>23910</v>
      </c>
      <c r="D3954" s="1055" t="s">
        <v>1284</v>
      </c>
      <c r="E3954" s="1055"/>
      <c r="F3954" s="1055">
        <v>125010</v>
      </c>
      <c r="G3954" s="106">
        <v>1920</v>
      </c>
      <c r="H3954" s="38"/>
      <c r="I3954" s="93" t="str">
        <f t="shared" si="128"/>
        <v/>
      </c>
      <c r="Q3954" s="93" t="str">
        <f t="shared" si="127"/>
        <v>2P0305</v>
      </c>
    </row>
    <row r="3955" spans="1:17" ht="12.75" customHeight="1">
      <c r="A3955" s="105" t="s">
        <v>1284</v>
      </c>
      <c r="B3955" s="103" t="s">
        <v>1285</v>
      </c>
      <c r="C3955" s="1055">
        <v>23910</v>
      </c>
      <c r="D3955" s="1055" t="s">
        <v>1284</v>
      </c>
      <c r="E3955" s="1055"/>
      <c r="F3955" s="1055">
        <v>125010</v>
      </c>
      <c r="G3955" s="368">
        <v>1920</v>
      </c>
      <c r="H3955" s="38"/>
      <c r="I3955" s="93" t="str">
        <f t="shared" si="128"/>
        <v/>
      </c>
      <c r="Q3955" s="93" t="str">
        <f t="shared" si="127"/>
        <v>2P0305</v>
      </c>
    </row>
    <row r="3956" spans="1:17" ht="12.75" customHeight="1">
      <c r="A3956" s="105" t="s">
        <v>1284</v>
      </c>
      <c r="B3956" s="103" t="s">
        <v>1285</v>
      </c>
      <c r="C3956" s="1055">
        <v>23911</v>
      </c>
      <c r="D3956" s="1055" t="s">
        <v>1284</v>
      </c>
      <c r="E3956" s="1055"/>
      <c r="F3956" s="1055">
        <v>125010</v>
      </c>
      <c r="G3956" s="106">
        <v>2021</v>
      </c>
      <c r="H3956" s="38"/>
      <c r="I3956" s="93" t="str">
        <f t="shared" si="128"/>
        <v/>
      </c>
      <c r="L3956" s="103"/>
      <c r="Q3956" s="93" t="str">
        <f t="shared" si="127"/>
        <v>2P0305</v>
      </c>
    </row>
    <row r="3957" spans="1:17" ht="12.75" customHeight="1">
      <c r="A3957" s="105" t="s">
        <v>1284</v>
      </c>
      <c r="B3957" s="103" t="s">
        <v>1285</v>
      </c>
      <c r="C3957" s="1055">
        <v>22119</v>
      </c>
      <c r="D3957" s="1055" t="s">
        <v>1284</v>
      </c>
      <c r="E3957" s="1055"/>
      <c r="F3957" s="1055">
        <v>125010</v>
      </c>
      <c r="G3957" s="106" t="s">
        <v>3850</v>
      </c>
      <c r="H3957" s="38" t="s">
        <v>6086</v>
      </c>
      <c r="I3957" s="93" t="str">
        <f t="shared" si="128"/>
        <v>End</v>
      </c>
      <c r="L3957" s="103"/>
      <c r="Q3957" s="93" t="str">
        <f t="shared" si="127"/>
        <v>2P0305</v>
      </c>
    </row>
    <row r="3958" spans="1:17" ht="12.75" customHeight="1">
      <c r="A3958" s="105" t="s">
        <v>1229</v>
      </c>
      <c r="B3958" s="103" t="s">
        <v>2334</v>
      </c>
      <c r="C3958" s="1055">
        <v>22112</v>
      </c>
      <c r="D3958" s="1055" t="s">
        <v>1229</v>
      </c>
      <c r="E3958" s="1055"/>
      <c r="F3958" s="1055">
        <v>126013</v>
      </c>
      <c r="G3958" s="106">
        <v>1112</v>
      </c>
      <c r="H3958" s="38" t="s">
        <v>6086</v>
      </c>
      <c r="I3958" s="93" t="str">
        <f t="shared" si="128"/>
        <v>End</v>
      </c>
      <c r="L3958" s="103"/>
      <c r="Q3958" s="93" t="str">
        <f t="shared" si="127"/>
        <v>2P0400</v>
      </c>
    </row>
    <row r="3959" spans="1:17" ht="12.75" customHeight="1">
      <c r="A3959" s="105" t="s">
        <v>1229</v>
      </c>
      <c r="B3959" s="103" t="s">
        <v>2334</v>
      </c>
      <c r="C3959" s="1055">
        <v>22113</v>
      </c>
      <c r="D3959" s="1055" t="s">
        <v>1229</v>
      </c>
      <c r="E3959" s="1055"/>
      <c r="F3959" s="1055">
        <v>530405</v>
      </c>
      <c r="G3959" s="106">
        <v>1213</v>
      </c>
      <c r="H3959" s="38" t="s">
        <v>6086</v>
      </c>
      <c r="I3959" s="93" t="str">
        <f t="shared" si="128"/>
        <v>End</v>
      </c>
      <c r="L3959" s="103"/>
      <c r="Q3959" s="93" t="str">
        <f t="shared" si="127"/>
        <v>2P0400</v>
      </c>
    </row>
    <row r="3960" spans="1:17" ht="12.75" customHeight="1">
      <c r="A3960" s="105" t="s">
        <v>1229</v>
      </c>
      <c r="B3960" s="103" t="s">
        <v>5367</v>
      </c>
      <c r="C3960" s="1055">
        <v>22114</v>
      </c>
      <c r="D3960" s="410" t="s">
        <v>1229</v>
      </c>
      <c r="E3960" s="410"/>
      <c r="F3960" s="410">
        <v>530405</v>
      </c>
      <c r="G3960" s="106">
        <v>1314</v>
      </c>
      <c r="H3960" s="38" t="s">
        <v>6086</v>
      </c>
      <c r="I3960" s="93" t="str">
        <f t="shared" si="128"/>
        <v>End</v>
      </c>
      <c r="L3960" s="103"/>
      <c r="Q3960" s="93" t="str">
        <f t="shared" si="127"/>
        <v>2P0400</v>
      </c>
    </row>
    <row r="3961" spans="1:17" ht="12.75" customHeight="1">
      <c r="A3961" s="105" t="s">
        <v>1229</v>
      </c>
      <c r="B3961" s="103" t="s">
        <v>5367</v>
      </c>
      <c r="C3961" s="1055">
        <v>22115</v>
      </c>
      <c r="D3961" s="410" t="s">
        <v>1229</v>
      </c>
      <c r="E3961" s="410"/>
      <c r="F3961" s="410">
        <v>530405</v>
      </c>
      <c r="G3961" s="106">
        <v>1415</v>
      </c>
      <c r="H3961" s="38" t="s">
        <v>6128</v>
      </c>
      <c r="I3961" s="93" t="str">
        <f t="shared" si="128"/>
        <v>End</v>
      </c>
      <c r="Q3961" s="93" t="str">
        <f t="shared" si="127"/>
        <v>2P0400</v>
      </c>
    </row>
    <row r="3962" spans="1:17" ht="12.75" customHeight="1">
      <c r="A3962" s="105" t="s">
        <v>1229</v>
      </c>
      <c r="B3962" s="103" t="s">
        <v>5367</v>
      </c>
      <c r="C3962" s="1055">
        <v>22116</v>
      </c>
      <c r="D3962" s="410" t="s">
        <v>1229</v>
      </c>
      <c r="E3962" s="410"/>
      <c r="F3962" s="410">
        <v>540000</v>
      </c>
      <c r="G3962" s="106">
        <v>1516</v>
      </c>
      <c r="H3962" s="38" t="s">
        <v>6927</v>
      </c>
      <c r="I3962" s="93" t="str">
        <f t="shared" si="128"/>
        <v>End</v>
      </c>
      <c r="Q3962" s="93" t="str">
        <f t="shared" si="127"/>
        <v>2P0400</v>
      </c>
    </row>
    <row r="3963" spans="1:17" ht="12.75" customHeight="1">
      <c r="A3963" s="105" t="s">
        <v>1229</v>
      </c>
      <c r="B3963" s="103" t="s">
        <v>2334</v>
      </c>
      <c r="C3963" s="1055">
        <v>23907</v>
      </c>
      <c r="D3963" s="410" t="s">
        <v>1229</v>
      </c>
      <c r="E3963" s="410"/>
      <c r="F3963" s="410">
        <v>530405</v>
      </c>
      <c r="G3963" s="106">
        <v>1617</v>
      </c>
      <c r="H3963" s="38"/>
      <c r="I3963" s="93" t="str">
        <f t="shared" si="128"/>
        <v/>
      </c>
      <c r="Q3963" s="93" t="str">
        <f t="shared" si="127"/>
        <v>2P0400</v>
      </c>
    </row>
    <row r="3964" spans="1:17" ht="12.75" customHeight="1">
      <c r="A3964" s="105" t="s">
        <v>1229</v>
      </c>
      <c r="B3964" s="103" t="s">
        <v>2334</v>
      </c>
      <c r="C3964" s="1055">
        <v>23918</v>
      </c>
      <c r="D3964" s="1055" t="s">
        <v>1229</v>
      </c>
      <c r="E3964" s="1055"/>
      <c r="F3964" s="1055">
        <v>530405</v>
      </c>
      <c r="G3964" s="106">
        <v>1718</v>
      </c>
      <c r="H3964" s="38"/>
      <c r="I3964" s="93" t="str">
        <f t="shared" si="128"/>
        <v/>
      </c>
      <c r="Q3964" s="93" t="str">
        <f t="shared" si="127"/>
        <v>2P0400</v>
      </c>
    </row>
    <row r="3965" spans="1:17" ht="12.75" customHeight="1">
      <c r="A3965" s="105" t="s">
        <v>1229</v>
      </c>
      <c r="B3965" s="103" t="s">
        <v>2334</v>
      </c>
      <c r="C3965" s="1055">
        <v>23911</v>
      </c>
      <c r="D3965" s="1055" t="s">
        <v>1229</v>
      </c>
      <c r="E3965" s="1055"/>
      <c r="F3965" s="1055">
        <v>126013</v>
      </c>
      <c r="G3965" s="106">
        <v>2021</v>
      </c>
      <c r="H3965" s="38"/>
      <c r="I3965" s="93" t="str">
        <f t="shared" si="128"/>
        <v/>
      </c>
      <c r="Q3965" s="93" t="str">
        <f t="shared" si="127"/>
        <v>2P0400</v>
      </c>
    </row>
    <row r="3966" spans="1:17" ht="12.75" customHeight="1">
      <c r="A3966" s="105" t="s">
        <v>1229</v>
      </c>
      <c r="B3966" s="103" t="s">
        <v>2334</v>
      </c>
      <c r="C3966" s="1055">
        <v>22119</v>
      </c>
      <c r="D3966" s="1055" t="s">
        <v>1229</v>
      </c>
      <c r="E3966" s="1055"/>
      <c r="F3966" s="1055">
        <v>126013</v>
      </c>
      <c r="G3966" s="106" t="s">
        <v>3850</v>
      </c>
      <c r="H3966" s="38" t="s">
        <v>6086</v>
      </c>
      <c r="I3966" s="93" t="str">
        <f t="shared" si="128"/>
        <v>End</v>
      </c>
      <c r="Q3966" s="93" t="str">
        <f t="shared" si="127"/>
        <v>2P0400</v>
      </c>
    </row>
    <row r="3967" spans="1:17" ht="12.75" customHeight="1">
      <c r="A3967" s="105" t="s">
        <v>1229</v>
      </c>
      <c r="B3967" s="103" t="s">
        <v>2334</v>
      </c>
      <c r="C3967" s="1055">
        <v>22110</v>
      </c>
      <c r="D3967" s="1055" t="s">
        <v>1229</v>
      </c>
      <c r="E3967" s="1055"/>
      <c r="F3967" s="1055">
        <v>126013</v>
      </c>
      <c r="G3967" s="106" t="s">
        <v>3851</v>
      </c>
      <c r="H3967" s="38" t="s">
        <v>6086</v>
      </c>
      <c r="I3967" s="93" t="str">
        <f t="shared" si="128"/>
        <v>End</v>
      </c>
      <c r="K3967" s="103"/>
      <c r="Q3967" s="93" t="str">
        <f t="shared" si="127"/>
        <v>2P0400</v>
      </c>
    </row>
    <row r="3968" spans="1:17" ht="12.75" customHeight="1">
      <c r="A3968" s="105" t="s">
        <v>1242</v>
      </c>
      <c r="B3968" s="103" t="s">
        <v>178</v>
      </c>
      <c r="C3968" s="1055">
        <v>22112</v>
      </c>
      <c r="D3968" s="1055" t="s">
        <v>1242</v>
      </c>
      <c r="E3968" s="1055"/>
      <c r="F3968" s="1055">
        <v>127012</v>
      </c>
      <c r="G3968" s="106">
        <v>1112</v>
      </c>
      <c r="H3968" s="38" t="s">
        <v>6086</v>
      </c>
      <c r="I3968" s="93" t="str">
        <f t="shared" si="128"/>
        <v>End</v>
      </c>
      <c r="K3968" s="103"/>
      <c r="Q3968" s="93" t="str">
        <f t="shared" si="127"/>
        <v>2P0403</v>
      </c>
    </row>
    <row r="3969" spans="1:17" ht="12.75" customHeight="1">
      <c r="A3969" s="105" t="s">
        <v>1242</v>
      </c>
      <c r="B3969" s="103" t="s">
        <v>178</v>
      </c>
      <c r="C3969" s="1055">
        <v>23914</v>
      </c>
      <c r="D3969" s="1055" t="s">
        <v>1242</v>
      </c>
      <c r="E3969" s="1055"/>
      <c r="F3969" s="1055">
        <v>127012</v>
      </c>
      <c r="G3969" s="106">
        <v>2324</v>
      </c>
      <c r="H3969" s="38"/>
      <c r="I3969" s="93" t="str">
        <f t="shared" si="128"/>
        <v/>
      </c>
      <c r="K3969" s="103"/>
      <c r="Q3969" s="93" t="str">
        <f t="shared" si="127"/>
        <v>2P0403</v>
      </c>
    </row>
    <row r="3970" spans="1:17" ht="12.75" customHeight="1">
      <c r="A3970" s="105" t="s">
        <v>1242</v>
      </c>
      <c r="B3970" s="103" t="s">
        <v>178</v>
      </c>
      <c r="C3970" s="1055">
        <v>22115</v>
      </c>
      <c r="D3970" s="1055" t="s">
        <v>1242</v>
      </c>
      <c r="E3970" s="1055"/>
      <c r="F3970" s="1055">
        <v>127012</v>
      </c>
      <c r="G3970" s="106">
        <v>1415</v>
      </c>
      <c r="H3970" s="38" t="s">
        <v>6128</v>
      </c>
      <c r="I3970" s="93" t="str">
        <f t="shared" si="128"/>
        <v>End</v>
      </c>
      <c r="K3970" s="103"/>
      <c r="Q3970" s="93" t="str">
        <f t="shared" si="127"/>
        <v>2P0403</v>
      </c>
    </row>
    <row r="3971" spans="1:17" ht="12.75" customHeight="1">
      <c r="A3971" s="105" t="s">
        <v>1242</v>
      </c>
      <c r="B3971" s="103" t="s">
        <v>178</v>
      </c>
      <c r="C3971" s="1055">
        <v>22116</v>
      </c>
      <c r="D3971" s="1055" t="s">
        <v>1242</v>
      </c>
      <c r="E3971" s="1055"/>
      <c r="F3971" s="1055">
        <v>127012</v>
      </c>
      <c r="G3971" s="106">
        <v>1516</v>
      </c>
      <c r="H3971" s="38" t="s">
        <v>6927</v>
      </c>
      <c r="I3971" s="93" t="str">
        <f t="shared" si="128"/>
        <v>End</v>
      </c>
      <c r="Q3971" s="93" t="str">
        <f t="shared" si="127"/>
        <v>2P0403</v>
      </c>
    </row>
    <row r="3972" spans="1:17" ht="12.75" customHeight="1">
      <c r="A3972" s="105" t="s">
        <v>1242</v>
      </c>
      <c r="B3972" s="103" t="s">
        <v>178</v>
      </c>
      <c r="C3972" s="1055">
        <v>23918</v>
      </c>
      <c r="D3972" s="1055" t="s">
        <v>1242</v>
      </c>
      <c r="E3972" s="1055"/>
      <c r="F3972" s="1055">
        <v>127012</v>
      </c>
      <c r="G3972" s="106">
        <v>1718</v>
      </c>
      <c r="H3972" s="38"/>
      <c r="I3972" s="93" t="str">
        <f t="shared" si="128"/>
        <v/>
      </c>
      <c r="Q3972" s="93" t="str">
        <f t="shared" si="127"/>
        <v>2P0403</v>
      </c>
    </row>
    <row r="3973" spans="1:17" ht="12.75" customHeight="1">
      <c r="A3973" s="105" t="s">
        <v>1242</v>
      </c>
      <c r="B3973" s="103" t="s">
        <v>178</v>
      </c>
      <c r="C3973" s="1055">
        <v>23919</v>
      </c>
      <c r="D3973" s="1055" t="s">
        <v>1242</v>
      </c>
      <c r="E3973" s="1055"/>
      <c r="F3973" s="1055">
        <v>127012</v>
      </c>
      <c r="G3973" s="106">
        <v>1819</v>
      </c>
      <c r="H3973" s="38"/>
      <c r="I3973" s="93" t="str">
        <f t="shared" si="128"/>
        <v/>
      </c>
      <c r="Q3973" s="93" t="str">
        <f t="shared" si="127"/>
        <v>2P0403</v>
      </c>
    </row>
    <row r="3974" spans="1:17" ht="12.75" customHeight="1">
      <c r="A3974" s="105" t="s">
        <v>1242</v>
      </c>
      <c r="B3974" s="103" t="s">
        <v>178</v>
      </c>
      <c r="C3974" s="1055">
        <v>23910</v>
      </c>
      <c r="D3974" s="1055" t="s">
        <v>1242</v>
      </c>
      <c r="E3974" s="1055"/>
      <c r="F3974" s="1055">
        <v>127012</v>
      </c>
      <c r="G3974" s="106">
        <v>1920</v>
      </c>
      <c r="H3974" s="38"/>
      <c r="I3974" s="93" t="str">
        <f t="shared" si="128"/>
        <v/>
      </c>
      <c r="Q3974" s="93" t="str">
        <f t="shared" si="127"/>
        <v>2P0403</v>
      </c>
    </row>
    <row r="3975" spans="1:17" ht="12.75" customHeight="1">
      <c r="A3975" s="105" t="s">
        <v>1242</v>
      </c>
      <c r="B3975" s="103" t="s">
        <v>178</v>
      </c>
      <c r="C3975" s="1055">
        <v>23911</v>
      </c>
      <c r="D3975" s="1055" t="s">
        <v>1242</v>
      </c>
      <c r="E3975" s="1055"/>
      <c r="F3975" s="1055">
        <v>127012</v>
      </c>
      <c r="G3975" s="106">
        <v>2021</v>
      </c>
      <c r="H3975" s="38"/>
      <c r="I3975" s="93" t="str">
        <f t="shared" si="128"/>
        <v/>
      </c>
      <c r="Q3975" s="93" t="str">
        <f t="shared" si="127"/>
        <v>2P0403</v>
      </c>
    </row>
    <row r="3976" spans="1:17" ht="12.75" customHeight="1">
      <c r="A3976" s="105" t="s">
        <v>1242</v>
      </c>
      <c r="B3976" s="103" t="s">
        <v>178</v>
      </c>
      <c r="C3976" s="1055">
        <v>23913</v>
      </c>
      <c r="D3976" s="1055" t="s">
        <v>1242</v>
      </c>
      <c r="E3976" s="1055"/>
      <c r="F3976" s="1055">
        <v>127012</v>
      </c>
      <c r="G3976" s="106">
        <v>2223</v>
      </c>
      <c r="H3976" s="38"/>
      <c r="I3976" s="93" t="str">
        <f t="shared" si="128"/>
        <v/>
      </c>
      <c r="Q3976" s="93" t="str">
        <f t="shared" si="127"/>
        <v>2P0403</v>
      </c>
    </row>
    <row r="3977" spans="1:17" ht="12.75" customHeight="1">
      <c r="A3977" s="105" t="s">
        <v>193</v>
      </c>
      <c r="B3977" s="103" t="s">
        <v>201</v>
      </c>
      <c r="C3977" s="1055">
        <v>22113</v>
      </c>
      <c r="D3977" s="1055" t="s">
        <v>193</v>
      </c>
      <c r="E3977" s="1055"/>
      <c r="F3977" s="1055">
        <v>122010</v>
      </c>
      <c r="G3977" s="106">
        <v>1213</v>
      </c>
      <c r="H3977" s="38" t="s">
        <v>6086</v>
      </c>
      <c r="I3977" s="93" t="str">
        <f t="shared" si="128"/>
        <v>End</v>
      </c>
      <c r="L3977" s="103"/>
      <c r="M3977" s="103"/>
      <c r="N3977" s="103"/>
      <c r="O3977" s="103"/>
      <c r="Q3977" s="93" t="str">
        <f t="shared" si="127"/>
        <v>2P0404</v>
      </c>
    </row>
    <row r="3978" spans="1:17" ht="12.75" customHeight="1">
      <c r="A3978" s="105" t="s">
        <v>193</v>
      </c>
      <c r="B3978" s="103" t="s">
        <v>201</v>
      </c>
      <c r="C3978" s="1055">
        <v>22114</v>
      </c>
      <c r="D3978" s="1055" t="s">
        <v>193</v>
      </c>
      <c r="E3978" s="1055"/>
      <c r="F3978" s="1055">
        <v>122010</v>
      </c>
      <c r="G3978" s="106">
        <v>1314</v>
      </c>
      <c r="H3978" s="38" t="s">
        <v>6086</v>
      </c>
      <c r="I3978" s="93" t="str">
        <f t="shared" si="128"/>
        <v>End</v>
      </c>
      <c r="P3978" s="103"/>
      <c r="Q3978" s="93" t="str">
        <f t="shared" si="127"/>
        <v>2P0404</v>
      </c>
    </row>
    <row r="3979" spans="1:17" s="103" customFormat="1" ht="12.75" customHeight="1">
      <c r="A3979" s="105" t="s">
        <v>193</v>
      </c>
      <c r="B3979" s="103" t="s">
        <v>201</v>
      </c>
      <c r="C3979" s="1055">
        <v>22115</v>
      </c>
      <c r="D3979" s="1055" t="s">
        <v>193</v>
      </c>
      <c r="E3979" s="1055"/>
      <c r="F3979" s="1055">
        <v>122010</v>
      </c>
      <c r="G3979" s="106">
        <v>1415</v>
      </c>
      <c r="H3979" s="38" t="s">
        <v>6128</v>
      </c>
      <c r="I3979" s="93" t="str">
        <f t="shared" si="128"/>
        <v>End</v>
      </c>
      <c r="J3979" s="1"/>
      <c r="L3979" s="1"/>
      <c r="M3979" s="1"/>
      <c r="N3979" s="1"/>
      <c r="O3979" s="1"/>
      <c r="P3979" s="1"/>
      <c r="Q3979" s="93" t="str">
        <f t="shared" si="127"/>
        <v>2P0404</v>
      </c>
    </row>
    <row r="3980" spans="1:17" ht="12.75" customHeight="1">
      <c r="A3980" s="105" t="s">
        <v>193</v>
      </c>
      <c r="B3980" s="103" t="s">
        <v>201</v>
      </c>
      <c r="C3980" s="1055">
        <v>23907</v>
      </c>
      <c r="D3980" s="1055" t="s">
        <v>193</v>
      </c>
      <c r="E3980" s="1055"/>
      <c r="F3980" s="1055">
        <v>122010</v>
      </c>
      <c r="G3980" s="106">
        <v>1617</v>
      </c>
      <c r="H3980" s="38"/>
      <c r="I3980" s="93" t="str">
        <f t="shared" si="128"/>
        <v/>
      </c>
      <c r="Q3980" s="93" t="str">
        <f t="shared" si="127"/>
        <v>2P0404</v>
      </c>
    </row>
    <row r="3981" spans="1:17" ht="12.75" customHeight="1">
      <c r="A3981" s="105" t="s">
        <v>193</v>
      </c>
      <c r="B3981" s="103" t="s">
        <v>201</v>
      </c>
      <c r="C3981" s="1055">
        <v>23918</v>
      </c>
      <c r="D3981" s="1055" t="s">
        <v>193</v>
      </c>
      <c r="E3981" s="1055"/>
      <c r="F3981" s="1055">
        <v>122010</v>
      </c>
      <c r="G3981" s="106">
        <v>1718</v>
      </c>
      <c r="H3981" s="38"/>
      <c r="I3981" s="93" t="str">
        <f t="shared" si="128"/>
        <v/>
      </c>
      <c r="Q3981" s="93" t="str">
        <f t="shared" si="127"/>
        <v>2P0404</v>
      </c>
    </row>
    <row r="3982" spans="1:17" ht="12.75" customHeight="1">
      <c r="A3982" s="105" t="s">
        <v>193</v>
      </c>
      <c r="B3982" s="103" t="s">
        <v>201</v>
      </c>
      <c r="C3982" s="1055">
        <v>23919</v>
      </c>
      <c r="D3982" s="1055" t="s">
        <v>193</v>
      </c>
      <c r="E3982" s="1055"/>
      <c r="F3982" s="1055">
        <v>122010</v>
      </c>
      <c r="G3982" s="106">
        <v>1819</v>
      </c>
      <c r="H3982" s="38"/>
      <c r="I3982" s="93" t="str">
        <f t="shared" si="128"/>
        <v/>
      </c>
      <c r="Q3982" s="93" t="str">
        <f t="shared" ref="Q3982:Q4045" si="129">TEXT($A3982,0)</f>
        <v>2P0404</v>
      </c>
    </row>
    <row r="3983" spans="1:17" ht="12.75" customHeight="1">
      <c r="A3983" s="105" t="s">
        <v>193</v>
      </c>
      <c r="B3983" s="103" t="s">
        <v>201</v>
      </c>
      <c r="C3983" s="1055">
        <v>23910</v>
      </c>
      <c r="D3983" s="1055" t="s">
        <v>193</v>
      </c>
      <c r="E3983" s="1055"/>
      <c r="F3983" s="1055">
        <v>122010</v>
      </c>
      <c r="G3983" s="106">
        <v>1920</v>
      </c>
      <c r="H3983" s="38"/>
      <c r="I3983" s="93" t="str">
        <f t="shared" si="128"/>
        <v/>
      </c>
      <c r="Q3983" s="93" t="str">
        <f t="shared" si="129"/>
        <v>2P0404</v>
      </c>
    </row>
    <row r="3984" spans="1:17" ht="12.75" customHeight="1">
      <c r="A3984" s="105" t="s">
        <v>193</v>
      </c>
      <c r="B3984" s="103" t="s">
        <v>201</v>
      </c>
      <c r="C3984" s="1055">
        <v>23910</v>
      </c>
      <c r="D3984" s="1055" t="s">
        <v>193</v>
      </c>
      <c r="E3984" s="1055"/>
      <c r="F3984" s="1055">
        <v>122010</v>
      </c>
      <c r="G3984" s="368">
        <v>1920</v>
      </c>
      <c r="H3984" s="38"/>
      <c r="I3984" s="93" t="str">
        <f t="shared" si="128"/>
        <v/>
      </c>
      <c r="Q3984" s="93" t="str">
        <f t="shared" si="129"/>
        <v>2P0404</v>
      </c>
    </row>
    <row r="3985" spans="1:17" ht="12.75" customHeight="1">
      <c r="A3985" s="105" t="s">
        <v>193</v>
      </c>
      <c r="B3985" s="103" t="s">
        <v>201</v>
      </c>
      <c r="C3985" s="1055">
        <v>23911</v>
      </c>
      <c r="D3985" s="1055" t="s">
        <v>193</v>
      </c>
      <c r="E3985" s="1055"/>
      <c r="F3985" s="1055">
        <v>122010</v>
      </c>
      <c r="G3985" s="106">
        <v>2021</v>
      </c>
      <c r="H3985" s="38"/>
      <c r="I3985" s="93" t="str">
        <f t="shared" si="128"/>
        <v/>
      </c>
      <c r="Q3985" s="93" t="str">
        <f t="shared" si="129"/>
        <v>2P0404</v>
      </c>
    </row>
    <row r="3986" spans="1:17" ht="12.75" customHeight="1">
      <c r="A3986" s="105" t="s">
        <v>3800</v>
      </c>
      <c r="B3986" s="103" t="s">
        <v>3801</v>
      </c>
      <c r="C3986" s="1055">
        <v>22119</v>
      </c>
      <c r="D3986" s="1055" t="s">
        <v>3800</v>
      </c>
      <c r="E3986" s="1055"/>
      <c r="F3986" s="1055">
        <v>126016</v>
      </c>
      <c r="G3986" s="106" t="s">
        <v>3850</v>
      </c>
      <c r="H3986" s="38" t="s">
        <v>6086</v>
      </c>
      <c r="I3986" s="93" t="str">
        <f t="shared" si="128"/>
        <v>End</v>
      </c>
      <c r="Q3986" s="93" t="str">
        <f t="shared" si="129"/>
        <v>2P0405</v>
      </c>
    </row>
    <row r="3987" spans="1:17" ht="12.75" customHeight="1">
      <c r="A3987" s="105" t="s">
        <v>3800</v>
      </c>
      <c r="B3987" s="103" t="s">
        <v>3801</v>
      </c>
      <c r="C3987" s="1055">
        <v>22110</v>
      </c>
      <c r="D3987" s="1055" t="s">
        <v>3800</v>
      </c>
      <c r="E3987" s="1055"/>
      <c r="F3987" s="1055">
        <v>126016</v>
      </c>
      <c r="G3987" s="106" t="s">
        <v>3851</v>
      </c>
      <c r="H3987" s="38" t="s">
        <v>6086</v>
      </c>
      <c r="I3987" s="93" t="str">
        <f t="shared" si="128"/>
        <v>End</v>
      </c>
      <c r="Q3987" s="93" t="str">
        <f t="shared" si="129"/>
        <v>2P0405</v>
      </c>
    </row>
    <row r="3988" spans="1:17" ht="12.75" customHeight="1">
      <c r="A3988" s="105" t="s">
        <v>1230</v>
      </c>
      <c r="B3988" s="103" t="s">
        <v>689</v>
      </c>
      <c r="C3988" s="1055">
        <v>22112</v>
      </c>
      <c r="D3988" s="1055" t="s">
        <v>1230</v>
      </c>
      <c r="E3988" s="1055"/>
      <c r="F3988" s="1055">
        <v>540000</v>
      </c>
      <c r="G3988" s="106">
        <v>1112</v>
      </c>
      <c r="H3988" s="38" t="s">
        <v>6086</v>
      </c>
      <c r="I3988" s="93" t="str">
        <f t="shared" si="128"/>
        <v>End</v>
      </c>
      <c r="Q3988" s="93" t="str">
        <f t="shared" si="129"/>
        <v>2P0500</v>
      </c>
    </row>
    <row r="3989" spans="1:17" ht="12.75" customHeight="1">
      <c r="A3989" s="105" t="s">
        <v>1230</v>
      </c>
      <c r="B3989" s="103" t="s">
        <v>689</v>
      </c>
      <c r="C3989" s="1055">
        <v>23914</v>
      </c>
      <c r="D3989" s="1055" t="s">
        <v>1230</v>
      </c>
      <c r="E3989" s="1055"/>
      <c r="F3989" s="1055">
        <v>540000</v>
      </c>
      <c r="G3989" s="106">
        <v>2324</v>
      </c>
      <c r="H3989" s="38"/>
      <c r="I3989" s="93" t="str">
        <f t="shared" si="128"/>
        <v/>
      </c>
      <c r="Q3989" s="93" t="str">
        <f t="shared" si="129"/>
        <v>2P0500</v>
      </c>
    </row>
    <row r="3990" spans="1:17" ht="12.75" customHeight="1">
      <c r="A3990" s="105" t="s">
        <v>1230</v>
      </c>
      <c r="B3990" s="103" t="s">
        <v>689</v>
      </c>
      <c r="C3990" s="1055">
        <v>22115</v>
      </c>
      <c r="D3990" s="1055" t="s">
        <v>1230</v>
      </c>
      <c r="E3990" s="1055"/>
      <c r="F3990" s="1055">
        <v>540000</v>
      </c>
      <c r="G3990" s="106">
        <v>1415</v>
      </c>
      <c r="H3990" s="38" t="s">
        <v>6128</v>
      </c>
      <c r="I3990" s="93" t="str">
        <f t="shared" ref="I3990:I4053" si="130">LEFT(H3990,3)</f>
        <v>End</v>
      </c>
      <c r="Q3990" s="93" t="str">
        <f t="shared" si="129"/>
        <v>2P0500</v>
      </c>
    </row>
    <row r="3991" spans="1:17" ht="12.75" customHeight="1">
      <c r="A3991" s="105" t="s">
        <v>1230</v>
      </c>
      <c r="B3991" s="103" t="s">
        <v>689</v>
      </c>
      <c r="C3991" s="1055">
        <v>22116</v>
      </c>
      <c r="D3991" s="1055" t="s">
        <v>1230</v>
      </c>
      <c r="E3991" s="1055"/>
      <c r="F3991" s="1055">
        <v>540000</v>
      </c>
      <c r="G3991" s="106">
        <v>1516</v>
      </c>
      <c r="H3991" s="38" t="s">
        <v>6927</v>
      </c>
      <c r="I3991" s="93" t="str">
        <f t="shared" si="130"/>
        <v>End</v>
      </c>
      <c r="Q3991" s="93" t="str">
        <f t="shared" si="129"/>
        <v>2P0500</v>
      </c>
    </row>
    <row r="3992" spans="1:17" ht="12.75" customHeight="1">
      <c r="A3992" s="105" t="s">
        <v>1230</v>
      </c>
      <c r="B3992" s="103" t="s">
        <v>689</v>
      </c>
      <c r="C3992" s="1055">
        <v>23907</v>
      </c>
      <c r="D3992" s="1055" t="s">
        <v>1230</v>
      </c>
      <c r="E3992" s="1055"/>
      <c r="F3992" s="1055">
        <v>540000</v>
      </c>
      <c r="G3992" s="106">
        <v>1617</v>
      </c>
      <c r="H3992" s="38"/>
      <c r="I3992" s="93" t="str">
        <f t="shared" si="130"/>
        <v/>
      </c>
      <c r="Q3992" s="93" t="str">
        <f t="shared" si="129"/>
        <v>2P0500</v>
      </c>
    </row>
    <row r="3993" spans="1:17" ht="12.75" customHeight="1">
      <c r="A3993" s="105" t="s">
        <v>1230</v>
      </c>
      <c r="B3993" s="103" t="s">
        <v>689</v>
      </c>
      <c r="C3993" s="1055">
        <v>23918</v>
      </c>
      <c r="D3993" s="1055" t="s">
        <v>1230</v>
      </c>
      <c r="E3993" s="1055"/>
      <c r="F3993" s="1055">
        <v>540000</v>
      </c>
      <c r="G3993" s="106">
        <v>1718</v>
      </c>
      <c r="H3993" s="38"/>
      <c r="I3993" s="93" t="str">
        <f t="shared" si="130"/>
        <v/>
      </c>
      <c r="Q3993" s="93" t="str">
        <f t="shared" si="129"/>
        <v>2P0500</v>
      </c>
    </row>
    <row r="3994" spans="1:17" ht="12.75" customHeight="1">
      <c r="A3994" s="105" t="s">
        <v>1230</v>
      </c>
      <c r="B3994" s="103" t="s">
        <v>689</v>
      </c>
      <c r="C3994" s="1055">
        <v>23919</v>
      </c>
      <c r="D3994" s="1055" t="s">
        <v>1230</v>
      </c>
      <c r="E3994" s="1055"/>
      <c r="F3994" s="1055">
        <v>540000</v>
      </c>
      <c r="G3994" s="106">
        <v>1819</v>
      </c>
      <c r="H3994" s="38"/>
      <c r="I3994" s="93" t="str">
        <f t="shared" si="130"/>
        <v/>
      </c>
      <c r="Q3994" s="93" t="str">
        <f t="shared" si="129"/>
        <v>2P0500</v>
      </c>
    </row>
    <row r="3995" spans="1:17" ht="12.75" customHeight="1">
      <c r="A3995" s="105" t="s">
        <v>1230</v>
      </c>
      <c r="B3995" s="103" t="s">
        <v>689</v>
      </c>
      <c r="C3995" s="1055">
        <v>22110</v>
      </c>
      <c r="D3995" s="1055" t="s">
        <v>1230</v>
      </c>
      <c r="E3995" s="1055"/>
      <c r="F3995" s="1055">
        <v>540000</v>
      </c>
      <c r="G3995" s="106">
        <v>1920</v>
      </c>
      <c r="H3995" s="38"/>
      <c r="I3995" s="93" t="str">
        <f t="shared" si="130"/>
        <v/>
      </c>
      <c r="Q3995" s="93" t="str">
        <f t="shared" si="129"/>
        <v>2P0500</v>
      </c>
    </row>
    <row r="3996" spans="1:17" ht="12.75" customHeight="1">
      <c r="A3996" s="105" t="s">
        <v>1230</v>
      </c>
      <c r="B3996" s="103" t="s">
        <v>689</v>
      </c>
      <c r="C3996" s="1055">
        <v>23911</v>
      </c>
      <c r="D3996" s="1055" t="s">
        <v>1230</v>
      </c>
      <c r="E3996" s="1055"/>
      <c r="F3996" s="1055">
        <v>540000</v>
      </c>
      <c r="G3996" s="106">
        <v>2021</v>
      </c>
      <c r="H3996" s="38"/>
      <c r="I3996" s="93" t="str">
        <f t="shared" si="130"/>
        <v/>
      </c>
      <c r="Q3996" s="93" t="str">
        <f t="shared" si="129"/>
        <v>2P0500</v>
      </c>
    </row>
    <row r="3997" spans="1:17" ht="12.75" customHeight="1">
      <c r="A3997" s="105" t="s">
        <v>1230</v>
      </c>
      <c r="B3997" s="103" t="s">
        <v>689</v>
      </c>
      <c r="C3997" s="1055">
        <v>23913</v>
      </c>
      <c r="D3997" s="1055" t="s">
        <v>1230</v>
      </c>
      <c r="E3997" s="1055"/>
      <c r="F3997" s="1055">
        <v>540000</v>
      </c>
      <c r="G3997" s="106">
        <v>2223</v>
      </c>
      <c r="H3997" s="38"/>
      <c r="I3997" s="93" t="str">
        <f t="shared" si="130"/>
        <v/>
      </c>
      <c r="Q3997" s="93" t="str">
        <f t="shared" si="129"/>
        <v>2P0500</v>
      </c>
    </row>
    <row r="3998" spans="1:17" ht="12.75" customHeight="1">
      <c r="A3998" s="105" t="s">
        <v>1243</v>
      </c>
      <c r="B3998" s="103" t="s">
        <v>179</v>
      </c>
      <c r="C3998" s="1055">
        <v>22112</v>
      </c>
      <c r="D3998" s="1055" t="s">
        <v>1243</v>
      </c>
      <c r="E3998" s="1055"/>
      <c r="F3998" s="1055">
        <v>125012</v>
      </c>
      <c r="G3998" s="106">
        <v>1112</v>
      </c>
      <c r="H3998" s="38" t="s">
        <v>6086</v>
      </c>
      <c r="I3998" s="93" t="str">
        <f t="shared" si="130"/>
        <v>End</v>
      </c>
      <c r="Q3998" s="93" t="str">
        <f t="shared" si="129"/>
        <v>2P0503</v>
      </c>
    </row>
    <row r="3999" spans="1:17" ht="12.75" customHeight="1">
      <c r="A3999" s="105" t="s">
        <v>1243</v>
      </c>
      <c r="B3999" s="103" t="s">
        <v>179</v>
      </c>
      <c r="C3999" s="1055">
        <v>22113</v>
      </c>
      <c r="D3999" s="1055" t="s">
        <v>1243</v>
      </c>
      <c r="E3999" s="1055"/>
      <c r="F3999" s="1055">
        <v>125012</v>
      </c>
      <c r="G3999" s="106">
        <v>1213</v>
      </c>
      <c r="H3999" s="38" t="s">
        <v>6086</v>
      </c>
      <c r="I3999" s="93" t="str">
        <f t="shared" si="130"/>
        <v>End</v>
      </c>
      <c r="Q3999" s="93" t="str">
        <f t="shared" si="129"/>
        <v>2P0503</v>
      </c>
    </row>
    <row r="4000" spans="1:17" ht="12.75" customHeight="1">
      <c r="A4000" s="105" t="s">
        <v>1243</v>
      </c>
      <c r="B4000" s="103" t="s">
        <v>179</v>
      </c>
      <c r="C4000" s="1313">
        <v>23914</v>
      </c>
      <c r="D4000" s="1313" t="s">
        <v>1243</v>
      </c>
      <c r="E4000" s="1313"/>
      <c r="F4000" s="1313">
        <v>125012</v>
      </c>
      <c r="G4000" s="106">
        <v>2324</v>
      </c>
      <c r="H4000" s="38"/>
      <c r="I4000" s="93" t="str">
        <f t="shared" si="130"/>
        <v/>
      </c>
      <c r="Q4000" s="93" t="str">
        <f t="shared" si="129"/>
        <v>2P0503</v>
      </c>
    </row>
    <row r="4001" spans="1:17" ht="12.75" customHeight="1">
      <c r="A4001" s="105" t="s">
        <v>1243</v>
      </c>
      <c r="B4001" s="103" t="s">
        <v>179</v>
      </c>
      <c r="C4001" s="1055">
        <v>23911</v>
      </c>
      <c r="D4001" s="1055" t="s">
        <v>1243</v>
      </c>
      <c r="E4001" s="1055"/>
      <c r="F4001" s="1055">
        <v>125012</v>
      </c>
      <c r="G4001" s="106">
        <v>2021</v>
      </c>
      <c r="H4001" s="38"/>
      <c r="I4001" s="93" t="str">
        <f t="shared" si="130"/>
        <v/>
      </c>
      <c r="Q4001" s="93" t="str">
        <f t="shared" si="129"/>
        <v>2P0503</v>
      </c>
    </row>
    <row r="4002" spans="1:17" ht="12.75" customHeight="1">
      <c r="A4002" s="105" t="s">
        <v>1243</v>
      </c>
      <c r="B4002" s="103" t="s">
        <v>179</v>
      </c>
      <c r="C4002" s="1055">
        <v>22119</v>
      </c>
      <c r="D4002" s="1055" t="s">
        <v>1243</v>
      </c>
      <c r="E4002" s="1055"/>
      <c r="F4002" s="1055">
        <v>125012</v>
      </c>
      <c r="G4002" s="106" t="s">
        <v>3850</v>
      </c>
      <c r="H4002" s="38" t="s">
        <v>6086</v>
      </c>
      <c r="I4002" s="93" t="str">
        <f t="shared" si="130"/>
        <v>End</v>
      </c>
      <c r="Q4002" s="93" t="str">
        <f t="shared" si="129"/>
        <v>2P0503</v>
      </c>
    </row>
    <row r="4003" spans="1:17" ht="12.75" customHeight="1">
      <c r="A4003" s="105" t="s">
        <v>1243</v>
      </c>
      <c r="B4003" s="103" t="s">
        <v>179</v>
      </c>
      <c r="C4003" s="1055">
        <v>22110</v>
      </c>
      <c r="D4003" s="1055" t="s">
        <v>1243</v>
      </c>
      <c r="E4003" s="1055"/>
      <c r="F4003" s="1055">
        <v>125012</v>
      </c>
      <c r="G4003" s="106" t="s">
        <v>3851</v>
      </c>
      <c r="H4003" s="38" t="s">
        <v>6086</v>
      </c>
      <c r="I4003" s="93" t="str">
        <f t="shared" si="130"/>
        <v>End</v>
      </c>
      <c r="Q4003" s="93" t="str">
        <f t="shared" si="129"/>
        <v>2P0503</v>
      </c>
    </row>
    <row r="4004" spans="1:17" ht="12.75" customHeight="1">
      <c r="A4004" s="105" t="s">
        <v>194</v>
      </c>
      <c r="B4004" s="103" t="s">
        <v>202</v>
      </c>
      <c r="C4004" s="1055">
        <v>22112</v>
      </c>
      <c r="D4004" s="1055" t="s">
        <v>194</v>
      </c>
      <c r="E4004" s="1055"/>
      <c r="F4004" s="1055">
        <v>123014</v>
      </c>
      <c r="G4004" s="106">
        <v>1112</v>
      </c>
      <c r="H4004" s="38" t="s">
        <v>6086</v>
      </c>
      <c r="I4004" s="93" t="str">
        <f t="shared" si="130"/>
        <v>End</v>
      </c>
      <c r="Q4004" s="93" t="str">
        <f t="shared" si="129"/>
        <v>2P0504</v>
      </c>
    </row>
    <row r="4005" spans="1:17" ht="12.75" customHeight="1">
      <c r="A4005" s="105" t="s">
        <v>194</v>
      </c>
      <c r="B4005" s="103" t="s">
        <v>202</v>
      </c>
      <c r="C4005" s="1055">
        <v>22113</v>
      </c>
      <c r="D4005" s="1055" t="s">
        <v>194</v>
      </c>
      <c r="E4005" s="1055"/>
      <c r="F4005" s="1055">
        <v>123014</v>
      </c>
      <c r="G4005" s="106">
        <v>1213</v>
      </c>
      <c r="H4005" s="38" t="s">
        <v>6086</v>
      </c>
      <c r="I4005" s="93" t="str">
        <f t="shared" si="130"/>
        <v>End</v>
      </c>
      <c r="Q4005" s="93" t="str">
        <f t="shared" si="129"/>
        <v>2P0504</v>
      </c>
    </row>
    <row r="4006" spans="1:17" ht="12.75" customHeight="1">
      <c r="A4006" s="105" t="s">
        <v>194</v>
      </c>
      <c r="B4006" s="103" t="s">
        <v>202</v>
      </c>
      <c r="C4006" s="1055">
        <v>23914</v>
      </c>
      <c r="D4006" s="1055" t="s">
        <v>194</v>
      </c>
      <c r="E4006" s="1055"/>
      <c r="F4006" s="1055">
        <v>123014</v>
      </c>
      <c r="G4006" s="106">
        <v>2324</v>
      </c>
      <c r="H4006" s="38"/>
      <c r="I4006" s="93" t="str">
        <f t="shared" si="130"/>
        <v/>
      </c>
      <c r="Q4006" s="93" t="str">
        <f t="shared" si="129"/>
        <v>2P0504</v>
      </c>
    </row>
    <row r="4007" spans="1:17" ht="12.75" customHeight="1">
      <c r="A4007" s="105" t="s">
        <v>194</v>
      </c>
      <c r="B4007" s="103" t="s">
        <v>202</v>
      </c>
      <c r="C4007" s="1055">
        <v>22115</v>
      </c>
      <c r="D4007" s="1055" t="s">
        <v>194</v>
      </c>
      <c r="E4007" s="1055"/>
      <c r="F4007" s="1055">
        <v>123014</v>
      </c>
      <c r="G4007" s="106">
        <v>1415</v>
      </c>
      <c r="H4007" s="38" t="s">
        <v>6128</v>
      </c>
      <c r="I4007" s="93" t="str">
        <f t="shared" si="130"/>
        <v>End</v>
      </c>
      <c r="Q4007" s="93" t="str">
        <f t="shared" si="129"/>
        <v>2P0504</v>
      </c>
    </row>
    <row r="4008" spans="1:17" ht="12.75" customHeight="1">
      <c r="A4008" s="105" t="s">
        <v>194</v>
      </c>
      <c r="B4008" s="103" t="s">
        <v>202</v>
      </c>
      <c r="C4008" s="1055">
        <v>23907</v>
      </c>
      <c r="D4008" s="1055" t="s">
        <v>194</v>
      </c>
      <c r="E4008" s="1055"/>
      <c r="F4008" s="1055">
        <v>123014</v>
      </c>
      <c r="G4008" s="106">
        <v>1617</v>
      </c>
      <c r="H4008" s="38"/>
      <c r="I4008" s="93" t="str">
        <f t="shared" si="130"/>
        <v/>
      </c>
      <c r="Q4008" s="93" t="str">
        <f t="shared" si="129"/>
        <v>2P0504</v>
      </c>
    </row>
    <row r="4009" spans="1:17" ht="12.75" customHeight="1">
      <c r="A4009" s="105" t="s">
        <v>194</v>
      </c>
      <c r="B4009" s="103" t="s">
        <v>202</v>
      </c>
      <c r="C4009" s="1055">
        <v>23918</v>
      </c>
      <c r="D4009" s="1055" t="s">
        <v>194</v>
      </c>
      <c r="E4009" s="1055"/>
      <c r="F4009" s="1055">
        <v>123014</v>
      </c>
      <c r="G4009" s="106">
        <v>1718</v>
      </c>
      <c r="H4009" s="38"/>
      <c r="I4009" s="93" t="str">
        <f t="shared" si="130"/>
        <v/>
      </c>
      <c r="Q4009" s="93" t="str">
        <f t="shared" si="129"/>
        <v>2P0504</v>
      </c>
    </row>
    <row r="4010" spans="1:17" ht="12.75" customHeight="1">
      <c r="A4010" s="105" t="s">
        <v>194</v>
      </c>
      <c r="B4010" s="103" t="s">
        <v>202</v>
      </c>
      <c r="C4010" s="1055">
        <v>23919</v>
      </c>
      <c r="D4010" s="1055" t="s">
        <v>194</v>
      </c>
      <c r="E4010" s="1055"/>
      <c r="F4010" s="1055">
        <v>123014</v>
      </c>
      <c r="G4010" s="106">
        <v>1819</v>
      </c>
      <c r="H4010" s="38"/>
      <c r="I4010" s="93" t="str">
        <f t="shared" si="130"/>
        <v/>
      </c>
      <c r="Q4010" s="93" t="str">
        <f t="shared" si="129"/>
        <v>2P0504</v>
      </c>
    </row>
    <row r="4011" spans="1:17" ht="12.75" customHeight="1">
      <c r="A4011" s="105" t="s">
        <v>194</v>
      </c>
      <c r="B4011" s="103" t="s">
        <v>202</v>
      </c>
      <c r="C4011" s="1055">
        <v>23910</v>
      </c>
      <c r="D4011" s="1055" t="s">
        <v>194</v>
      </c>
      <c r="E4011" s="1055"/>
      <c r="F4011" s="1055">
        <v>123014</v>
      </c>
      <c r="G4011" s="368">
        <v>1920</v>
      </c>
      <c r="H4011" s="38"/>
      <c r="I4011" s="93" t="str">
        <f t="shared" si="130"/>
        <v/>
      </c>
      <c r="Q4011" s="93" t="str">
        <f t="shared" si="129"/>
        <v>2P0504</v>
      </c>
    </row>
    <row r="4012" spans="1:17" ht="12.75" customHeight="1">
      <c r="A4012" s="105" t="s">
        <v>194</v>
      </c>
      <c r="B4012" s="103" t="s">
        <v>202</v>
      </c>
      <c r="C4012" s="1055">
        <v>23911</v>
      </c>
      <c r="D4012" s="1055" t="s">
        <v>194</v>
      </c>
      <c r="E4012" s="1055"/>
      <c r="F4012" s="1055">
        <v>123014</v>
      </c>
      <c r="G4012" s="106">
        <v>2021</v>
      </c>
      <c r="H4012" s="38"/>
      <c r="I4012" s="93" t="str">
        <f t="shared" si="130"/>
        <v/>
      </c>
      <c r="Q4012" s="93" t="str">
        <f t="shared" si="129"/>
        <v>2P0504</v>
      </c>
    </row>
    <row r="4013" spans="1:17" ht="12.75" customHeight="1">
      <c r="A4013" s="105" t="s">
        <v>194</v>
      </c>
      <c r="B4013" s="103" t="s">
        <v>202</v>
      </c>
      <c r="C4013" s="1055">
        <v>22110</v>
      </c>
      <c r="D4013" s="1055" t="s">
        <v>194</v>
      </c>
      <c r="E4013" s="1055"/>
      <c r="F4013" s="1055">
        <v>123014</v>
      </c>
      <c r="G4013" s="106" t="s">
        <v>3851</v>
      </c>
      <c r="H4013" s="38" t="s">
        <v>6086</v>
      </c>
      <c r="I4013" s="93" t="str">
        <f t="shared" si="130"/>
        <v>End</v>
      </c>
      <c r="Q4013" s="93" t="str">
        <f t="shared" si="129"/>
        <v>2P0504</v>
      </c>
    </row>
    <row r="4014" spans="1:17" ht="12.75" customHeight="1">
      <c r="A4014" s="105" t="s">
        <v>4117</v>
      </c>
      <c r="B4014" s="103" t="s">
        <v>4118</v>
      </c>
      <c r="C4014" s="1055">
        <v>22112</v>
      </c>
      <c r="D4014" s="1055" t="s">
        <v>4117</v>
      </c>
      <c r="E4014" s="1055"/>
      <c r="F4014" s="1055">
        <v>776999</v>
      </c>
      <c r="G4014" s="106">
        <v>1112</v>
      </c>
      <c r="H4014" s="38" t="s">
        <v>6086</v>
      </c>
      <c r="I4014" s="93" t="str">
        <f t="shared" si="130"/>
        <v>End</v>
      </c>
      <c r="Q4014" s="93" t="str">
        <f t="shared" si="129"/>
        <v>2P0505</v>
      </c>
    </row>
    <row r="4015" spans="1:17" ht="12.75" customHeight="1">
      <c r="A4015" s="105" t="s">
        <v>4117</v>
      </c>
      <c r="B4015" s="103" t="s">
        <v>4118</v>
      </c>
      <c r="C4015" s="1055">
        <v>22113</v>
      </c>
      <c r="D4015" s="1055" t="s">
        <v>4117</v>
      </c>
      <c r="E4015" s="1055"/>
      <c r="F4015" s="1055">
        <v>776999</v>
      </c>
      <c r="G4015" s="106">
        <v>1213</v>
      </c>
      <c r="H4015" s="38" t="s">
        <v>6086</v>
      </c>
      <c r="I4015" s="93" t="str">
        <f t="shared" si="130"/>
        <v>End</v>
      </c>
      <c r="Q4015" s="93" t="str">
        <f t="shared" si="129"/>
        <v>2P0505</v>
      </c>
    </row>
    <row r="4016" spans="1:17" ht="12.75" customHeight="1">
      <c r="A4016" s="105" t="s">
        <v>4117</v>
      </c>
      <c r="B4016" s="103" t="s">
        <v>4118</v>
      </c>
      <c r="C4016" s="1055">
        <v>23911</v>
      </c>
      <c r="D4016" s="1055" t="s">
        <v>4117</v>
      </c>
      <c r="E4016" s="1055"/>
      <c r="F4016" s="1055">
        <v>776999</v>
      </c>
      <c r="G4016" s="106">
        <v>2021</v>
      </c>
      <c r="H4016" s="38"/>
      <c r="I4016" s="93" t="str">
        <f t="shared" si="130"/>
        <v/>
      </c>
      <c r="Q4016" s="93" t="str">
        <f t="shared" si="129"/>
        <v>2P0505</v>
      </c>
    </row>
    <row r="4017" spans="1:17" ht="12.75" customHeight="1">
      <c r="A4017" s="105" t="s">
        <v>1231</v>
      </c>
      <c r="B4017" s="103" t="s">
        <v>686</v>
      </c>
      <c r="C4017" s="1055">
        <v>23914</v>
      </c>
      <c r="D4017" s="1055" t="s">
        <v>1231</v>
      </c>
      <c r="E4017" s="1055"/>
      <c r="F4017" s="1055">
        <v>530102</v>
      </c>
      <c r="G4017" s="106">
        <v>2324</v>
      </c>
      <c r="H4017" s="38"/>
      <c r="I4017" s="93" t="str">
        <f t="shared" si="130"/>
        <v/>
      </c>
      <c r="Q4017" s="93" t="str">
        <f t="shared" si="129"/>
        <v>2P0600</v>
      </c>
    </row>
    <row r="4018" spans="1:17" ht="12.75" customHeight="1">
      <c r="A4018" s="105" t="s">
        <v>1231</v>
      </c>
      <c r="B4018" s="103" t="s">
        <v>686</v>
      </c>
      <c r="C4018" s="1055">
        <v>22115</v>
      </c>
      <c r="D4018" s="1055" t="s">
        <v>1231</v>
      </c>
      <c r="E4018" s="1055"/>
      <c r="F4018" s="1055">
        <v>530102</v>
      </c>
      <c r="G4018" s="106">
        <v>1415</v>
      </c>
      <c r="H4018" s="38" t="s">
        <v>6128</v>
      </c>
      <c r="I4018" s="93" t="str">
        <f t="shared" si="130"/>
        <v>End</v>
      </c>
      <c r="Q4018" s="93" t="str">
        <f t="shared" si="129"/>
        <v>2P0600</v>
      </c>
    </row>
    <row r="4019" spans="1:17" ht="12.75" customHeight="1">
      <c r="A4019" s="105" t="s">
        <v>1231</v>
      </c>
      <c r="B4019" s="103" t="s">
        <v>686</v>
      </c>
      <c r="C4019" s="1055">
        <v>22116</v>
      </c>
      <c r="D4019" s="1055" t="s">
        <v>1231</v>
      </c>
      <c r="E4019" s="1055"/>
      <c r="F4019" s="1055">
        <v>530102</v>
      </c>
      <c r="G4019" s="106">
        <v>1516</v>
      </c>
      <c r="H4019" s="38" t="s">
        <v>6927</v>
      </c>
      <c r="I4019" s="93" t="str">
        <f t="shared" si="130"/>
        <v>End</v>
      </c>
      <c r="Q4019" s="93" t="str">
        <f t="shared" si="129"/>
        <v>2P0600</v>
      </c>
    </row>
    <row r="4020" spans="1:17" ht="12.75" customHeight="1">
      <c r="A4020" s="105" t="s">
        <v>1231</v>
      </c>
      <c r="B4020" s="103" t="s">
        <v>686</v>
      </c>
      <c r="C4020" s="1055">
        <v>23907</v>
      </c>
      <c r="D4020" s="1055" t="s">
        <v>1231</v>
      </c>
      <c r="E4020" s="1055"/>
      <c r="F4020" s="1055">
        <v>530102</v>
      </c>
      <c r="G4020" s="106">
        <v>1617</v>
      </c>
      <c r="H4020" s="38"/>
      <c r="I4020" s="93" t="str">
        <f t="shared" si="130"/>
        <v/>
      </c>
      <c r="Q4020" s="93" t="str">
        <f t="shared" si="129"/>
        <v>2P0600</v>
      </c>
    </row>
    <row r="4021" spans="1:17" ht="12.75" customHeight="1">
      <c r="A4021" s="105" t="s">
        <v>1231</v>
      </c>
      <c r="B4021" s="103" t="s">
        <v>686</v>
      </c>
      <c r="C4021" s="1055">
        <v>23918</v>
      </c>
      <c r="D4021" s="1055" t="s">
        <v>1231</v>
      </c>
      <c r="E4021" s="1055"/>
      <c r="F4021" s="1055">
        <v>530102</v>
      </c>
      <c r="G4021" s="106">
        <v>1718</v>
      </c>
      <c r="H4021" s="38"/>
      <c r="I4021" s="93" t="str">
        <f t="shared" si="130"/>
        <v/>
      </c>
      <c r="Q4021" s="93" t="str">
        <f t="shared" si="129"/>
        <v>2P0600</v>
      </c>
    </row>
    <row r="4022" spans="1:17" ht="12.75" customHeight="1">
      <c r="A4022" s="105" t="s">
        <v>1231</v>
      </c>
      <c r="B4022" s="103" t="s">
        <v>686</v>
      </c>
      <c r="C4022" s="410">
        <v>23919</v>
      </c>
      <c r="D4022" s="410" t="s">
        <v>1231</v>
      </c>
      <c r="E4022" s="410"/>
      <c r="F4022" s="410">
        <v>530102</v>
      </c>
      <c r="G4022" s="106">
        <v>1819</v>
      </c>
      <c r="H4022" s="38"/>
      <c r="I4022" s="93" t="str">
        <f t="shared" si="130"/>
        <v/>
      </c>
      <c r="Q4022" s="93" t="str">
        <f t="shared" si="129"/>
        <v>2P0600</v>
      </c>
    </row>
    <row r="4023" spans="1:17" ht="12.75" customHeight="1">
      <c r="A4023" s="105" t="s">
        <v>1231</v>
      </c>
      <c r="B4023" s="103" t="s">
        <v>686</v>
      </c>
      <c r="C4023" s="410">
        <v>23910</v>
      </c>
      <c r="D4023" s="410" t="s">
        <v>1231</v>
      </c>
      <c r="E4023" s="410"/>
      <c r="F4023" s="410">
        <v>530102</v>
      </c>
      <c r="G4023" s="106">
        <v>1920</v>
      </c>
      <c r="H4023" s="38"/>
      <c r="I4023" s="93" t="str">
        <f t="shared" si="130"/>
        <v/>
      </c>
      <c r="Q4023" s="93" t="str">
        <f t="shared" si="129"/>
        <v>2P0600</v>
      </c>
    </row>
    <row r="4024" spans="1:17" ht="12.75" customHeight="1">
      <c r="A4024" s="105" t="s">
        <v>1231</v>
      </c>
      <c r="B4024" s="103" t="s">
        <v>686</v>
      </c>
      <c r="C4024" s="410">
        <v>23911</v>
      </c>
      <c r="D4024" s="410" t="s">
        <v>1231</v>
      </c>
      <c r="E4024" s="410"/>
      <c r="F4024" s="410">
        <v>530102</v>
      </c>
      <c r="G4024" s="106">
        <v>2021</v>
      </c>
      <c r="H4024" s="38"/>
      <c r="I4024" s="93" t="str">
        <f t="shared" si="130"/>
        <v/>
      </c>
      <c r="Q4024" s="93" t="str">
        <f t="shared" si="129"/>
        <v>2P0600</v>
      </c>
    </row>
    <row r="4025" spans="1:17" ht="12.75" customHeight="1">
      <c r="A4025" s="105" t="s">
        <v>1231</v>
      </c>
      <c r="B4025" s="103" t="s">
        <v>686</v>
      </c>
      <c r="C4025" s="410">
        <v>23913</v>
      </c>
      <c r="D4025" s="410" t="s">
        <v>1231</v>
      </c>
      <c r="E4025" s="410"/>
      <c r="F4025" s="410">
        <v>530102</v>
      </c>
      <c r="G4025" s="106">
        <v>2223</v>
      </c>
      <c r="H4025" s="38"/>
      <c r="I4025" s="93" t="str">
        <f t="shared" si="130"/>
        <v/>
      </c>
      <c r="Q4025" s="93" t="str">
        <f t="shared" si="129"/>
        <v>2P0600</v>
      </c>
    </row>
    <row r="4026" spans="1:17" ht="12.75" customHeight="1">
      <c r="A4026" s="105" t="s">
        <v>1231</v>
      </c>
      <c r="B4026" s="103" t="s">
        <v>686</v>
      </c>
      <c r="C4026" s="410">
        <v>22110</v>
      </c>
      <c r="D4026" s="410" t="s">
        <v>1231</v>
      </c>
      <c r="E4026" s="410"/>
      <c r="F4026" s="410">
        <v>530102</v>
      </c>
      <c r="G4026" s="106" t="s">
        <v>3851</v>
      </c>
      <c r="H4026" s="38" t="s">
        <v>6086</v>
      </c>
      <c r="I4026" s="93" t="str">
        <f t="shared" si="130"/>
        <v>End</v>
      </c>
      <c r="Q4026" s="93" t="str">
        <f t="shared" si="129"/>
        <v>2P0600</v>
      </c>
    </row>
    <row r="4027" spans="1:17" ht="12.75" customHeight="1">
      <c r="A4027" s="105" t="s">
        <v>1231</v>
      </c>
      <c r="B4027" s="103" t="s">
        <v>686</v>
      </c>
      <c r="C4027" s="410">
        <v>22112</v>
      </c>
      <c r="D4027" s="410" t="s">
        <v>1231</v>
      </c>
      <c r="E4027" s="410"/>
      <c r="F4027" s="410">
        <v>530102</v>
      </c>
      <c r="G4027" s="106" t="s">
        <v>4364</v>
      </c>
      <c r="H4027" s="38" t="s">
        <v>6086</v>
      </c>
      <c r="I4027" s="93" t="str">
        <f t="shared" si="130"/>
        <v>End</v>
      </c>
      <c r="Q4027" s="93" t="str">
        <f t="shared" si="129"/>
        <v>2P0600</v>
      </c>
    </row>
    <row r="4028" spans="1:17" ht="12.75" customHeight="1">
      <c r="A4028" s="105" t="s">
        <v>173</v>
      </c>
      <c r="B4028" s="103" t="s">
        <v>180</v>
      </c>
      <c r="C4028" s="410">
        <v>22112</v>
      </c>
      <c r="D4028" s="410" t="s">
        <v>173</v>
      </c>
      <c r="E4028" s="410"/>
      <c r="F4028" s="410">
        <v>127014</v>
      </c>
      <c r="G4028" s="106">
        <v>1112</v>
      </c>
      <c r="H4028" s="38" t="s">
        <v>6086</v>
      </c>
      <c r="I4028" s="93" t="str">
        <f t="shared" si="130"/>
        <v>End</v>
      </c>
      <c r="Q4028" s="93" t="str">
        <f t="shared" si="129"/>
        <v>2P0603</v>
      </c>
    </row>
    <row r="4029" spans="1:17" ht="12.75" customHeight="1">
      <c r="A4029" s="105" t="s">
        <v>173</v>
      </c>
      <c r="B4029" s="103" t="s">
        <v>180</v>
      </c>
      <c r="C4029" s="410">
        <v>23914</v>
      </c>
      <c r="D4029" s="410" t="s">
        <v>173</v>
      </c>
      <c r="E4029" s="410"/>
      <c r="F4029" s="410">
        <v>127014</v>
      </c>
      <c r="G4029" s="106">
        <v>2324</v>
      </c>
      <c r="H4029" s="38"/>
      <c r="I4029" s="93" t="str">
        <f t="shared" si="130"/>
        <v/>
      </c>
      <c r="Q4029" s="93" t="str">
        <f t="shared" si="129"/>
        <v>2P0603</v>
      </c>
    </row>
    <row r="4030" spans="1:17" ht="12.75" customHeight="1">
      <c r="A4030" s="105" t="s">
        <v>173</v>
      </c>
      <c r="B4030" s="103" t="s">
        <v>180</v>
      </c>
      <c r="C4030" s="449">
        <v>22115</v>
      </c>
      <c r="D4030" s="449" t="s">
        <v>173</v>
      </c>
      <c r="E4030" s="449"/>
      <c r="F4030" s="449">
        <v>127014</v>
      </c>
      <c r="G4030" s="106">
        <v>1415</v>
      </c>
      <c r="H4030" s="38" t="s">
        <v>6128</v>
      </c>
      <c r="I4030" s="93" t="str">
        <f t="shared" si="130"/>
        <v>End</v>
      </c>
      <c r="Q4030" s="93" t="str">
        <f t="shared" si="129"/>
        <v>2P0603</v>
      </c>
    </row>
    <row r="4031" spans="1:17" ht="12.75" customHeight="1">
      <c r="A4031" s="105" t="s">
        <v>173</v>
      </c>
      <c r="B4031" s="103" t="s">
        <v>180</v>
      </c>
      <c r="C4031" s="410">
        <v>22116</v>
      </c>
      <c r="D4031" s="410" t="s">
        <v>173</v>
      </c>
      <c r="E4031" s="410"/>
      <c r="F4031" s="410">
        <v>127014</v>
      </c>
      <c r="G4031" s="106">
        <v>1516</v>
      </c>
      <c r="H4031" s="38" t="s">
        <v>6927</v>
      </c>
      <c r="I4031" s="93" t="str">
        <f t="shared" si="130"/>
        <v>End</v>
      </c>
      <c r="Q4031" s="93" t="str">
        <f t="shared" si="129"/>
        <v>2P0603</v>
      </c>
    </row>
    <row r="4032" spans="1:17" ht="12.75" customHeight="1">
      <c r="A4032" s="105" t="s">
        <v>173</v>
      </c>
      <c r="B4032" s="103" t="s">
        <v>180</v>
      </c>
      <c r="C4032" s="410">
        <v>23907</v>
      </c>
      <c r="D4032" s="410" t="s">
        <v>173</v>
      </c>
      <c r="E4032" s="410"/>
      <c r="F4032" s="410">
        <v>127014</v>
      </c>
      <c r="G4032" s="106">
        <v>1617</v>
      </c>
      <c r="H4032" s="38"/>
      <c r="I4032" s="93" t="str">
        <f t="shared" si="130"/>
        <v/>
      </c>
      <c r="Q4032" s="93" t="str">
        <f t="shared" si="129"/>
        <v>2P0603</v>
      </c>
    </row>
    <row r="4033" spans="1:17" ht="12.75" customHeight="1">
      <c r="A4033" s="105" t="s">
        <v>173</v>
      </c>
      <c r="B4033" s="103" t="s">
        <v>180</v>
      </c>
      <c r="C4033" s="410">
        <v>23918</v>
      </c>
      <c r="D4033" s="410" t="s">
        <v>173</v>
      </c>
      <c r="E4033" s="410"/>
      <c r="F4033" s="410">
        <v>127014</v>
      </c>
      <c r="G4033" s="106">
        <v>1718</v>
      </c>
      <c r="H4033" s="38"/>
      <c r="I4033" s="93" t="str">
        <f t="shared" si="130"/>
        <v/>
      </c>
      <c r="Q4033" s="93" t="str">
        <f t="shared" si="129"/>
        <v>2P0603</v>
      </c>
    </row>
    <row r="4034" spans="1:17" ht="12.75" customHeight="1">
      <c r="A4034" s="105" t="s">
        <v>173</v>
      </c>
      <c r="B4034" s="103" t="s">
        <v>180</v>
      </c>
      <c r="C4034" s="410">
        <v>23919</v>
      </c>
      <c r="D4034" s="410" t="s">
        <v>173</v>
      </c>
      <c r="E4034" s="410"/>
      <c r="F4034" s="410">
        <v>127014</v>
      </c>
      <c r="G4034" s="106">
        <v>1819</v>
      </c>
      <c r="H4034" s="38"/>
      <c r="I4034" s="93" t="str">
        <f t="shared" si="130"/>
        <v/>
      </c>
      <c r="Q4034" s="93" t="str">
        <f t="shared" si="129"/>
        <v>2P0603</v>
      </c>
    </row>
    <row r="4035" spans="1:17" ht="12.75" customHeight="1">
      <c r="A4035" s="105" t="s">
        <v>173</v>
      </c>
      <c r="B4035" s="103" t="s">
        <v>180</v>
      </c>
      <c r="C4035" s="410">
        <v>23910</v>
      </c>
      <c r="D4035" s="410" t="s">
        <v>173</v>
      </c>
      <c r="E4035" s="410"/>
      <c r="F4035" s="410">
        <v>127014</v>
      </c>
      <c r="G4035" s="368">
        <v>1920</v>
      </c>
      <c r="H4035" s="38"/>
      <c r="I4035" s="93" t="str">
        <f t="shared" si="130"/>
        <v/>
      </c>
      <c r="Q4035" s="93" t="str">
        <f t="shared" si="129"/>
        <v>2P0603</v>
      </c>
    </row>
    <row r="4036" spans="1:17" ht="12.75" customHeight="1">
      <c r="A4036" s="105" t="s">
        <v>173</v>
      </c>
      <c r="B4036" s="103" t="s">
        <v>180</v>
      </c>
      <c r="C4036" s="410">
        <v>23911</v>
      </c>
      <c r="D4036" s="410" t="s">
        <v>173</v>
      </c>
      <c r="E4036" s="410"/>
      <c r="F4036" s="410">
        <v>127014</v>
      </c>
      <c r="G4036" s="106">
        <v>2021</v>
      </c>
      <c r="H4036" s="38"/>
      <c r="I4036" s="93" t="str">
        <f t="shared" si="130"/>
        <v/>
      </c>
      <c r="Q4036" s="93" t="str">
        <f t="shared" si="129"/>
        <v>2P0603</v>
      </c>
    </row>
    <row r="4037" spans="1:17" ht="12.75" customHeight="1">
      <c r="A4037" s="105" t="s">
        <v>173</v>
      </c>
      <c r="B4037" s="103" t="s">
        <v>180</v>
      </c>
      <c r="C4037" s="410">
        <v>23913</v>
      </c>
      <c r="D4037" s="410" t="s">
        <v>173</v>
      </c>
      <c r="E4037" s="410"/>
      <c r="F4037" s="410">
        <v>127014</v>
      </c>
      <c r="G4037" s="106">
        <v>2223</v>
      </c>
      <c r="H4037" s="38"/>
      <c r="I4037" s="93" t="str">
        <f t="shared" si="130"/>
        <v/>
      </c>
      <c r="Q4037" s="93" t="str">
        <f t="shared" si="129"/>
        <v>2P0603</v>
      </c>
    </row>
    <row r="4038" spans="1:17" ht="12.75" customHeight="1">
      <c r="A4038" s="105" t="s">
        <v>195</v>
      </c>
      <c r="B4038" s="103" t="s">
        <v>203</v>
      </c>
      <c r="C4038" s="410">
        <v>22112</v>
      </c>
      <c r="D4038" s="410" t="s">
        <v>195</v>
      </c>
      <c r="E4038" s="410"/>
      <c r="F4038" s="410">
        <v>123012</v>
      </c>
      <c r="G4038" s="106">
        <v>1112</v>
      </c>
      <c r="H4038" s="38" t="s">
        <v>6086</v>
      </c>
      <c r="I4038" s="93" t="str">
        <f t="shared" si="130"/>
        <v>End</v>
      </c>
      <c r="Q4038" s="93" t="str">
        <f t="shared" si="129"/>
        <v>2P0604</v>
      </c>
    </row>
    <row r="4039" spans="1:17" ht="12.75" customHeight="1">
      <c r="A4039" s="105" t="s">
        <v>195</v>
      </c>
      <c r="B4039" s="103" t="s">
        <v>203</v>
      </c>
      <c r="C4039" s="410">
        <v>23914</v>
      </c>
      <c r="D4039" s="410" t="s">
        <v>195</v>
      </c>
      <c r="E4039" s="410"/>
      <c r="F4039" s="410">
        <v>123012</v>
      </c>
      <c r="G4039" s="106">
        <v>2324</v>
      </c>
      <c r="H4039" s="38"/>
      <c r="I4039" s="93" t="str">
        <f t="shared" si="130"/>
        <v/>
      </c>
      <c r="Q4039" s="93" t="str">
        <f t="shared" si="129"/>
        <v>2P0604</v>
      </c>
    </row>
    <row r="4040" spans="1:17" ht="12.75" customHeight="1">
      <c r="A4040" s="105" t="s">
        <v>195</v>
      </c>
      <c r="B4040" s="103" t="s">
        <v>203</v>
      </c>
      <c r="C4040" s="410">
        <v>22115</v>
      </c>
      <c r="D4040" s="410" t="s">
        <v>195</v>
      </c>
      <c r="E4040" s="410"/>
      <c r="F4040" s="410">
        <v>123012</v>
      </c>
      <c r="G4040" s="106">
        <v>1415</v>
      </c>
      <c r="H4040" s="38" t="s">
        <v>6128</v>
      </c>
      <c r="I4040" s="93" t="str">
        <f t="shared" si="130"/>
        <v>End</v>
      </c>
      <c r="Q4040" s="93" t="str">
        <f t="shared" si="129"/>
        <v>2P0604</v>
      </c>
    </row>
    <row r="4041" spans="1:17" ht="12.75" customHeight="1">
      <c r="A4041" s="105" t="s">
        <v>195</v>
      </c>
      <c r="B4041" s="103" t="s">
        <v>203</v>
      </c>
      <c r="C4041" s="410">
        <v>22116</v>
      </c>
      <c r="D4041" s="410" t="s">
        <v>195</v>
      </c>
      <c r="E4041" s="410"/>
      <c r="F4041" s="410">
        <v>123012</v>
      </c>
      <c r="G4041" s="106">
        <v>1516</v>
      </c>
      <c r="H4041" s="38" t="s">
        <v>6927</v>
      </c>
      <c r="I4041" s="93" t="str">
        <f t="shared" si="130"/>
        <v>End</v>
      </c>
      <c r="Q4041" s="93" t="str">
        <f t="shared" si="129"/>
        <v>2P0604</v>
      </c>
    </row>
    <row r="4042" spans="1:17" ht="12.75" customHeight="1">
      <c r="A4042" s="105" t="s">
        <v>195</v>
      </c>
      <c r="B4042" s="103" t="s">
        <v>203</v>
      </c>
      <c r="C4042" s="410">
        <v>23918</v>
      </c>
      <c r="D4042" s="410" t="s">
        <v>195</v>
      </c>
      <c r="E4042" s="410"/>
      <c r="F4042" s="410">
        <v>123012</v>
      </c>
      <c r="G4042" s="106">
        <v>1718</v>
      </c>
      <c r="H4042" s="38"/>
      <c r="I4042" s="93" t="str">
        <f t="shared" si="130"/>
        <v/>
      </c>
      <c r="Q4042" s="93" t="str">
        <f t="shared" si="129"/>
        <v>2P0604</v>
      </c>
    </row>
    <row r="4043" spans="1:17" ht="12.75" customHeight="1">
      <c r="A4043" s="105" t="s">
        <v>195</v>
      </c>
      <c r="B4043" s="103" t="s">
        <v>203</v>
      </c>
      <c r="C4043" s="410">
        <v>23919</v>
      </c>
      <c r="D4043" s="410" t="s">
        <v>195</v>
      </c>
      <c r="E4043" s="410"/>
      <c r="F4043" s="410">
        <v>123012</v>
      </c>
      <c r="G4043" s="106">
        <v>1819</v>
      </c>
      <c r="H4043" s="38"/>
      <c r="I4043" s="93" t="str">
        <f t="shared" si="130"/>
        <v/>
      </c>
      <c r="Q4043" s="93" t="str">
        <f t="shared" si="129"/>
        <v>2P0604</v>
      </c>
    </row>
    <row r="4044" spans="1:17" ht="12.75" customHeight="1">
      <c r="A4044" s="105" t="s">
        <v>195</v>
      </c>
      <c r="B4044" s="103" t="s">
        <v>203</v>
      </c>
      <c r="C4044" s="410">
        <v>23910</v>
      </c>
      <c r="D4044" s="410" t="s">
        <v>195</v>
      </c>
      <c r="E4044" s="410"/>
      <c r="F4044" s="410">
        <v>123012</v>
      </c>
      <c r="G4044" s="368">
        <v>1920</v>
      </c>
      <c r="H4044" s="38"/>
      <c r="I4044" s="93" t="str">
        <f t="shared" si="130"/>
        <v/>
      </c>
      <c r="Q4044" s="93" t="str">
        <f t="shared" si="129"/>
        <v>2P0604</v>
      </c>
    </row>
    <row r="4045" spans="1:17" ht="12.75" customHeight="1">
      <c r="A4045" s="105" t="s">
        <v>195</v>
      </c>
      <c r="B4045" s="103" t="s">
        <v>203</v>
      </c>
      <c r="C4045" s="410">
        <v>23911</v>
      </c>
      <c r="D4045" s="410" t="s">
        <v>195</v>
      </c>
      <c r="E4045" s="410"/>
      <c r="F4045" s="410">
        <v>123012</v>
      </c>
      <c r="G4045" s="106">
        <v>2021</v>
      </c>
      <c r="H4045" s="38"/>
      <c r="I4045" s="93" t="str">
        <f t="shared" si="130"/>
        <v/>
      </c>
      <c r="Q4045" s="93" t="str">
        <f t="shared" si="129"/>
        <v>2P0604</v>
      </c>
    </row>
    <row r="4046" spans="1:17" ht="12.75" customHeight="1">
      <c r="A4046" s="105" t="s">
        <v>195</v>
      </c>
      <c r="B4046" s="103" t="s">
        <v>203</v>
      </c>
      <c r="C4046" s="410">
        <v>23913</v>
      </c>
      <c r="D4046" s="410" t="s">
        <v>195</v>
      </c>
      <c r="E4046" s="410"/>
      <c r="F4046" s="410">
        <v>123012</v>
      </c>
      <c r="G4046" s="106">
        <v>2223</v>
      </c>
      <c r="H4046" s="38"/>
      <c r="I4046" s="93" t="str">
        <f t="shared" si="130"/>
        <v/>
      </c>
      <c r="Q4046" s="93" t="str">
        <f t="shared" ref="Q4046:Q4109" si="131">TEXT($A4046,0)</f>
        <v>2P0604</v>
      </c>
    </row>
    <row r="4047" spans="1:17" ht="12.75" customHeight="1">
      <c r="A4047" s="105" t="s">
        <v>195</v>
      </c>
      <c r="B4047" s="103" t="s">
        <v>203</v>
      </c>
      <c r="C4047" s="410">
        <v>22110</v>
      </c>
      <c r="D4047" s="410" t="s">
        <v>195</v>
      </c>
      <c r="E4047" s="410"/>
      <c r="F4047" s="410">
        <v>123012</v>
      </c>
      <c r="G4047" s="106" t="s">
        <v>3851</v>
      </c>
      <c r="H4047" s="38" t="s">
        <v>6086</v>
      </c>
      <c r="I4047" s="93" t="str">
        <f t="shared" si="130"/>
        <v>End</v>
      </c>
      <c r="Q4047" s="93" t="str">
        <f t="shared" si="131"/>
        <v>2P0604</v>
      </c>
    </row>
    <row r="4048" spans="1:17" ht="12.75" customHeight="1">
      <c r="A4048" s="105" t="s">
        <v>4832</v>
      </c>
      <c r="B4048" s="103" t="s">
        <v>4824</v>
      </c>
      <c r="C4048" s="410">
        <v>22113</v>
      </c>
      <c r="D4048" s="410" t="s">
        <v>4832</v>
      </c>
      <c r="E4048" s="410"/>
      <c r="F4048" s="410">
        <v>480130</v>
      </c>
      <c r="G4048" s="106">
        <v>1213</v>
      </c>
      <c r="H4048" s="38" t="s">
        <v>6086</v>
      </c>
      <c r="I4048" s="93" t="str">
        <f t="shared" si="130"/>
        <v>End</v>
      </c>
      <c r="Q4048" s="93" t="str">
        <f t="shared" si="131"/>
        <v>2P0605</v>
      </c>
    </row>
    <row r="4049" spans="1:17" ht="12.75" customHeight="1">
      <c r="A4049" s="105" t="s">
        <v>4832</v>
      </c>
      <c r="B4049" s="103" t="s">
        <v>4824</v>
      </c>
      <c r="C4049" s="449">
        <v>22114</v>
      </c>
      <c r="D4049" s="449" t="s">
        <v>4832</v>
      </c>
      <c r="E4049" s="449"/>
      <c r="F4049" s="449">
        <v>480130</v>
      </c>
      <c r="G4049" s="106">
        <v>1314</v>
      </c>
      <c r="H4049" s="38" t="s">
        <v>6086</v>
      </c>
      <c r="I4049" s="93" t="str">
        <f t="shared" si="130"/>
        <v>End</v>
      </c>
      <c r="Q4049" s="93" t="str">
        <f t="shared" si="131"/>
        <v>2P0605</v>
      </c>
    </row>
    <row r="4050" spans="1:17" ht="12.75" customHeight="1">
      <c r="A4050" s="105" t="s">
        <v>4832</v>
      </c>
      <c r="B4050" s="103" t="s">
        <v>4824</v>
      </c>
      <c r="C4050" s="410">
        <v>22115</v>
      </c>
      <c r="D4050" s="410" t="s">
        <v>4832</v>
      </c>
      <c r="E4050" s="410"/>
      <c r="F4050" s="410">
        <v>480130</v>
      </c>
      <c r="G4050" s="106">
        <v>1415</v>
      </c>
      <c r="H4050" s="38" t="s">
        <v>6128</v>
      </c>
      <c r="I4050" s="93" t="str">
        <f t="shared" si="130"/>
        <v>End</v>
      </c>
      <c r="Q4050" s="93" t="str">
        <f t="shared" si="131"/>
        <v>2P0605</v>
      </c>
    </row>
    <row r="4051" spans="1:17" ht="12.75" customHeight="1">
      <c r="A4051" s="105" t="s">
        <v>4832</v>
      </c>
      <c r="B4051" s="103" t="s">
        <v>4824</v>
      </c>
      <c r="C4051" s="410">
        <v>22116</v>
      </c>
      <c r="D4051" s="410" t="s">
        <v>4832</v>
      </c>
      <c r="E4051" s="410"/>
      <c r="F4051" s="410">
        <v>480130</v>
      </c>
      <c r="G4051" s="106">
        <v>1516</v>
      </c>
      <c r="H4051" s="38" t="s">
        <v>6927</v>
      </c>
      <c r="I4051" s="93" t="str">
        <f t="shared" si="130"/>
        <v>End</v>
      </c>
      <c r="Q4051" s="93" t="str">
        <f t="shared" si="131"/>
        <v>2P0605</v>
      </c>
    </row>
    <row r="4052" spans="1:17" ht="12.75" customHeight="1">
      <c r="A4052" s="105" t="s">
        <v>4832</v>
      </c>
      <c r="B4052" s="103" t="s">
        <v>4824</v>
      </c>
      <c r="C4052" s="410">
        <v>23907</v>
      </c>
      <c r="D4052" s="410" t="s">
        <v>4832</v>
      </c>
      <c r="E4052" s="410"/>
      <c r="F4052" s="410">
        <v>480130</v>
      </c>
      <c r="G4052" s="106">
        <v>1617</v>
      </c>
      <c r="H4052" s="38"/>
      <c r="I4052" s="93" t="str">
        <f t="shared" si="130"/>
        <v/>
      </c>
      <c r="Q4052" s="93" t="str">
        <f t="shared" si="131"/>
        <v>2P0605</v>
      </c>
    </row>
    <row r="4053" spans="1:17" ht="12.75" customHeight="1">
      <c r="A4053" s="105" t="s">
        <v>4832</v>
      </c>
      <c r="B4053" s="103" t="s">
        <v>4824</v>
      </c>
      <c r="C4053" s="410">
        <v>23918</v>
      </c>
      <c r="D4053" s="410" t="s">
        <v>4832</v>
      </c>
      <c r="E4053" s="410"/>
      <c r="F4053" s="410">
        <v>470130</v>
      </c>
      <c r="G4053" s="106">
        <v>1718</v>
      </c>
      <c r="H4053" s="38"/>
      <c r="I4053" s="93" t="str">
        <f t="shared" si="130"/>
        <v/>
      </c>
      <c r="Q4053" s="93" t="str">
        <f t="shared" si="131"/>
        <v>2P0605</v>
      </c>
    </row>
    <row r="4054" spans="1:17" ht="12.75" customHeight="1">
      <c r="A4054" s="105" t="s">
        <v>4832</v>
      </c>
      <c r="B4054" s="103" t="s">
        <v>4824</v>
      </c>
      <c r="C4054" s="410">
        <v>23919</v>
      </c>
      <c r="D4054" s="410" t="s">
        <v>4832</v>
      </c>
      <c r="E4054" s="410"/>
      <c r="F4054" s="410">
        <v>470130</v>
      </c>
      <c r="G4054" s="106">
        <v>1819</v>
      </c>
      <c r="H4054" s="38" t="s">
        <v>7785</v>
      </c>
      <c r="I4054" s="93" t="str">
        <f t="shared" ref="I4054:I4117" si="132">LEFT(H4054,3)</f>
        <v>End</v>
      </c>
      <c r="Q4054" s="93" t="str">
        <f t="shared" si="131"/>
        <v>2P0605</v>
      </c>
    </row>
    <row r="4055" spans="1:17" ht="12.75" customHeight="1">
      <c r="A4055" s="105" t="s">
        <v>4832</v>
      </c>
      <c r="B4055" s="103" t="s">
        <v>4824</v>
      </c>
      <c r="C4055" s="1055">
        <v>23911</v>
      </c>
      <c r="D4055" s="1055" t="s">
        <v>4832</v>
      </c>
      <c r="E4055" s="1055"/>
      <c r="F4055" s="1055">
        <v>480130</v>
      </c>
      <c r="G4055" s="106">
        <v>2021</v>
      </c>
      <c r="H4055" s="38"/>
      <c r="I4055" s="93" t="str">
        <f t="shared" si="132"/>
        <v/>
      </c>
      <c r="Q4055" s="93" t="str">
        <f t="shared" si="131"/>
        <v>2P0605</v>
      </c>
    </row>
    <row r="4056" spans="1:17" ht="12.75" customHeight="1">
      <c r="A4056" s="105" t="s">
        <v>1232</v>
      </c>
      <c r="B4056" s="103" t="s">
        <v>4831</v>
      </c>
      <c r="C4056" s="1055">
        <v>22112</v>
      </c>
      <c r="D4056" s="1055" t="s">
        <v>1232</v>
      </c>
      <c r="E4056" s="1055"/>
      <c r="F4056" s="1055">
        <v>480130</v>
      </c>
      <c r="G4056" s="106">
        <v>1112</v>
      </c>
      <c r="H4056" s="38" t="s">
        <v>6086</v>
      </c>
      <c r="I4056" s="93" t="str">
        <f t="shared" si="132"/>
        <v>End</v>
      </c>
      <c r="Q4056" s="93" t="str">
        <f t="shared" si="131"/>
        <v>2P0700</v>
      </c>
    </row>
    <row r="4057" spans="1:17" ht="12.75" customHeight="1">
      <c r="A4057" s="105" t="s">
        <v>1232</v>
      </c>
      <c r="B4057" s="103" t="s">
        <v>4831</v>
      </c>
      <c r="C4057" s="1055">
        <v>23914</v>
      </c>
      <c r="D4057" s="1055" t="s">
        <v>1232</v>
      </c>
      <c r="E4057" s="1055"/>
      <c r="F4057" s="1055">
        <v>480130</v>
      </c>
      <c r="G4057" s="106">
        <v>2324</v>
      </c>
      <c r="H4057" s="38"/>
      <c r="I4057" s="93" t="str">
        <f t="shared" si="132"/>
        <v/>
      </c>
      <c r="Q4057" s="93" t="str">
        <f t="shared" si="131"/>
        <v>2P0700</v>
      </c>
    </row>
    <row r="4058" spans="1:17" ht="12.75" customHeight="1">
      <c r="A4058" s="105" t="s">
        <v>1232</v>
      </c>
      <c r="B4058" s="103" t="s">
        <v>4831</v>
      </c>
      <c r="C4058" s="1055">
        <v>22115</v>
      </c>
      <c r="D4058" s="1055" t="s">
        <v>1232</v>
      </c>
      <c r="E4058" s="1055"/>
      <c r="F4058" s="1055">
        <v>480130</v>
      </c>
      <c r="G4058" s="106">
        <v>1415</v>
      </c>
      <c r="H4058" s="38" t="s">
        <v>6128</v>
      </c>
      <c r="I4058" s="93" t="str">
        <f t="shared" si="132"/>
        <v>End</v>
      </c>
      <c r="Q4058" s="93" t="str">
        <f t="shared" si="131"/>
        <v>2P0700</v>
      </c>
    </row>
    <row r="4059" spans="1:17" ht="12.75" customHeight="1">
      <c r="A4059" s="105" t="s">
        <v>1232</v>
      </c>
      <c r="B4059" s="103" t="s">
        <v>4831</v>
      </c>
      <c r="C4059" s="1055">
        <v>22116</v>
      </c>
      <c r="D4059" s="1055" t="s">
        <v>1232</v>
      </c>
      <c r="E4059" s="1055"/>
      <c r="F4059" s="1055">
        <v>480130</v>
      </c>
      <c r="G4059" s="106">
        <v>1516</v>
      </c>
      <c r="H4059" s="38" t="s">
        <v>6927</v>
      </c>
      <c r="I4059" s="93" t="str">
        <f t="shared" si="132"/>
        <v>End</v>
      </c>
      <c r="Q4059" s="93" t="str">
        <f t="shared" si="131"/>
        <v>2P0700</v>
      </c>
    </row>
    <row r="4060" spans="1:17" ht="12.75" customHeight="1">
      <c r="A4060" s="105" t="s">
        <v>1232</v>
      </c>
      <c r="B4060" s="103" t="s">
        <v>4831</v>
      </c>
      <c r="C4060" s="1055">
        <v>23907</v>
      </c>
      <c r="D4060" s="1055" t="s">
        <v>1232</v>
      </c>
      <c r="E4060" s="1055"/>
      <c r="F4060" s="1055">
        <v>480130</v>
      </c>
      <c r="G4060" s="106">
        <v>1617</v>
      </c>
      <c r="H4060" s="38"/>
      <c r="I4060" s="93" t="str">
        <f t="shared" si="132"/>
        <v/>
      </c>
      <c r="Q4060" s="93" t="str">
        <f t="shared" si="131"/>
        <v>2P0700</v>
      </c>
    </row>
    <row r="4061" spans="1:17" ht="12.75" customHeight="1">
      <c r="A4061" s="105" t="s">
        <v>1232</v>
      </c>
      <c r="B4061" s="103" t="s">
        <v>4831</v>
      </c>
      <c r="C4061" s="1055">
        <v>23918</v>
      </c>
      <c r="D4061" s="1055" t="s">
        <v>1232</v>
      </c>
      <c r="E4061" s="1055"/>
      <c r="F4061" s="1055">
        <v>480130</v>
      </c>
      <c r="G4061" s="106">
        <v>1718</v>
      </c>
      <c r="H4061" s="38"/>
      <c r="I4061" s="93" t="str">
        <f t="shared" si="132"/>
        <v/>
      </c>
      <c r="Q4061" s="93" t="str">
        <f t="shared" si="131"/>
        <v>2P0700</v>
      </c>
    </row>
    <row r="4062" spans="1:17" ht="12.75" customHeight="1">
      <c r="A4062" s="105" t="s">
        <v>1232</v>
      </c>
      <c r="B4062" s="103" t="s">
        <v>4831</v>
      </c>
      <c r="C4062" s="1055">
        <v>23919</v>
      </c>
      <c r="D4062" s="1055" t="s">
        <v>1232</v>
      </c>
      <c r="E4062" s="1055"/>
      <c r="F4062" s="1055">
        <v>480130</v>
      </c>
      <c r="G4062" s="106">
        <v>1819</v>
      </c>
      <c r="H4062" s="38"/>
      <c r="I4062" s="93" t="str">
        <f t="shared" si="132"/>
        <v/>
      </c>
      <c r="M4062" s="103"/>
      <c r="Q4062" s="93" t="str">
        <f t="shared" si="131"/>
        <v>2P0700</v>
      </c>
    </row>
    <row r="4063" spans="1:17" ht="12.75" customHeight="1">
      <c r="A4063" s="105" t="s">
        <v>1232</v>
      </c>
      <c r="B4063" s="103" t="s">
        <v>4831</v>
      </c>
      <c r="C4063" s="1055">
        <v>23910</v>
      </c>
      <c r="D4063" s="1055" t="s">
        <v>1232</v>
      </c>
      <c r="E4063" s="1055"/>
      <c r="F4063" s="1055">
        <v>480130</v>
      </c>
      <c r="G4063" s="368">
        <v>1920</v>
      </c>
      <c r="H4063" s="38"/>
      <c r="I4063" s="93" t="str">
        <f t="shared" si="132"/>
        <v/>
      </c>
      <c r="P4063" s="103"/>
      <c r="Q4063" s="93" t="str">
        <f t="shared" si="131"/>
        <v>2P0700</v>
      </c>
    </row>
    <row r="4064" spans="1:17" ht="12.75" customHeight="1">
      <c r="A4064" s="105" t="s">
        <v>1232</v>
      </c>
      <c r="B4064" s="103" t="s">
        <v>2644</v>
      </c>
      <c r="C4064" s="1055">
        <v>23911</v>
      </c>
      <c r="D4064" s="1055" t="s">
        <v>1232</v>
      </c>
      <c r="E4064" s="1055"/>
      <c r="F4064" s="1055">
        <v>480130</v>
      </c>
      <c r="G4064" s="106">
        <v>2021</v>
      </c>
      <c r="H4064" s="38"/>
      <c r="I4064" s="93" t="str">
        <f t="shared" si="132"/>
        <v/>
      </c>
      <c r="Q4064" s="93" t="str">
        <f t="shared" si="131"/>
        <v>2P0700</v>
      </c>
    </row>
    <row r="4065" spans="1:17" s="103" customFormat="1" ht="12.75" customHeight="1">
      <c r="A4065" s="105" t="s">
        <v>1232</v>
      </c>
      <c r="B4065" s="103" t="s">
        <v>4831</v>
      </c>
      <c r="C4065" s="1055">
        <v>23913</v>
      </c>
      <c r="D4065" s="1055" t="s">
        <v>1232</v>
      </c>
      <c r="E4065" s="1055"/>
      <c r="F4065" s="1055">
        <v>480130</v>
      </c>
      <c r="G4065" s="106">
        <v>2223</v>
      </c>
      <c r="H4065" s="38"/>
      <c r="I4065" s="93" t="str">
        <f t="shared" si="132"/>
        <v/>
      </c>
      <c r="J4065" s="1"/>
      <c r="K4065" s="1"/>
      <c r="L4065" s="1"/>
      <c r="M4065" s="1"/>
      <c r="N4065" s="1"/>
      <c r="O4065" s="1"/>
      <c r="P4065" s="1"/>
      <c r="Q4065" s="93" t="str">
        <f t="shared" si="131"/>
        <v>2P0700</v>
      </c>
    </row>
    <row r="4066" spans="1:17" ht="12.75" customHeight="1">
      <c r="A4066" s="105" t="s">
        <v>1232</v>
      </c>
      <c r="B4066" s="103" t="s">
        <v>2644</v>
      </c>
      <c r="C4066" s="1055">
        <v>22110</v>
      </c>
      <c r="D4066" s="1055" t="s">
        <v>1232</v>
      </c>
      <c r="E4066" s="1055"/>
      <c r="F4066" s="1055">
        <v>480130</v>
      </c>
      <c r="G4066" s="106" t="s">
        <v>3851</v>
      </c>
      <c r="H4066" s="38" t="s">
        <v>6086</v>
      </c>
      <c r="I4066" s="93" t="str">
        <f t="shared" si="132"/>
        <v>End</v>
      </c>
      <c r="Q4066" s="93" t="str">
        <f t="shared" si="131"/>
        <v>2P0700</v>
      </c>
    </row>
    <row r="4067" spans="1:17" ht="12.75" customHeight="1">
      <c r="A4067" s="105" t="s">
        <v>174</v>
      </c>
      <c r="B4067" s="103" t="s">
        <v>183</v>
      </c>
      <c r="C4067" s="1055">
        <v>22115</v>
      </c>
      <c r="D4067" s="1055" t="s">
        <v>174</v>
      </c>
      <c r="E4067" s="1055"/>
      <c r="F4067" s="1055">
        <v>125014</v>
      </c>
      <c r="G4067" s="106">
        <v>1415</v>
      </c>
      <c r="H4067" s="38" t="s">
        <v>6128</v>
      </c>
      <c r="I4067" s="93" t="str">
        <f t="shared" si="132"/>
        <v>End</v>
      </c>
      <c r="Q4067" s="93" t="str">
        <f t="shared" si="131"/>
        <v>2P0703</v>
      </c>
    </row>
    <row r="4068" spans="1:17" ht="12.75" customHeight="1">
      <c r="A4068" s="105" t="s">
        <v>174</v>
      </c>
      <c r="B4068" s="103" t="s">
        <v>183</v>
      </c>
      <c r="C4068" s="1055">
        <v>22116</v>
      </c>
      <c r="D4068" s="1055" t="s">
        <v>174</v>
      </c>
      <c r="E4068" s="1055"/>
      <c r="F4068" s="1055">
        <v>125014</v>
      </c>
      <c r="G4068" s="106">
        <v>1516</v>
      </c>
      <c r="H4068" s="38" t="s">
        <v>6927</v>
      </c>
      <c r="I4068" s="93" t="str">
        <f t="shared" si="132"/>
        <v>End</v>
      </c>
      <c r="Q4068" s="93" t="str">
        <f t="shared" si="131"/>
        <v>2P0703</v>
      </c>
    </row>
    <row r="4069" spans="1:17" ht="12.75" customHeight="1">
      <c r="A4069" s="105" t="s">
        <v>174</v>
      </c>
      <c r="B4069" s="103" t="s">
        <v>183</v>
      </c>
      <c r="C4069" s="1055">
        <v>23918</v>
      </c>
      <c r="D4069" s="1055" t="s">
        <v>174</v>
      </c>
      <c r="E4069" s="1055"/>
      <c r="F4069" s="1055">
        <v>125014</v>
      </c>
      <c r="G4069" s="106">
        <v>1718</v>
      </c>
      <c r="H4069" s="38"/>
      <c r="I4069" s="93" t="str">
        <f t="shared" si="132"/>
        <v/>
      </c>
      <c r="Q4069" s="93" t="str">
        <f t="shared" si="131"/>
        <v>2P0703</v>
      </c>
    </row>
    <row r="4070" spans="1:17" ht="12.75" customHeight="1">
      <c r="A4070" s="105" t="s">
        <v>174</v>
      </c>
      <c r="B4070" s="103" t="s">
        <v>183</v>
      </c>
      <c r="C4070" s="1055">
        <v>23919</v>
      </c>
      <c r="D4070" s="1055" t="s">
        <v>174</v>
      </c>
      <c r="E4070" s="1055"/>
      <c r="F4070" s="1055">
        <v>125014</v>
      </c>
      <c r="G4070" s="106">
        <v>1819</v>
      </c>
      <c r="H4070" s="38"/>
      <c r="I4070" s="93" t="str">
        <f t="shared" si="132"/>
        <v/>
      </c>
      <c r="Q4070" s="93" t="str">
        <f t="shared" si="131"/>
        <v>2P0703</v>
      </c>
    </row>
    <row r="4071" spans="1:17" ht="12.75" customHeight="1">
      <c r="A4071" s="105" t="s">
        <v>174</v>
      </c>
      <c r="B4071" s="103" t="s">
        <v>183</v>
      </c>
      <c r="C4071" s="1055">
        <v>23911</v>
      </c>
      <c r="D4071" s="1055" t="s">
        <v>174</v>
      </c>
      <c r="E4071" s="1055"/>
      <c r="F4071" s="1055">
        <v>125014</v>
      </c>
      <c r="G4071" s="106">
        <v>2021</v>
      </c>
      <c r="H4071" s="38"/>
      <c r="I4071" s="93" t="str">
        <f t="shared" si="132"/>
        <v/>
      </c>
      <c r="Q4071" s="93" t="str">
        <f t="shared" si="131"/>
        <v>2P0703</v>
      </c>
    </row>
    <row r="4072" spans="1:17" ht="12.75" customHeight="1">
      <c r="A4072" s="105" t="s">
        <v>174</v>
      </c>
      <c r="B4072" s="103" t="s">
        <v>183</v>
      </c>
      <c r="C4072" s="1055">
        <v>23913</v>
      </c>
      <c r="D4072" s="1055" t="s">
        <v>174</v>
      </c>
      <c r="E4072" s="1055"/>
      <c r="F4072" s="1055">
        <v>125014</v>
      </c>
      <c r="G4072" s="106">
        <v>2223</v>
      </c>
      <c r="H4072" s="38"/>
      <c r="I4072" s="93" t="str">
        <f t="shared" si="132"/>
        <v/>
      </c>
      <c r="Q4072" s="93" t="str">
        <f t="shared" si="131"/>
        <v>2P0703</v>
      </c>
    </row>
    <row r="4073" spans="1:17" ht="12.75" customHeight="1">
      <c r="A4073" s="105" t="s">
        <v>174</v>
      </c>
      <c r="B4073" s="103" t="s">
        <v>183</v>
      </c>
      <c r="C4073" s="1313">
        <v>23914</v>
      </c>
      <c r="D4073" s="1313" t="s">
        <v>174</v>
      </c>
      <c r="E4073" s="1313"/>
      <c r="F4073" s="1313">
        <v>125014</v>
      </c>
      <c r="G4073" s="106">
        <v>2324</v>
      </c>
      <c r="H4073" s="38"/>
      <c r="I4073" s="93" t="str">
        <f t="shared" si="132"/>
        <v/>
      </c>
      <c r="Q4073" s="93" t="str">
        <f t="shared" si="131"/>
        <v>2P0703</v>
      </c>
    </row>
    <row r="4074" spans="1:17" ht="12.75" customHeight="1">
      <c r="A4074" s="105" t="s">
        <v>174</v>
      </c>
      <c r="B4074" s="103" t="s">
        <v>183</v>
      </c>
      <c r="C4074" s="1055">
        <v>22110</v>
      </c>
      <c r="D4074" s="1055" t="s">
        <v>174</v>
      </c>
      <c r="E4074" s="1055"/>
      <c r="F4074" s="1055">
        <v>125014</v>
      </c>
      <c r="G4074" s="106" t="s">
        <v>3851</v>
      </c>
      <c r="H4074" s="38" t="s">
        <v>6086</v>
      </c>
      <c r="I4074" s="93" t="str">
        <f t="shared" si="132"/>
        <v>End</v>
      </c>
      <c r="Q4074" s="93" t="str">
        <f t="shared" si="131"/>
        <v>2P0703</v>
      </c>
    </row>
    <row r="4075" spans="1:17" ht="12.75" customHeight="1">
      <c r="A4075" s="105" t="s">
        <v>196</v>
      </c>
      <c r="B4075" s="103" t="s">
        <v>204</v>
      </c>
      <c r="C4075" s="1055">
        <v>22112</v>
      </c>
      <c r="D4075" s="1055" t="s">
        <v>196</v>
      </c>
      <c r="E4075" s="1055"/>
      <c r="F4075" s="1055">
        <v>123016</v>
      </c>
      <c r="G4075" s="106">
        <v>1112</v>
      </c>
      <c r="H4075" s="38" t="s">
        <v>6086</v>
      </c>
      <c r="I4075" s="93" t="str">
        <f t="shared" si="132"/>
        <v>End</v>
      </c>
      <c r="Q4075" s="93" t="str">
        <f t="shared" si="131"/>
        <v>2P0704</v>
      </c>
    </row>
    <row r="4076" spans="1:17" ht="12.75" customHeight="1">
      <c r="A4076" s="105" t="s">
        <v>196</v>
      </c>
      <c r="B4076" s="103" t="s">
        <v>204</v>
      </c>
      <c r="C4076" s="1055">
        <v>23914</v>
      </c>
      <c r="D4076" s="1055" t="s">
        <v>196</v>
      </c>
      <c r="E4076" s="1055"/>
      <c r="F4076" s="1055">
        <v>123016</v>
      </c>
      <c r="G4076" s="106">
        <v>2324</v>
      </c>
      <c r="H4076" s="38"/>
      <c r="I4076" s="93" t="str">
        <f t="shared" si="132"/>
        <v/>
      </c>
      <c r="Q4076" s="93" t="str">
        <f t="shared" si="131"/>
        <v>2P0704</v>
      </c>
    </row>
    <row r="4077" spans="1:17" ht="12.75" customHeight="1">
      <c r="A4077" s="105" t="s">
        <v>196</v>
      </c>
      <c r="B4077" s="103" t="s">
        <v>204</v>
      </c>
      <c r="C4077" s="1055">
        <v>22115</v>
      </c>
      <c r="D4077" s="1055" t="s">
        <v>196</v>
      </c>
      <c r="E4077" s="1055"/>
      <c r="F4077" s="1055">
        <v>123016</v>
      </c>
      <c r="G4077" s="106">
        <v>1415</v>
      </c>
      <c r="H4077" s="38" t="s">
        <v>6128</v>
      </c>
      <c r="I4077" s="93" t="str">
        <f t="shared" si="132"/>
        <v>End</v>
      </c>
      <c r="Q4077" s="93" t="str">
        <f t="shared" si="131"/>
        <v>2P0704</v>
      </c>
    </row>
    <row r="4078" spans="1:17" ht="12.75" customHeight="1">
      <c r="A4078" s="105" t="s">
        <v>196</v>
      </c>
      <c r="B4078" s="103" t="s">
        <v>204</v>
      </c>
      <c r="C4078" s="1055">
        <v>23918</v>
      </c>
      <c r="D4078" s="1055" t="s">
        <v>196</v>
      </c>
      <c r="E4078" s="1055"/>
      <c r="F4078" s="1055">
        <v>123016</v>
      </c>
      <c r="G4078" s="106">
        <v>1718</v>
      </c>
      <c r="H4078" s="38"/>
      <c r="I4078" s="93" t="str">
        <f t="shared" si="132"/>
        <v/>
      </c>
      <c r="Q4078" s="93" t="str">
        <f t="shared" si="131"/>
        <v>2P0704</v>
      </c>
    </row>
    <row r="4079" spans="1:17" ht="12.75" customHeight="1">
      <c r="A4079" s="105" t="s">
        <v>196</v>
      </c>
      <c r="B4079" s="103" t="s">
        <v>204</v>
      </c>
      <c r="C4079" s="1055">
        <v>23919</v>
      </c>
      <c r="D4079" s="1055" t="s">
        <v>196</v>
      </c>
      <c r="E4079" s="1055"/>
      <c r="F4079" s="1055">
        <v>123016</v>
      </c>
      <c r="G4079" s="106">
        <v>1819</v>
      </c>
      <c r="H4079" s="38"/>
      <c r="I4079" s="93" t="str">
        <f t="shared" si="132"/>
        <v/>
      </c>
      <c r="Q4079" s="93" t="str">
        <f t="shared" si="131"/>
        <v>2P0704</v>
      </c>
    </row>
    <row r="4080" spans="1:17" ht="12.75" customHeight="1">
      <c r="A4080" s="105" t="s">
        <v>196</v>
      </c>
      <c r="B4080" s="103" t="s">
        <v>204</v>
      </c>
      <c r="C4080" s="1055">
        <v>23910</v>
      </c>
      <c r="D4080" s="1055" t="s">
        <v>196</v>
      </c>
      <c r="E4080" s="1055"/>
      <c r="F4080" s="1055">
        <v>123016</v>
      </c>
      <c r="G4080" s="106">
        <v>1920</v>
      </c>
      <c r="H4080" s="38"/>
      <c r="I4080" s="93" t="str">
        <f t="shared" si="132"/>
        <v/>
      </c>
      <c r="Q4080" s="93" t="str">
        <f t="shared" si="131"/>
        <v>2P0704</v>
      </c>
    </row>
    <row r="4081" spans="1:17" ht="12.75" customHeight="1">
      <c r="A4081" s="105" t="s">
        <v>196</v>
      </c>
      <c r="B4081" s="103" t="s">
        <v>204</v>
      </c>
      <c r="C4081" s="1055">
        <v>23911</v>
      </c>
      <c r="D4081" s="1055" t="s">
        <v>196</v>
      </c>
      <c r="E4081" s="1055"/>
      <c r="F4081" s="1055">
        <v>123016</v>
      </c>
      <c r="G4081" s="106">
        <v>2021</v>
      </c>
      <c r="H4081" s="38"/>
      <c r="I4081" s="93" t="str">
        <f t="shared" si="132"/>
        <v/>
      </c>
      <c r="Q4081" s="93" t="str">
        <f t="shared" si="131"/>
        <v>2P0704</v>
      </c>
    </row>
    <row r="4082" spans="1:17" ht="12.75" customHeight="1">
      <c r="A4082" s="105" t="s">
        <v>196</v>
      </c>
      <c r="B4082" s="103" t="s">
        <v>204</v>
      </c>
      <c r="C4082" s="1055">
        <v>23913</v>
      </c>
      <c r="D4082" s="1055" t="s">
        <v>196</v>
      </c>
      <c r="E4082" s="1055"/>
      <c r="F4082" s="1055">
        <v>123016</v>
      </c>
      <c r="G4082" s="106">
        <v>2223</v>
      </c>
      <c r="H4082" s="38"/>
      <c r="I4082" s="93" t="str">
        <f t="shared" si="132"/>
        <v/>
      </c>
      <c r="Q4082" s="93" t="str">
        <f t="shared" si="131"/>
        <v>2P0704</v>
      </c>
    </row>
    <row r="4083" spans="1:17" ht="12.75" customHeight="1">
      <c r="A4083" s="105" t="s">
        <v>196</v>
      </c>
      <c r="B4083" s="103" t="s">
        <v>204</v>
      </c>
      <c r="C4083" s="1055">
        <v>22110</v>
      </c>
      <c r="D4083" s="1055" t="s">
        <v>196</v>
      </c>
      <c r="E4083" s="1055"/>
      <c r="F4083" s="1055">
        <v>123016</v>
      </c>
      <c r="G4083" s="106" t="s">
        <v>3851</v>
      </c>
      <c r="H4083" s="38" t="s">
        <v>6086</v>
      </c>
      <c r="I4083" s="93" t="str">
        <f t="shared" si="132"/>
        <v>End</v>
      </c>
      <c r="Q4083" s="93" t="str">
        <f t="shared" si="131"/>
        <v>2P0704</v>
      </c>
    </row>
    <row r="4084" spans="1:17" ht="12.75" customHeight="1">
      <c r="A4084" s="105" t="s">
        <v>4826</v>
      </c>
      <c r="B4084" s="103" t="s">
        <v>4827</v>
      </c>
      <c r="C4084" s="1055">
        <v>22112</v>
      </c>
      <c r="D4084" s="1055" t="s">
        <v>4826</v>
      </c>
      <c r="E4084" s="1055"/>
      <c r="F4084" s="1055">
        <v>125038</v>
      </c>
      <c r="G4084" s="106">
        <v>1112</v>
      </c>
      <c r="H4084" s="38" t="s">
        <v>6086</v>
      </c>
      <c r="I4084" s="93" t="str">
        <f t="shared" si="132"/>
        <v>End</v>
      </c>
      <c r="Q4084" s="93" t="str">
        <f t="shared" si="131"/>
        <v>2P0705</v>
      </c>
    </row>
    <row r="4085" spans="1:17" ht="12.75" customHeight="1">
      <c r="A4085" s="105" t="s">
        <v>4826</v>
      </c>
      <c r="B4085" s="103" t="s">
        <v>4827</v>
      </c>
      <c r="C4085" s="1055">
        <v>22113</v>
      </c>
      <c r="D4085" s="1055" t="s">
        <v>4826</v>
      </c>
      <c r="E4085" s="1055"/>
      <c r="F4085" s="1055">
        <v>125038</v>
      </c>
      <c r="G4085" s="106">
        <v>1213</v>
      </c>
      <c r="H4085" s="38" t="s">
        <v>6086</v>
      </c>
      <c r="I4085" s="93" t="str">
        <f t="shared" si="132"/>
        <v>End</v>
      </c>
      <c r="Q4085" s="93" t="str">
        <f t="shared" si="131"/>
        <v>2P0705</v>
      </c>
    </row>
    <row r="4086" spans="1:17" ht="12.75" customHeight="1">
      <c r="A4086" s="105" t="s">
        <v>4826</v>
      </c>
      <c r="B4086" s="103" t="s">
        <v>4827</v>
      </c>
      <c r="C4086" s="1055">
        <v>23911</v>
      </c>
      <c r="D4086" s="1055" t="s">
        <v>4826</v>
      </c>
      <c r="E4086" s="1055"/>
      <c r="F4086" s="1055">
        <v>125038</v>
      </c>
      <c r="G4086" s="106">
        <v>2021</v>
      </c>
      <c r="H4086" s="38"/>
      <c r="I4086" s="93" t="str">
        <f t="shared" si="132"/>
        <v/>
      </c>
      <c r="Q4086" s="93" t="str">
        <f t="shared" si="131"/>
        <v>2P0705</v>
      </c>
    </row>
    <row r="4087" spans="1:17" ht="12.75" customHeight="1">
      <c r="A4087" s="105" t="s">
        <v>1233</v>
      </c>
      <c r="B4087" s="103" t="s">
        <v>728</v>
      </c>
      <c r="C4087" s="1055">
        <v>22112</v>
      </c>
      <c r="D4087" s="1055" t="s">
        <v>1233</v>
      </c>
      <c r="E4087" s="1055"/>
      <c r="F4087" s="1055">
        <v>470019</v>
      </c>
      <c r="G4087" s="106">
        <v>1112</v>
      </c>
      <c r="H4087" s="38" t="s">
        <v>6086</v>
      </c>
      <c r="I4087" s="93" t="str">
        <f t="shared" si="132"/>
        <v>End</v>
      </c>
      <c r="Q4087" s="93" t="str">
        <f t="shared" si="131"/>
        <v>2P0800</v>
      </c>
    </row>
    <row r="4088" spans="1:17" ht="12.75" customHeight="1">
      <c r="A4088" s="105" t="s">
        <v>1233</v>
      </c>
      <c r="B4088" s="103" t="s">
        <v>728</v>
      </c>
      <c r="C4088" s="1055">
        <v>23914</v>
      </c>
      <c r="D4088" s="1055" t="s">
        <v>1233</v>
      </c>
      <c r="E4088" s="1055"/>
      <c r="F4088" s="1055">
        <v>470019</v>
      </c>
      <c r="G4088" s="106">
        <v>2324</v>
      </c>
      <c r="H4088" s="38"/>
      <c r="I4088" s="93" t="str">
        <f t="shared" si="132"/>
        <v/>
      </c>
      <c r="Q4088" s="93" t="str">
        <f t="shared" si="131"/>
        <v>2P0800</v>
      </c>
    </row>
    <row r="4089" spans="1:17" ht="12.75" customHeight="1">
      <c r="A4089" s="105" t="s">
        <v>1233</v>
      </c>
      <c r="B4089" s="103" t="s">
        <v>728</v>
      </c>
      <c r="C4089" s="1055">
        <v>22115</v>
      </c>
      <c r="D4089" s="1055" t="s">
        <v>1233</v>
      </c>
      <c r="E4089" s="1055"/>
      <c r="F4089" s="1055">
        <v>470019</v>
      </c>
      <c r="G4089" s="106">
        <v>1415</v>
      </c>
      <c r="H4089" s="38" t="s">
        <v>6128</v>
      </c>
      <c r="I4089" s="93" t="str">
        <f t="shared" si="132"/>
        <v>End</v>
      </c>
      <c r="N4089" s="103"/>
      <c r="O4089" s="103"/>
      <c r="Q4089" s="93" t="str">
        <f t="shared" si="131"/>
        <v>2P0800</v>
      </c>
    </row>
    <row r="4090" spans="1:17" ht="12.75" customHeight="1">
      <c r="A4090" s="105" t="s">
        <v>1233</v>
      </c>
      <c r="B4090" s="103" t="s">
        <v>728</v>
      </c>
      <c r="C4090" s="1055">
        <v>22116</v>
      </c>
      <c r="D4090" s="1055" t="s">
        <v>1233</v>
      </c>
      <c r="E4090" s="1055"/>
      <c r="F4090" s="1055">
        <v>470019</v>
      </c>
      <c r="G4090" s="106">
        <v>1516</v>
      </c>
      <c r="H4090" s="38" t="s">
        <v>6927</v>
      </c>
      <c r="I4090" s="93" t="str">
        <f t="shared" si="132"/>
        <v>End</v>
      </c>
      <c r="Q4090" s="93" t="str">
        <f t="shared" si="131"/>
        <v>2P0800</v>
      </c>
    </row>
    <row r="4091" spans="1:17" ht="12.75" customHeight="1">
      <c r="A4091" s="105" t="s">
        <v>1233</v>
      </c>
      <c r="B4091" s="103" t="s">
        <v>728</v>
      </c>
      <c r="C4091" s="1055">
        <v>23907</v>
      </c>
      <c r="D4091" s="1055" t="s">
        <v>1233</v>
      </c>
      <c r="E4091" s="1055"/>
      <c r="F4091" s="1055">
        <v>470019</v>
      </c>
      <c r="G4091" s="106">
        <v>1617</v>
      </c>
      <c r="H4091" s="38"/>
      <c r="I4091" s="93" t="str">
        <f t="shared" si="132"/>
        <v/>
      </c>
      <c r="M4091" s="103"/>
      <c r="Q4091" s="93" t="str">
        <f t="shared" si="131"/>
        <v>2P0800</v>
      </c>
    </row>
    <row r="4092" spans="1:17" ht="12.75" customHeight="1">
      <c r="A4092" s="105" t="s">
        <v>1233</v>
      </c>
      <c r="B4092" s="103" t="s">
        <v>728</v>
      </c>
      <c r="C4092" s="1055">
        <v>23918</v>
      </c>
      <c r="D4092" s="1055" t="s">
        <v>1233</v>
      </c>
      <c r="E4092" s="1055"/>
      <c r="F4092" s="1055">
        <v>470019</v>
      </c>
      <c r="G4092" s="106">
        <v>1718</v>
      </c>
      <c r="H4092" s="38"/>
      <c r="I4092" s="93" t="str">
        <f t="shared" si="132"/>
        <v/>
      </c>
      <c r="P4092" s="103"/>
      <c r="Q4092" s="93" t="str">
        <f t="shared" si="131"/>
        <v>2P0800</v>
      </c>
    </row>
    <row r="4093" spans="1:17" ht="12.75" customHeight="1">
      <c r="A4093" s="105" t="s">
        <v>1233</v>
      </c>
      <c r="B4093" s="103" t="s">
        <v>728</v>
      </c>
      <c r="C4093" s="1055">
        <v>23919</v>
      </c>
      <c r="D4093" s="1055" t="s">
        <v>1233</v>
      </c>
      <c r="E4093" s="1055"/>
      <c r="F4093" s="1055">
        <v>470019</v>
      </c>
      <c r="G4093" s="106">
        <v>1819</v>
      </c>
      <c r="H4093" s="38"/>
      <c r="I4093" s="93" t="str">
        <f t="shared" si="132"/>
        <v/>
      </c>
      <c r="Q4093" s="93" t="str">
        <f t="shared" si="131"/>
        <v>2P0800</v>
      </c>
    </row>
    <row r="4094" spans="1:17" s="103" customFormat="1" ht="12.75" customHeight="1">
      <c r="A4094" s="105" t="s">
        <v>1233</v>
      </c>
      <c r="B4094" s="103" t="s">
        <v>728</v>
      </c>
      <c r="C4094" s="1055">
        <v>23910</v>
      </c>
      <c r="D4094" s="1055" t="s">
        <v>1233</v>
      </c>
      <c r="E4094" s="1055"/>
      <c r="F4094" s="1055">
        <v>470019</v>
      </c>
      <c r="G4094" s="106">
        <v>1920</v>
      </c>
      <c r="H4094" s="38"/>
      <c r="I4094" s="93" t="str">
        <f t="shared" si="132"/>
        <v/>
      </c>
      <c r="J4094" s="1"/>
      <c r="K4094" s="1"/>
      <c r="M4094" s="1"/>
      <c r="N4094" s="1"/>
      <c r="O4094" s="1"/>
      <c r="P4094" s="1"/>
      <c r="Q4094" s="93" t="str">
        <f t="shared" si="131"/>
        <v>2P0800</v>
      </c>
    </row>
    <row r="4095" spans="1:17" ht="12.75" customHeight="1">
      <c r="A4095" s="105" t="s">
        <v>1233</v>
      </c>
      <c r="B4095" s="103" t="s">
        <v>728</v>
      </c>
      <c r="C4095" s="1055">
        <v>23911</v>
      </c>
      <c r="D4095" s="1055" t="s">
        <v>1233</v>
      </c>
      <c r="E4095" s="1055"/>
      <c r="F4095" s="1055">
        <v>470019</v>
      </c>
      <c r="G4095" s="106">
        <v>2021</v>
      </c>
      <c r="H4095" s="38"/>
      <c r="I4095" s="93" t="str">
        <f t="shared" si="132"/>
        <v/>
      </c>
      <c r="Q4095" s="93" t="str">
        <f t="shared" si="131"/>
        <v>2P0800</v>
      </c>
    </row>
    <row r="4096" spans="1:17" ht="12.75" customHeight="1">
      <c r="A4096" s="105" t="s">
        <v>1233</v>
      </c>
      <c r="B4096" s="103" t="s">
        <v>728</v>
      </c>
      <c r="C4096" s="1055">
        <v>23913</v>
      </c>
      <c r="D4096" s="1055" t="s">
        <v>1233</v>
      </c>
      <c r="E4096" s="1055"/>
      <c r="F4096" s="1055">
        <v>470019</v>
      </c>
      <c r="G4096" s="106">
        <v>2223</v>
      </c>
      <c r="H4096" s="38"/>
      <c r="I4096" s="93" t="str">
        <f t="shared" si="132"/>
        <v/>
      </c>
      <c r="Q4096" s="93" t="str">
        <f t="shared" si="131"/>
        <v>2P0800</v>
      </c>
    </row>
    <row r="4097" spans="1:17" ht="12.75" customHeight="1">
      <c r="A4097" s="105" t="s">
        <v>1233</v>
      </c>
      <c r="B4097" s="103" t="s">
        <v>728</v>
      </c>
      <c r="C4097" s="1055">
        <v>22110</v>
      </c>
      <c r="D4097" s="1055" t="s">
        <v>1233</v>
      </c>
      <c r="E4097" s="1055"/>
      <c r="F4097" s="1055">
        <v>470019</v>
      </c>
      <c r="G4097" s="106" t="s">
        <v>3851</v>
      </c>
      <c r="H4097" s="38" t="s">
        <v>6086</v>
      </c>
      <c r="I4097" s="93" t="str">
        <f t="shared" si="132"/>
        <v>End</v>
      </c>
      <c r="Q4097" s="93" t="str">
        <f t="shared" si="131"/>
        <v>2P0800</v>
      </c>
    </row>
    <row r="4098" spans="1:17" ht="12.75" customHeight="1">
      <c r="A4098" s="105" t="s">
        <v>175</v>
      </c>
      <c r="B4098" s="103" t="s">
        <v>184</v>
      </c>
      <c r="C4098" s="1055">
        <v>22113</v>
      </c>
      <c r="D4098" s="1055" t="s">
        <v>175</v>
      </c>
      <c r="E4098" s="1055"/>
      <c r="F4098" s="1055">
        <v>126016</v>
      </c>
      <c r="G4098" s="106">
        <v>1213</v>
      </c>
      <c r="H4098" s="38" t="s">
        <v>6086</v>
      </c>
      <c r="I4098" s="93" t="str">
        <f t="shared" si="132"/>
        <v>End</v>
      </c>
      <c r="Q4098" s="93" t="str">
        <f t="shared" si="131"/>
        <v>2P0803</v>
      </c>
    </row>
    <row r="4099" spans="1:17" ht="12.75" customHeight="1">
      <c r="A4099" s="105" t="s">
        <v>175</v>
      </c>
      <c r="B4099" s="103" t="s">
        <v>184</v>
      </c>
      <c r="C4099" s="1055">
        <v>22116</v>
      </c>
      <c r="D4099" s="1055" t="s">
        <v>175</v>
      </c>
      <c r="E4099" s="1055"/>
      <c r="F4099" s="1055">
        <v>126016</v>
      </c>
      <c r="G4099" s="106">
        <v>1516</v>
      </c>
      <c r="H4099" s="38" t="s">
        <v>6927</v>
      </c>
      <c r="I4099" s="93" t="str">
        <f t="shared" si="132"/>
        <v>End</v>
      </c>
      <c r="Q4099" s="93" t="str">
        <f t="shared" si="131"/>
        <v>2P0803</v>
      </c>
    </row>
    <row r="4100" spans="1:17" ht="12.75" customHeight="1">
      <c r="A4100" s="411" t="s">
        <v>175</v>
      </c>
      <c r="B4100" s="103" t="s">
        <v>184</v>
      </c>
      <c r="C4100" s="413">
        <v>23919</v>
      </c>
      <c r="D4100" s="413" t="s">
        <v>175</v>
      </c>
      <c r="E4100" s="413"/>
      <c r="F4100" s="413">
        <v>126016</v>
      </c>
      <c r="G4100" s="417">
        <v>1819</v>
      </c>
      <c r="H4100" s="412"/>
      <c r="I4100" s="93" t="str">
        <f t="shared" si="132"/>
        <v/>
      </c>
      <c r="Q4100" s="93" t="str">
        <f t="shared" si="131"/>
        <v>2P0803</v>
      </c>
    </row>
    <row r="4101" spans="1:17" ht="12.75" customHeight="1">
      <c r="A4101" s="411" t="s">
        <v>175</v>
      </c>
      <c r="B4101" s="103" t="s">
        <v>184</v>
      </c>
      <c r="C4101" s="413">
        <v>23910</v>
      </c>
      <c r="D4101" s="413" t="s">
        <v>175</v>
      </c>
      <c r="E4101" s="413"/>
      <c r="F4101" s="413">
        <v>126016</v>
      </c>
      <c r="G4101" s="368">
        <v>1920</v>
      </c>
      <c r="H4101" s="38"/>
      <c r="I4101" s="93" t="str">
        <f t="shared" si="132"/>
        <v/>
      </c>
      <c r="Q4101" s="93" t="str">
        <f t="shared" si="131"/>
        <v>2P0803</v>
      </c>
    </row>
    <row r="4102" spans="1:17" ht="12.75" customHeight="1">
      <c r="A4102" s="105" t="s">
        <v>175</v>
      </c>
      <c r="B4102" s="103" t="s">
        <v>184</v>
      </c>
      <c r="C4102" s="1055">
        <v>23911</v>
      </c>
      <c r="D4102" s="1055" t="s">
        <v>175</v>
      </c>
      <c r="E4102" s="1055"/>
      <c r="F4102" s="1055">
        <v>126016</v>
      </c>
      <c r="G4102" s="106">
        <v>2021</v>
      </c>
      <c r="H4102" s="38"/>
      <c r="I4102" s="93" t="str">
        <f t="shared" si="132"/>
        <v/>
      </c>
      <c r="Q4102" s="93" t="str">
        <f t="shared" si="131"/>
        <v>2P0803</v>
      </c>
    </row>
    <row r="4103" spans="1:17" ht="12.75" customHeight="1">
      <c r="A4103" s="105" t="s">
        <v>175</v>
      </c>
      <c r="B4103" s="103" t="s">
        <v>184</v>
      </c>
      <c r="C4103" s="1313">
        <v>23914</v>
      </c>
      <c r="D4103" s="1313" t="s">
        <v>175</v>
      </c>
      <c r="E4103" s="1313"/>
      <c r="F4103" s="1313">
        <v>126016</v>
      </c>
      <c r="G4103" s="106">
        <v>2324</v>
      </c>
      <c r="H4103" s="38"/>
      <c r="I4103" s="93" t="str">
        <f t="shared" si="132"/>
        <v/>
      </c>
      <c r="Q4103" s="93" t="str">
        <f t="shared" si="131"/>
        <v>2P0803</v>
      </c>
    </row>
    <row r="4104" spans="1:17" ht="12.75" customHeight="1">
      <c r="A4104" s="105" t="s">
        <v>175</v>
      </c>
      <c r="B4104" s="103" t="s">
        <v>184</v>
      </c>
      <c r="C4104" s="1055">
        <v>22119</v>
      </c>
      <c r="D4104" s="1055" t="s">
        <v>175</v>
      </c>
      <c r="E4104" s="1055"/>
      <c r="F4104" s="1055">
        <v>126016</v>
      </c>
      <c r="G4104" s="106" t="s">
        <v>3850</v>
      </c>
      <c r="H4104" s="38" t="s">
        <v>6086</v>
      </c>
      <c r="I4104" s="93" t="str">
        <f t="shared" si="132"/>
        <v>End</v>
      </c>
      <c r="Q4104" s="93" t="str">
        <f t="shared" si="131"/>
        <v>2P0803</v>
      </c>
    </row>
    <row r="4105" spans="1:17" ht="12.75" customHeight="1">
      <c r="A4105" s="105" t="s">
        <v>175</v>
      </c>
      <c r="B4105" s="103" t="s">
        <v>184</v>
      </c>
      <c r="C4105" s="1055">
        <v>22110</v>
      </c>
      <c r="D4105" s="1055" t="s">
        <v>175</v>
      </c>
      <c r="E4105" s="1055"/>
      <c r="F4105" s="1055">
        <v>126016</v>
      </c>
      <c r="G4105" s="106" t="s">
        <v>3851</v>
      </c>
      <c r="H4105" s="38" t="s">
        <v>6086</v>
      </c>
      <c r="I4105" s="93" t="str">
        <f t="shared" si="132"/>
        <v>End</v>
      </c>
      <c r="Q4105" s="93" t="str">
        <f t="shared" si="131"/>
        <v>2P0803</v>
      </c>
    </row>
    <row r="4106" spans="1:17" ht="12.75" customHeight="1">
      <c r="A4106" s="105" t="s">
        <v>197</v>
      </c>
      <c r="B4106" s="103" t="s">
        <v>205</v>
      </c>
      <c r="C4106" s="1055">
        <v>22112</v>
      </c>
      <c r="D4106" s="1055" t="s">
        <v>197</v>
      </c>
      <c r="E4106" s="1055"/>
      <c r="F4106" s="1055">
        <v>126016</v>
      </c>
      <c r="G4106" s="106">
        <v>1112</v>
      </c>
      <c r="H4106" s="38" t="s">
        <v>6086</v>
      </c>
      <c r="I4106" s="93" t="str">
        <f t="shared" si="132"/>
        <v>End</v>
      </c>
      <c r="Q4106" s="93" t="str">
        <f t="shared" si="131"/>
        <v>2P0804</v>
      </c>
    </row>
    <row r="4107" spans="1:17" ht="12.75" customHeight="1">
      <c r="A4107" s="105" t="s">
        <v>197</v>
      </c>
      <c r="B4107" s="103" t="s">
        <v>205</v>
      </c>
      <c r="C4107" s="1055">
        <v>22113</v>
      </c>
      <c r="D4107" s="1055" t="s">
        <v>197</v>
      </c>
      <c r="E4107" s="1055"/>
      <c r="F4107" s="1055">
        <v>126016</v>
      </c>
      <c r="G4107" s="106">
        <v>1213</v>
      </c>
      <c r="H4107" s="38" t="s">
        <v>6086</v>
      </c>
      <c r="I4107" s="93" t="str">
        <f t="shared" si="132"/>
        <v>End</v>
      </c>
      <c r="Q4107" s="93" t="str">
        <f t="shared" si="131"/>
        <v>2P0804</v>
      </c>
    </row>
    <row r="4108" spans="1:17" ht="12.75" customHeight="1">
      <c r="A4108" s="105" t="s">
        <v>197</v>
      </c>
      <c r="B4108" s="103" t="s">
        <v>205</v>
      </c>
      <c r="C4108" s="410">
        <v>23914</v>
      </c>
      <c r="D4108" s="410" t="s">
        <v>197</v>
      </c>
      <c r="E4108" s="410"/>
      <c r="F4108" s="410">
        <v>126016</v>
      </c>
      <c r="G4108" s="106">
        <v>2324</v>
      </c>
      <c r="H4108" s="38"/>
      <c r="I4108" s="93" t="str">
        <f t="shared" si="132"/>
        <v/>
      </c>
      <c r="K4108" s="103"/>
      <c r="Q4108" s="93" t="str">
        <f t="shared" si="131"/>
        <v>2P0804</v>
      </c>
    </row>
    <row r="4109" spans="1:17" ht="12.75" customHeight="1">
      <c r="A4109" s="105" t="s">
        <v>197</v>
      </c>
      <c r="B4109" s="103" t="s">
        <v>205</v>
      </c>
      <c r="C4109" s="1055">
        <v>22115</v>
      </c>
      <c r="D4109" s="410" t="s">
        <v>197</v>
      </c>
      <c r="E4109" s="410"/>
      <c r="F4109" s="410">
        <v>126016</v>
      </c>
      <c r="G4109" s="106">
        <v>1415</v>
      </c>
      <c r="H4109" s="38" t="s">
        <v>6128</v>
      </c>
      <c r="I4109" s="93" t="str">
        <f t="shared" si="132"/>
        <v>End</v>
      </c>
      <c r="Q4109" s="93" t="str">
        <f t="shared" si="131"/>
        <v>2P0804</v>
      </c>
    </row>
    <row r="4110" spans="1:17" ht="12.75" customHeight="1">
      <c r="A4110" s="105" t="s">
        <v>197</v>
      </c>
      <c r="B4110" s="103" t="s">
        <v>205</v>
      </c>
      <c r="C4110" s="410">
        <v>22116</v>
      </c>
      <c r="D4110" s="410" t="s">
        <v>197</v>
      </c>
      <c r="E4110" s="410"/>
      <c r="F4110" s="410">
        <v>126016</v>
      </c>
      <c r="G4110" s="106">
        <v>1516</v>
      </c>
      <c r="H4110" s="38" t="s">
        <v>6927</v>
      </c>
      <c r="I4110" s="93" t="str">
        <f t="shared" si="132"/>
        <v>End</v>
      </c>
      <c r="Q4110" s="93" t="str">
        <f t="shared" ref="Q4110:Q4173" si="133">TEXT($A4110,0)</f>
        <v>2P0804</v>
      </c>
    </row>
    <row r="4111" spans="1:17" ht="12.75" customHeight="1">
      <c r="A4111" s="105" t="s">
        <v>197</v>
      </c>
      <c r="B4111" s="103" t="s">
        <v>205</v>
      </c>
      <c r="C4111" s="1055">
        <v>23910</v>
      </c>
      <c r="D4111" s="410" t="s">
        <v>197</v>
      </c>
      <c r="E4111" s="410"/>
      <c r="F4111" s="410">
        <v>126016</v>
      </c>
      <c r="G4111" s="368">
        <v>1920</v>
      </c>
      <c r="H4111" s="38"/>
      <c r="I4111" s="93" t="str">
        <f t="shared" si="132"/>
        <v/>
      </c>
      <c r="Q4111" s="93" t="str">
        <f t="shared" si="133"/>
        <v>2P0804</v>
      </c>
    </row>
    <row r="4112" spans="1:17" ht="12.75" customHeight="1">
      <c r="A4112" s="105" t="s">
        <v>197</v>
      </c>
      <c r="B4112" s="103" t="s">
        <v>205</v>
      </c>
      <c r="C4112" s="410">
        <v>23911</v>
      </c>
      <c r="D4112" s="410" t="s">
        <v>197</v>
      </c>
      <c r="E4112" s="410"/>
      <c r="F4112" s="410">
        <v>126016</v>
      </c>
      <c r="G4112" s="106">
        <v>2021</v>
      </c>
      <c r="H4112" s="38"/>
      <c r="I4112" s="93" t="str">
        <f t="shared" si="132"/>
        <v/>
      </c>
      <c r="Q4112" s="93" t="str">
        <f t="shared" si="133"/>
        <v>2P0804</v>
      </c>
    </row>
    <row r="4113" spans="1:17" ht="12.75" customHeight="1">
      <c r="A4113" s="105" t="s">
        <v>197</v>
      </c>
      <c r="B4113" s="103" t="s">
        <v>205</v>
      </c>
      <c r="C4113" s="1055">
        <v>22119</v>
      </c>
      <c r="D4113" s="410" t="s">
        <v>197</v>
      </c>
      <c r="E4113" s="410"/>
      <c r="F4113" s="410">
        <v>126016</v>
      </c>
      <c r="G4113" s="106" t="s">
        <v>3850</v>
      </c>
      <c r="H4113" s="38" t="s">
        <v>6086</v>
      </c>
      <c r="I4113" s="93" t="str">
        <f t="shared" si="132"/>
        <v>End</v>
      </c>
      <c r="Q4113" s="93" t="str">
        <f t="shared" si="133"/>
        <v>2P0804</v>
      </c>
    </row>
    <row r="4114" spans="1:17" ht="12.75" customHeight="1">
      <c r="A4114" s="105" t="s">
        <v>197</v>
      </c>
      <c r="B4114" s="103" t="s">
        <v>205</v>
      </c>
      <c r="C4114" s="410">
        <v>22110</v>
      </c>
      <c r="D4114" s="464" t="s">
        <v>197</v>
      </c>
      <c r="E4114" s="410"/>
      <c r="F4114" s="410">
        <v>126016</v>
      </c>
      <c r="G4114" s="106" t="s">
        <v>3851</v>
      </c>
      <c r="H4114" s="38" t="s">
        <v>6086</v>
      </c>
      <c r="I4114" s="93" t="str">
        <f t="shared" si="132"/>
        <v>End</v>
      </c>
      <c r="Q4114" s="93" t="str">
        <f t="shared" si="133"/>
        <v>2P0804</v>
      </c>
    </row>
    <row r="4115" spans="1:17" ht="12.75" customHeight="1">
      <c r="A4115" s="105" t="s">
        <v>5532</v>
      </c>
      <c r="B4115" s="103" t="s">
        <v>5538</v>
      </c>
      <c r="C4115" s="1055">
        <v>22114</v>
      </c>
      <c r="D4115" s="105" t="s">
        <v>5532</v>
      </c>
      <c r="E4115" s="410"/>
      <c r="F4115" s="410">
        <v>125012</v>
      </c>
      <c r="G4115" s="102">
        <v>1314</v>
      </c>
      <c r="H4115" s="38" t="s">
        <v>6086</v>
      </c>
      <c r="I4115" s="93" t="str">
        <f t="shared" si="132"/>
        <v>End</v>
      </c>
      <c r="Q4115" s="93" t="str">
        <f t="shared" si="133"/>
        <v>2P0805</v>
      </c>
    </row>
    <row r="4116" spans="1:17" ht="12.75" customHeight="1">
      <c r="A4116" s="105" t="s">
        <v>5532</v>
      </c>
      <c r="B4116" s="103" t="s">
        <v>5538</v>
      </c>
      <c r="C4116" s="449">
        <v>23911</v>
      </c>
      <c r="D4116" s="105" t="s">
        <v>5532</v>
      </c>
      <c r="E4116" s="449"/>
      <c r="F4116" s="449">
        <v>125012</v>
      </c>
      <c r="G4116" s="102">
        <v>2021</v>
      </c>
      <c r="H4116" s="38"/>
      <c r="I4116" s="93" t="str">
        <f t="shared" si="132"/>
        <v/>
      </c>
      <c r="J4116" s="547"/>
      <c r="Q4116" s="93" t="str">
        <f t="shared" si="133"/>
        <v>2P0805</v>
      </c>
    </row>
    <row r="4117" spans="1:17" ht="12.75" customHeight="1">
      <c r="A4117" s="105" t="s">
        <v>1234</v>
      </c>
      <c r="B4117" s="103" t="s">
        <v>729</v>
      </c>
      <c r="C4117" s="1055">
        <v>22112</v>
      </c>
      <c r="D4117" s="1050" t="s">
        <v>1234</v>
      </c>
      <c r="E4117" s="614"/>
      <c r="F4117" s="614">
        <v>470020</v>
      </c>
      <c r="G4117" s="106">
        <v>1112</v>
      </c>
      <c r="H4117" s="38" t="s">
        <v>6086</v>
      </c>
      <c r="I4117" s="93" t="str">
        <f t="shared" si="132"/>
        <v>End</v>
      </c>
      <c r="Q4117" s="93" t="str">
        <f t="shared" si="133"/>
        <v>2P0900</v>
      </c>
    </row>
    <row r="4118" spans="1:17" ht="12.75" customHeight="1">
      <c r="A4118" s="105" t="s">
        <v>1234</v>
      </c>
      <c r="B4118" s="103" t="s">
        <v>729</v>
      </c>
      <c r="C4118" s="410">
        <v>22113</v>
      </c>
      <c r="D4118" s="1050" t="s">
        <v>1234</v>
      </c>
      <c r="E4118" s="410"/>
      <c r="F4118" s="410">
        <v>470020</v>
      </c>
      <c r="G4118" s="106">
        <v>1213</v>
      </c>
      <c r="H4118" s="38" t="s">
        <v>6086</v>
      </c>
      <c r="I4118" s="93" t="str">
        <f t="shared" ref="I4118:I4181" si="134">LEFT(H4118,3)</f>
        <v>End</v>
      </c>
      <c r="Q4118" s="93" t="str">
        <f t="shared" si="133"/>
        <v>2P0900</v>
      </c>
    </row>
    <row r="4119" spans="1:17" ht="12.75" customHeight="1">
      <c r="A4119" s="105" t="s">
        <v>1234</v>
      </c>
      <c r="B4119" s="103" t="s">
        <v>729</v>
      </c>
      <c r="C4119" s="1055">
        <v>23914</v>
      </c>
      <c r="D4119" s="410" t="s">
        <v>1234</v>
      </c>
      <c r="E4119" s="410"/>
      <c r="F4119" s="410">
        <v>470020</v>
      </c>
      <c r="G4119" s="106">
        <v>2324</v>
      </c>
      <c r="H4119" s="38"/>
      <c r="I4119" s="93" t="str">
        <f t="shared" si="134"/>
        <v/>
      </c>
      <c r="Q4119" s="93" t="str">
        <f t="shared" si="133"/>
        <v>2P0900</v>
      </c>
    </row>
    <row r="4120" spans="1:17" ht="12.75" customHeight="1">
      <c r="A4120" s="105" t="s">
        <v>1234</v>
      </c>
      <c r="B4120" s="103" t="s">
        <v>729</v>
      </c>
      <c r="C4120" s="410">
        <v>22115</v>
      </c>
      <c r="D4120" s="410" t="s">
        <v>1234</v>
      </c>
      <c r="E4120" s="410"/>
      <c r="F4120" s="410">
        <v>470020</v>
      </c>
      <c r="G4120" s="106">
        <v>1415</v>
      </c>
      <c r="H4120" s="38" t="s">
        <v>6128</v>
      </c>
      <c r="I4120" s="93" t="str">
        <f t="shared" si="134"/>
        <v>End</v>
      </c>
      <c r="Q4120" s="93" t="str">
        <f t="shared" si="133"/>
        <v>2P0900</v>
      </c>
    </row>
    <row r="4121" spans="1:17" ht="12.75" customHeight="1">
      <c r="A4121" s="105" t="s">
        <v>1234</v>
      </c>
      <c r="B4121" s="103" t="s">
        <v>729</v>
      </c>
      <c r="C4121" s="410">
        <v>22116</v>
      </c>
      <c r="D4121" s="410" t="s">
        <v>1234</v>
      </c>
      <c r="E4121" s="410"/>
      <c r="F4121" s="410">
        <v>470020</v>
      </c>
      <c r="G4121" s="106">
        <v>1516</v>
      </c>
      <c r="H4121" s="38" t="s">
        <v>6927</v>
      </c>
      <c r="I4121" s="93" t="str">
        <f t="shared" si="134"/>
        <v>End</v>
      </c>
      <c r="Q4121" s="93" t="str">
        <f t="shared" si="133"/>
        <v>2P0900</v>
      </c>
    </row>
    <row r="4122" spans="1:17" ht="12.75" customHeight="1">
      <c r="A4122" s="105" t="s">
        <v>1234</v>
      </c>
      <c r="B4122" s="103" t="s">
        <v>729</v>
      </c>
      <c r="C4122" s="410">
        <v>23911</v>
      </c>
      <c r="D4122" s="410" t="s">
        <v>1234</v>
      </c>
      <c r="E4122" s="410"/>
      <c r="F4122" s="410">
        <v>470020</v>
      </c>
      <c r="G4122" s="106">
        <v>2021</v>
      </c>
      <c r="H4122" s="38"/>
      <c r="I4122" s="93" t="str">
        <f t="shared" si="134"/>
        <v/>
      </c>
      <c r="Q4122" s="93" t="str">
        <f t="shared" si="133"/>
        <v>2P0900</v>
      </c>
    </row>
    <row r="4123" spans="1:17" ht="12.75" customHeight="1">
      <c r="A4123" s="105" t="s">
        <v>1234</v>
      </c>
      <c r="B4123" s="103" t="s">
        <v>729</v>
      </c>
      <c r="C4123" s="410">
        <v>22119</v>
      </c>
      <c r="D4123" s="410" t="s">
        <v>1234</v>
      </c>
      <c r="E4123" s="410"/>
      <c r="F4123" s="410">
        <v>470020</v>
      </c>
      <c r="G4123" s="106" t="s">
        <v>3850</v>
      </c>
      <c r="H4123" s="38" t="s">
        <v>6086</v>
      </c>
      <c r="I4123" s="93" t="str">
        <f t="shared" si="134"/>
        <v>End</v>
      </c>
      <c r="Q4123" s="93" t="str">
        <f t="shared" si="133"/>
        <v>2P0900</v>
      </c>
    </row>
    <row r="4124" spans="1:17" ht="12.75" customHeight="1">
      <c r="A4124" s="105" t="s">
        <v>1234</v>
      </c>
      <c r="B4124" s="103" t="s">
        <v>729</v>
      </c>
      <c r="C4124" s="410">
        <v>22110</v>
      </c>
      <c r="D4124" s="410" t="s">
        <v>1234</v>
      </c>
      <c r="E4124" s="410"/>
      <c r="F4124" s="410">
        <v>470020</v>
      </c>
      <c r="G4124" s="106" t="s">
        <v>3851</v>
      </c>
      <c r="H4124" s="38" t="s">
        <v>6086</v>
      </c>
      <c r="I4124" s="93" t="str">
        <f t="shared" si="134"/>
        <v>End</v>
      </c>
      <c r="Q4124" s="93" t="str">
        <f t="shared" si="133"/>
        <v>2P0900</v>
      </c>
    </row>
    <row r="4125" spans="1:17" ht="12.75" customHeight="1">
      <c r="A4125" s="105" t="s">
        <v>208</v>
      </c>
      <c r="B4125" s="103" t="s">
        <v>1279</v>
      </c>
      <c r="C4125" s="410">
        <v>22112</v>
      </c>
      <c r="D4125" s="410" t="s">
        <v>208</v>
      </c>
      <c r="E4125" s="410"/>
      <c r="F4125" s="410">
        <v>530405</v>
      </c>
      <c r="G4125" s="106">
        <v>1112</v>
      </c>
      <c r="H4125" s="38" t="s">
        <v>6086</v>
      </c>
      <c r="I4125" s="93" t="str">
        <f t="shared" si="134"/>
        <v>End</v>
      </c>
      <c r="Q4125" s="93" t="str">
        <f t="shared" si="133"/>
        <v>2P0903</v>
      </c>
    </row>
    <row r="4126" spans="1:17" ht="12.75" customHeight="1">
      <c r="A4126" s="105" t="s">
        <v>208</v>
      </c>
      <c r="B4126" s="103" t="s">
        <v>1279</v>
      </c>
      <c r="C4126" s="410">
        <v>22113</v>
      </c>
      <c r="D4126" s="410" t="s">
        <v>208</v>
      </c>
      <c r="E4126" s="410"/>
      <c r="F4126" s="410">
        <v>530405</v>
      </c>
      <c r="G4126" s="106">
        <v>1213</v>
      </c>
      <c r="H4126" s="38" t="s">
        <v>6086</v>
      </c>
      <c r="I4126" s="93" t="str">
        <f t="shared" si="134"/>
        <v>End</v>
      </c>
      <c r="Q4126" s="93" t="str">
        <f t="shared" si="133"/>
        <v>2P0903</v>
      </c>
    </row>
    <row r="4127" spans="1:17" ht="12.75" customHeight="1">
      <c r="A4127" s="105" t="s">
        <v>208</v>
      </c>
      <c r="B4127" s="103" t="s">
        <v>1279</v>
      </c>
      <c r="C4127" s="410">
        <v>22114</v>
      </c>
      <c r="D4127" s="410" t="s">
        <v>208</v>
      </c>
      <c r="E4127" s="410"/>
      <c r="F4127" s="410">
        <v>530405</v>
      </c>
      <c r="G4127" s="106">
        <v>1314</v>
      </c>
      <c r="H4127" s="38" t="s">
        <v>6086</v>
      </c>
      <c r="I4127" s="93" t="str">
        <f t="shared" si="134"/>
        <v>End</v>
      </c>
      <c r="Q4127" s="93" t="str">
        <f t="shared" si="133"/>
        <v>2P0903</v>
      </c>
    </row>
    <row r="4128" spans="1:17" ht="12.75" customHeight="1">
      <c r="A4128" s="105" t="s">
        <v>208</v>
      </c>
      <c r="B4128" s="103" t="s">
        <v>1279</v>
      </c>
      <c r="C4128" s="410">
        <v>22115</v>
      </c>
      <c r="D4128" s="410" t="s">
        <v>208</v>
      </c>
      <c r="E4128" s="410"/>
      <c r="F4128" s="410">
        <v>530405</v>
      </c>
      <c r="G4128" s="106">
        <v>1415</v>
      </c>
      <c r="H4128" s="38" t="s">
        <v>6128</v>
      </c>
      <c r="I4128" s="93" t="str">
        <f t="shared" si="134"/>
        <v>End</v>
      </c>
      <c r="Q4128" s="93" t="str">
        <f t="shared" si="133"/>
        <v>2P0903</v>
      </c>
    </row>
    <row r="4129" spans="1:17" ht="12.75" customHeight="1">
      <c r="A4129" s="105" t="s">
        <v>208</v>
      </c>
      <c r="B4129" s="103" t="s">
        <v>1279</v>
      </c>
      <c r="C4129" s="410">
        <v>22116</v>
      </c>
      <c r="D4129" s="410" t="s">
        <v>208</v>
      </c>
      <c r="E4129" s="410"/>
      <c r="F4129" s="410">
        <v>530405</v>
      </c>
      <c r="G4129" s="106">
        <v>1516</v>
      </c>
      <c r="H4129" s="38" t="s">
        <v>6927</v>
      </c>
      <c r="I4129" s="93" t="str">
        <f t="shared" si="134"/>
        <v>End</v>
      </c>
      <c r="Q4129" s="93" t="str">
        <f t="shared" si="133"/>
        <v>2P0903</v>
      </c>
    </row>
    <row r="4130" spans="1:17" ht="12.75" customHeight="1">
      <c r="A4130" s="105" t="s">
        <v>208</v>
      </c>
      <c r="B4130" s="103" t="s">
        <v>1279</v>
      </c>
      <c r="C4130" s="410">
        <v>23907</v>
      </c>
      <c r="D4130" s="410" t="s">
        <v>208</v>
      </c>
      <c r="E4130" s="410"/>
      <c r="F4130" s="410">
        <v>530405</v>
      </c>
      <c r="G4130" s="106">
        <v>1617</v>
      </c>
      <c r="H4130" s="38"/>
      <c r="I4130" s="93" t="str">
        <f t="shared" si="134"/>
        <v/>
      </c>
      <c r="Q4130" s="93" t="str">
        <f t="shared" si="133"/>
        <v>2P0903</v>
      </c>
    </row>
    <row r="4131" spans="1:17" ht="12.75" customHeight="1">
      <c r="A4131" s="105" t="s">
        <v>208</v>
      </c>
      <c r="B4131" s="103" t="s">
        <v>1279</v>
      </c>
      <c r="C4131" s="410">
        <v>23918</v>
      </c>
      <c r="D4131" s="410" t="s">
        <v>208</v>
      </c>
      <c r="E4131" s="410"/>
      <c r="F4131" s="410">
        <v>530405</v>
      </c>
      <c r="G4131" s="106">
        <v>1718</v>
      </c>
      <c r="H4131" s="38"/>
      <c r="I4131" s="93" t="str">
        <f t="shared" si="134"/>
        <v/>
      </c>
      <c r="Q4131" s="93" t="str">
        <f t="shared" si="133"/>
        <v>2P0903</v>
      </c>
    </row>
    <row r="4132" spans="1:17" ht="12.75" customHeight="1">
      <c r="A4132" s="105" t="s">
        <v>208</v>
      </c>
      <c r="B4132" s="103" t="s">
        <v>1279</v>
      </c>
      <c r="C4132" s="410">
        <v>23919</v>
      </c>
      <c r="D4132" s="410" t="s">
        <v>208</v>
      </c>
      <c r="E4132" s="410"/>
      <c r="F4132" s="410">
        <v>530405</v>
      </c>
      <c r="G4132" s="106">
        <v>1819</v>
      </c>
      <c r="H4132" s="38"/>
      <c r="I4132" s="93" t="str">
        <f t="shared" si="134"/>
        <v/>
      </c>
      <c r="Q4132" s="93" t="str">
        <f t="shared" si="133"/>
        <v>2P0903</v>
      </c>
    </row>
    <row r="4133" spans="1:17" ht="12.75" customHeight="1">
      <c r="A4133" s="105" t="s">
        <v>208</v>
      </c>
      <c r="B4133" s="103" t="s">
        <v>1279</v>
      </c>
      <c r="C4133" s="410">
        <v>23910</v>
      </c>
      <c r="D4133" s="410" t="s">
        <v>208</v>
      </c>
      <c r="E4133" s="410"/>
      <c r="F4133" s="410">
        <v>530405</v>
      </c>
      <c r="G4133" s="106">
        <v>1920</v>
      </c>
      <c r="H4133" s="38"/>
      <c r="I4133" s="93" t="str">
        <f t="shared" si="134"/>
        <v/>
      </c>
      <c r="Q4133" s="93" t="str">
        <f t="shared" si="133"/>
        <v>2P0903</v>
      </c>
    </row>
    <row r="4134" spans="1:17" ht="12.75" customHeight="1">
      <c r="A4134" s="105" t="s">
        <v>208</v>
      </c>
      <c r="B4134" s="103" t="s">
        <v>1279</v>
      </c>
      <c r="C4134" s="410">
        <v>23911</v>
      </c>
      <c r="D4134" s="410" t="s">
        <v>208</v>
      </c>
      <c r="E4134" s="410"/>
      <c r="F4134" s="410">
        <v>530405</v>
      </c>
      <c r="G4134" s="106">
        <v>2021</v>
      </c>
      <c r="H4134" s="38"/>
      <c r="I4134" s="93" t="str">
        <f t="shared" si="134"/>
        <v/>
      </c>
      <c r="Q4134" s="93" t="str">
        <f t="shared" si="133"/>
        <v>2P0903</v>
      </c>
    </row>
    <row r="4135" spans="1:17" ht="12.75" customHeight="1">
      <c r="A4135" s="105" t="s">
        <v>208</v>
      </c>
      <c r="B4135" s="103" t="s">
        <v>1279</v>
      </c>
      <c r="C4135" s="410">
        <v>22110</v>
      </c>
      <c r="D4135" s="410" t="s">
        <v>208</v>
      </c>
      <c r="E4135" s="410"/>
      <c r="F4135" s="410">
        <v>530405</v>
      </c>
      <c r="G4135" s="106" t="s">
        <v>3851</v>
      </c>
      <c r="H4135" s="38" t="s">
        <v>6086</v>
      </c>
      <c r="I4135" s="93" t="str">
        <f t="shared" si="134"/>
        <v>End</v>
      </c>
      <c r="Q4135" s="93" t="str">
        <f t="shared" si="133"/>
        <v>2P0903</v>
      </c>
    </row>
    <row r="4136" spans="1:17" ht="12.75" customHeight="1">
      <c r="A4136" s="105" t="s">
        <v>206</v>
      </c>
      <c r="B4136" s="103" t="s">
        <v>207</v>
      </c>
      <c r="C4136" s="410">
        <v>22112</v>
      </c>
      <c r="D4136" s="410" t="s">
        <v>206</v>
      </c>
      <c r="E4136" s="410"/>
      <c r="F4136" s="410">
        <v>530405</v>
      </c>
      <c r="G4136" s="106">
        <v>1112</v>
      </c>
      <c r="H4136" s="38" t="s">
        <v>6086</v>
      </c>
      <c r="I4136" s="93" t="str">
        <f t="shared" si="134"/>
        <v>End</v>
      </c>
      <c r="Q4136" s="93" t="str">
        <f t="shared" si="133"/>
        <v>2P0904</v>
      </c>
    </row>
    <row r="4137" spans="1:17" ht="12.75" customHeight="1">
      <c r="A4137" s="105" t="s">
        <v>206</v>
      </c>
      <c r="B4137" s="103" t="s">
        <v>207</v>
      </c>
      <c r="C4137" s="449">
        <v>22113</v>
      </c>
      <c r="D4137" s="449" t="s">
        <v>206</v>
      </c>
      <c r="E4137" s="449"/>
      <c r="F4137" s="449">
        <v>530405</v>
      </c>
      <c r="G4137" s="106">
        <v>1213</v>
      </c>
      <c r="H4137" s="38" t="s">
        <v>6086</v>
      </c>
      <c r="I4137" s="93" t="str">
        <f t="shared" si="134"/>
        <v>End</v>
      </c>
      <c r="Q4137" s="93" t="str">
        <f t="shared" si="133"/>
        <v>2P0904</v>
      </c>
    </row>
    <row r="4138" spans="1:17" ht="12.75" customHeight="1">
      <c r="A4138" s="105" t="s">
        <v>206</v>
      </c>
      <c r="B4138" s="103" t="s">
        <v>207</v>
      </c>
      <c r="C4138" s="410">
        <v>22114</v>
      </c>
      <c r="D4138" s="410" t="s">
        <v>206</v>
      </c>
      <c r="E4138" s="410"/>
      <c r="F4138" s="410">
        <v>530405</v>
      </c>
      <c r="G4138" s="106">
        <v>1314</v>
      </c>
      <c r="H4138" s="38" t="s">
        <v>6086</v>
      </c>
      <c r="I4138" s="93" t="str">
        <f t="shared" si="134"/>
        <v>End</v>
      </c>
      <c r="Q4138" s="93" t="str">
        <f t="shared" si="133"/>
        <v>2P0904</v>
      </c>
    </row>
    <row r="4139" spans="1:17" ht="12.75" customHeight="1">
      <c r="A4139" s="105" t="s">
        <v>206</v>
      </c>
      <c r="B4139" s="103" t="s">
        <v>207</v>
      </c>
      <c r="C4139" s="410">
        <v>22115</v>
      </c>
      <c r="D4139" s="410" t="s">
        <v>206</v>
      </c>
      <c r="E4139" s="410"/>
      <c r="F4139" s="410">
        <v>530405</v>
      </c>
      <c r="G4139" s="106">
        <v>1415</v>
      </c>
      <c r="H4139" s="38" t="s">
        <v>6128</v>
      </c>
      <c r="I4139" s="93" t="str">
        <f t="shared" si="134"/>
        <v>End</v>
      </c>
      <c r="Q4139" s="93" t="str">
        <f t="shared" si="133"/>
        <v>2P0904</v>
      </c>
    </row>
    <row r="4140" spans="1:17" ht="12.75" customHeight="1">
      <c r="A4140" s="105" t="s">
        <v>206</v>
      </c>
      <c r="B4140" s="103" t="s">
        <v>207</v>
      </c>
      <c r="C4140" s="410">
        <v>22116</v>
      </c>
      <c r="D4140" s="410" t="s">
        <v>206</v>
      </c>
      <c r="E4140" s="410"/>
      <c r="F4140" s="410">
        <v>530405</v>
      </c>
      <c r="G4140" s="106">
        <v>1516</v>
      </c>
      <c r="H4140" s="38" t="s">
        <v>6927</v>
      </c>
      <c r="I4140" s="93" t="str">
        <f t="shared" si="134"/>
        <v>End</v>
      </c>
      <c r="Q4140" s="93" t="str">
        <f t="shared" si="133"/>
        <v>2P0904</v>
      </c>
    </row>
    <row r="4141" spans="1:17" ht="12.75" customHeight="1">
      <c r="A4141" s="105" t="s">
        <v>206</v>
      </c>
      <c r="B4141" s="103" t="s">
        <v>207</v>
      </c>
      <c r="C4141" s="410">
        <v>23907</v>
      </c>
      <c r="D4141" s="410" t="s">
        <v>206</v>
      </c>
      <c r="E4141" s="410"/>
      <c r="F4141" s="410">
        <v>530405</v>
      </c>
      <c r="G4141" s="106">
        <v>1617</v>
      </c>
      <c r="H4141" s="38"/>
      <c r="I4141" s="93" t="str">
        <f t="shared" si="134"/>
        <v/>
      </c>
      <c r="Q4141" s="93" t="str">
        <f t="shared" si="133"/>
        <v>2P0904</v>
      </c>
    </row>
    <row r="4142" spans="1:17" ht="12.75" customHeight="1">
      <c r="A4142" s="105" t="s">
        <v>206</v>
      </c>
      <c r="B4142" s="103" t="s">
        <v>207</v>
      </c>
      <c r="C4142" s="410">
        <v>23918</v>
      </c>
      <c r="D4142" s="410" t="s">
        <v>206</v>
      </c>
      <c r="E4142" s="410"/>
      <c r="F4142" s="410">
        <v>530405</v>
      </c>
      <c r="G4142" s="106">
        <v>1718</v>
      </c>
      <c r="H4142" s="38"/>
      <c r="I4142" s="93" t="str">
        <f t="shared" si="134"/>
        <v/>
      </c>
      <c r="Q4142" s="93" t="str">
        <f t="shared" si="133"/>
        <v>2P0904</v>
      </c>
    </row>
    <row r="4143" spans="1:17" ht="12.75" customHeight="1">
      <c r="A4143" s="105" t="s">
        <v>206</v>
      </c>
      <c r="B4143" s="103" t="s">
        <v>207</v>
      </c>
      <c r="C4143" s="410">
        <v>23919</v>
      </c>
      <c r="D4143" s="410" t="s">
        <v>206</v>
      </c>
      <c r="E4143" s="410"/>
      <c r="F4143" s="410">
        <v>530405</v>
      </c>
      <c r="G4143" s="106">
        <v>1819</v>
      </c>
      <c r="H4143" s="38"/>
      <c r="I4143" s="93" t="str">
        <f t="shared" si="134"/>
        <v/>
      </c>
      <c r="Q4143" s="93" t="str">
        <f t="shared" si="133"/>
        <v>2P0904</v>
      </c>
    </row>
    <row r="4144" spans="1:17" ht="12.75" customHeight="1">
      <c r="A4144" s="105" t="s">
        <v>206</v>
      </c>
      <c r="B4144" s="103" t="s">
        <v>207</v>
      </c>
      <c r="C4144" s="410">
        <v>23910</v>
      </c>
      <c r="D4144" s="410" t="s">
        <v>206</v>
      </c>
      <c r="E4144" s="410"/>
      <c r="F4144" s="410">
        <v>530405</v>
      </c>
      <c r="G4144" s="368">
        <v>1920</v>
      </c>
      <c r="H4144" s="38"/>
      <c r="I4144" s="93" t="str">
        <f t="shared" si="134"/>
        <v/>
      </c>
      <c r="Q4144" s="93" t="str">
        <f t="shared" si="133"/>
        <v>2P0904</v>
      </c>
    </row>
    <row r="4145" spans="1:17" ht="12.75" customHeight="1">
      <c r="A4145" s="105" t="s">
        <v>206</v>
      </c>
      <c r="B4145" s="103" t="s">
        <v>207</v>
      </c>
      <c r="C4145" s="410">
        <v>23911</v>
      </c>
      <c r="D4145" s="410" t="s">
        <v>206</v>
      </c>
      <c r="E4145" s="410"/>
      <c r="F4145" s="410">
        <v>530405</v>
      </c>
      <c r="G4145" s="106">
        <v>2021</v>
      </c>
      <c r="H4145" s="38"/>
      <c r="I4145" s="93" t="str">
        <f t="shared" si="134"/>
        <v/>
      </c>
      <c r="Q4145" s="93" t="str">
        <f t="shared" si="133"/>
        <v>2P0904</v>
      </c>
    </row>
    <row r="4146" spans="1:17" ht="12.75" customHeight="1">
      <c r="A4146" s="105" t="s">
        <v>206</v>
      </c>
      <c r="B4146" s="103" t="s">
        <v>207</v>
      </c>
      <c r="C4146" s="410">
        <v>22110</v>
      </c>
      <c r="D4146" s="464" t="s">
        <v>206</v>
      </c>
      <c r="E4146" s="410"/>
      <c r="F4146" s="410">
        <v>530405</v>
      </c>
      <c r="G4146" s="106" t="s">
        <v>3851</v>
      </c>
      <c r="H4146" s="38" t="s">
        <v>6086</v>
      </c>
      <c r="I4146" s="93" t="str">
        <f t="shared" si="134"/>
        <v>End</v>
      </c>
      <c r="Q4146" s="93" t="str">
        <f t="shared" si="133"/>
        <v>2P0904</v>
      </c>
    </row>
    <row r="4147" spans="1:17" ht="12.75" customHeight="1">
      <c r="A4147" s="105" t="s">
        <v>5536</v>
      </c>
      <c r="B4147" s="103" t="s">
        <v>5542</v>
      </c>
      <c r="C4147" s="410">
        <v>22114</v>
      </c>
      <c r="D4147" s="105" t="s">
        <v>5536</v>
      </c>
      <c r="E4147" s="410"/>
      <c r="F4147" s="410">
        <v>125017</v>
      </c>
      <c r="G4147" s="102">
        <v>1314</v>
      </c>
      <c r="H4147" s="38" t="s">
        <v>6086</v>
      </c>
      <c r="I4147" s="93" t="str">
        <f t="shared" si="134"/>
        <v>End</v>
      </c>
      <c r="Q4147" s="93" t="str">
        <f t="shared" si="133"/>
        <v>2P0905</v>
      </c>
    </row>
    <row r="4148" spans="1:17" ht="12.75" customHeight="1">
      <c r="A4148" s="105" t="s">
        <v>5536</v>
      </c>
      <c r="B4148" s="103" t="s">
        <v>5542</v>
      </c>
      <c r="C4148" s="449">
        <v>22115</v>
      </c>
      <c r="D4148" s="105" t="s">
        <v>5536</v>
      </c>
      <c r="E4148" s="449"/>
      <c r="F4148" s="449">
        <v>125017</v>
      </c>
      <c r="G4148" s="102">
        <v>1415</v>
      </c>
      <c r="H4148" s="38" t="s">
        <v>6128</v>
      </c>
      <c r="I4148" s="93" t="str">
        <f t="shared" si="134"/>
        <v>End</v>
      </c>
      <c r="Q4148" s="93" t="str">
        <f t="shared" si="133"/>
        <v>2P0905</v>
      </c>
    </row>
    <row r="4149" spans="1:17" ht="12.75" customHeight="1">
      <c r="A4149" s="105" t="s">
        <v>5536</v>
      </c>
      <c r="B4149" s="103" t="s">
        <v>5542</v>
      </c>
      <c r="C4149" s="614">
        <v>23918</v>
      </c>
      <c r="D4149" s="105" t="s">
        <v>5536</v>
      </c>
      <c r="E4149" s="614"/>
      <c r="F4149" s="614">
        <v>125017</v>
      </c>
      <c r="G4149" s="102">
        <v>1718</v>
      </c>
      <c r="H4149" s="38"/>
      <c r="I4149" s="93" t="str">
        <f t="shared" si="134"/>
        <v/>
      </c>
      <c r="Q4149" s="93" t="str">
        <f t="shared" si="133"/>
        <v>2P0905</v>
      </c>
    </row>
    <row r="4150" spans="1:17" ht="12.75" customHeight="1">
      <c r="A4150" s="105" t="s">
        <v>5536</v>
      </c>
      <c r="B4150" s="103" t="s">
        <v>5542</v>
      </c>
      <c r="C4150" s="410">
        <v>23911</v>
      </c>
      <c r="D4150" s="105" t="s">
        <v>5536</v>
      </c>
      <c r="E4150" s="410"/>
      <c r="F4150" s="410">
        <v>125017</v>
      </c>
      <c r="G4150" s="102">
        <v>2021</v>
      </c>
      <c r="H4150" s="38"/>
      <c r="I4150" s="93" t="str">
        <f t="shared" si="134"/>
        <v/>
      </c>
      <c r="J4150" s="547"/>
      <c r="Q4150" s="93" t="str">
        <f t="shared" si="133"/>
        <v>2P0905</v>
      </c>
    </row>
    <row r="4151" spans="1:17" ht="12.75" customHeight="1">
      <c r="A4151" s="105" t="s">
        <v>1235</v>
      </c>
      <c r="B4151" s="103" t="s">
        <v>2645</v>
      </c>
      <c r="C4151" s="410">
        <v>22112</v>
      </c>
      <c r="D4151" s="1050" t="s">
        <v>1235</v>
      </c>
      <c r="E4151" s="410"/>
      <c r="F4151" s="410">
        <v>480131</v>
      </c>
      <c r="G4151" s="106">
        <v>1112</v>
      </c>
      <c r="H4151" s="38" t="s">
        <v>6086</v>
      </c>
      <c r="I4151" s="93" t="str">
        <f t="shared" si="134"/>
        <v>End</v>
      </c>
      <c r="Q4151" s="93" t="str">
        <f t="shared" si="133"/>
        <v>2P1000</v>
      </c>
    </row>
    <row r="4152" spans="1:17" ht="12.75" customHeight="1">
      <c r="A4152" s="105" t="s">
        <v>1235</v>
      </c>
      <c r="B4152" s="103" t="s">
        <v>2645</v>
      </c>
      <c r="C4152" s="410">
        <v>22113</v>
      </c>
      <c r="D4152" s="1050" t="s">
        <v>1235</v>
      </c>
      <c r="E4152" s="410"/>
      <c r="F4152" s="410">
        <v>480131</v>
      </c>
      <c r="G4152" s="106">
        <v>1213</v>
      </c>
      <c r="H4152" s="38" t="s">
        <v>6086</v>
      </c>
      <c r="I4152" s="93" t="str">
        <f t="shared" si="134"/>
        <v>End</v>
      </c>
      <c r="Q4152" s="93" t="str">
        <f t="shared" si="133"/>
        <v>2P1000</v>
      </c>
    </row>
    <row r="4153" spans="1:17" ht="12.75" customHeight="1">
      <c r="A4153" s="105" t="s">
        <v>1235</v>
      </c>
      <c r="B4153" s="103" t="s">
        <v>2645</v>
      </c>
      <c r="C4153" s="410">
        <v>22114</v>
      </c>
      <c r="D4153" s="410" t="s">
        <v>1235</v>
      </c>
      <c r="E4153" s="410"/>
      <c r="F4153" s="410">
        <v>480131</v>
      </c>
      <c r="G4153" s="106">
        <v>1314</v>
      </c>
      <c r="H4153" s="38" t="s">
        <v>6086</v>
      </c>
      <c r="I4153" s="93" t="str">
        <f t="shared" si="134"/>
        <v>End</v>
      </c>
      <c r="Q4153" s="93" t="str">
        <f t="shared" si="133"/>
        <v>2P1000</v>
      </c>
    </row>
    <row r="4154" spans="1:17" ht="12.75" customHeight="1">
      <c r="A4154" s="105" t="s">
        <v>1235</v>
      </c>
      <c r="B4154" s="103" t="s">
        <v>2645</v>
      </c>
      <c r="C4154" s="410">
        <v>22115</v>
      </c>
      <c r="D4154" s="410" t="s">
        <v>1235</v>
      </c>
      <c r="E4154" s="410"/>
      <c r="F4154" s="410">
        <v>480131</v>
      </c>
      <c r="G4154" s="106">
        <v>1415</v>
      </c>
      <c r="H4154" s="38" t="s">
        <v>6128</v>
      </c>
      <c r="I4154" s="93" t="str">
        <f t="shared" si="134"/>
        <v>End</v>
      </c>
      <c r="L4154" s="103"/>
      <c r="Q4154" s="93" t="str">
        <f t="shared" si="133"/>
        <v>2P1000</v>
      </c>
    </row>
    <row r="4155" spans="1:17" ht="12.75" customHeight="1">
      <c r="A4155" s="105" t="s">
        <v>1235</v>
      </c>
      <c r="B4155" s="103" t="s">
        <v>2645</v>
      </c>
      <c r="C4155" s="410">
        <v>23911</v>
      </c>
      <c r="D4155" s="410" t="s">
        <v>1235</v>
      </c>
      <c r="E4155" s="410"/>
      <c r="F4155" s="410">
        <v>480131</v>
      </c>
      <c r="G4155" s="106">
        <v>2021</v>
      </c>
      <c r="H4155" s="38"/>
      <c r="I4155" s="93" t="str">
        <f t="shared" si="134"/>
        <v/>
      </c>
      <c r="Q4155" s="93" t="str">
        <f t="shared" si="133"/>
        <v>2P1000</v>
      </c>
    </row>
    <row r="4156" spans="1:17" ht="12.75" customHeight="1">
      <c r="A4156" s="105" t="s">
        <v>1235</v>
      </c>
      <c r="B4156" s="103" t="s">
        <v>2645</v>
      </c>
      <c r="C4156" s="410">
        <v>22119</v>
      </c>
      <c r="D4156" s="410" t="s">
        <v>1235</v>
      </c>
      <c r="E4156" s="410"/>
      <c r="F4156" s="410">
        <v>480131</v>
      </c>
      <c r="G4156" s="106" t="s">
        <v>3850</v>
      </c>
      <c r="H4156" s="38" t="s">
        <v>6086</v>
      </c>
      <c r="I4156" s="93" t="str">
        <f t="shared" si="134"/>
        <v>End</v>
      </c>
      <c r="Q4156" s="93" t="str">
        <f t="shared" si="133"/>
        <v>2P1000</v>
      </c>
    </row>
    <row r="4157" spans="1:17" ht="12.75" customHeight="1">
      <c r="A4157" s="105" t="s">
        <v>1235</v>
      </c>
      <c r="B4157" s="103" t="s">
        <v>2645</v>
      </c>
      <c r="C4157" s="410">
        <v>22110</v>
      </c>
      <c r="D4157" s="410" t="s">
        <v>1235</v>
      </c>
      <c r="E4157" s="410"/>
      <c r="F4157" s="410">
        <v>480131</v>
      </c>
      <c r="G4157" s="106" t="s">
        <v>3851</v>
      </c>
      <c r="H4157" s="38" t="s">
        <v>6086</v>
      </c>
      <c r="I4157" s="93" t="str">
        <f t="shared" si="134"/>
        <v>End</v>
      </c>
      <c r="Q4157" s="93" t="str">
        <f t="shared" si="133"/>
        <v>2P1000</v>
      </c>
    </row>
    <row r="4158" spans="1:17" ht="12.75" customHeight="1">
      <c r="A4158" s="105" t="s">
        <v>3796</v>
      </c>
      <c r="B4158" s="103" t="s">
        <v>3797</v>
      </c>
      <c r="C4158" s="410">
        <v>22119</v>
      </c>
      <c r="D4158" s="410" t="s">
        <v>3796</v>
      </c>
      <c r="E4158" s="410"/>
      <c r="F4158" s="410">
        <v>127011</v>
      </c>
      <c r="G4158" s="106" t="s">
        <v>3850</v>
      </c>
      <c r="H4158" s="38" t="s">
        <v>6086</v>
      </c>
      <c r="I4158" s="93" t="str">
        <f t="shared" si="134"/>
        <v>End</v>
      </c>
      <c r="Q4158" s="93" t="str">
        <f t="shared" si="133"/>
        <v>2P1003</v>
      </c>
    </row>
    <row r="4159" spans="1:17" ht="12.75" customHeight="1">
      <c r="A4159" s="105" t="s">
        <v>3796</v>
      </c>
      <c r="B4159" s="103" t="s">
        <v>3797</v>
      </c>
      <c r="C4159" s="410">
        <v>22110</v>
      </c>
      <c r="D4159" s="410" t="s">
        <v>3796</v>
      </c>
      <c r="E4159" s="410"/>
      <c r="F4159" s="410">
        <v>127011</v>
      </c>
      <c r="G4159" s="106" t="s">
        <v>3851</v>
      </c>
      <c r="H4159" s="38" t="s">
        <v>6086</v>
      </c>
      <c r="I4159" s="93" t="str">
        <f t="shared" si="134"/>
        <v>End</v>
      </c>
      <c r="Q4159" s="93" t="str">
        <f t="shared" si="133"/>
        <v>2P1003</v>
      </c>
    </row>
    <row r="4160" spans="1:17" ht="12.75" customHeight="1">
      <c r="A4160" s="105" t="s">
        <v>1281</v>
      </c>
      <c r="B4160" s="103" t="s">
        <v>2330</v>
      </c>
      <c r="C4160" s="410">
        <v>22112</v>
      </c>
      <c r="D4160" s="410" t="s">
        <v>1281</v>
      </c>
      <c r="E4160" s="410"/>
      <c r="F4160" s="410">
        <v>125014</v>
      </c>
      <c r="G4160" s="106">
        <v>1112</v>
      </c>
      <c r="H4160" s="38" t="s">
        <v>6086</v>
      </c>
      <c r="I4160" s="93" t="str">
        <f t="shared" si="134"/>
        <v>End</v>
      </c>
      <c r="Q4160" s="93" t="str">
        <f t="shared" si="133"/>
        <v>2P1004</v>
      </c>
    </row>
    <row r="4161" spans="1:17" ht="12.75" customHeight="1">
      <c r="A4161" s="105" t="s">
        <v>1281</v>
      </c>
      <c r="B4161" s="103" t="s">
        <v>2330</v>
      </c>
      <c r="C4161" s="410">
        <v>22113</v>
      </c>
      <c r="D4161" s="410" t="s">
        <v>1281</v>
      </c>
      <c r="E4161" s="410"/>
      <c r="F4161" s="410">
        <v>125014</v>
      </c>
      <c r="G4161" s="106">
        <v>1213</v>
      </c>
      <c r="H4161" s="38" t="s">
        <v>6086</v>
      </c>
      <c r="I4161" s="93" t="str">
        <f t="shared" si="134"/>
        <v>End</v>
      </c>
      <c r="Q4161" s="93" t="str">
        <f t="shared" si="133"/>
        <v>2P1004</v>
      </c>
    </row>
    <row r="4162" spans="1:17" ht="12.75" customHeight="1">
      <c r="A4162" s="105" t="s">
        <v>1281</v>
      </c>
      <c r="B4162" s="103" t="s">
        <v>2330</v>
      </c>
      <c r="C4162" s="410">
        <v>22115</v>
      </c>
      <c r="D4162" s="410" t="s">
        <v>1281</v>
      </c>
      <c r="E4162" s="410"/>
      <c r="F4162" s="410">
        <v>125014</v>
      </c>
      <c r="G4162" s="106">
        <v>1415</v>
      </c>
      <c r="H4162" s="38" t="s">
        <v>6128</v>
      </c>
      <c r="I4162" s="93" t="str">
        <f t="shared" si="134"/>
        <v>End</v>
      </c>
      <c r="Q4162" s="93" t="str">
        <f t="shared" si="133"/>
        <v>2P1004</v>
      </c>
    </row>
    <row r="4163" spans="1:17" ht="12.75" customHeight="1">
      <c r="A4163" s="105" t="s">
        <v>1281</v>
      </c>
      <c r="B4163" s="103" t="s">
        <v>2330</v>
      </c>
      <c r="C4163" s="410">
        <v>22116</v>
      </c>
      <c r="D4163" s="410" t="s">
        <v>1281</v>
      </c>
      <c r="E4163" s="410"/>
      <c r="F4163" s="410">
        <v>125014</v>
      </c>
      <c r="G4163" s="106">
        <v>1516</v>
      </c>
      <c r="H4163" s="38" t="s">
        <v>6927</v>
      </c>
      <c r="I4163" s="93" t="str">
        <f t="shared" si="134"/>
        <v>End</v>
      </c>
      <c r="Q4163" s="93" t="str">
        <f t="shared" si="133"/>
        <v>2P1004</v>
      </c>
    </row>
    <row r="4164" spans="1:17" ht="12.75" customHeight="1">
      <c r="A4164" s="105" t="s">
        <v>1281</v>
      </c>
      <c r="B4164" s="103" t="s">
        <v>2330</v>
      </c>
      <c r="C4164" s="410">
        <v>23918</v>
      </c>
      <c r="D4164" s="410" t="s">
        <v>1281</v>
      </c>
      <c r="E4164" s="410"/>
      <c r="F4164" s="410">
        <v>125014</v>
      </c>
      <c r="G4164" s="106">
        <v>1718</v>
      </c>
      <c r="H4164" s="38"/>
      <c r="I4164" s="93" t="str">
        <f t="shared" si="134"/>
        <v/>
      </c>
      <c r="K4164" s="103"/>
      <c r="Q4164" s="93" t="str">
        <f t="shared" si="133"/>
        <v>2P1004</v>
      </c>
    </row>
    <row r="4165" spans="1:17" ht="12.75" customHeight="1">
      <c r="A4165" s="105" t="s">
        <v>1281</v>
      </c>
      <c r="B4165" s="103" t="s">
        <v>2330</v>
      </c>
      <c r="C4165" s="410">
        <v>23919</v>
      </c>
      <c r="D4165" s="410" t="s">
        <v>1281</v>
      </c>
      <c r="E4165" s="410"/>
      <c r="F4165" s="410">
        <v>125014</v>
      </c>
      <c r="G4165" s="106">
        <v>1819</v>
      </c>
      <c r="H4165" s="38"/>
      <c r="I4165" s="93" t="str">
        <f t="shared" si="134"/>
        <v/>
      </c>
      <c r="Q4165" s="93" t="str">
        <f t="shared" si="133"/>
        <v>2P1004</v>
      </c>
    </row>
    <row r="4166" spans="1:17" ht="12.75" customHeight="1">
      <c r="A4166" s="105" t="s">
        <v>1281</v>
      </c>
      <c r="B4166" s="103" t="s">
        <v>2330</v>
      </c>
      <c r="C4166" s="410">
        <v>23910</v>
      </c>
      <c r="D4166" s="410" t="s">
        <v>1281</v>
      </c>
      <c r="E4166" s="410"/>
      <c r="F4166" s="410">
        <v>125014</v>
      </c>
      <c r="G4166" s="106">
        <v>1920</v>
      </c>
      <c r="H4166" s="38"/>
      <c r="I4166" s="93" t="str">
        <f t="shared" si="134"/>
        <v/>
      </c>
      <c r="Q4166" s="93" t="str">
        <f t="shared" si="133"/>
        <v>2P1004</v>
      </c>
    </row>
    <row r="4167" spans="1:17" ht="12.75" customHeight="1">
      <c r="A4167" s="105" t="s">
        <v>1281</v>
      </c>
      <c r="B4167" s="103" t="s">
        <v>2330</v>
      </c>
      <c r="C4167" s="410">
        <v>23911</v>
      </c>
      <c r="D4167" s="410" t="s">
        <v>1281</v>
      </c>
      <c r="E4167" s="410"/>
      <c r="F4167" s="410">
        <v>125014</v>
      </c>
      <c r="G4167" s="106">
        <v>2021</v>
      </c>
      <c r="H4167" s="38"/>
      <c r="I4167" s="93" t="str">
        <f t="shared" si="134"/>
        <v/>
      </c>
      <c r="Q4167" s="93" t="str">
        <f t="shared" si="133"/>
        <v>2P1004</v>
      </c>
    </row>
    <row r="4168" spans="1:17" ht="12.75" customHeight="1">
      <c r="A4168" s="105" t="s">
        <v>1281</v>
      </c>
      <c r="B4168" s="103" t="s">
        <v>2330</v>
      </c>
      <c r="C4168" s="1313">
        <v>23914</v>
      </c>
      <c r="D4168" s="1313" t="s">
        <v>1281</v>
      </c>
      <c r="E4168" s="1313"/>
      <c r="F4168" s="1313">
        <v>125014</v>
      </c>
      <c r="G4168" s="106">
        <v>2324</v>
      </c>
      <c r="H4168" s="38"/>
      <c r="I4168" s="93" t="str">
        <f t="shared" si="134"/>
        <v/>
      </c>
      <c r="Q4168" s="93" t="str">
        <f t="shared" si="133"/>
        <v>2P1004</v>
      </c>
    </row>
    <row r="4169" spans="1:17" ht="12.75" customHeight="1">
      <c r="A4169" s="105" t="s">
        <v>6037</v>
      </c>
      <c r="B4169" s="103" t="s">
        <v>6038</v>
      </c>
      <c r="C4169" s="410">
        <v>22116</v>
      </c>
      <c r="D4169" s="410" t="s">
        <v>6037</v>
      </c>
      <c r="E4169" s="410"/>
      <c r="F4169" s="410">
        <v>122011</v>
      </c>
      <c r="G4169" s="106">
        <v>1516</v>
      </c>
      <c r="H4169" s="38" t="s">
        <v>6927</v>
      </c>
      <c r="I4169" s="93" t="str">
        <f t="shared" si="134"/>
        <v>End</v>
      </c>
      <c r="Q4169" s="93" t="str">
        <f t="shared" si="133"/>
        <v>2P1005</v>
      </c>
    </row>
    <row r="4170" spans="1:17" ht="12.75" customHeight="1">
      <c r="A4170" s="105" t="s">
        <v>6037</v>
      </c>
      <c r="B4170" s="103" t="s">
        <v>6038</v>
      </c>
      <c r="C4170" s="449">
        <v>23911</v>
      </c>
      <c r="D4170" s="449" t="s">
        <v>6037</v>
      </c>
      <c r="E4170" s="449"/>
      <c r="F4170" s="449">
        <v>122011</v>
      </c>
      <c r="G4170" s="106">
        <v>2021</v>
      </c>
      <c r="H4170" s="38"/>
      <c r="I4170" s="93" t="str">
        <f t="shared" si="134"/>
        <v/>
      </c>
      <c r="J4170" s="547"/>
      <c r="Q4170" s="93" t="str">
        <f t="shared" si="133"/>
        <v>2P1005</v>
      </c>
    </row>
    <row r="4171" spans="1:17" ht="12.75" customHeight="1">
      <c r="A4171" s="105" t="s">
        <v>6037</v>
      </c>
      <c r="B4171" s="103" t="s">
        <v>6038</v>
      </c>
      <c r="C4171" s="1313">
        <v>23914</v>
      </c>
      <c r="D4171" s="1313" t="s">
        <v>6037</v>
      </c>
      <c r="E4171" s="1313"/>
      <c r="F4171" s="1313">
        <v>122011</v>
      </c>
      <c r="G4171" s="106">
        <v>2324</v>
      </c>
      <c r="H4171" s="38"/>
      <c r="I4171" s="93" t="str">
        <f t="shared" si="134"/>
        <v/>
      </c>
      <c r="J4171" s="547"/>
      <c r="Q4171" s="93" t="str">
        <f t="shared" si="133"/>
        <v>2P1005</v>
      </c>
    </row>
    <row r="4172" spans="1:17" ht="12.75" customHeight="1">
      <c r="A4172" s="105" t="s">
        <v>1236</v>
      </c>
      <c r="B4172" s="103" t="s">
        <v>685</v>
      </c>
      <c r="C4172" s="614">
        <v>23914</v>
      </c>
      <c r="D4172" s="614" t="s">
        <v>1236</v>
      </c>
      <c r="E4172" s="614"/>
      <c r="F4172" s="614">
        <v>530101</v>
      </c>
      <c r="G4172" s="106">
        <v>2324</v>
      </c>
      <c r="H4172" s="38"/>
      <c r="I4172" s="93" t="str">
        <f t="shared" si="134"/>
        <v/>
      </c>
      <c r="Q4172" s="93" t="str">
        <f t="shared" si="133"/>
        <v>2P1100</v>
      </c>
    </row>
    <row r="4173" spans="1:17" ht="12.75" customHeight="1">
      <c r="A4173" s="105" t="s">
        <v>1236</v>
      </c>
      <c r="B4173" s="103" t="s">
        <v>685</v>
      </c>
      <c r="C4173" s="410">
        <v>22115</v>
      </c>
      <c r="D4173" s="410" t="s">
        <v>1236</v>
      </c>
      <c r="E4173" s="410"/>
      <c r="F4173" s="410">
        <v>530101</v>
      </c>
      <c r="G4173" s="106">
        <v>1415</v>
      </c>
      <c r="H4173" s="38" t="s">
        <v>6128</v>
      </c>
      <c r="I4173" s="93" t="str">
        <f t="shared" si="134"/>
        <v>End</v>
      </c>
      <c r="Q4173" s="93" t="str">
        <f t="shared" si="133"/>
        <v>2P1100</v>
      </c>
    </row>
    <row r="4174" spans="1:17" ht="12.75" customHeight="1">
      <c r="A4174" s="105" t="s">
        <v>1236</v>
      </c>
      <c r="B4174" s="103" t="s">
        <v>685</v>
      </c>
      <c r="C4174" s="410">
        <v>22116</v>
      </c>
      <c r="D4174" s="410" t="s">
        <v>1236</v>
      </c>
      <c r="E4174" s="410"/>
      <c r="F4174" s="410">
        <v>530101</v>
      </c>
      <c r="G4174" s="106">
        <v>1516</v>
      </c>
      <c r="H4174" s="38" t="s">
        <v>6927</v>
      </c>
      <c r="I4174" s="93" t="str">
        <f t="shared" si="134"/>
        <v>End</v>
      </c>
      <c r="Q4174" s="93" t="str">
        <f t="shared" ref="Q4174:Q4237" si="135">TEXT($A4174,0)</f>
        <v>2P1100</v>
      </c>
    </row>
    <row r="4175" spans="1:17" ht="12.75" customHeight="1">
      <c r="A4175" s="105" t="s">
        <v>1236</v>
      </c>
      <c r="B4175" s="103" t="s">
        <v>685</v>
      </c>
      <c r="C4175" s="410">
        <v>23907</v>
      </c>
      <c r="D4175" s="410" t="s">
        <v>1236</v>
      </c>
      <c r="E4175" s="410"/>
      <c r="F4175" s="410">
        <v>530101</v>
      </c>
      <c r="G4175" s="106">
        <v>1617</v>
      </c>
      <c r="H4175" s="38"/>
      <c r="I4175" s="93" t="str">
        <f t="shared" si="134"/>
        <v/>
      </c>
      <c r="Q4175" s="93" t="str">
        <f t="shared" si="135"/>
        <v>2P1100</v>
      </c>
    </row>
    <row r="4176" spans="1:17" ht="12.75" customHeight="1">
      <c r="A4176" s="105" t="s">
        <v>1236</v>
      </c>
      <c r="B4176" s="103" t="s">
        <v>685</v>
      </c>
      <c r="C4176" s="410">
        <v>23918</v>
      </c>
      <c r="D4176" s="410" t="s">
        <v>1236</v>
      </c>
      <c r="E4176" s="410"/>
      <c r="F4176" s="410">
        <v>530101</v>
      </c>
      <c r="G4176" s="106">
        <v>1718</v>
      </c>
      <c r="H4176" s="38"/>
      <c r="I4176" s="93" t="str">
        <f t="shared" si="134"/>
        <v/>
      </c>
      <c r="Q4176" s="93" t="str">
        <f t="shared" si="135"/>
        <v>2P1100</v>
      </c>
    </row>
    <row r="4177" spans="1:17" ht="12.75" customHeight="1">
      <c r="A4177" s="105" t="s">
        <v>1236</v>
      </c>
      <c r="B4177" s="103" t="s">
        <v>685</v>
      </c>
      <c r="C4177" s="410">
        <v>23919</v>
      </c>
      <c r="D4177" s="410" t="s">
        <v>1236</v>
      </c>
      <c r="E4177" s="410"/>
      <c r="F4177" s="410">
        <v>530101</v>
      </c>
      <c r="G4177" s="106">
        <v>1819</v>
      </c>
      <c r="H4177" s="38"/>
      <c r="I4177" s="93" t="str">
        <f t="shared" si="134"/>
        <v/>
      </c>
      <c r="Q4177" s="93" t="str">
        <f t="shared" si="135"/>
        <v>2P1100</v>
      </c>
    </row>
    <row r="4178" spans="1:17" ht="12.75" customHeight="1">
      <c r="A4178" s="105" t="s">
        <v>1236</v>
      </c>
      <c r="B4178" s="103" t="s">
        <v>685</v>
      </c>
      <c r="C4178" s="410">
        <v>23910</v>
      </c>
      <c r="D4178" s="410" t="s">
        <v>1236</v>
      </c>
      <c r="E4178" s="410"/>
      <c r="F4178" s="410">
        <v>530101</v>
      </c>
      <c r="G4178" s="106">
        <v>1920</v>
      </c>
      <c r="H4178" s="38"/>
      <c r="I4178" s="93" t="str">
        <f t="shared" si="134"/>
        <v/>
      </c>
      <c r="Q4178" s="93" t="str">
        <f t="shared" si="135"/>
        <v>2P1100</v>
      </c>
    </row>
    <row r="4179" spans="1:17" ht="12.75" customHeight="1">
      <c r="A4179" s="105" t="s">
        <v>1236</v>
      </c>
      <c r="B4179" s="103" t="s">
        <v>685</v>
      </c>
      <c r="C4179" s="410">
        <v>23911</v>
      </c>
      <c r="D4179" s="410" t="s">
        <v>1236</v>
      </c>
      <c r="E4179" s="410"/>
      <c r="F4179" s="410">
        <v>530101</v>
      </c>
      <c r="G4179" s="106">
        <v>2021</v>
      </c>
      <c r="H4179" s="38"/>
      <c r="I4179" s="93" t="str">
        <f t="shared" si="134"/>
        <v/>
      </c>
      <c r="Q4179" s="93" t="str">
        <f t="shared" si="135"/>
        <v>2P1100</v>
      </c>
    </row>
    <row r="4180" spans="1:17" ht="12.75" customHeight="1">
      <c r="A4180" s="105" t="s">
        <v>1236</v>
      </c>
      <c r="B4180" s="103" t="s">
        <v>685</v>
      </c>
      <c r="C4180" s="410">
        <v>23912</v>
      </c>
      <c r="D4180" s="410" t="s">
        <v>1236</v>
      </c>
      <c r="E4180" s="410"/>
      <c r="F4180" s="410">
        <v>530101</v>
      </c>
      <c r="G4180" s="106">
        <v>2122</v>
      </c>
      <c r="H4180" s="38"/>
      <c r="I4180" s="93" t="str">
        <f t="shared" si="134"/>
        <v/>
      </c>
      <c r="Q4180" s="93" t="str">
        <f t="shared" si="135"/>
        <v>2P1100</v>
      </c>
    </row>
    <row r="4181" spans="1:17" ht="12.75" customHeight="1">
      <c r="A4181" s="105" t="s">
        <v>1236</v>
      </c>
      <c r="B4181" s="103" t="s">
        <v>685</v>
      </c>
      <c r="C4181" s="410">
        <v>23913</v>
      </c>
      <c r="D4181" s="410" t="s">
        <v>1236</v>
      </c>
      <c r="E4181" s="410"/>
      <c r="F4181" s="410">
        <v>530101</v>
      </c>
      <c r="G4181" s="106">
        <v>2223</v>
      </c>
      <c r="H4181" s="38"/>
      <c r="I4181" s="93" t="str">
        <f t="shared" si="134"/>
        <v/>
      </c>
      <c r="Q4181" s="93" t="str">
        <f t="shared" si="135"/>
        <v>2P1100</v>
      </c>
    </row>
    <row r="4182" spans="1:17" ht="12.75" customHeight="1">
      <c r="A4182" s="105" t="s">
        <v>1236</v>
      </c>
      <c r="B4182" s="103" t="s">
        <v>685</v>
      </c>
      <c r="C4182" s="410">
        <v>22110</v>
      </c>
      <c r="D4182" s="410" t="s">
        <v>1236</v>
      </c>
      <c r="E4182" s="410"/>
      <c r="F4182" s="410">
        <v>530101</v>
      </c>
      <c r="G4182" s="106" t="s">
        <v>3851</v>
      </c>
      <c r="H4182" s="38" t="s">
        <v>6086</v>
      </c>
      <c r="I4182" s="93" t="str">
        <f t="shared" ref="I4182:I4245" si="136">LEFT(H4182,3)</f>
        <v>End</v>
      </c>
      <c r="Q4182" s="93" t="str">
        <f t="shared" si="135"/>
        <v>2P1100</v>
      </c>
    </row>
    <row r="4183" spans="1:17" ht="12.75" customHeight="1">
      <c r="A4183" s="105" t="s">
        <v>3820</v>
      </c>
      <c r="B4183" s="103" t="s">
        <v>3821</v>
      </c>
      <c r="C4183" s="410">
        <v>22115</v>
      </c>
      <c r="D4183" s="410" t="s">
        <v>3820</v>
      </c>
      <c r="E4183" s="410"/>
      <c r="F4183" s="410">
        <v>127020</v>
      </c>
      <c r="G4183" s="106">
        <v>1415</v>
      </c>
      <c r="H4183" s="38" t="s">
        <v>6128</v>
      </c>
      <c r="I4183" s="93" t="str">
        <f t="shared" si="136"/>
        <v>End</v>
      </c>
      <c r="Q4183" s="93" t="str">
        <f t="shared" si="135"/>
        <v>2P1103</v>
      </c>
    </row>
    <row r="4184" spans="1:17" ht="12.75" customHeight="1">
      <c r="A4184" s="105" t="s">
        <v>3820</v>
      </c>
      <c r="B4184" s="103" t="s">
        <v>3821</v>
      </c>
      <c r="C4184" s="449">
        <v>22116</v>
      </c>
      <c r="D4184" s="449" t="s">
        <v>3820</v>
      </c>
      <c r="E4184" s="449"/>
      <c r="F4184" s="449">
        <v>127020</v>
      </c>
      <c r="G4184" s="106">
        <v>1516</v>
      </c>
      <c r="H4184" s="38" t="s">
        <v>6927</v>
      </c>
      <c r="I4184" s="93" t="str">
        <f t="shared" si="136"/>
        <v>End</v>
      </c>
      <c r="Q4184" s="93" t="str">
        <f t="shared" si="135"/>
        <v>2P1103</v>
      </c>
    </row>
    <row r="4185" spans="1:17" ht="12.75" customHeight="1">
      <c r="A4185" s="105" t="s">
        <v>3820</v>
      </c>
      <c r="B4185" s="103" t="s">
        <v>3821</v>
      </c>
      <c r="C4185" s="410">
        <v>23907</v>
      </c>
      <c r="D4185" s="410" t="s">
        <v>3820</v>
      </c>
      <c r="E4185" s="410"/>
      <c r="F4185" s="410">
        <v>127020</v>
      </c>
      <c r="G4185" s="106">
        <v>1617</v>
      </c>
      <c r="H4185" s="38"/>
      <c r="I4185" s="93" t="str">
        <f t="shared" si="136"/>
        <v/>
      </c>
      <c r="Q4185" s="93" t="str">
        <f t="shared" si="135"/>
        <v>2P1103</v>
      </c>
    </row>
    <row r="4186" spans="1:17" ht="12.75" customHeight="1">
      <c r="A4186" s="105" t="s">
        <v>3820</v>
      </c>
      <c r="B4186" s="103" t="s">
        <v>3821</v>
      </c>
      <c r="C4186" s="614">
        <v>23918</v>
      </c>
      <c r="D4186" s="614" t="s">
        <v>3820</v>
      </c>
      <c r="E4186" s="614"/>
      <c r="F4186" s="614">
        <v>127020</v>
      </c>
      <c r="G4186" s="106">
        <v>1718</v>
      </c>
      <c r="H4186" s="38"/>
      <c r="I4186" s="93" t="str">
        <f t="shared" si="136"/>
        <v/>
      </c>
      <c r="Q4186" s="93" t="str">
        <f t="shared" si="135"/>
        <v>2P1103</v>
      </c>
    </row>
    <row r="4187" spans="1:17" ht="12.75" customHeight="1">
      <c r="A4187" s="105" t="s">
        <v>3820</v>
      </c>
      <c r="B4187" s="103" t="s">
        <v>3821</v>
      </c>
      <c r="C4187" s="1016">
        <v>23919</v>
      </c>
      <c r="D4187" s="1016" t="s">
        <v>3820</v>
      </c>
      <c r="E4187" s="1016"/>
      <c r="F4187" s="1016">
        <v>127020</v>
      </c>
      <c r="G4187" s="106">
        <v>1819</v>
      </c>
      <c r="H4187" s="38"/>
      <c r="I4187" s="93" t="str">
        <f t="shared" si="136"/>
        <v/>
      </c>
      <c r="Q4187" s="93" t="str">
        <f t="shared" si="135"/>
        <v>2P1103</v>
      </c>
    </row>
    <row r="4188" spans="1:17" ht="12.75" customHeight="1">
      <c r="A4188" s="105" t="s">
        <v>3820</v>
      </c>
      <c r="B4188" s="103" t="s">
        <v>3821</v>
      </c>
      <c r="C4188" s="410">
        <v>23910</v>
      </c>
      <c r="D4188" s="410" t="s">
        <v>3820</v>
      </c>
      <c r="E4188" s="410"/>
      <c r="F4188" s="410">
        <v>127020</v>
      </c>
      <c r="G4188" s="368">
        <v>1920</v>
      </c>
      <c r="H4188" s="38"/>
      <c r="I4188" s="93" t="str">
        <f t="shared" si="136"/>
        <v/>
      </c>
      <c r="Q4188" s="93" t="str">
        <f t="shared" si="135"/>
        <v>2P1103</v>
      </c>
    </row>
    <row r="4189" spans="1:17" ht="12.75" customHeight="1">
      <c r="A4189" s="105" t="s">
        <v>3820</v>
      </c>
      <c r="B4189" s="103" t="s">
        <v>3821</v>
      </c>
      <c r="C4189" s="410">
        <v>23911</v>
      </c>
      <c r="D4189" s="410" t="s">
        <v>3820</v>
      </c>
      <c r="E4189" s="410"/>
      <c r="F4189" s="410">
        <v>127020</v>
      </c>
      <c r="G4189" s="368">
        <v>2021</v>
      </c>
      <c r="H4189" s="38"/>
      <c r="I4189" s="93" t="str">
        <f t="shared" si="136"/>
        <v/>
      </c>
      <c r="J4189" s="547"/>
      <c r="Q4189" s="93" t="str">
        <f t="shared" si="135"/>
        <v>2P1103</v>
      </c>
    </row>
    <row r="4190" spans="1:17" ht="12.75" customHeight="1">
      <c r="A4190" s="105" t="s">
        <v>3820</v>
      </c>
      <c r="B4190" s="103" t="s">
        <v>3821</v>
      </c>
      <c r="C4190" s="410">
        <v>23913</v>
      </c>
      <c r="D4190" s="410" t="s">
        <v>3820</v>
      </c>
      <c r="E4190" s="410"/>
      <c r="F4190" s="410">
        <v>127020</v>
      </c>
      <c r="G4190" s="368">
        <v>2223</v>
      </c>
      <c r="H4190" s="38"/>
      <c r="I4190" s="93" t="str">
        <f t="shared" si="136"/>
        <v/>
      </c>
      <c r="J4190" s="547"/>
      <c r="Q4190" s="93" t="str">
        <f t="shared" si="135"/>
        <v>2P1103</v>
      </c>
    </row>
    <row r="4191" spans="1:17" ht="12.75" customHeight="1">
      <c r="A4191" s="105" t="s">
        <v>3820</v>
      </c>
      <c r="B4191" s="103" t="s">
        <v>3821</v>
      </c>
      <c r="C4191" s="1313">
        <v>23914</v>
      </c>
      <c r="D4191" s="1313" t="s">
        <v>3820</v>
      </c>
      <c r="E4191" s="1313"/>
      <c r="F4191" s="1313">
        <v>127020</v>
      </c>
      <c r="G4191" s="368">
        <v>2324</v>
      </c>
      <c r="H4191" s="38"/>
      <c r="I4191" s="93" t="str">
        <f t="shared" si="136"/>
        <v/>
      </c>
      <c r="J4191" s="547"/>
      <c r="Q4191" s="93" t="str">
        <f t="shared" si="135"/>
        <v>2P1103</v>
      </c>
    </row>
    <row r="4192" spans="1:17" ht="12.75" customHeight="1">
      <c r="A4192" s="105" t="s">
        <v>3820</v>
      </c>
      <c r="B4192" s="103" t="s">
        <v>3821</v>
      </c>
      <c r="C4192" s="410">
        <v>22110</v>
      </c>
      <c r="D4192" s="410" t="s">
        <v>3820</v>
      </c>
      <c r="E4192" s="410"/>
      <c r="F4192" s="410">
        <v>127020</v>
      </c>
      <c r="G4192" s="106" t="s">
        <v>3851</v>
      </c>
      <c r="H4192" s="38" t="s">
        <v>6086</v>
      </c>
      <c r="I4192" s="93" t="str">
        <f t="shared" si="136"/>
        <v>End</v>
      </c>
      <c r="Q4192" s="93" t="str">
        <f t="shared" si="135"/>
        <v>2P1103</v>
      </c>
    </row>
    <row r="4193" spans="1:17" ht="12.75" customHeight="1">
      <c r="A4193" s="105" t="s">
        <v>1282</v>
      </c>
      <c r="B4193" s="103" t="s">
        <v>2331</v>
      </c>
      <c r="C4193" s="410">
        <v>22112</v>
      </c>
      <c r="D4193" s="410" t="s">
        <v>1282</v>
      </c>
      <c r="E4193" s="410"/>
      <c r="F4193" s="410">
        <v>123019</v>
      </c>
      <c r="G4193" s="106">
        <v>1112</v>
      </c>
      <c r="H4193" s="38" t="s">
        <v>6086</v>
      </c>
      <c r="I4193" s="93" t="str">
        <f t="shared" si="136"/>
        <v>End</v>
      </c>
      <c r="Q4193" s="93" t="str">
        <f t="shared" si="135"/>
        <v>2P1104</v>
      </c>
    </row>
    <row r="4194" spans="1:17" ht="12.75" customHeight="1">
      <c r="A4194" s="105" t="s">
        <v>1282</v>
      </c>
      <c r="B4194" s="103" t="s">
        <v>2331</v>
      </c>
      <c r="C4194" s="449">
        <v>23914</v>
      </c>
      <c r="D4194" s="449" t="s">
        <v>1282</v>
      </c>
      <c r="E4194" s="449"/>
      <c r="F4194" s="449">
        <v>123019</v>
      </c>
      <c r="G4194" s="106">
        <v>2324</v>
      </c>
      <c r="H4194" s="38"/>
      <c r="I4194" s="93" t="str">
        <f t="shared" si="136"/>
        <v/>
      </c>
      <c r="Q4194" s="93" t="str">
        <f t="shared" si="135"/>
        <v>2P1104</v>
      </c>
    </row>
    <row r="4195" spans="1:17" ht="12.75" customHeight="1">
      <c r="A4195" s="105" t="s">
        <v>1282</v>
      </c>
      <c r="B4195" s="103" t="s">
        <v>2331</v>
      </c>
      <c r="C4195" s="410">
        <v>22115</v>
      </c>
      <c r="D4195" s="410" t="s">
        <v>1282</v>
      </c>
      <c r="E4195" s="410"/>
      <c r="F4195" s="410">
        <v>123019</v>
      </c>
      <c r="G4195" s="106">
        <v>1415</v>
      </c>
      <c r="H4195" s="38" t="s">
        <v>6128</v>
      </c>
      <c r="I4195" s="93" t="str">
        <f t="shared" si="136"/>
        <v>End</v>
      </c>
      <c r="Q4195" s="93" t="str">
        <f t="shared" si="135"/>
        <v>2P1104</v>
      </c>
    </row>
    <row r="4196" spans="1:17" ht="12.75" customHeight="1">
      <c r="A4196" s="105" t="s">
        <v>1282</v>
      </c>
      <c r="B4196" s="103" t="s">
        <v>2331</v>
      </c>
      <c r="C4196" s="410">
        <v>22116</v>
      </c>
      <c r="D4196" s="410" t="s">
        <v>1282</v>
      </c>
      <c r="E4196" s="410"/>
      <c r="F4196" s="410">
        <v>123019</v>
      </c>
      <c r="G4196" s="106">
        <v>1516</v>
      </c>
      <c r="H4196" s="38" t="s">
        <v>6927</v>
      </c>
      <c r="I4196" s="93" t="str">
        <f t="shared" si="136"/>
        <v>End</v>
      </c>
      <c r="Q4196" s="93" t="str">
        <f t="shared" si="135"/>
        <v>2P1104</v>
      </c>
    </row>
    <row r="4197" spans="1:17" ht="12.75" customHeight="1">
      <c r="A4197" s="105" t="s">
        <v>1282</v>
      </c>
      <c r="B4197" s="103" t="s">
        <v>2331</v>
      </c>
      <c r="C4197" s="410">
        <v>23907</v>
      </c>
      <c r="D4197" s="410" t="s">
        <v>1282</v>
      </c>
      <c r="E4197" s="410"/>
      <c r="F4197" s="410">
        <v>123019</v>
      </c>
      <c r="G4197" s="106">
        <v>1617</v>
      </c>
      <c r="H4197" s="38"/>
      <c r="I4197" s="93" t="str">
        <f t="shared" si="136"/>
        <v/>
      </c>
      <c r="Q4197" s="93" t="str">
        <f t="shared" si="135"/>
        <v>2P1104</v>
      </c>
    </row>
    <row r="4198" spans="1:17" ht="12.75" customHeight="1">
      <c r="A4198" s="105" t="s">
        <v>1282</v>
      </c>
      <c r="B4198" s="103" t="s">
        <v>2331</v>
      </c>
      <c r="C4198" s="410">
        <v>23918</v>
      </c>
      <c r="D4198" s="410" t="s">
        <v>1282</v>
      </c>
      <c r="E4198" s="410"/>
      <c r="F4198" s="410">
        <v>123019</v>
      </c>
      <c r="G4198" s="106">
        <v>1718</v>
      </c>
      <c r="H4198" s="38"/>
      <c r="I4198" s="93" t="str">
        <f t="shared" si="136"/>
        <v/>
      </c>
      <c r="Q4198" s="93" t="str">
        <f t="shared" si="135"/>
        <v>2P1104</v>
      </c>
    </row>
    <row r="4199" spans="1:17" ht="12.75" customHeight="1">
      <c r="A4199" s="105" t="s">
        <v>1282</v>
      </c>
      <c r="B4199" s="103" t="s">
        <v>2331</v>
      </c>
      <c r="C4199" s="410">
        <v>23919</v>
      </c>
      <c r="D4199" s="410" t="s">
        <v>1282</v>
      </c>
      <c r="E4199" s="410"/>
      <c r="F4199" s="410">
        <v>123019</v>
      </c>
      <c r="G4199" s="106">
        <v>1819</v>
      </c>
      <c r="H4199" s="38"/>
      <c r="I4199" s="93" t="str">
        <f t="shared" si="136"/>
        <v/>
      </c>
      <c r="Q4199" s="93" t="str">
        <f t="shared" si="135"/>
        <v>2P1104</v>
      </c>
    </row>
    <row r="4200" spans="1:17" ht="12.75" customHeight="1">
      <c r="A4200" s="105" t="s">
        <v>1282</v>
      </c>
      <c r="B4200" s="103" t="s">
        <v>2331</v>
      </c>
      <c r="C4200" s="410">
        <v>23910</v>
      </c>
      <c r="D4200" s="410" t="s">
        <v>1282</v>
      </c>
      <c r="E4200" s="410"/>
      <c r="F4200" s="410">
        <v>123019</v>
      </c>
      <c r="G4200" s="368">
        <v>1920</v>
      </c>
      <c r="H4200" s="38"/>
      <c r="I4200" s="93" t="str">
        <f t="shared" si="136"/>
        <v/>
      </c>
      <c r="Q4200" s="93" t="str">
        <f t="shared" si="135"/>
        <v>2P1104</v>
      </c>
    </row>
    <row r="4201" spans="1:17" ht="12.75" customHeight="1">
      <c r="A4201" s="105" t="s">
        <v>1282</v>
      </c>
      <c r="B4201" s="103" t="s">
        <v>2331</v>
      </c>
      <c r="C4201" s="410">
        <v>23911</v>
      </c>
      <c r="D4201" s="410" t="s">
        <v>1282</v>
      </c>
      <c r="E4201" s="410"/>
      <c r="F4201" s="410">
        <v>123019</v>
      </c>
      <c r="G4201" s="106">
        <v>2021</v>
      </c>
      <c r="H4201" s="38"/>
      <c r="I4201" s="93" t="str">
        <f t="shared" si="136"/>
        <v/>
      </c>
      <c r="Q4201" s="93" t="str">
        <f t="shared" si="135"/>
        <v>2P1104</v>
      </c>
    </row>
    <row r="4202" spans="1:17" ht="12.75" customHeight="1">
      <c r="A4202" s="105" t="s">
        <v>1282</v>
      </c>
      <c r="B4202" s="103" t="s">
        <v>2331</v>
      </c>
      <c r="C4202" s="410">
        <v>23913</v>
      </c>
      <c r="D4202" s="410" t="s">
        <v>1282</v>
      </c>
      <c r="E4202" s="410"/>
      <c r="F4202" s="410">
        <v>123019</v>
      </c>
      <c r="G4202" s="106">
        <v>2223</v>
      </c>
      <c r="H4202" s="38"/>
      <c r="I4202" s="93" t="str">
        <f t="shared" si="136"/>
        <v/>
      </c>
      <c r="Q4202" s="93" t="str">
        <f t="shared" si="135"/>
        <v>2P1104</v>
      </c>
    </row>
    <row r="4203" spans="1:17" ht="12.75" customHeight="1">
      <c r="A4203" s="105" t="s">
        <v>1282</v>
      </c>
      <c r="B4203" s="103" t="s">
        <v>2331</v>
      </c>
      <c r="C4203" s="410">
        <v>22110</v>
      </c>
      <c r="D4203" s="410" t="s">
        <v>1282</v>
      </c>
      <c r="E4203" s="410"/>
      <c r="F4203" s="410">
        <v>123019</v>
      </c>
      <c r="G4203" s="106" t="s">
        <v>3851</v>
      </c>
      <c r="H4203" s="38" t="s">
        <v>6086</v>
      </c>
      <c r="I4203" s="93" t="str">
        <f t="shared" si="136"/>
        <v>End</v>
      </c>
      <c r="Q4203" s="93" t="str">
        <f t="shared" si="135"/>
        <v>2P1104</v>
      </c>
    </row>
    <row r="4204" spans="1:17" ht="12.75" customHeight="1">
      <c r="A4204" s="105" t="s">
        <v>7796</v>
      </c>
      <c r="B4204" s="103" t="s">
        <v>7797</v>
      </c>
      <c r="C4204" s="410">
        <v>23919</v>
      </c>
      <c r="D4204" s="410" t="s">
        <v>7796</v>
      </c>
      <c r="E4204" s="410"/>
      <c r="F4204" s="410">
        <v>123011</v>
      </c>
      <c r="G4204" s="106">
        <v>1819</v>
      </c>
      <c r="H4204" s="38"/>
      <c r="I4204" s="93" t="str">
        <f t="shared" si="136"/>
        <v/>
      </c>
      <c r="Q4204" s="93" t="str">
        <f t="shared" si="135"/>
        <v>2P1105</v>
      </c>
    </row>
    <row r="4205" spans="1:17" ht="12.75" customHeight="1">
      <c r="A4205" s="105" t="s">
        <v>7796</v>
      </c>
      <c r="B4205" s="103" t="s">
        <v>7797</v>
      </c>
      <c r="C4205" s="449">
        <v>23910</v>
      </c>
      <c r="D4205" s="449" t="s">
        <v>7796</v>
      </c>
      <c r="E4205" s="449"/>
      <c r="F4205" s="449">
        <v>123011</v>
      </c>
      <c r="G4205" s="368">
        <v>1920</v>
      </c>
      <c r="H4205" s="38"/>
      <c r="I4205" s="93" t="str">
        <f t="shared" si="136"/>
        <v/>
      </c>
      <c r="Q4205" s="93" t="str">
        <f t="shared" si="135"/>
        <v>2P1105</v>
      </c>
    </row>
    <row r="4206" spans="1:17" ht="12.75" customHeight="1">
      <c r="A4206" s="105" t="s">
        <v>7796</v>
      </c>
      <c r="B4206" s="103" t="s">
        <v>7797</v>
      </c>
      <c r="C4206" s="614">
        <v>23911</v>
      </c>
      <c r="D4206" s="614" t="s">
        <v>7796</v>
      </c>
      <c r="E4206" s="614"/>
      <c r="F4206" s="614">
        <v>123011</v>
      </c>
      <c r="G4206" s="368">
        <v>2021</v>
      </c>
      <c r="H4206" s="38"/>
      <c r="I4206" s="93" t="str">
        <f t="shared" si="136"/>
        <v/>
      </c>
      <c r="J4206" s="547"/>
      <c r="Q4206" s="93" t="str">
        <f t="shared" si="135"/>
        <v>2P1105</v>
      </c>
    </row>
    <row r="4207" spans="1:17" ht="12.75" customHeight="1">
      <c r="A4207" s="105" t="s">
        <v>7796</v>
      </c>
      <c r="B4207" s="103" t="s">
        <v>7797</v>
      </c>
      <c r="C4207" s="1016">
        <v>23913</v>
      </c>
      <c r="D4207" s="1016" t="s">
        <v>7796</v>
      </c>
      <c r="E4207" s="1016"/>
      <c r="F4207" s="1016">
        <v>123011</v>
      </c>
      <c r="G4207" s="368">
        <v>2223</v>
      </c>
      <c r="H4207" s="38"/>
      <c r="I4207" s="93" t="str">
        <f t="shared" si="136"/>
        <v/>
      </c>
      <c r="J4207" s="547"/>
      <c r="Q4207" s="93" t="str">
        <f t="shared" si="135"/>
        <v>2P1105</v>
      </c>
    </row>
    <row r="4208" spans="1:17" ht="12.75" customHeight="1">
      <c r="A4208" s="105" t="s">
        <v>7796</v>
      </c>
      <c r="B4208" s="103" t="s">
        <v>7797</v>
      </c>
      <c r="C4208" s="1313">
        <v>23914</v>
      </c>
      <c r="D4208" s="1313" t="s">
        <v>7796</v>
      </c>
      <c r="E4208" s="1313"/>
      <c r="F4208" s="1313">
        <v>123011</v>
      </c>
      <c r="G4208" s="368">
        <v>2324</v>
      </c>
      <c r="H4208" s="38"/>
      <c r="I4208" s="93" t="str">
        <f t="shared" si="136"/>
        <v/>
      </c>
      <c r="J4208" s="547"/>
      <c r="Q4208" s="93" t="str">
        <f t="shared" si="135"/>
        <v>2P1105</v>
      </c>
    </row>
    <row r="4209" spans="1:17" ht="12.75" customHeight="1">
      <c r="A4209" s="105" t="s">
        <v>1287</v>
      </c>
      <c r="B4209" s="103" t="s">
        <v>2335</v>
      </c>
      <c r="C4209" s="410">
        <v>22113</v>
      </c>
      <c r="D4209" s="410" t="s">
        <v>1287</v>
      </c>
      <c r="E4209" s="410"/>
      <c r="F4209" s="410">
        <v>530101</v>
      </c>
      <c r="G4209" s="106">
        <v>1213</v>
      </c>
      <c r="H4209" s="38" t="s">
        <v>6086</v>
      </c>
      <c r="I4209" s="93" t="str">
        <f t="shared" si="136"/>
        <v>End</v>
      </c>
      <c r="Q4209" s="93" t="str">
        <f t="shared" si="135"/>
        <v>2P1200</v>
      </c>
    </row>
    <row r="4210" spans="1:17" ht="12.75" customHeight="1">
      <c r="A4210" s="105" t="s">
        <v>1287</v>
      </c>
      <c r="B4210" s="103" t="s">
        <v>2335</v>
      </c>
      <c r="C4210" s="449">
        <v>22114</v>
      </c>
      <c r="D4210" s="449" t="s">
        <v>1287</v>
      </c>
      <c r="E4210" s="449"/>
      <c r="F4210" s="449">
        <v>530101</v>
      </c>
      <c r="G4210" s="106">
        <v>1314</v>
      </c>
      <c r="H4210" s="38" t="s">
        <v>6086</v>
      </c>
      <c r="I4210" s="93" t="str">
        <f t="shared" si="136"/>
        <v>End</v>
      </c>
      <c r="Q4210" s="93" t="str">
        <f t="shared" si="135"/>
        <v>2P1200</v>
      </c>
    </row>
    <row r="4211" spans="1:17" ht="12.75" customHeight="1">
      <c r="A4211" s="105" t="s">
        <v>1287</v>
      </c>
      <c r="B4211" s="103" t="s">
        <v>2335</v>
      </c>
      <c r="C4211" s="410">
        <v>22115</v>
      </c>
      <c r="D4211" s="410" t="s">
        <v>1287</v>
      </c>
      <c r="E4211" s="410"/>
      <c r="F4211" s="410">
        <v>530101</v>
      </c>
      <c r="G4211" s="106">
        <v>1415</v>
      </c>
      <c r="H4211" s="38" t="s">
        <v>6128</v>
      </c>
      <c r="I4211" s="93" t="str">
        <f t="shared" si="136"/>
        <v>End</v>
      </c>
      <c r="Q4211" s="93" t="str">
        <f t="shared" si="135"/>
        <v>2P1200</v>
      </c>
    </row>
    <row r="4212" spans="1:17" ht="12.75" customHeight="1">
      <c r="A4212" s="105" t="s">
        <v>1287</v>
      </c>
      <c r="B4212" s="103" t="s">
        <v>2335</v>
      </c>
      <c r="C4212" s="410">
        <v>22116</v>
      </c>
      <c r="D4212" s="410" t="s">
        <v>1287</v>
      </c>
      <c r="E4212" s="410"/>
      <c r="F4212" s="410">
        <v>530101</v>
      </c>
      <c r="G4212" s="106">
        <v>1516</v>
      </c>
      <c r="H4212" s="38" t="s">
        <v>6927</v>
      </c>
      <c r="I4212" s="93" t="str">
        <f t="shared" si="136"/>
        <v>End</v>
      </c>
      <c r="Q4212" s="93" t="str">
        <f t="shared" si="135"/>
        <v>2P1200</v>
      </c>
    </row>
    <row r="4213" spans="1:17" ht="12.75" customHeight="1">
      <c r="A4213" s="105" t="s">
        <v>1287</v>
      </c>
      <c r="B4213" s="103" t="s">
        <v>2335</v>
      </c>
      <c r="C4213" s="410">
        <v>23907</v>
      </c>
      <c r="D4213" s="410" t="s">
        <v>1287</v>
      </c>
      <c r="E4213" s="410"/>
      <c r="F4213" s="410">
        <v>530101</v>
      </c>
      <c r="G4213" s="106">
        <v>1617</v>
      </c>
      <c r="H4213" s="38"/>
      <c r="I4213" s="93" t="str">
        <f t="shared" si="136"/>
        <v/>
      </c>
      <c r="Q4213" s="93" t="str">
        <f t="shared" si="135"/>
        <v>2P1200</v>
      </c>
    </row>
    <row r="4214" spans="1:17" ht="12.75" customHeight="1">
      <c r="A4214" s="105" t="s">
        <v>1287</v>
      </c>
      <c r="B4214" s="103" t="s">
        <v>2335</v>
      </c>
      <c r="C4214" s="410">
        <v>23918</v>
      </c>
      <c r="D4214" s="410" t="s">
        <v>1287</v>
      </c>
      <c r="E4214" s="410"/>
      <c r="F4214" s="410">
        <v>530101</v>
      </c>
      <c r="G4214" s="106">
        <v>1718</v>
      </c>
      <c r="H4214" s="38"/>
      <c r="I4214" s="93" t="str">
        <f t="shared" si="136"/>
        <v/>
      </c>
      <c r="Q4214" s="93" t="str">
        <f t="shared" si="135"/>
        <v>2P1200</v>
      </c>
    </row>
    <row r="4215" spans="1:17" ht="12.75" customHeight="1">
      <c r="A4215" s="105" t="s">
        <v>1287</v>
      </c>
      <c r="B4215" s="103" t="s">
        <v>2335</v>
      </c>
      <c r="C4215" s="410">
        <v>23911</v>
      </c>
      <c r="D4215" s="410" t="s">
        <v>1287</v>
      </c>
      <c r="E4215" s="410"/>
      <c r="F4215" s="410">
        <v>530101</v>
      </c>
      <c r="G4215" s="106">
        <v>2021</v>
      </c>
      <c r="H4215" s="38"/>
      <c r="I4215" s="93" t="str">
        <f t="shared" si="136"/>
        <v/>
      </c>
      <c r="Q4215" s="93" t="str">
        <f t="shared" si="135"/>
        <v>2P1200</v>
      </c>
    </row>
    <row r="4216" spans="1:17" ht="12.75" customHeight="1">
      <c r="A4216" s="105" t="s">
        <v>1287</v>
      </c>
      <c r="B4216" s="103" t="s">
        <v>2335</v>
      </c>
      <c r="C4216" s="410">
        <v>22119</v>
      </c>
      <c r="D4216" s="410" t="s">
        <v>1287</v>
      </c>
      <c r="E4216" s="410"/>
      <c r="F4216" s="410">
        <v>530101</v>
      </c>
      <c r="G4216" s="106" t="s">
        <v>3850</v>
      </c>
      <c r="H4216" s="38" t="s">
        <v>6086</v>
      </c>
      <c r="I4216" s="93" t="str">
        <f t="shared" si="136"/>
        <v>End</v>
      </c>
      <c r="Q4216" s="93" t="str">
        <f t="shared" si="135"/>
        <v>2P1200</v>
      </c>
    </row>
    <row r="4217" spans="1:17" ht="12.75" customHeight="1">
      <c r="A4217" s="105" t="s">
        <v>1287</v>
      </c>
      <c r="B4217" s="103" t="s">
        <v>2335</v>
      </c>
      <c r="C4217" s="410">
        <v>22110</v>
      </c>
      <c r="D4217" s="410" t="s">
        <v>1287</v>
      </c>
      <c r="E4217" s="410"/>
      <c r="F4217" s="410">
        <v>530101</v>
      </c>
      <c r="G4217" s="106" t="s">
        <v>3851</v>
      </c>
      <c r="H4217" s="38" t="s">
        <v>6086</v>
      </c>
      <c r="I4217" s="93" t="str">
        <f t="shared" si="136"/>
        <v>End</v>
      </c>
      <c r="Q4217" s="93" t="str">
        <f t="shared" si="135"/>
        <v>2P1200</v>
      </c>
    </row>
    <row r="4218" spans="1:17" ht="12.75" customHeight="1">
      <c r="A4218" s="105" t="s">
        <v>1287</v>
      </c>
      <c r="B4218" s="103" t="s">
        <v>2335</v>
      </c>
      <c r="C4218" s="410">
        <v>22112</v>
      </c>
      <c r="D4218" s="410" t="s">
        <v>1287</v>
      </c>
      <c r="E4218" s="410"/>
      <c r="F4218" s="410">
        <v>530101</v>
      </c>
      <c r="G4218" s="106" t="s">
        <v>4364</v>
      </c>
      <c r="H4218" s="38" t="s">
        <v>6086</v>
      </c>
      <c r="I4218" s="93" t="str">
        <f t="shared" si="136"/>
        <v>End</v>
      </c>
      <c r="Q4218" s="93" t="str">
        <f t="shared" si="135"/>
        <v>2P1200</v>
      </c>
    </row>
    <row r="4219" spans="1:17" ht="12.75" customHeight="1">
      <c r="A4219" s="105" t="s">
        <v>4820</v>
      </c>
      <c r="B4219" s="103" t="s">
        <v>4821</v>
      </c>
      <c r="C4219" s="410">
        <v>22112</v>
      </c>
      <c r="D4219" s="410" t="s">
        <v>4820</v>
      </c>
      <c r="E4219" s="410"/>
      <c r="F4219" s="410">
        <v>480130</v>
      </c>
      <c r="G4219" s="106">
        <v>1112</v>
      </c>
      <c r="H4219" s="38" t="s">
        <v>6086</v>
      </c>
      <c r="I4219" s="93" t="str">
        <f t="shared" si="136"/>
        <v>End</v>
      </c>
      <c r="Q4219" s="93" t="str">
        <f t="shared" si="135"/>
        <v>2P1203</v>
      </c>
    </row>
    <row r="4220" spans="1:17" ht="12.75" customHeight="1">
      <c r="A4220" s="105" t="s">
        <v>4820</v>
      </c>
      <c r="B4220" s="103" t="s">
        <v>4821</v>
      </c>
      <c r="C4220" s="410">
        <v>22113</v>
      </c>
      <c r="D4220" s="410" t="s">
        <v>4820</v>
      </c>
      <c r="E4220" s="410"/>
      <c r="F4220" s="410">
        <v>480130</v>
      </c>
      <c r="G4220" s="106">
        <v>1213</v>
      </c>
      <c r="H4220" s="38" t="s">
        <v>6086</v>
      </c>
      <c r="I4220" s="93" t="str">
        <f t="shared" si="136"/>
        <v>End</v>
      </c>
      <c r="Q4220" s="93" t="str">
        <f t="shared" si="135"/>
        <v>2P1203</v>
      </c>
    </row>
    <row r="4221" spans="1:17" ht="12.75" customHeight="1">
      <c r="A4221" s="105" t="s">
        <v>4820</v>
      </c>
      <c r="B4221" s="103" t="s">
        <v>4821</v>
      </c>
      <c r="C4221" s="614">
        <v>22114</v>
      </c>
      <c r="D4221" s="614" t="s">
        <v>4820</v>
      </c>
      <c r="E4221" s="614"/>
      <c r="F4221" s="614">
        <v>480130</v>
      </c>
      <c r="G4221" s="106">
        <v>1314</v>
      </c>
      <c r="H4221" s="38" t="s">
        <v>6086</v>
      </c>
      <c r="I4221" s="93" t="str">
        <f t="shared" si="136"/>
        <v>End</v>
      </c>
      <c r="Q4221" s="93" t="str">
        <f t="shared" si="135"/>
        <v>2P1203</v>
      </c>
    </row>
    <row r="4222" spans="1:17" ht="12.75" customHeight="1">
      <c r="A4222" s="105" t="s">
        <v>4820</v>
      </c>
      <c r="B4222" s="103" t="s">
        <v>4821</v>
      </c>
      <c r="C4222" s="410">
        <v>22115</v>
      </c>
      <c r="D4222" s="410" t="s">
        <v>4820</v>
      </c>
      <c r="E4222" s="410"/>
      <c r="F4222" s="410">
        <v>480130</v>
      </c>
      <c r="G4222" s="106">
        <v>1415</v>
      </c>
      <c r="H4222" s="38" t="s">
        <v>6128</v>
      </c>
      <c r="I4222" s="93" t="str">
        <f t="shared" si="136"/>
        <v>End</v>
      </c>
      <c r="Q4222" s="93" t="str">
        <f t="shared" si="135"/>
        <v>2P1203</v>
      </c>
    </row>
    <row r="4223" spans="1:17" ht="12.75" customHeight="1">
      <c r="A4223" s="105" t="s">
        <v>4820</v>
      </c>
      <c r="B4223" s="103" t="s">
        <v>4821</v>
      </c>
      <c r="C4223" s="410">
        <v>22116</v>
      </c>
      <c r="D4223" s="410" t="s">
        <v>4820</v>
      </c>
      <c r="E4223" s="410"/>
      <c r="F4223" s="410">
        <v>480130</v>
      </c>
      <c r="G4223" s="106">
        <v>1516</v>
      </c>
      <c r="H4223" s="38" t="s">
        <v>6927</v>
      </c>
      <c r="I4223" s="93" t="str">
        <f t="shared" si="136"/>
        <v>End</v>
      </c>
      <c r="Q4223" s="93" t="str">
        <f t="shared" si="135"/>
        <v>2P1203</v>
      </c>
    </row>
    <row r="4224" spans="1:17" ht="12.75" customHeight="1">
      <c r="A4224" s="105" t="s">
        <v>4820</v>
      </c>
      <c r="B4224" s="103" t="s">
        <v>4821</v>
      </c>
      <c r="C4224" s="410">
        <v>23907</v>
      </c>
      <c r="D4224" s="410" t="s">
        <v>4820</v>
      </c>
      <c r="E4224" s="410"/>
      <c r="F4224" s="410">
        <v>480130</v>
      </c>
      <c r="G4224" s="106">
        <v>1617</v>
      </c>
      <c r="H4224" s="38"/>
      <c r="I4224" s="93" t="str">
        <f t="shared" si="136"/>
        <v/>
      </c>
      <c r="Q4224" s="93" t="str">
        <f t="shared" si="135"/>
        <v>2P1203</v>
      </c>
    </row>
    <row r="4225" spans="1:17" ht="12.75" customHeight="1">
      <c r="A4225" s="105" t="s">
        <v>4820</v>
      </c>
      <c r="B4225" s="103" t="s">
        <v>4821</v>
      </c>
      <c r="C4225" s="410">
        <v>23918</v>
      </c>
      <c r="D4225" s="410" t="s">
        <v>4820</v>
      </c>
      <c r="E4225" s="410"/>
      <c r="F4225" s="410">
        <v>480130</v>
      </c>
      <c r="G4225" s="106">
        <v>1718</v>
      </c>
      <c r="H4225" s="38"/>
      <c r="I4225" s="93" t="str">
        <f t="shared" si="136"/>
        <v/>
      </c>
      <c r="Q4225" s="93" t="str">
        <f t="shared" si="135"/>
        <v>2P1203</v>
      </c>
    </row>
    <row r="4226" spans="1:17" ht="12.75" customHeight="1">
      <c r="A4226" s="105" t="s">
        <v>4820</v>
      </c>
      <c r="B4226" s="103" t="s">
        <v>4821</v>
      </c>
      <c r="C4226" s="410">
        <v>23911</v>
      </c>
      <c r="D4226" s="410" t="s">
        <v>4820</v>
      </c>
      <c r="E4226" s="410"/>
      <c r="F4226" s="410">
        <v>480130</v>
      </c>
      <c r="G4226" s="106">
        <v>2021</v>
      </c>
      <c r="H4226" s="38"/>
      <c r="I4226" s="93" t="str">
        <f t="shared" si="136"/>
        <v/>
      </c>
      <c r="J4226" s="547"/>
      <c r="Q4226" s="93" t="str">
        <f t="shared" si="135"/>
        <v>2P1203</v>
      </c>
    </row>
    <row r="4227" spans="1:17" ht="12.75" customHeight="1">
      <c r="A4227" s="105" t="s">
        <v>1283</v>
      </c>
      <c r="B4227" s="103" t="s">
        <v>2332</v>
      </c>
      <c r="C4227" s="410">
        <v>22112</v>
      </c>
      <c r="D4227" s="410" t="s">
        <v>1283</v>
      </c>
      <c r="E4227" s="410"/>
      <c r="F4227" s="410">
        <v>123015</v>
      </c>
      <c r="G4227" s="106">
        <v>1112</v>
      </c>
      <c r="H4227" s="38" t="s">
        <v>6086</v>
      </c>
      <c r="I4227" s="93" t="str">
        <f t="shared" si="136"/>
        <v>End</v>
      </c>
      <c r="Q4227" s="93" t="str">
        <f t="shared" si="135"/>
        <v>2P1204</v>
      </c>
    </row>
    <row r="4228" spans="1:17" ht="12.75" customHeight="1">
      <c r="A4228" s="105" t="s">
        <v>1283</v>
      </c>
      <c r="B4228" s="103" t="s">
        <v>2332</v>
      </c>
      <c r="C4228" s="1313">
        <v>23914</v>
      </c>
      <c r="D4228" s="1313" t="s">
        <v>1283</v>
      </c>
      <c r="E4228" s="1313"/>
      <c r="F4228" s="1313">
        <v>123015</v>
      </c>
      <c r="G4228" s="106">
        <v>2324</v>
      </c>
      <c r="H4228" s="38"/>
      <c r="I4228" s="93" t="str">
        <f t="shared" si="136"/>
        <v/>
      </c>
      <c r="Q4228" s="93" t="str">
        <f t="shared" si="135"/>
        <v>2P1204</v>
      </c>
    </row>
    <row r="4229" spans="1:17" ht="12.75" customHeight="1">
      <c r="A4229" s="105" t="s">
        <v>1283</v>
      </c>
      <c r="B4229" s="103" t="s">
        <v>2332</v>
      </c>
      <c r="C4229" s="410">
        <v>22115</v>
      </c>
      <c r="D4229" s="410" t="s">
        <v>1283</v>
      </c>
      <c r="E4229" s="410"/>
      <c r="F4229" s="410">
        <v>123015</v>
      </c>
      <c r="G4229" s="106">
        <v>1415</v>
      </c>
      <c r="H4229" s="38" t="s">
        <v>6128</v>
      </c>
      <c r="I4229" s="93" t="str">
        <f t="shared" si="136"/>
        <v>End</v>
      </c>
      <c r="Q4229" s="93" t="str">
        <f t="shared" si="135"/>
        <v>2P1204</v>
      </c>
    </row>
    <row r="4230" spans="1:17" ht="12.75" customHeight="1">
      <c r="A4230" s="105" t="s">
        <v>1283</v>
      </c>
      <c r="B4230" s="103" t="s">
        <v>2332</v>
      </c>
      <c r="C4230" s="1055">
        <v>22116</v>
      </c>
      <c r="D4230" s="1055" t="s">
        <v>1283</v>
      </c>
      <c r="E4230" s="1055"/>
      <c r="F4230" s="1055">
        <v>123015</v>
      </c>
      <c r="G4230" s="106">
        <v>1516</v>
      </c>
      <c r="H4230" s="38" t="s">
        <v>6927</v>
      </c>
      <c r="I4230" s="93" t="str">
        <f t="shared" si="136"/>
        <v>End</v>
      </c>
      <c r="Q4230" s="93" t="str">
        <f t="shared" si="135"/>
        <v>2P1204</v>
      </c>
    </row>
    <row r="4231" spans="1:17" ht="12.75" customHeight="1">
      <c r="A4231" s="105" t="s">
        <v>1283</v>
      </c>
      <c r="B4231" s="103" t="s">
        <v>2332</v>
      </c>
      <c r="C4231" s="1055">
        <v>23918</v>
      </c>
      <c r="D4231" s="1055" t="s">
        <v>1283</v>
      </c>
      <c r="E4231" s="1055"/>
      <c r="F4231" s="1055">
        <v>123015</v>
      </c>
      <c r="G4231" s="106">
        <v>1718</v>
      </c>
      <c r="H4231" s="38"/>
      <c r="I4231" s="93" t="str">
        <f t="shared" si="136"/>
        <v/>
      </c>
      <c r="Q4231" s="93" t="str">
        <f t="shared" si="135"/>
        <v>2P1204</v>
      </c>
    </row>
    <row r="4232" spans="1:17" ht="12.75" customHeight="1">
      <c r="A4232" s="105" t="s">
        <v>1283</v>
      </c>
      <c r="B4232" s="103" t="s">
        <v>2332</v>
      </c>
      <c r="C4232" s="410">
        <v>23919</v>
      </c>
      <c r="D4232" s="1055" t="s">
        <v>1283</v>
      </c>
      <c r="E4232" s="1055"/>
      <c r="F4232" s="1055">
        <v>123015</v>
      </c>
      <c r="G4232" s="106">
        <v>1819</v>
      </c>
      <c r="H4232" s="38"/>
      <c r="I4232" s="93" t="str">
        <f t="shared" si="136"/>
        <v/>
      </c>
      <c r="Q4232" s="93" t="str">
        <f t="shared" si="135"/>
        <v>2P1204</v>
      </c>
    </row>
    <row r="4233" spans="1:17" ht="12.75" customHeight="1">
      <c r="A4233" s="105" t="s">
        <v>1283</v>
      </c>
      <c r="B4233" s="103" t="s">
        <v>2332</v>
      </c>
      <c r="C4233" s="1055">
        <v>23911</v>
      </c>
      <c r="D4233" s="1055" t="s">
        <v>1283</v>
      </c>
      <c r="E4233" s="1055"/>
      <c r="F4233" s="1055">
        <v>123015</v>
      </c>
      <c r="G4233" s="106">
        <v>2021</v>
      </c>
      <c r="H4233" s="38"/>
      <c r="I4233" s="93" t="str">
        <f t="shared" si="136"/>
        <v/>
      </c>
      <c r="Q4233" s="93" t="str">
        <f t="shared" si="135"/>
        <v>2P1204</v>
      </c>
    </row>
    <row r="4234" spans="1:17" ht="12.75" customHeight="1">
      <c r="A4234" s="105" t="s">
        <v>1283</v>
      </c>
      <c r="B4234" s="103" t="s">
        <v>2332</v>
      </c>
      <c r="C4234" s="410">
        <v>23913</v>
      </c>
      <c r="D4234" s="1055" t="s">
        <v>1283</v>
      </c>
      <c r="E4234" s="1055"/>
      <c r="F4234" s="1055">
        <v>123015</v>
      </c>
      <c r="G4234" s="106">
        <v>2223</v>
      </c>
      <c r="H4234" s="38"/>
      <c r="I4234" s="93" t="str">
        <f t="shared" si="136"/>
        <v/>
      </c>
      <c r="Q4234" s="93" t="str">
        <f t="shared" si="135"/>
        <v>2P1204</v>
      </c>
    </row>
    <row r="4235" spans="1:17" ht="12.75" customHeight="1">
      <c r="A4235" s="105" t="s">
        <v>1283</v>
      </c>
      <c r="B4235" s="103" t="s">
        <v>2332</v>
      </c>
      <c r="C4235" s="410">
        <v>22110</v>
      </c>
      <c r="D4235" s="410" t="s">
        <v>1283</v>
      </c>
      <c r="E4235" s="410"/>
      <c r="F4235" s="410">
        <v>123015</v>
      </c>
      <c r="G4235" s="106" t="s">
        <v>3851</v>
      </c>
      <c r="H4235" s="38" t="s">
        <v>6086</v>
      </c>
      <c r="I4235" s="93" t="str">
        <f t="shared" si="136"/>
        <v>End</v>
      </c>
      <c r="Q4235" s="93" t="str">
        <f t="shared" si="135"/>
        <v>2P1204</v>
      </c>
    </row>
    <row r="4236" spans="1:17" ht="12.75" customHeight="1">
      <c r="A4236" s="105" t="s">
        <v>8223</v>
      </c>
      <c r="B4236" s="103" t="s">
        <v>8222</v>
      </c>
      <c r="C4236" s="410">
        <v>23919</v>
      </c>
      <c r="D4236" s="410" t="s">
        <v>8223</v>
      </c>
      <c r="E4236" s="410"/>
      <c r="F4236" s="410">
        <v>111091</v>
      </c>
      <c r="G4236" s="106">
        <v>1819</v>
      </c>
      <c r="H4236" s="38"/>
      <c r="I4236" s="93" t="str">
        <f t="shared" si="136"/>
        <v/>
      </c>
      <c r="Q4236" s="93" t="str">
        <f t="shared" si="135"/>
        <v>2P1205</v>
      </c>
    </row>
    <row r="4237" spans="1:17" ht="12.75" customHeight="1">
      <c r="A4237" s="105" t="s">
        <v>8223</v>
      </c>
      <c r="B4237" s="103" t="s">
        <v>8222</v>
      </c>
      <c r="C4237" s="410">
        <v>23910</v>
      </c>
      <c r="D4237" s="410" t="s">
        <v>8223</v>
      </c>
      <c r="E4237" s="410"/>
      <c r="F4237" s="410">
        <v>111091</v>
      </c>
      <c r="G4237" s="106">
        <v>1920</v>
      </c>
      <c r="H4237" s="38"/>
      <c r="I4237" s="93" t="str">
        <f t="shared" si="136"/>
        <v/>
      </c>
      <c r="Q4237" s="93" t="str">
        <f t="shared" si="135"/>
        <v>2P1205</v>
      </c>
    </row>
    <row r="4238" spans="1:17" ht="12.75" customHeight="1">
      <c r="A4238" s="105" t="s">
        <v>8223</v>
      </c>
      <c r="B4238" s="103" t="s">
        <v>8222</v>
      </c>
      <c r="C4238" s="449">
        <v>23911</v>
      </c>
      <c r="D4238" s="449" t="s">
        <v>8223</v>
      </c>
      <c r="E4238" s="449"/>
      <c r="F4238" s="449">
        <v>111091</v>
      </c>
      <c r="G4238" s="106">
        <v>2021</v>
      </c>
      <c r="H4238" s="38"/>
      <c r="I4238" s="93" t="str">
        <f t="shared" si="136"/>
        <v/>
      </c>
      <c r="J4238" s="547"/>
      <c r="Q4238" s="93" t="str">
        <f t="shared" ref="Q4238:Q4301" si="137">TEXT($A4238,0)</f>
        <v>2P1205</v>
      </c>
    </row>
    <row r="4239" spans="1:17" ht="12.75" customHeight="1">
      <c r="A4239" s="105" t="s">
        <v>8223</v>
      </c>
      <c r="B4239" s="103" t="s">
        <v>8222</v>
      </c>
      <c r="C4239" s="614">
        <v>23913</v>
      </c>
      <c r="D4239" s="614" t="s">
        <v>8223</v>
      </c>
      <c r="E4239" s="614"/>
      <c r="F4239" s="614">
        <v>111091</v>
      </c>
      <c r="G4239" s="368">
        <v>2223</v>
      </c>
      <c r="H4239" s="38"/>
      <c r="I4239" s="93" t="str">
        <f t="shared" si="136"/>
        <v/>
      </c>
      <c r="J4239" s="547"/>
      <c r="Q4239" s="93" t="str">
        <f t="shared" si="137"/>
        <v>2P1205</v>
      </c>
    </row>
    <row r="4240" spans="1:17" ht="12.75" customHeight="1">
      <c r="A4240" s="105" t="s">
        <v>8223</v>
      </c>
      <c r="B4240" s="103" t="s">
        <v>8222</v>
      </c>
      <c r="C4240" s="1313">
        <v>23914</v>
      </c>
      <c r="D4240" s="1313" t="s">
        <v>8223</v>
      </c>
      <c r="E4240" s="1313"/>
      <c r="F4240" s="1313">
        <v>111091</v>
      </c>
      <c r="G4240" s="368">
        <v>2324</v>
      </c>
      <c r="H4240" s="38"/>
      <c r="I4240" s="93" t="str">
        <f t="shared" si="136"/>
        <v/>
      </c>
      <c r="J4240" s="547"/>
      <c r="Q4240" s="93" t="str">
        <f t="shared" si="137"/>
        <v>2P1205</v>
      </c>
    </row>
    <row r="4241" spans="1:17" ht="12.75" customHeight="1">
      <c r="A4241" s="105" t="s">
        <v>1288</v>
      </c>
      <c r="B4241" s="103" t="s">
        <v>5094</v>
      </c>
      <c r="C4241" s="1016">
        <v>23914</v>
      </c>
      <c r="D4241" s="1016" t="s">
        <v>1288</v>
      </c>
      <c r="E4241" s="1016"/>
      <c r="F4241" s="1016">
        <v>530102</v>
      </c>
      <c r="G4241" s="106">
        <v>2324</v>
      </c>
      <c r="H4241" s="38"/>
      <c r="I4241" s="93" t="str">
        <f t="shared" si="136"/>
        <v/>
      </c>
      <c r="Q4241" s="93" t="str">
        <f t="shared" si="137"/>
        <v>2P1300</v>
      </c>
    </row>
    <row r="4242" spans="1:17" ht="12.75" customHeight="1">
      <c r="A4242" s="105" t="s">
        <v>1288</v>
      </c>
      <c r="B4242" s="103" t="s">
        <v>5094</v>
      </c>
      <c r="C4242" s="410">
        <v>22115</v>
      </c>
      <c r="D4242" s="410" t="s">
        <v>1288</v>
      </c>
      <c r="E4242" s="410"/>
      <c r="F4242" s="410">
        <v>530102</v>
      </c>
      <c r="G4242" s="106">
        <v>1415</v>
      </c>
      <c r="H4242" s="38" t="s">
        <v>6128</v>
      </c>
      <c r="I4242" s="93" t="str">
        <f t="shared" si="136"/>
        <v>End</v>
      </c>
      <c r="Q4242" s="93" t="str">
        <f t="shared" si="137"/>
        <v>2P1300</v>
      </c>
    </row>
    <row r="4243" spans="1:17" ht="12.75" customHeight="1">
      <c r="A4243" s="105" t="s">
        <v>1288</v>
      </c>
      <c r="B4243" s="103" t="s">
        <v>5094</v>
      </c>
      <c r="C4243" s="449">
        <v>22116</v>
      </c>
      <c r="D4243" s="464" t="s">
        <v>1288</v>
      </c>
      <c r="E4243" s="449"/>
      <c r="F4243" s="449">
        <v>530102</v>
      </c>
      <c r="G4243" s="106">
        <v>1516</v>
      </c>
      <c r="H4243" s="38" t="s">
        <v>6927</v>
      </c>
      <c r="I4243" s="93" t="str">
        <f t="shared" si="136"/>
        <v>End</v>
      </c>
      <c r="Q4243" s="93" t="str">
        <f t="shared" si="137"/>
        <v>2P1300</v>
      </c>
    </row>
    <row r="4244" spans="1:17" ht="12.75" customHeight="1">
      <c r="A4244" s="105" t="s">
        <v>1288</v>
      </c>
      <c r="B4244" s="103" t="s">
        <v>5094</v>
      </c>
      <c r="C4244" s="1055">
        <v>23907</v>
      </c>
      <c r="D4244" s="1055" t="s">
        <v>1288</v>
      </c>
      <c r="E4244" s="1055"/>
      <c r="F4244" s="1055">
        <v>530102</v>
      </c>
      <c r="G4244" s="106">
        <v>1617</v>
      </c>
      <c r="H4244" s="38"/>
      <c r="I4244" s="93" t="str">
        <f t="shared" si="136"/>
        <v/>
      </c>
      <c r="Q4244" s="93" t="str">
        <f t="shared" si="137"/>
        <v>2P1300</v>
      </c>
    </row>
    <row r="4245" spans="1:17" ht="12.75" customHeight="1">
      <c r="A4245" s="105" t="s">
        <v>1288</v>
      </c>
      <c r="B4245" s="103" t="s">
        <v>5094</v>
      </c>
      <c r="C4245" s="1055">
        <v>23918</v>
      </c>
      <c r="D4245" s="1055" t="s">
        <v>1288</v>
      </c>
      <c r="E4245" s="1055"/>
      <c r="F4245" s="1055">
        <v>530102</v>
      </c>
      <c r="G4245" s="106">
        <v>1718</v>
      </c>
      <c r="H4245" s="38"/>
      <c r="I4245" s="93" t="str">
        <f t="shared" si="136"/>
        <v/>
      </c>
      <c r="Q4245" s="93" t="str">
        <f t="shared" si="137"/>
        <v>2P1300</v>
      </c>
    </row>
    <row r="4246" spans="1:17" ht="12.75" customHeight="1">
      <c r="A4246" s="105" t="s">
        <v>1288</v>
      </c>
      <c r="B4246" s="103" t="s">
        <v>2336</v>
      </c>
      <c r="C4246" s="1055">
        <v>23919</v>
      </c>
      <c r="D4246" s="1055" t="s">
        <v>1288</v>
      </c>
      <c r="E4246" s="1055"/>
      <c r="F4246" s="1055">
        <v>530102</v>
      </c>
      <c r="G4246" s="106">
        <v>1819</v>
      </c>
      <c r="H4246" s="38"/>
      <c r="I4246" s="93" t="str">
        <f t="shared" ref="I4246:I4309" si="138">LEFT(H4246,3)</f>
        <v/>
      </c>
      <c r="Q4246" s="93" t="str">
        <f t="shared" si="137"/>
        <v>2P1300</v>
      </c>
    </row>
    <row r="4247" spans="1:17" ht="12.75" customHeight="1">
      <c r="A4247" s="105" t="s">
        <v>1288</v>
      </c>
      <c r="B4247" s="103" t="s">
        <v>2336</v>
      </c>
      <c r="C4247" s="1055">
        <v>23910</v>
      </c>
      <c r="D4247" s="1055" t="s">
        <v>1288</v>
      </c>
      <c r="E4247" s="1055"/>
      <c r="F4247" s="1055">
        <v>530102</v>
      </c>
      <c r="G4247" s="106">
        <v>1920</v>
      </c>
      <c r="H4247" s="38"/>
      <c r="I4247" s="93" t="str">
        <f t="shared" si="138"/>
        <v/>
      </c>
      <c r="Q4247" s="93" t="str">
        <f t="shared" si="137"/>
        <v>2P1300</v>
      </c>
    </row>
    <row r="4248" spans="1:17" ht="12.75" customHeight="1">
      <c r="A4248" s="105" t="s">
        <v>1288</v>
      </c>
      <c r="B4248" s="103" t="s">
        <v>5094</v>
      </c>
      <c r="C4248" s="1055">
        <v>23911</v>
      </c>
      <c r="D4248" s="1055" t="s">
        <v>1288</v>
      </c>
      <c r="E4248" s="1055"/>
      <c r="F4248" s="1055">
        <v>530102</v>
      </c>
      <c r="G4248" s="106">
        <v>2021</v>
      </c>
      <c r="H4248" s="38"/>
      <c r="I4248" s="93" t="str">
        <f t="shared" si="138"/>
        <v/>
      </c>
      <c r="Q4248" s="93" t="str">
        <f t="shared" si="137"/>
        <v>2P1300</v>
      </c>
    </row>
    <row r="4249" spans="1:17" ht="12.75" customHeight="1">
      <c r="A4249" s="105" t="s">
        <v>1288</v>
      </c>
      <c r="B4249" s="103" t="s">
        <v>5094</v>
      </c>
      <c r="C4249" s="1055">
        <v>23913</v>
      </c>
      <c r="D4249" s="1055" t="s">
        <v>1288</v>
      </c>
      <c r="E4249" s="1055"/>
      <c r="F4249" s="1055">
        <v>530102</v>
      </c>
      <c r="G4249" s="106">
        <v>2223</v>
      </c>
      <c r="H4249" s="38"/>
      <c r="I4249" s="93" t="str">
        <f t="shared" si="138"/>
        <v/>
      </c>
      <c r="Q4249" s="93" t="str">
        <f t="shared" si="137"/>
        <v>2P1300</v>
      </c>
    </row>
    <row r="4250" spans="1:17" ht="12.75" customHeight="1">
      <c r="A4250" s="105" t="s">
        <v>1288</v>
      </c>
      <c r="B4250" s="103" t="s">
        <v>2336</v>
      </c>
      <c r="C4250" s="410">
        <v>22110</v>
      </c>
      <c r="D4250" s="410" t="s">
        <v>1288</v>
      </c>
      <c r="E4250" s="410"/>
      <c r="F4250" s="410">
        <v>530102</v>
      </c>
      <c r="G4250" s="106" t="s">
        <v>3851</v>
      </c>
      <c r="H4250" s="38" t="s">
        <v>6086</v>
      </c>
      <c r="I4250" s="93" t="str">
        <f t="shared" si="138"/>
        <v>End</v>
      </c>
      <c r="Q4250" s="93" t="str">
        <f t="shared" si="137"/>
        <v>2P1300</v>
      </c>
    </row>
    <row r="4251" spans="1:17" ht="12.75" customHeight="1">
      <c r="A4251" s="105" t="s">
        <v>1288</v>
      </c>
      <c r="B4251" s="103" t="s">
        <v>5094</v>
      </c>
      <c r="C4251" s="1055">
        <v>22112</v>
      </c>
      <c r="D4251" s="1055" t="s">
        <v>1288</v>
      </c>
      <c r="E4251" s="1055"/>
      <c r="F4251" s="1055">
        <v>530102</v>
      </c>
      <c r="G4251" s="106" t="s">
        <v>4364</v>
      </c>
      <c r="H4251" s="38" t="s">
        <v>6086</v>
      </c>
      <c r="I4251" s="93" t="str">
        <f t="shared" si="138"/>
        <v>End</v>
      </c>
      <c r="Q4251" s="93" t="str">
        <f t="shared" si="137"/>
        <v>2P1300</v>
      </c>
    </row>
    <row r="4252" spans="1:17" ht="12.75" customHeight="1">
      <c r="A4252" s="105" t="s">
        <v>5531</v>
      </c>
      <c r="B4252" s="103" t="s">
        <v>5539</v>
      </c>
      <c r="C4252" s="1055">
        <v>23914</v>
      </c>
      <c r="D4252" s="105" t="s">
        <v>5531</v>
      </c>
      <c r="E4252" s="1055"/>
      <c r="F4252" s="1055">
        <v>126012</v>
      </c>
      <c r="G4252" s="102">
        <v>2324</v>
      </c>
      <c r="H4252" s="38"/>
      <c r="I4252" s="93" t="str">
        <f t="shared" si="138"/>
        <v/>
      </c>
      <c r="Q4252" s="93" t="str">
        <f t="shared" si="137"/>
        <v>2P1303</v>
      </c>
    </row>
    <row r="4253" spans="1:17" ht="12.75" customHeight="1">
      <c r="A4253" s="105" t="s">
        <v>5531</v>
      </c>
      <c r="B4253" s="103" t="s">
        <v>5539</v>
      </c>
      <c r="C4253" s="410">
        <v>22115</v>
      </c>
      <c r="D4253" s="105" t="s">
        <v>5531</v>
      </c>
      <c r="E4253" s="410"/>
      <c r="F4253" s="410">
        <v>126012</v>
      </c>
      <c r="G4253" s="102">
        <v>1415</v>
      </c>
      <c r="H4253" s="38" t="s">
        <v>6128</v>
      </c>
      <c r="I4253" s="93" t="str">
        <f t="shared" si="138"/>
        <v>End</v>
      </c>
      <c r="Q4253" s="93" t="str">
        <f t="shared" si="137"/>
        <v>2P1303</v>
      </c>
    </row>
    <row r="4254" spans="1:17" ht="12.75" customHeight="1">
      <c r="A4254" s="105" t="s">
        <v>5531</v>
      </c>
      <c r="B4254" s="103" t="s">
        <v>5539</v>
      </c>
      <c r="C4254" s="487">
        <v>23918</v>
      </c>
      <c r="D4254" s="105" t="s">
        <v>5531</v>
      </c>
      <c r="E4254" s="487"/>
      <c r="F4254" s="487">
        <v>126012</v>
      </c>
      <c r="G4254" s="102">
        <v>1718</v>
      </c>
      <c r="H4254" s="38"/>
      <c r="I4254" s="93" t="str">
        <f t="shared" si="138"/>
        <v/>
      </c>
      <c r="Q4254" s="93" t="str">
        <f t="shared" si="137"/>
        <v>2P1303</v>
      </c>
    </row>
    <row r="4255" spans="1:17" ht="12.75" customHeight="1">
      <c r="A4255" s="105" t="s">
        <v>5531</v>
      </c>
      <c r="B4255" s="103" t="s">
        <v>5539</v>
      </c>
      <c r="C4255" s="614">
        <v>23919</v>
      </c>
      <c r="D4255" s="105" t="s">
        <v>5531</v>
      </c>
      <c r="E4255" s="614"/>
      <c r="F4255" s="614">
        <v>126012</v>
      </c>
      <c r="G4255" s="102">
        <v>1819</v>
      </c>
      <c r="H4255" s="38"/>
      <c r="I4255" s="93" t="str">
        <f t="shared" si="138"/>
        <v/>
      </c>
      <c r="Q4255" s="93" t="str">
        <f t="shared" si="137"/>
        <v>2P1303</v>
      </c>
    </row>
    <row r="4256" spans="1:17" ht="12.75" customHeight="1">
      <c r="A4256" s="105" t="s">
        <v>5531</v>
      </c>
      <c r="B4256" s="103" t="s">
        <v>5539</v>
      </c>
      <c r="C4256" s="1055">
        <v>23910</v>
      </c>
      <c r="D4256" s="105" t="s">
        <v>5531</v>
      </c>
      <c r="E4256" s="1055"/>
      <c r="F4256" s="1055">
        <v>126012</v>
      </c>
      <c r="G4256" s="102">
        <v>1920</v>
      </c>
      <c r="H4256" s="38"/>
      <c r="I4256" s="93" t="str">
        <f t="shared" si="138"/>
        <v/>
      </c>
      <c r="Q4256" s="93" t="str">
        <f t="shared" si="137"/>
        <v>2P1303</v>
      </c>
    </row>
    <row r="4257" spans="1:17" ht="12.75" customHeight="1">
      <c r="A4257" s="105" t="s">
        <v>5531</v>
      </c>
      <c r="B4257" s="103" t="s">
        <v>5539</v>
      </c>
      <c r="C4257" s="1055">
        <v>23911</v>
      </c>
      <c r="D4257" s="105" t="s">
        <v>5531</v>
      </c>
      <c r="E4257" s="1055"/>
      <c r="F4257" s="1055">
        <v>126012</v>
      </c>
      <c r="G4257" s="102">
        <v>2021</v>
      </c>
      <c r="H4257" s="38"/>
      <c r="I4257" s="93" t="str">
        <f t="shared" si="138"/>
        <v/>
      </c>
      <c r="Q4257" s="93" t="str">
        <f t="shared" si="137"/>
        <v>2P1303</v>
      </c>
    </row>
    <row r="4258" spans="1:17" ht="12.75" customHeight="1">
      <c r="A4258" s="105" t="s">
        <v>5531</v>
      </c>
      <c r="B4258" s="103" t="s">
        <v>5539</v>
      </c>
      <c r="C4258" s="1055">
        <v>23913</v>
      </c>
      <c r="D4258" s="105" t="s">
        <v>5531</v>
      </c>
      <c r="E4258" s="1055"/>
      <c r="F4258" s="1055">
        <v>126012</v>
      </c>
      <c r="G4258" s="38">
        <v>2223</v>
      </c>
      <c r="H4258" s="38"/>
      <c r="I4258" s="93" t="str">
        <f t="shared" si="138"/>
        <v/>
      </c>
      <c r="J4258" s="547"/>
      <c r="Q4258" s="93" t="str">
        <f t="shared" si="137"/>
        <v>2P1303</v>
      </c>
    </row>
    <row r="4259" spans="1:17" ht="12.75" customHeight="1">
      <c r="A4259" s="105" t="s">
        <v>5531</v>
      </c>
      <c r="B4259" s="103" t="s">
        <v>5539</v>
      </c>
      <c r="C4259" s="1313">
        <v>23914</v>
      </c>
      <c r="D4259" s="105" t="s">
        <v>5531</v>
      </c>
      <c r="E4259" s="1313"/>
      <c r="F4259" s="1313">
        <v>126012</v>
      </c>
      <c r="G4259" s="38">
        <v>2324</v>
      </c>
      <c r="H4259" s="38"/>
      <c r="I4259" s="93" t="str">
        <f t="shared" si="138"/>
        <v/>
      </c>
      <c r="J4259" s="547"/>
      <c r="Q4259" s="93" t="str">
        <f t="shared" si="137"/>
        <v>2P1303</v>
      </c>
    </row>
    <row r="4260" spans="1:17" ht="12.75" customHeight="1">
      <c r="A4260" s="105" t="s">
        <v>1286</v>
      </c>
      <c r="B4260" s="103" t="s">
        <v>4814</v>
      </c>
      <c r="C4260" s="1055">
        <v>22112</v>
      </c>
      <c r="D4260" s="1055" t="s">
        <v>1286</v>
      </c>
      <c r="E4260" s="1055"/>
      <c r="F4260" s="1055">
        <v>123017</v>
      </c>
      <c r="G4260" s="106">
        <v>1112</v>
      </c>
      <c r="H4260" s="38" t="s">
        <v>6086</v>
      </c>
      <c r="I4260" s="93" t="str">
        <f t="shared" si="138"/>
        <v>End</v>
      </c>
      <c r="Q4260" s="93" t="str">
        <f t="shared" si="137"/>
        <v>2P1304</v>
      </c>
    </row>
    <row r="4261" spans="1:17" ht="12.75" customHeight="1">
      <c r="A4261" s="105" t="s">
        <v>1286</v>
      </c>
      <c r="B4261" s="103" t="s">
        <v>4814</v>
      </c>
      <c r="C4261" s="1055">
        <v>22113</v>
      </c>
      <c r="D4261" s="1055" t="s">
        <v>1286</v>
      </c>
      <c r="E4261" s="1055"/>
      <c r="F4261" s="1055">
        <v>123017</v>
      </c>
      <c r="G4261" s="106">
        <v>1213</v>
      </c>
      <c r="H4261" s="38" t="s">
        <v>6086</v>
      </c>
      <c r="I4261" s="93" t="str">
        <f t="shared" si="138"/>
        <v>End</v>
      </c>
      <c r="Q4261" s="93" t="str">
        <f t="shared" si="137"/>
        <v>2P1304</v>
      </c>
    </row>
    <row r="4262" spans="1:17" ht="12.75" customHeight="1">
      <c r="A4262" s="105" t="s">
        <v>1286</v>
      </c>
      <c r="B4262" s="103" t="s">
        <v>4814</v>
      </c>
      <c r="C4262" s="1055">
        <v>22114</v>
      </c>
      <c r="D4262" s="1055" t="s">
        <v>1286</v>
      </c>
      <c r="E4262" s="1055"/>
      <c r="F4262" s="1055">
        <v>123017</v>
      </c>
      <c r="G4262" s="106">
        <v>1314</v>
      </c>
      <c r="H4262" s="38" t="s">
        <v>6086</v>
      </c>
      <c r="I4262" s="93" t="str">
        <f t="shared" si="138"/>
        <v>End</v>
      </c>
      <c r="Q4262" s="93" t="str">
        <f t="shared" si="137"/>
        <v>2P1304</v>
      </c>
    </row>
    <row r="4263" spans="1:17" ht="12.75" customHeight="1">
      <c r="A4263" s="105" t="s">
        <v>1286</v>
      </c>
      <c r="B4263" s="103" t="s">
        <v>4814</v>
      </c>
      <c r="C4263" s="1055">
        <v>22115</v>
      </c>
      <c r="D4263" s="1055" t="s">
        <v>1286</v>
      </c>
      <c r="E4263" s="1055"/>
      <c r="F4263" s="1055">
        <v>123017</v>
      </c>
      <c r="G4263" s="106">
        <v>1415</v>
      </c>
      <c r="H4263" s="38" t="s">
        <v>6128</v>
      </c>
      <c r="I4263" s="93" t="str">
        <f t="shared" si="138"/>
        <v>End</v>
      </c>
      <c r="Q4263" s="93" t="str">
        <f t="shared" si="137"/>
        <v>2P1304</v>
      </c>
    </row>
    <row r="4264" spans="1:17" ht="12.75" customHeight="1">
      <c r="A4264" s="105" t="s">
        <v>1286</v>
      </c>
      <c r="B4264" s="103" t="s">
        <v>4814</v>
      </c>
      <c r="C4264" s="1055">
        <v>22116</v>
      </c>
      <c r="D4264" s="1055" t="s">
        <v>1286</v>
      </c>
      <c r="E4264" s="1055"/>
      <c r="F4264" s="1055">
        <v>123017</v>
      </c>
      <c r="G4264" s="106">
        <v>1516</v>
      </c>
      <c r="H4264" s="38" t="s">
        <v>6927</v>
      </c>
      <c r="I4264" s="93" t="str">
        <f t="shared" si="138"/>
        <v>End</v>
      </c>
      <c r="Q4264" s="93" t="str">
        <f t="shared" si="137"/>
        <v>2P1304</v>
      </c>
    </row>
    <row r="4265" spans="1:17" ht="12.75" customHeight="1">
      <c r="A4265" s="105" t="s">
        <v>1286</v>
      </c>
      <c r="B4265" s="103" t="s">
        <v>4814</v>
      </c>
      <c r="C4265" s="1055">
        <v>23907</v>
      </c>
      <c r="D4265" s="1055" t="s">
        <v>1286</v>
      </c>
      <c r="E4265" s="1055"/>
      <c r="F4265" s="1055">
        <v>123017</v>
      </c>
      <c r="G4265" s="106">
        <v>1617</v>
      </c>
      <c r="H4265" s="38"/>
      <c r="I4265" s="93" t="str">
        <f t="shared" si="138"/>
        <v/>
      </c>
      <c r="Q4265" s="93" t="str">
        <f t="shared" si="137"/>
        <v>2P1304</v>
      </c>
    </row>
    <row r="4266" spans="1:17" ht="12.75" customHeight="1">
      <c r="A4266" s="105" t="s">
        <v>1286</v>
      </c>
      <c r="B4266" s="103" t="s">
        <v>4814</v>
      </c>
      <c r="C4266" s="410">
        <v>23918</v>
      </c>
      <c r="D4266" s="410" t="s">
        <v>1286</v>
      </c>
      <c r="E4266" s="410"/>
      <c r="F4266" s="410">
        <v>123017</v>
      </c>
      <c r="G4266" s="106">
        <v>1718</v>
      </c>
      <c r="H4266" s="38"/>
      <c r="I4266" s="93" t="str">
        <f t="shared" si="138"/>
        <v/>
      </c>
      <c r="Q4266" s="93" t="str">
        <f t="shared" si="137"/>
        <v>2P1304</v>
      </c>
    </row>
    <row r="4267" spans="1:17" ht="12.75" customHeight="1">
      <c r="A4267" s="105" t="s">
        <v>1286</v>
      </c>
      <c r="B4267" s="103" t="s">
        <v>4814</v>
      </c>
      <c r="C4267" s="410">
        <v>23919</v>
      </c>
      <c r="D4267" s="410" t="s">
        <v>1286</v>
      </c>
      <c r="E4267" s="410"/>
      <c r="F4267" s="410">
        <v>123017</v>
      </c>
      <c r="G4267" s="106">
        <v>1819</v>
      </c>
      <c r="H4267" s="38"/>
      <c r="I4267" s="93" t="str">
        <f t="shared" si="138"/>
        <v/>
      </c>
      <c r="Q4267" s="93" t="str">
        <f t="shared" si="137"/>
        <v>2P1304</v>
      </c>
    </row>
    <row r="4268" spans="1:17" ht="12.75" customHeight="1">
      <c r="A4268" s="490" t="s">
        <v>1286</v>
      </c>
      <c r="B4268" s="103" t="s">
        <v>4814</v>
      </c>
      <c r="C4268" s="489">
        <v>23910</v>
      </c>
      <c r="D4268" s="489" t="s">
        <v>1286</v>
      </c>
      <c r="E4268" s="489"/>
      <c r="F4268" s="489">
        <v>123017</v>
      </c>
      <c r="G4268" s="493">
        <v>1920</v>
      </c>
      <c r="H4268" s="491"/>
      <c r="I4268" s="93" t="str">
        <f t="shared" si="138"/>
        <v/>
      </c>
      <c r="Q4268" s="93" t="str">
        <f t="shared" si="137"/>
        <v>2P1304</v>
      </c>
    </row>
    <row r="4269" spans="1:17" ht="12.75" customHeight="1">
      <c r="A4269" s="105" t="s">
        <v>1286</v>
      </c>
      <c r="B4269" s="103" t="s">
        <v>4814</v>
      </c>
      <c r="C4269" s="464">
        <v>23911</v>
      </c>
      <c r="D4269" s="464" t="s">
        <v>1286</v>
      </c>
      <c r="E4269" s="464"/>
      <c r="F4269" s="464">
        <v>123017</v>
      </c>
      <c r="G4269" s="106">
        <v>2021</v>
      </c>
      <c r="H4269" s="38"/>
      <c r="I4269" s="93" t="str">
        <f t="shared" si="138"/>
        <v/>
      </c>
      <c r="Q4269" s="93" t="str">
        <f t="shared" si="137"/>
        <v>2P1304</v>
      </c>
    </row>
    <row r="4270" spans="1:17" ht="12.75" customHeight="1">
      <c r="A4270" s="105" t="s">
        <v>1286</v>
      </c>
      <c r="B4270" s="103" t="s">
        <v>4814</v>
      </c>
      <c r="C4270" s="1313">
        <v>23914</v>
      </c>
      <c r="D4270" s="1313" t="s">
        <v>1286</v>
      </c>
      <c r="E4270" s="1313"/>
      <c r="F4270" s="1313">
        <v>123017</v>
      </c>
      <c r="G4270" s="106">
        <v>2324</v>
      </c>
      <c r="H4270" s="38"/>
      <c r="I4270" s="93" t="str">
        <f t="shared" si="138"/>
        <v/>
      </c>
      <c r="Q4270" s="93" t="str">
        <f t="shared" si="137"/>
        <v>2P1304</v>
      </c>
    </row>
    <row r="4271" spans="1:17" ht="12.75" customHeight="1">
      <c r="A4271" s="655" t="s">
        <v>8661</v>
      </c>
      <c r="B4271" s="659" t="s">
        <v>8662</v>
      </c>
      <c r="C4271" s="654">
        <v>23911</v>
      </c>
      <c r="D4271" s="654" t="s">
        <v>8661</v>
      </c>
      <c r="E4271" s="654"/>
      <c r="F4271" s="524">
        <v>126016</v>
      </c>
      <c r="G4271" s="665">
        <v>2021</v>
      </c>
      <c r="H4271" s="656"/>
      <c r="I4271" s="657" t="str">
        <f t="shared" si="138"/>
        <v/>
      </c>
      <c r="J4271" s="658"/>
      <c r="Q4271" s="93" t="str">
        <f t="shared" si="137"/>
        <v>2P1305</v>
      </c>
    </row>
    <row r="4272" spans="1:17" ht="12.75" customHeight="1">
      <c r="A4272" s="101" t="s">
        <v>2329</v>
      </c>
      <c r="B4272" s="88" t="s">
        <v>2337</v>
      </c>
      <c r="C4272" s="129">
        <v>22119</v>
      </c>
      <c r="D4272" s="129" t="s">
        <v>2329</v>
      </c>
      <c r="E4272" s="129"/>
      <c r="F4272" s="129">
        <v>530101</v>
      </c>
      <c r="G4272" s="106" t="s">
        <v>3850</v>
      </c>
      <c r="H4272" s="38" t="s">
        <v>6086</v>
      </c>
      <c r="I4272" s="93" t="str">
        <f t="shared" si="138"/>
        <v>End</v>
      </c>
      <c r="Q4272" s="93" t="str">
        <f t="shared" si="137"/>
        <v>2P1400</v>
      </c>
    </row>
    <row r="4273" spans="1:17" ht="12.75" customHeight="1">
      <c r="A4273" s="105" t="s">
        <v>5533</v>
      </c>
      <c r="B4273" s="103" t="s">
        <v>5540</v>
      </c>
      <c r="C4273" s="1055">
        <v>22114</v>
      </c>
      <c r="D4273" s="105" t="s">
        <v>5533</v>
      </c>
      <c r="E4273" s="1055"/>
      <c r="F4273" s="1055">
        <v>125017</v>
      </c>
      <c r="G4273" s="102">
        <v>1314</v>
      </c>
      <c r="H4273" s="38" t="s">
        <v>6086</v>
      </c>
      <c r="I4273" s="93" t="str">
        <f t="shared" si="138"/>
        <v>End</v>
      </c>
      <c r="Q4273" s="93" t="str">
        <f t="shared" si="137"/>
        <v>2P1403</v>
      </c>
    </row>
    <row r="4274" spans="1:17" ht="12.75" customHeight="1">
      <c r="A4274" s="101" t="s">
        <v>5533</v>
      </c>
      <c r="B4274" s="103" t="s">
        <v>5540</v>
      </c>
      <c r="C4274" s="129">
        <v>23911</v>
      </c>
      <c r="D4274" s="105" t="s">
        <v>5533</v>
      </c>
      <c r="E4274" s="1050"/>
      <c r="F4274" s="1050">
        <v>125017</v>
      </c>
      <c r="G4274" s="368">
        <v>2021</v>
      </c>
      <c r="H4274" s="38"/>
      <c r="I4274" s="93" t="str">
        <f t="shared" si="138"/>
        <v/>
      </c>
      <c r="J4274" s="547"/>
      <c r="Q4274" s="93" t="str">
        <f t="shared" si="137"/>
        <v>2P1403</v>
      </c>
    </row>
    <row r="4275" spans="1:17" ht="12.75" customHeight="1">
      <c r="A4275" s="101" t="s">
        <v>4115</v>
      </c>
      <c r="B4275" s="88" t="s">
        <v>4116</v>
      </c>
      <c r="C4275" s="129">
        <v>22111</v>
      </c>
      <c r="D4275" s="129" t="s">
        <v>4115</v>
      </c>
      <c r="E4275" s="129"/>
      <c r="F4275" s="129">
        <v>126012</v>
      </c>
      <c r="G4275" s="106">
        <v>1011</v>
      </c>
      <c r="H4275" s="38" t="s">
        <v>6086</v>
      </c>
      <c r="I4275" s="93" t="str">
        <f t="shared" si="138"/>
        <v>End</v>
      </c>
      <c r="Q4275" s="93" t="str">
        <f t="shared" si="137"/>
        <v>2P1404</v>
      </c>
    </row>
    <row r="4276" spans="1:17" ht="12.75" customHeight="1">
      <c r="A4276" s="101" t="s">
        <v>4115</v>
      </c>
      <c r="B4276" s="88" t="s">
        <v>4116</v>
      </c>
      <c r="C4276" s="129">
        <v>22113</v>
      </c>
      <c r="D4276" s="129" t="s">
        <v>4115</v>
      </c>
      <c r="E4276" s="129"/>
      <c r="F4276" s="129">
        <v>126012</v>
      </c>
      <c r="G4276" s="106">
        <v>1213</v>
      </c>
      <c r="H4276" s="38" t="s">
        <v>6086</v>
      </c>
      <c r="I4276" s="93" t="str">
        <f t="shared" si="138"/>
        <v>End</v>
      </c>
      <c r="Q4276" s="93" t="str">
        <f t="shared" si="137"/>
        <v>2P1404</v>
      </c>
    </row>
    <row r="4277" spans="1:17" ht="12.75" customHeight="1">
      <c r="A4277" s="101" t="s">
        <v>4115</v>
      </c>
      <c r="B4277" s="88" t="s">
        <v>4116</v>
      </c>
      <c r="C4277" s="129">
        <v>23914</v>
      </c>
      <c r="D4277" s="129" t="s">
        <v>4115</v>
      </c>
      <c r="E4277" s="129"/>
      <c r="F4277" s="129">
        <v>126012</v>
      </c>
      <c r="G4277" s="106">
        <v>2324</v>
      </c>
      <c r="H4277" s="38"/>
      <c r="I4277" s="93" t="str">
        <f t="shared" si="138"/>
        <v/>
      </c>
      <c r="Q4277" s="93" t="str">
        <f t="shared" si="137"/>
        <v>2P1404</v>
      </c>
    </row>
    <row r="4278" spans="1:17" ht="12.75" customHeight="1">
      <c r="A4278" s="101" t="s">
        <v>4115</v>
      </c>
      <c r="B4278" s="88" t="s">
        <v>4116</v>
      </c>
      <c r="C4278" s="129">
        <v>22115</v>
      </c>
      <c r="D4278" s="129" t="s">
        <v>4115</v>
      </c>
      <c r="E4278" s="129"/>
      <c r="F4278" s="129">
        <v>126012</v>
      </c>
      <c r="G4278" s="106">
        <v>1415</v>
      </c>
      <c r="H4278" s="38" t="s">
        <v>6128</v>
      </c>
      <c r="I4278" s="93" t="str">
        <f t="shared" si="138"/>
        <v>End</v>
      </c>
      <c r="Q4278" s="93" t="str">
        <f t="shared" si="137"/>
        <v>2P1404</v>
      </c>
    </row>
    <row r="4279" spans="1:17" ht="12.75" customHeight="1">
      <c r="A4279" s="101" t="s">
        <v>4115</v>
      </c>
      <c r="B4279" s="88" t="s">
        <v>4116</v>
      </c>
      <c r="C4279" s="129">
        <v>22116</v>
      </c>
      <c r="D4279" s="129" t="s">
        <v>4115</v>
      </c>
      <c r="E4279" s="129"/>
      <c r="F4279" s="129">
        <v>126012</v>
      </c>
      <c r="G4279" s="106">
        <v>1516</v>
      </c>
      <c r="H4279" s="38" t="s">
        <v>6927</v>
      </c>
      <c r="I4279" s="93" t="str">
        <f t="shared" si="138"/>
        <v>End</v>
      </c>
      <c r="Q4279" s="93" t="str">
        <f t="shared" si="137"/>
        <v>2P1404</v>
      </c>
    </row>
    <row r="4280" spans="1:17" ht="12.75" customHeight="1">
      <c r="A4280" s="101" t="s">
        <v>4115</v>
      </c>
      <c r="B4280" s="88" t="s">
        <v>4116</v>
      </c>
      <c r="C4280" s="129">
        <v>23918</v>
      </c>
      <c r="D4280" s="129" t="s">
        <v>4115</v>
      </c>
      <c r="E4280" s="129"/>
      <c r="F4280" s="129">
        <v>126012</v>
      </c>
      <c r="G4280" s="106">
        <v>1718</v>
      </c>
      <c r="H4280" s="38"/>
      <c r="I4280" s="93" t="str">
        <f t="shared" si="138"/>
        <v/>
      </c>
      <c r="Q4280" s="93" t="str">
        <f t="shared" si="137"/>
        <v>2P1404</v>
      </c>
    </row>
    <row r="4281" spans="1:17" ht="12.75" customHeight="1">
      <c r="A4281" s="101" t="s">
        <v>4115</v>
      </c>
      <c r="B4281" s="88" t="s">
        <v>4116</v>
      </c>
      <c r="C4281" s="129">
        <v>23919</v>
      </c>
      <c r="D4281" s="129" t="s">
        <v>4115</v>
      </c>
      <c r="E4281" s="129"/>
      <c r="F4281" s="129">
        <v>126012</v>
      </c>
      <c r="G4281" s="106">
        <v>1819</v>
      </c>
      <c r="H4281" s="38"/>
      <c r="I4281" s="93" t="str">
        <f t="shared" si="138"/>
        <v/>
      </c>
      <c r="Q4281" s="93" t="str">
        <f t="shared" si="137"/>
        <v>2P1404</v>
      </c>
    </row>
    <row r="4282" spans="1:17" ht="12.75" customHeight="1">
      <c r="A4282" s="101" t="s">
        <v>4115</v>
      </c>
      <c r="B4282" s="88" t="s">
        <v>4116</v>
      </c>
      <c r="C4282" s="129">
        <v>23910</v>
      </c>
      <c r="D4282" s="129" t="s">
        <v>4115</v>
      </c>
      <c r="E4282" s="129"/>
      <c r="F4282" s="129">
        <v>126012</v>
      </c>
      <c r="G4282" s="106">
        <v>1920</v>
      </c>
      <c r="H4282" s="38"/>
      <c r="I4282" s="93" t="str">
        <f t="shared" si="138"/>
        <v/>
      </c>
      <c r="Q4282" s="93" t="str">
        <f t="shared" si="137"/>
        <v>2P1404</v>
      </c>
    </row>
    <row r="4283" spans="1:17" ht="12.75" customHeight="1">
      <c r="A4283" s="101" t="s">
        <v>4115</v>
      </c>
      <c r="B4283" s="88" t="s">
        <v>4116</v>
      </c>
      <c r="C4283" s="129">
        <v>23911</v>
      </c>
      <c r="D4283" s="129" t="s">
        <v>4115</v>
      </c>
      <c r="E4283" s="129"/>
      <c r="F4283" s="129">
        <v>126012</v>
      </c>
      <c r="G4283" s="106">
        <v>2021</v>
      </c>
      <c r="H4283" s="38"/>
      <c r="I4283" s="93" t="str">
        <f t="shared" si="138"/>
        <v/>
      </c>
      <c r="J4283" s="547"/>
      <c r="Q4283" s="93" t="str">
        <f t="shared" si="137"/>
        <v>2P1404</v>
      </c>
    </row>
    <row r="4284" spans="1:17" ht="12.75" customHeight="1">
      <c r="A4284" s="1152" t="s">
        <v>4115</v>
      </c>
      <c r="B4284" s="88" t="s">
        <v>4116</v>
      </c>
      <c r="C4284" s="129">
        <v>23912</v>
      </c>
      <c r="D4284" s="129" t="s">
        <v>4115</v>
      </c>
      <c r="E4284" s="129"/>
      <c r="F4284" s="129">
        <v>126012</v>
      </c>
      <c r="G4284" s="106">
        <v>2122</v>
      </c>
      <c r="H4284" s="38"/>
      <c r="I4284" s="93" t="str">
        <f t="shared" si="138"/>
        <v/>
      </c>
      <c r="J4284" s="547"/>
      <c r="Q4284" s="93" t="str">
        <f t="shared" si="137"/>
        <v>2P1404</v>
      </c>
    </row>
    <row r="4285" spans="1:17" ht="12.75" customHeight="1">
      <c r="A4285" s="1152" t="s">
        <v>4115</v>
      </c>
      <c r="B4285" s="88" t="s">
        <v>4116</v>
      </c>
      <c r="C4285" s="1153">
        <v>23913</v>
      </c>
      <c r="D4285" s="129" t="s">
        <v>4115</v>
      </c>
      <c r="E4285" s="129"/>
      <c r="F4285" s="129">
        <v>126012</v>
      </c>
      <c r="G4285" s="1154">
        <v>2223</v>
      </c>
      <c r="H4285" s="1122"/>
      <c r="I4285" s="1129" t="str">
        <f t="shared" si="138"/>
        <v/>
      </c>
      <c r="J4285" s="1130"/>
      <c r="Q4285" s="93" t="str">
        <f t="shared" si="137"/>
        <v>2P1404</v>
      </c>
    </row>
    <row r="4286" spans="1:17" ht="12.75" customHeight="1">
      <c r="A4286" s="101" t="s">
        <v>3852</v>
      </c>
      <c r="B4286" s="103" t="s">
        <v>4114</v>
      </c>
      <c r="C4286" s="1055">
        <v>22112</v>
      </c>
      <c r="D4286" s="129" t="s">
        <v>3852</v>
      </c>
      <c r="E4286" s="129"/>
      <c r="F4286" s="129">
        <v>480113</v>
      </c>
      <c r="G4286" s="106">
        <v>1112</v>
      </c>
      <c r="H4286" s="38" t="s">
        <v>6086</v>
      </c>
      <c r="I4286" s="93" t="str">
        <f t="shared" si="138"/>
        <v>End</v>
      </c>
      <c r="Q4286" s="93" t="str">
        <f t="shared" si="137"/>
        <v>2P1500</v>
      </c>
    </row>
    <row r="4287" spans="1:17" ht="12.75" customHeight="1">
      <c r="A4287" s="101" t="s">
        <v>3852</v>
      </c>
      <c r="B4287" s="103" t="s">
        <v>4114</v>
      </c>
      <c r="C4287" s="1055">
        <v>22113</v>
      </c>
      <c r="D4287" s="129" t="s">
        <v>3852</v>
      </c>
      <c r="E4287" s="129"/>
      <c r="F4287" s="129">
        <v>480113</v>
      </c>
      <c r="G4287" s="106">
        <v>1213</v>
      </c>
      <c r="H4287" s="38" t="s">
        <v>6086</v>
      </c>
      <c r="I4287" s="93" t="str">
        <f t="shared" si="138"/>
        <v>End</v>
      </c>
      <c r="Q4287" s="93" t="str">
        <f t="shared" si="137"/>
        <v>2P1500</v>
      </c>
    </row>
    <row r="4288" spans="1:17" ht="12.75" customHeight="1">
      <c r="A4288" s="101" t="s">
        <v>3852</v>
      </c>
      <c r="B4288" s="103" t="s">
        <v>4114</v>
      </c>
      <c r="C4288" s="129">
        <v>23911</v>
      </c>
      <c r="D4288" s="129" t="s">
        <v>3852</v>
      </c>
      <c r="E4288" s="129"/>
      <c r="F4288" s="129">
        <v>480113</v>
      </c>
      <c r="G4288" s="106">
        <v>2021</v>
      </c>
      <c r="H4288" s="38"/>
      <c r="I4288" s="93" t="str">
        <f t="shared" si="138"/>
        <v/>
      </c>
      <c r="Q4288" s="93" t="str">
        <f t="shared" si="137"/>
        <v>2P1500</v>
      </c>
    </row>
    <row r="4289" spans="1:17" ht="12.75" customHeight="1">
      <c r="A4289" s="101" t="s">
        <v>3852</v>
      </c>
      <c r="B4289" s="103" t="s">
        <v>3854</v>
      </c>
      <c r="C4289" s="129">
        <v>22110</v>
      </c>
      <c r="D4289" s="129" t="s">
        <v>3852</v>
      </c>
      <c r="E4289" s="129"/>
      <c r="F4289" s="129">
        <v>480113</v>
      </c>
      <c r="G4289" s="106" t="s">
        <v>3851</v>
      </c>
      <c r="H4289" s="38" t="s">
        <v>6086</v>
      </c>
      <c r="I4289" s="93" t="str">
        <f t="shared" si="138"/>
        <v>End</v>
      </c>
      <c r="Q4289" s="93" t="str">
        <f t="shared" si="137"/>
        <v>2P1500</v>
      </c>
    </row>
    <row r="4290" spans="1:17" ht="12.75" customHeight="1">
      <c r="A4290" s="101" t="s">
        <v>5579</v>
      </c>
      <c r="B4290" s="103" t="s">
        <v>5580</v>
      </c>
      <c r="C4290" s="410">
        <v>23914</v>
      </c>
      <c r="D4290" s="129" t="s">
        <v>5579</v>
      </c>
      <c r="E4290" s="129"/>
      <c r="F4290" s="129">
        <v>127010</v>
      </c>
      <c r="G4290" s="106">
        <v>2324</v>
      </c>
      <c r="H4290" s="38"/>
      <c r="I4290" s="93" t="str">
        <f t="shared" si="138"/>
        <v/>
      </c>
      <c r="Q4290" s="93" t="str">
        <f t="shared" si="137"/>
        <v>2P1503</v>
      </c>
    </row>
    <row r="4291" spans="1:17" ht="12.75" customHeight="1">
      <c r="A4291" s="101" t="s">
        <v>5579</v>
      </c>
      <c r="B4291" s="103" t="s">
        <v>5580</v>
      </c>
      <c r="C4291" s="1055">
        <v>22115</v>
      </c>
      <c r="D4291" s="129" t="s">
        <v>5579</v>
      </c>
      <c r="E4291" s="129"/>
      <c r="F4291" s="129">
        <v>127010</v>
      </c>
      <c r="G4291" s="106">
        <v>1415</v>
      </c>
      <c r="H4291" s="38" t="s">
        <v>6128</v>
      </c>
      <c r="I4291" s="93" t="str">
        <f t="shared" si="138"/>
        <v>End</v>
      </c>
      <c r="Q4291" s="93" t="str">
        <f t="shared" si="137"/>
        <v>2P1503</v>
      </c>
    </row>
    <row r="4292" spans="1:17" ht="12.75" customHeight="1">
      <c r="A4292" s="101" t="s">
        <v>5579</v>
      </c>
      <c r="B4292" s="103" t="s">
        <v>5580</v>
      </c>
      <c r="C4292" s="449">
        <v>22116</v>
      </c>
      <c r="D4292" s="129" t="s">
        <v>5579</v>
      </c>
      <c r="E4292" s="129"/>
      <c r="F4292" s="129">
        <v>127010</v>
      </c>
      <c r="G4292" s="106">
        <v>1516</v>
      </c>
      <c r="H4292" s="38" t="s">
        <v>6927</v>
      </c>
      <c r="I4292" s="93" t="str">
        <f t="shared" si="138"/>
        <v>End</v>
      </c>
      <c r="Q4292" s="93" t="str">
        <f t="shared" si="137"/>
        <v>2P1503</v>
      </c>
    </row>
    <row r="4293" spans="1:17" ht="12.75" customHeight="1">
      <c r="A4293" s="101" t="s">
        <v>5579</v>
      </c>
      <c r="B4293" s="103" t="s">
        <v>5580</v>
      </c>
      <c r="C4293" s="614">
        <v>23907</v>
      </c>
      <c r="D4293" s="129" t="s">
        <v>5579</v>
      </c>
      <c r="E4293" s="129"/>
      <c r="F4293" s="129">
        <v>127010</v>
      </c>
      <c r="G4293" s="106">
        <v>1617</v>
      </c>
      <c r="H4293" s="38"/>
      <c r="I4293" s="93" t="str">
        <f t="shared" si="138"/>
        <v/>
      </c>
      <c r="Q4293" s="93" t="str">
        <f t="shared" si="137"/>
        <v>2P1503</v>
      </c>
    </row>
    <row r="4294" spans="1:17" ht="12.75" customHeight="1">
      <c r="A4294" s="101" t="s">
        <v>5579</v>
      </c>
      <c r="B4294" s="103" t="s">
        <v>5580</v>
      </c>
      <c r="C4294" s="1055">
        <v>23918</v>
      </c>
      <c r="D4294" s="129" t="s">
        <v>5579</v>
      </c>
      <c r="E4294" s="129"/>
      <c r="F4294" s="129">
        <v>127010</v>
      </c>
      <c r="G4294" s="106">
        <v>1718</v>
      </c>
      <c r="H4294" s="38"/>
      <c r="I4294" s="93" t="str">
        <f t="shared" si="138"/>
        <v/>
      </c>
      <c r="Q4294" s="93" t="str">
        <f t="shared" si="137"/>
        <v>2P1503</v>
      </c>
    </row>
    <row r="4295" spans="1:17" ht="12.75" customHeight="1">
      <c r="A4295" s="101" t="s">
        <v>5579</v>
      </c>
      <c r="B4295" s="103" t="s">
        <v>5580</v>
      </c>
      <c r="C4295" s="1055">
        <v>23919</v>
      </c>
      <c r="D4295" s="129" t="s">
        <v>5579</v>
      </c>
      <c r="E4295" s="129"/>
      <c r="F4295" s="129">
        <v>127010</v>
      </c>
      <c r="G4295" s="106">
        <v>1819</v>
      </c>
      <c r="H4295" s="38"/>
      <c r="I4295" s="93" t="str">
        <f t="shared" si="138"/>
        <v/>
      </c>
      <c r="Q4295" s="93" t="str">
        <f t="shared" si="137"/>
        <v>2P1503</v>
      </c>
    </row>
    <row r="4296" spans="1:17" ht="12.75" customHeight="1">
      <c r="A4296" s="101" t="s">
        <v>5579</v>
      </c>
      <c r="B4296" s="103" t="s">
        <v>5580</v>
      </c>
      <c r="C4296" s="1055">
        <v>23910</v>
      </c>
      <c r="D4296" s="129" t="s">
        <v>5579</v>
      </c>
      <c r="E4296" s="129"/>
      <c r="F4296" s="129">
        <v>127010</v>
      </c>
      <c r="G4296" s="106">
        <v>1920</v>
      </c>
      <c r="H4296" s="38"/>
      <c r="I4296" s="93" t="str">
        <f t="shared" si="138"/>
        <v/>
      </c>
      <c r="Q4296" s="93" t="str">
        <f t="shared" si="137"/>
        <v>2P1503</v>
      </c>
    </row>
    <row r="4297" spans="1:17" ht="12.75" customHeight="1">
      <c r="A4297" s="101" t="s">
        <v>5579</v>
      </c>
      <c r="B4297" s="103" t="s">
        <v>5580</v>
      </c>
      <c r="C4297" s="1055">
        <v>23911</v>
      </c>
      <c r="D4297" s="129" t="s">
        <v>5579</v>
      </c>
      <c r="E4297" s="129"/>
      <c r="F4297" s="129">
        <v>127010</v>
      </c>
      <c r="G4297" s="106">
        <v>2021</v>
      </c>
      <c r="H4297" s="38"/>
      <c r="I4297" s="93" t="str">
        <f t="shared" si="138"/>
        <v/>
      </c>
      <c r="J4297" s="547"/>
      <c r="Q4297" s="93" t="str">
        <f t="shared" si="137"/>
        <v>2P1503</v>
      </c>
    </row>
    <row r="4298" spans="1:17" ht="12.75" customHeight="1">
      <c r="A4298" s="101" t="s">
        <v>5579</v>
      </c>
      <c r="B4298" s="103" t="s">
        <v>5580</v>
      </c>
      <c r="C4298" s="1055">
        <v>23913</v>
      </c>
      <c r="D4298" s="129" t="s">
        <v>5579</v>
      </c>
      <c r="E4298" s="129"/>
      <c r="F4298" s="129">
        <v>127010</v>
      </c>
      <c r="G4298" s="368">
        <v>2223</v>
      </c>
      <c r="H4298" s="38"/>
      <c r="I4298" s="93" t="str">
        <f t="shared" si="138"/>
        <v/>
      </c>
      <c r="J4298" s="547"/>
      <c r="Q4298" s="93" t="str">
        <f t="shared" si="137"/>
        <v>2P1503</v>
      </c>
    </row>
    <row r="4299" spans="1:17" ht="12.75" customHeight="1">
      <c r="A4299" s="101" t="s">
        <v>4815</v>
      </c>
      <c r="B4299" s="103" t="s">
        <v>4811</v>
      </c>
      <c r="C4299" s="1055">
        <v>22112</v>
      </c>
      <c r="D4299" s="129" t="s">
        <v>4815</v>
      </c>
      <c r="E4299" s="129"/>
      <c r="F4299" s="1055">
        <v>121012</v>
      </c>
      <c r="G4299" s="106">
        <v>1112</v>
      </c>
      <c r="H4299" s="38" t="s">
        <v>6086</v>
      </c>
      <c r="I4299" s="93" t="str">
        <f t="shared" si="138"/>
        <v>End</v>
      </c>
      <c r="Q4299" s="93" t="str">
        <f t="shared" si="137"/>
        <v>2P1504</v>
      </c>
    </row>
    <row r="4300" spans="1:17" ht="12.75" customHeight="1">
      <c r="A4300" s="101" t="s">
        <v>4815</v>
      </c>
      <c r="B4300" s="103" t="s">
        <v>4811</v>
      </c>
      <c r="C4300" s="410">
        <v>22113</v>
      </c>
      <c r="D4300" s="129" t="s">
        <v>4815</v>
      </c>
      <c r="E4300" s="129"/>
      <c r="F4300" s="1050">
        <v>121012</v>
      </c>
      <c r="G4300" s="106">
        <v>1213</v>
      </c>
      <c r="H4300" s="38" t="s">
        <v>6086</v>
      </c>
      <c r="I4300" s="93" t="str">
        <f t="shared" si="138"/>
        <v>End</v>
      </c>
      <c r="Q4300" s="93" t="str">
        <f t="shared" si="137"/>
        <v>2P1504</v>
      </c>
    </row>
    <row r="4301" spans="1:17" ht="12.75" customHeight="1">
      <c r="A4301" s="101" t="s">
        <v>4815</v>
      </c>
      <c r="B4301" s="103" t="s">
        <v>4811</v>
      </c>
      <c r="C4301" s="614">
        <v>23914</v>
      </c>
      <c r="D4301" s="129" t="s">
        <v>4815</v>
      </c>
      <c r="E4301" s="129"/>
      <c r="F4301" s="614">
        <v>121012</v>
      </c>
      <c r="G4301" s="368">
        <v>2324</v>
      </c>
      <c r="H4301" s="38"/>
      <c r="I4301" s="93" t="str">
        <f t="shared" si="138"/>
        <v/>
      </c>
      <c r="J4301" s="547"/>
      <c r="Q4301" s="93" t="str">
        <f t="shared" si="137"/>
        <v>2P1504</v>
      </c>
    </row>
    <row r="4302" spans="1:17" ht="12.75" customHeight="1">
      <c r="A4302" s="101" t="s">
        <v>4815</v>
      </c>
      <c r="B4302" s="103" t="s">
        <v>4811</v>
      </c>
      <c r="C4302" s="1055">
        <v>23910</v>
      </c>
      <c r="D4302" s="129" t="s">
        <v>4815</v>
      </c>
      <c r="E4302" s="129"/>
      <c r="F4302" s="1055">
        <v>121012</v>
      </c>
      <c r="G4302" s="368">
        <v>1920</v>
      </c>
      <c r="H4302" s="38"/>
      <c r="I4302" s="93" t="str">
        <f t="shared" si="138"/>
        <v/>
      </c>
      <c r="Q4302" s="93" t="str">
        <f t="shared" ref="Q4302:Q4365" si="139">TEXT($A4302,0)</f>
        <v>2P1504</v>
      </c>
    </row>
    <row r="4303" spans="1:17" ht="12.75" customHeight="1">
      <c r="A4303" s="101" t="s">
        <v>4815</v>
      </c>
      <c r="B4303" s="103" t="s">
        <v>4811</v>
      </c>
      <c r="C4303" s="1055">
        <v>23911</v>
      </c>
      <c r="D4303" s="129" t="s">
        <v>4815</v>
      </c>
      <c r="E4303" s="129"/>
      <c r="F4303" s="1055">
        <v>121012</v>
      </c>
      <c r="G4303" s="368">
        <v>2021</v>
      </c>
      <c r="H4303" s="38"/>
      <c r="I4303" s="93" t="str">
        <f t="shared" si="138"/>
        <v/>
      </c>
      <c r="J4303" s="547"/>
      <c r="Q4303" s="93" t="str">
        <f t="shared" si="139"/>
        <v>2P1504</v>
      </c>
    </row>
    <row r="4304" spans="1:17" ht="12.75" customHeight="1">
      <c r="A4304" s="101" t="s">
        <v>3853</v>
      </c>
      <c r="B4304" s="103" t="s">
        <v>4808</v>
      </c>
      <c r="C4304" s="1055">
        <v>22112</v>
      </c>
      <c r="D4304" s="129" t="s">
        <v>3853</v>
      </c>
      <c r="E4304" s="129"/>
      <c r="F4304" s="129">
        <v>480113</v>
      </c>
      <c r="G4304" s="106">
        <v>1112</v>
      </c>
      <c r="H4304" s="38" t="s">
        <v>6086</v>
      </c>
      <c r="I4304" s="93" t="str">
        <f t="shared" si="138"/>
        <v>End</v>
      </c>
      <c r="Q4304" s="93" t="str">
        <f t="shared" si="139"/>
        <v>2P1600</v>
      </c>
    </row>
    <row r="4305" spans="1:17" ht="12.75" customHeight="1">
      <c r="A4305" s="101" t="s">
        <v>3853</v>
      </c>
      <c r="B4305" s="103" t="s">
        <v>4808</v>
      </c>
      <c r="C4305" s="1055">
        <v>22113</v>
      </c>
      <c r="D4305" s="129" t="s">
        <v>3853</v>
      </c>
      <c r="E4305" s="129"/>
      <c r="F4305" s="129">
        <v>480113</v>
      </c>
      <c r="G4305" s="106">
        <v>1213</v>
      </c>
      <c r="H4305" s="38" t="s">
        <v>6086</v>
      </c>
      <c r="I4305" s="93" t="str">
        <f t="shared" si="138"/>
        <v>End</v>
      </c>
      <c r="Q4305" s="93" t="str">
        <f t="shared" si="139"/>
        <v>2P1600</v>
      </c>
    </row>
    <row r="4306" spans="1:17" ht="12.75" customHeight="1">
      <c r="A4306" s="101" t="s">
        <v>3853</v>
      </c>
      <c r="B4306" s="103" t="s">
        <v>4808</v>
      </c>
      <c r="C4306" s="129">
        <v>23911</v>
      </c>
      <c r="D4306" s="129" t="s">
        <v>3853</v>
      </c>
      <c r="E4306" s="129"/>
      <c r="F4306" s="129">
        <v>480113</v>
      </c>
      <c r="G4306" s="106">
        <v>2021</v>
      </c>
      <c r="H4306" s="38"/>
      <c r="I4306" s="93" t="str">
        <f t="shared" si="138"/>
        <v/>
      </c>
      <c r="Q4306" s="93" t="str">
        <f t="shared" si="139"/>
        <v>2P1600</v>
      </c>
    </row>
    <row r="4307" spans="1:17" ht="12.75" customHeight="1">
      <c r="A4307" s="101" t="s">
        <v>3853</v>
      </c>
      <c r="B4307" s="103" t="s">
        <v>3855</v>
      </c>
      <c r="C4307" s="129">
        <v>22110</v>
      </c>
      <c r="D4307" s="129" t="s">
        <v>3853</v>
      </c>
      <c r="E4307" s="129"/>
      <c r="F4307" s="129">
        <v>480113</v>
      </c>
      <c r="G4307" s="106" t="s">
        <v>3851</v>
      </c>
      <c r="H4307" s="38" t="s">
        <v>6086</v>
      </c>
      <c r="I4307" s="93" t="str">
        <f t="shared" si="138"/>
        <v>End</v>
      </c>
      <c r="Q4307" s="93" t="str">
        <f t="shared" si="139"/>
        <v>2P1600</v>
      </c>
    </row>
    <row r="4308" spans="1:17" ht="12.75" customHeight="1">
      <c r="A4308" s="101" t="s">
        <v>5648</v>
      </c>
      <c r="B4308" s="103" t="s">
        <v>5649</v>
      </c>
      <c r="C4308" s="1055">
        <v>23914</v>
      </c>
      <c r="D4308" s="129" t="s">
        <v>5648</v>
      </c>
      <c r="E4308" s="129"/>
      <c r="F4308" s="129">
        <v>126019</v>
      </c>
      <c r="G4308" s="106">
        <v>2324</v>
      </c>
      <c r="H4308" s="38"/>
      <c r="I4308" s="93" t="str">
        <f t="shared" si="138"/>
        <v/>
      </c>
      <c r="Q4308" s="93" t="str">
        <f t="shared" si="139"/>
        <v>2P1603</v>
      </c>
    </row>
    <row r="4309" spans="1:17" ht="12.75" customHeight="1">
      <c r="A4309" s="101" t="s">
        <v>5648</v>
      </c>
      <c r="B4309" s="103" t="s">
        <v>5649</v>
      </c>
      <c r="C4309" s="1055">
        <v>22115</v>
      </c>
      <c r="D4309" s="129" t="s">
        <v>5648</v>
      </c>
      <c r="E4309" s="129"/>
      <c r="F4309" s="129">
        <v>126019</v>
      </c>
      <c r="G4309" s="106">
        <v>1415</v>
      </c>
      <c r="H4309" s="38" t="s">
        <v>6128</v>
      </c>
      <c r="I4309" s="93" t="str">
        <f t="shared" si="138"/>
        <v>End</v>
      </c>
      <c r="Q4309" s="93" t="str">
        <f t="shared" si="139"/>
        <v>2P1603</v>
      </c>
    </row>
    <row r="4310" spans="1:17" ht="12.75" customHeight="1">
      <c r="A4310" s="101" t="s">
        <v>5648</v>
      </c>
      <c r="B4310" s="103" t="s">
        <v>5649</v>
      </c>
      <c r="C4310" s="1055">
        <v>23918</v>
      </c>
      <c r="D4310" s="129" t="s">
        <v>5648</v>
      </c>
      <c r="E4310" s="129"/>
      <c r="F4310" s="129">
        <v>126019</v>
      </c>
      <c r="G4310" s="106">
        <v>1718</v>
      </c>
      <c r="H4310" s="38"/>
      <c r="I4310" s="93" t="str">
        <f t="shared" ref="I4310:I4373" si="140">LEFT(H4310,3)</f>
        <v/>
      </c>
      <c r="Q4310" s="93" t="str">
        <f t="shared" si="139"/>
        <v>2P1603</v>
      </c>
    </row>
    <row r="4311" spans="1:17" ht="12.75" customHeight="1">
      <c r="A4311" s="101" t="s">
        <v>5648</v>
      </c>
      <c r="B4311" s="103" t="s">
        <v>5649</v>
      </c>
      <c r="C4311" s="410">
        <v>23911</v>
      </c>
      <c r="D4311" s="129" t="s">
        <v>5648</v>
      </c>
      <c r="E4311" s="129"/>
      <c r="F4311" s="129">
        <v>126019</v>
      </c>
      <c r="G4311" s="368">
        <v>2021</v>
      </c>
      <c r="H4311" s="38"/>
      <c r="I4311" s="93" t="str">
        <f t="shared" si="140"/>
        <v/>
      </c>
      <c r="J4311" s="547"/>
      <c r="Q4311" s="93" t="str">
        <f t="shared" si="139"/>
        <v>2P1603</v>
      </c>
    </row>
    <row r="4312" spans="1:17" ht="12.75" customHeight="1">
      <c r="A4312" s="101" t="s">
        <v>4822</v>
      </c>
      <c r="B4312" s="103" t="s">
        <v>4823</v>
      </c>
      <c r="C4312" s="410">
        <v>22112</v>
      </c>
      <c r="D4312" s="129" t="s">
        <v>4822</v>
      </c>
      <c r="E4312" s="129"/>
      <c r="F4312" s="129">
        <v>480130</v>
      </c>
      <c r="G4312" s="106">
        <v>1112</v>
      </c>
      <c r="H4312" s="38" t="s">
        <v>6086</v>
      </c>
      <c r="I4312" s="93" t="str">
        <f t="shared" si="140"/>
        <v>End</v>
      </c>
      <c r="Q4312" s="93" t="str">
        <f t="shared" si="139"/>
        <v>2P1604</v>
      </c>
    </row>
    <row r="4313" spans="1:17" ht="12.75" customHeight="1">
      <c r="A4313" s="101" t="s">
        <v>4822</v>
      </c>
      <c r="B4313" s="103" t="s">
        <v>4823</v>
      </c>
      <c r="C4313" s="1055">
        <v>22113</v>
      </c>
      <c r="D4313" s="129" t="s">
        <v>4822</v>
      </c>
      <c r="E4313" s="129"/>
      <c r="F4313" s="129">
        <v>480130</v>
      </c>
      <c r="G4313" s="106">
        <v>1213</v>
      </c>
      <c r="H4313" s="38" t="s">
        <v>6086</v>
      </c>
      <c r="I4313" s="93" t="str">
        <f t="shared" si="140"/>
        <v>End</v>
      </c>
      <c r="Q4313" s="93" t="str">
        <f t="shared" si="139"/>
        <v>2P1604</v>
      </c>
    </row>
    <row r="4314" spans="1:17" ht="12.75" customHeight="1">
      <c r="A4314" s="101" t="s">
        <v>4822</v>
      </c>
      <c r="B4314" s="103" t="s">
        <v>4823</v>
      </c>
      <c r="C4314" s="1055">
        <v>22114</v>
      </c>
      <c r="D4314" s="129" t="s">
        <v>4822</v>
      </c>
      <c r="E4314" s="129"/>
      <c r="F4314" s="129">
        <v>480130</v>
      </c>
      <c r="G4314" s="106">
        <v>1314</v>
      </c>
      <c r="H4314" s="38" t="s">
        <v>6086</v>
      </c>
      <c r="I4314" s="93" t="str">
        <f t="shared" si="140"/>
        <v>End</v>
      </c>
      <c r="Q4314" s="93" t="str">
        <f t="shared" si="139"/>
        <v>2P1604</v>
      </c>
    </row>
    <row r="4315" spans="1:17" ht="12.75" customHeight="1">
      <c r="A4315" s="101" t="s">
        <v>4822</v>
      </c>
      <c r="B4315" s="103" t="s">
        <v>4823</v>
      </c>
      <c r="C4315" s="1055">
        <v>22115</v>
      </c>
      <c r="D4315" s="129" t="s">
        <v>4822</v>
      </c>
      <c r="E4315" s="129"/>
      <c r="F4315" s="129">
        <v>480130</v>
      </c>
      <c r="G4315" s="106">
        <v>1415</v>
      </c>
      <c r="H4315" s="38" t="s">
        <v>6128</v>
      </c>
      <c r="I4315" s="93" t="str">
        <f t="shared" si="140"/>
        <v>End</v>
      </c>
      <c r="Q4315" s="93" t="str">
        <f t="shared" si="139"/>
        <v>2P1604</v>
      </c>
    </row>
    <row r="4316" spans="1:17" ht="12.75" customHeight="1">
      <c r="A4316" s="101" t="s">
        <v>4822</v>
      </c>
      <c r="B4316" s="103" t="s">
        <v>4823</v>
      </c>
      <c r="C4316" s="410">
        <v>22116</v>
      </c>
      <c r="D4316" s="129" t="s">
        <v>4822</v>
      </c>
      <c r="E4316" s="129"/>
      <c r="F4316" s="129">
        <v>480130</v>
      </c>
      <c r="G4316" s="106">
        <v>1516</v>
      </c>
      <c r="H4316" s="38" t="s">
        <v>6927</v>
      </c>
      <c r="I4316" s="93" t="str">
        <f t="shared" si="140"/>
        <v>End</v>
      </c>
      <c r="Q4316" s="93" t="str">
        <f t="shared" si="139"/>
        <v>2P1604</v>
      </c>
    </row>
    <row r="4317" spans="1:17" ht="12.75" customHeight="1">
      <c r="A4317" s="101" t="s">
        <v>4822</v>
      </c>
      <c r="B4317" s="103" t="s">
        <v>4823</v>
      </c>
      <c r="C4317" s="1055">
        <v>23907</v>
      </c>
      <c r="D4317" s="129" t="s">
        <v>4822</v>
      </c>
      <c r="E4317" s="129"/>
      <c r="F4317" s="129">
        <v>480130</v>
      </c>
      <c r="G4317" s="106">
        <v>1617</v>
      </c>
      <c r="H4317" s="38"/>
      <c r="I4317" s="93" t="str">
        <f t="shared" si="140"/>
        <v/>
      </c>
      <c r="Q4317" s="93" t="str">
        <f t="shared" si="139"/>
        <v>2P1604</v>
      </c>
    </row>
    <row r="4318" spans="1:17" ht="12.75" customHeight="1">
      <c r="A4318" s="101" t="s">
        <v>4822</v>
      </c>
      <c r="B4318" s="103" t="s">
        <v>4823</v>
      </c>
      <c r="C4318" s="1055">
        <v>23918</v>
      </c>
      <c r="D4318" s="129" t="s">
        <v>4822</v>
      </c>
      <c r="E4318" s="129"/>
      <c r="F4318" s="129">
        <v>480130</v>
      </c>
      <c r="G4318" s="106">
        <v>1718</v>
      </c>
      <c r="H4318" s="38"/>
      <c r="I4318" s="93" t="str">
        <f t="shared" si="140"/>
        <v/>
      </c>
      <c r="Q4318" s="93" t="str">
        <f t="shared" si="139"/>
        <v>2P1604</v>
      </c>
    </row>
    <row r="4319" spans="1:17" ht="12.75" customHeight="1">
      <c r="A4319" s="101" t="s">
        <v>4822</v>
      </c>
      <c r="B4319" s="103" t="s">
        <v>4823</v>
      </c>
      <c r="C4319" s="1055">
        <v>23911</v>
      </c>
      <c r="D4319" s="129" t="s">
        <v>4822</v>
      </c>
      <c r="E4319" s="129"/>
      <c r="F4319" s="129">
        <v>480130</v>
      </c>
      <c r="G4319" s="106">
        <v>2021</v>
      </c>
      <c r="H4319" s="38"/>
      <c r="I4319" s="93" t="str">
        <f t="shared" si="140"/>
        <v/>
      </c>
      <c r="J4319" s="547"/>
      <c r="Q4319" s="93" t="str">
        <f t="shared" si="139"/>
        <v>2P1604</v>
      </c>
    </row>
    <row r="4320" spans="1:17" ht="12.75" customHeight="1">
      <c r="A4320" s="101" t="s">
        <v>4809</v>
      </c>
      <c r="B4320" s="103" t="s">
        <v>4816</v>
      </c>
      <c r="C4320" s="1055">
        <v>22112</v>
      </c>
      <c r="D4320" s="129" t="s">
        <v>4809</v>
      </c>
      <c r="E4320" s="129"/>
      <c r="F4320" s="1055">
        <v>530102</v>
      </c>
      <c r="G4320" s="106">
        <v>1112</v>
      </c>
      <c r="H4320" s="38" t="s">
        <v>6086</v>
      </c>
      <c r="I4320" s="93" t="str">
        <f t="shared" si="140"/>
        <v>End</v>
      </c>
      <c r="Q4320" s="93" t="str">
        <f t="shared" si="139"/>
        <v>2P1700</v>
      </c>
    </row>
    <row r="4321" spans="1:17" ht="12.75" customHeight="1">
      <c r="A4321" s="101" t="s">
        <v>4809</v>
      </c>
      <c r="B4321" s="103" t="s">
        <v>4816</v>
      </c>
      <c r="C4321" s="1055">
        <v>22113</v>
      </c>
      <c r="D4321" s="129" t="s">
        <v>4809</v>
      </c>
      <c r="E4321" s="129"/>
      <c r="F4321" s="1055">
        <v>530102</v>
      </c>
      <c r="G4321" s="106">
        <v>1213</v>
      </c>
      <c r="H4321" s="38" t="s">
        <v>6086</v>
      </c>
      <c r="I4321" s="93" t="str">
        <f t="shared" si="140"/>
        <v>End</v>
      </c>
      <c r="Q4321" s="93" t="str">
        <f t="shared" si="139"/>
        <v>2P1700</v>
      </c>
    </row>
    <row r="4322" spans="1:17" ht="12.75" customHeight="1">
      <c r="A4322" s="101" t="s">
        <v>4809</v>
      </c>
      <c r="B4322" s="103" t="s">
        <v>4816</v>
      </c>
      <c r="C4322" s="1055">
        <v>23911</v>
      </c>
      <c r="D4322" s="129" t="s">
        <v>4809</v>
      </c>
      <c r="E4322" s="129"/>
      <c r="F4322" s="1055">
        <v>530102</v>
      </c>
      <c r="G4322" s="106">
        <v>2021</v>
      </c>
      <c r="H4322" s="38"/>
      <c r="I4322" s="93" t="str">
        <f t="shared" si="140"/>
        <v/>
      </c>
      <c r="J4322" s="547"/>
      <c r="Q4322" s="93" t="str">
        <f t="shared" si="139"/>
        <v>2P1700</v>
      </c>
    </row>
    <row r="4323" spans="1:17" ht="12.75" customHeight="1">
      <c r="A4323" s="418" t="s">
        <v>8259</v>
      </c>
      <c r="B4323" s="412" t="s">
        <v>8260</v>
      </c>
      <c r="C4323" s="413">
        <v>23919</v>
      </c>
      <c r="D4323" s="419" t="s">
        <v>8259</v>
      </c>
      <c r="E4323" s="419"/>
      <c r="F4323" s="413">
        <v>118061</v>
      </c>
      <c r="G4323" s="417">
        <v>1819</v>
      </c>
      <c r="H4323" s="412"/>
      <c r="I4323" s="93" t="str">
        <f t="shared" si="140"/>
        <v/>
      </c>
      <c r="Q4323" s="93" t="str">
        <f t="shared" si="139"/>
        <v>2P1703</v>
      </c>
    </row>
    <row r="4324" spans="1:17" ht="12.75" customHeight="1">
      <c r="A4324" s="418" t="s">
        <v>8259</v>
      </c>
      <c r="B4324" s="412" t="s">
        <v>8260</v>
      </c>
      <c r="C4324" s="413">
        <v>23910</v>
      </c>
      <c r="D4324" s="419" t="s">
        <v>8259</v>
      </c>
      <c r="E4324" s="419"/>
      <c r="F4324" s="413">
        <v>118061</v>
      </c>
      <c r="G4324" s="417">
        <v>1920</v>
      </c>
      <c r="H4324" s="38"/>
      <c r="I4324" s="93" t="str">
        <f t="shared" si="140"/>
        <v/>
      </c>
      <c r="Q4324" s="93" t="str">
        <f t="shared" si="139"/>
        <v>2P1703</v>
      </c>
    </row>
    <row r="4325" spans="1:17" ht="12.75" customHeight="1">
      <c r="A4325" s="101" t="s">
        <v>8259</v>
      </c>
      <c r="B4325" s="412" t="s">
        <v>8260</v>
      </c>
      <c r="C4325" s="413">
        <v>23911</v>
      </c>
      <c r="D4325" s="419" t="s">
        <v>8259</v>
      </c>
      <c r="E4325" s="419"/>
      <c r="F4325" s="413">
        <v>118061</v>
      </c>
      <c r="G4325" s="368">
        <v>2021</v>
      </c>
      <c r="H4325" s="38"/>
      <c r="I4325" s="93" t="str">
        <f t="shared" si="140"/>
        <v/>
      </c>
      <c r="J4325" s="547"/>
      <c r="Q4325" s="93" t="str">
        <f t="shared" si="139"/>
        <v>2P1703</v>
      </c>
    </row>
    <row r="4326" spans="1:17" ht="12.75" customHeight="1">
      <c r="A4326" s="101" t="s">
        <v>8259</v>
      </c>
      <c r="B4326" s="412" t="s">
        <v>8260</v>
      </c>
      <c r="C4326" s="413">
        <v>23914</v>
      </c>
      <c r="D4326" s="419" t="s">
        <v>8259</v>
      </c>
      <c r="E4326" s="419"/>
      <c r="F4326" s="413">
        <v>118061</v>
      </c>
      <c r="G4326" s="368">
        <v>2324</v>
      </c>
      <c r="H4326" s="38"/>
      <c r="I4326" s="93" t="str">
        <f t="shared" si="140"/>
        <v/>
      </c>
      <c r="J4326" s="547"/>
      <c r="Q4326" s="93" t="str">
        <f t="shared" si="139"/>
        <v>2P1703</v>
      </c>
    </row>
    <row r="4327" spans="1:17" ht="12.75" customHeight="1">
      <c r="A4327" s="101" t="s">
        <v>4825</v>
      </c>
      <c r="B4327" s="103" t="s">
        <v>4830</v>
      </c>
      <c r="C4327" s="1055">
        <v>22112</v>
      </c>
      <c r="D4327" s="129" t="s">
        <v>4825</v>
      </c>
      <c r="E4327" s="129"/>
      <c r="F4327" s="1055">
        <v>123010</v>
      </c>
      <c r="G4327" s="106">
        <v>1112</v>
      </c>
      <c r="H4327" s="38" t="s">
        <v>6086</v>
      </c>
      <c r="I4327" s="93" t="str">
        <f t="shared" si="140"/>
        <v>End</v>
      </c>
      <c r="Q4327" s="93" t="str">
        <f t="shared" si="139"/>
        <v>2P1704</v>
      </c>
    </row>
    <row r="4328" spans="1:17" ht="12.75" customHeight="1">
      <c r="A4328" s="101" t="s">
        <v>4825</v>
      </c>
      <c r="B4328" s="103" t="s">
        <v>4830</v>
      </c>
      <c r="C4328" s="1055">
        <v>22113</v>
      </c>
      <c r="D4328" s="129" t="s">
        <v>4825</v>
      </c>
      <c r="E4328" s="129"/>
      <c r="F4328" s="1055">
        <v>123010</v>
      </c>
      <c r="G4328" s="106">
        <v>1213</v>
      </c>
      <c r="H4328" s="38" t="s">
        <v>6086</v>
      </c>
      <c r="I4328" s="93" t="str">
        <f t="shared" si="140"/>
        <v>End</v>
      </c>
      <c r="Q4328" s="93" t="str">
        <f t="shared" si="139"/>
        <v>2P1704</v>
      </c>
    </row>
    <row r="4329" spans="1:17" ht="12.75" customHeight="1">
      <c r="A4329" s="101" t="s">
        <v>4825</v>
      </c>
      <c r="B4329" s="103" t="s">
        <v>4830</v>
      </c>
      <c r="C4329" s="1055">
        <v>23911</v>
      </c>
      <c r="D4329" s="129" t="s">
        <v>4825</v>
      </c>
      <c r="E4329" s="129"/>
      <c r="F4329" s="1055">
        <v>123010</v>
      </c>
      <c r="G4329" s="368">
        <v>2021</v>
      </c>
      <c r="H4329" s="38"/>
      <c r="I4329" s="93" t="str">
        <f t="shared" si="140"/>
        <v/>
      </c>
      <c r="J4329" s="547"/>
      <c r="Q4329" s="93" t="str">
        <f t="shared" si="139"/>
        <v>2P1704</v>
      </c>
    </row>
    <row r="4330" spans="1:17" ht="12.75" customHeight="1">
      <c r="A4330" s="101" t="s">
        <v>4810</v>
      </c>
      <c r="B4330" s="103" t="s">
        <v>4813</v>
      </c>
      <c r="C4330" s="1055">
        <v>22112</v>
      </c>
      <c r="D4330" s="129" t="s">
        <v>4810</v>
      </c>
      <c r="E4330" s="129"/>
      <c r="F4330" s="1055">
        <v>123017</v>
      </c>
      <c r="G4330" s="106">
        <v>1112</v>
      </c>
      <c r="H4330" s="38" t="s">
        <v>6086</v>
      </c>
      <c r="I4330" s="93" t="str">
        <f t="shared" si="140"/>
        <v>End</v>
      </c>
      <c r="Q4330" s="93" t="str">
        <f t="shared" si="139"/>
        <v>2P1800</v>
      </c>
    </row>
    <row r="4331" spans="1:17" ht="12.75" customHeight="1">
      <c r="A4331" s="101" t="s">
        <v>4810</v>
      </c>
      <c r="B4331" s="103" t="s">
        <v>4813</v>
      </c>
      <c r="C4331" s="1055">
        <v>23914</v>
      </c>
      <c r="D4331" s="129" t="s">
        <v>4810</v>
      </c>
      <c r="E4331" s="129"/>
      <c r="F4331" s="1055">
        <v>123017</v>
      </c>
      <c r="G4331" s="106">
        <v>2324</v>
      </c>
      <c r="H4331" s="38"/>
      <c r="I4331" s="93" t="str">
        <f t="shared" si="140"/>
        <v/>
      </c>
      <c r="Q4331" s="93" t="str">
        <f t="shared" si="139"/>
        <v>2P1800</v>
      </c>
    </row>
    <row r="4332" spans="1:17" ht="12.75" customHeight="1">
      <c r="A4332" s="101" t="s">
        <v>4810</v>
      </c>
      <c r="B4332" s="103" t="s">
        <v>4813</v>
      </c>
      <c r="C4332" s="1055">
        <v>22115</v>
      </c>
      <c r="D4332" s="129" t="s">
        <v>4810</v>
      </c>
      <c r="E4332" s="129"/>
      <c r="F4332" s="1055">
        <v>123017</v>
      </c>
      <c r="G4332" s="106">
        <v>1415</v>
      </c>
      <c r="H4332" s="38" t="s">
        <v>6128</v>
      </c>
      <c r="I4332" s="93" t="str">
        <f t="shared" si="140"/>
        <v>End</v>
      </c>
      <c r="Q4332" s="93" t="str">
        <f t="shared" si="139"/>
        <v>2P1800</v>
      </c>
    </row>
    <row r="4333" spans="1:17" ht="12.75" customHeight="1">
      <c r="A4333" s="101" t="s">
        <v>4810</v>
      </c>
      <c r="B4333" s="103" t="s">
        <v>4813</v>
      </c>
      <c r="C4333" s="1055">
        <v>23918</v>
      </c>
      <c r="D4333" s="129" t="s">
        <v>4810</v>
      </c>
      <c r="E4333" s="129"/>
      <c r="F4333" s="1055">
        <v>123017</v>
      </c>
      <c r="G4333" s="106">
        <v>1718</v>
      </c>
      <c r="H4333" s="38"/>
      <c r="I4333" s="93" t="str">
        <f t="shared" si="140"/>
        <v/>
      </c>
      <c r="Q4333" s="93" t="str">
        <f t="shared" si="139"/>
        <v>2P1800</v>
      </c>
    </row>
    <row r="4334" spans="1:17" ht="12.75" customHeight="1">
      <c r="A4334" s="101" t="s">
        <v>4810</v>
      </c>
      <c r="B4334" s="103" t="s">
        <v>4813</v>
      </c>
      <c r="C4334" s="410">
        <v>23919</v>
      </c>
      <c r="D4334" s="129" t="s">
        <v>4810</v>
      </c>
      <c r="E4334" s="129"/>
      <c r="F4334" s="410">
        <v>123017</v>
      </c>
      <c r="G4334" s="106">
        <v>1819</v>
      </c>
      <c r="H4334" s="38"/>
      <c r="I4334" s="93" t="str">
        <f t="shared" si="140"/>
        <v/>
      </c>
      <c r="Q4334" s="93" t="str">
        <f t="shared" si="139"/>
        <v>2P1800</v>
      </c>
    </row>
    <row r="4335" spans="1:17" ht="12.75" customHeight="1">
      <c r="A4335" s="101" t="s">
        <v>4810</v>
      </c>
      <c r="B4335" s="103" t="s">
        <v>4813</v>
      </c>
      <c r="C4335" s="1055">
        <v>23911</v>
      </c>
      <c r="D4335" s="129" t="s">
        <v>4810</v>
      </c>
      <c r="E4335" s="129"/>
      <c r="F4335" s="1055">
        <v>123017</v>
      </c>
      <c r="G4335" s="368">
        <v>2021</v>
      </c>
      <c r="H4335" s="38"/>
      <c r="I4335" s="93" t="str">
        <f t="shared" si="140"/>
        <v/>
      </c>
      <c r="J4335" s="547"/>
      <c r="Q4335" s="93" t="str">
        <f t="shared" si="139"/>
        <v>2P1800</v>
      </c>
    </row>
    <row r="4336" spans="1:17" ht="12.75" customHeight="1">
      <c r="A4336" s="101" t="s">
        <v>4810</v>
      </c>
      <c r="B4336" s="103" t="s">
        <v>4813</v>
      </c>
      <c r="C4336" s="410">
        <v>23913</v>
      </c>
      <c r="D4336" s="129" t="s">
        <v>4810</v>
      </c>
      <c r="E4336" s="129"/>
      <c r="F4336" s="410">
        <v>123017</v>
      </c>
      <c r="G4336" s="106">
        <v>2223</v>
      </c>
      <c r="H4336" s="38"/>
      <c r="I4336" s="93" t="str">
        <f t="shared" si="140"/>
        <v/>
      </c>
      <c r="Q4336" s="93" t="str">
        <f t="shared" si="139"/>
        <v>2P1800</v>
      </c>
    </row>
    <row r="4337" spans="1:17" ht="12.75" customHeight="1">
      <c r="A4337" s="101" t="s">
        <v>4836</v>
      </c>
      <c r="B4337" s="103" t="s">
        <v>4837</v>
      </c>
      <c r="C4337" s="1055">
        <v>22112</v>
      </c>
      <c r="D4337" s="129" t="s">
        <v>4836</v>
      </c>
      <c r="E4337" s="129"/>
      <c r="F4337" s="1055">
        <v>530102</v>
      </c>
      <c r="G4337" s="106">
        <v>1112</v>
      </c>
      <c r="H4337" s="38" t="s">
        <v>6086</v>
      </c>
      <c r="I4337" s="93" t="str">
        <f t="shared" si="140"/>
        <v>End</v>
      </c>
      <c r="Q4337" s="93" t="str">
        <f t="shared" si="139"/>
        <v>2P1804</v>
      </c>
    </row>
    <row r="4338" spans="1:17" ht="12.75" customHeight="1">
      <c r="A4338" s="101" t="s">
        <v>4836</v>
      </c>
      <c r="B4338" s="103" t="s">
        <v>4837</v>
      </c>
      <c r="C4338" s="1055">
        <v>22113</v>
      </c>
      <c r="D4338" s="129" t="s">
        <v>4836</v>
      </c>
      <c r="E4338" s="129"/>
      <c r="F4338" s="1055">
        <v>550571</v>
      </c>
      <c r="G4338" s="106">
        <v>1213</v>
      </c>
      <c r="H4338" s="38" t="s">
        <v>6086</v>
      </c>
      <c r="I4338" s="93" t="str">
        <f t="shared" si="140"/>
        <v>End</v>
      </c>
      <c r="Q4338" s="93" t="str">
        <f t="shared" si="139"/>
        <v>2P1804</v>
      </c>
    </row>
    <row r="4339" spans="1:17" ht="12.75" customHeight="1">
      <c r="A4339" s="101" t="s">
        <v>4836</v>
      </c>
      <c r="B4339" s="103" t="s">
        <v>4837</v>
      </c>
      <c r="C4339" s="614">
        <v>22114</v>
      </c>
      <c r="D4339" s="129" t="s">
        <v>4836</v>
      </c>
      <c r="E4339" s="129"/>
      <c r="F4339" s="614">
        <v>530102</v>
      </c>
      <c r="G4339" s="106">
        <v>1314</v>
      </c>
      <c r="H4339" s="38" t="s">
        <v>6086</v>
      </c>
      <c r="I4339" s="93" t="str">
        <f t="shared" si="140"/>
        <v>End</v>
      </c>
      <c r="Q4339" s="93" t="str">
        <f t="shared" si="139"/>
        <v>2P1804</v>
      </c>
    </row>
    <row r="4340" spans="1:17" ht="12.75" customHeight="1">
      <c r="A4340" s="101" t="s">
        <v>4836</v>
      </c>
      <c r="B4340" s="103" t="s">
        <v>5768</v>
      </c>
      <c r="C4340" s="1055">
        <v>22115</v>
      </c>
      <c r="D4340" s="129" t="s">
        <v>4836</v>
      </c>
      <c r="E4340" s="129"/>
      <c r="F4340" s="1055">
        <v>530102</v>
      </c>
      <c r="G4340" s="106">
        <v>1415</v>
      </c>
      <c r="H4340" s="38" t="s">
        <v>6128</v>
      </c>
      <c r="I4340" s="93" t="str">
        <f t="shared" si="140"/>
        <v>End</v>
      </c>
      <c r="K4340" s="103"/>
      <c r="Q4340" s="93" t="str">
        <f t="shared" si="139"/>
        <v>2P1804</v>
      </c>
    </row>
    <row r="4341" spans="1:17" ht="12.75" customHeight="1">
      <c r="A4341" s="101" t="s">
        <v>4836</v>
      </c>
      <c r="B4341" s="103" t="s">
        <v>4837</v>
      </c>
      <c r="C4341" s="410">
        <v>23911</v>
      </c>
      <c r="D4341" s="129" t="s">
        <v>4836</v>
      </c>
      <c r="E4341" s="129"/>
      <c r="F4341" s="410">
        <v>530102</v>
      </c>
      <c r="G4341" s="368">
        <v>2021</v>
      </c>
      <c r="H4341" s="38"/>
      <c r="I4341" s="93" t="str">
        <f t="shared" si="140"/>
        <v/>
      </c>
      <c r="J4341" s="547"/>
      <c r="Q4341" s="93" t="str">
        <f t="shared" si="139"/>
        <v>2P1804</v>
      </c>
    </row>
    <row r="4342" spans="1:17" ht="12.75" customHeight="1">
      <c r="A4342" s="101" t="s">
        <v>4817</v>
      </c>
      <c r="B4342" s="103" t="s">
        <v>4818</v>
      </c>
      <c r="C4342" s="1055">
        <v>22112</v>
      </c>
      <c r="D4342" s="129" t="s">
        <v>4817</v>
      </c>
      <c r="E4342" s="129"/>
      <c r="F4342" s="1055">
        <v>480130</v>
      </c>
      <c r="G4342" s="106">
        <v>1112</v>
      </c>
      <c r="H4342" s="38" t="s">
        <v>6086</v>
      </c>
      <c r="I4342" s="93" t="str">
        <f t="shared" si="140"/>
        <v>End</v>
      </c>
      <c r="Q4342" s="93" t="str">
        <f t="shared" si="139"/>
        <v>2P1900</v>
      </c>
    </row>
    <row r="4343" spans="1:17" ht="12.75" customHeight="1">
      <c r="A4343" s="101" t="s">
        <v>4817</v>
      </c>
      <c r="B4343" s="103" t="s">
        <v>4818</v>
      </c>
      <c r="C4343" s="410">
        <v>22114</v>
      </c>
      <c r="D4343" s="129" t="s">
        <v>4817</v>
      </c>
      <c r="E4343" s="129"/>
      <c r="F4343" s="410">
        <v>480130</v>
      </c>
      <c r="G4343" s="106">
        <v>1314</v>
      </c>
      <c r="H4343" s="38" t="s">
        <v>6086</v>
      </c>
      <c r="I4343" s="93" t="str">
        <f t="shared" si="140"/>
        <v>End</v>
      </c>
      <c r="Q4343" s="93" t="str">
        <f t="shared" si="139"/>
        <v>2P1900</v>
      </c>
    </row>
    <row r="4344" spans="1:17" s="103" customFormat="1" ht="12.75" customHeight="1">
      <c r="A4344" s="101" t="s">
        <v>4817</v>
      </c>
      <c r="B4344" s="103" t="s">
        <v>4818</v>
      </c>
      <c r="C4344" s="1055">
        <v>22115</v>
      </c>
      <c r="D4344" s="129" t="s">
        <v>4817</v>
      </c>
      <c r="E4344" s="129"/>
      <c r="F4344" s="1055">
        <v>480130</v>
      </c>
      <c r="G4344" s="106">
        <v>1415</v>
      </c>
      <c r="H4344" s="38" t="s">
        <v>6128</v>
      </c>
      <c r="I4344" s="93" t="str">
        <f t="shared" si="140"/>
        <v>End</v>
      </c>
      <c r="J4344" s="1"/>
      <c r="K4344" s="1"/>
      <c r="L4344" s="1"/>
      <c r="M4344" s="1"/>
      <c r="N4344" s="1"/>
      <c r="O4344" s="1"/>
      <c r="P4344" s="1"/>
      <c r="Q4344" s="93" t="str">
        <f t="shared" si="139"/>
        <v>2P1900</v>
      </c>
    </row>
    <row r="4345" spans="1:17" s="103" customFormat="1" ht="12.75" customHeight="1">
      <c r="A4345" s="101" t="s">
        <v>4817</v>
      </c>
      <c r="B4345" s="103" t="s">
        <v>4818</v>
      </c>
      <c r="C4345" s="614">
        <v>22116</v>
      </c>
      <c r="D4345" s="129" t="s">
        <v>4817</v>
      </c>
      <c r="E4345" s="129"/>
      <c r="F4345" s="614">
        <v>480130</v>
      </c>
      <c r="G4345" s="106">
        <v>1516</v>
      </c>
      <c r="H4345" s="38" t="s">
        <v>6927</v>
      </c>
      <c r="I4345" s="93" t="str">
        <f t="shared" si="140"/>
        <v>End</v>
      </c>
      <c r="J4345" s="1"/>
      <c r="K4345" s="1"/>
      <c r="L4345" s="1"/>
      <c r="M4345" s="1"/>
      <c r="N4345" s="1"/>
      <c r="O4345" s="1"/>
      <c r="P4345" s="1"/>
      <c r="Q4345" s="93" t="str">
        <f t="shared" si="139"/>
        <v>2P1900</v>
      </c>
    </row>
    <row r="4346" spans="1:17" ht="12.75" customHeight="1">
      <c r="A4346" s="101" t="s">
        <v>4817</v>
      </c>
      <c r="B4346" s="103" t="s">
        <v>4818</v>
      </c>
      <c r="C4346" s="1055">
        <v>23907</v>
      </c>
      <c r="D4346" s="129" t="s">
        <v>4817</v>
      </c>
      <c r="E4346" s="129"/>
      <c r="F4346" s="1055">
        <v>480130</v>
      </c>
      <c r="G4346" s="106">
        <v>1617</v>
      </c>
      <c r="H4346" s="38"/>
      <c r="I4346" s="93" t="str">
        <f t="shared" si="140"/>
        <v/>
      </c>
      <c r="Q4346" s="93" t="str">
        <f t="shared" si="139"/>
        <v>2P1900</v>
      </c>
    </row>
    <row r="4347" spans="1:17" ht="12.75" customHeight="1">
      <c r="A4347" s="101" t="s">
        <v>4817</v>
      </c>
      <c r="B4347" s="103" t="s">
        <v>4818</v>
      </c>
      <c r="C4347" s="1055">
        <v>23918</v>
      </c>
      <c r="D4347" s="129" t="s">
        <v>4817</v>
      </c>
      <c r="E4347" s="129"/>
      <c r="F4347" s="1055">
        <v>480130</v>
      </c>
      <c r="G4347" s="106">
        <v>1718</v>
      </c>
      <c r="H4347" s="38"/>
      <c r="I4347" s="93" t="str">
        <f t="shared" si="140"/>
        <v/>
      </c>
      <c r="Q4347" s="93" t="str">
        <f t="shared" si="139"/>
        <v>2P1900</v>
      </c>
    </row>
    <row r="4348" spans="1:17" ht="12.75" customHeight="1">
      <c r="A4348" s="101" t="s">
        <v>4817</v>
      </c>
      <c r="B4348" s="103" t="s">
        <v>4818</v>
      </c>
      <c r="C4348" s="1055">
        <v>23919</v>
      </c>
      <c r="D4348" s="129" t="s">
        <v>4817</v>
      </c>
      <c r="E4348" s="129"/>
      <c r="F4348" s="1055">
        <v>480130</v>
      </c>
      <c r="G4348" s="106">
        <v>1819</v>
      </c>
      <c r="H4348" s="38"/>
      <c r="I4348" s="93" t="str">
        <f t="shared" si="140"/>
        <v/>
      </c>
      <c r="Q4348" s="93" t="str">
        <f t="shared" si="139"/>
        <v>2P1900</v>
      </c>
    </row>
    <row r="4349" spans="1:17" ht="12.75" customHeight="1">
      <c r="A4349" s="101" t="s">
        <v>4817</v>
      </c>
      <c r="B4349" s="103" t="s">
        <v>4818</v>
      </c>
      <c r="C4349" s="410">
        <v>23910</v>
      </c>
      <c r="D4349" s="129" t="s">
        <v>4817</v>
      </c>
      <c r="E4349" s="129"/>
      <c r="F4349" s="410">
        <v>480130</v>
      </c>
      <c r="G4349" s="106">
        <v>1920</v>
      </c>
      <c r="H4349" s="38"/>
      <c r="I4349" s="93" t="str">
        <f t="shared" si="140"/>
        <v/>
      </c>
      <c r="Q4349" s="93" t="str">
        <f t="shared" si="139"/>
        <v>2P1900</v>
      </c>
    </row>
    <row r="4350" spans="1:17" ht="12.75" customHeight="1">
      <c r="A4350" s="101" t="s">
        <v>4817</v>
      </c>
      <c r="B4350" s="103" t="s">
        <v>4818</v>
      </c>
      <c r="C4350" s="1055">
        <v>23911</v>
      </c>
      <c r="D4350" s="129" t="s">
        <v>4817</v>
      </c>
      <c r="E4350" s="129"/>
      <c r="F4350" s="1055">
        <v>480130</v>
      </c>
      <c r="G4350" s="368">
        <v>2021</v>
      </c>
      <c r="H4350" s="38"/>
      <c r="I4350" s="93" t="str">
        <f t="shared" si="140"/>
        <v/>
      </c>
      <c r="J4350" s="547"/>
      <c r="Q4350" s="93" t="str">
        <f t="shared" si="139"/>
        <v>2P1900</v>
      </c>
    </row>
    <row r="4351" spans="1:17" ht="12.75" customHeight="1">
      <c r="A4351" s="101" t="s">
        <v>4817</v>
      </c>
      <c r="B4351" s="103" t="s">
        <v>4818</v>
      </c>
      <c r="C4351" s="1055">
        <v>23913</v>
      </c>
      <c r="D4351" s="129" t="s">
        <v>4817</v>
      </c>
      <c r="E4351" s="129"/>
      <c r="F4351" s="1055">
        <v>480130</v>
      </c>
      <c r="G4351" s="106">
        <v>2223</v>
      </c>
      <c r="H4351" s="38"/>
      <c r="I4351" s="93" t="str">
        <f t="shared" si="140"/>
        <v/>
      </c>
      <c r="L4351" s="103"/>
      <c r="M4351" s="103"/>
      <c r="N4351" s="103"/>
      <c r="O4351" s="103"/>
      <c r="Q4351" s="93" t="str">
        <f t="shared" si="139"/>
        <v>2P1900</v>
      </c>
    </row>
    <row r="4352" spans="1:17" ht="12.75" customHeight="1">
      <c r="A4352" s="1330" t="s">
        <v>4817</v>
      </c>
      <c r="B4352" s="103" t="s">
        <v>4818</v>
      </c>
      <c r="C4352" s="1329">
        <v>23914</v>
      </c>
      <c r="D4352" s="129" t="s">
        <v>4817</v>
      </c>
      <c r="E4352" s="129"/>
      <c r="F4352" s="1329">
        <v>480130</v>
      </c>
      <c r="G4352" s="106">
        <v>2324</v>
      </c>
      <c r="H4352" s="38"/>
      <c r="I4352" s="93" t="str">
        <f t="shared" si="140"/>
        <v/>
      </c>
      <c r="J4352" s="1327"/>
      <c r="L4352" s="103"/>
      <c r="M4352" s="103"/>
      <c r="N4352" s="103"/>
      <c r="O4352" s="103"/>
      <c r="Q4352" s="93" t="str">
        <f t="shared" si="139"/>
        <v>2P1900</v>
      </c>
    </row>
    <row r="4353" spans="1:17" ht="12.75" customHeight="1">
      <c r="A4353" s="101" t="s">
        <v>5128</v>
      </c>
      <c r="B4353" s="103" t="s">
        <v>5129</v>
      </c>
      <c r="C4353" s="1055">
        <v>22115</v>
      </c>
      <c r="D4353" s="129" t="s">
        <v>5128</v>
      </c>
      <c r="E4353" s="129"/>
      <c r="F4353" s="1055">
        <v>530102</v>
      </c>
      <c r="G4353" s="106">
        <v>1415</v>
      </c>
      <c r="H4353" s="38" t="s">
        <v>6128</v>
      </c>
      <c r="I4353" s="93" t="str">
        <f t="shared" si="140"/>
        <v>End</v>
      </c>
      <c r="P4353" s="103"/>
      <c r="Q4353" s="93" t="str">
        <f t="shared" si="139"/>
        <v>2P1904</v>
      </c>
    </row>
    <row r="4354" spans="1:17" ht="12.75" customHeight="1">
      <c r="A4354" s="101" t="s">
        <v>5128</v>
      </c>
      <c r="B4354" s="103" t="s">
        <v>5129</v>
      </c>
      <c r="C4354" s="410">
        <v>22116</v>
      </c>
      <c r="D4354" s="129" t="s">
        <v>5128</v>
      </c>
      <c r="E4354" s="129"/>
      <c r="F4354" s="410">
        <v>530102</v>
      </c>
      <c r="G4354" s="106">
        <v>1516</v>
      </c>
      <c r="H4354" s="38" t="s">
        <v>6927</v>
      </c>
      <c r="I4354" s="93" t="str">
        <f t="shared" si="140"/>
        <v>End</v>
      </c>
      <c r="Q4354" s="93" t="str">
        <f t="shared" si="139"/>
        <v>2P1904</v>
      </c>
    </row>
    <row r="4355" spans="1:17" ht="12.75" customHeight="1">
      <c r="A4355" s="101" t="s">
        <v>5128</v>
      </c>
      <c r="B4355" s="103" t="s">
        <v>5129</v>
      </c>
      <c r="C4355" s="1055">
        <v>23907</v>
      </c>
      <c r="D4355" s="129" t="s">
        <v>5128</v>
      </c>
      <c r="E4355" s="129"/>
      <c r="F4355" s="1055">
        <v>530102</v>
      </c>
      <c r="G4355" s="106">
        <v>1617</v>
      </c>
      <c r="H4355" s="38"/>
      <c r="I4355" s="93" t="str">
        <f t="shared" si="140"/>
        <v/>
      </c>
      <c r="Q4355" s="93" t="str">
        <f t="shared" si="139"/>
        <v>2P1904</v>
      </c>
    </row>
    <row r="4356" spans="1:17" ht="12.75" customHeight="1">
      <c r="A4356" s="101" t="s">
        <v>5128</v>
      </c>
      <c r="B4356" s="103" t="s">
        <v>5129</v>
      </c>
      <c r="C4356" s="410">
        <v>23918</v>
      </c>
      <c r="D4356" s="129" t="s">
        <v>5128</v>
      </c>
      <c r="E4356" s="129"/>
      <c r="F4356" s="410">
        <v>530102</v>
      </c>
      <c r="G4356" s="106">
        <v>1718</v>
      </c>
      <c r="H4356" s="38"/>
      <c r="I4356" s="93" t="str">
        <f t="shared" si="140"/>
        <v/>
      </c>
      <c r="Q4356" s="93" t="str">
        <f t="shared" si="139"/>
        <v>2P1904</v>
      </c>
    </row>
    <row r="4357" spans="1:17" ht="12.75" customHeight="1">
      <c r="A4357" s="101" t="s">
        <v>5128</v>
      </c>
      <c r="B4357" s="103" t="s">
        <v>5129</v>
      </c>
      <c r="C4357" s="1055">
        <v>23919</v>
      </c>
      <c r="D4357" s="129" t="s">
        <v>5128</v>
      </c>
      <c r="E4357" s="129"/>
      <c r="F4357" s="1055">
        <v>530102</v>
      </c>
      <c r="G4357" s="106">
        <v>1819</v>
      </c>
      <c r="H4357" s="38"/>
      <c r="I4357" s="93" t="str">
        <f t="shared" si="140"/>
        <v/>
      </c>
      <c r="Q4357" s="93" t="str">
        <f t="shared" si="139"/>
        <v>2P1904</v>
      </c>
    </row>
    <row r="4358" spans="1:17" ht="12.75" customHeight="1">
      <c r="A4358" s="101" t="s">
        <v>5128</v>
      </c>
      <c r="B4358" s="103" t="s">
        <v>5129</v>
      </c>
      <c r="C4358" s="1055">
        <v>23910</v>
      </c>
      <c r="D4358" s="129" t="s">
        <v>5128</v>
      </c>
      <c r="E4358" s="129"/>
      <c r="F4358" s="1055">
        <v>530102</v>
      </c>
      <c r="G4358" s="368">
        <v>1920</v>
      </c>
      <c r="H4358" s="38"/>
      <c r="I4358" s="93" t="str">
        <f t="shared" si="140"/>
        <v/>
      </c>
      <c r="Q4358" s="93" t="str">
        <f t="shared" si="139"/>
        <v>2P1904</v>
      </c>
    </row>
    <row r="4359" spans="1:17" ht="12.75" customHeight="1">
      <c r="A4359" s="101" t="s">
        <v>5128</v>
      </c>
      <c r="B4359" s="103" t="s">
        <v>5129</v>
      </c>
      <c r="C4359" s="410">
        <v>23911</v>
      </c>
      <c r="D4359" s="129" t="s">
        <v>5128</v>
      </c>
      <c r="E4359" s="129"/>
      <c r="F4359" s="410">
        <v>530102</v>
      </c>
      <c r="G4359" s="368">
        <v>2021</v>
      </c>
      <c r="H4359" s="38"/>
      <c r="I4359" s="93" t="str">
        <f t="shared" si="140"/>
        <v/>
      </c>
      <c r="J4359" s="547"/>
      <c r="Q4359" s="93" t="str">
        <f t="shared" si="139"/>
        <v>2P1904</v>
      </c>
    </row>
    <row r="4360" spans="1:17" ht="12.75" customHeight="1">
      <c r="A4360" s="101" t="s">
        <v>5128</v>
      </c>
      <c r="B4360" s="103" t="s">
        <v>5129</v>
      </c>
      <c r="C4360" s="1055">
        <v>23913</v>
      </c>
      <c r="D4360" s="129" t="s">
        <v>5128</v>
      </c>
      <c r="E4360" s="129"/>
      <c r="F4360" s="1055">
        <v>530102</v>
      </c>
      <c r="G4360" s="106">
        <v>2223</v>
      </c>
      <c r="H4360" s="38"/>
      <c r="I4360" s="93" t="str">
        <f t="shared" si="140"/>
        <v/>
      </c>
      <c r="Q4360" s="93" t="str">
        <f t="shared" si="139"/>
        <v>2P1904</v>
      </c>
    </row>
    <row r="4361" spans="1:17" ht="12.75" customHeight="1">
      <c r="A4361" s="101" t="s">
        <v>5128</v>
      </c>
      <c r="B4361" s="103" t="s">
        <v>5129</v>
      </c>
      <c r="C4361" s="1313">
        <v>23914</v>
      </c>
      <c r="D4361" s="129" t="s">
        <v>5128</v>
      </c>
      <c r="E4361" s="129"/>
      <c r="F4361" s="1313">
        <v>530102</v>
      </c>
      <c r="G4361" s="106">
        <v>2324</v>
      </c>
      <c r="H4361" s="38"/>
      <c r="I4361" s="93" t="str">
        <f t="shared" si="140"/>
        <v/>
      </c>
      <c r="Q4361" s="93" t="str">
        <f t="shared" si="139"/>
        <v>2P1904</v>
      </c>
    </row>
    <row r="4362" spans="1:17" ht="12.75" customHeight="1">
      <c r="A4362" s="101" t="s">
        <v>4834</v>
      </c>
      <c r="B4362" s="103" t="s">
        <v>4835</v>
      </c>
      <c r="C4362" s="410">
        <v>22112</v>
      </c>
      <c r="D4362" s="129" t="s">
        <v>4834</v>
      </c>
      <c r="E4362" s="129"/>
      <c r="F4362" s="410">
        <v>530102</v>
      </c>
      <c r="G4362" s="106">
        <v>1112</v>
      </c>
      <c r="H4362" s="38" t="s">
        <v>6086</v>
      </c>
      <c r="I4362" s="93" t="str">
        <f t="shared" si="140"/>
        <v>End</v>
      </c>
      <c r="Q4362" s="93" t="str">
        <f t="shared" si="139"/>
        <v>2P2000</v>
      </c>
    </row>
    <row r="4363" spans="1:17" ht="12.75" customHeight="1">
      <c r="A4363" s="101" t="s">
        <v>4834</v>
      </c>
      <c r="B4363" s="103" t="s">
        <v>4835</v>
      </c>
      <c r="C4363" s="1055">
        <v>22113</v>
      </c>
      <c r="D4363" s="129" t="s">
        <v>4834</v>
      </c>
      <c r="E4363" s="129"/>
      <c r="F4363" s="1055">
        <v>530102</v>
      </c>
      <c r="G4363" s="106">
        <v>1213</v>
      </c>
      <c r="H4363" s="38" t="s">
        <v>6086</v>
      </c>
      <c r="I4363" s="93" t="str">
        <f t="shared" si="140"/>
        <v>End</v>
      </c>
      <c r="Q4363" s="93" t="str">
        <f t="shared" si="139"/>
        <v>2P2000</v>
      </c>
    </row>
    <row r="4364" spans="1:17" ht="12.75" customHeight="1">
      <c r="A4364" s="101" t="s">
        <v>4834</v>
      </c>
      <c r="B4364" s="103" t="s">
        <v>4835</v>
      </c>
      <c r="C4364" s="1055">
        <v>22114</v>
      </c>
      <c r="D4364" s="129" t="s">
        <v>4834</v>
      </c>
      <c r="E4364" s="129"/>
      <c r="F4364" s="1055">
        <v>530102</v>
      </c>
      <c r="G4364" s="106">
        <v>1314</v>
      </c>
      <c r="H4364" s="38" t="s">
        <v>6086</v>
      </c>
      <c r="I4364" s="93" t="str">
        <f t="shared" si="140"/>
        <v>End</v>
      </c>
      <c r="Q4364" s="93" t="str">
        <f t="shared" si="139"/>
        <v>2P2000</v>
      </c>
    </row>
    <row r="4365" spans="1:17" ht="12.75" customHeight="1">
      <c r="A4365" s="101" t="s">
        <v>4834</v>
      </c>
      <c r="B4365" s="103" t="s">
        <v>4835</v>
      </c>
      <c r="C4365" s="1055">
        <v>22115</v>
      </c>
      <c r="D4365" s="129" t="s">
        <v>4834</v>
      </c>
      <c r="E4365" s="129"/>
      <c r="F4365" s="1055">
        <v>530102</v>
      </c>
      <c r="G4365" s="106">
        <v>1415</v>
      </c>
      <c r="H4365" s="38" t="s">
        <v>6128</v>
      </c>
      <c r="I4365" s="93" t="str">
        <f t="shared" si="140"/>
        <v>End</v>
      </c>
      <c r="Q4365" s="93" t="str">
        <f t="shared" si="139"/>
        <v>2P2000</v>
      </c>
    </row>
    <row r="4366" spans="1:17" ht="12.75" customHeight="1">
      <c r="A4366" s="101" t="s">
        <v>4834</v>
      </c>
      <c r="B4366" s="103" t="s">
        <v>4835</v>
      </c>
      <c r="C4366" s="1055">
        <v>23911</v>
      </c>
      <c r="D4366" s="129" t="s">
        <v>4834</v>
      </c>
      <c r="E4366" s="129"/>
      <c r="F4366" s="1055">
        <v>530102</v>
      </c>
      <c r="G4366" s="368">
        <v>2021</v>
      </c>
      <c r="H4366" s="38"/>
      <c r="I4366" s="93" t="str">
        <f t="shared" si="140"/>
        <v/>
      </c>
      <c r="J4366" s="547"/>
      <c r="Q4366" s="93" t="str">
        <f t="shared" ref="Q4366:Q4429" si="141">TEXT($A4366,0)</f>
        <v>2P2000</v>
      </c>
    </row>
    <row r="4367" spans="1:17" ht="12.75" customHeight="1">
      <c r="A4367" s="101" t="s">
        <v>5370</v>
      </c>
      <c r="B4367" s="103" t="s">
        <v>5371</v>
      </c>
      <c r="C4367" s="1055">
        <v>23914</v>
      </c>
      <c r="D4367" s="129" t="s">
        <v>5370</v>
      </c>
      <c r="E4367" s="129"/>
      <c r="F4367" s="1055">
        <v>123020</v>
      </c>
      <c r="G4367" s="106">
        <v>2324</v>
      </c>
      <c r="H4367" s="38"/>
      <c r="I4367" s="93" t="str">
        <f t="shared" si="140"/>
        <v/>
      </c>
      <c r="Q4367" s="93" t="str">
        <f t="shared" si="141"/>
        <v>2P2004</v>
      </c>
    </row>
    <row r="4368" spans="1:17" ht="12.75" customHeight="1">
      <c r="A4368" s="101" t="s">
        <v>5370</v>
      </c>
      <c r="B4368" s="103" t="s">
        <v>5371</v>
      </c>
      <c r="C4368" s="1055">
        <v>22115</v>
      </c>
      <c r="D4368" s="129" t="s">
        <v>5370</v>
      </c>
      <c r="E4368" s="129"/>
      <c r="F4368" s="1055">
        <v>123020</v>
      </c>
      <c r="G4368" s="106">
        <v>1415</v>
      </c>
      <c r="H4368" s="38" t="s">
        <v>6128</v>
      </c>
      <c r="I4368" s="93" t="str">
        <f t="shared" si="140"/>
        <v>End</v>
      </c>
      <c r="Q4368" s="93" t="str">
        <f t="shared" si="141"/>
        <v>2P2004</v>
      </c>
    </row>
    <row r="4369" spans="1:17" ht="12.75" customHeight="1">
      <c r="A4369" s="101" t="s">
        <v>5370</v>
      </c>
      <c r="B4369" s="103" t="s">
        <v>5371</v>
      </c>
      <c r="C4369" s="1055">
        <v>23918</v>
      </c>
      <c r="D4369" s="129" t="s">
        <v>5370</v>
      </c>
      <c r="E4369" s="129"/>
      <c r="F4369" s="1055">
        <v>123020</v>
      </c>
      <c r="G4369" s="106">
        <v>1718</v>
      </c>
      <c r="H4369" s="38"/>
      <c r="I4369" s="93" t="str">
        <f t="shared" si="140"/>
        <v/>
      </c>
      <c r="Q4369" s="93" t="str">
        <f t="shared" si="141"/>
        <v>2P2004</v>
      </c>
    </row>
    <row r="4370" spans="1:17" ht="12.75" customHeight="1">
      <c r="A4370" s="101" t="s">
        <v>5370</v>
      </c>
      <c r="B4370" s="103" t="s">
        <v>5371</v>
      </c>
      <c r="C4370" s="1055">
        <v>23910</v>
      </c>
      <c r="D4370" s="129" t="s">
        <v>5370</v>
      </c>
      <c r="E4370" s="129"/>
      <c r="F4370" s="1055">
        <v>123020</v>
      </c>
      <c r="G4370" s="368">
        <v>1920</v>
      </c>
      <c r="H4370" s="38"/>
      <c r="I4370" s="93" t="str">
        <f t="shared" si="140"/>
        <v/>
      </c>
      <c r="Q4370" s="93" t="str">
        <f t="shared" si="141"/>
        <v>2P2004</v>
      </c>
    </row>
    <row r="4371" spans="1:17" ht="12.75" customHeight="1">
      <c r="A4371" s="101" t="s">
        <v>5370</v>
      </c>
      <c r="B4371" s="103" t="s">
        <v>5371</v>
      </c>
      <c r="C4371" s="1055">
        <v>23911</v>
      </c>
      <c r="D4371" s="129" t="s">
        <v>5370</v>
      </c>
      <c r="E4371" s="129"/>
      <c r="F4371" s="1055">
        <v>123020</v>
      </c>
      <c r="G4371" s="368">
        <v>2021</v>
      </c>
      <c r="H4371" s="38"/>
      <c r="I4371" s="93" t="str">
        <f t="shared" si="140"/>
        <v/>
      </c>
      <c r="J4371" s="547"/>
      <c r="Q4371" s="93" t="str">
        <f t="shared" si="141"/>
        <v>2P2004</v>
      </c>
    </row>
    <row r="4372" spans="1:17" ht="12.75" customHeight="1">
      <c r="A4372" s="101" t="s">
        <v>5095</v>
      </c>
      <c r="B4372" s="103" t="s">
        <v>5096</v>
      </c>
      <c r="C4372" s="1055">
        <v>22113</v>
      </c>
      <c r="D4372" s="129" t="s">
        <v>5095</v>
      </c>
      <c r="E4372" s="129"/>
      <c r="F4372" s="1055">
        <v>480130</v>
      </c>
      <c r="G4372" s="106">
        <v>1213</v>
      </c>
      <c r="H4372" s="38" t="s">
        <v>6086</v>
      </c>
      <c r="I4372" s="93" t="str">
        <f t="shared" si="140"/>
        <v>End</v>
      </c>
      <c r="Q4372" s="93" t="str">
        <f t="shared" si="141"/>
        <v>2P2100</v>
      </c>
    </row>
    <row r="4373" spans="1:17" ht="12.75" customHeight="1">
      <c r="A4373" s="101" t="s">
        <v>5095</v>
      </c>
      <c r="B4373" s="103" t="s">
        <v>5096</v>
      </c>
      <c r="C4373" s="1055">
        <v>22114</v>
      </c>
      <c r="D4373" s="129" t="s">
        <v>5095</v>
      </c>
      <c r="E4373" s="129"/>
      <c r="F4373" s="1055">
        <v>480130</v>
      </c>
      <c r="G4373" s="106">
        <v>1314</v>
      </c>
      <c r="H4373" s="38" t="s">
        <v>6086</v>
      </c>
      <c r="I4373" s="93" t="str">
        <f t="shared" si="140"/>
        <v>End</v>
      </c>
      <c r="Q4373" s="93" t="str">
        <f t="shared" si="141"/>
        <v>2P2100</v>
      </c>
    </row>
    <row r="4374" spans="1:17" ht="12.75" customHeight="1">
      <c r="A4374" s="101" t="s">
        <v>5095</v>
      </c>
      <c r="B4374" s="103" t="s">
        <v>5096</v>
      </c>
      <c r="C4374" s="614">
        <v>22115</v>
      </c>
      <c r="D4374" s="129" t="s">
        <v>5095</v>
      </c>
      <c r="E4374" s="129"/>
      <c r="F4374" s="614">
        <v>480130</v>
      </c>
      <c r="G4374" s="106">
        <v>1415</v>
      </c>
      <c r="H4374" s="38" t="s">
        <v>6128</v>
      </c>
      <c r="I4374" s="93" t="str">
        <f t="shared" ref="I4374:I4437" si="142">LEFT(H4374,3)</f>
        <v>End</v>
      </c>
      <c r="Q4374" s="93" t="str">
        <f t="shared" si="141"/>
        <v>2P2100</v>
      </c>
    </row>
    <row r="4375" spans="1:17" ht="12.75" customHeight="1">
      <c r="A4375" s="101" t="s">
        <v>5095</v>
      </c>
      <c r="B4375" s="103" t="s">
        <v>5096</v>
      </c>
      <c r="C4375" s="1055">
        <v>22116</v>
      </c>
      <c r="D4375" s="129" t="s">
        <v>5095</v>
      </c>
      <c r="E4375" s="129"/>
      <c r="F4375" s="1055">
        <v>480130</v>
      </c>
      <c r="G4375" s="106">
        <v>1516</v>
      </c>
      <c r="H4375" s="38" t="s">
        <v>6927</v>
      </c>
      <c r="I4375" s="93" t="str">
        <f t="shared" si="142"/>
        <v>End</v>
      </c>
      <c r="Q4375" s="93" t="str">
        <f t="shared" si="141"/>
        <v>2P2100</v>
      </c>
    </row>
    <row r="4376" spans="1:17" ht="12.75" customHeight="1">
      <c r="A4376" s="101" t="s">
        <v>5095</v>
      </c>
      <c r="B4376" s="103" t="s">
        <v>5096</v>
      </c>
      <c r="C4376" s="1055">
        <v>23907</v>
      </c>
      <c r="D4376" s="129" t="s">
        <v>5095</v>
      </c>
      <c r="E4376" s="129"/>
      <c r="F4376" s="1055">
        <v>480130</v>
      </c>
      <c r="G4376" s="106">
        <v>1617</v>
      </c>
      <c r="H4376" s="38"/>
      <c r="I4376" s="93" t="str">
        <f t="shared" si="142"/>
        <v/>
      </c>
      <c r="Q4376" s="93" t="str">
        <f t="shared" si="141"/>
        <v>2P2100</v>
      </c>
    </row>
    <row r="4377" spans="1:17" ht="12.75" customHeight="1">
      <c r="A4377" s="101" t="s">
        <v>5095</v>
      </c>
      <c r="B4377" s="103" t="s">
        <v>5096</v>
      </c>
      <c r="C4377" s="1055">
        <v>23918</v>
      </c>
      <c r="D4377" s="129" t="s">
        <v>5095</v>
      </c>
      <c r="E4377" s="129"/>
      <c r="F4377" s="1055">
        <v>480130</v>
      </c>
      <c r="G4377" s="106">
        <v>1718</v>
      </c>
      <c r="H4377" s="38"/>
      <c r="I4377" s="93" t="str">
        <f t="shared" si="142"/>
        <v/>
      </c>
      <c r="Q4377" s="93" t="str">
        <f t="shared" si="141"/>
        <v>2P2100</v>
      </c>
    </row>
    <row r="4378" spans="1:17" ht="12.75" customHeight="1">
      <c r="A4378" s="101" t="s">
        <v>5095</v>
      </c>
      <c r="B4378" s="103" t="s">
        <v>5096</v>
      </c>
      <c r="C4378" s="410">
        <v>23911</v>
      </c>
      <c r="D4378" s="129" t="s">
        <v>5095</v>
      </c>
      <c r="E4378" s="129"/>
      <c r="F4378" s="410">
        <v>480130</v>
      </c>
      <c r="G4378" s="368">
        <v>2021</v>
      </c>
      <c r="H4378" s="38"/>
      <c r="I4378" s="93" t="str">
        <f t="shared" si="142"/>
        <v/>
      </c>
      <c r="J4378" s="547"/>
      <c r="Q4378" s="93" t="str">
        <f t="shared" si="141"/>
        <v>2P2100</v>
      </c>
    </row>
    <row r="4379" spans="1:17" ht="12.75" customHeight="1">
      <c r="A4379" s="101" t="s">
        <v>5377</v>
      </c>
      <c r="B4379" s="103" t="s">
        <v>5378</v>
      </c>
      <c r="C4379" s="1055">
        <v>23914</v>
      </c>
      <c r="D4379" s="129" t="s">
        <v>5377</v>
      </c>
      <c r="E4379" s="129"/>
      <c r="F4379" s="1055">
        <v>530102</v>
      </c>
      <c r="G4379" s="106">
        <v>2324</v>
      </c>
      <c r="H4379" s="38"/>
      <c r="I4379" s="93" t="str">
        <f t="shared" si="142"/>
        <v/>
      </c>
      <c r="Q4379" s="93" t="str">
        <f t="shared" si="141"/>
        <v>2P2104</v>
      </c>
    </row>
    <row r="4380" spans="1:17" ht="12.75" customHeight="1">
      <c r="A4380" s="101" t="s">
        <v>5377</v>
      </c>
      <c r="B4380" s="103" t="s">
        <v>5769</v>
      </c>
      <c r="C4380" s="1055">
        <v>22115</v>
      </c>
      <c r="D4380" s="129" t="s">
        <v>5377</v>
      </c>
      <c r="E4380" s="129"/>
      <c r="F4380" s="1055">
        <v>530102</v>
      </c>
      <c r="G4380" s="106">
        <v>1415</v>
      </c>
      <c r="H4380" s="38" t="s">
        <v>6128</v>
      </c>
      <c r="I4380" s="93" t="str">
        <f t="shared" si="142"/>
        <v>End</v>
      </c>
      <c r="Q4380" s="93" t="str">
        <f t="shared" si="141"/>
        <v>2P2104</v>
      </c>
    </row>
    <row r="4381" spans="1:17" ht="12.75" customHeight="1">
      <c r="A4381" s="101" t="s">
        <v>5377</v>
      </c>
      <c r="B4381" s="103" t="s">
        <v>5769</v>
      </c>
      <c r="C4381" s="449">
        <v>22116</v>
      </c>
      <c r="D4381" s="129" t="s">
        <v>5377</v>
      </c>
      <c r="E4381" s="129"/>
      <c r="F4381" s="449">
        <v>530102</v>
      </c>
      <c r="G4381" s="106">
        <v>1516</v>
      </c>
      <c r="H4381" s="38" t="s">
        <v>6927</v>
      </c>
      <c r="I4381" s="93" t="str">
        <f t="shared" si="142"/>
        <v>End</v>
      </c>
      <c r="Q4381" s="93" t="str">
        <f t="shared" si="141"/>
        <v>2P2104</v>
      </c>
    </row>
    <row r="4382" spans="1:17" ht="12.75" customHeight="1">
      <c r="A4382" s="101" t="s">
        <v>5377</v>
      </c>
      <c r="B4382" s="103" t="s">
        <v>1899</v>
      </c>
      <c r="C4382" s="614">
        <v>23907</v>
      </c>
      <c r="D4382" s="129" t="s">
        <v>5377</v>
      </c>
      <c r="E4382" s="129"/>
      <c r="F4382" s="614">
        <v>530102</v>
      </c>
      <c r="G4382" s="106">
        <v>1617</v>
      </c>
      <c r="H4382" s="38"/>
      <c r="I4382" s="93" t="str">
        <f t="shared" si="142"/>
        <v/>
      </c>
      <c r="Q4382" s="93" t="str">
        <f t="shared" si="141"/>
        <v>2P2104</v>
      </c>
    </row>
    <row r="4383" spans="1:17" ht="12.75" customHeight="1">
      <c r="A4383" s="101" t="s">
        <v>5377</v>
      </c>
      <c r="B4383" s="103" t="s">
        <v>1899</v>
      </c>
      <c r="C4383" s="1055">
        <v>23918</v>
      </c>
      <c r="D4383" s="129" t="s">
        <v>5377</v>
      </c>
      <c r="E4383" s="129"/>
      <c r="F4383" s="1055">
        <v>530102</v>
      </c>
      <c r="G4383" s="106">
        <v>1718</v>
      </c>
      <c r="H4383" s="38"/>
      <c r="I4383" s="93" t="str">
        <f t="shared" si="142"/>
        <v/>
      </c>
      <c r="Q4383" s="93" t="str">
        <f t="shared" si="141"/>
        <v>2P2104</v>
      </c>
    </row>
    <row r="4384" spans="1:17" ht="12.75" customHeight="1">
      <c r="A4384" s="101" t="s">
        <v>5377</v>
      </c>
      <c r="B4384" s="103" t="s">
        <v>1899</v>
      </c>
      <c r="C4384" s="410">
        <v>23919</v>
      </c>
      <c r="D4384" s="129" t="s">
        <v>5377</v>
      </c>
      <c r="E4384" s="129"/>
      <c r="F4384" s="410">
        <v>530102</v>
      </c>
      <c r="G4384" s="106">
        <v>1819</v>
      </c>
      <c r="H4384" s="38"/>
      <c r="I4384" s="93" t="str">
        <f t="shared" si="142"/>
        <v/>
      </c>
      <c r="Q4384" s="93" t="str">
        <f t="shared" si="141"/>
        <v>2P2104</v>
      </c>
    </row>
    <row r="4385" spans="1:17" ht="12.75" customHeight="1">
      <c r="A4385" s="101" t="s">
        <v>5377</v>
      </c>
      <c r="B4385" s="103" t="s">
        <v>1899</v>
      </c>
      <c r="C4385" s="1055">
        <v>23910</v>
      </c>
      <c r="D4385" s="129" t="s">
        <v>5377</v>
      </c>
      <c r="E4385" s="129"/>
      <c r="F4385" s="1055">
        <v>530102</v>
      </c>
      <c r="G4385" s="106">
        <v>1920</v>
      </c>
      <c r="H4385" s="38"/>
      <c r="I4385" s="93" t="str">
        <f t="shared" si="142"/>
        <v/>
      </c>
      <c r="Q4385" s="93" t="str">
        <f t="shared" si="141"/>
        <v>2P2104</v>
      </c>
    </row>
    <row r="4386" spans="1:17" ht="12.75" customHeight="1">
      <c r="A4386" s="101" t="s">
        <v>5377</v>
      </c>
      <c r="B4386" s="88" t="s">
        <v>1899</v>
      </c>
      <c r="C4386" s="1055">
        <v>23911</v>
      </c>
      <c r="D4386" s="129" t="s">
        <v>5377</v>
      </c>
      <c r="E4386" s="129"/>
      <c r="F4386" s="1055">
        <v>530102</v>
      </c>
      <c r="G4386" s="368">
        <v>2021</v>
      </c>
      <c r="H4386" s="38"/>
      <c r="I4386" s="93" t="str">
        <f t="shared" si="142"/>
        <v/>
      </c>
      <c r="J4386" s="547"/>
      <c r="Q4386" s="93" t="str">
        <f t="shared" si="141"/>
        <v>2P2104</v>
      </c>
    </row>
    <row r="4387" spans="1:17" ht="12.75" customHeight="1">
      <c r="A4387" s="101" t="s">
        <v>5377</v>
      </c>
      <c r="B4387" s="103" t="s">
        <v>1899</v>
      </c>
      <c r="C4387" s="410">
        <v>23913</v>
      </c>
      <c r="D4387" s="129" t="s">
        <v>5377</v>
      </c>
      <c r="E4387" s="129"/>
      <c r="F4387" s="410">
        <v>530102</v>
      </c>
      <c r="G4387" s="368">
        <v>2223</v>
      </c>
      <c r="H4387" s="38"/>
      <c r="I4387" s="93" t="str">
        <f t="shared" si="142"/>
        <v/>
      </c>
      <c r="J4387" s="547"/>
      <c r="Q4387" s="93" t="str">
        <f t="shared" si="141"/>
        <v>2P2104</v>
      </c>
    </row>
    <row r="4388" spans="1:17" ht="12.75" customHeight="1">
      <c r="A4388" s="101" t="s">
        <v>5368</v>
      </c>
      <c r="B4388" s="103" t="s">
        <v>5369</v>
      </c>
      <c r="C4388" s="410">
        <v>23914</v>
      </c>
      <c r="D4388" s="129" t="s">
        <v>5368</v>
      </c>
      <c r="E4388" s="129"/>
      <c r="F4388" s="410">
        <v>470021</v>
      </c>
      <c r="G4388" s="106">
        <v>2324</v>
      </c>
      <c r="H4388" s="38"/>
      <c r="I4388" s="93" t="str">
        <f t="shared" si="142"/>
        <v/>
      </c>
      <c r="Q4388" s="93" t="str">
        <f t="shared" si="141"/>
        <v>2P2200</v>
      </c>
    </row>
    <row r="4389" spans="1:17" ht="12.75" customHeight="1">
      <c r="A4389" s="101" t="s">
        <v>5368</v>
      </c>
      <c r="B4389" s="103" t="s">
        <v>5369</v>
      </c>
      <c r="C4389" s="410">
        <v>22115</v>
      </c>
      <c r="D4389" s="129" t="s">
        <v>5368</v>
      </c>
      <c r="E4389" s="129"/>
      <c r="F4389" s="410">
        <v>470021</v>
      </c>
      <c r="G4389" s="106">
        <v>1415</v>
      </c>
      <c r="H4389" s="38" t="s">
        <v>6128</v>
      </c>
      <c r="I4389" s="93" t="str">
        <f t="shared" si="142"/>
        <v>End</v>
      </c>
      <c r="Q4389" s="93" t="str">
        <f t="shared" si="141"/>
        <v>2P2200</v>
      </c>
    </row>
    <row r="4390" spans="1:17" ht="12.75" customHeight="1">
      <c r="A4390" s="101" t="s">
        <v>5368</v>
      </c>
      <c r="B4390" s="103" t="s">
        <v>5369</v>
      </c>
      <c r="C4390" s="1055">
        <v>22116</v>
      </c>
      <c r="D4390" s="129" t="s">
        <v>5368</v>
      </c>
      <c r="E4390" s="129"/>
      <c r="F4390" s="1055">
        <v>470021</v>
      </c>
      <c r="G4390" s="106">
        <v>1516</v>
      </c>
      <c r="H4390" s="38" t="s">
        <v>6927</v>
      </c>
      <c r="I4390" s="93" t="str">
        <f t="shared" si="142"/>
        <v>End</v>
      </c>
      <c r="Q4390" s="93" t="str">
        <f t="shared" si="141"/>
        <v>2P2200</v>
      </c>
    </row>
    <row r="4391" spans="1:17" ht="12.75" customHeight="1">
      <c r="A4391" s="101" t="s">
        <v>5368</v>
      </c>
      <c r="B4391" s="103" t="s">
        <v>5369</v>
      </c>
      <c r="C4391" s="614">
        <v>23907</v>
      </c>
      <c r="D4391" s="129" t="s">
        <v>5368</v>
      </c>
      <c r="E4391" s="129"/>
      <c r="F4391" s="614">
        <v>470021</v>
      </c>
      <c r="G4391" s="106">
        <v>1617</v>
      </c>
      <c r="H4391" s="38"/>
      <c r="I4391" s="93" t="str">
        <f t="shared" si="142"/>
        <v/>
      </c>
      <c r="Q4391" s="93" t="str">
        <f t="shared" si="141"/>
        <v>2P2200</v>
      </c>
    </row>
    <row r="4392" spans="1:17" ht="12.75" customHeight="1">
      <c r="A4392" s="101" t="s">
        <v>5368</v>
      </c>
      <c r="B4392" s="103" t="s">
        <v>5369</v>
      </c>
      <c r="C4392" s="1016">
        <v>23918</v>
      </c>
      <c r="D4392" s="129" t="s">
        <v>5368</v>
      </c>
      <c r="E4392" s="129"/>
      <c r="F4392" s="1016">
        <v>470021</v>
      </c>
      <c r="G4392" s="106">
        <v>1718</v>
      </c>
      <c r="H4392" s="38"/>
      <c r="I4392" s="93" t="str">
        <f t="shared" si="142"/>
        <v/>
      </c>
      <c r="Q4392" s="93" t="str">
        <f t="shared" si="141"/>
        <v>2P2200</v>
      </c>
    </row>
    <row r="4393" spans="1:17" ht="12.75" customHeight="1">
      <c r="A4393" s="101" t="s">
        <v>5368</v>
      </c>
      <c r="B4393" s="103" t="s">
        <v>5369</v>
      </c>
      <c r="C4393" s="1055">
        <v>23919</v>
      </c>
      <c r="D4393" s="129" t="s">
        <v>5368</v>
      </c>
      <c r="E4393" s="129"/>
      <c r="F4393" s="1055">
        <v>470021</v>
      </c>
      <c r="G4393" s="106">
        <v>1819</v>
      </c>
      <c r="H4393" s="38"/>
      <c r="I4393" s="93" t="str">
        <f t="shared" si="142"/>
        <v/>
      </c>
      <c r="Q4393" s="93" t="str">
        <f t="shared" si="141"/>
        <v>2P2200</v>
      </c>
    </row>
    <row r="4394" spans="1:17" ht="12.75" customHeight="1">
      <c r="A4394" s="101" t="s">
        <v>5368</v>
      </c>
      <c r="B4394" s="103" t="s">
        <v>5369</v>
      </c>
      <c r="C4394" s="410">
        <v>23910</v>
      </c>
      <c r="D4394" s="129" t="s">
        <v>5368</v>
      </c>
      <c r="E4394" s="129"/>
      <c r="F4394" s="410">
        <v>470021</v>
      </c>
      <c r="G4394" s="368">
        <v>1920</v>
      </c>
      <c r="H4394" s="38"/>
      <c r="I4394" s="93" t="str">
        <f t="shared" si="142"/>
        <v/>
      </c>
      <c r="Q4394" s="93" t="str">
        <f t="shared" si="141"/>
        <v>2P2200</v>
      </c>
    </row>
    <row r="4395" spans="1:17" ht="12.75" customHeight="1">
      <c r="A4395" s="101" t="s">
        <v>5368</v>
      </c>
      <c r="B4395" s="103" t="s">
        <v>5369</v>
      </c>
      <c r="C4395" s="410">
        <v>23911</v>
      </c>
      <c r="D4395" s="129" t="s">
        <v>5368</v>
      </c>
      <c r="E4395" s="129"/>
      <c r="F4395" s="410">
        <v>470021</v>
      </c>
      <c r="G4395" s="368">
        <v>2021</v>
      </c>
      <c r="H4395" s="38"/>
      <c r="I4395" s="93" t="str">
        <f t="shared" si="142"/>
        <v/>
      </c>
      <c r="J4395" s="547"/>
      <c r="Q4395" s="93" t="str">
        <f t="shared" si="141"/>
        <v>2P2200</v>
      </c>
    </row>
    <row r="4396" spans="1:17" ht="12.75" customHeight="1">
      <c r="A4396" s="101" t="s">
        <v>5368</v>
      </c>
      <c r="B4396" s="103" t="s">
        <v>5369</v>
      </c>
      <c r="C4396" s="1055">
        <v>23913</v>
      </c>
      <c r="D4396" s="129" t="s">
        <v>5368</v>
      </c>
      <c r="E4396" s="129"/>
      <c r="F4396" s="1055">
        <v>470021</v>
      </c>
      <c r="G4396" s="368">
        <v>2223</v>
      </c>
      <c r="H4396" s="38"/>
      <c r="I4396" s="93" t="str">
        <f t="shared" si="142"/>
        <v/>
      </c>
      <c r="J4396" s="547"/>
      <c r="Q4396" s="93" t="str">
        <f t="shared" si="141"/>
        <v>2P2200</v>
      </c>
    </row>
    <row r="4397" spans="1:17" ht="12.75" customHeight="1">
      <c r="A4397" s="105" t="s">
        <v>5534</v>
      </c>
      <c r="B4397" s="103" t="s">
        <v>5541</v>
      </c>
      <c r="C4397" s="1055">
        <v>22114</v>
      </c>
      <c r="D4397" s="105" t="s">
        <v>5534</v>
      </c>
      <c r="E4397" s="1055"/>
      <c r="F4397" s="1055">
        <v>125017</v>
      </c>
      <c r="G4397" s="106">
        <v>1314</v>
      </c>
      <c r="H4397" s="38" t="s">
        <v>6086</v>
      </c>
      <c r="I4397" s="93" t="str">
        <f t="shared" si="142"/>
        <v>End</v>
      </c>
      <c r="Q4397" s="93" t="str">
        <f t="shared" si="141"/>
        <v>2P2204</v>
      </c>
    </row>
    <row r="4398" spans="1:17" ht="12.75" customHeight="1">
      <c r="A4398" s="105" t="s">
        <v>5534</v>
      </c>
      <c r="B4398" s="103" t="s">
        <v>5541</v>
      </c>
      <c r="C4398" s="410">
        <v>23911</v>
      </c>
      <c r="D4398" s="105" t="s">
        <v>5534</v>
      </c>
      <c r="E4398" s="1050"/>
      <c r="F4398" s="410">
        <v>125017</v>
      </c>
      <c r="G4398" s="368">
        <v>2021</v>
      </c>
      <c r="H4398" s="38"/>
      <c r="I4398" s="93" t="str">
        <f t="shared" si="142"/>
        <v/>
      </c>
      <c r="J4398" s="547"/>
      <c r="Q4398" s="93" t="str">
        <f t="shared" si="141"/>
        <v>2P2204</v>
      </c>
    </row>
    <row r="4399" spans="1:17" ht="12.75" customHeight="1">
      <c r="A4399" s="1179" t="s">
        <v>9540</v>
      </c>
      <c r="B4399" s="1181" t="s">
        <v>9541</v>
      </c>
      <c r="C4399" s="1180">
        <v>23913</v>
      </c>
      <c r="D4399" s="1179" t="s">
        <v>9540</v>
      </c>
      <c r="E4399" s="1180"/>
      <c r="F4399" s="1180">
        <v>111094</v>
      </c>
      <c r="G4399" s="1194">
        <v>2223</v>
      </c>
      <c r="H4399" s="1181"/>
      <c r="I4399" s="1182" t="str">
        <f t="shared" si="142"/>
        <v/>
      </c>
      <c r="J4399" s="1183"/>
      <c r="Q4399" s="93" t="str">
        <f t="shared" si="141"/>
        <v>2P2300</v>
      </c>
    </row>
    <row r="4400" spans="1:17" ht="12.75" customHeight="1">
      <c r="A4400" s="1179" t="s">
        <v>9540</v>
      </c>
      <c r="B4400" s="1181" t="s">
        <v>9541</v>
      </c>
      <c r="C4400" s="1180">
        <v>23914</v>
      </c>
      <c r="D4400" s="1179" t="s">
        <v>9540</v>
      </c>
      <c r="E4400" s="1180"/>
      <c r="F4400" s="1180">
        <v>111094</v>
      </c>
      <c r="G4400" s="1194">
        <v>2324</v>
      </c>
      <c r="H4400" s="1181"/>
      <c r="I4400" s="1182" t="str">
        <f t="shared" si="142"/>
        <v/>
      </c>
      <c r="J4400" s="1183"/>
      <c r="Q4400" s="93" t="str">
        <f t="shared" si="141"/>
        <v>2P2300</v>
      </c>
    </row>
    <row r="4401" spans="1:17" ht="12.75" customHeight="1">
      <c r="A4401" s="105" t="s">
        <v>5535</v>
      </c>
      <c r="B4401" s="103" t="s">
        <v>5543</v>
      </c>
      <c r="C4401" s="1055">
        <v>23914</v>
      </c>
      <c r="D4401" s="105" t="s">
        <v>5535</v>
      </c>
      <c r="E4401" s="1055"/>
      <c r="F4401" s="1055">
        <v>126019</v>
      </c>
      <c r="G4401" s="106">
        <v>2324</v>
      </c>
      <c r="H4401" s="38"/>
      <c r="I4401" s="93" t="str">
        <f t="shared" si="142"/>
        <v/>
      </c>
      <c r="Q4401" s="93" t="str">
        <f t="shared" si="141"/>
        <v>2P2304</v>
      </c>
    </row>
    <row r="4402" spans="1:17" ht="12.75" customHeight="1">
      <c r="A4402" s="105" t="s">
        <v>5535</v>
      </c>
      <c r="B4402" s="103" t="s">
        <v>5543</v>
      </c>
      <c r="C4402" s="1055">
        <v>22116</v>
      </c>
      <c r="D4402" s="105" t="s">
        <v>5535</v>
      </c>
      <c r="E4402" s="1055"/>
      <c r="F4402" s="1055">
        <v>126019</v>
      </c>
      <c r="G4402" s="106">
        <v>1516</v>
      </c>
      <c r="H4402" s="38" t="s">
        <v>6927</v>
      </c>
      <c r="I4402" s="93" t="str">
        <f t="shared" si="142"/>
        <v>End</v>
      </c>
      <c r="Q4402" s="93" t="str">
        <f t="shared" si="141"/>
        <v>2P2304</v>
      </c>
    </row>
    <row r="4403" spans="1:17" ht="12.75" customHeight="1">
      <c r="A4403" s="105" t="s">
        <v>5535</v>
      </c>
      <c r="B4403" s="103" t="s">
        <v>5543</v>
      </c>
      <c r="C4403" s="1050">
        <v>23918</v>
      </c>
      <c r="D4403" s="105" t="s">
        <v>5535</v>
      </c>
      <c r="E4403" s="1050"/>
      <c r="F4403" s="1050">
        <v>126019</v>
      </c>
      <c r="G4403" s="106">
        <v>1718</v>
      </c>
      <c r="H4403" s="38"/>
      <c r="I4403" s="93" t="str">
        <f t="shared" si="142"/>
        <v/>
      </c>
      <c r="Q4403" s="93" t="str">
        <f t="shared" si="141"/>
        <v>2P2304</v>
      </c>
    </row>
    <row r="4404" spans="1:17" ht="12.75" customHeight="1">
      <c r="A4404" s="105" t="s">
        <v>5535</v>
      </c>
      <c r="B4404" s="103" t="s">
        <v>5543</v>
      </c>
      <c r="C4404" s="1055">
        <v>23919</v>
      </c>
      <c r="D4404" s="105" t="s">
        <v>5535</v>
      </c>
      <c r="E4404" s="1055"/>
      <c r="F4404" s="1055">
        <v>126019</v>
      </c>
      <c r="G4404" s="106">
        <v>1819</v>
      </c>
      <c r="H4404" s="38"/>
      <c r="I4404" s="93" t="str">
        <f t="shared" si="142"/>
        <v/>
      </c>
      <c r="Q4404" s="93" t="str">
        <f t="shared" si="141"/>
        <v>2P2304</v>
      </c>
    </row>
    <row r="4405" spans="1:17" ht="12.75" customHeight="1">
      <c r="A4405" s="490" t="s">
        <v>5535</v>
      </c>
      <c r="B4405" s="103" t="s">
        <v>5543</v>
      </c>
      <c r="C4405" s="489">
        <v>23910</v>
      </c>
      <c r="D4405" s="490" t="s">
        <v>5535</v>
      </c>
      <c r="E4405" s="489"/>
      <c r="F4405" s="489">
        <v>126019</v>
      </c>
      <c r="G4405" s="493">
        <v>1920</v>
      </c>
      <c r="H4405" s="491"/>
      <c r="I4405" s="93" t="str">
        <f t="shared" si="142"/>
        <v/>
      </c>
      <c r="Q4405" s="93" t="str">
        <f t="shared" si="141"/>
        <v>2P2304</v>
      </c>
    </row>
    <row r="4406" spans="1:17" ht="12.75" customHeight="1">
      <c r="A4406" s="105" t="s">
        <v>5535</v>
      </c>
      <c r="B4406" s="103" t="s">
        <v>5543</v>
      </c>
      <c r="C4406" s="1055">
        <v>23911</v>
      </c>
      <c r="D4406" s="490" t="s">
        <v>5535</v>
      </c>
      <c r="E4406" s="489"/>
      <c r="F4406" s="489">
        <v>126019</v>
      </c>
      <c r="G4406" s="368">
        <v>2021</v>
      </c>
      <c r="H4406" s="38"/>
      <c r="I4406" s="93" t="str">
        <f t="shared" si="142"/>
        <v/>
      </c>
      <c r="J4406" s="547"/>
      <c r="Q4406" s="93" t="str">
        <f t="shared" si="141"/>
        <v>2P2304</v>
      </c>
    </row>
    <row r="4407" spans="1:17" ht="12.75" customHeight="1">
      <c r="A4407" s="105" t="s">
        <v>5535</v>
      </c>
      <c r="B4407" s="103" t="s">
        <v>5543</v>
      </c>
      <c r="C4407" s="1055">
        <v>23913</v>
      </c>
      <c r="D4407" s="105" t="s">
        <v>5535</v>
      </c>
      <c r="E4407" s="1055"/>
      <c r="F4407" s="1055">
        <v>126019</v>
      </c>
      <c r="G4407" s="368">
        <v>2223</v>
      </c>
      <c r="H4407" s="38"/>
      <c r="I4407" s="93" t="str">
        <f t="shared" si="142"/>
        <v/>
      </c>
      <c r="J4407" s="547"/>
      <c r="Q4407" s="93" t="str">
        <f t="shared" si="141"/>
        <v>2P2304</v>
      </c>
    </row>
    <row r="4408" spans="1:17" ht="12.75" customHeight="1">
      <c r="A4408" s="105" t="s">
        <v>5535</v>
      </c>
      <c r="B4408" s="103" t="s">
        <v>5543</v>
      </c>
      <c r="C4408" s="1313">
        <v>23914</v>
      </c>
      <c r="D4408" s="105" t="s">
        <v>5535</v>
      </c>
      <c r="E4408" s="1313"/>
      <c r="F4408" s="1313">
        <v>126019</v>
      </c>
      <c r="G4408" s="368">
        <v>2324</v>
      </c>
      <c r="H4408" s="38"/>
      <c r="I4408" s="93" t="str">
        <f t="shared" si="142"/>
        <v/>
      </c>
      <c r="J4408" s="547"/>
      <c r="Q4408" s="93" t="str">
        <f t="shared" si="141"/>
        <v>2P2304</v>
      </c>
    </row>
    <row r="4409" spans="1:17" ht="12.75" customHeight="1">
      <c r="A4409" s="105" t="s">
        <v>5537</v>
      </c>
      <c r="B4409" s="103" t="s">
        <v>5544</v>
      </c>
      <c r="C4409" s="1055">
        <v>22114</v>
      </c>
      <c r="D4409" s="105" t="s">
        <v>5537</v>
      </c>
      <c r="E4409" s="1055"/>
      <c r="F4409" s="1055">
        <v>122010</v>
      </c>
      <c r="G4409" s="106">
        <v>1314</v>
      </c>
      <c r="H4409" s="38" t="s">
        <v>6086</v>
      </c>
      <c r="I4409" s="93" t="str">
        <f t="shared" si="142"/>
        <v>End</v>
      </c>
      <c r="Q4409" s="93" t="str">
        <f t="shared" si="141"/>
        <v>2P2404</v>
      </c>
    </row>
    <row r="4410" spans="1:17" ht="12.75" customHeight="1">
      <c r="A4410" s="105" t="s">
        <v>5537</v>
      </c>
      <c r="B4410" s="103" t="s">
        <v>5544</v>
      </c>
      <c r="C4410" s="1055">
        <v>22115</v>
      </c>
      <c r="D4410" s="105" t="s">
        <v>5537</v>
      </c>
      <c r="E4410" s="1055"/>
      <c r="F4410" s="1055">
        <v>122010</v>
      </c>
      <c r="G4410" s="106">
        <v>1415</v>
      </c>
      <c r="H4410" s="38" t="s">
        <v>6128</v>
      </c>
      <c r="I4410" s="93" t="str">
        <f t="shared" si="142"/>
        <v>End</v>
      </c>
      <c r="Q4410" s="93" t="str">
        <f t="shared" si="141"/>
        <v>2P2404</v>
      </c>
    </row>
    <row r="4411" spans="1:17" ht="12.75" customHeight="1">
      <c r="A4411" s="105" t="s">
        <v>5537</v>
      </c>
      <c r="B4411" s="103" t="s">
        <v>5544</v>
      </c>
      <c r="C4411" s="1055">
        <v>23919</v>
      </c>
      <c r="D4411" s="105" t="s">
        <v>5537</v>
      </c>
      <c r="E4411" s="1055"/>
      <c r="F4411" s="1055">
        <v>122010</v>
      </c>
      <c r="G4411" s="106">
        <v>1819</v>
      </c>
      <c r="H4411" s="38"/>
      <c r="I4411" s="93" t="str">
        <f t="shared" si="142"/>
        <v/>
      </c>
      <c r="Q4411" s="93" t="str">
        <f t="shared" si="141"/>
        <v>2P2404</v>
      </c>
    </row>
    <row r="4412" spans="1:17" ht="12.75" customHeight="1">
      <c r="A4412" s="105" t="s">
        <v>5537</v>
      </c>
      <c r="B4412" s="103" t="s">
        <v>5544</v>
      </c>
      <c r="C4412" s="614">
        <v>23911</v>
      </c>
      <c r="D4412" s="105" t="s">
        <v>5537</v>
      </c>
      <c r="E4412" s="614"/>
      <c r="F4412" s="614">
        <v>122010</v>
      </c>
      <c r="G4412" s="368">
        <v>2021</v>
      </c>
      <c r="H4412" s="38"/>
      <c r="I4412" s="93" t="str">
        <f t="shared" si="142"/>
        <v/>
      </c>
      <c r="J4412" s="547"/>
      <c r="Q4412" s="93" t="str">
        <f t="shared" si="141"/>
        <v>2P2404</v>
      </c>
    </row>
    <row r="4413" spans="1:17" ht="12.75" customHeight="1">
      <c r="A4413" s="105" t="s">
        <v>5650</v>
      </c>
      <c r="B4413" s="103" t="s">
        <v>5651</v>
      </c>
      <c r="C4413" s="1055">
        <v>23914</v>
      </c>
      <c r="D4413" s="105" t="s">
        <v>5650</v>
      </c>
      <c r="E4413" s="1055"/>
      <c r="F4413" s="1055">
        <v>126016</v>
      </c>
      <c r="G4413" s="106">
        <v>2324</v>
      </c>
      <c r="H4413" s="38"/>
      <c r="I4413" s="93" t="str">
        <f t="shared" si="142"/>
        <v/>
      </c>
      <c r="Q4413" s="93" t="str">
        <f t="shared" si="141"/>
        <v>2P2504</v>
      </c>
    </row>
    <row r="4414" spans="1:17" ht="12.75" customHeight="1">
      <c r="A4414" s="105" t="s">
        <v>5650</v>
      </c>
      <c r="B4414" s="103" t="s">
        <v>5651</v>
      </c>
      <c r="C4414" s="410">
        <v>22115</v>
      </c>
      <c r="D4414" s="105" t="s">
        <v>5650</v>
      </c>
      <c r="E4414" s="410"/>
      <c r="F4414" s="410">
        <v>126016</v>
      </c>
      <c r="G4414" s="106">
        <v>1415</v>
      </c>
      <c r="H4414" s="38" t="s">
        <v>6128</v>
      </c>
      <c r="I4414" s="93" t="str">
        <f t="shared" si="142"/>
        <v>End</v>
      </c>
      <c r="Q4414" s="93" t="str">
        <f t="shared" si="141"/>
        <v>2P2504</v>
      </c>
    </row>
    <row r="4415" spans="1:17" ht="12.75" customHeight="1">
      <c r="A4415" s="105" t="s">
        <v>5650</v>
      </c>
      <c r="B4415" s="103" t="s">
        <v>5651</v>
      </c>
      <c r="C4415" s="1055">
        <v>22116</v>
      </c>
      <c r="D4415" s="105" t="s">
        <v>5650</v>
      </c>
      <c r="E4415" s="1055"/>
      <c r="F4415" s="1055">
        <v>126016</v>
      </c>
      <c r="G4415" s="106">
        <v>1516</v>
      </c>
      <c r="H4415" s="38" t="s">
        <v>6927</v>
      </c>
      <c r="I4415" s="93" t="str">
        <f t="shared" si="142"/>
        <v>End</v>
      </c>
      <c r="Q4415" s="93" t="str">
        <f t="shared" si="141"/>
        <v>2P2504</v>
      </c>
    </row>
    <row r="4416" spans="1:17" ht="12.75" customHeight="1">
      <c r="A4416" s="105" t="s">
        <v>5650</v>
      </c>
      <c r="B4416" s="103" t="s">
        <v>5651</v>
      </c>
      <c r="C4416" s="614">
        <v>23918</v>
      </c>
      <c r="D4416" s="105" t="s">
        <v>5650</v>
      </c>
      <c r="E4416" s="1050"/>
      <c r="F4416" s="1050">
        <v>126016</v>
      </c>
      <c r="G4416" s="106">
        <v>1718</v>
      </c>
      <c r="H4416" s="38"/>
      <c r="I4416" s="93" t="str">
        <f t="shared" si="142"/>
        <v/>
      </c>
      <c r="Q4416" s="93" t="str">
        <f t="shared" si="141"/>
        <v>2P2504</v>
      </c>
    </row>
    <row r="4417" spans="1:17" ht="12.75" customHeight="1">
      <c r="A4417" s="105" t="s">
        <v>5650</v>
      </c>
      <c r="B4417" s="103" t="s">
        <v>5651</v>
      </c>
      <c r="C4417" s="1055">
        <v>23919</v>
      </c>
      <c r="D4417" s="105" t="s">
        <v>5650</v>
      </c>
      <c r="E4417" s="1055"/>
      <c r="F4417" s="1055">
        <v>126016</v>
      </c>
      <c r="G4417" s="106">
        <v>1819</v>
      </c>
      <c r="H4417" s="38"/>
      <c r="I4417" s="93" t="str">
        <f t="shared" si="142"/>
        <v/>
      </c>
      <c r="Q4417" s="93" t="str">
        <f t="shared" si="141"/>
        <v>2P2504</v>
      </c>
    </row>
    <row r="4418" spans="1:17" ht="12.75" customHeight="1">
      <c r="A4418" s="526" t="s">
        <v>5650</v>
      </c>
      <c r="B4418" s="103" t="s">
        <v>5651</v>
      </c>
      <c r="C4418" s="524">
        <v>23910</v>
      </c>
      <c r="D4418" s="526" t="s">
        <v>5650</v>
      </c>
      <c r="E4418" s="524"/>
      <c r="F4418" s="524">
        <v>126016</v>
      </c>
      <c r="G4418" s="529">
        <v>1920</v>
      </c>
      <c r="H4418" s="527"/>
      <c r="I4418" s="93" t="str">
        <f t="shared" si="142"/>
        <v/>
      </c>
      <c r="Q4418" s="93" t="str">
        <f t="shared" si="141"/>
        <v>2P2504</v>
      </c>
    </row>
    <row r="4419" spans="1:17" ht="12.75" customHeight="1">
      <c r="A4419" s="105" t="s">
        <v>5650</v>
      </c>
      <c r="B4419" s="103" t="s">
        <v>5651</v>
      </c>
      <c r="C4419" s="1055">
        <v>23911</v>
      </c>
      <c r="D4419" s="526" t="s">
        <v>5650</v>
      </c>
      <c r="E4419" s="524"/>
      <c r="F4419" s="524">
        <v>126016</v>
      </c>
      <c r="G4419" s="368">
        <v>2021</v>
      </c>
      <c r="H4419" s="38"/>
      <c r="I4419" s="93" t="str">
        <f t="shared" si="142"/>
        <v/>
      </c>
      <c r="J4419" s="547"/>
      <c r="Q4419" s="93" t="str">
        <f t="shared" si="141"/>
        <v>2P2504</v>
      </c>
    </row>
    <row r="4420" spans="1:17" ht="12.75" customHeight="1">
      <c r="A4420" s="105" t="s">
        <v>5650</v>
      </c>
      <c r="B4420" s="103" t="s">
        <v>5651</v>
      </c>
      <c r="C4420" s="1055">
        <v>23913</v>
      </c>
      <c r="D4420" s="105" t="s">
        <v>5650</v>
      </c>
      <c r="E4420" s="1055"/>
      <c r="F4420" s="1055">
        <v>126016</v>
      </c>
      <c r="G4420" s="368">
        <v>2223</v>
      </c>
      <c r="H4420" s="38"/>
      <c r="I4420" s="93" t="str">
        <f t="shared" si="142"/>
        <v/>
      </c>
      <c r="J4420" s="547"/>
      <c r="Q4420" s="93" t="str">
        <f t="shared" si="141"/>
        <v>2P2504</v>
      </c>
    </row>
    <row r="4421" spans="1:17" ht="12.75" customHeight="1">
      <c r="A4421" s="105" t="s">
        <v>5731</v>
      </c>
      <c r="B4421" s="103" t="s">
        <v>5732</v>
      </c>
      <c r="C4421" s="1055">
        <v>22115</v>
      </c>
      <c r="D4421" s="105" t="s">
        <v>5731</v>
      </c>
      <c r="E4421" s="1055"/>
      <c r="F4421" s="1055">
        <v>126015</v>
      </c>
      <c r="G4421" s="106">
        <v>1415</v>
      </c>
      <c r="H4421" s="38" t="s">
        <v>6128</v>
      </c>
      <c r="I4421" s="93" t="str">
        <f t="shared" si="142"/>
        <v>End</v>
      </c>
      <c r="Q4421" s="93" t="str">
        <f t="shared" si="141"/>
        <v>2P2604</v>
      </c>
    </row>
    <row r="4422" spans="1:17" ht="12.75" customHeight="1">
      <c r="A4422" s="105" t="s">
        <v>5731</v>
      </c>
      <c r="B4422" s="103" t="s">
        <v>5732</v>
      </c>
      <c r="C4422" s="410">
        <v>22116</v>
      </c>
      <c r="D4422" s="105" t="s">
        <v>5731</v>
      </c>
      <c r="E4422" s="410"/>
      <c r="F4422" s="410">
        <v>126015</v>
      </c>
      <c r="G4422" s="106">
        <v>1516</v>
      </c>
      <c r="H4422" s="38" t="s">
        <v>6927</v>
      </c>
      <c r="I4422" s="93" t="str">
        <f t="shared" si="142"/>
        <v>End</v>
      </c>
      <c r="Q4422" s="93" t="str">
        <f t="shared" si="141"/>
        <v>2P2604</v>
      </c>
    </row>
    <row r="4423" spans="1:17" ht="12.75" customHeight="1">
      <c r="A4423" s="105" t="s">
        <v>5731</v>
      </c>
      <c r="B4423" s="103" t="s">
        <v>5732</v>
      </c>
      <c r="C4423" s="1055">
        <v>23918</v>
      </c>
      <c r="D4423" s="105" t="s">
        <v>5731</v>
      </c>
      <c r="E4423" s="1055"/>
      <c r="F4423" s="1055">
        <v>126015</v>
      </c>
      <c r="G4423" s="106">
        <v>1718</v>
      </c>
      <c r="H4423" s="38"/>
      <c r="I4423" s="93" t="str">
        <f t="shared" si="142"/>
        <v/>
      </c>
      <c r="Q4423" s="93" t="str">
        <f t="shared" si="141"/>
        <v>2P2604</v>
      </c>
    </row>
    <row r="4424" spans="1:17" ht="12.75" customHeight="1">
      <c r="A4424" s="105" t="s">
        <v>5731</v>
      </c>
      <c r="B4424" s="103" t="s">
        <v>5732</v>
      </c>
      <c r="C4424" s="1055">
        <v>23919</v>
      </c>
      <c r="D4424" s="105" t="s">
        <v>5731</v>
      </c>
      <c r="E4424" s="1055"/>
      <c r="F4424" s="1055">
        <v>126015</v>
      </c>
      <c r="G4424" s="106">
        <v>1819</v>
      </c>
      <c r="H4424" s="38"/>
      <c r="I4424" s="93" t="str">
        <f t="shared" si="142"/>
        <v/>
      </c>
      <c r="Q4424" s="93" t="str">
        <f t="shared" si="141"/>
        <v>2P2604</v>
      </c>
    </row>
    <row r="4425" spans="1:17" ht="12.75" customHeight="1">
      <c r="A4425" s="105" t="s">
        <v>5731</v>
      </c>
      <c r="B4425" s="103" t="s">
        <v>5732</v>
      </c>
      <c r="C4425" s="1055">
        <v>23911</v>
      </c>
      <c r="D4425" s="105" t="s">
        <v>5731</v>
      </c>
      <c r="E4425" s="1055"/>
      <c r="F4425" s="1055">
        <v>126015</v>
      </c>
      <c r="G4425" s="368">
        <v>2021</v>
      </c>
      <c r="H4425" s="38"/>
      <c r="I4425" s="93" t="str">
        <f t="shared" si="142"/>
        <v/>
      </c>
      <c r="J4425" s="547"/>
      <c r="Q4425" s="93" t="str">
        <f t="shared" si="141"/>
        <v>2P2604</v>
      </c>
    </row>
    <row r="4426" spans="1:17" ht="12.75" customHeight="1">
      <c r="A4426" s="105" t="s">
        <v>5731</v>
      </c>
      <c r="B4426" s="103" t="s">
        <v>5732</v>
      </c>
      <c r="C4426" s="1055">
        <v>23913</v>
      </c>
      <c r="D4426" s="105" t="s">
        <v>5731</v>
      </c>
      <c r="E4426" s="1055"/>
      <c r="F4426" s="1055">
        <v>126015</v>
      </c>
      <c r="G4426" s="368">
        <v>2223</v>
      </c>
      <c r="H4426" s="38"/>
      <c r="I4426" s="93" t="str">
        <f t="shared" si="142"/>
        <v/>
      </c>
      <c r="J4426" s="547"/>
      <c r="Q4426" s="93" t="str">
        <f t="shared" si="141"/>
        <v>2P2604</v>
      </c>
    </row>
    <row r="4427" spans="1:17" ht="12.75" customHeight="1">
      <c r="A4427" s="105" t="s">
        <v>5731</v>
      </c>
      <c r="B4427" s="103" t="s">
        <v>5732</v>
      </c>
      <c r="C4427" s="1313">
        <v>23914</v>
      </c>
      <c r="D4427" s="105" t="s">
        <v>5731</v>
      </c>
      <c r="E4427" s="1313"/>
      <c r="F4427" s="1313">
        <v>126015</v>
      </c>
      <c r="G4427" s="368">
        <v>2324</v>
      </c>
      <c r="H4427" s="38"/>
      <c r="I4427" s="93" t="str">
        <f t="shared" si="142"/>
        <v/>
      </c>
      <c r="J4427" s="547"/>
      <c r="Q4427" s="93" t="str">
        <f t="shared" si="141"/>
        <v>2P2604</v>
      </c>
    </row>
    <row r="4428" spans="1:17" ht="12.75" customHeight="1">
      <c r="A4428" s="105" t="s">
        <v>5772</v>
      </c>
      <c r="B4428" s="103" t="s">
        <v>5775</v>
      </c>
      <c r="C4428" s="1055">
        <v>22115</v>
      </c>
      <c r="D4428" s="105" t="s">
        <v>5772</v>
      </c>
      <c r="E4428" s="1055"/>
      <c r="F4428" s="1055">
        <v>126011</v>
      </c>
      <c r="G4428" s="102">
        <v>1415</v>
      </c>
      <c r="H4428" s="38" t="s">
        <v>6128</v>
      </c>
      <c r="I4428" s="93" t="str">
        <f t="shared" si="142"/>
        <v>End</v>
      </c>
      <c r="Q4428" s="93" t="str">
        <f t="shared" si="141"/>
        <v>2P2704</v>
      </c>
    </row>
    <row r="4429" spans="1:17" ht="12.75" customHeight="1">
      <c r="A4429" s="105" t="s">
        <v>5772</v>
      </c>
      <c r="B4429" s="103" t="s">
        <v>5775</v>
      </c>
      <c r="C4429" s="1055">
        <v>22116</v>
      </c>
      <c r="D4429" s="105" t="s">
        <v>5772</v>
      </c>
      <c r="E4429" s="1055"/>
      <c r="F4429" s="1055">
        <v>126011</v>
      </c>
      <c r="G4429" s="102">
        <v>1516</v>
      </c>
      <c r="H4429" s="38" t="s">
        <v>6927</v>
      </c>
      <c r="I4429" s="93" t="str">
        <f t="shared" si="142"/>
        <v>End</v>
      </c>
      <c r="Q4429" s="93" t="str">
        <f t="shared" si="141"/>
        <v>2P2704</v>
      </c>
    </row>
    <row r="4430" spans="1:17" ht="12.75" customHeight="1">
      <c r="A4430" s="105" t="s">
        <v>5772</v>
      </c>
      <c r="B4430" s="103" t="s">
        <v>5775</v>
      </c>
      <c r="C4430" s="1055">
        <v>23911</v>
      </c>
      <c r="D4430" s="105" t="s">
        <v>5772</v>
      </c>
      <c r="E4430" s="1055"/>
      <c r="F4430" s="1055">
        <v>126011</v>
      </c>
      <c r="G4430" s="38">
        <v>2021</v>
      </c>
      <c r="H4430" s="38"/>
      <c r="I4430" s="93" t="str">
        <f t="shared" si="142"/>
        <v/>
      </c>
      <c r="J4430" s="547"/>
      <c r="Q4430" s="93" t="str">
        <f t="shared" ref="Q4430:Q4493" si="143">TEXT($A4430,0)</f>
        <v>2P2704</v>
      </c>
    </row>
    <row r="4431" spans="1:17" ht="12.75" customHeight="1">
      <c r="A4431" s="105" t="s">
        <v>6832</v>
      </c>
      <c r="B4431" s="103" t="s">
        <v>7756</v>
      </c>
      <c r="C4431" s="1055">
        <v>23918</v>
      </c>
      <c r="D4431" s="105" t="s">
        <v>6832</v>
      </c>
      <c r="E4431" s="1055"/>
      <c r="F4431" s="1055">
        <v>123021</v>
      </c>
      <c r="G4431" s="102">
        <v>1718</v>
      </c>
      <c r="H4431" s="368"/>
      <c r="I4431" s="93" t="str">
        <f t="shared" si="142"/>
        <v/>
      </c>
      <c r="Q4431" s="93" t="str">
        <f t="shared" si="143"/>
        <v>2P2804</v>
      </c>
    </row>
    <row r="4432" spans="1:17" ht="12.75" customHeight="1">
      <c r="A4432" s="105" t="s">
        <v>6832</v>
      </c>
      <c r="B4432" s="103" t="s">
        <v>7756</v>
      </c>
      <c r="C4432" s="1055">
        <v>23910</v>
      </c>
      <c r="D4432" s="105" t="s">
        <v>6832</v>
      </c>
      <c r="E4432" s="1055"/>
      <c r="F4432" s="1055">
        <v>123021</v>
      </c>
      <c r="G4432" s="102">
        <v>1920</v>
      </c>
      <c r="H4432" s="368"/>
      <c r="I4432" s="93" t="str">
        <f t="shared" si="142"/>
        <v/>
      </c>
      <c r="K4432" s="103"/>
      <c r="Q4432" s="93" t="str">
        <f t="shared" si="143"/>
        <v>2P2804</v>
      </c>
    </row>
    <row r="4433" spans="1:17" ht="12.75" customHeight="1">
      <c r="A4433" s="105" t="s">
        <v>6832</v>
      </c>
      <c r="B4433" s="103" t="s">
        <v>7756</v>
      </c>
      <c r="C4433" s="1055">
        <v>23911</v>
      </c>
      <c r="D4433" s="105" t="s">
        <v>6832</v>
      </c>
      <c r="E4433" s="1055"/>
      <c r="F4433" s="1055">
        <v>123021</v>
      </c>
      <c r="G4433" s="38">
        <v>2021</v>
      </c>
      <c r="H4433" s="368"/>
      <c r="I4433" s="93" t="str">
        <f t="shared" si="142"/>
        <v/>
      </c>
      <c r="J4433" s="547"/>
      <c r="K4433" s="103"/>
      <c r="Q4433" s="93" t="str">
        <f t="shared" si="143"/>
        <v>2P2804</v>
      </c>
    </row>
    <row r="4434" spans="1:17" ht="12.75" customHeight="1">
      <c r="A4434" s="105" t="s">
        <v>6832</v>
      </c>
      <c r="B4434" s="103" t="s">
        <v>7756</v>
      </c>
      <c r="C4434" s="1313">
        <v>23914</v>
      </c>
      <c r="D4434" s="105" t="s">
        <v>6832</v>
      </c>
      <c r="E4434" s="1313"/>
      <c r="F4434" s="1313">
        <v>123021</v>
      </c>
      <c r="G4434" s="38">
        <v>2324</v>
      </c>
      <c r="H4434" s="368"/>
      <c r="I4434" s="93" t="str">
        <f t="shared" si="142"/>
        <v/>
      </c>
      <c r="J4434" s="547"/>
      <c r="K4434" s="103"/>
      <c r="Q4434" s="93" t="str">
        <f t="shared" si="143"/>
        <v>2P2804</v>
      </c>
    </row>
    <row r="4435" spans="1:17" ht="12.75" customHeight="1">
      <c r="A4435" s="1043" t="s">
        <v>9425</v>
      </c>
      <c r="B4435" s="1049" t="s">
        <v>9426</v>
      </c>
      <c r="C4435" s="1045">
        <v>23913</v>
      </c>
      <c r="D4435" s="1043" t="s">
        <v>9425</v>
      </c>
      <c r="E4435" s="1045"/>
      <c r="F4435" s="1045">
        <v>111093</v>
      </c>
      <c r="G4435" s="1044">
        <v>2223</v>
      </c>
      <c r="H4435" s="1046"/>
      <c r="I4435" s="1047" t="str">
        <f t="shared" si="142"/>
        <v/>
      </c>
      <c r="J4435" s="1048"/>
      <c r="K4435" s="103"/>
      <c r="Q4435" s="93" t="str">
        <f t="shared" si="143"/>
        <v>2P2904</v>
      </c>
    </row>
    <row r="4436" spans="1:17" ht="12.75" customHeight="1">
      <c r="A4436" s="1043" t="s">
        <v>9425</v>
      </c>
      <c r="B4436" s="1049" t="s">
        <v>9426</v>
      </c>
      <c r="C4436" s="1045">
        <v>23914</v>
      </c>
      <c r="D4436" s="1043" t="s">
        <v>9425</v>
      </c>
      <c r="E4436" s="1045"/>
      <c r="F4436" s="1045">
        <v>111093</v>
      </c>
      <c r="G4436" s="38">
        <v>2324</v>
      </c>
      <c r="H4436" s="368"/>
      <c r="I4436" s="93" t="str">
        <f t="shared" si="142"/>
        <v/>
      </c>
      <c r="J4436" s="547"/>
      <c r="K4436" s="103">
        <f>COUNTIF($I$3798:$I$4436, "END")</f>
        <v>268</v>
      </c>
      <c r="Q4436" s="93" t="str">
        <f t="shared" si="143"/>
        <v>2P2904</v>
      </c>
    </row>
    <row r="4437" spans="1:17" ht="12.75" customHeight="1">
      <c r="A4437" s="57" t="s">
        <v>6165</v>
      </c>
      <c r="B4437" s="58" t="s">
        <v>6164</v>
      </c>
      <c r="C4437" s="57" t="s">
        <v>6163</v>
      </c>
      <c r="D4437" s="57">
        <v>320200</v>
      </c>
      <c r="E4437" s="57"/>
      <c r="F4437" s="57">
        <v>672005</v>
      </c>
      <c r="G4437" s="58"/>
      <c r="H4437" s="38" t="s">
        <v>6689</v>
      </c>
      <c r="I4437" s="93" t="str">
        <f t="shared" si="142"/>
        <v>End</v>
      </c>
      <c r="Q4437" s="93" t="str">
        <f t="shared" si="143"/>
        <v>3650A0</v>
      </c>
    </row>
    <row r="4438" spans="1:17" ht="12.75" customHeight="1">
      <c r="A4438" s="57" t="s">
        <v>6218</v>
      </c>
      <c r="B4438" s="58" t="s">
        <v>6217</v>
      </c>
      <c r="C4438" s="57" t="s">
        <v>6216</v>
      </c>
      <c r="D4438" s="57">
        <v>320200</v>
      </c>
      <c r="E4438" s="57"/>
      <c r="F4438" s="57">
        <v>672005</v>
      </c>
      <c r="G4438" s="58"/>
      <c r="H4438" s="38" t="s">
        <v>6689</v>
      </c>
      <c r="I4438" s="93" t="str">
        <f t="shared" ref="I4438:I4501" si="144">LEFT(H4438,3)</f>
        <v>End</v>
      </c>
      <c r="K4438" s="103"/>
      <c r="Q4438" s="93" t="str">
        <f t="shared" si="143"/>
        <v>3650B0</v>
      </c>
    </row>
    <row r="4439" spans="1:17" ht="12.75" customHeight="1">
      <c r="A4439" s="57" t="s">
        <v>6679</v>
      </c>
      <c r="B4439" s="58" t="s">
        <v>6678</v>
      </c>
      <c r="C4439" s="57" t="s">
        <v>6677</v>
      </c>
      <c r="D4439" s="57">
        <v>320200</v>
      </c>
      <c r="E4439" s="57"/>
      <c r="F4439" s="57">
        <v>672005</v>
      </c>
      <c r="G4439" s="58"/>
      <c r="H4439" s="38" t="s">
        <v>6689</v>
      </c>
      <c r="I4439" s="93" t="str">
        <f t="shared" si="144"/>
        <v>End</v>
      </c>
      <c r="K4439" s="103">
        <f>COUNTIF($I$4437:$I$4439, "END")</f>
        <v>3</v>
      </c>
      <c r="Q4439" s="93" t="str">
        <f t="shared" si="143"/>
        <v>3650C0</v>
      </c>
    </row>
    <row r="4440" spans="1:17" ht="12.75" customHeight="1">
      <c r="A4440" s="57" t="s">
        <v>2647</v>
      </c>
      <c r="B4440" s="58" t="s">
        <v>2648</v>
      </c>
      <c r="C4440" s="57" t="s">
        <v>1310</v>
      </c>
      <c r="D4440" s="57">
        <v>530000</v>
      </c>
      <c r="E4440" s="57"/>
      <c r="F4440" s="57">
        <v>550000</v>
      </c>
      <c r="G4440" s="58"/>
      <c r="H4440" s="38" t="s">
        <v>9365</v>
      </c>
      <c r="I4440" s="93" t="str">
        <f t="shared" si="144"/>
        <v>End</v>
      </c>
      <c r="Q4440" s="93" t="str">
        <f t="shared" si="143"/>
        <v>5200C0</v>
      </c>
    </row>
    <row r="4441" spans="1:17" ht="12.75" customHeight="1">
      <c r="A4441" s="57" t="s">
        <v>677</v>
      </c>
      <c r="B4441" s="58" t="s">
        <v>1316</v>
      </c>
      <c r="C4441" s="57" t="s">
        <v>1317</v>
      </c>
      <c r="D4441" s="57">
        <v>520000</v>
      </c>
      <c r="E4441" s="57"/>
      <c r="F4441" s="57">
        <v>550000</v>
      </c>
      <c r="G4441" s="58"/>
      <c r="H4441" s="38"/>
      <c r="I4441" s="93" t="str">
        <f t="shared" si="144"/>
        <v/>
      </c>
      <c r="K4441" s="103"/>
      <c r="Q4441" s="93" t="str">
        <f t="shared" si="143"/>
        <v>5220C0</v>
      </c>
    </row>
    <row r="4442" spans="1:17" ht="12.75" customHeight="1">
      <c r="A4442" s="57" t="s">
        <v>682</v>
      </c>
      <c r="B4442" s="58" t="s">
        <v>683</v>
      </c>
      <c r="C4442" s="57" t="s">
        <v>2913</v>
      </c>
      <c r="D4442" s="57">
        <v>530000</v>
      </c>
      <c r="E4442" s="57"/>
      <c r="F4442" s="57">
        <v>550000</v>
      </c>
      <c r="G4442" s="58"/>
      <c r="H4442" s="38"/>
      <c r="I4442" s="93" t="str">
        <f t="shared" si="144"/>
        <v/>
      </c>
      <c r="Q4442" s="93" t="str">
        <f t="shared" si="143"/>
        <v>5300C0</v>
      </c>
    </row>
    <row r="4443" spans="1:17" ht="12.75" customHeight="1">
      <c r="A4443" s="57" t="s">
        <v>5926</v>
      </c>
      <c r="B4443" s="58" t="s">
        <v>5923</v>
      </c>
      <c r="C4443" s="57" t="s">
        <v>5922</v>
      </c>
      <c r="D4443" s="57">
        <v>530000</v>
      </c>
      <c r="E4443" s="57"/>
      <c r="F4443" s="57">
        <v>550000</v>
      </c>
      <c r="G4443" s="58"/>
      <c r="H4443" s="38" t="s">
        <v>6101</v>
      </c>
      <c r="I4443" s="93" t="str">
        <f t="shared" si="144"/>
        <v>End</v>
      </c>
      <c r="K4443" s="103"/>
      <c r="Q4443" s="93" t="str">
        <f t="shared" si="143"/>
        <v>5302A0</v>
      </c>
    </row>
    <row r="4444" spans="1:17" ht="12.75" customHeight="1">
      <c r="A4444" s="676" t="s">
        <v>8676</v>
      </c>
      <c r="B4444" s="674" t="s">
        <v>8672</v>
      </c>
      <c r="C4444" s="676">
        <v>55001</v>
      </c>
      <c r="D4444" s="676">
        <v>510100</v>
      </c>
      <c r="E4444" s="676"/>
      <c r="F4444" s="676">
        <v>550400</v>
      </c>
      <c r="G4444" s="677">
        <v>2021</v>
      </c>
      <c r="H4444" s="670"/>
      <c r="I4444" s="93" t="str">
        <f t="shared" si="144"/>
        <v/>
      </c>
      <c r="J4444" s="673"/>
      <c r="K4444" s="103">
        <f>COUNTIF($I$4440:$I$4444, "END")</f>
        <v>2</v>
      </c>
      <c r="Q4444" s="93" t="str">
        <f t="shared" si="143"/>
        <v>5504CE</v>
      </c>
    </row>
    <row r="4445" spans="1:17" ht="12.75" customHeight="1">
      <c r="A4445" s="57" t="s">
        <v>702</v>
      </c>
      <c r="B4445" s="58" t="s">
        <v>1074</v>
      </c>
      <c r="C4445" s="57" t="s">
        <v>1073</v>
      </c>
      <c r="D4445" s="57">
        <v>650100</v>
      </c>
      <c r="E4445" s="57"/>
      <c r="F4445" s="57">
        <v>550000</v>
      </c>
      <c r="G4445" s="58"/>
      <c r="H4445" s="38"/>
      <c r="I4445" s="93" t="str">
        <f t="shared" si="144"/>
        <v/>
      </c>
      <c r="K4445" s="103"/>
      <c r="Q4445" s="93" t="str">
        <f t="shared" si="143"/>
        <v>6300C0</v>
      </c>
    </row>
    <row r="4446" spans="1:17" ht="12.75" customHeight="1">
      <c r="A4446" s="57" t="s">
        <v>5941</v>
      </c>
      <c r="B4446" s="58" t="s">
        <v>5940</v>
      </c>
      <c r="C4446" s="57" t="s">
        <v>5939</v>
      </c>
      <c r="D4446" s="57">
        <v>650300</v>
      </c>
      <c r="E4446" s="57"/>
      <c r="F4446" s="57">
        <v>550000</v>
      </c>
      <c r="G4446" s="58"/>
      <c r="H4446" s="38" t="s">
        <v>6933</v>
      </c>
      <c r="I4446" s="93" t="str">
        <f t="shared" si="144"/>
        <v>End</v>
      </c>
      <c r="K4446" s="103">
        <f>COUNTIF($I$4445:$I$4446, "END")</f>
        <v>1</v>
      </c>
      <c r="Q4446" s="93" t="str">
        <f t="shared" si="143"/>
        <v>6410A0</v>
      </c>
    </row>
    <row r="4447" spans="1:17" ht="12.75" customHeight="1">
      <c r="A4447" s="101" t="s">
        <v>3978</v>
      </c>
      <c r="B4447" s="52" t="s">
        <v>3979</v>
      </c>
      <c r="C4447" s="129">
        <v>14000</v>
      </c>
      <c r="D4447" s="57">
        <v>100000</v>
      </c>
      <c r="E4447" s="45"/>
      <c r="F4447" s="57">
        <v>999999</v>
      </c>
      <c r="G4447" s="58"/>
      <c r="H4447" s="38" t="s">
        <v>4801</v>
      </c>
      <c r="I4447" s="93" t="str">
        <f t="shared" si="144"/>
        <v>End</v>
      </c>
      <c r="K4447" s="103"/>
      <c r="Q4447" s="93" t="str">
        <f t="shared" si="143"/>
        <v>A10000</v>
      </c>
    </row>
    <row r="4448" spans="1:17" ht="12.75" customHeight="1">
      <c r="A4448" s="105" t="s">
        <v>7465</v>
      </c>
      <c r="B4448" s="38" t="s">
        <v>7470</v>
      </c>
      <c r="C4448" s="1050" t="s">
        <v>7402</v>
      </c>
      <c r="D4448" s="1050">
        <v>656000</v>
      </c>
      <c r="E4448" s="1050"/>
      <c r="F4448" s="1050">
        <v>634100</v>
      </c>
      <c r="G4448" s="102">
        <v>1819</v>
      </c>
      <c r="H4448" s="38"/>
      <c r="I4448" s="93" t="str">
        <f t="shared" si="144"/>
        <v/>
      </c>
      <c r="K4448" s="103"/>
      <c r="Q4448" s="93" t="str">
        <f t="shared" si="143"/>
        <v>A56000</v>
      </c>
    </row>
    <row r="4449" spans="1:17" ht="12.75" customHeight="1">
      <c r="A4449" s="105" t="s">
        <v>7465</v>
      </c>
      <c r="B4449" s="38" t="s">
        <v>7470</v>
      </c>
      <c r="C4449" s="1050" t="s">
        <v>8182</v>
      </c>
      <c r="D4449" s="1050">
        <v>656000</v>
      </c>
      <c r="E4449" s="1050"/>
      <c r="F4449" s="1050">
        <v>634100</v>
      </c>
      <c r="G4449" s="102">
        <v>1920</v>
      </c>
      <c r="H4449" s="38"/>
      <c r="I4449" s="93" t="str">
        <f t="shared" si="144"/>
        <v/>
      </c>
      <c r="Q4449" s="93" t="str">
        <f t="shared" si="143"/>
        <v>A56000</v>
      </c>
    </row>
    <row r="4450" spans="1:17" ht="12.75" customHeight="1">
      <c r="A4450" s="559" t="s">
        <v>7465</v>
      </c>
      <c r="B4450" s="38" t="s">
        <v>7470</v>
      </c>
      <c r="C4450" s="560" t="s">
        <v>8508</v>
      </c>
      <c r="D4450" s="410">
        <v>656000</v>
      </c>
      <c r="E4450" s="410"/>
      <c r="F4450" s="410">
        <v>634100</v>
      </c>
      <c r="G4450" s="557">
        <v>2021</v>
      </c>
      <c r="H4450" s="557"/>
      <c r="I4450" s="93" t="str">
        <f t="shared" si="144"/>
        <v/>
      </c>
      <c r="J4450" s="558"/>
      <c r="K4450" s="103"/>
      <c r="Q4450" s="93" t="str">
        <f t="shared" si="143"/>
        <v>A56000</v>
      </c>
    </row>
    <row r="4451" spans="1:17" ht="12.75" customHeight="1">
      <c r="A4451" s="559" t="s">
        <v>7465</v>
      </c>
      <c r="B4451" s="38" t="s">
        <v>7470</v>
      </c>
      <c r="C4451" s="410" t="s">
        <v>9007</v>
      </c>
      <c r="D4451" s="410">
        <v>656000</v>
      </c>
      <c r="E4451" s="410"/>
      <c r="F4451" s="410">
        <v>634100</v>
      </c>
      <c r="G4451" s="557">
        <v>2122</v>
      </c>
      <c r="H4451" s="557"/>
      <c r="I4451" s="93" t="str">
        <f t="shared" si="144"/>
        <v/>
      </c>
      <c r="J4451" s="558"/>
      <c r="K4451" s="103"/>
      <c r="Q4451" s="93" t="str">
        <f t="shared" si="143"/>
        <v>A56000</v>
      </c>
    </row>
    <row r="4452" spans="1:17" ht="12.75" customHeight="1">
      <c r="A4452" s="105" t="s">
        <v>7466</v>
      </c>
      <c r="B4452" s="38" t="s">
        <v>9165</v>
      </c>
      <c r="C4452" s="1050" t="s">
        <v>7402</v>
      </c>
      <c r="D4452" s="553">
        <v>656003</v>
      </c>
      <c r="E4452" s="553"/>
      <c r="F4452" s="553">
        <v>634100</v>
      </c>
      <c r="G4452" s="102">
        <v>1819</v>
      </c>
      <c r="H4452" s="38"/>
      <c r="I4452" s="93" t="str">
        <f t="shared" si="144"/>
        <v/>
      </c>
      <c r="K4452" s="103"/>
      <c r="Q4452" s="93" t="str">
        <f t="shared" si="143"/>
        <v>A56003</v>
      </c>
    </row>
    <row r="4453" spans="1:17" ht="12.75" customHeight="1">
      <c r="A4453" s="105" t="s">
        <v>7466</v>
      </c>
      <c r="B4453" s="38" t="s">
        <v>9165</v>
      </c>
      <c r="C4453" s="744" t="s">
        <v>8182</v>
      </c>
      <c r="D4453" s="744">
        <v>656003</v>
      </c>
      <c r="E4453" s="744"/>
      <c r="F4453" s="744">
        <v>634100</v>
      </c>
      <c r="G4453" s="102">
        <v>1920</v>
      </c>
      <c r="H4453" s="38"/>
      <c r="I4453" s="93" t="str">
        <f t="shared" si="144"/>
        <v/>
      </c>
      <c r="K4453" s="103"/>
      <c r="Q4453" s="93" t="str">
        <f t="shared" si="143"/>
        <v>A56003</v>
      </c>
    </row>
    <row r="4454" spans="1:17" ht="12.75" customHeight="1">
      <c r="A4454" s="559" t="s">
        <v>7466</v>
      </c>
      <c r="B4454" s="38" t="s">
        <v>9165</v>
      </c>
      <c r="C4454" s="560" t="s">
        <v>8508</v>
      </c>
      <c r="D4454" s="560">
        <v>656003</v>
      </c>
      <c r="E4454" s="560"/>
      <c r="F4454" s="560">
        <v>634100</v>
      </c>
      <c r="G4454" s="557">
        <v>2021</v>
      </c>
      <c r="H4454" s="557"/>
      <c r="I4454" s="93" t="str">
        <f t="shared" si="144"/>
        <v/>
      </c>
      <c r="J4454" s="558"/>
      <c r="K4454" s="103"/>
      <c r="Q4454" s="93" t="str">
        <f t="shared" si="143"/>
        <v>A56003</v>
      </c>
    </row>
    <row r="4455" spans="1:17" ht="12.75" customHeight="1">
      <c r="A4455" s="559" t="s">
        <v>7466</v>
      </c>
      <c r="B4455" s="38" t="s">
        <v>9165</v>
      </c>
      <c r="C4455" s="410" t="s">
        <v>9007</v>
      </c>
      <c r="D4455" s="560">
        <v>656003</v>
      </c>
      <c r="E4455" s="560"/>
      <c r="F4455" s="560">
        <v>634100</v>
      </c>
      <c r="G4455" s="557">
        <v>2122</v>
      </c>
      <c r="H4455" s="557"/>
      <c r="I4455" s="93" t="str">
        <f t="shared" si="144"/>
        <v/>
      </c>
      <c r="J4455" s="558"/>
      <c r="K4455" s="103"/>
      <c r="Q4455" s="93" t="str">
        <f t="shared" si="143"/>
        <v>A56003</v>
      </c>
    </row>
    <row r="4456" spans="1:17" ht="12.75" customHeight="1">
      <c r="A4456" s="105" t="s">
        <v>7471</v>
      </c>
      <c r="B4456" s="38" t="s">
        <v>9166</v>
      </c>
      <c r="C4456" s="1050" t="s">
        <v>7402</v>
      </c>
      <c r="D4456" s="1050">
        <v>656004</v>
      </c>
      <c r="E4456" s="1050"/>
      <c r="F4456" s="1050">
        <v>634100</v>
      </c>
      <c r="G4456" s="102">
        <v>1819</v>
      </c>
      <c r="H4456" s="38"/>
      <c r="I4456" s="93" t="str">
        <f t="shared" si="144"/>
        <v/>
      </c>
      <c r="K4456" s="103"/>
      <c r="Q4456" s="93" t="str">
        <f t="shared" si="143"/>
        <v>A56004</v>
      </c>
    </row>
    <row r="4457" spans="1:17" ht="12.75" customHeight="1">
      <c r="A4457" s="105" t="s">
        <v>7471</v>
      </c>
      <c r="B4457" s="38" t="s">
        <v>9166</v>
      </c>
      <c r="C4457" s="744" t="s">
        <v>8182</v>
      </c>
      <c r="D4457" s="1050">
        <v>656004</v>
      </c>
      <c r="E4457" s="1050"/>
      <c r="F4457" s="1050">
        <v>634100</v>
      </c>
      <c r="G4457" s="102">
        <v>1920</v>
      </c>
      <c r="H4457" s="38"/>
      <c r="I4457" s="93" t="str">
        <f t="shared" si="144"/>
        <v/>
      </c>
      <c r="Q4457" s="93" t="str">
        <f t="shared" si="143"/>
        <v>A56004</v>
      </c>
    </row>
    <row r="4458" spans="1:17" ht="12.75" customHeight="1">
      <c r="A4458" s="559" t="s">
        <v>7471</v>
      </c>
      <c r="B4458" s="38" t="s">
        <v>9166</v>
      </c>
      <c r="C4458" s="560" t="s">
        <v>8508</v>
      </c>
      <c r="D4458" s="560">
        <v>656004</v>
      </c>
      <c r="E4458" s="560"/>
      <c r="F4458" s="560">
        <v>634100</v>
      </c>
      <c r="G4458" s="557">
        <v>2021</v>
      </c>
      <c r="H4458" s="557"/>
      <c r="I4458" s="93" t="str">
        <f t="shared" si="144"/>
        <v/>
      </c>
      <c r="J4458" s="558"/>
      <c r="Q4458" s="93" t="str">
        <f t="shared" si="143"/>
        <v>A56004</v>
      </c>
    </row>
    <row r="4459" spans="1:17" ht="12.75" customHeight="1">
      <c r="A4459" s="559" t="s">
        <v>7471</v>
      </c>
      <c r="B4459" s="38" t="s">
        <v>9166</v>
      </c>
      <c r="C4459" s="410" t="s">
        <v>9007</v>
      </c>
      <c r="D4459" s="560">
        <v>656004</v>
      </c>
      <c r="E4459" s="560"/>
      <c r="F4459" s="560">
        <v>634100</v>
      </c>
      <c r="G4459" s="557">
        <v>2122</v>
      </c>
      <c r="H4459" s="557"/>
      <c r="I4459" s="93" t="str">
        <f t="shared" si="144"/>
        <v/>
      </c>
      <c r="J4459" s="558"/>
      <c r="Q4459" s="93" t="str">
        <f t="shared" si="143"/>
        <v>A56004</v>
      </c>
    </row>
    <row r="4460" spans="1:17" ht="12.75" customHeight="1">
      <c r="A4460" s="105" t="s">
        <v>7472</v>
      </c>
      <c r="B4460" s="38" t="s">
        <v>9167</v>
      </c>
      <c r="C4460" s="1050" t="s">
        <v>7402</v>
      </c>
      <c r="D4460" s="1050">
        <v>656005</v>
      </c>
      <c r="E4460" s="1050"/>
      <c r="F4460" s="1050">
        <v>634100</v>
      </c>
      <c r="G4460" s="102">
        <v>1819</v>
      </c>
      <c r="H4460" s="38"/>
      <c r="I4460" s="93" t="str">
        <f t="shared" si="144"/>
        <v/>
      </c>
      <c r="Q4460" s="93" t="str">
        <f t="shared" si="143"/>
        <v>A56005</v>
      </c>
    </row>
    <row r="4461" spans="1:17" ht="12.75" customHeight="1">
      <c r="A4461" s="105" t="s">
        <v>7472</v>
      </c>
      <c r="B4461" s="38" t="s">
        <v>9167</v>
      </c>
      <c r="C4461" s="744" t="s">
        <v>8182</v>
      </c>
      <c r="D4461" s="1050">
        <v>656005</v>
      </c>
      <c r="E4461" s="1050"/>
      <c r="F4461" s="1050">
        <v>634100</v>
      </c>
      <c r="G4461" s="102">
        <v>1920</v>
      </c>
      <c r="H4461" s="38"/>
      <c r="I4461" s="93" t="str">
        <f t="shared" si="144"/>
        <v/>
      </c>
      <c r="Q4461" s="93" t="str">
        <f t="shared" si="143"/>
        <v>A56005</v>
      </c>
    </row>
    <row r="4462" spans="1:17" ht="12.75" customHeight="1">
      <c r="A4462" s="559" t="s">
        <v>7472</v>
      </c>
      <c r="B4462" s="38" t="s">
        <v>9167</v>
      </c>
      <c r="C4462" s="560" t="s">
        <v>8508</v>
      </c>
      <c r="D4462" s="560">
        <v>656005</v>
      </c>
      <c r="E4462" s="560"/>
      <c r="F4462" s="560">
        <v>634100</v>
      </c>
      <c r="G4462" s="557">
        <v>2021</v>
      </c>
      <c r="H4462" s="557"/>
      <c r="I4462" s="93" t="str">
        <f t="shared" si="144"/>
        <v/>
      </c>
      <c r="J4462" s="558"/>
      <c r="Q4462" s="93" t="str">
        <f t="shared" si="143"/>
        <v>A56005</v>
      </c>
    </row>
    <row r="4463" spans="1:17" ht="12.75" customHeight="1">
      <c r="A4463" s="559" t="s">
        <v>7472</v>
      </c>
      <c r="B4463" s="38" t="s">
        <v>9167</v>
      </c>
      <c r="C4463" s="410" t="s">
        <v>9007</v>
      </c>
      <c r="D4463" s="560">
        <v>656005</v>
      </c>
      <c r="E4463" s="560"/>
      <c r="F4463" s="560">
        <v>634100</v>
      </c>
      <c r="G4463" s="557">
        <v>2122</v>
      </c>
      <c r="H4463" s="557"/>
      <c r="I4463" s="93" t="str">
        <f t="shared" si="144"/>
        <v/>
      </c>
      <c r="J4463" s="558"/>
      <c r="Q4463" s="93" t="str">
        <f t="shared" si="143"/>
        <v>A56005</v>
      </c>
    </row>
    <row r="4464" spans="1:17" ht="12.75" customHeight="1">
      <c r="A4464" s="105" t="s">
        <v>7474</v>
      </c>
      <c r="B4464" s="58" t="s">
        <v>7473</v>
      </c>
      <c r="C4464" s="1050" t="s">
        <v>7402</v>
      </c>
      <c r="D4464" s="1050">
        <v>656008</v>
      </c>
      <c r="E4464" s="1050"/>
      <c r="F4464" s="1050">
        <v>634100</v>
      </c>
      <c r="G4464" s="102">
        <v>1819</v>
      </c>
      <c r="H4464" s="38"/>
      <c r="I4464" s="93" t="str">
        <f t="shared" si="144"/>
        <v/>
      </c>
      <c r="Q4464" s="93" t="str">
        <f t="shared" si="143"/>
        <v>A56008</v>
      </c>
    </row>
    <row r="4465" spans="1:17" ht="12.75" customHeight="1">
      <c r="A4465" s="105" t="s">
        <v>7474</v>
      </c>
      <c r="B4465" s="58" t="s">
        <v>7473</v>
      </c>
      <c r="C4465" s="744" t="s">
        <v>8182</v>
      </c>
      <c r="D4465" s="1050">
        <v>656008</v>
      </c>
      <c r="E4465" s="1050"/>
      <c r="F4465" s="1050">
        <v>634100</v>
      </c>
      <c r="G4465" s="102">
        <v>1920</v>
      </c>
      <c r="H4465" s="38"/>
      <c r="I4465" s="93" t="str">
        <f t="shared" si="144"/>
        <v/>
      </c>
      <c r="Q4465" s="93" t="str">
        <f t="shared" si="143"/>
        <v>A56008</v>
      </c>
    </row>
    <row r="4466" spans="1:17" ht="12.75" customHeight="1">
      <c r="A4466" s="559" t="s">
        <v>7474</v>
      </c>
      <c r="B4466" s="58" t="s">
        <v>7473</v>
      </c>
      <c r="C4466" s="560" t="s">
        <v>8508</v>
      </c>
      <c r="D4466" s="560">
        <v>656008</v>
      </c>
      <c r="E4466" s="560"/>
      <c r="F4466" s="560">
        <v>634100</v>
      </c>
      <c r="G4466" s="557">
        <v>2021</v>
      </c>
      <c r="H4466" s="557"/>
      <c r="I4466" s="93" t="str">
        <f t="shared" si="144"/>
        <v/>
      </c>
      <c r="J4466" s="558"/>
      <c r="Q4466" s="93" t="str">
        <f t="shared" si="143"/>
        <v>A56008</v>
      </c>
    </row>
    <row r="4467" spans="1:17" ht="12.75" customHeight="1">
      <c r="A4467" s="559" t="s">
        <v>7474</v>
      </c>
      <c r="B4467" s="58" t="s">
        <v>7473</v>
      </c>
      <c r="C4467" s="1055" t="s">
        <v>9007</v>
      </c>
      <c r="D4467" s="560">
        <v>656008</v>
      </c>
      <c r="E4467" s="560"/>
      <c r="F4467" s="560">
        <v>634100</v>
      </c>
      <c r="G4467" s="557">
        <v>2122</v>
      </c>
      <c r="H4467" s="557"/>
      <c r="I4467" s="93" t="str">
        <f t="shared" si="144"/>
        <v/>
      </c>
      <c r="J4467" s="558"/>
      <c r="Q4467" s="93" t="str">
        <f t="shared" si="143"/>
        <v>A56008</v>
      </c>
    </row>
    <row r="4468" spans="1:17" ht="12.75" customHeight="1">
      <c r="A4468" s="105" t="s">
        <v>7475</v>
      </c>
      <c r="B4468" s="38" t="s">
        <v>7476</v>
      </c>
      <c r="C4468" s="1055" t="s">
        <v>7402</v>
      </c>
      <c r="D4468" s="1055">
        <v>656200</v>
      </c>
      <c r="E4468" s="1055"/>
      <c r="F4468" s="1055">
        <v>634100</v>
      </c>
      <c r="G4468" s="102">
        <v>1819</v>
      </c>
      <c r="H4468" s="38"/>
      <c r="I4468" s="93" t="str">
        <f t="shared" si="144"/>
        <v/>
      </c>
      <c r="Q4468" s="93" t="str">
        <f t="shared" si="143"/>
        <v>A56200</v>
      </c>
    </row>
    <row r="4469" spans="1:17" ht="12.75" customHeight="1">
      <c r="A4469" s="105" t="s">
        <v>7475</v>
      </c>
      <c r="B4469" s="38" t="s">
        <v>7476</v>
      </c>
      <c r="C4469" s="1055" t="s">
        <v>8182</v>
      </c>
      <c r="D4469" s="1055">
        <v>656200</v>
      </c>
      <c r="E4469" s="1055"/>
      <c r="F4469" s="1055">
        <v>634100</v>
      </c>
      <c r="G4469" s="102">
        <v>1920</v>
      </c>
      <c r="H4469" s="38"/>
      <c r="I4469" s="93" t="str">
        <f t="shared" si="144"/>
        <v/>
      </c>
      <c r="Q4469" s="93" t="str">
        <f t="shared" si="143"/>
        <v>A56200</v>
      </c>
    </row>
    <row r="4470" spans="1:17" ht="12.75" customHeight="1">
      <c r="A4470" s="559" t="s">
        <v>7475</v>
      </c>
      <c r="B4470" s="38" t="s">
        <v>7476</v>
      </c>
      <c r="C4470" s="560" t="s">
        <v>8508</v>
      </c>
      <c r="D4470" s="560">
        <v>656200</v>
      </c>
      <c r="E4470" s="560"/>
      <c r="F4470" s="1055">
        <v>634100</v>
      </c>
      <c r="G4470" s="557">
        <v>2021</v>
      </c>
      <c r="H4470" s="557"/>
      <c r="I4470" s="93" t="str">
        <f t="shared" si="144"/>
        <v/>
      </c>
      <c r="J4470" s="558"/>
      <c r="Q4470" s="93" t="str">
        <f t="shared" si="143"/>
        <v>A56200</v>
      </c>
    </row>
    <row r="4471" spans="1:17" ht="12.75" customHeight="1">
      <c r="A4471" s="559" t="s">
        <v>7475</v>
      </c>
      <c r="B4471" s="38" t="s">
        <v>7476</v>
      </c>
      <c r="C4471" s="1055" t="s">
        <v>9007</v>
      </c>
      <c r="D4471" s="560">
        <v>656200</v>
      </c>
      <c r="E4471" s="560"/>
      <c r="F4471" s="1055">
        <v>634100</v>
      </c>
      <c r="G4471" s="557">
        <v>2122</v>
      </c>
      <c r="H4471" s="557"/>
      <c r="I4471" s="93" t="str">
        <f t="shared" si="144"/>
        <v/>
      </c>
      <c r="J4471" s="558"/>
      <c r="Q4471" s="93" t="str">
        <f t="shared" si="143"/>
        <v>A56200</v>
      </c>
    </row>
    <row r="4472" spans="1:17" ht="12.75" customHeight="1">
      <c r="A4472" s="105" t="s">
        <v>7467</v>
      </c>
      <c r="B4472" s="38" t="s">
        <v>7406</v>
      </c>
      <c r="C4472" s="1055" t="s">
        <v>7402</v>
      </c>
      <c r="D4472" s="1055">
        <v>656310</v>
      </c>
      <c r="E4472" s="1055"/>
      <c r="F4472" s="1055">
        <v>634100</v>
      </c>
      <c r="G4472" s="102">
        <v>1819</v>
      </c>
      <c r="H4472" s="38"/>
      <c r="I4472" s="93" t="str">
        <f t="shared" si="144"/>
        <v/>
      </c>
      <c r="Q4472" s="93" t="str">
        <f t="shared" si="143"/>
        <v>A56310</v>
      </c>
    </row>
    <row r="4473" spans="1:17" ht="12.75" customHeight="1">
      <c r="A4473" s="105" t="s">
        <v>7467</v>
      </c>
      <c r="B4473" s="38" t="s">
        <v>7406</v>
      </c>
      <c r="C4473" s="1055" t="s">
        <v>8182</v>
      </c>
      <c r="D4473" s="1055">
        <v>656310</v>
      </c>
      <c r="E4473" s="1055"/>
      <c r="F4473" s="1055">
        <v>634100</v>
      </c>
      <c r="G4473" s="102">
        <v>1920</v>
      </c>
      <c r="H4473" s="38"/>
      <c r="I4473" s="93" t="str">
        <f t="shared" si="144"/>
        <v/>
      </c>
      <c r="Q4473" s="93" t="str">
        <f t="shared" si="143"/>
        <v>A56310</v>
      </c>
    </row>
    <row r="4474" spans="1:17" ht="12.75" customHeight="1">
      <c r="A4474" s="559" t="s">
        <v>7467</v>
      </c>
      <c r="B4474" s="38" t="s">
        <v>7406</v>
      </c>
      <c r="C4474" s="560" t="s">
        <v>8508</v>
      </c>
      <c r="D4474" s="560">
        <v>656310</v>
      </c>
      <c r="E4474" s="560"/>
      <c r="F4474" s="1055">
        <v>634100</v>
      </c>
      <c r="G4474" s="557">
        <v>2021</v>
      </c>
      <c r="H4474" s="557"/>
      <c r="I4474" s="93" t="str">
        <f t="shared" si="144"/>
        <v/>
      </c>
      <c r="J4474" s="558"/>
      <c r="Q4474" s="93" t="str">
        <f t="shared" si="143"/>
        <v>A56310</v>
      </c>
    </row>
    <row r="4475" spans="1:17" ht="12.75" customHeight="1">
      <c r="A4475" s="559" t="s">
        <v>7467</v>
      </c>
      <c r="B4475" s="38" t="s">
        <v>7406</v>
      </c>
      <c r="C4475" s="1055" t="s">
        <v>9007</v>
      </c>
      <c r="D4475" s="560">
        <v>656310</v>
      </c>
      <c r="E4475" s="560"/>
      <c r="F4475" s="1055">
        <v>634100</v>
      </c>
      <c r="G4475" s="557">
        <v>2122</v>
      </c>
      <c r="H4475" s="557"/>
      <c r="I4475" s="93" t="str">
        <f t="shared" si="144"/>
        <v/>
      </c>
      <c r="J4475" s="558"/>
      <c r="Q4475" s="93" t="str">
        <f t="shared" si="143"/>
        <v>A56310</v>
      </c>
    </row>
    <row r="4476" spans="1:17" ht="12.75" customHeight="1">
      <c r="A4476" s="554" t="s">
        <v>8513</v>
      </c>
      <c r="B4476" s="103" t="s">
        <v>6056</v>
      </c>
      <c r="C4476" s="560" t="s">
        <v>8508</v>
      </c>
      <c r="D4476" s="554">
        <v>659600</v>
      </c>
      <c r="E4476" s="554"/>
      <c r="F4476" s="1055">
        <v>634100</v>
      </c>
      <c r="G4476" s="556">
        <v>2021</v>
      </c>
      <c r="H4476" s="557"/>
      <c r="I4476" s="93" t="str">
        <f t="shared" si="144"/>
        <v/>
      </c>
      <c r="J4476" s="558"/>
      <c r="Q4476" s="93" t="str">
        <f t="shared" si="143"/>
        <v>A56900</v>
      </c>
    </row>
    <row r="4477" spans="1:17" ht="12.75" customHeight="1">
      <c r="A4477" s="554" t="s">
        <v>8513</v>
      </c>
      <c r="B4477" s="103" t="s">
        <v>6056</v>
      </c>
      <c r="C4477" s="744" t="s">
        <v>9007</v>
      </c>
      <c r="D4477" s="554">
        <v>659600</v>
      </c>
      <c r="E4477" s="554"/>
      <c r="F4477" s="744">
        <v>634100</v>
      </c>
      <c r="G4477" s="556">
        <v>2122</v>
      </c>
      <c r="H4477" s="557"/>
      <c r="I4477" s="93" t="str">
        <f t="shared" si="144"/>
        <v/>
      </c>
      <c r="J4477" s="558"/>
      <c r="Q4477" s="93" t="str">
        <f t="shared" si="143"/>
        <v>A56900</v>
      </c>
    </row>
    <row r="4478" spans="1:17" ht="12.75" customHeight="1">
      <c r="A4478" s="105" t="s">
        <v>7469</v>
      </c>
      <c r="B4478" s="58" t="s">
        <v>7468</v>
      </c>
      <c r="C4478" s="57" t="s">
        <v>7402</v>
      </c>
      <c r="D4478" s="57">
        <v>657000</v>
      </c>
      <c r="E4478" s="57"/>
      <c r="F4478" s="1055">
        <v>634100</v>
      </c>
      <c r="G4478" s="106">
        <v>1819</v>
      </c>
      <c r="H4478" s="38"/>
      <c r="I4478" s="93" t="str">
        <f t="shared" si="144"/>
        <v/>
      </c>
      <c r="Q4478" s="93" t="str">
        <f t="shared" si="143"/>
        <v>A57000</v>
      </c>
    </row>
    <row r="4479" spans="1:17" ht="12.75" customHeight="1">
      <c r="A4479" s="105" t="s">
        <v>7469</v>
      </c>
      <c r="B4479" s="58" t="s">
        <v>7468</v>
      </c>
      <c r="C4479" s="57" t="s">
        <v>8182</v>
      </c>
      <c r="D4479" s="57">
        <v>657000</v>
      </c>
      <c r="E4479" s="57"/>
      <c r="F4479" s="1055">
        <v>634100</v>
      </c>
      <c r="G4479" s="106">
        <v>1920</v>
      </c>
      <c r="H4479" s="38"/>
      <c r="I4479" s="93" t="str">
        <f t="shared" si="144"/>
        <v/>
      </c>
      <c r="Q4479" s="93" t="str">
        <f t="shared" si="143"/>
        <v>A57000</v>
      </c>
    </row>
    <row r="4480" spans="1:17" ht="12.75" customHeight="1">
      <c r="A4480" s="559" t="s">
        <v>7469</v>
      </c>
      <c r="B4480" s="58" t="s">
        <v>7468</v>
      </c>
      <c r="C4480" s="560" t="s">
        <v>8508</v>
      </c>
      <c r="D4480" s="554">
        <v>657000</v>
      </c>
      <c r="E4480" s="554"/>
      <c r="F4480" s="1055">
        <v>634100</v>
      </c>
      <c r="G4480" s="561">
        <v>2021</v>
      </c>
      <c r="H4480" s="557"/>
      <c r="I4480" s="93" t="str">
        <f t="shared" si="144"/>
        <v/>
      </c>
      <c r="J4480" s="558"/>
      <c r="Q4480" s="93" t="str">
        <f t="shared" si="143"/>
        <v>A57000</v>
      </c>
    </row>
    <row r="4481" spans="1:17" ht="12.75" customHeight="1">
      <c r="A4481" s="559" t="s">
        <v>7469</v>
      </c>
      <c r="B4481" s="58" t="s">
        <v>7468</v>
      </c>
      <c r="C4481" s="1055" t="s">
        <v>9007</v>
      </c>
      <c r="D4481" s="554">
        <v>657000</v>
      </c>
      <c r="E4481" s="554"/>
      <c r="F4481" s="1055">
        <v>634100</v>
      </c>
      <c r="G4481" s="561">
        <v>2122</v>
      </c>
      <c r="H4481" s="557"/>
      <c r="I4481" s="93" t="str">
        <f t="shared" si="144"/>
        <v/>
      </c>
      <c r="J4481" s="558"/>
      <c r="K4481" s="103"/>
      <c r="Q4481" s="93" t="str">
        <f t="shared" si="143"/>
        <v>A57000</v>
      </c>
    </row>
    <row r="4482" spans="1:17" ht="12.75" customHeight="1">
      <c r="A4482" s="57" t="s">
        <v>7478</v>
      </c>
      <c r="B4482" s="58" t="s">
        <v>7477</v>
      </c>
      <c r="C4482" s="57" t="s">
        <v>7402</v>
      </c>
      <c r="D4482" s="57">
        <v>657100</v>
      </c>
      <c r="E4482" s="57"/>
      <c r="F4482" s="1055">
        <v>634100</v>
      </c>
      <c r="G4482" s="102">
        <v>1819</v>
      </c>
      <c r="H4482" s="38"/>
      <c r="I4482" s="93" t="str">
        <f t="shared" si="144"/>
        <v/>
      </c>
      <c r="K4482" s="103"/>
      <c r="M4482" s="1">
        <f>COUNTIF(C:C,"6A022")</f>
        <v>11</v>
      </c>
      <c r="Q4482" s="93" t="str">
        <f t="shared" si="143"/>
        <v>A57100</v>
      </c>
    </row>
    <row r="4483" spans="1:17" ht="12.75" customHeight="1">
      <c r="A4483" s="57" t="s">
        <v>7478</v>
      </c>
      <c r="B4483" s="58" t="s">
        <v>7477</v>
      </c>
      <c r="C4483" s="57" t="s">
        <v>8182</v>
      </c>
      <c r="D4483" s="57">
        <v>657100</v>
      </c>
      <c r="E4483" s="57"/>
      <c r="F4483" s="1055">
        <v>634100</v>
      </c>
      <c r="G4483" s="102">
        <v>1920</v>
      </c>
      <c r="H4483" s="38"/>
      <c r="I4483" s="93" t="str">
        <f t="shared" si="144"/>
        <v/>
      </c>
      <c r="K4483" s="103"/>
      <c r="Q4483" s="93" t="str">
        <f t="shared" si="143"/>
        <v>A57100</v>
      </c>
    </row>
    <row r="4484" spans="1:17" ht="12.75" customHeight="1">
      <c r="A4484" s="554" t="s">
        <v>7478</v>
      </c>
      <c r="B4484" s="58" t="s">
        <v>7477</v>
      </c>
      <c r="C4484" s="560" t="s">
        <v>8508</v>
      </c>
      <c r="D4484" s="554">
        <v>657100</v>
      </c>
      <c r="E4484" s="554"/>
      <c r="F4484" s="1055">
        <v>634100</v>
      </c>
      <c r="G4484" s="557">
        <v>2021</v>
      </c>
      <c r="H4484" s="557"/>
      <c r="I4484" s="93" t="str">
        <f t="shared" si="144"/>
        <v/>
      </c>
      <c r="J4484" s="558"/>
      <c r="K4484" s="103"/>
      <c r="Q4484" s="93" t="str">
        <f t="shared" si="143"/>
        <v>A57100</v>
      </c>
    </row>
    <row r="4485" spans="1:17" ht="12.75" customHeight="1">
      <c r="A4485" s="554" t="s">
        <v>7478</v>
      </c>
      <c r="B4485" s="58" t="s">
        <v>7477</v>
      </c>
      <c r="C4485" s="1055" t="s">
        <v>9007</v>
      </c>
      <c r="D4485" s="554">
        <v>657100</v>
      </c>
      <c r="E4485" s="554"/>
      <c r="F4485" s="1055">
        <v>634100</v>
      </c>
      <c r="G4485" s="557">
        <v>2122</v>
      </c>
      <c r="H4485" s="557"/>
      <c r="I4485" s="93" t="str">
        <f t="shared" si="144"/>
        <v/>
      </c>
      <c r="J4485" s="558"/>
      <c r="K4485" s="103"/>
      <c r="Q4485" s="93" t="str">
        <f t="shared" si="143"/>
        <v>A57100</v>
      </c>
    </row>
    <row r="4486" spans="1:17" ht="12.75" customHeight="1">
      <c r="A4486" s="57" t="s">
        <v>8189</v>
      </c>
      <c r="B4486" s="103" t="s">
        <v>6056</v>
      </c>
      <c r="C4486" s="57" t="s">
        <v>8182</v>
      </c>
      <c r="D4486" s="57">
        <v>659600</v>
      </c>
      <c r="E4486" s="57"/>
      <c r="F4486" s="1055">
        <v>634100</v>
      </c>
      <c r="G4486" s="58">
        <v>1920</v>
      </c>
      <c r="H4486" s="38"/>
      <c r="I4486" s="93" t="str">
        <f t="shared" si="144"/>
        <v/>
      </c>
      <c r="K4486" s="103"/>
      <c r="Q4486" s="93" t="str">
        <f t="shared" si="143"/>
        <v>A59600</v>
      </c>
    </row>
    <row r="4487" spans="1:17" ht="12.75" customHeight="1">
      <c r="A4487" s="750" t="s">
        <v>9009</v>
      </c>
      <c r="B4487" s="746" t="s">
        <v>9010</v>
      </c>
      <c r="C4487" s="1055" t="s">
        <v>9007</v>
      </c>
      <c r="D4487" s="554">
        <v>659700</v>
      </c>
      <c r="E4487" s="554"/>
      <c r="F4487" s="1055">
        <v>634100</v>
      </c>
      <c r="G4487" s="556">
        <v>2122</v>
      </c>
      <c r="H4487" s="557"/>
      <c r="I4487" s="93" t="str">
        <f t="shared" si="144"/>
        <v/>
      </c>
      <c r="J4487" s="558"/>
      <c r="K4487" s="103">
        <f>COUNTIF($I$4447:$I$4487, "END")</f>
        <v>1</v>
      </c>
      <c r="Q4487" s="93" t="str">
        <f t="shared" si="143"/>
        <v>A59700</v>
      </c>
    </row>
    <row r="4488" spans="1:17" ht="12.75" customHeight="1">
      <c r="A4488" s="57" t="s">
        <v>7553</v>
      </c>
      <c r="B4488" s="58" t="s">
        <v>7554</v>
      </c>
      <c r="C4488" s="57">
        <v>15000</v>
      </c>
      <c r="D4488" s="57">
        <v>101000</v>
      </c>
      <c r="E4488" s="57"/>
      <c r="F4488" s="57">
        <v>999999</v>
      </c>
      <c r="G4488" s="102"/>
      <c r="H4488" s="38"/>
      <c r="I4488" s="93" t="str">
        <f t="shared" si="144"/>
        <v/>
      </c>
      <c r="Q4488" s="93" t="str">
        <f t="shared" si="143"/>
        <v>B01000</v>
      </c>
    </row>
    <row r="4489" spans="1:17" ht="12.75" customHeight="1">
      <c r="A4489" s="105" t="s">
        <v>7424</v>
      </c>
      <c r="B4489" s="103" t="s">
        <v>979</v>
      </c>
      <c r="C4489" s="1055">
        <v>15000</v>
      </c>
      <c r="D4489" s="1055">
        <v>111804</v>
      </c>
      <c r="E4489" s="1055"/>
      <c r="F4489" s="1055">
        <v>111123</v>
      </c>
      <c r="G4489" s="38"/>
      <c r="H4489" s="38"/>
      <c r="I4489" s="93" t="str">
        <f t="shared" si="144"/>
        <v/>
      </c>
      <c r="K4489" s="103"/>
      <c r="Q4489" s="93" t="str">
        <f t="shared" si="143"/>
        <v>B11804</v>
      </c>
    </row>
    <row r="4490" spans="1:17" ht="12.75" customHeight="1">
      <c r="A4490" s="101" t="s">
        <v>7423</v>
      </c>
      <c r="B4490" s="103" t="s">
        <v>7053</v>
      </c>
      <c r="C4490" s="129">
        <v>15000</v>
      </c>
      <c r="D4490" s="57">
        <v>114405</v>
      </c>
      <c r="E4490" s="45"/>
      <c r="F4490" s="57">
        <v>111123</v>
      </c>
      <c r="G4490" s="58"/>
      <c r="H4490" s="38"/>
      <c r="I4490" s="93" t="str">
        <f t="shared" si="144"/>
        <v/>
      </c>
      <c r="K4490" s="103"/>
      <c r="N4490" s="103"/>
      <c r="O4490" s="103"/>
      <c r="Q4490" s="93" t="str">
        <f t="shared" si="143"/>
        <v>B14405</v>
      </c>
    </row>
    <row r="4491" spans="1:17" ht="12.75" customHeight="1">
      <c r="A4491" s="101" t="s">
        <v>5876</v>
      </c>
      <c r="B4491" s="52" t="s">
        <v>4292</v>
      </c>
      <c r="C4491" s="129">
        <v>15000</v>
      </c>
      <c r="D4491" s="57">
        <v>115304</v>
      </c>
      <c r="E4491" s="45"/>
      <c r="F4491" s="57">
        <v>111121</v>
      </c>
      <c r="G4491" s="58"/>
      <c r="H4491" s="38" t="s">
        <v>5877</v>
      </c>
      <c r="I4491" s="93" t="str">
        <f t="shared" si="144"/>
        <v>End</v>
      </c>
      <c r="L4491" s="103"/>
      <c r="M4491" s="103"/>
      <c r="N4491" s="103"/>
      <c r="O4491" s="103"/>
      <c r="Q4491" s="93" t="str">
        <f t="shared" si="143"/>
        <v>B15304</v>
      </c>
    </row>
    <row r="4492" spans="1:17" ht="12.75" customHeight="1">
      <c r="A4492" s="101" t="s">
        <v>6016</v>
      </c>
      <c r="B4492" s="52" t="s">
        <v>6015</v>
      </c>
      <c r="C4492" s="129">
        <v>15000</v>
      </c>
      <c r="D4492" s="57">
        <v>115403</v>
      </c>
      <c r="E4492" s="45"/>
      <c r="F4492" s="57">
        <v>114088</v>
      </c>
      <c r="G4492" s="58"/>
      <c r="H4492" s="38" t="s">
        <v>7437</v>
      </c>
      <c r="I4492" s="93" t="str">
        <f t="shared" si="144"/>
        <v>End</v>
      </c>
      <c r="P4492" s="103"/>
      <c r="Q4492" s="93" t="str">
        <f t="shared" si="143"/>
        <v>B15403</v>
      </c>
    </row>
    <row r="4493" spans="1:17" ht="12.75" customHeight="1">
      <c r="A4493" s="101" t="s">
        <v>4295</v>
      </c>
      <c r="B4493" s="52" t="s">
        <v>4292</v>
      </c>
      <c r="C4493" s="129">
        <v>15000</v>
      </c>
      <c r="D4493" s="129">
        <v>115404</v>
      </c>
      <c r="E4493" s="129"/>
      <c r="F4493" s="129">
        <v>111121</v>
      </c>
      <c r="G4493" s="52"/>
      <c r="H4493" s="38"/>
      <c r="I4493" s="93" t="str">
        <f t="shared" si="144"/>
        <v/>
      </c>
      <c r="K4493" s="103"/>
      <c r="Q4493" s="93" t="str">
        <f t="shared" si="143"/>
        <v>B15404</v>
      </c>
    </row>
    <row r="4494" spans="1:17" s="103" customFormat="1" ht="12.75" customHeight="1">
      <c r="A4494" s="101" t="s">
        <v>4297</v>
      </c>
      <c r="B4494" s="52" t="s">
        <v>4296</v>
      </c>
      <c r="C4494" s="129">
        <v>15000</v>
      </c>
      <c r="D4494" s="129">
        <v>115504</v>
      </c>
      <c r="E4494" s="129"/>
      <c r="F4494" s="129">
        <v>111092</v>
      </c>
      <c r="G4494" s="52"/>
      <c r="H4494" s="38"/>
      <c r="I4494" s="93" t="str">
        <f t="shared" si="144"/>
        <v/>
      </c>
      <c r="J4494" s="1"/>
      <c r="L4494" s="1"/>
      <c r="M4494" s="1"/>
      <c r="N4494" s="1"/>
      <c r="O4494" s="1"/>
      <c r="P4494" s="1"/>
      <c r="Q4494" s="93" t="str">
        <f t="shared" ref="Q4494:Q4557" si="145">TEXT($A4494,0)</f>
        <v>B15504</v>
      </c>
    </row>
    <row r="4495" spans="1:17" ht="12.75" customHeight="1">
      <c r="A4495" s="101" t="s">
        <v>4606</v>
      </c>
      <c r="B4495" s="52" t="s">
        <v>4605</v>
      </c>
      <c r="C4495" s="129">
        <v>15000</v>
      </c>
      <c r="D4495" s="129">
        <v>115604</v>
      </c>
      <c r="E4495" s="129"/>
      <c r="F4495" s="129">
        <v>111122</v>
      </c>
      <c r="G4495" s="52"/>
      <c r="H4495" s="38"/>
      <c r="I4495" s="93" t="str">
        <f t="shared" si="144"/>
        <v/>
      </c>
      <c r="Q4495" s="93" t="str">
        <f t="shared" si="145"/>
        <v>B15604</v>
      </c>
    </row>
    <row r="4496" spans="1:17" ht="12.75" customHeight="1">
      <c r="A4496" s="101" t="s">
        <v>7838</v>
      </c>
      <c r="B4496" s="103" t="s">
        <v>7839</v>
      </c>
      <c r="C4496" s="129">
        <v>15000</v>
      </c>
      <c r="D4496" s="129">
        <v>115703</v>
      </c>
      <c r="E4496" s="129"/>
      <c r="F4496" s="129">
        <v>116071</v>
      </c>
      <c r="G4496" s="52"/>
      <c r="H4496" s="38"/>
      <c r="I4496" s="93" t="str">
        <f t="shared" si="144"/>
        <v/>
      </c>
      <c r="Q4496" s="93" t="str">
        <f t="shared" si="145"/>
        <v>B15703</v>
      </c>
    </row>
    <row r="4497" spans="1:17" ht="12.75" customHeight="1">
      <c r="A4497" s="105" t="s">
        <v>7413</v>
      </c>
      <c r="B4497" s="38" t="s">
        <v>7412</v>
      </c>
      <c r="C4497" s="1055">
        <v>15000</v>
      </c>
      <c r="D4497" s="1055">
        <v>116804</v>
      </c>
      <c r="E4497" s="1055"/>
      <c r="F4497" s="1055">
        <v>123016</v>
      </c>
      <c r="G4497" s="38"/>
      <c r="H4497" s="38"/>
      <c r="I4497" s="93" t="str">
        <f t="shared" si="144"/>
        <v/>
      </c>
      <c r="Q4497" s="93" t="str">
        <f t="shared" si="145"/>
        <v>B16804</v>
      </c>
    </row>
    <row r="4498" spans="1:17" ht="12.75" customHeight="1">
      <c r="A4498" s="105" t="s">
        <v>7450</v>
      </c>
      <c r="B4498" s="38" t="s">
        <v>7807</v>
      </c>
      <c r="C4498" s="1055">
        <v>15000</v>
      </c>
      <c r="D4498" s="1055">
        <v>116904</v>
      </c>
      <c r="E4498" s="1055"/>
      <c r="F4498" s="1055">
        <v>115051</v>
      </c>
      <c r="G4498" s="38"/>
      <c r="H4498" s="38"/>
      <c r="I4498" s="93" t="str">
        <f t="shared" si="144"/>
        <v/>
      </c>
      <c r="Q4498" s="93" t="str">
        <f t="shared" si="145"/>
        <v>B16904</v>
      </c>
    </row>
    <row r="4499" spans="1:17" ht="12.75" customHeight="1">
      <c r="A4499" s="57" t="s">
        <v>4599</v>
      </c>
      <c r="B4499" s="58" t="s">
        <v>4600</v>
      </c>
      <c r="C4499" s="57">
        <v>15000</v>
      </c>
      <c r="D4499" s="57">
        <v>140904</v>
      </c>
      <c r="E4499" s="57"/>
      <c r="F4499" s="57">
        <v>410101</v>
      </c>
      <c r="G4499" s="58"/>
      <c r="H4499" s="38"/>
      <c r="I4499" s="93" t="str">
        <f t="shared" si="144"/>
        <v/>
      </c>
      <c r="Q4499" s="93" t="str">
        <f t="shared" si="145"/>
        <v>B40904</v>
      </c>
    </row>
    <row r="4500" spans="1:17" ht="12.75" customHeight="1">
      <c r="A4500" s="57" t="s">
        <v>4487</v>
      </c>
      <c r="B4500" s="58" t="s">
        <v>4598</v>
      </c>
      <c r="C4500" s="57">
        <v>15000</v>
      </c>
      <c r="D4500" s="57">
        <v>151004</v>
      </c>
      <c r="E4500" s="57"/>
      <c r="F4500" s="57">
        <v>590000</v>
      </c>
      <c r="G4500" s="58"/>
      <c r="H4500" s="38"/>
      <c r="I4500" s="93" t="str">
        <f t="shared" si="144"/>
        <v/>
      </c>
      <c r="Q4500" s="93" t="str">
        <f t="shared" si="145"/>
        <v>B51004</v>
      </c>
    </row>
    <row r="4501" spans="1:17" ht="12.75" customHeight="1">
      <c r="A4501" s="57" t="s">
        <v>8348</v>
      </c>
      <c r="B4501" s="38" t="s">
        <v>7456</v>
      </c>
      <c r="C4501" s="57">
        <v>15000</v>
      </c>
      <c r="D4501" s="57">
        <v>167600</v>
      </c>
      <c r="E4501" s="57"/>
      <c r="F4501" s="57">
        <v>672001</v>
      </c>
      <c r="G4501" s="58"/>
      <c r="H4501" s="38"/>
      <c r="I4501" s="93" t="str">
        <f t="shared" si="144"/>
        <v/>
      </c>
      <c r="Q4501" s="93" t="str">
        <f t="shared" si="145"/>
        <v>B67600</v>
      </c>
    </row>
    <row r="4502" spans="1:17" ht="12.75" customHeight="1">
      <c r="A4502" s="57" t="s">
        <v>1970</v>
      </c>
      <c r="B4502" s="58" t="s">
        <v>722</v>
      </c>
      <c r="C4502" s="57">
        <v>11000</v>
      </c>
      <c r="D4502" s="57"/>
      <c r="E4502" s="57">
        <v>582999</v>
      </c>
      <c r="F4502" s="57"/>
      <c r="G4502" s="58"/>
      <c r="H4502" s="38"/>
      <c r="I4502" s="93" t="str">
        <f t="shared" ref="I4502:I4567" si="146">LEFT(H4502,3)</f>
        <v/>
      </c>
      <c r="Q4502" s="93" t="str">
        <f t="shared" si="145"/>
        <v>BES</v>
      </c>
    </row>
    <row r="4503" spans="1:17" ht="12.75" customHeight="1">
      <c r="A4503" s="431" t="s">
        <v>8318</v>
      </c>
      <c r="B4503" s="422" t="s">
        <v>8319</v>
      </c>
      <c r="C4503" s="431">
        <v>15001</v>
      </c>
      <c r="D4503" s="431">
        <v>140000</v>
      </c>
      <c r="E4503" s="431"/>
      <c r="F4503" s="431">
        <v>410500</v>
      </c>
      <c r="G4503" s="422"/>
      <c r="H4503" s="38" t="s">
        <v>8492</v>
      </c>
      <c r="I4503" s="93" t="str">
        <f t="shared" si="146"/>
        <v>End</v>
      </c>
      <c r="Q4503" s="93" t="str">
        <f t="shared" si="145"/>
        <v>BL0000</v>
      </c>
    </row>
    <row r="4504" spans="1:17" ht="12.75" customHeight="1">
      <c r="A4504" s="57" t="s">
        <v>7555</v>
      </c>
      <c r="B4504" s="58" t="s">
        <v>7556</v>
      </c>
      <c r="C4504" s="57">
        <v>15001</v>
      </c>
      <c r="D4504" s="57">
        <v>101000</v>
      </c>
      <c r="E4504" s="57"/>
      <c r="F4504" s="57">
        <v>999999</v>
      </c>
      <c r="G4504" s="58"/>
      <c r="H4504" s="38"/>
      <c r="I4504" s="93" t="str">
        <f t="shared" si="146"/>
        <v/>
      </c>
      <c r="Q4504" s="93" t="str">
        <f t="shared" si="145"/>
        <v>BL1000</v>
      </c>
    </row>
    <row r="4505" spans="1:17" ht="12.75" customHeight="1">
      <c r="A4505" s="57" t="s">
        <v>4601</v>
      </c>
      <c r="B4505" s="58" t="s">
        <v>4602</v>
      </c>
      <c r="C4505" s="57">
        <v>15001</v>
      </c>
      <c r="D4505" s="129">
        <v>115404</v>
      </c>
      <c r="E4505" s="57"/>
      <c r="F4505" s="57">
        <v>111121</v>
      </c>
      <c r="G4505" s="58"/>
      <c r="H4505" s="38"/>
      <c r="I4505" s="93" t="str">
        <f t="shared" si="146"/>
        <v/>
      </c>
      <c r="Q4505" s="93" t="str">
        <f t="shared" si="145"/>
        <v>BL5404</v>
      </c>
    </row>
    <row r="4506" spans="1:17" ht="12.75" customHeight="1">
      <c r="A4506" s="57" t="s">
        <v>4603</v>
      </c>
      <c r="B4506" s="58" t="s">
        <v>4604</v>
      </c>
      <c r="C4506" s="57">
        <v>15001</v>
      </c>
      <c r="D4506" s="57">
        <v>115504</v>
      </c>
      <c r="E4506" s="57"/>
      <c r="F4506" s="57">
        <v>111092</v>
      </c>
      <c r="G4506" s="58"/>
      <c r="H4506" s="38"/>
      <c r="I4506" s="93" t="str">
        <f t="shared" si="146"/>
        <v/>
      </c>
      <c r="Q4506" s="93" t="str">
        <f t="shared" si="145"/>
        <v>BL5504</v>
      </c>
    </row>
    <row r="4507" spans="1:17" ht="12.75" customHeight="1">
      <c r="A4507" s="57" t="s">
        <v>7810</v>
      </c>
      <c r="B4507" s="58" t="s">
        <v>7811</v>
      </c>
      <c r="C4507" s="57">
        <v>15001</v>
      </c>
      <c r="D4507" s="57">
        <v>115603</v>
      </c>
      <c r="E4507" s="57"/>
      <c r="F4507" s="57">
        <v>126016</v>
      </c>
      <c r="G4507" s="58"/>
      <c r="H4507" s="38" t="s">
        <v>8277</v>
      </c>
      <c r="I4507" s="93" t="str">
        <f t="shared" si="146"/>
        <v>End</v>
      </c>
      <c r="Q4507" s="93" t="str">
        <f t="shared" si="145"/>
        <v>BL5603</v>
      </c>
    </row>
    <row r="4508" spans="1:17" ht="12.75" customHeight="1">
      <c r="A4508" s="57" t="s">
        <v>5545</v>
      </c>
      <c r="B4508" s="58" t="s">
        <v>5546</v>
      </c>
      <c r="C4508" s="57">
        <v>15001</v>
      </c>
      <c r="D4508" s="57">
        <v>115604</v>
      </c>
      <c r="E4508" s="57"/>
      <c r="F4508" s="57">
        <v>111122</v>
      </c>
      <c r="G4508" s="58"/>
      <c r="H4508" s="38"/>
      <c r="I4508" s="93" t="str">
        <f t="shared" si="146"/>
        <v/>
      </c>
      <c r="Q4508" s="93" t="str">
        <f t="shared" si="145"/>
        <v>BL5604</v>
      </c>
    </row>
    <row r="4509" spans="1:17" ht="12.75" customHeight="1">
      <c r="A4509" s="432" t="s">
        <v>8294</v>
      </c>
      <c r="B4509" s="433" t="s">
        <v>8295</v>
      </c>
      <c r="C4509" s="432">
        <v>15001</v>
      </c>
      <c r="D4509" s="432">
        <v>115703</v>
      </c>
      <c r="E4509" s="432"/>
      <c r="F4509" s="432">
        <v>116071</v>
      </c>
      <c r="G4509" s="433"/>
      <c r="H4509" s="434"/>
      <c r="I4509" s="93" t="str">
        <f t="shared" si="146"/>
        <v/>
      </c>
      <c r="Q4509" s="93" t="str">
        <f t="shared" si="145"/>
        <v>BL5703</v>
      </c>
    </row>
    <row r="4510" spans="1:17" ht="12.75" customHeight="1">
      <c r="A4510" s="57" t="s">
        <v>7414</v>
      </c>
      <c r="B4510" s="58" t="s">
        <v>7415</v>
      </c>
      <c r="C4510" s="57">
        <v>15001</v>
      </c>
      <c r="D4510" s="57">
        <v>116804</v>
      </c>
      <c r="E4510" s="57"/>
      <c r="F4510" s="57">
        <v>123016</v>
      </c>
      <c r="G4510" s="58"/>
      <c r="H4510" s="38" t="s">
        <v>8277</v>
      </c>
      <c r="I4510" s="93" t="str">
        <f t="shared" si="146"/>
        <v>End</v>
      </c>
      <c r="Q4510" s="93" t="str">
        <f t="shared" si="145"/>
        <v>BL6804</v>
      </c>
    </row>
    <row r="4511" spans="1:17" ht="12.75" customHeight="1">
      <c r="A4511" s="57" t="s">
        <v>1971</v>
      </c>
      <c r="B4511" s="58" t="s">
        <v>1972</v>
      </c>
      <c r="C4511" s="57">
        <v>11000</v>
      </c>
      <c r="D4511" s="57"/>
      <c r="E4511" s="57">
        <v>582999</v>
      </c>
      <c r="F4511" s="57"/>
      <c r="G4511" s="58"/>
      <c r="H4511" s="38"/>
      <c r="I4511" s="93" t="str">
        <f t="shared" si="146"/>
        <v/>
      </c>
      <c r="Q4511" s="93" t="str">
        <f t="shared" si="145"/>
        <v>BLS</v>
      </c>
    </row>
    <row r="4512" spans="1:17" ht="12.75" customHeight="1">
      <c r="A4512" s="431" t="s">
        <v>8320</v>
      </c>
      <c r="B4512" s="422" t="s">
        <v>8321</v>
      </c>
      <c r="C4512" s="431">
        <v>15003</v>
      </c>
      <c r="D4512" s="431">
        <v>140000</v>
      </c>
      <c r="E4512" s="431"/>
      <c r="F4512" s="431">
        <v>410500</v>
      </c>
      <c r="G4512" s="422"/>
      <c r="H4512" s="38"/>
      <c r="I4512" s="93" t="str">
        <f t="shared" si="146"/>
        <v/>
      </c>
      <c r="K4512" s="103"/>
      <c r="Q4512" s="93" t="str">
        <f t="shared" si="145"/>
        <v>BT0000</v>
      </c>
    </row>
    <row r="4513" spans="1:17" ht="12.75" customHeight="1">
      <c r="A4513" s="57" t="s">
        <v>7557</v>
      </c>
      <c r="B4513" s="58" t="s">
        <v>7558</v>
      </c>
      <c r="C4513" s="57">
        <v>15003</v>
      </c>
      <c r="D4513" s="57">
        <v>101000</v>
      </c>
      <c r="E4513" s="57"/>
      <c r="F4513" s="57">
        <v>999999</v>
      </c>
      <c r="G4513" s="58"/>
      <c r="H4513" s="38"/>
      <c r="I4513" s="93" t="str">
        <f t="shared" si="146"/>
        <v/>
      </c>
      <c r="K4513" s="103">
        <f>COUNTIF($I$4488:$I$4513, "END")</f>
        <v>5</v>
      </c>
      <c r="Q4513" s="93" t="str">
        <f t="shared" si="145"/>
        <v>BT1000</v>
      </c>
    </row>
    <row r="4514" spans="1:17" ht="12.75" customHeight="1">
      <c r="A4514" s="105" t="s">
        <v>8365</v>
      </c>
      <c r="B4514" s="38" t="s">
        <v>5819</v>
      </c>
      <c r="C4514" s="1055">
        <v>11008</v>
      </c>
      <c r="D4514" s="1055">
        <v>141700</v>
      </c>
      <c r="E4514" s="1055"/>
      <c r="F4514" s="1055">
        <v>440101</v>
      </c>
      <c r="G4514" s="38"/>
      <c r="H4514" s="38"/>
      <c r="I4514" s="93" t="str">
        <f t="shared" si="146"/>
        <v/>
      </c>
      <c r="Q4514" s="93" t="str">
        <f t="shared" si="145"/>
        <v>D41700</v>
      </c>
    </row>
    <row r="4515" spans="1:17" ht="12.75" customHeight="1">
      <c r="A4515" s="105" t="s">
        <v>8364</v>
      </c>
      <c r="B4515" s="38" t="s">
        <v>6410</v>
      </c>
      <c r="C4515" s="1055">
        <v>11008</v>
      </c>
      <c r="D4515" s="1055">
        <v>141900</v>
      </c>
      <c r="E4515" s="1055"/>
      <c r="F4515" s="1055">
        <v>470014</v>
      </c>
      <c r="G4515" s="38"/>
      <c r="H4515" s="38"/>
      <c r="I4515" s="93" t="str">
        <f t="shared" si="146"/>
        <v/>
      </c>
      <c r="K4515" s="103"/>
      <c r="Q4515" s="93" t="str">
        <f t="shared" si="145"/>
        <v>D41900</v>
      </c>
    </row>
    <row r="4516" spans="1:17" ht="12.75" customHeight="1">
      <c r="A4516" s="559" t="s">
        <v>8520</v>
      </c>
      <c r="B4516" s="557" t="s">
        <v>8521</v>
      </c>
      <c r="C4516" s="560">
        <v>11008</v>
      </c>
      <c r="D4516" s="560">
        <v>142200</v>
      </c>
      <c r="E4516" s="560"/>
      <c r="F4516" s="560">
        <v>410600</v>
      </c>
      <c r="G4516" s="557"/>
      <c r="H4516" s="557"/>
      <c r="I4516" s="93" t="str">
        <f t="shared" si="146"/>
        <v/>
      </c>
      <c r="J4516" s="558"/>
      <c r="K4516" s="103"/>
      <c r="Q4516" s="93" t="str">
        <f t="shared" si="145"/>
        <v>D42200</v>
      </c>
    </row>
    <row r="4517" spans="1:17" ht="12.75" customHeight="1">
      <c r="A4517" s="619" t="s">
        <v>8606</v>
      </c>
      <c r="B4517" s="616" t="s">
        <v>8605</v>
      </c>
      <c r="C4517" s="611">
        <v>11008</v>
      </c>
      <c r="D4517" s="611">
        <v>150800</v>
      </c>
      <c r="E4517" s="611"/>
      <c r="F4517" s="611">
        <v>530100</v>
      </c>
      <c r="G4517" s="616"/>
      <c r="H4517" s="616"/>
      <c r="I4517" s="634" t="str">
        <f t="shared" si="146"/>
        <v/>
      </c>
      <c r="J4517" s="617"/>
      <c r="K4517" s="103"/>
      <c r="Q4517" s="93" t="str">
        <f t="shared" si="145"/>
        <v>D50800</v>
      </c>
    </row>
    <row r="4518" spans="1:17" ht="12.75" customHeight="1">
      <c r="A4518" s="619" t="s">
        <v>8633</v>
      </c>
      <c r="B4518" s="616" t="s">
        <v>8632</v>
      </c>
      <c r="C4518" s="611">
        <v>15008</v>
      </c>
      <c r="D4518" s="560">
        <v>142200</v>
      </c>
      <c r="E4518" s="611"/>
      <c r="F4518" s="560">
        <v>410600</v>
      </c>
      <c r="G4518" s="616"/>
      <c r="H4518" s="616"/>
      <c r="I4518" s="634" t="str">
        <f t="shared" si="146"/>
        <v/>
      </c>
      <c r="J4518" s="617"/>
      <c r="K4518" s="103">
        <f>COUNTIF($I$4514:$I$4518, "END")</f>
        <v>0</v>
      </c>
      <c r="Q4518" s="93" t="str">
        <f t="shared" si="145"/>
        <v>DB2200</v>
      </c>
    </row>
    <row r="4519" spans="1:17" ht="12.75" customHeight="1">
      <c r="A4519" s="57" t="s">
        <v>7620</v>
      </c>
      <c r="B4519" s="58" t="s">
        <v>7621</v>
      </c>
      <c r="C4519" s="57">
        <v>11007</v>
      </c>
      <c r="D4519" s="57">
        <v>130008</v>
      </c>
      <c r="E4519" s="57"/>
      <c r="F4519" s="57"/>
      <c r="G4519" s="58"/>
      <c r="H4519" s="38"/>
      <c r="I4519" s="93" t="str">
        <f t="shared" si="146"/>
        <v/>
      </c>
      <c r="Q4519" s="93" t="str">
        <f t="shared" si="145"/>
        <v>E30008</v>
      </c>
    </row>
    <row r="4520" spans="1:17" ht="12.75" customHeight="1">
      <c r="A4520" s="57" t="s">
        <v>6398</v>
      </c>
      <c r="B4520" s="38" t="s">
        <v>6055</v>
      </c>
      <c r="C4520" s="57">
        <v>11007</v>
      </c>
      <c r="D4520" s="57">
        <v>140002</v>
      </c>
      <c r="E4520" s="57"/>
      <c r="F4520" s="57"/>
      <c r="G4520" s="58"/>
      <c r="H4520" s="38"/>
      <c r="I4520" s="93" t="str">
        <f t="shared" si="146"/>
        <v/>
      </c>
      <c r="Q4520" s="93" t="str">
        <f t="shared" si="145"/>
        <v>E40002</v>
      </c>
    </row>
    <row r="4521" spans="1:17" ht="12.75" customHeight="1">
      <c r="A4521" s="105" t="s">
        <v>6259</v>
      </c>
      <c r="B4521" s="38" t="s">
        <v>9168</v>
      </c>
      <c r="C4521" s="1055">
        <v>11007</v>
      </c>
      <c r="D4521" s="1055">
        <v>140003</v>
      </c>
      <c r="E4521" s="1055"/>
      <c r="F4521" s="1055"/>
      <c r="G4521" s="38"/>
      <c r="H4521" s="38"/>
      <c r="I4521" s="93" t="str">
        <f t="shared" si="146"/>
        <v/>
      </c>
      <c r="Q4521" s="93" t="str">
        <f t="shared" si="145"/>
        <v>E40003</v>
      </c>
    </row>
    <row r="4522" spans="1:17" ht="12.75" customHeight="1">
      <c r="A4522" s="105" t="s">
        <v>6258</v>
      </c>
      <c r="B4522" s="38" t="s">
        <v>9169</v>
      </c>
      <c r="C4522" s="1055">
        <v>11007</v>
      </c>
      <c r="D4522" s="1055">
        <v>140004</v>
      </c>
      <c r="E4522" s="1055"/>
      <c r="F4522" s="1055"/>
      <c r="G4522" s="38"/>
      <c r="H4522" s="38"/>
      <c r="I4522" s="93" t="str">
        <f t="shared" si="146"/>
        <v/>
      </c>
      <c r="Q4522" s="93" t="str">
        <f t="shared" si="145"/>
        <v>E40004</v>
      </c>
    </row>
    <row r="4523" spans="1:17" ht="12.75" customHeight="1">
      <c r="A4523" s="105" t="s">
        <v>6261</v>
      </c>
      <c r="B4523" s="38" t="s">
        <v>9170</v>
      </c>
      <c r="C4523" s="410">
        <v>11007</v>
      </c>
      <c r="D4523" s="410">
        <v>140005</v>
      </c>
      <c r="E4523" s="410"/>
      <c r="F4523" s="410"/>
      <c r="G4523" s="38"/>
      <c r="H4523" s="38"/>
      <c r="I4523" s="93" t="str">
        <f t="shared" si="146"/>
        <v/>
      </c>
      <c r="Q4523" s="93" t="str">
        <f t="shared" si="145"/>
        <v>E40005</v>
      </c>
    </row>
    <row r="4524" spans="1:17" ht="12.75" customHeight="1">
      <c r="A4524" s="105" t="s">
        <v>6260</v>
      </c>
      <c r="B4524" s="38" t="s">
        <v>6270</v>
      </c>
      <c r="C4524" s="410">
        <v>11007</v>
      </c>
      <c r="D4524" s="410">
        <v>140007</v>
      </c>
      <c r="E4524" s="410"/>
      <c r="F4524" s="410"/>
      <c r="G4524" s="38"/>
      <c r="H4524" s="38"/>
      <c r="I4524" s="93" t="str">
        <f t="shared" si="146"/>
        <v/>
      </c>
      <c r="Q4524" s="93" t="str">
        <f t="shared" si="145"/>
        <v>E40007</v>
      </c>
    </row>
    <row r="4525" spans="1:17" ht="12.75" customHeight="1">
      <c r="A4525" s="105" t="s">
        <v>6262</v>
      </c>
      <c r="B4525" s="38" t="s">
        <v>6271</v>
      </c>
      <c r="C4525" s="410">
        <v>11007</v>
      </c>
      <c r="D4525" s="410">
        <v>140010</v>
      </c>
      <c r="E4525" s="410"/>
      <c r="F4525" s="410"/>
      <c r="G4525" s="38"/>
      <c r="H4525" s="38"/>
      <c r="I4525" s="93" t="str">
        <f t="shared" si="146"/>
        <v/>
      </c>
      <c r="Q4525" s="93" t="str">
        <f t="shared" si="145"/>
        <v>E40010</v>
      </c>
    </row>
    <row r="4526" spans="1:17" ht="12.75" customHeight="1">
      <c r="A4526" s="105" t="s">
        <v>6269</v>
      </c>
      <c r="B4526" s="38" t="s">
        <v>6276</v>
      </c>
      <c r="C4526" s="410">
        <v>11007</v>
      </c>
      <c r="D4526" s="410">
        <v>142011</v>
      </c>
      <c r="E4526" s="410"/>
      <c r="F4526" s="410"/>
      <c r="G4526" s="38"/>
      <c r="H4526" s="38"/>
      <c r="I4526" s="93" t="str">
        <f t="shared" si="146"/>
        <v/>
      </c>
      <c r="Q4526" s="93" t="str">
        <f t="shared" si="145"/>
        <v>E42011</v>
      </c>
    </row>
    <row r="4527" spans="1:17" ht="12.75" customHeight="1">
      <c r="A4527" s="1395" t="s">
        <v>9815</v>
      </c>
      <c r="B4527" s="1396" t="s">
        <v>9816</v>
      </c>
      <c r="C4527" s="1397">
        <v>11007</v>
      </c>
      <c r="D4527" s="1397">
        <v>142300</v>
      </c>
      <c r="E4527" s="1397"/>
      <c r="F4527" s="1397"/>
      <c r="G4527" s="1396"/>
      <c r="H4527" s="1396"/>
      <c r="I4527" s="1398" t="str">
        <f>LEFT(H4527,3)</f>
        <v/>
      </c>
      <c r="J4527" s="1399"/>
      <c r="Q4527" s="93" t="str">
        <f t="shared" si="145"/>
        <v>E42300</v>
      </c>
    </row>
    <row r="4528" spans="1:17" ht="12.75" customHeight="1">
      <c r="A4528" s="105" t="s">
        <v>6265</v>
      </c>
      <c r="B4528" s="38" t="s">
        <v>6928</v>
      </c>
      <c r="C4528" s="410">
        <v>11007</v>
      </c>
      <c r="D4528" s="410">
        <v>160400</v>
      </c>
      <c r="E4528" s="410"/>
      <c r="F4528" s="410"/>
      <c r="G4528" s="38"/>
      <c r="H4528" s="38"/>
      <c r="I4528" s="93" t="str">
        <f t="shared" si="146"/>
        <v/>
      </c>
      <c r="Q4528" s="93" t="str">
        <f t="shared" si="145"/>
        <v>E60400</v>
      </c>
    </row>
    <row r="4529" spans="1:17" ht="12.75" customHeight="1">
      <c r="A4529" s="105" t="s">
        <v>6399</v>
      </c>
      <c r="B4529" s="38" t="s">
        <v>6400</v>
      </c>
      <c r="C4529" s="410">
        <v>11007</v>
      </c>
      <c r="D4529" s="410">
        <v>160500</v>
      </c>
      <c r="E4529" s="410"/>
      <c r="F4529" s="410"/>
      <c r="G4529" s="38"/>
      <c r="H4529" s="38"/>
      <c r="I4529" s="93" t="str">
        <f t="shared" si="146"/>
        <v/>
      </c>
      <c r="Q4529" s="93" t="str">
        <f t="shared" si="145"/>
        <v>E60500</v>
      </c>
    </row>
    <row r="4530" spans="1:17" ht="12.75" customHeight="1">
      <c r="A4530" s="105" t="s">
        <v>6266</v>
      </c>
      <c r="B4530" s="38" t="s">
        <v>6274</v>
      </c>
      <c r="C4530" s="410">
        <v>11007</v>
      </c>
      <c r="D4530" s="410">
        <v>162200</v>
      </c>
      <c r="E4530" s="410"/>
      <c r="F4530" s="410"/>
      <c r="G4530" s="38"/>
      <c r="H4530" s="38"/>
      <c r="I4530" s="93" t="str">
        <f t="shared" si="146"/>
        <v/>
      </c>
      <c r="Q4530" s="93" t="str">
        <f t="shared" si="145"/>
        <v>E62200</v>
      </c>
    </row>
    <row r="4531" spans="1:17" ht="12.75" customHeight="1">
      <c r="A4531" s="105" t="s">
        <v>6267</v>
      </c>
      <c r="B4531" s="38" t="s">
        <v>6396</v>
      </c>
      <c r="C4531" s="410">
        <v>11007</v>
      </c>
      <c r="D4531" s="410">
        <v>163100</v>
      </c>
      <c r="E4531" s="410"/>
      <c r="F4531" s="410"/>
      <c r="G4531" s="38"/>
      <c r="H4531" s="38"/>
      <c r="I4531" s="93" t="str">
        <f t="shared" si="146"/>
        <v/>
      </c>
      <c r="Q4531" s="93" t="str">
        <f t="shared" si="145"/>
        <v>E63100</v>
      </c>
    </row>
    <row r="4532" spans="1:17" ht="12.75" customHeight="1">
      <c r="A4532" s="105" t="s">
        <v>6263</v>
      </c>
      <c r="B4532" s="38" t="s">
        <v>6272</v>
      </c>
      <c r="C4532" s="410">
        <v>11007</v>
      </c>
      <c r="D4532" s="410">
        <v>163400</v>
      </c>
      <c r="E4532" s="410"/>
      <c r="F4532" s="410"/>
      <c r="G4532" s="38"/>
      <c r="H4532" s="38"/>
      <c r="I4532" s="93" t="str">
        <f t="shared" si="146"/>
        <v/>
      </c>
      <c r="Q4532" s="93" t="str">
        <f t="shared" si="145"/>
        <v>E63400</v>
      </c>
    </row>
    <row r="4533" spans="1:17" ht="12.75" customHeight="1">
      <c r="A4533" s="105" t="s">
        <v>6268</v>
      </c>
      <c r="B4533" s="38" t="s">
        <v>6275</v>
      </c>
      <c r="C4533" s="410">
        <v>11007</v>
      </c>
      <c r="D4533" s="410">
        <v>166200</v>
      </c>
      <c r="E4533" s="410"/>
      <c r="F4533" s="410"/>
      <c r="G4533" s="38"/>
      <c r="H4533" s="38"/>
      <c r="I4533" s="93" t="str">
        <f t="shared" si="146"/>
        <v/>
      </c>
      <c r="Q4533" s="93" t="str">
        <f t="shared" si="145"/>
        <v>E66200</v>
      </c>
    </row>
    <row r="4534" spans="1:17" ht="12.75" customHeight="1">
      <c r="A4534" s="105" t="s">
        <v>6264</v>
      </c>
      <c r="B4534" s="38" t="s">
        <v>6273</v>
      </c>
      <c r="C4534" s="410">
        <v>11007</v>
      </c>
      <c r="D4534" s="410">
        <v>166600</v>
      </c>
      <c r="E4534" s="410"/>
      <c r="F4534" s="410"/>
      <c r="G4534" s="38"/>
      <c r="H4534" s="38"/>
      <c r="I4534" s="93" t="str">
        <f t="shared" si="146"/>
        <v/>
      </c>
      <c r="Q4534" s="93" t="str">
        <f t="shared" si="145"/>
        <v>E66600</v>
      </c>
    </row>
    <row r="4535" spans="1:17" ht="12.75" customHeight="1">
      <c r="A4535" s="481" t="s">
        <v>8389</v>
      </c>
      <c r="B4535" s="38" t="s">
        <v>8390</v>
      </c>
      <c r="C4535" s="480">
        <v>11007</v>
      </c>
      <c r="D4535" s="480">
        <v>167800</v>
      </c>
      <c r="E4535" s="480"/>
      <c r="F4535" s="480"/>
      <c r="G4535" s="482"/>
      <c r="H4535" s="482"/>
      <c r="I4535" s="93" t="str">
        <f t="shared" si="146"/>
        <v/>
      </c>
      <c r="Q4535" s="93" t="str">
        <f t="shared" si="145"/>
        <v>E67800</v>
      </c>
    </row>
    <row r="4536" spans="1:17" ht="12.75" customHeight="1">
      <c r="A4536" s="1395" t="s">
        <v>9812</v>
      </c>
      <c r="B4536" s="1396" t="s">
        <v>9813</v>
      </c>
      <c r="C4536" s="1397">
        <v>11007</v>
      </c>
      <c r="D4536" s="1397">
        <v>170800</v>
      </c>
      <c r="E4536" s="1397"/>
      <c r="F4536" s="1397"/>
      <c r="G4536" s="1396"/>
      <c r="H4536" s="1396"/>
      <c r="I4536" s="1398" t="str">
        <f>LEFT(H4536,3)</f>
        <v/>
      </c>
      <c r="J4536" s="1399"/>
      <c r="K4536" s="1">
        <f>COUNTIF($I$4519:$I$4536, "END")</f>
        <v>0</v>
      </c>
      <c r="Q4536" s="93" t="str">
        <f t="shared" si="145"/>
        <v>E70800</v>
      </c>
    </row>
    <row r="4537" spans="1:17" ht="12.75" customHeight="1">
      <c r="A4537" s="105" t="s">
        <v>7559</v>
      </c>
      <c r="B4537" s="38" t="s">
        <v>7560</v>
      </c>
      <c r="C4537" s="1055">
        <v>11001</v>
      </c>
      <c r="D4537" s="1055">
        <v>101000</v>
      </c>
      <c r="E4537" s="1055"/>
      <c r="F4537" s="1055">
        <v>999999</v>
      </c>
      <c r="G4537" s="38"/>
      <c r="H4537" s="38"/>
      <c r="I4537" s="93" t="str">
        <f t="shared" si="146"/>
        <v/>
      </c>
      <c r="Q4537" s="93" t="str">
        <f t="shared" si="145"/>
        <v>L01000</v>
      </c>
    </row>
    <row r="4538" spans="1:17" ht="12.75" customHeight="1">
      <c r="A4538" s="105" t="s">
        <v>6734</v>
      </c>
      <c r="B4538" s="103" t="s">
        <v>6737</v>
      </c>
      <c r="C4538" s="410">
        <v>11001</v>
      </c>
      <c r="D4538" s="410">
        <v>110002</v>
      </c>
      <c r="E4538" s="410"/>
      <c r="F4538" s="410">
        <v>122010</v>
      </c>
      <c r="G4538" s="38"/>
      <c r="H4538" s="38"/>
      <c r="I4538" s="93" t="str">
        <f t="shared" si="146"/>
        <v/>
      </c>
      <c r="Q4538" s="93" t="str">
        <f t="shared" si="145"/>
        <v>L10002</v>
      </c>
    </row>
    <row r="4539" spans="1:17" ht="12.75" customHeight="1">
      <c r="A4539" s="57" t="s">
        <v>215</v>
      </c>
      <c r="B4539" s="58" t="s">
        <v>216</v>
      </c>
      <c r="C4539" s="57">
        <v>11001</v>
      </c>
      <c r="D4539" s="57">
        <v>110004</v>
      </c>
      <c r="E4539" s="57"/>
      <c r="F4539" s="57">
        <v>112102</v>
      </c>
      <c r="G4539" s="58"/>
      <c r="H4539" s="38"/>
      <c r="I4539" s="93" t="str">
        <f t="shared" si="146"/>
        <v/>
      </c>
      <c r="Q4539" s="93" t="str">
        <f t="shared" si="145"/>
        <v>L10004</v>
      </c>
    </row>
    <row r="4540" spans="1:17" ht="12.75" customHeight="1">
      <c r="A4540" s="57" t="s">
        <v>2532</v>
      </c>
      <c r="B4540" s="58" t="s">
        <v>2533</v>
      </c>
      <c r="C4540" s="57">
        <v>11001</v>
      </c>
      <c r="D4540" s="57">
        <v>110005</v>
      </c>
      <c r="E4540" s="57"/>
      <c r="F4540" s="57">
        <v>114081</v>
      </c>
      <c r="G4540" s="58"/>
      <c r="H4540" s="38" t="s">
        <v>3799</v>
      </c>
      <c r="I4540" s="93" t="str">
        <f t="shared" si="146"/>
        <v>End</v>
      </c>
      <c r="Q4540" s="93" t="str">
        <f t="shared" si="145"/>
        <v>L10005</v>
      </c>
    </row>
    <row r="4541" spans="1:17" ht="12.75" customHeight="1">
      <c r="A4541" s="57" t="s">
        <v>2955</v>
      </c>
      <c r="B4541" s="58" t="s">
        <v>2956</v>
      </c>
      <c r="C4541" s="57">
        <v>11001</v>
      </c>
      <c r="D4541" s="57">
        <v>110007</v>
      </c>
      <c r="E4541" s="57"/>
      <c r="F4541" s="57">
        <v>111041</v>
      </c>
      <c r="G4541" s="58"/>
      <c r="H4541" s="38"/>
      <c r="I4541" s="93" t="str">
        <f t="shared" si="146"/>
        <v/>
      </c>
      <c r="Q4541" s="93" t="str">
        <f t="shared" si="145"/>
        <v>L10007</v>
      </c>
    </row>
    <row r="4542" spans="1:17" ht="12.75" customHeight="1">
      <c r="A4542" s="105" t="s">
        <v>4172</v>
      </c>
      <c r="B4542" s="38" t="s">
        <v>4399</v>
      </c>
      <c r="C4542" s="1055">
        <v>11001</v>
      </c>
      <c r="D4542" s="1055">
        <v>110010</v>
      </c>
      <c r="E4542" s="1055"/>
      <c r="F4542" s="1055">
        <v>111195</v>
      </c>
      <c r="G4542" s="38"/>
      <c r="H4542" s="38"/>
      <c r="I4542" s="93" t="str">
        <f t="shared" si="146"/>
        <v/>
      </c>
      <c r="Q4542" s="93" t="str">
        <f t="shared" si="145"/>
        <v>L10010</v>
      </c>
    </row>
    <row r="4543" spans="1:17" ht="12.75" customHeight="1">
      <c r="A4543" s="105" t="s">
        <v>6735</v>
      </c>
      <c r="B4543" s="38" t="s">
        <v>6738</v>
      </c>
      <c r="C4543" s="410">
        <v>11001</v>
      </c>
      <c r="D4543" s="410">
        <v>110102</v>
      </c>
      <c r="E4543" s="410"/>
      <c r="F4543" s="410">
        <v>118161</v>
      </c>
      <c r="G4543" s="38"/>
      <c r="H4543" s="38"/>
      <c r="I4543" s="93" t="str">
        <f t="shared" si="146"/>
        <v/>
      </c>
      <c r="Q4543" s="93" t="str">
        <f t="shared" si="145"/>
        <v>L10102</v>
      </c>
    </row>
    <row r="4544" spans="1:17" ht="12.75" customHeight="1">
      <c r="A4544" s="57" t="s">
        <v>2967</v>
      </c>
      <c r="B4544" s="58" t="s">
        <v>2968</v>
      </c>
      <c r="C4544" s="57">
        <v>11001</v>
      </c>
      <c r="D4544" s="57">
        <v>110104</v>
      </c>
      <c r="E4544" s="57"/>
      <c r="F4544" s="57">
        <v>113111</v>
      </c>
      <c r="G4544" s="58"/>
      <c r="H4544" s="38" t="s">
        <v>5878</v>
      </c>
      <c r="I4544" s="93" t="str">
        <f t="shared" si="146"/>
        <v>End</v>
      </c>
      <c r="Q4544" s="93" t="str">
        <f t="shared" si="145"/>
        <v>L10104</v>
      </c>
    </row>
    <row r="4545" spans="1:17" ht="12.75" customHeight="1">
      <c r="A4545" s="57" t="s">
        <v>2525</v>
      </c>
      <c r="B4545" s="58" t="s">
        <v>2526</v>
      </c>
      <c r="C4545" s="57">
        <v>11001</v>
      </c>
      <c r="D4545" s="57">
        <v>110107</v>
      </c>
      <c r="E4545" s="57"/>
      <c r="F4545" s="57">
        <v>111197</v>
      </c>
      <c r="G4545" s="58"/>
      <c r="H4545" s="38"/>
      <c r="I4545" s="93" t="str">
        <f t="shared" si="146"/>
        <v/>
      </c>
      <c r="Q4545" s="93" t="str">
        <f t="shared" si="145"/>
        <v>L10107</v>
      </c>
    </row>
    <row r="4546" spans="1:17" ht="12.75" customHeight="1">
      <c r="A4546" s="105" t="s">
        <v>4169</v>
      </c>
      <c r="B4546" s="38" t="s">
        <v>4400</v>
      </c>
      <c r="C4546" s="1055">
        <v>11001</v>
      </c>
      <c r="D4546" s="1055">
        <v>110110</v>
      </c>
      <c r="E4546" s="1055"/>
      <c r="F4546" s="1055">
        <v>116171</v>
      </c>
      <c r="G4546" s="38"/>
      <c r="H4546" s="38"/>
      <c r="I4546" s="93" t="str">
        <f t="shared" si="146"/>
        <v/>
      </c>
      <c r="Q4546" s="93" t="str">
        <f t="shared" si="145"/>
        <v>L10110</v>
      </c>
    </row>
    <row r="4547" spans="1:17" ht="12.75" customHeight="1">
      <c r="A4547" s="105" t="s">
        <v>6736</v>
      </c>
      <c r="B4547" s="38" t="s">
        <v>7616</v>
      </c>
      <c r="C4547" s="410">
        <v>11001</v>
      </c>
      <c r="D4547" s="410">
        <v>110202</v>
      </c>
      <c r="E4547" s="410"/>
      <c r="F4547" s="410">
        <v>110202</v>
      </c>
      <c r="G4547" s="38"/>
      <c r="H4547" s="38"/>
      <c r="I4547" s="93" t="str">
        <f t="shared" si="146"/>
        <v/>
      </c>
      <c r="Q4547" s="93" t="str">
        <f t="shared" si="145"/>
        <v>L10202</v>
      </c>
    </row>
    <row r="4548" spans="1:17" ht="12.75" customHeight="1">
      <c r="A4548" s="57" t="s">
        <v>2570</v>
      </c>
      <c r="B4548" s="58" t="s">
        <v>2571</v>
      </c>
      <c r="C4548" s="57">
        <v>11001</v>
      </c>
      <c r="D4548" s="57">
        <v>110205</v>
      </c>
      <c r="E4548" s="57"/>
      <c r="F4548" s="57">
        <v>123017</v>
      </c>
      <c r="G4548" s="58"/>
      <c r="H4548" s="38"/>
      <c r="I4548" s="93" t="str">
        <f t="shared" si="146"/>
        <v/>
      </c>
      <c r="Q4548" s="93" t="str">
        <f t="shared" si="145"/>
        <v>L10205</v>
      </c>
    </row>
    <row r="4549" spans="1:17" ht="12.75" customHeight="1">
      <c r="A4549" s="57" t="s">
        <v>8197</v>
      </c>
      <c r="B4549" s="58" t="s">
        <v>8198</v>
      </c>
      <c r="C4549" s="57">
        <v>11001</v>
      </c>
      <c r="D4549" s="57">
        <v>110213</v>
      </c>
      <c r="E4549" s="57"/>
      <c r="F4549" s="57">
        <v>116171</v>
      </c>
      <c r="G4549" s="58"/>
      <c r="H4549" s="38"/>
      <c r="I4549" s="93" t="str">
        <f t="shared" si="146"/>
        <v/>
      </c>
      <c r="Q4549" s="93" t="str">
        <f t="shared" si="145"/>
        <v>L10213</v>
      </c>
    </row>
    <row r="4550" spans="1:17" ht="12.75" customHeight="1">
      <c r="A4550" s="105" t="s">
        <v>6741</v>
      </c>
      <c r="B4550" s="38" t="s">
        <v>6742</v>
      </c>
      <c r="C4550" s="1055">
        <v>11001</v>
      </c>
      <c r="D4550" s="1055">
        <v>110302</v>
      </c>
      <c r="E4550" s="1055"/>
      <c r="F4550" s="1055">
        <v>111195</v>
      </c>
      <c r="G4550" s="38"/>
      <c r="H4550" s="38"/>
      <c r="I4550" s="93" t="str">
        <f t="shared" si="146"/>
        <v/>
      </c>
      <c r="Q4550" s="93" t="str">
        <f t="shared" si="145"/>
        <v>L10302</v>
      </c>
    </row>
    <row r="4551" spans="1:17" ht="12.75" customHeight="1">
      <c r="A4551" s="57" t="s">
        <v>2592</v>
      </c>
      <c r="B4551" s="58" t="s">
        <v>2593</v>
      </c>
      <c r="C4551" s="57">
        <v>11001</v>
      </c>
      <c r="D4551" s="57">
        <v>110303</v>
      </c>
      <c r="E4551" s="57"/>
      <c r="F4551" s="57">
        <v>125011</v>
      </c>
      <c r="G4551" s="58"/>
      <c r="H4551" s="38"/>
      <c r="I4551" s="93" t="str">
        <f t="shared" si="146"/>
        <v/>
      </c>
      <c r="Q4551" s="93" t="str">
        <f t="shared" si="145"/>
        <v>L10303</v>
      </c>
    </row>
    <row r="4552" spans="1:17" ht="12.75" customHeight="1">
      <c r="A4552" s="57" t="s">
        <v>1466</v>
      </c>
      <c r="B4552" s="58" t="s">
        <v>404</v>
      </c>
      <c r="C4552" s="57">
        <v>11001</v>
      </c>
      <c r="D4552" s="57">
        <v>110304</v>
      </c>
      <c r="E4552" s="57"/>
      <c r="F4552" s="57">
        <v>122010</v>
      </c>
      <c r="G4552" s="58"/>
      <c r="H4552" s="38" t="s">
        <v>8499</v>
      </c>
      <c r="I4552" s="93" t="str">
        <f t="shared" si="146"/>
        <v>End</v>
      </c>
      <c r="Q4552" s="93" t="str">
        <f t="shared" si="145"/>
        <v>L10304</v>
      </c>
    </row>
    <row r="4553" spans="1:17" ht="12.75" customHeight="1">
      <c r="A4553" s="57" t="s">
        <v>2594</v>
      </c>
      <c r="B4553" s="58" t="s">
        <v>2595</v>
      </c>
      <c r="C4553" s="57">
        <v>11001</v>
      </c>
      <c r="D4553" s="57">
        <v>110305</v>
      </c>
      <c r="E4553" s="57"/>
      <c r="F4553" s="57">
        <v>125011</v>
      </c>
      <c r="G4553" s="58"/>
      <c r="H4553" s="38"/>
      <c r="I4553" s="93" t="str">
        <f t="shared" si="146"/>
        <v/>
      </c>
      <c r="Q4553" s="93" t="str">
        <f t="shared" si="145"/>
        <v>L10305</v>
      </c>
    </row>
    <row r="4554" spans="1:17" ht="12.75" customHeight="1">
      <c r="A4554" s="57" t="s">
        <v>2965</v>
      </c>
      <c r="B4554" s="58" t="s">
        <v>2966</v>
      </c>
      <c r="C4554" s="57">
        <v>11001</v>
      </c>
      <c r="D4554" s="57">
        <v>110307</v>
      </c>
      <c r="E4554" s="57"/>
      <c r="F4554" s="57">
        <v>113151</v>
      </c>
      <c r="G4554" s="58"/>
      <c r="H4554" s="38"/>
      <c r="I4554" s="93" t="str">
        <f t="shared" si="146"/>
        <v/>
      </c>
      <c r="Q4554" s="93" t="str">
        <f t="shared" si="145"/>
        <v>L10307</v>
      </c>
    </row>
    <row r="4555" spans="1:17" ht="12.75" customHeight="1">
      <c r="A4555" s="105" t="s">
        <v>4165</v>
      </c>
      <c r="B4555" s="38" t="s">
        <v>6340</v>
      </c>
      <c r="C4555" s="1055">
        <v>11001</v>
      </c>
      <c r="D4555" s="1055">
        <v>110310</v>
      </c>
      <c r="E4555" s="1055"/>
      <c r="F4555" s="1055">
        <v>111041</v>
      </c>
      <c r="G4555" s="38"/>
      <c r="H4555" s="38"/>
      <c r="I4555" s="93" t="str">
        <f t="shared" si="146"/>
        <v/>
      </c>
      <c r="Q4555" s="93" t="str">
        <f t="shared" si="145"/>
        <v>L10310</v>
      </c>
    </row>
    <row r="4556" spans="1:17" ht="12.75" customHeight="1">
      <c r="A4556" s="105" t="s">
        <v>7780</v>
      </c>
      <c r="B4556" s="38" t="s">
        <v>7777</v>
      </c>
      <c r="C4556" s="410">
        <v>11001</v>
      </c>
      <c r="D4556" s="410">
        <v>110313</v>
      </c>
      <c r="E4556" s="410"/>
      <c r="F4556" s="410">
        <v>111195</v>
      </c>
      <c r="G4556" s="38"/>
      <c r="H4556" s="38"/>
      <c r="I4556" s="93" t="str">
        <f t="shared" si="146"/>
        <v/>
      </c>
      <c r="Q4556" s="93" t="str">
        <f t="shared" si="145"/>
        <v>L10313</v>
      </c>
    </row>
    <row r="4557" spans="1:17" ht="12.75" customHeight="1">
      <c r="A4557" s="57" t="s">
        <v>2600</v>
      </c>
      <c r="B4557" s="58" t="s">
        <v>2601</v>
      </c>
      <c r="C4557" s="57">
        <v>11001</v>
      </c>
      <c r="D4557" s="57">
        <v>110403</v>
      </c>
      <c r="E4557" s="57"/>
      <c r="F4557" s="57">
        <v>126016</v>
      </c>
      <c r="G4557" s="58"/>
      <c r="H4557" s="38"/>
      <c r="I4557" s="93" t="str">
        <f t="shared" si="146"/>
        <v/>
      </c>
      <c r="Q4557" s="93" t="str">
        <f t="shared" si="145"/>
        <v>L10403</v>
      </c>
    </row>
    <row r="4558" spans="1:17" ht="12.75" customHeight="1">
      <c r="A4558" s="57" t="s">
        <v>2542</v>
      </c>
      <c r="B4558" s="58" t="s">
        <v>2543</v>
      </c>
      <c r="C4558" s="57">
        <v>11001</v>
      </c>
      <c r="D4558" s="57">
        <v>110404</v>
      </c>
      <c r="E4558" s="57"/>
      <c r="F4558" s="57">
        <v>122011</v>
      </c>
      <c r="G4558" s="58"/>
      <c r="H4558" s="38" t="s">
        <v>8499</v>
      </c>
      <c r="I4558" s="93" t="str">
        <f t="shared" si="146"/>
        <v>End</v>
      </c>
      <c r="Q4558" s="93" t="str">
        <f t="shared" ref="Q4558:Q4621" si="147">TEXT($A4558,0)</f>
        <v>L10404</v>
      </c>
    </row>
    <row r="4559" spans="1:17" ht="12.75" customHeight="1">
      <c r="A4559" s="57" t="s">
        <v>2534</v>
      </c>
      <c r="B4559" s="58" t="s">
        <v>2535</v>
      </c>
      <c r="C4559" s="57">
        <v>11001</v>
      </c>
      <c r="D4559" s="57">
        <v>110407</v>
      </c>
      <c r="E4559" s="57"/>
      <c r="F4559" s="57">
        <v>114081</v>
      </c>
      <c r="G4559" s="58"/>
      <c r="H4559" s="38"/>
      <c r="I4559" s="93" t="str">
        <f t="shared" si="146"/>
        <v/>
      </c>
      <c r="Q4559" s="93" t="str">
        <f t="shared" si="147"/>
        <v>L10407</v>
      </c>
    </row>
    <row r="4560" spans="1:17" ht="12.75" customHeight="1">
      <c r="A4560" s="1161" t="s">
        <v>9519</v>
      </c>
      <c r="B4560" s="1162" t="s">
        <v>9520</v>
      </c>
      <c r="C4560" s="1161">
        <v>11001</v>
      </c>
      <c r="D4560" s="1161">
        <v>110410</v>
      </c>
      <c r="E4560" s="1161"/>
      <c r="F4560" s="1161">
        <v>113151</v>
      </c>
      <c r="G4560" s="1162"/>
      <c r="H4560" s="1163"/>
      <c r="I4560" s="1164" t="str">
        <f t="shared" si="146"/>
        <v/>
      </c>
      <c r="J4560" s="1165"/>
      <c r="Q4560" s="93" t="str">
        <f t="shared" si="147"/>
        <v>L10410</v>
      </c>
    </row>
    <row r="4561" spans="1:17" ht="12.75" customHeight="1">
      <c r="A4561" s="57" t="s">
        <v>7778</v>
      </c>
      <c r="B4561" s="58" t="s">
        <v>7779</v>
      </c>
      <c r="C4561" s="57">
        <v>11001</v>
      </c>
      <c r="D4561" s="57">
        <v>110413</v>
      </c>
      <c r="E4561" s="57"/>
      <c r="F4561" s="57">
        <v>111041</v>
      </c>
      <c r="G4561" s="58"/>
      <c r="H4561" s="38"/>
      <c r="I4561" s="93" t="str">
        <f t="shared" si="146"/>
        <v/>
      </c>
      <c r="Q4561" s="93" t="str">
        <f t="shared" si="147"/>
        <v>L10413</v>
      </c>
    </row>
    <row r="4562" spans="1:17" ht="12.75" customHeight="1">
      <c r="A4562" s="57" t="s">
        <v>2564</v>
      </c>
      <c r="B4562" s="58" t="s">
        <v>2565</v>
      </c>
      <c r="C4562" s="57">
        <v>11001</v>
      </c>
      <c r="D4562" s="57">
        <v>110507</v>
      </c>
      <c r="E4562" s="57"/>
      <c r="F4562" s="57">
        <v>116171</v>
      </c>
      <c r="G4562" s="58"/>
      <c r="H4562" s="38"/>
      <c r="I4562" s="93" t="str">
        <f t="shared" si="146"/>
        <v/>
      </c>
      <c r="Q4562" s="93" t="str">
        <f t="shared" si="147"/>
        <v>L10507</v>
      </c>
    </row>
    <row r="4563" spans="1:17" ht="12.75" customHeight="1">
      <c r="A4563" s="105" t="s">
        <v>7066</v>
      </c>
      <c r="B4563" s="38" t="s">
        <v>7067</v>
      </c>
      <c r="C4563" s="1055">
        <v>11001</v>
      </c>
      <c r="D4563" s="1055">
        <v>110602</v>
      </c>
      <c r="E4563" s="1055"/>
      <c r="F4563" s="1055">
        <v>116171</v>
      </c>
      <c r="G4563" s="38"/>
      <c r="H4563" s="38"/>
      <c r="I4563" s="93" t="str">
        <f t="shared" si="146"/>
        <v/>
      </c>
      <c r="Q4563" s="93" t="str">
        <f t="shared" si="147"/>
        <v>L10602</v>
      </c>
    </row>
    <row r="4564" spans="1:17" ht="12.75" customHeight="1">
      <c r="A4564" s="57" t="s">
        <v>2963</v>
      </c>
      <c r="B4564" s="58" t="s">
        <v>2964</v>
      </c>
      <c r="C4564" s="57">
        <v>11001</v>
      </c>
      <c r="D4564" s="57">
        <v>110603</v>
      </c>
      <c r="E4564" s="57"/>
      <c r="F4564" s="57">
        <v>113151</v>
      </c>
      <c r="G4564" s="58"/>
      <c r="H4564" s="38"/>
      <c r="I4564" s="93" t="str">
        <f t="shared" si="146"/>
        <v/>
      </c>
      <c r="Q4564" s="93" t="str">
        <f t="shared" si="147"/>
        <v>L10603</v>
      </c>
    </row>
    <row r="4565" spans="1:17" ht="12.75" customHeight="1">
      <c r="A4565" s="57" t="s">
        <v>2536</v>
      </c>
      <c r="B4565" s="58" t="s">
        <v>2537</v>
      </c>
      <c r="C4565" s="57">
        <v>11001</v>
      </c>
      <c r="D4565" s="57">
        <v>110604</v>
      </c>
      <c r="E4565" s="57"/>
      <c r="F4565" s="57">
        <v>114081</v>
      </c>
      <c r="G4565" s="58"/>
      <c r="H4565" s="38"/>
      <c r="I4565" s="93" t="str">
        <f t="shared" si="146"/>
        <v/>
      </c>
      <c r="Q4565" s="93" t="str">
        <f t="shared" si="147"/>
        <v>L10604</v>
      </c>
    </row>
    <row r="4566" spans="1:17" ht="12.75" customHeight="1">
      <c r="A4566" s="57" t="s">
        <v>3840</v>
      </c>
      <c r="B4566" s="58" t="s">
        <v>218</v>
      </c>
      <c r="C4566" s="57">
        <v>11001</v>
      </c>
      <c r="D4566" s="57">
        <v>110605</v>
      </c>
      <c r="E4566" s="57"/>
      <c r="F4566" s="57">
        <v>112102</v>
      </c>
      <c r="G4566" s="58"/>
      <c r="H4566" s="38"/>
      <c r="I4566" s="93" t="str">
        <f t="shared" si="146"/>
        <v/>
      </c>
      <c r="Q4566" s="93" t="str">
        <f t="shared" si="147"/>
        <v>L10605</v>
      </c>
    </row>
    <row r="4567" spans="1:17" ht="12.75" customHeight="1">
      <c r="A4567" s="57" t="s">
        <v>8199</v>
      </c>
      <c r="B4567" s="58" t="s">
        <v>8200</v>
      </c>
      <c r="C4567" s="57">
        <v>11001</v>
      </c>
      <c r="D4567" s="57">
        <v>110613</v>
      </c>
      <c r="E4567" s="57"/>
      <c r="F4567" s="57">
        <v>126018</v>
      </c>
      <c r="G4567" s="58"/>
      <c r="H4567" s="38"/>
      <c r="I4567" s="93" t="str">
        <f t="shared" si="146"/>
        <v/>
      </c>
      <c r="Q4567" s="93" t="str">
        <f t="shared" si="147"/>
        <v>L10613</v>
      </c>
    </row>
    <row r="4568" spans="1:17" ht="12.75" customHeight="1">
      <c r="A4568" s="431" t="s">
        <v>8330</v>
      </c>
      <c r="B4568" s="422" t="s">
        <v>8331</v>
      </c>
      <c r="C4568" s="431">
        <v>11001</v>
      </c>
      <c r="D4568" s="431">
        <v>110703</v>
      </c>
      <c r="E4568" s="431"/>
      <c r="F4568" s="431">
        <v>118066</v>
      </c>
      <c r="G4568" s="422"/>
      <c r="H4568" s="38"/>
      <c r="I4568" s="93" t="str">
        <f t="shared" ref="I4568:I4631" si="148">LEFT(H4568,3)</f>
        <v/>
      </c>
      <c r="Q4568" s="93" t="str">
        <f t="shared" si="147"/>
        <v>L10703</v>
      </c>
    </row>
    <row r="4569" spans="1:17" ht="12.75" customHeight="1">
      <c r="A4569" s="57" t="s">
        <v>2969</v>
      </c>
      <c r="B4569" s="58" t="s">
        <v>2970</v>
      </c>
      <c r="C4569" s="57">
        <v>11001</v>
      </c>
      <c r="D4569" s="57">
        <v>110705</v>
      </c>
      <c r="E4569" s="57"/>
      <c r="F4569" s="57">
        <v>113111</v>
      </c>
      <c r="G4569" s="58"/>
      <c r="H4569" s="38" t="s">
        <v>5878</v>
      </c>
      <c r="I4569" s="93" t="str">
        <f t="shared" si="148"/>
        <v>End</v>
      </c>
      <c r="Q4569" s="93" t="str">
        <f t="shared" si="147"/>
        <v>L10705</v>
      </c>
    </row>
    <row r="4570" spans="1:17" ht="12.75" customHeight="1">
      <c r="A4570" s="1127" t="s">
        <v>9515</v>
      </c>
      <c r="B4570" s="1128" t="s">
        <v>9516</v>
      </c>
      <c r="C4570" s="1127">
        <v>11001</v>
      </c>
      <c r="D4570" s="1127">
        <v>110802</v>
      </c>
      <c r="E4570" s="1127"/>
      <c r="F4570" s="1127">
        <v>113151</v>
      </c>
      <c r="G4570" s="1128"/>
      <c r="H4570" s="1122"/>
      <c r="I4570" s="1129" t="str">
        <f t="shared" si="148"/>
        <v/>
      </c>
      <c r="J4570" s="1130"/>
      <c r="Q4570" s="93" t="str">
        <f t="shared" si="147"/>
        <v>L10802</v>
      </c>
    </row>
    <row r="4571" spans="1:17" ht="12.75" customHeight="1">
      <c r="A4571" s="57" t="s">
        <v>2544</v>
      </c>
      <c r="B4571" s="58" t="s">
        <v>2545</v>
      </c>
      <c r="C4571" s="57">
        <v>11001</v>
      </c>
      <c r="D4571" s="57">
        <v>110803</v>
      </c>
      <c r="E4571" s="57"/>
      <c r="F4571" s="57">
        <v>131015</v>
      </c>
      <c r="G4571" s="58"/>
      <c r="H4571" s="38" t="s">
        <v>6159</v>
      </c>
      <c r="I4571" s="93" t="str">
        <f t="shared" si="148"/>
        <v>End</v>
      </c>
      <c r="Q4571" s="93" t="str">
        <f t="shared" si="147"/>
        <v>L10803</v>
      </c>
    </row>
    <row r="4572" spans="1:17" ht="12.75" customHeight="1">
      <c r="A4572" s="57" t="s">
        <v>2961</v>
      </c>
      <c r="B4572" s="58" t="s">
        <v>2962</v>
      </c>
      <c r="C4572" s="57">
        <v>11001</v>
      </c>
      <c r="D4572" s="57">
        <v>110805</v>
      </c>
      <c r="E4572" s="57"/>
      <c r="F4572" s="57">
        <v>113151</v>
      </c>
      <c r="G4572" s="58"/>
      <c r="H4572" s="38"/>
      <c r="I4572" s="93" t="str">
        <f t="shared" si="148"/>
        <v/>
      </c>
      <c r="Q4572" s="93" t="str">
        <f t="shared" si="147"/>
        <v>L10805</v>
      </c>
    </row>
    <row r="4573" spans="1:17" ht="12.75" customHeight="1">
      <c r="A4573" s="57" t="s">
        <v>2596</v>
      </c>
      <c r="B4573" s="58" t="s">
        <v>2597</v>
      </c>
      <c r="C4573" s="57">
        <v>11001</v>
      </c>
      <c r="D4573" s="57">
        <v>110904</v>
      </c>
      <c r="E4573" s="57"/>
      <c r="F4573" s="57">
        <v>125011</v>
      </c>
      <c r="G4573" s="58"/>
      <c r="H4573" s="38"/>
      <c r="I4573" s="93" t="str">
        <f t="shared" si="148"/>
        <v/>
      </c>
      <c r="Q4573" s="93" t="str">
        <f t="shared" si="147"/>
        <v>L10904</v>
      </c>
    </row>
    <row r="4574" spans="1:17" ht="12.75" customHeight="1">
      <c r="A4574" s="57" t="s">
        <v>2598</v>
      </c>
      <c r="B4574" s="58" t="s">
        <v>2599</v>
      </c>
      <c r="C4574" s="57">
        <v>11001</v>
      </c>
      <c r="D4574" s="57">
        <v>110907</v>
      </c>
      <c r="E4574" s="57"/>
      <c r="F4574" s="57">
        <v>125011</v>
      </c>
      <c r="G4574" s="58"/>
      <c r="H4574" s="38"/>
      <c r="I4574" s="93" t="str">
        <f t="shared" si="148"/>
        <v/>
      </c>
      <c r="Q4574" s="93" t="str">
        <f t="shared" si="147"/>
        <v>L10907</v>
      </c>
    </row>
    <row r="4575" spans="1:17" ht="12.75" customHeight="1">
      <c r="A4575" s="105" t="s">
        <v>7063</v>
      </c>
      <c r="B4575" s="38" t="s">
        <v>7062</v>
      </c>
      <c r="C4575" s="1055">
        <v>11001</v>
      </c>
      <c r="D4575" s="1055">
        <v>111002</v>
      </c>
      <c r="E4575" s="1055"/>
      <c r="F4575" s="1055">
        <v>125011</v>
      </c>
      <c r="G4575" s="38"/>
      <c r="H4575" s="38"/>
      <c r="I4575" s="93" t="str">
        <f t="shared" si="148"/>
        <v/>
      </c>
      <c r="Q4575" s="93" t="str">
        <f t="shared" si="147"/>
        <v>L11002</v>
      </c>
    </row>
    <row r="4576" spans="1:17" ht="12.75" customHeight="1">
      <c r="A4576" s="57" t="s">
        <v>2971</v>
      </c>
      <c r="B4576" s="58" t="s">
        <v>2972</v>
      </c>
      <c r="C4576" s="57">
        <v>11001</v>
      </c>
      <c r="D4576" s="57">
        <v>111003</v>
      </c>
      <c r="E4576" s="57"/>
      <c r="F4576" s="57">
        <v>113111</v>
      </c>
      <c r="G4576" s="58"/>
      <c r="H4576" s="38" t="s">
        <v>5878</v>
      </c>
      <c r="I4576" s="93" t="str">
        <f t="shared" si="148"/>
        <v>End</v>
      </c>
      <c r="Q4576" s="93" t="str">
        <f t="shared" si="147"/>
        <v>L11003</v>
      </c>
    </row>
    <row r="4577" spans="1:17" ht="12.75" customHeight="1">
      <c r="A4577" s="57" t="s">
        <v>2552</v>
      </c>
      <c r="B4577" s="58" t="s">
        <v>2553</v>
      </c>
      <c r="C4577" s="57">
        <v>11001</v>
      </c>
      <c r="D4577" s="57">
        <v>111007</v>
      </c>
      <c r="E4577" s="57"/>
      <c r="F4577" s="57">
        <v>131010</v>
      </c>
      <c r="G4577" s="58"/>
      <c r="H4577" s="38"/>
      <c r="I4577" s="93" t="str">
        <f t="shared" si="148"/>
        <v/>
      </c>
      <c r="Q4577" s="93" t="str">
        <f t="shared" si="147"/>
        <v>L11007</v>
      </c>
    </row>
    <row r="4578" spans="1:17" ht="12.75" customHeight="1">
      <c r="A4578" s="57" t="s">
        <v>7805</v>
      </c>
      <c r="B4578" s="58" t="s">
        <v>7806</v>
      </c>
      <c r="C4578" s="57">
        <v>11001</v>
      </c>
      <c r="D4578" s="57">
        <v>111013</v>
      </c>
      <c r="E4578" s="57"/>
      <c r="F4578" s="57">
        <v>122010</v>
      </c>
      <c r="G4578" s="58"/>
      <c r="H4578" s="38"/>
      <c r="I4578" s="93" t="str">
        <f t="shared" si="148"/>
        <v/>
      </c>
      <c r="Q4578" s="93" t="str">
        <f t="shared" si="147"/>
        <v>L11013</v>
      </c>
    </row>
    <row r="4579" spans="1:17" ht="12.75" customHeight="1">
      <c r="A4579" s="105" t="s">
        <v>3990</v>
      </c>
      <c r="B4579" s="38" t="s">
        <v>3991</v>
      </c>
      <c r="C4579" s="1055">
        <v>11001</v>
      </c>
      <c r="D4579" s="1055">
        <v>111103</v>
      </c>
      <c r="E4579" s="1055"/>
      <c r="F4579" s="1055">
        <v>118493</v>
      </c>
      <c r="G4579" s="38"/>
      <c r="H4579" s="38"/>
      <c r="I4579" s="93" t="str">
        <f t="shared" si="148"/>
        <v/>
      </c>
      <c r="Q4579" s="93" t="str">
        <f t="shared" si="147"/>
        <v>L11103</v>
      </c>
    </row>
    <row r="4580" spans="1:17" ht="12.75" customHeight="1">
      <c r="A4580" s="57" t="s">
        <v>2959</v>
      </c>
      <c r="B4580" s="58" t="s">
        <v>2960</v>
      </c>
      <c r="C4580" s="57">
        <v>11001</v>
      </c>
      <c r="D4580" s="57">
        <v>111104</v>
      </c>
      <c r="E4580" s="57"/>
      <c r="F4580" s="57">
        <v>113151</v>
      </c>
      <c r="G4580" s="58"/>
      <c r="H4580" s="38"/>
      <c r="I4580" s="93" t="str">
        <f t="shared" si="148"/>
        <v/>
      </c>
      <c r="Q4580" s="93" t="str">
        <f t="shared" si="147"/>
        <v>L11104</v>
      </c>
    </row>
    <row r="4581" spans="1:17" ht="12.75" customHeight="1">
      <c r="A4581" s="57" t="s">
        <v>2550</v>
      </c>
      <c r="B4581" s="58" t="s">
        <v>2551</v>
      </c>
      <c r="C4581" s="57">
        <v>11001</v>
      </c>
      <c r="D4581" s="57">
        <v>111105</v>
      </c>
      <c r="E4581" s="57"/>
      <c r="F4581" s="57">
        <v>131010</v>
      </c>
      <c r="G4581" s="58"/>
      <c r="H4581" s="38"/>
      <c r="I4581" s="93" t="str">
        <f t="shared" si="148"/>
        <v/>
      </c>
      <c r="Q4581" s="93" t="str">
        <f t="shared" si="147"/>
        <v>L11105</v>
      </c>
    </row>
    <row r="4582" spans="1:17" ht="12.75" customHeight="1">
      <c r="A4582" s="105" t="s">
        <v>7812</v>
      </c>
      <c r="B4582" s="38" t="s">
        <v>7813</v>
      </c>
      <c r="C4582" s="1055">
        <v>11001</v>
      </c>
      <c r="D4582" s="1055">
        <v>111113</v>
      </c>
      <c r="E4582" s="1055"/>
      <c r="F4582" s="1055">
        <v>123020</v>
      </c>
      <c r="G4582" s="38"/>
      <c r="H4582" s="38"/>
      <c r="I4582" s="93" t="str">
        <f t="shared" si="148"/>
        <v/>
      </c>
      <c r="Q4582" s="93" t="str">
        <f t="shared" si="147"/>
        <v>L11113</v>
      </c>
    </row>
    <row r="4583" spans="1:17" ht="12.75" customHeight="1">
      <c r="A4583" s="105" t="s">
        <v>7064</v>
      </c>
      <c r="B4583" s="38" t="s">
        <v>7065</v>
      </c>
      <c r="C4583" s="410">
        <v>11001</v>
      </c>
      <c r="D4583" s="410">
        <v>111202</v>
      </c>
      <c r="E4583" s="410"/>
      <c r="F4583" s="410">
        <v>131035</v>
      </c>
      <c r="G4583" s="38"/>
      <c r="H4583" s="38"/>
      <c r="I4583" s="93" t="str">
        <f t="shared" si="148"/>
        <v/>
      </c>
      <c r="Q4583" s="93" t="str">
        <f t="shared" si="147"/>
        <v>L11202</v>
      </c>
    </row>
    <row r="4584" spans="1:17" ht="12.75" customHeight="1">
      <c r="A4584" s="57" t="s">
        <v>2603</v>
      </c>
      <c r="B4584" s="58" t="s">
        <v>2604</v>
      </c>
      <c r="C4584" s="57">
        <v>11001</v>
      </c>
      <c r="D4584" s="57">
        <v>111203</v>
      </c>
      <c r="E4584" s="57"/>
      <c r="F4584" s="57">
        <v>126018</v>
      </c>
      <c r="G4584" s="58"/>
      <c r="H4584" s="38"/>
      <c r="I4584" s="93" t="str">
        <f t="shared" si="148"/>
        <v/>
      </c>
      <c r="Q4584" s="93" t="str">
        <f t="shared" si="147"/>
        <v>L11203</v>
      </c>
    </row>
    <row r="4585" spans="1:17" ht="12.75" customHeight="1">
      <c r="A4585" s="57" t="s">
        <v>2951</v>
      </c>
      <c r="B4585" s="58" t="s">
        <v>2952</v>
      </c>
      <c r="C4585" s="57">
        <v>11001</v>
      </c>
      <c r="D4585" s="57">
        <v>111205</v>
      </c>
      <c r="E4585" s="57"/>
      <c r="F4585" s="57">
        <v>111041</v>
      </c>
      <c r="G4585" s="58"/>
      <c r="H4585" s="38"/>
      <c r="I4585" s="93" t="str">
        <f t="shared" si="148"/>
        <v/>
      </c>
      <c r="Q4585" s="93" t="str">
        <f t="shared" si="147"/>
        <v>L11205</v>
      </c>
    </row>
    <row r="4586" spans="1:17" ht="12.75" customHeight="1">
      <c r="A4586" s="105" t="s">
        <v>6338</v>
      </c>
      <c r="B4586" s="38" t="s">
        <v>6341</v>
      </c>
      <c r="C4586" s="1055">
        <v>11001</v>
      </c>
      <c r="D4586" s="1055">
        <v>111210</v>
      </c>
      <c r="E4586" s="1055"/>
      <c r="F4586" s="1055">
        <v>125011</v>
      </c>
      <c r="G4586" s="38"/>
      <c r="H4586" s="38"/>
      <c r="I4586" s="93" t="str">
        <f t="shared" si="148"/>
        <v/>
      </c>
      <c r="Q4586" s="93" t="str">
        <f t="shared" si="147"/>
        <v>L11210</v>
      </c>
    </row>
    <row r="4587" spans="1:17" ht="12.75" customHeight="1">
      <c r="A4587" s="105" t="s">
        <v>7794</v>
      </c>
      <c r="B4587" s="38" t="s">
        <v>7793</v>
      </c>
      <c r="C4587" s="57">
        <v>11001</v>
      </c>
      <c r="D4587" s="57">
        <v>111213</v>
      </c>
      <c r="E4587" s="57"/>
      <c r="F4587" s="57">
        <v>118066</v>
      </c>
      <c r="G4587" s="58"/>
      <c r="H4587" s="38" t="s">
        <v>8196</v>
      </c>
      <c r="I4587" s="93" t="str">
        <f t="shared" si="148"/>
        <v>End</v>
      </c>
      <c r="Q4587" s="93" t="str">
        <f t="shared" si="147"/>
        <v>L11213</v>
      </c>
    </row>
    <row r="4588" spans="1:17" ht="12.75" customHeight="1">
      <c r="A4588" s="57" t="s">
        <v>2613</v>
      </c>
      <c r="B4588" s="58" t="s">
        <v>2614</v>
      </c>
      <c r="C4588" s="57">
        <v>11001</v>
      </c>
      <c r="D4588" s="57">
        <v>111303</v>
      </c>
      <c r="E4588" s="57"/>
      <c r="F4588" s="57">
        <v>127012</v>
      </c>
      <c r="G4588" s="58"/>
      <c r="H4588" s="38"/>
      <c r="I4588" s="93" t="str">
        <f t="shared" si="148"/>
        <v/>
      </c>
      <c r="Q4588" s="93" t="str">
        <f t="shared" si="147"/>
        <v>L11303</v>
      </c>
    </row>
    <row r="4589" spans="1:17" ht="12.75" customHeight="1">
      <c r="A4589" s="57" t="s">
        <v>2957</v>
      </c>
      <c r="B4589" s="58" t="s">
        <v>2958</v>
      </c>
      <c r="C4589" s="57">
        <v>11001</v>
      </c>
      <c r="D4589" s="57">
        <v>111304</v>
      </c>
      <c r="E4589" s="57"/>
      <c r="F4589" s="57">
        <v>131015</v>
      </c>
      <c r="G4589" s="58"/>
      <c r="H4589" s="38" t="s">
        <v>6713</v>
      </c>
      <c r="I4589" s="93" t="str">
        <f t="shared" si="148"/>
        <v>End</v>
      </c>
      <c r="Q4589" s="93" t="str">
        <f t="shared" si="147"/>
        <v>L11304</v>
      </c>
    </row>
    <row r="4590" spans="1:17" ht="12.75" customHeight="1">
      <c r="A4590" s="57" t="s">
        <v>3065</v>
      </c>
      <c r="B4590" s="58" t="s">
        <v>3066</v>
      </c>
      <c r="C4590" s="57">
        <v>11001</v>
      </c>
      <c r="D4590" s="57">
        <v>111305</v>
      </c>
      <c r="E4590" s="57"/>
      <c r="F4590" s="57">
        <v>111191</v>
      </c>
      <c r="G4590" s="58"/>
      <c r="H4590" s="38"/>
      <c r="I4590" s="93" t="str">
        <f t="shared" si="148"/>
        <v/>
      </c>
      <c r="Q4590" s="93" t="str">
        <f t="shared" si="147"/>
        <v>L11305</v>
      </c>
    </row>
    <row r="4591" spans="1:17" ht="12.75" customHeight="1">
      <c r="A4591" s="57" t="s">
        <v>5175</v>
      </c>
      <c r="B4591" s="58" t="s">
        <v>6344</v>
      </c>
      <c r="C4591" s="57">
        <v>11001</v>
      </c>
      <c r="D4591" s="57">
        <v>111307</v>
      </c>
      <c r="E4591" s="57"/>
      <c r="F4591" s="57">
        <v>125012</v>
      </c>
      <c r="G4591" s="58"/>
      <c r="H4591" s="38" t="s">
        <v>6713</v>
      </c>
      <c r="I4591" s="93" t="str">
        <f t="shared" si="148"/>
        <v>End</v>
      </c>
      <c r="Q4591" s="93" t="str">
        <f t="shared" si="147"/>
        <v>L11307</v>
      </c>
    </row>
    <row r="4592" spans="1:17" ht="12.75" customHeight="1">
      <c r="A4592" s="57" t="s">
        <v>8202</v>
      </c>
      <c r="B4592" s="58" t="s">
        <v>8203</v>
      </c>
      <c r="C4592" s="57">
        <v>11001</v>
      </c>
      <c r="D4592" s="57">
        <v>111313</v>
      </c>
      <c r="E4592" s="57"/>
      <c r="F4592" s="57">
        <v>122011</v>
      </c>
      <c r="G4592" s="58"/>
      <c r="H4592" s="38"/>
      <c r="I4592" s="93" t="str">
        <f t="shared" si="148"/>
        <v/>
      </c>
      <c r="Q4592" s="93" t="str">
        <f t="shared" si="147"/>
        <v>L11313</v>
      </c>
    </row>
    <row r="4593" spans="1:17" ht="12.75" customHeight="1">
      <c r="A4593" s="57" t="s">
        <v>2558</v>
      </c>
      <c r="B4593" s="58" t="s">
        <v>2559</v>
      </c>
      <c r="C4593" s="57">
        <v>11001</v>
      </c>
      <c r="D4593" s="57">
        <v>111403</v>
      </c>
      <c r="E4593" s="57"/>
      <c r="F4593" s="57">
        <v>116171</v>
      </c>
      <c r="G4593" s="58"/>
      <c r="H4593" s="38"/>
      <c r="I4593" s="93" t="str">
        <f t="shared" si="148"/>
        <v/>
      </c>
      <c r="Q4593" s="93" t="str">
        <f t="shared" si="147"/>
        <v>L11403</v>
      </c>
    </row>
    <row r="4594" spans="1:17" ht="12.75" customHeight="1">
      <c r="A4594" s="57" t="s">
        <v>2556</v>
      </c>
      <c r="B4594" s="58" t="s">
        <v>2557</v>
      </c>
      <c r="C4594" s="57">
        <v>11001</v>
      </c>
      <c r="D4594" s="57">
        <v>111404</v>
      </c>
      <c r="E4594" s="57"/>
      <c r="F4594" s="57">
        <v>114085</v>
      </c>
      <c r="G4594" s="58"/>
      <c r="H4594" s="38"/>
      <c r="I4594" s="93" t="str">
        <f t="shared" si="148"/>
        <v/>
      </c>
      <c r="Q4594" s="93" t="str">
        <f t="shared" si="147"/>
        <v>L11404</v>
      </c>
    </row>
    <row r="4595" spans="1:17" ht="12.75" customHeight="1">
      <c r="A4595" s="57" t="s">
        <v>2560</v>
      </c>
      <c r="B4595" s="58" t="s">
        <v>2561</v>
      </c>
      <c r="C4595" s="57">
        <v>11001</v>
      </c>
      <c r="D4595" s="57">
        <v>111405</v>
      </c>
      <c r="E4595" s="57"/>
      <c r="F4595" s="57">
        <v>116171</v>
      </c>
      <c r="G4595" s="58"/>
      <c r="H4595" s="38"/>
      <c r="I4595" s="93" t="str">
        <f t="shared" si="148"/>
        <v/>
      </c>
      <c r="Q4595" s="93" t="str">
        <f t="shared" si="147"/>
        <v>L11405</v>
      </c>
    </row>
    <row r="4596" spans="1:17" ht="12.75" customHeight="1">
      <c r="A4596" s="57" t="s">
        <v>2590</v>
      </c>
      <c r="B4596" s="58" t="s">
        <v>2591</v>
      </c>
      <c r="C4596" s="57">
        <v>11001</v>
      </c>
      <c r="D4596" s="57">
        <v>111407</v>
      </c>
      <c r="E4596" s="57"/>
      <c r="F4596" s="57">
        <v>125017</v>
      </c>
      <c r="G4596" s="58"/>
      <c r="H4596" s="38"/>
      <c r="I4596" s="93" t="str">
        <f t="shared" si="148"/>
        <v/>
      </c>
      <c r="Q4596" s="93" t="str">
        <f t="shared" si="147"/>
        <v>L11407</v>
      </c>
    </row>
    <row r="4597" spans="1:17" ht="12.75" customHeight="1">
      <c r="A4597" s="57" t="s">
        <v>2949</v>
      </c>
      <c r="B4597" s="58" t="s">
        <v>2950</v>
      </c>
      <c r="C4597" s="57">
        <v>11001</v>
      </c>
      <c r="D4597" s="57">
        <v>111503</v>
      </c>
      <c r="E4597" s="57"/>
      <c r="F4597" s="57">
        <v>111041</v>
      </c>
      <c r="G4597" s="58"/>
      <c r="H4597" s="38"/>
      <c r="I4597" s="93" t="str">
        <f t="shared" si="148"/>
        <v/>
      </c>
      <c r="Q4597" s="93" t="str">
        <f t="shared" si="147"/>
        <v>L11503</v>
      </c>
    </row>
    <row r="4598" spans="1:17" ht="12.75" customHeight="1">
      <c r="A4598" s="57" t="s">
        <v>2562</v>
      </c>
      <c r="B4598" s="58" t="s">
        <v>2563</v>
      </c>
      <c r="C4598" s="57">
        <v>11001</v>
      </c>
      <c r="D4598" s="57">
        <v>111504</v>
      </c>
      <c r="E4598" s="57"/>
      <c r="F4598" s="57">
        <v>116171</v>
      </c>
      <c r="G4598" s="58"/>
      <c r="H4598" s="38"/>
      <c r="I4598" s="93" t="str">
        <f t="shared" si="148"/>
        <v/>
      </c>
      <c r="Q4598" s="93" t="str">
        <f t="shared" si="147"/>
        <v>L11504</v>
      </c>
    </row>
    <row r="4599" spans="1:17" ht="12.75" customHeight="1">
      <c r="A4599" s="57" t="s">
        <v>1464</v>
      </c>
      <c r="B4599" s="58" t="s">
        <v>1465</v>
      </c>
      <c r="C4599" s="57">
        <v>11001</v>
      </c>
      <c r="D4599" s="57">
        <v>111603</v>
      </c>
      <c r="E4599" s="57"/>
      <c r="F4599" s="57">
        <v>111191</v>
      </c>
      <c r="G4599" s="58"/>
      <c r="H4599" s="38"/>
      <c r="I4599" s="93" t="str">
        <f t="shared" si="148"/>
        <v/>
      </c>
      <c r="Q4599" s="93" t="str">
        <f t="shared" si="147"/>
        <v>L11603</v>
      </c>
    </row>
    <row r="4600" spans="1:17" ht="12.75" customHeight="1">
      <c r="A4600" s="57" t="s">
        <v>2538</v>
      </c>
      <c r="B4600" s="58" t="s">
        <v>2539</v>
      </c>
      <c r="C4600" s="57">
        <v>11001</v>
      </c>
      <c r="D4600" s="57">
        <v>111703</v>
      </c>
      <c r="E4600" s="57"/>
      <c r="F4600" s="57">
        <v>114081</v>
      </c>
      <c r="G4600" s="58"/>
      <c r="H4600" s="38"/>
      <c r="I4600" s="93" t="str">
        <f t="shared" si="148"/>
        <v/>
      </c>
      <c r="Q4600" s="93" t="str">
        <f t="shared" si="147"/>
        <v>L11703</v>
      </c>
    </row>
    <row r="4601" spans="1:17" ht="12.75" customHeight="1">
      <c r="A4601" s="57" t="s">
        <v>2546</v>
      </c>
      <c r="B4601" s="58" t="s">
        <v>2547</v>
      </c>
      <c r="C4601" s="57">
        <v>11001</v>
      </c>
      <c r="D4601" s="57">
        <v>111705</v>
      </c>
      <c r="E4601" s="57"/>
      <c r="F4601" s="57">
        <v>131015</v>
      </c>
      <c r="G4601" s="58"/>
      <c r="H4601" s="38" t="s">
        <v>8221</v>
      </c>
      <c r="I4601" s="93" t="str">
        <f t="shared" si="148"/>
        <v>End</v>
      </c>
      <c r="Q4601" s="93" t="str">
        <f t="shared" si="147"/>
        <v>L11705</v>
      </c>
    </row>
    <row r="4602" spans="1:17" ht="12.75" customHeight="1">
      <c r="A4602" s="57" t="s">
        <v>2574</v>
      </c>
      <c r="B4602" s="58" t="s">
        <v>2575</v>
      </c>
      <c r="C4602" s="57">
        <v>11001</v>
      </c>
      <c r="D4602" s="57">
        <v>111804</v>
      </c>
      <c r="E4602" s="57"/>
      <c r="F4602" s="57">
        <v>123011</v>
      </c>
      <c r="G4602" s="58"/>
      <c r="H4602" s="38"/>
      <c r="I4602" s="93" t="str">
        <f t="shared" si="148"/>
        <v/>
      </c>
      <c r="Q4602" s="93" t="str">
        <f t="shared" si="147"/>
        <v>L11804</v>
      </c>
    </row>
    <row r="4603" spans="1:17" ht="12.75" customHeight="1">
      <c r="A4603" s="105" t="s">
        <v>5437</v>
      </c>
      <c r="B4603" s="38" t="s">
        <v>5438</v>
      </c>
      <c r="C4603" s="1055">
        <v>11001</v>
      </c>
      <c r="D4603" s="1055">
        <v>111810</v>
      </c>
      <c r="E4603" s="1055"/>
      <c r="F4603" s="1055">
        <v>125012</v>
      </c>
      <c r="G4603" s="38"/>
      <c r="H4603" s="38"/>
      <c r="I4603" s="93" t="str">
        <f t="shared" si="148"/>
        <v/>
      </c>
      <c r="Q4603" s="93" t="str">
        <f t="shared" si="147"/>
        <v>L11810</v>
      </c>
    </row>
    <row r="4604" spans="1:17" ht="12.75" customHeight="1">
      <c r="A4604" s="57" t="s">
        <v>405</v>
      </c>
      <c r="B4604" s="58" t="s">
        <v>406</v>
      </c>
      <c r="C4604" s="57">
        <v>11001</v>
      </c>
      <c r="D4604" s="57">
        <v>111905</v>
      </c>
      <c r="E4604" s="57"/>
      <c r="F4604" s="57">
        <v>125012</v>
      </c>
      <c r="G4604" s="58"/>
      <c r="H4604" s="38"/>
      <c r="I4604" s="93" t="str">
        <f t="shared" si="148"/>
        <v/>
      </c>
      <c r="Q4604" s="93" t="str">
        <f t="shared" si="147"/>
        <v>L11905</v>
      </c>
    </row>
    <row r="4605" spans="1:17" ht="12.75" customHeight="1">
      <c r="A4605" s="57" t="s">
        <v>2530</v>
      </c>
      <c r="B4605" s="58" t="s">
        <v>2531</v>
      </c>
      <c r="C4605" s="57">
        <v>11001</v>
      </c>
      <c r="D4605" s="57">
        <v>112004</v>
      </c>
      <c r="E4605" s="57"/>
      <c r="F4605" s="57">
        <v>111091</v>
      </c>
      <c r="G4605" s="58"/>
      <c r="H4605" s="38"/>
      <c r="I4605" s="93" t="str">
        <f t="shared" si="148"/>
        <v/>
      </c>
      <c r="Q4605" s="93" t="str">
        <f t="shared" si="147"/>
        <v>L12004</v>
      </c>
    </row>
    <row r="4606" spans="1:17" ht="12.75" customHeight="1">
      <c r="A4606" s="57" t="s">
        <v>2586</v>
      </c>
      <c r="B4606" s="58" t="s">
        <v>2587</v>
      </c>
      <c r="C4606" s="57">
        <v>11001</v>
      </c>
      <c r="D4606" s="57">
        <v>112005</v>
      </c>
      <c r="E4606" s="57"/>
      <c r="F4606" s="57">
        <v>125017</v>
      </c>
      <c r="G4606" s="58"/>
      <c r="H4606" s="38"/>
      <c r="I4606" s="93" t="str">
        <f t="shared" si="148"/>
        <v/>
      </c>
      <c r="Q4606" s="93" t="str">
        <f t="shared" si="147"/>
        <v>L12005</v>
      </c>
    </row>
    <row r="4607" spans="1:17" ht="12.75" customHeight="1">
      <c r="A4607" s="498" t="s">
        <v>8415</v>
      </c>
      <c r="B4607" s="492" t="s">
        <v>8416</v>
      </c>
      <c r="C4607" s="498">
        <v>11001</v>
      </c>
      <c r="D4607" s="498">
        <v>112013</v>
      </c>
      <c r="E4607" s="498"/>
      <c r="F4607" s="498">
        <v>112102</v>
      </c>
      <c r="G4607" s="492"/>
      <c r="H4607" s="491"/>
      <c r="I4607" s="93" t="str">
        <f t="shared" si="148"/>
        <v/>
      </c>
      <c r="Q4607" s="93" t="str">
        <f t="shared" si="147"/>
        <v>L12013</v>
      </c>
    </row>
    <row r="4608" spans="1:17" ht="12.75" customHeight="1">
      <c r="A4608" s="57" t="s">
        <v>2607</v>
      </c>
      <c r="B4608" s="58" t="s">
        <v>2608</v>
      </c>
      <c r="C4608" s="57">
        <v>11001</v>
      </c>
      <c r="D4608" s="57">
        <v>112105</v>
      </c>
      <c r="E4608" s="57"/>
      <c r="F4608" s="57">
        <v>126012</v>
      </c>
      <c r="G4608" s="58"/>
      <c r="H4608" s="38"/>
      <c r="I4608" s="93" t="str">
        <f t="shared" si="148"/>
        <v/>
      </c>
      <c r="Q4608" s="93" t="str">
        <f t="shared" si="147"/>
        <v>L12105</v>
      </c>
    </row>
    <row r="4609" spans="1:17" ht="12.75" customHeight="1">
      <c r="A4609" s="57" t="s">
        <v>7074</v>
      </c>
      <c r="B4609" s="58" t="s">
        <v>7075</v>
      </c>
      <c r="C4609" s="57">
        <v>11001</v>
      </c>
      <c r="D4609" s="57">
        <v>112202</v>
      </c>
      <c r="E4609" s="57"/>
      <c r="F4609" s="57">
        <v>125012</v>
      </c>
      <c r="G4609" s="58"/>
      <c r="H4609" s="38"/>
      <c r="I4609" s="93" t="str">
        <f t="shared" si="148"/>
        <v/>
      </c>
      <c r="Q4609" s="93" t="str">
        <f t="shared" si="147"/>
        <v>L12202</v>
      </c>
    </row>
    <row r="4610" spans="1:17" ht="12.75" customHeight="1">
      <c r="A4610" s="57" t="s">
        <v>2602</v>
      </c>
      <c r="B4610" s="58" t="s">
        <v>8991</v>
      </c>
      <c r="C4610" s="57">
        <v>11001</v>
      </c>
      <c r="D4610" s="57">
        <v>112204</v>
      </c>
      <c r="E4610" s="57"/>
      <c r="F4610" s="57">
        <v>126016</v>
      </c>
      <c r="G4610" s="58"/>
      <c r="H4610" s="38"/>
      <c r="I4610" s="93" t="str">
        <f t="shared" si="148"/>
        <v/>
      </c>
      <c r="Q4610" s="93" t="str">
        <f t="shared" si="147"/>
        <v>L12204</v>
      </c>
    </row>
    <row r="4611" spans="1:17" ht="12.75" customHeight="1">
      <c r="A4611" s="57" t="s">
        <v>2618</v>
      </c>
      <c r="B4611" s="58" t="s">
        <v>2619</v>
      </c>
      <c r="C4611" s="57">
        <v>11001</v>
      </c>
      <c r="D4611" s="57">
        <v>112205</v>
      </c>
      <c r="E4611" s="57"/>
      <c r="F4611" s="57">
        <v>127013</v>
      </c>
      <c r="G4611" s="58"/>
      <c r="H4611" s="38"/>
      <c r="I4611" s="93" t="str">
        <f t="shared" si="148"/>
        <v/>
      </c>
      <c r="Q4611" s="93" t="str">
        <f t="shared" si="147"/>
        <v>L12205</v>
      </c>
    </row>
    <row r="4612" spans="1:17" ht="12.75" customHeight="1">
      <c r="A4612" s="105" t="s">
        <v>7068</v>
      </c>
      <c r="B4612" s="39" t="s">
        <v>7069</v>
      </c>
      <c r="C4612" s="1055">
        <v>11001</v>
      </c>
      <c r="D4612" s="1055">
        <v>112210</v>
      </c>
      <c r="E4612" s="1055"/>
      <c r="F4612" s="1055">
        <v>131035</v>
      </c>
      <c r="G4612" s="38"/>
      <c r="H4612" s="38"/>
      <c r="I4612" s="93" t="str">
        <f t="shared" si="148"/>
        <v/>
      </c>
      <c r="Q4612" s="93" t="str">
        <f t="shared" si="147"/>
        <v>L12210</v>
      </c>
    </row>
    <row r="4613" spans="1:17" ht="12.75" customHeight="1">
      <c r="A4613" s="57" t="s">
        <v>2953</v>
      </c>
      <c r="B4613" s="58" t="s">
        <v>2954</v>
      </c>
      <c r="C4613" s="57">
        <v>11001</v>
      </c>
      <c r="D4613" s="57">
        <v>112304</v>
      </c>
      <c r="E4613" s="57"/>
      <c r="F4613" s="57">
        <v>111041</v>
      </c>
      <c r="G4613" s="58"/>
      <c r="H4613" s="38"/>
      <c r="I4613" s="93" t="str">
        <f t="shared" si="148"/>
        <v/>
      </c>
      <c r="Q4613" s="93" t="str">
        <f t="shared" si="147"/>
        <v>L12304</v>
      </c>
    </row>
    <row r="4614" spans="1:17" ht="12.75" customHeight="1">
      <c r="A4614" s="57" t="s">
        <v>5007</v>
      </c>
      <c r="B4614" s="58" t="s">
        <v>5008</v>
      </c>
      <c r="C4614" s="57">
        <v>11001</v>
      </c>
      <c r="D4614" s="57">
        <v>112307</v>
      </c>
      <c r="E4614" s="57"/>
      <c r="F4614" s="57">
        <v>131015</v>
      </c>
      <c r="G4614" s="58"/>
      <c r="H4614" s="38"/>
      <c r="I4614" s="93" t="str">
        <f t="shared" si="148"/>
        <v/>
      </c>
      <c r="Q4614" s="93" t="str">
        <f t="shared" si="147"/>
        <v>L12307</v>
      </c>
    </row>
    <row r="4615" spans="1:17" ht="12.75" customHeight="1">
      <c r="A4615" s="57" t="s">
        <v>2582</v>
      </c>
      <c r="B4615" s="58" t="s">
        <v>2583</v>
      </c>
      <c r="C4615" s="57">
        <v>11001</v>
      </c>
      <c r="D4615" s="57">
        <v>112403</v>
      </c>
      <c r="E4615" s="57"/>
      <c r="F4615" s="57">
        <v>125012</v>
      </c>
      <c r="G4615" s="58"/>
      <c r="H4615" s="38"/>
      <c r="I4615" s="93" t="str">
        <f t="shared" si="148"/>
        <v/>
      </c>
      <c r="Q4615" s="93" t="str">
        <f t="shared" si="147"/>
        <v>L12403</v>
      </c>
    </row>
    <row r="4616" spans="1:17" ht="12.75" customHeight="1">
      <c r="A4616" s="105" t="s">
        <v>562</v>
      </c>
      <c r="B4616" s="58" t="s">
        <v>563</v>
      </c>
      <c r="C4616" s="57">
        <v>11000</v>
      </c>
      <c r="D4616" s="57">
        <v>112404</v>
      </c>
      <c r="E4616" s="57"/>
      <c r="F4616" s="57">
        <v>111191</v>
      </c>
      <c r="G4616" s="58"/>
      <c r="H4616" s="38"/>
      <c r="I4616" s="93" t="str">
        <f t="shared" si="148"/>
        <v/>
      </c>
      <c r="Q4616" s="93" t="str">
        <f t="shared" si="147"/>
        <v>L12404</v>
      </c>
    </row>
    <row r="4617" spans="1:17" ht="12.75" customHeight="1">
      <c r="A4617" s="105" t="s">
        <v>5547</v>
      </c>
      <c r="B4617" s="58" t="s">
        <v>5548</v>
      </c>
      <c r="C4617" s="57">
        <v>11001</v>
      </c>
      <c r="D4617" s="57">
        <v>112410</v>
      </c>
      <c r="E4617" s="57"/>
      <c r="F4617" s="57">
        <v>114085</v>
      </c>
      <c r="G4617" s="58"/>
      <c r="H4617" s="38"/>
      <c r="I4617" s="93" t="str">
        <f t="shared" si="148"/>
        <v/>
      </c>
      <c r="Q4617" s="93" t="str">
        <f t="shared" si="147"/>
        <v>L12410</v>
      </c>
    </row>
    <row r="4618" spans="1:17" ht="12.75" customHeight="1">
      <c r="A4618" s="57" t="s">
        <v>2584</v>
      </c>
      <c r="B4618" s="58" t="s">
        <v>2585</v>
      </c>
      <c r="C4618" s="57">
        <v>11001</v>
      </c>
      <c r="D4618" s="57">
        <v>112503</v>
      </c>
      <c r="E4618" s="57"/>
      <c r="F4618" s="57">
        <v>125017</v>
      </c>
      <c r="G4618" s="58"/>
      <c r="H4618" s="38"/>
      <c r="I4618" s="93" t="str">
        <f t="shared" si="148"/>
        <v/>
      </c>
      <c r="Q4618" s="93" t="str">
        <f t="shared" si="147"/>
        <v>L12503</v>
      </c>
    </row>
    <row r="4619" spans="1:17" ht="12.75" customHeight="1">
      <c r="A4619" s="105" t="s">
        <v>3804</v>
      </c>
      <c r="B4619" s="38" t="s">
        <v>3805</v>
      </c>
      <c r="C4619" s="1055">
        <v>11001</v>
      </c>
      <c r="D4619" s="1055">
        <v>112504</v>
      </c>
      <c r="E4619" s="1055"/>
      <c r="F4619" s="1055">
        <v>121012</v>
      </c>
      <c r="G4619" s="38"/>
      <c r="H4619" s="38"/>
      <c r="I4619" s="93" t="str">
        <f t="shared" si="148"/>
        <v/>
      </c>
      <c r="Q4619" s="93" t="str">
        <f t="shared" si="147"/>
        <v>L12504</v>
      </c>
    </row>
    <row r="4620" spans="1:17" ht="12.75" customHeight="1">
      <c r="A4620" s="57" t="s">
        <v>212</v>
      </c>
      <c r="B4620" s="58" t="s">
        <v>8619</v>
      </c>
      <c r="C4620" s="57">
        <v>11001</v>
      </c>
      <c r="D4620" s="57">
        <v>112603</v>
      </c>
      <c r="E4620" s="57"/>
      <c r="F4620" s="57">
        <v>126019</v>
      </c>
      <c r="G4620" s="58"/>
      <c r="H4620" s="38"/>
      <c r="I4620" s="93" t="str">
        <f t="shared" si="148"/>
        <v/>
      </c>
      <c r="Q4620" s="93" t="str">
        <f t="shared" si="147"/>
        <v>L12603</v>
      </c>
    </row>
    <row r="4621" spans="1:17" ht="12.75" customHeight="1">
      <c r="A4621" s="57" t="s">
        <v>5235</v>
      </c>
      <c r="B4621" s="58" t="s">
        <v>5236</v>
      </c>
      <c r="C4621" s="57">
        <v>11001</v>
      </c>
      <c r="D4621" s="57">
        <v>112604</v>
      </c>
      <c r="E4621" s="57"/>
      <c r="F4621" s="57">
        <v>125010</v>
      </c>
      <c r="G4621" s="58"/>
      <c r="H4621" s="38" t="s">
        <v>5237</v>
      </c>
      <c r="I4621" s="93" t="str">
        <f t="shared" si="148"/>
        <v>End</v>
      </c>
      <c r="Q4621" s="93" t="str">
        <f t="shared" si="147"/>
        <v>L12604</v>
      </c>
    </row>
    <row r="4622" spans="1:17" ht="12.75" customHeight="1">
      <c r="A4622" s="57" t="s">
        <v>2605</v>
      </c>
      <c r="B4622" s="58" t="s">
        <v>2606</v>
      </c>
      <c r="C4622" s="57">
        <v>11001</v>
      </c>
      <c r="D4622" s="57">
        <v>112703</v>
      </c>
      <c r="E4622" s="57"/>
      <c r="F4622" s="57">
        <v>126012</v>
      </c>
      <c r="G4622" s="58"/>
      <c r="H4622" s="38"/>
      <c r="I4622" s="93" t="str">
        <f t="shared" si="148"/>
        <v/>
      </c>
      <c r="Q4622" s="93" t="str">
        <f t="shared" ref="Q4622:Q4685" si="149">TEXT($A4622,0)</f>
        <v>L12703</v>
      </c>
    </row>
    <row r="4623" spans="1:17" ht="12.75" customHeight="1">
      <c r="A4623" s="57" t="s">
        <v>2540</v>
      </c>
      <c r="B4623" s="58" t="s">
        <v>2541</v>
      </c>
      <c r="C4623" s="57">
        <v>11001</v>
      </c>
      <c r="D4623" s="57">
        <v>112704</v>
      </c>
      <c r="E4623" s="57"/>
      <c r="F4623" s="57">
        <v>111021</v>
      </c>
      <c r="G4623" s="58"/>
      <c r="H4623" s="38"/>
      <c r="I4623" s="93" t="str">
        <f t="shared" si="148"/>
        <v/>
      </c>
      <c r="Q4623" s="93" t="str">
        <f t="shared" si="149"/>
        <v>L12704</v>
      </c>
    </row>
    <row r="4624" spans="1:17" ht="12.75" customHeight="1">
      <c r="A4624" s="105" t="s">
        <v>3736</v>
      </c>
      <c r="B4624" s="58" t="s">
        <v>3737</v>
      </c>
      <c r="C4624" s="1055">
        <v>11001</v>
      </c>
      <c r="D4624" s="57">
        <v>112705</v>
      </c>
      <c r="E4624" s="57"/>
      <c r="F4624" s="57">
        <v>113150</v>
      </c>
      <c r="G4624" s="58"/>
      <c r="H4624" s="38"/>
      <c r="I4624" s="93" t="str">
        <f t="shared" si="148"/>
        <v/>
      </c>
      <c r="Q4624" s="93" t="str">
        <f t="shared" si="149"/>
        <v>L12705</v>
      </c>
    </row>
    <row r="4625" spans="1:17" ht="12.75" customHeight="1">
      <c r="A4625" s="57" t="s">
        <v>2615</v>
      </c>
      <c r="B4625" s="58" t="s">
        <v>7819</v>
      </c>
      <c r="C4625" s="57">
        <v>11001</v>
      </c>
      <c r="D4625" s="57">
        <v>112803</v>
      </c>
      <c r="E4625" s="57"/>
      <c r="F4625" s="57">
        <v>127014</v>
      </c>
      <c r="G4625" s="58"/>
      <c r="H4625" s="38"/>
      <c r="I4625" s="93" t="str">
        <f t="shared" si="148"/>
        <v/>
      </c>
      <c r="Q4625" s="93" t="str">
        <f t="shared" si="149"/>
        <v>L12803</v>
      </c>
    </row>
    <row r="4626" spans="1:17" ht="12.75" customHeight="1">
      <c r="A4626" s="105" t="s">
        <v>5221</v>
      </c>
      <c r="B4626" s="38" t="s">
        <v>5223</v>
      </c>
      <c r="C4626" s="1055">
        <v>11001</v>
      </c>
      <c r="D4626" s="1055">
        <v>112810</v>
      </c>
      <c r="E4626" s="1055"/>
      <c r="F4626" s="1055">
        <v>131015</v>
      </c>
      <c r="G4626" s="38"/>
      <c r="H4626" s="38"/>
      <c r="I4626" s="93" t="str">
        <f t="shared" si="148"/>
        <v/>
      </c>
      <c r="Q4626" s="93" t="str">
        <f t="shared" si="149"/>
        <v>L12810</v>
      </c>
    </row>
    <row r="4627" spans="1:17" ht="12.75" customHeight="1">
      <c r="A4627" s="57" t="s">
        <v>2616</v>
      </c>
      <c r="B4627" s="58" t="s">
        <v>2617</v>
      </c>
      <c r="C4627" s="57">
        <v>11001</v>
      </c>
      <c r="D4627" s="57">
        <v>112903</v>
      </c>
      <c r="E4627" s="57"/>
      <c r="F4627" s="57">
        <v>127013</v>
      </c>
      <c r="G4627" s="58"/>
      <c r="H4627" s="38"/>
      <c r="I4627" s="93" t="str">
        <f t="shared" si="148"/>
        <v/>
      </c>
      <c r="Q4627" s="93" t="str">
        <f t="shared" si="149"/>
        <v>L12903</v>
      </c>
    </row>
    <row r="4628" spans="1:17" ht="12.75" customHeight="1">
      <c r="A4628" s="57" t="s">
        <v>2568</v>
      </c>
      <c r="B4628" s="58" t="s">
        <v>2569</v>
      </c>
      <c r="C4628" s="57">
        <v>11001</v>
      </c>
      <c r="D4628" s="57">
        <v>112904</v>
      </c>
      <c r="E4628" s="57"/>
      <c r="F4628" s="57">
        <v>123012</v>
      </c>
      <c r="G4628" s="58"/>
      <c r="H4628" s="38"/>
      <c r="I4628" s="93" t="str">
        <f t="shared" si="148"/>
        <v/>
      </c>
      <c r="Q4628" s="93" t="str">
        <f t="shared" si="149"/>
        <v>L12904</v>
      </c>
    </row>
    <row r="4629" spans="1:17" ht="12.75" customHeight="1">
      <c r="A4629" s="57" t="s">
        <v>2515</v>
      </c>
      <c r="B4629" s="58" t="s">
        <v>2516</v>
      </c>
      <c r="C4629" s="57">
        <v>11001</v>
      </c>
      <c r="D4629" s="57">
        <v>112905</v>
      </c>
      <c r="E4629" s="57"/>
      <c r="F4629" s="57">
        <v>111195</v>
      </c>
      <c r="G4629" s="58"/>
      <c r="H4629" s="38"/>
      <c r="I4629" s="93" t="str">
        <f t="shared" si="148"/>
        <v/>
      </c>
      <c r="Q4629" s="93" t="str">
        <f t="shared" si="149"/>
        <v>L12905</v>
      </c>
    </row>
    <row r="4630" spans="1:17" ht="12.75" customHeight="1">
      <c r="A4630" s="105" t="s">
        <v>5222</v>
      </c>
      <c r="B4630" s="38" t="s">
        <v>5224</v>
      </c>
      <c r="C4630" s="1055">
        <v>11001</v>
      </c>
      <c r="D4630" s="1055">
        <v>112910</v>
      </c>
      <c r="E4630" s="1055"/>
      <c r="F4630" s="1055">
        <v>131010</v>
      </c>
      <c r="G4630" s="38"/>
      <c r="H4630" s="38"/>
      <c r="I4630" s="93" t="str">
        <f t="shared" si="148"/>
        <v/>
      </c>
      <c r="Q4630" s="93" t="str">
        <f t="shared" si="149"/>
        <v>L12910</v>
      </c>
    </row>
    <row r="4631" spans="1:17" ht="12.75" customHeight="1">
      <c r="A4631" s="57" t="s">
        <v>2611</v>
      </c>
      <c r="B4631" s="58" t="s">
        <v>2612</v>
      </c>
      <c r="C4631" s="57">
        <v>11001</v>
      </c>
      <c r="D4631" s="57">
        <v>113003</v>
      </c>
      <c r="E4631" s="57"/>
      <c r="F4631" s="57">
        <v>127015</v>
      </c>
      <c r="G4631" s="58"/>
      <c r="H4631" s="38"/>
      <c r="I4631" s="93" t="str">
        <f t="shared" si="148"/>
        <v/>
      </c>
      <c r="Q4631" s="93" t="str">
        <f t="shared" si="149"/>
        <v>L13003</v>
      </c>
    </row>
    <row r="4632" spans="1:17" ht="12.75" customHeight="1">
      <c r="A4632" s="57" t="s">
        <v>2578</v>
      </c>
      <c r="B4632" s="58" t="s">
        <v>2579</v>
      </c>
      <c r="C4632" s="57">
        <v>11001</v>
      </c>
      <c r="D4632" s="57">
        <v>113004</v>
      </c>
      <c r="E4632" s="57"/>
      <c r="F4632" s="57">
        <v>123015</v>
      </c>
      <c r="G4632" s="58"/>
      <c r="H4632" s="38"/>
      <c r="I4632" s="93" t="str">
        <f t="shared" ref="I4632:I4695" si="150">LEFT(H4632,3)</f>
        <v/>
      </c>
      <c r="Q4632" s="93" t="str">
        <f t="shared" si="149"/>
        <v>L13004</v>
      </c>
    </row>
    <row r="4633" spans="1:17" ht="12.75" customHeight="1">
      <c r="A4633" s="57" t="s">
        <v>2521</v>
      </c>
      <c r="B4633" s="58" t="s">
        <v>2522</v>
      </c>
      <c r="C4633" s="57">
        <v>11001</v>
      </c>
      <c r="D4633" s="57">
        <v>113005</v>
      </c>
      <c r="E4633" s="57"/>
      <c r="F4633" s="57">
        <v>111197</v>
      </c>
      <c r="G4633" s="58"/>
      <c r="H4633" s="38"/>
      <c r="I4633" s="93" t="str">
        <f t="shared" si="150"/>
        <v/>
      </c>
      <c r="Q4633" s="93" t="str">
        <f t="shared" si="149"/>
        <v>L13005</v>
      </c>
    </row>
    <row r="4634" spans="1:17" ht="12.75" customHeight="1">
      <c r="A4634" s="57" t="s">
        <v>5386</v>
      </c>
      <c r="B4634" s="58" t="s">
        <v>5387</v>
      </c>
      <c r="C4634" s="57">
        <v>11001</v>
      </c>
      <c r="D4634" s="57">
        <v>113010</v>
      </c>
      <c r="E4634" s="57"/>
      <c r="F4634" s="57">
        <v>125017</v>
      </c>
      <c r="G4634" s="58"/>
      <c r="H4634" s="38"/>
      <c r="I4634" s="93" t="str">
        <f t="shared" si="150"/>
        <v/>
      </c>
      <c r="Q4634" s="93" t="str">
        <f t="shared" si="149"/>
        <v>L13010</v>
      </c>
    </row>
    <row r="4635" spans="1:17" ht="12.75" customHeight="1">
      <c r="A4635" s="57" t="s">
        <v>2548</v>
      </c>
      <c r="B4635" s="58" t="s">
        <v>2549</v>
      </c>
      <c r="C4635" s="57">
        <v>11001</v>
      </c>
      <c r="D4635" s="57">
        <v>113103</v>
      </c>
      <c r="E4635" s="57"/>
      <c r="F4635" s="57">
        <v>131010</v>
      </c>
      <c r="G4635" s="58"/>
      <c r="H4635" s="38" t="s">
        <v>6159</v>
      </c>
      <c r="I4635" s="93" t="str">
        <f t="shared" si="150"/>
        <v>End</v>
      </c>
      <c r="Q4635" s="93" t="str">
        <f t="shared" si="149"/>
        <v>L13103</v>
      </c>
    </row>
    <row r="4636" spans="1:17" ht="12.75" customHeight="1">
      <c r="A4636" s="57" t="s">
        <v>2580</v>
      </c>
      <c r="B4636" s="58" t="s">
        <v>2581</v>
      </c>
      <c r="C4636" s="57">
        <v>11001</v>
      </c>
      <c r="D4636" s="57">
        <v>113104</v>
      </c>
      <c r="E4636" s="57"/>
      <c r="F4636" s="57">
        <v>123016</v>
      </c>
      <c r="G4636" s="58"/>
      <c r="H4636" s="38"/>
      <c r="I4636" s="93" t="str">
        <f t="shared" si="150"/>
        <v/>
      </c>
      <c r="Q4636" s="93" t="str">
        <f t="shared" si="149"/>
        <v>L13104</v>
      </c>
    </row>
    <row r="4637" spans="1:17" ht="12.75" customHeight="1">
      <c r="A4637" s="57" t="s">
        <v>2576</v>
      </c>
      <c r="B4637" s="58" t="s">
        <v>2577</v>
      </c>
      <c r="C4637" s="57">
        <v>11001</v>
      </c>
      <c r="D4637" s="57">
        <v>113204</v>
      </c>
      <c r="E4637" s="57"/>
      <c r="F4637" s="57">
        <v>123019</v>
      </c>
      <c r="G4637" s="58"/>
      <c r="H4637" s="38"/>
      <c r="I4637" s="93" t="str">
        <f t="shared" si="150"/>
        <v/>
      </c>
      <c r="Q4637" s="93" t="str">
        <f t="shared" si="149"/>
        <v>L13204</v>
      </c>
    </row>
    <row r="4638" spans="1:17" ht="12.75" customHeight="1">
      <c r="A4638" s="57" t="s">
        <v>5900</v>
      </c>
      <c r="B4638" s="58" t="s">
        <v>7755</v>
      </c>
      <c r="C4638" s="57">
        <v>11001</v>
      </c>
      <c r="D4638" s="57">
        <v>113210</v>
      </c>
      <c r="E4638" s="57"/>
      <c r="F4638" s="57">
        <v>123021</v>
      </c>
      <c r="G4638" s="58"/>
      <c r="H4638" s="38"/>
      <c r="I4638" s="93" t="str">
        <f t="shared" si="150"/>
        <v/>
      </c>
      <c r="Q4638" s="93" t="str">
        <f t="shared" si="149"/>
        <v>L13210</v>
      </c>
    </row>
    <row r="4639" spans="1:17" ht="12.75" customHeight="1">
      <c r="A4639" s="57" t="s">
        <v>2527</v>
      </c>
      <c r="B4639" s="58" t="s">
        <v>2528</v>
      </c>
      <c r="C4639" s="57">
        <v>11001</v>
      </c>
      <c r="D4639" s="57">
        <v>113303</v>
      </c>
      <c r="E4639" s="57"/>
      <c r="F4639" s="57">
        <v>112102</v>
      </c>
      <c r="G4639" s="58"/>
      <c r="H4639" s="38"/>
      <c r="I4639" s="93" t="str">
        <f t="shared" si="150"/>
        <v/>
      </c>
      <c r="Q4639" s="93" t="str">
        <f t="shared" si="149"/>
        <v>L13303</v>
      </c>
    </row>
    <row r="4640" spans="1:17" ht="12.75" customHeight="1">
      <c r="A4640" s="57" t="s">
        <v>2572</v>
      </c>
      <c r="B4640" s="58" t="s">
        <v>2573</v>
      </c>
      <c r="C4640" s="57">
        <v>11001</v>
      </c>
      <c r="D4640" s="57">
        <v>113304</v>
      </c>
      <c r="E4640" s="57"/>
      <c r="F4640" s="57">
        <v>123017</v>
      </c>
      <c r="G4640" s="58"/>
      <c r="H4640" s="38"/>
      <c r="I4640" s="93" t="str">
        <f t="shared" si="150"/>
        <v/>
      </c>
      <c r="Q4640" s="93" t="str">
        <f t="shared" si="149"/>
        <v>L13304</v>
      </c>
    </row>
    <row r="4641" spans="1:17" ht="12.75" customHeight="1">
      <c r="A4641" s="57" t="s">
        <v>2529</v>
      </c>
      <c r="B4641" s="58" t="s">
        <v>975</v>
      </c>
      <c r="C4641" s="57">
        <v>11001</v>
      </c>
      <c r="D4641" s="57">
        <v>113403</v>
      </c>
      <c r="E4641" s="57"/>
      <c r="F4641" s="57">
        <v>112105</v>
      </c>
      <c r="G4641" s="58"/>
      <c r="H4641" s="38"/>
      <c r="I4641" s="93" t="str">
        <f t="shared" si="150"/>
        <v/>
      </c>
      <c r="Q4641" s="93" t="str">
        <f t="shared" si="149"/>
        <v>L13403</v>
      </c>
    </row>
    <row r="4642" spans="1:17" ht="12.75" customHeight="1">
      <c r="A4642" s="57" t="s">
        <v>2566</v>
      </c>
      <c r="B4642" s="58" t="s">
        <v>2567</v>
      </c>
      <c r="C4642" s="57">
        <v>11001</v>
      </c>
      <c r="D4642" s="57">
        <v>113404</v>
      </c>
      <c r="E4642" s="57"/>
      <c r="F4642" s="57">
        <v>123014</v>
      </c>
      <c r="G4642" s="58"/>
      <c r="H4642" s="38"/>
      <c r="I4642" s="93" t="str">
        <f t="shared" si="150"/>
        <v/>
      </c>
      <c r="Q4642" s="93" t="str">
        <f t="shared" si="149"/>
        <v>L13404</v>
      </c>
    </row>
    <row r="4643" spans="1:17" ht="12.75" customHeight="1">
      <c r="A4643" s="57" t="s">
        <v>4032</v>
      </c>
      <c r="B4643" s="58" t="s">
        <v>4033</v>
      </c>
      <c r="C4643" s="57">
        <v>11001</v>
      </c>
      <c r="D4643" s="57">
        <v>113405</v>
      </c>
      <c r="E4643" s="57"/>
      <c r="F4643" s="57">
        <v>126016</v>
      </c>
      <c r="G4643" s="58"/>
      <c r="H4643" s="38"/>
      <c r="I4643" s="93" t="str">
        <f t="shared" si="150"/>
        <v/>
      </c>
      <c r="Q4643" s="93" t="str">
        <f t="shared" si="149"/>
        <v>L13405</v>
      </c>
    </row>
    <row r="4644" spans="1:17" ht="12.75" customHeight="1">
      <c r="A4644" s="57" t="s">
        <v>776</v>
      </c>
      <c r="B4644" s="58" t="s">
        <v>777</v>
      </c>
      <c r="C4644" s="57">
        <v>11001</v>
      </c>
      <c r="D4644" s="57">
        <v>113503</v>
      </c>
      <c r="E4644" s="57"/>
      <c r="F4644" s="57">
        <v>112107</v>
      </c>
      <c r="G4644" s="58"/>
      <c r="H4644" s="38"/>
      <c r="I4644" s="93" t="str">
        <f t="shared" si="150"/>
        <v/>
      </c>
      <c r="Q4644" s="93" t="str">
        <f t="shared" si="149"/>
        <v>L13503</v>
      </c>
    </row>
    <row r="4645" spans="1:17" ht="12.75" customHeight="1">
      <c r="A4645" s="57" t="s">
        <v>2975</v>
      </c>
      <c r="B4645" s="58" t="s">
        <v>2976</v>
      </c>
      <c r="C4645" s="57">
        <v>11001</v>
      </c>
      <c r="D4645" s="57">
        <v>113504</v>
      </c>
      <c r="E4645" s="57"/>
      <c r="F4645" s="57">
        <v>125012</v>
      </c>
      <c r="G4645" s="58"/>
      <c r="H4645" s="38"/>
      <c r="I4645" s="93" t="str">
        <f t="shared" si="150"/>
        <v/>
      </c>
      <c r="Q4645" s="93" t="str">
        <f t="shared" si="149"/>
        <v>L13504</v>
      </c>
    </row>
    <row r="4646" spans="1:17" ht="12.75" customHeight="1">
      <c r="A4646" s="105" t="s">
        <v>209</v>
      </c>
      <c r="B4646" s="38" t="s">
        <v>210</v>
      </c>
      <c r="C4646" s="1055">
        <v>11001</v>
      </c>
      <c r="D4646" s="1055">
        <v>113603</v>
      </c>
      <c r="E4646" s="1055"/>
      <c r="F4646" s="57">
        <v>112108</v>
      </c>
      <c r="G4646" s="58"/>
      <c r="H4646" s="38"/>
      <c r="I4646" s="93" t="str">
        <f t="shared" si="150"/>
        <v/>
      </c>
      <c r="Q4646" s="93" t="str">
        <f t="shared" si="149"/>
        <v>L13603</v>
      </c>
    </row>
    <row r="4647" spans="1:17" ht="12.75" customHeight="1">
      <c r="A4647" s="57" t="s">
        <v>2588</v>
      </c>
      <c r="B4647" s="58" t="s">
        <v>2589</v>
      </c>
      <c r="C4647" s="57">
        <v>11001</v>
      </c>
      <c r="D4647" s="57">
        <v>113604</v>
      </c>
      <c r="E4647" s="57"/>
      <c r="F4647" s="57">
        <v>125017</v>
      </c>
      <c r="G4647" s="58"/>
      <c r="H4647" s="38"/>
      <c r="I4647" s="93" t="str">
        <f t="shared" si="150"/>
        <v/>
      </c>
      <c r="Q4647" s="93" t="str">
        <f t="shared" si="149"/>
        <v>L13604</v>
      </c>
    </row>
    <row r="4648" spans="1:17" ht="12.75" customHeight="1">
      <c r="A4648" s="57" t="s">
        <v>2554</v>
      </c>
      <c r="B4648" s="58" t="s">
        <v>2555</v>
      </c>
      <c r="C4648" s="57">
        <v>11001</v>
      </c>
      <c r="D4648" s="57">
        <v>113703</v>
      </c>
      <c r="E4648" s="57"/>
      <c r="F4648" s="57">
        <v>114085</v>
      </c>
      <c r="G4648" s="58"/>
      <c r="H4648" s="38"/>
      <c r="I4648" s="93" t="str">
        <f t="shared" si="150"/>
        <v/>
      </c>
      <c r="Q4648" s="93" t="str">
        <f t="shared" si="149"/>
        <v>L13703</v>
      </c>
    </row>
    <row r="4649" spans="1:17" ht="12.75" customHeight="1">
      <c r="A4649" s="105" t="s">
        <v>3114</v>
      </c>
      <c r="B4649" s="58" t="s">
        <v>4031</v>
      </c>
      <c r="C4649" s="1055">
        <v>11001</v>
      </c>
      <c r="D4649" s="1055">
        <v>113704</v>
      </c>
      <c r="E4649" s="1055"/>
      <c r="F4649" s="57">
        <v>126011</v>
      </c>
      <c r="G4649" s="58"/>
      <c r="H4649" s="367"/>
      <c r="I4649" s="93" t="str">
        <f t="shared" si="150"/>
        <v/>
      </c>
      <c r="Q4649" s="93" t="str">
        <f t="shared" si="149"/>
        <v>L13704</v>
      </c>
    </row>
    <row r="4650" spans="1:17" ht="12.75" customHeight="1">
      <c r="A4650" s="105" t="s">
        <v>502</v>
      </c>
      <c r="B4650" s="58" t="s">
        <v>503</v>
      </c>
      <c r="C4650" s="57">
        <v>11001</v>
      </c>
      <c r="D4650" s="57">
        <v>113804</v>
      </c>
      <c r="E4650" s="57"/>
      <c r="F4650" s="57">
        <v>126014</v>
      </c>
      <c r="G4650" s="58"/>
      <c r="H4650" s="38"/>
      <c r="I4650" s="93" t="str">
        <f t="shared" si="150"/>
        <v/>
      </c>
      <c r="Q4650" s="93" t="str">
        <f t="shared" si="149"/>
        <v>L13804</v>
      </c>
    </row>
    <row r="4651" spans="1:17" ht="12.75" customHeight="1">
      <c r="A4651" s="105" t="s">
        <v>5384</v>
      </c>
      <c r="B4651" s="58" t="s">
        <v>5385</v>
      </c>
      <c r="C4651" s="57">
        <v>11001</v>
      </c>
      <c r="D4651" s="57">
        <v>113805</v>
      </c>
      <c r="E4651" s="57"/>
      <c r="F4651" s="57">
        <v>114085</v>
      </c>
      <c r="G4651" s="58"/>
      <c r="H4651" s="38" t="s">
        <v>6713</v>
      </c>
      <c r="I4651" s="93" t="str">
        <f t="shared" si="150"/>
        <v>End</v>
      </c>
      <c r="Q4651" s="93" t="str">
        <f t="shared" si="149"/>
        <v>L13805</v>
      </c>
    </row>
    <row r="4652" spans="1:17" ht="12.75" customHeight="1">
      <c r="A4652" s="105" t="s">
        <v>217</v>
      </c>
      <c r="B4652" s="38" t="s">
        <v>8620</v>
      </c>
      <c r="C4652" s="1055">
        <v>11001</v>
      </c>
      <c r="D4652" s="1055">
        <v>113904</v>
      </c>
      <c r="E4652" s="1055"/>
      <c r="F4652" s="1055">
        <v>126019</v>
      </c>
      <c r="G4652" s="38"/>
      <c r="H4652" s="38"/>
      <c r="I4652" s="93" t="str">
        <f t="shared" si="150"/>
        <v/>
      </c>
      <c r="Q4652" s="93" t="str">
        <f t="shared" si="149"/>
        <v>L13904</v>
      </c>
    </row>
    <row r="4653" spans="1:17" ht="12.75" customHeight="1">
      <c r="A4653" s="57" t="s">
        <v>2609</v>
      </c>
      <c r="B4653" s="58" t="s">
        <v>2610</v>
      </c>
      <c r="C4653" s="57">
        <v>11001</v>
      </c>
      <c r="D4653" s="57">
        <v>114004</v>
      </c>
      <c r="E4653" s="57"/>
      <c r="F4653" s="57">
        <v>126012</v>
      </c>
      <c r="G4653" s="58"/>
      <c r="H4653" s="38"/>
      <c r="I4653" s="93" t="str">
        <f t="shared" si="150"/>
        <v/>
      </c>
      <c r="Q4653" s="93" t="str">
        <f t="shared" si="149"/>
        <v>L14004</v>
      </c>
    </row>
    <row r="4654" spans="1:17" ht="12.75" customHeight="1">
      <c r="A4654" s="105" t="s">
        <v>6339</v>
      </c>
      <c r="B4654" s="38" t="s">
        <v>6342</v>
      </c>
      <c r="C4654" s="1055">
        <v>11001</v>
      </c>
      <c r="D4654" s="1055">
        <v>114105</v>
      </c>
      <c r="E4654" s="1055"/>
      <c r="F4654" s="1055">
        <v>127015</v>
      </c>
      <c r="G4654" s="38"/>
      <c r="H4654" s="38"/>
      <c r="I4654" s="93" t="str">
        <f t="shared" si="150"/>
        <v/>
      </c>
      <c r="Q4654" s="93" t="str">
        <f t="shared" si="149"/>
        <v>L14105</v>
      </c>
    </row>
    <row r="4655" spans="1:17" ht="12.75" customHeight="1">
      <c r="A4655" s="105" t="s">
        <v>7825</v>
      </c>
      <c r="B4655" s="38" t="s">
        <v>7826</v>
      </c>
      <c r="C4655" s="410">
        <v>11001</v>
      </c>
      <c r="D4655" s="410">
        <v>114203</v>
      </c>
      <c r="E4655" s="410"/>
      <c r="F4655" s="410">
        <v>113156</v>
      </c>
      <c r="G4655" s="38"/>
      <c r="H4655" s="38"/>
      <c r="I4655" s="93" t="str">
        <f t="shared" si="150"/>
        <v/>
      </c>
      <c r="Q4655" s="93" t="str">
        <f t="shared" si="149"/>
        <v>L14203</v>
      </c>
    </row>
    <row r="4656" spans="1:17" ht="12.75" customHeight="1">
      <c r="A4656" s="57" t="s">
        <v>2973</v>
      </c>
      <c r="B4656" s="58" t="s">
        <v>2974</v>
      </c>
      <c r="C4656" s="57">
        <v>11001</v>
      </c>
      <c r="D4656" s="57">
        <v>114303</v>
      </c>
      <c r="E4656" s="57"/>
      <c r="F4656" s="57">
        <v>111195</v>
      </c>
      <c r="G4656" s="58"/>
      <c r="H4656" s="38"/>
      <c r="I4656" s="93" t="str">
        <f t="shared" si="150"/>
        <v/>
      </c>
      <c r="Q4656" s="93" t="str">
        <f t="shared" si="149"/>
        <v>L14303</v>
      </c>
    </row>
    <row r="4657" spans="1:17" ht="12.75" customHeight="1">
      <c r="A4657" s="57" t="s">
        <v>2519</v>
      </c>
      <c r="B4657" s="58" t="s">
        <v>2520</v>
      </c>
      <c r="C4657" s="57">
        <v>11001</v>
      </c>
      <c r="D4657" s="57">
        <v>114403</v>
      </c>
      <c r="E4657" s="57"/>
      <c r="F4657" s="57">
        <v>111197</v>
      </c>
      <c r="G4657" s="58"/>
      <c r="H4657" s="38"/>
      <c r="I4657" s="93" t="str">
        <f t="shared" si="150"/>
        <v/>
      </c>
      <c r="Q4657" s="93" t="str">
        <f t="shared" si="149"/>
        <v>L14403</v>
      </c>
    </row>
    <row r="4658" spans="1:17" ht="12.75" customHeight="1">
      <c r="A4658" s="57" t="s">
        <v>7862</v>
      </c>
      <c r="B4658" s="58" t="s">
        <v>7863</v>
      </c>
      <c r="C4658" s="57">
        <v>11001</v>
      </c>
      <c r="D4658" s="57">
        <v>114405</v>
      </c>
      <c r="E4658" s="57"/>
      <c r="F4658" s="57">
        <v>123011</v>
      </c>
      <c r="G4658" s="58"/>
      <c r="H4658" s="38"/>
      <c r="I4658" s="93" t="str">
        <f t="shared" si="150"/>
        <v/>
      </c>
      <c r="Q4658" s="93" t="str">
        <f t="shared" si="149"/>
        <v>L14405</v>
      </c>
    </row>
    <row r="4659" spans="1:17" ht="12.75" customHeight="1">
      <c r="A4659" s="57" t="s">
        <v>7071</v>
      </c>
      <c r="B4659" s="58" t="s">
        <v>7072</v>
      </c>
      <c r="C4659" s="57">
        <v>11001</v>
      </c>
      <c r="D4659" s="57">
        <v>114505</v>
      </c>
      <c r="E4659" s="57"/>
      <c r="F4659" s="57">
        <v>123021</v>
      </c>
      <c r="G4659" s="58"/>
      <c r="H4659" s="38"/>
      <c r="I4659" s="93" t="str">
        <f t="shared" si="150"/>
        <v/>
      </c>
      <c r="Q4659" s="93" t="str">
        <f t="shared" si="149"/>
        <v>L14505</v>
      </c>
    </row>
    <row r="4660" spans="1:17" ht="12.75" customHeight="1">
      <c r="A4660" s="57" t="s">
        <v>2517</v>
      </c>
      <c r="B4660" s="58" t="s">
        <v>2518</v>
      </c>
      <c r="C4660" s="57">
        <v>11001</v>
      </c>
      <c r="D4660" s="57">
        <v>114604</v>
      </c>
      <c r="E4660" s="57"/>
      <c r="F4660" s="57">
        <v>111195</v>
      </c>
      <c r="G4660" s="58"/>
      <c r="H4660" s="38"/>
      <c r="I4660" s="93" t="str">
        <f t="shared" si="150"/>
        <v/>
      </c>
      <c r="Q4660" s="93" t="str">
        <f t="shared" si="149"/>
        <v>L14604</v>
      </c>
    </row>
    <row r="4661" spans="1:17" ht="12.75" customHeight="1">
      <c r="A4661" s="57" t="s">
        <v>2523</v>
      </c>
      <c r="B4661" s="58" t="s">
        <v>2524</v>
      </c>
      <c r="C4661" s="57">
        <v>11001</v>
      </c>
      <c r="D4661" s="57">
        <v>114704</v>
      </c>
      <c r="E4661" s="57"/>
      <c r="F4661" s="57">
        <v>111197</v>
      </c>
      <c r="G4661" s="58"/>
      <c r="H4661" s="38"/>
      <c r="I4661" s="93" t="str">
        <f t="shared" si="150"/>
        <v/>
      </c>
      <c r="Q4661" s="93" t="str">
        <f t="shared" si="149"/>
        <v>L14704</v>
      </c>
    </row>
    <row r="4662" spans="1:17" ht="12.75" customHeight="1">
      <c r="A4662" s="509" t="s">
        <v>8428</v>
      </c>
      <c r="B4662" s="52" t="s">
        <v>8429</v>
      </c>
      <c r="C4662" s="509">
        <v>11001</v>
      </c>
      <c r="D4662" s="509">
        <v>115005</v>
      </c>
      <c r="E4662" s="509"/>
      <c r="F4662" s="509">
        <v>111094</v>
      </c>
      <c r="G4662" s="510"/>
      <c r="H4662" s="511"/>
      <c r="I4662" s="93" t="str">
        <f t="shared" si="150"/>
        <v/>
      </c>
      <c r="Q4662" s="93" t="str">
        <f t="shared" si="149"/>
        <v>L15005</v>
      </c>
    </row>
    <row r="4663" spans="1:17" ht="12.75" customHeight="1">
      <c r="A4663" s="105" t="s">
        <v>4897</v>
      </c>
      <c r="B4663" s="38" t="s">
        <v>6343</v>
      </c>
      <c r="C4663" s="1055">
        <v>11001</v>
      </c>
      <c r="D4663" s="105">
        <v>115103</v>
      </c>
      <c r="E4663" s="1055"/>
      <c r="F4663" s="1055">
        <v>131035</v>
      </c>
      <c r="G4663" s="38"/>
      <c r="H4663" s="38"/>
      <c r="I4663" s="93" t="str">
        <f t="shared" si="150"/>
        <v/>
      </c>
      <c r="Q4663" s="93" t="str">
        <f t="shared" si="149"/>
        <v>L15103</v>
      </c>
    </row>
    <row r="4664" spans="1:17" ht="12.75" customHeight="1">
      <c r="A4664" s="105" t="s">
        <v>1803</v>
      </c>
      <c r="B4664" s="38" t="s">
        <v>1802</v>
      </c>
      <c r="C4664" s="410">
        <v>11001</v>
      </c>
      <c r="D4664" s="1055">
        <v>115104</v>
      </c>
      <c r="E4664" s="410"/>
      <c r="F4664" s="57">
        <v>131010</v>
      </c>
      <c r="G4664" s="58"/>
      <c r="H4664" s="38"/>
      <c r="I4664" s="93" t="str">
        <f t="shared" si="150"/>
        <v/>
      </c>
      <c r="Q4664" s="93" t="str">
        <f t="shared" si="149"/>
        <v>L15104</v>
      </c>
    </row>
    <row r="4665" spans="1:17" ht="12.75" customHeight="1">
      <c r="A4665" s="105" t="s">
        <v>5098</v>
      </c>
      <c r="B4665" s="38" t="s">
        <v>5099</v>
      </c>
      <c r="C4665" s="410">
        <v>11001</v>
      </c>
      <c r="D4665" s="410">
        <v>115105</v>
      </c>
      <c r="E4665" s="410"/>
      <c r="F4665" s="1055">
        <v>131035</v>
      </c>
      <c r="G4665" s="38"/>
      <c r="H4665" s="38"/>
      <c r="I4665" s="93" t="str">
        <f t="shared" si="150"/>
        <v/>
      </c>
      <c r="Q4665" s="93" t="str">
        <f t="shared" si="149"/>
        <v>L15105</v>
      </c>
    </row>
    <row r="4666" spans="1:17" ht="12.75" customHeight="1">
      <c r="A4666" s="105" t="s">
        <v>5786</v>
      </c>
      <c r="B4666" s="38" t="s">
        <v>5787</v>
      </c>
      <c r="C4666" s="410">
        <v>11001</v>
      </c>
      <c r="D4666" s="410">
        <v>115203</v>
      </c>
      <c r="E4666" s="410"/>
      <c r="F4666" s="410">
        <v>127010</v>
      </c>
      <c r="G4666" s="38"/>
      <c r="H4666" s="38" t="s">
        <v>6320</v>
      </c>
      <c r="I4666" s="93" t="str">
        <f t="shared" si="150"/>
        <v>End</v>
      </c>
      <c r="Q4666" s="93" t="str">
        <f t="shared" si="149"/>
        <v>L15203</v>
      </c>
    </row>
    <row r="4667" spans="1:17" ht="12.75" customHeight="1">
      <c r="A4667" s="105" t="s">
        <v>3117</v>
      </c>
      <c r="B4667" s="38" t="s">
        <v>3118</v>
      </c>
      <c r="C4667" s="410">
        <v>11001</v>
      </c>
      <c r="D4667" s="410">
        <v>115204</v>
      </c>
      <c r="E4667" s="410"/>
      <c r="F4667" s="410">
        <v>126015</v>
      </c>
      <c r="G4667" s="38"/>
      <c r="H4667" s="38"/>
      <c r="I4667" s="93" t="str">
        <f t="shared" si="150"/>
        <v/>
      </c>
      <c r="Q4667" s="93" t="str">
        <f t="shared" si="149"/>
        <v>L15204</v>
      </c>
    </row>
    <row r="4668" spans="1:17" ht="12.75" customHeight="1">
      <c r="A4668" s="105" t="s">
        <v>6321</v>
      </c>
      <c r="B4668" s="38" t="s">
        <v>6322</v>
      </c>
      <c r="C4668" s="410">
        <v>11001</v>
      </c>
      <c r="D4668" s="410">
        <v>115211</v>
      </c>
      <c r="E4668" s="410"/>
      <c r="F4668" s="410">
        <v>127010</v>
      </c>
      <c r="G4668" s="38"/>
      <c r="H4668" s="38"/>
      <c r="I4668" s="93" t="str">
        <f t="shared" si="150"/>
        <v/>
      </c>
      <c r="Q4668" s="93" t="str">
        <f t="shared" si="149"/>
        <v>L15211</v>
      </c>
    </row>
    <row r="4669" spans="1:17" ht="12.75" customHeight="1">
      <c r="A4669" s="105" t="s">
        <v>7421</v>
      </c>
      <c r="B4669" s="38" t="s">
        <v>7422</v>
      </c>
      <c r="C4669" s="410">
        <v>11001</v>
      </c>
      <c r="D4669" s="410">
        <v>115503</v>
      </c>
      <c r="E4669" s="410"/>
      <c r="F4669" s="410">
        <v>126011</v>
      </c>
      <c r="G4669" s="38"/>
      <c r="H4669" s="38"/>
      <c r="I4669" s="93" t="str">
        <f t="shared" si="150"/>
        <v/>
      </c>
      <c r="Q4669" s="93" t="str">
        <f t="shared" si="149"/>
        <v>L15503</v>
      </c>
    </row>
    <row r="4670" spans="1:17" ht="12.75" customHeight="1">
      <c r="A4670" s="105" t="s">
        <v>6070</v>
      </c>
      <c r="B4670" s="38" t="s">
        <v>6071</v>
      </c>
      <c r="C4670" s="410">
        <v>11001</v>
      </c>
      <c r="D4670" s="410">
        <v>115803</v>
      </c>
      <c r="E4670" s="410"/>
      <c r="F4670" s="410">
        <v>123021</v>
      </c>
      <c r="G4670" s="38"/>
      <c r="H4670" s="38"/>
      <c r="I4670" s="93" t="str">
        <f t="shared" si="150"/>
        <v/>
      </c>
      <c r="K4670" s="103"/>
      <c r="Q4670" s="93" t="str">
        <f t="shared" si="149"/>
        <v>L15803</v>
      </c>
    </row>
    <row r="4671" spans="1:17" ht="12.75" customHeight="1">
      <c r="A4671" s="105" t="s">
        <v>5189</v>
      </c>
      <c r="B4671" s="38" t="s">
        <v>5190</v>
      </c>
      <c r="C4671" s="410">
        <v>11001</v>
      </c>
      <c r="D4671" s="410">
        <v>115904</v>
      </c>
      <c r="E4671" s="410"/>
      <c r="F4671" s="410">
        <v>126018</v>
      </c>
      <c r="G4671" s="38"/>
      <c r="H4671" s="38"/>
      <c r="I4671" s="93" t="str">
        <f t="shared" si="150"/>
        <v/>
      </c>
      <c r="K4671" s="103"/>
      <c r="Q4671" s="93" t="str">
        <f t="shared" si="149"/>
        <v>L15904</v>
      </c>
    </row>
    <row r="4672" spans="1:17" ht="12.75" customHeight="1">
      <c r="A4672" s="105" t="s">
        <v>5194</v>
      </c>
      <c r="B4672" s="38" t="s">
        <v>5195</v>
      </c>
      <c r="C4672" s="410">
        <v>11001</v>
      </c>
      <c r="D4672" s="410">
        <v>116004</v>
      </c>
      <c r="E4672" s="410"/>
      <c r="F4672" s="410">
        <v>131035</v>
      </c>
      <c r="G4672" s="38"/>
      <c r="H4672" s="38"/>
      <c r="I4672" s="93" t="str">
        <f t="shared" si="150"/>
        <v/>
      </c>
      <c r="K4672" s="103"/>
      <c r="Q4672" s="93" t="str">
        <f t="shared" si="149"/>
        <v>L16004</v>
      </c>
    </row>
    <row r="4673" spans="1:17" ht="12.75" customHeight="1">
      <c r="A4673" s="105" t="s">
        <v>5691</v>
      </c>
      <c r="B4673" s="38" t="s">
        <v>5692</v>
      </c>
      <c r="C4673" s="410">
        <v>11001</v>
      </c>
      <c r="D4673" s="410">
        <v>116104</v>
      </c>
      <c r="E4673" s="410"/>
      <c r="F4673" s="410">
        <v>123020</v>
      </c>
      <c r="G4673" s="38"/>
      <c r="H4673" s="38" t="s">
        <v>8449</v>
      </c>
      <c r="I4673" s="93" t="str">
        <f t="shared" si="150"/>
        <v>End</v>
      </c>
      <c r="K4673" s="103"/>
      <c r="Q4673" s="93" t="str">
        <f t="shared" si="149"/>
        <v>L16104</v>
      </c>
    </row>
    <row r="4674" spans="1:17" ht="12.75" customHeight="1">
      <c r="A4674" s="105" t="s">
        <v>7462</v>
      </c>
      <c r="B4674" s="38" t="s">
        <v>7463</v>
      </c>
      <c r="C4674" s="410">
        <v>11001</v>
      </c>
      <c r="D4674" s="410">
        <v>116704</v>
      </c>
      <c r="E4674" s="410"/>
      <c r="F4674" s="410">
        <v>111093</v>
      </c>
      <c r="G4674" s="38"/>
      <c r="H4674" s="38"/>
      <c r="I4674" s="93" t="str">
        <f t="shared" si="150"/>
        <v/>
      </c>
      <c r="K4674" s="103"/>
      <c r="Q4674" s="93" t="str">
        <f t="shared" si="149"/>
        <v>L16704</v>
      </c>
    </row>
    <row r="4675" spans="1:17" ht="12.75" customHeight="1">
      <c r="A4675" s="105" t="s">
        <v>7761</v>
      </c>
      <c r="B4675" s="38" t="s">
        <v>7758</v>
      </c>
      <c r="C4675" s="410">
        <v>11001</v>
      </c>
      <c r="D4675" s="410">
        <v>117004</v>
      </c>
      <c r="E4675" s="410"/>
      <c r="F4675" s="410">
        <v>123021</v>
      </c>
      <c r="G4675" s="38"/>
      <c r="H4675" s="38"/>
      <c r="I4675" s="93" t="str">
        <f t="shared" si="150"/>
        <v/>
      </c>
      <c r="K4675" s="103">
        <f>COUNTIF($I$4519:$I$4675, "END")</f>
        <v>16</v>
      </c>
      <c r="Q4675" s="93" t="str">
        <f t="shared" si="149"/>
        <v>L17004</v>
      </c>
    </row>
    <row r="4676" spans="1:17" ht="12.75" customHeight="1">
      <c r="A4676" s="57" t="s">
        <v>1973</v>
      </c>
      <c r="B4676" s="58" t="s">
        <v>721</v>
      </c>
      <c r="C4676" s="57">
        <v>11000</v>
      </c>
      <c r="D4676" s="57"/>
      <c r="E4676" s="57">
        <v>582999</v>
      </c>
      <c r="F4676" s="57"/>
      <c r="G4676" s="58"/>
      <c r="H4676" s="38"/>
      <c r="I4676" s="93" t="str">
        <f t="shared" si="150"/>
        <v/>
      </c>
      <c r="K4676" s="103"/>
      <c r="Q4676" s="93" t="str">
        <f t="shared" si="149"/>
        <v>PES</v>
      </c>
    </row>
    <row r="4677" spans="1:17" ht="12.75" customHeight="1">
      <c r="A4677" s="57" t="s">
        <v>7561</v>
      </c>
      <c r="B4677" s="58" t="s">
        <v>7562</v>
      </c>
      <c r="C4677" s="57">
        <v>11003</v>
      </c>
      <c r="D4677" s="57">
        <v>101000</v>
      </c>
      <c r="E4677" s="57"/>
      <c r="F4677" s="57">
        <v>999999</v>
      </c>
      <c r="G4677" s="58"/>
      <c r="H4677" s="38"/>
      <c r="I4677" s="93" t="str">
        <f t="shared" si="150"/>
        <v/>
      </c>
      <c r="Q4677" s="93" t="str">
        <f t="shared" si="149"/>
        <v>T01000</v>
      </c>
    </row>
    <row r="4678" spans="1:17" ht="12.75" customHeight="1">
      <c r="A4678" s="105" t="s">
        <v>6746</v>
      </c>
      <c r="B4678" s="38" t="s">
        <v>6749</v>
      </c>
      <c r="C4678" s="1055">
        <v>11003</v>
      </c>
      <c r="D4678" s="1055">
        <v>110002</v>
      </c>
      <c r="E4678" s="1055"/>
      <c r="F4678" s="1055">
        <v>122010</v>
      </c>
      <c r="G4678" s="38"/>
      <c r="H4678" s="38"/>
      <c r="I4678" s="93" t="str">
        <f t="shared" si="150"/>
        <v/>
      </c>
      <c r="Q4678" s="93" t="str">
        <f t="shared" si="149"/>
        <v>T10002</v>
      </c>
    </row>
    <row r="4679" spans="1:17" ht="12.75" customHeight="1">
      <c r="A4679" s="57" t="s">
        <v>4748</v>
      </c>
      <c r="B4679" s="58" t="s">
        <v>4749</v>
      </c>
      <c r="C4679" s="57">
        <v>11003</v>
      </c>
      <c r="D4679" s="57">
        <v>110003</v>
      </c>
      <c r="E4679" s="57"/>
      <c r="F4679" s="57">
        <v>127020</v>
      </c>
      <c r="G4679" s="58"/>
      <c r="H4679" s="38"/>
      <c r="I4679" s="93" t="str">
        <f t="shared" si="150"/>
        <v/>
      </c>
      <c r="Q4679" s="93" t="str">
        <f t="shared" si="149"/>
        <v>T10003</v>
      </c>
    </row>
    <row r="4680" spans="1:17" ht="12.75" customHeight="1">
      <c r="A4680" s="105" t="s">
        <v>4028</v>
      </c>
      <c r="B4680" s="58" t="s">
        <v>4029</v>
      </c>
      <c r="C4680" s="1055">
        <v>11003</v>
      </c>
      <c r="D4680" s="57">
        <v>110007</v>
      </c>
      <c r="E4680" s="57"/>
      <c r="F4680" s="57">
        <v>111041</v>
      </c>
      <c r="G4680" s="58"/>
      <c r="H4680" s="38"/>
      <c r="I4680" s="93" t="str">
        <f t="shared" si="150"/>
        <v/>
      </c>
      <c r="Q4680" s="93" t="str">
        <f t="shared" si="149"/>
        <v>T10007</v>
      </c>
    </row>
    <row r="4681" spans="1:17" ht="12.75" customHeight="1">
      <c r="A4681" s="105" t="s">
        <v>4979</v>
      </c>
      <c r="B4681" s="38" t="s">
        <v>4983</v>
      </c>
      <c r="C4681" s="410">
        <v>11003</v>
      </c>
      <c r="D4681" s="1055">
        <v>110110</v>
      </c>
      <c r="E4681" s="1055"/>
      <c r="F4681" s="1055">
        <v>116171</v>
      </c>
      <c r="G4681" s="38"/>
      <c r="H4681" s="38"/>
      <c r="I4681" s="93" t="str">
        <f t="shared" si="150"/>
        <v/>
      </c>
      <c r="Q4681" s="93" t="str">
        <f t="shared" si="149"/>
        <v>T10110</v>
      </c>
    </row>
    <row r="4682" spans="1:17" ht="12.75" customHeight="1">
      <c r="A4682" s="105" t="s">
        <v>6747</v>
      </c>
      <c r="B4682" s="38" t="s">
        <v>6750</v>
      </c>
      <c r="C4682" s="410">
        <v>11003</v>
      </c>
      <c r="D4682" s="410">
        <v>110202</v>
      </c>
      <c r="E4682" s="410"/>
      <c r="F4682" s="410">
        <v>111041</v>
      </c>
      <c r="G4682" s="38"/>
      <c r="H4682" s="38"/>
      <c r="I4682" s="93" t="str">
        <f t="shared" si="150"/>
        <v/>
      </c>
      <c r="Q4682" s="93" t="str">
        <f t="shared" si="149"/>
        <v>T10202</v>
      </c>
    </row>
    <row r="4683" spans="1:17" ht="12.75" customHeight="1">
      <c r="A4683" s="105" t="s">
        <v>3907</v>
      </c>
      <c r="B4683" s="38" t="s">
        <v>3908</v>
      </c>
      <c r="C4683" s="410">
        <v>11003</v>
      </c>
      <c r="D4683" s="410">
        <v>110205</v>
      </c>
      <c r="E4683" s="410"/>
      <c r="F4683" s="410">
        <v>123017</v>
      </c>
      <c r="G4683" s="38"/>
      <c r="H4683" s="38"/>
      <c r="I4683" s="93" t="str">
        <f t="shared" si="150"/>
        <v/>
      </c>
      <c r="Q4683" s="93" t="str">
        <f t="shared" si="149"/>
        <v>T10205</v>
      </c>
    </row>
    <row r="4684" spans="1:17" ht="12.75" customHeight="1">
      <c r="A4684" s="105" t="s">
        <v>4978</v>
      </c>
      <c r="B4684" s="38" t="s">
        <v>4982</v>
      </c>
      <c r="C4684" s="410">
        <v>11003</v>
      </c>
      <c r="D4684" s="410">
        <v>110210</v>
      </c>
      <c r="E4684" s="410"/>
      <c r="F4684" s="410">
        <v>117201</v>
      </c>
      <c r="G4684" s="38"/>
      <c r="H4684" s="38"/>
      <c r="I4684" s="93" t="str">
        <f t="shared" si="150"/>
        <v/>
      </c>
      <c r="Q4684" s="93" t="str">
        <f t="shared" si="149"/>
        <v>T10210</v>
      </c>
    </row>
    <row r="4685" spans="1:17" ht="12.75" customHeight="1">
      <c r="A4685" s="105" t="s">
        <v>6748</v>
      </c>
      <c r="B4685" s="38" t="s">
        <v>6751</v>
      </c>
      <c r="C4685" s="410">
        <v>11003</v>
      </c>
      <c r="D4685" s="410">
        <v>110302</v>
      </c>
      <c r="E4685" s="410"/>
      <c r="F4685" s="410">
        <v>111195</v>
      </c>
      <c r="G4685" s="38"/>
      <c r="H4685" s="38"/>
      <c r="I4685" s="93" t="str">
        <f t="shared" si="150"/>
        <v/>
      </c>
      <c r="Q4685" s="93" t="str">
        <f t="shared" si="149"/>
        <v>T10302</v>
      </c>
    </row>
    <row r="4686" spans="1:17" ht="12.75" customHeight="1">
      <c r="A4686" s="105" t="s">
        <v>4977</v>
      </c>
      <c r="B4686" s="58" t="s">
        <v>4981</v>
      </c>
      <c r="C4686" s="410">
        <v>11003</v>
      </c>
      <c r="D4686" s="57">
        <v>110410</v>
      </c>
      <c r="E4686" s="57"/>
      <c r="F4686" s="57">
        <v>113151</v>
      </c>
      <c r="G4686" s="58"/>
      <c r="H4686" s="38"/>
      <c r="I4686" s="93" t="str">
        <f t="shared" si="150"/>
        <v/>
      </c>
      <c r="Q4686" s="93" t="str">
        <f t="shared" ref="Q4686:Q4749" si="151">TEXT($A4686,0)</f>
        <v>T10410</v>
      </c>
    </row>
    <row r="4687" spans="1:17" ht="12.75" customHeight="1">
      <c r="A4687" s="57" t="s">
        <v>4097</v>
      </c>
      <c r="B4687" s="58" t="s">
        <v>4098</v>
      </c>
      <c r="C4687" s="57">
        <v>11003</v>
      </c>
      <c r="D4687" s="57">
        <v>110603</v>
      </c>
      <c r="E4687" s="57"/>
      <c r="F4687" s="57">
        <v>113151</v>
      </c>
      <c r="G4687" s="58"/>
      <c r="H4687" s="38"/>
      <c r="I4687" s="93" t="str">
        <f t="shared" si="150"/>
        <v/>
      </c>
      <c r="Q4687" s="93" t="str">
        <f t="shared" si="151"/>
        <v>T10603</v>
      </c>
    </row>
    <row r="4688" spans="1:17" ht="12.75" customHeight="1">
      <c r="A4688" s="105" t="s">
        <v>4068</v>
      </c>
      <c r="B4688" s="38" t="s">
        <v>4069</v>
      </c>
      <c r="C4688" s="1055">
        <v>11003</v>
      </c>
      <c r="D4688" s="1055">
        <v>110803</v>
      </c>
      <c r="E4688" s="1055"/>
      <c r="F4688" s="1055">
        <v>131015</v>
      </c>
      <c r="G4688" s="38"/>
      <c r="H4688" s="38" t="s">
        <v>6159</v>
      </c>
      <c r="I4688" s="93" t="str">
        <f t="shared" si="150"/>
        <v>End</v>
      </c>
      <c r="Q4688" s="93" t="str">
        <f t="shared" si="151"/>
        <v>T10803</v>
      </c>
    </row>
    <row r="4689" spans="1:17" ht="12.75" customHeight="1">
      <c r="A4689" s="105" t="s">
        <v>4078</v>
      </c>
      <c r="B4689" s="38" t="s">
        <v>4079</v>
      </c>
      <c r="C4689" s="410">
        <v>11003</v>
      </c>
      <c r="D4689" s="410">
        <v>110804</v>
      </c>
      <c r="E4689" s="410"/>
      <c r="F4689" s="410">
        <v>117224</v>
      </c>
      <c r="G4689" s="38"/>
      <c r="H4689" s="38"/>
      <c r="I4689" s="93" t="str">
        <f t="shared" si="150"/>
        <v/>
      </c>
      <c r="Q4689" s="93" t="str">
        <f t="shared" si="151"/>
        <v>T10804</v>
      </c>
    </row>
    <row r="4690" spans="1:17" ht="12.75" customHeight="1">
      <c r="A4690" s="105" t="s">
        <v>4047</v>
      </c>
      <c r="B4690" s="38" t="s">
        <v>4048</v>
      </c>
      <c r="C4690" s="410">
        <v>11003</v>
      </c>
      <c r="D4690" s="57">
        <v>110805</v>
      </c>
      <c r="E4690" s="57"/>
      <c r="F4690" s="57">
        <v>113151</v>
      </c>
      <c r="G4690" s="58"/>
      <c r="H4690" s="38"/>
      <c r="I4690" s="93" t="str">
        <f t="shared" si="150"/>
        <v/>
      </c>
      <c r="Q4690" s="93" t="str">
        <f t="shared" si="151"/>
        <v>T10805</v>
      </c>
    </row>
    <row r="4691" spans="1:17" ht="12.75" customHeight="1">
      <c r="A4691" s="57" t="s">
        <v>4099</v>
      </c>
      <c r="B4691" s="58" t="s">
        <v>4100</v>
      </c>
      <c r="C4691" s="57">
        <v>11003</v>
      </c>
      <c r="D4691" s="57">
        <v>111103</v>
      </c>
      <c r="E4691" s="57"/>
      <c r="F4691" s="57">
        <v>118493</v>
      </c>
      <c r="G4691" s="58"/>
      <c r="H4691" s="38"/>
      <c r="I4691" s="93" t="str">
        <f t="shared" si="150"/>
        <v/>
      </c>
      <c r="Q4691" s="93" t="str">
        <f t="shared" si="151"/>
        <v>T11103</v>
      </c>
    </row>
    <row r="4692" spans="1:17" ht="12.75" customHeight="1">
      <c r="A4692" s="105" t="s">
        <v>3891</v>
      </c>
      <c r="B4692" s="58" t="s">
        <v>3895</v>
      </c>
      <c r="C4692" s="1055">
        <v>11003</v>
      </c>
      <c r="D4692" s="1055">
        <v>111104</v>
      </c>
      <c r="E4692" s="1055"/>
      <c r="F4692" s="1055">
        <v>113151</v>
      </c>
      <c r="G4692" s="38"/>
      <c r="H4692" s="38"/>
      <c r="I4692" s="93" t="str">
        <f t="shared" si="150"/>
        <v/>
      </c>
      <c r="Q4692" s="93" t="str">
        <f t="shared" si="151"/>
        <v>T11104</v>
      </c>
    </row>
    <row r="4693" spans="1:17" ht="12.75" customHeight="1">
      <c r="A4693" s="105" t="s">
        <v>4136</v>
      </c>
      <c r="B4693" s="58" t="s">
        <v>4140</v>
      </c>
      <c r="C4693" s="410">
        <v>11003</v>
      </c>
      <c r="D4693" s="410">
        <v>111203</v>
      </c>
      <c r="E4693" s="410"/>
      <c r="F4693" s="57">
        <v>126018</v>
      </c>
      <c r="G4693" s="58"/>
      <c r="H4693" s="38"/>
      <c r="I4693" s="93" t="str">
        <f t="shared" si="150"/>
        <v/>
      </c>
      <c r="Q4693" s="93" t="str">
        <f t="shared" si="151"/>
        <v>T11203</v>
      </c>
    </row>
    <row r="4694" spans="1:17" ht="12.75" customHeight="1">
      <c r="A4694" s="105" t="s">
        <v>4044</v>
      </c>
      <c r="B4694" s="38" t="s">
        <v>4045</v>
      </c>
      <c r="C4694" s="57">
        <v>11003</v>
      </c>
      <c r="D4694" s="57">
        <v>111204</v>
      </c>
      <c r="E4694" s="57"/>
      <c r="F4694" s="57">
        <v>118066</v>
      </c>
      <c r="G4694" s="58"/>
      <c r="H4694" s="38"/>
      <c r="I4694" s="93" t="str">
        <f t="shared" si="150"/>
        <v/>
      </c>
      <c r="Q4694" s="93" t="str">
        <f t="shared" si="151"/>
        <v>T11204</v>
      </c>
    </row>
    <row r="4695" spans="1:17" ht="12.75" customHeight="1">
      <c r="A4695" s="105" t="s">
        <v>4850</v>
      </c>
      <c r="B4695" s="58" t="s">
        <v>4851</v>
      </c>
      <c r="C4695" s="1055">
        <v>11003</v>
      </c>
      <c r="D4695" s="1055">
        <v>111205</v>
      </c>
      <c r="E4695" s="1055"/>
      <c r="F4695" s="1055">
        <v>111041</v>
      </c>
      <c r="G4695" s="38"/>
      <c r="H4695" s="38"/>
      <c r="I4695" s="93" t="str">
        <f t="shared" si="150"/>
        <v/>
      </c>
      <c r="Q4695" s="93" t="str">
        <f t="shared" si="151"/>
        <v>T11205</v>
      </c>
    </row>
    <row r="4696" spans="1:17" ht="12.75" customHeight="1">
      <c r="A4696" s="105" t="s">
        <v>5589</v>
      </c>
      <c r="B4696" s="58" t="s">
        <v>5590</v>
      </c>
      <c r="C4696" s="410">
        <v>11003</v>
      </c>
      <c r="D4696" s="410">
        <v>111303</v>
      </c>
      <c r="E4696" s="410"/>
      <c r="F4696" s="410">
        <v>127012</v>
      </c>
      <c r="G4696" s="38"/>
      <c r="H4696" s="38"/>
      <c r="I4696" s="93" t="str">
        <f t="shared" ref="I4696:I4759" si="152">LEFT(H4696,3)</f>
        <v/>
      </c>
      <c r="Q4696" s="93" t="str">
        <f t="shared" si="151"/>
        <v>T11303</v>
      </c>
    </row>
    <row r="4697" spans="1:17" ht="12.75" customHeight="1">
      <c r="A4697" s="105" t="s">
        <v>3874</v>
      </c>
      <c r="B4697" s="58" t="s">
        <v>3878</v>
      </c>
      <c r="C4697" s="410">
        <v>11003</v>
      </c>
      <c r="D4697" s="410">
        <v>111403</v>
      </c>
      <c r="E4697" s="410"/>
      <c r="F4697" s="410">
        <v>116171</v>
      </c>
      <c r="G4697" s="38"/>
      <c r="H4697" s="38"/>
      <c r="I4697" s="93" t="str">
        <f t="shared" si="152"/>
        <v/>
      </c>
      <c r="Q4697" s="93" t="str">
        <f t="shared" si="151"/>
        <v>T11403</v>
      </c>
    </row>
    <row r="4698" spans="1:17" ht="12.75" customHeight="1">
      <c r="A4698" s="57" t="s">
        <v>4095</v>
      </c>
      <c r="B4698" s="58" t="s">
        <v>4096</v>
      </c>
      <c r="C4698" s="57">
        <v>11003</v>
      </c>
      <c r="D4698" s="57">
        <v>111405</v>
      </c>
      <c r="E4698" s="57"/>
      <c r="F4698" s="57">
        <v>116171</v>
      </c>
      <c r="G4698" s="58"/>
      <c r="H4698" s="38"/>
      <c r="I4698" s="93" t="str">
        <f t="shared" si="152"/>
        <v/>
      </c>
      <c r="Q4698" s="93" t="str">
        <f t="shared" si="151"/>
        <v>T11405</v>
      </c>
    </row>
    <row r="4699" spans="1:17" ht="12.75" customHeight="1">
      <c r="A4699" s="105" t="s">
        <v>3873</v>
      </c>
      <c r="B4699" s="38" t="s">
        <v>3877</v>
      </c>
      <c r="C4699" s="1055">
        <v>11003</v>
      </c>
      <c r="D4699" s="1055">
        <v>111503</v>
      </c>
      <c r="E4699" s="1055"/>
      <c r="F4699" s="1055">
        <v>111041</v>
      </c>
      <c r="G4699" s="38"/>
      <c r="H4699" s="38"/>
      <c r="I4699" s="93" t="str">
        <f t="shared" si="152"/>
        <v/>
      </c>
      <c r="Q4699" s="93" t="str">
        <f t="shared" si="151"/>
        <v>T11503</v>
      </c>
    </row>
    <row r="4700" spans="1:17" ht="12.75" customHeight="1">
      <c r="A4700" s="105" t="s">
        <v>3884</v>
      </c>
      <c r="B4700" s="38" t="s">
        <v>3975</v>
      </c>
      <c r="C4700" s="410">
        <v>11003</v>
      </c>
      <c r="D4700" s="410">
        <v>111504</v>
      </c>
      <c r="E4700" s="410"/>
      <c r="F4700" s="410">
        <v>116171</v>
      </c>
      <c r="G4700" s="38"/>
      <c r="H4700" s="38"/>
      <c r="I4700" s="93" t="str">
        <f t="shared" si="152"/>
        <v/>
      </c>
      <c r="Q4700" s="93" t="str">
        <f t="shared" si="151"/>
        <v>T11504</v>
      </c>
    </row>
    <row r="4701" spans="1:17" ht="12.75" customHeight="1">
      <c r="A4701" s="57" t="s">
        <v>4092</v>
      </c>
      <c r="B4701" s="58" t="s">
        <v>4091</v>
      </c>
      <c r="C4701" s="57">
        <v>11003</v>
      </c>
      <c r="D4701" s="57">
        <v>111603</v>
      </c>
      <c r="E4701" s="57"/>
      <c r="F4701" s="57">
        <v>111191</v>
      </c>
      <c r="G4701" s="58"/>
      <c r="H4701" s="38"/>
      <c r="I4701" s="93" t="str">
        <f t="shared" si="152"/>
        <v/>
      </c>
      <c r="Q4701" s="93" t="str">
        <f t="shared" si="151"/>
        <v>T11603</v>
      </c>
    </row>
    <row r="4702" spans="1:17" ht="12.75" customHeight="1">
      <c r="A4702" s="105" t="s">
        <v>4849</v>
      </c>
      <c r="B4702" s="58" t="s">
        <v>6013</v>
      </c>
      <c r="C4702" s="1055">
        <v>11003</v>
      </c>
      <c r="D4702" s="1055">
        <v>111605</v>
      </c>
      <c r="E4702" s="1055"/>
      <c r="F4702" s="57">
        <v>114086</v>
      </c>
      <c r="G4702" s="58"/>
      <c r="H4702" s="38"/>
      <c r="I4702" s="93" t="str">
        <f t="shared" si="152"/>
        <v/>
      </c>
      <c r="Q4702" s="93" t="str">
        <f t="shared" si="151"/>
        <v>T11605</v>
      </c>
    </row>
    <row r="4703" spans="1:17" ht="12.75" customHeight="1">
      <c r="A4703" s="57" t="s">
        <v>4089</v>
      </c>
      <c r="B4703" s="58" t="s">
        <v>4090</v>
      </c>
      <c r="C4703" s="57">
        <v>11003</v>
      </c>
      <c r="D4703" s="57">
        <v>111803</v>
      </c>
      <c r="E4703" s="57"/>
      <c r="F4703" s="57">
        <v>117201</v>
      </c>
      <c r="G4703" s="58"/>
      <c r="H4703" s="38"/>
      <c r="I4703" s="93" t="str">
        <f t="shared" si="152"/>
        <v/>
      </c>
      <c r="Q4703" s="93" t="str">
        <f t="shared" si="151"/>
        <v>T11803</v>
      </c>
    </row>
    <row r="4704" spans="1:17" ht="12.75" customHeight="1">
      <c r="A4704" s="105" t="s">
        <v>4171</v>
      </c>
      <c r="B4704" s="38" t="s">
        <v>4170</v>
      </c>
      <c r="C4704" s="1055">
        <v>11003</v>
      </c>
      <c r="D4704" s="1055">
        <v>111804</v>
      </c>
      <c r="E4704" s="1055"/>
      <c r="F4704" s="1055">
        <v>123011</v>
      </c>
      <c r="G4704" s="38"/>
      <c r="H4704" s="38"/>
      <c r="I4704" s="93" t="str">
        <f t="shared" si="152"/>
        <v/>
      </c>
      <c r="Q4704" s="93" t="str">
        <f t="shared" si="151"/>
        <v>T11804</v>
      </c>
    </row>
    <row r="4705" spans="1:17" ht="12.75" customHeight="1">
      <c r="A4705" s="105" t="s">
        <v>6194</v>
      </c>
      <c r="B4705" s="38" t="s">
        <v>6195</v>
      </c>
      <c r="C4705" s="410">
        <v>11003</v>
      </c>
      <c r="D4705" s="410">
        <v>111905</v>
      </c>
      <c r="E4705" s="410"/>
      <c r="F4705" s="410">
        <v>125012</v>
      </c>
      <c r="G4705" s="38"/>
      <c r="H4705" s="38"/>
      <c r="I4705" s="93" t="str">
        <f t="shared" si="152"/>
        <v/>
      </c>
      <c r="Q4705" s="93" t="str">
        <f t="shared" si="151"/>
        <v>T11905</v>
      </c>
    </row>
    <row r="4706" spans="1:17" ht="12.75" customHeight="1">
      <c r="A4706" s="105" t="s">
        <v>3881</v>
      </c>
      <c r="B4706" s="38" t="s">
        <v>6014</v>
      </c>
      <c r="C4706" s="410">
        <v>11003</v>
      </c>
      <c r="D4706" s="410">
        <v>112003</v>
      </c>
      <c r="E4706" s="410"/>
      <c r="F4706" s="410">
        <v>114086</v>
      </c>
      <c r="G4706" s="38"/>
      <c r="H4706" s="38"/>
      <c r="I4706" s="93" t="str">
        <f t="shared" si="152"/>
        <v/>
      </c>
      <c r="Q4706" s="93" t="str">
        <f t="shared" si="151"/>
        <v>T12003</v>
      </c>
    </row>
    <row r="4707" spans="1:17" ht="12.75" customHeight="1">
      <c r="A4707" s="105" t="s">
        <v>3909</v>
      </c>
      <c r="B4707" s="38" t="s">
        <v>3910</v>
      </c>
      <c r="C4707" s="410">
        <v>11003</v>
      </c>
      <c r="D4707" s="410">
        <v>112005</v>
      </c>
      <c r="E4707" s="410"/>
      <c r="F4707" s="410">
        <v>125017</v>
      </c>
      <c r="G4707" s="38"/>
      <c r="H4707" s="38"/>
      <c r="I4707" s="93" t="str">
        <f t="shared" si="152"/>
        <v/>
      </c>
      <c r="Q4707" s="93" t="str">
        <f t="shared" si="151"/>
        <v>T12005</v>
      </c>
    </row>
    <row r="4708" spans="1:17" ht="12.75" customHeight="1">
      <c r="A4708" s="105" t="s">
        <v>3911</v>
      </c>
      <c r="B4708" s="58" t="s">
        <v>3912</v>
      </c>
      <c r="C4708" s="410">
        <v>11003</v>
      </c>
      <c r="D4708" s="410">
        <v>112105</v>
      </c>
      <c r="E4708" s="410"/>
      <c r="F4708" s="410">
        <v>126012</v>
      </c>
      <c r="G4708" s="38"/>
      <c r="H4708" s="38"/>
      <c r="I4708" s="93" t="str">
        <f t="shared" si="152"/>
        <v/>
      </c>
      <c r="Q4708" s="93" t="str">
        <f t="shared" si="151"/>
        <v>T12105</v>
      </c>
    </row>
    <row r="4709" spans="1:17" ht="12.75" customHeight="1">
      <c r="A4709" s="105" t="s">
        <v>5994</v>
      </c>
      <c r="B4709" s="58" t="s">
        <v>8992</v>
      </c>
      <c r="C4709" s="410">
        <v>11003</v>
      </c>
      <c r="D4709" s="410">
        <v>112204</v>
      </c>
      <c r="E4709" s="410"/>
      <c r="F4709" s="57">
        <v>126016</v>
      </c>
      <c r="G4709" s="38"/>
      <c r="H4709" s="38"/>
      <c r="I4709" s="93" t="str">
        <f t="shared" si="152"/>
        <v/>
      </c>
      <c r="Q4709" s="93" t="str">
        <f t="shared" si="151"/>
        <v>T12204</v>
      </c>
    </row>
    <row r="4710" spans="1:17" ht="12.75" customHeight="1">
      <c r="A4710" s="105" t="s">
        <v>3885</v>
      </c>
      <c r="B4710" s="58" t="s">
        <v>3894</v>
      </c>
      <c r="C4710" s="410">
        <v>11003</v>
      </c>
      <c r="D4710" s="410">
        <v>112304</v>
      </c>
      <c r="E4710" s="410"/>
      <c r="F4710" s="1055">
        <v>111041</v>
      </c>
      <c r="G4710" s="38"/>
      <c r="H4710" s="38"/>
      <c r="I4710" s="93" t="str">
        <f t="shared" si="152"/>
        <v/>
      </c>
      <c r="Q4710" s="93" t="str">
        <f t="shared" si="151"/>
        <v>T12304</v>
      </c>
    </row>
    <row r="4711" spans="1:17" ht="12.75" customHeight="1">
      <c r="A4711" s="105" t="s">
        <v>3886</v>
      </c>
      <c r="B4711" s="58" t="s">
        <v>3896</v>
      </c>
      <c r="C4711" s="410">
        <v>11003</v>
      </c>
      <c r="D4711" s="410">
        <v>112404</v>
      </c>
      <c r="E4711" s="410"/>
      <c r="F4711" s="410">
        <v>111191</v>
      </c>
      <c r="G4711" s="38"/>
      <c r="H4711" s="38"/>
      <c r="I4711" s="93" t="str">
        <f t="shared" si="152"/>
        <v/>
      </c>
      <c r="Q4711" s="93" t="str">
        <f t="shared" si="151"/>
        <v>T12404</v>
      </c>
    </row>
    <row r="4712" spans="1:17" ht="12.75" customHeight="1">
      <c r="A4712" s="105" t="s">
        <v>4362</v>
      </c>
      <c r="B4712" s="58" t="s">
        <v>8621</v>
      </c>
      <c r="C4712" s="410">
        <v>11003</v>
      </c>
      <c r="D4712" s="410">
        <v>112603</v>
      </c>
      <c r="E4712" s="410"/>
      <c r="F4712" s="57">
        <v>126019</v>
      </c>
      <c r="G4712" s="58"/>
      <c r="H4712" s="38"/>
      <c r="I4712" s="93" t="str">
        <f t="shared" si="152"/>
        <v/>
      </c>
      <c r="Q4712" s="93" t="str">
        <f t="shared" si="151"/>
        <v>T12603</v>
      </c>
    </row>
    <row r="4713" spans="1:17" ht="12.75" customHeight="1">
      <c r="A4713" s="105" t="s">
        <v>4135</v>
      </c>
      <c r="B4713" s="58" t="s">
        <v>4139</v>
      </c>
      <c r="C4713" s="410">
        <v>11003</v>
      </c>
      <c r="D4713" s="410">
        <v>112703</v>
      </c>
      <c r="E4713" s="410"/>
      <c r="F4713" s="57">
        <v>126012</v>
      </c>
      <c r="G4713" s="58"/>
      <c r="H4713" s="38"/>
      <c r="I4713" s="93" t="str">
        <f t="shared" si="152"/>
        <v/>
      </c>
      <c r="Q4713" s="93" t="str">
        <f t="shared" si="151"/>
        <v>T12703</v>
      </c>
    </row>
    <row r="4714" spans="1:17" ht="12.75" customHeight="1">
      <c r="A4714" s="105" t="s">
        <v>4017</v>
      </c>
      <c r="B4714" s="58" t="s">
        <v>7820</v>
      </c>
      <c r="C4714" s="410">
        <v>11003</v>
      </c>
      <c r="D4714" s="410">
        <v>112803</v>
      </c>
      <c r="E4714" s="410"/>
      <c r="F4714" s="1055">
        <v>127014</v>
      </c>
      <c r="G4714" s="38"/>
      <c r="H4714" s="38"/>
      <c r="I4714" s="93" t="str">
        <f t="shared" si="152"/>
        <v/>
      </c>
      <c r="Q4714" s="93" t="str">
        <f t="shared" si="151"/>
        <v>T12803</v>
      </c>
    </row>
    <row r="4715" spans="1:17" ht="12.75" customHeight="1">
      <c r="A4715" s="105" t="s">
        <v>3893</v>
      </c>
      <c r="B4715" s="58" t="s">
        <v>3897</v>
      </c>
      <c r="C4715" s="410">
        <v>11003</v>
      </c>
      <c r="D4715" s="410">
        <v>112804</v>
      </c>
      <c r="E4715" s="410"/>
      <c r="F4715" s="410">
        <v>118493</v>
      </c>
      <c r="G4715" s="38"/>
      <c r="H4715" s="38"/>
      <c r="I4715" s="93" t="str">
        <f t="shared" si="152"/>
        <v/>
      </c>
      <c r="Q4715" s="93" t="str">
        <f t="shared" si="151"/>
        <v>T12804</v>
      </c>
    </row>
    <row r="4716" spans="1:17" ht="12.75" customHeight="1">
      <c r="A4716" s="57" t="s">
        <v>4250</v>
      </c>
      <c r="B4716" s="58" t="s">
        <v>4251</v>
      </c>
      <c r="C4716" s="57">
        <v>11003</v>
      </c>
      <c r="D4716" s="57">
        <v>112805</v>
      </c>
      <c r="E4716" s="57"/>
      <c r="F4716" s="57">
        <v>113156</v>
      </c>
      <c r="G4716" s="58"/>
      <c r="H4716" s="38"/>
      <c r="I4716" s="93" t="str">
        <f t="shared" si="152"/>
        <v/>
      </c>
      <c r="Q4716" s="93" t="str">
        <f t="shared" si="151"/>
        <v>T12805</v>
      </c>
    </row>
    <row r="4717" spans="1:17" ht="12.75" customHeight="1">
      <c r="A4717" s="105" t="s">
        <v>4873</v>
      </c>
      <c r="B4717" s="58" t="s">
        <v>4874</v>
      </c>
      <c r="C4717" s="1055">
        <v>11003</v>
      </c>
      <c r="D4717" s="1055">
        <v>112903</v>
      </c>
      <c r="E4717" s="1055"/>
      <c r="F4717" s="1055">
        <v>127013</v>
      </c>
      <c r="G4717" s="38"/>
      <c r="H4717" s="38"/>
      <c r="I4717" s="93" t="str">
        <f t="shared" si="152"/>
        <v/>
      </c>
      <c r="Q4717" s="93" t="str">
        <f t="shared" si="151"/>
        <v>T12903</v>
      </c>
    </row>
    <row r="4718" spans="1:17" ht="12.75" customHeight="1">
      <c r="A4718" s="105" t="s">
        <v>3887</v>
      </c>
      <c r="B4718" s="58" t="s">
        <v>3898</v>
      </c>
      <c r="C4718" s="410">
        <v>11003</v>
      </c>
      <c r="D4718" s="410">
        <v>112904</v>
      </c>
      <c r="E4718" s="410"/>
      <c r="F4718" s="410">
        <v>123012</v>
      </c>
      <c r="G4718" s="38"/>
      <c r="H4718" s="38"/>
      <c r="I4718" s="93" t="str">
        <f t="shared" si="152"/>
        <v/>
      </c>
      <c r="Q4718" s="93" t="str">
        <f t="shared" si="151"/>
        <v>T12904</v>
      </c>
    </row>
    <row r="4719" spans="1:17" ht="12.75" customHeight="1">
      <c r="A4719" s="105" t="s">
        <v>3888</v>
      </c>
      <c r="B4719" s="58" t="s">
        <v>3899</v>
      </c>
      <c r="C4719" s="410">
        <v>11003</v>
      </c>
      <c r="D4719" s="410">
        <v>113004</v>
      </c>
      <c r="E4719" s="410"/>
      <c r="F4719" s="410">
        <v>123016</v>
      </c>
      <c r="G4719" s="38"/>
      <c r="H4719" s="38"/>
      <c r="I4719" s="93" t="str">
        <f t="shared" si="152"/>
        <v/>
      </c>
      <c r="Q4719" s="93" t="str">
        <f t="shared" si="151"/>
        <v>T13004</v>
      </c>
    </row>
    <row r="4720" spans="1:17" ht="12.75" customHeight="1">
      <c r="A4720" s="105" t="s">
        <v>3889</v>
      </c>
      <c r="B4720" s="58" t="s">
        <v>3900</v>
      </c>
      <c r="C4720" s="410">
        <v>11003</v>
      </c>
      <c r="D4720" s="410">
        <v>113104</v>
      </c>
      <c r="E4720" s="410"/>
      <c r="F4720" s="410">
        <v>123015</v>
      </c>
      <c r="G4720" s="38"/>
      <c r="H4720" s="38"/>
      <c r="I4720" s="93" t="str">
        <f t="shared" si="152"/>
        <v/>
      </c>
      <c r="Q4720" s="93" t="str">
        <f t="shared" si="151"/>
        <v>T13104</v>
      </c>
    </row>
    <row r="4721" spans="1:17" ht="12.75" customHeight="1">
      <c r="A4721" s="105" t="s">
        <v>4770</v>
      </c>
      <c r="B4721" s="58" t="s">
        <v>4771</v>
      </c>
      <c r="C4721" s="410">
        <v>11003</v>
      </c>
      <c r="D4721" s="410">
        <v>113203</v>
      </c>
      <c r="E4721" s="410"/>
      <c r="F4721" s="57">
        <v>112100</v>
      </c>
      <c r="G4721" s="58"/>
      <c r="H4721" s="38"/>
      <c r="I4721" s="93" t="str">
        <f t="shared" si="152"/>
        <v/>
      </c>
      <c r="Q4721" s="93" t="str">
        <f t="shared" si="151"/>
        <v>T13203</v>
      </c>
    </row>
    <row r="4722" spans="1:17" ht="12.75" customHeight="1">
      <c r="A4722" s="105" t="s">
        <v>5898</v>
      </c>
      <c r="B4722" s="58" t="s">
        <v>5899</v>
      </c>
      <c r="C4722" s="410">
        <v>11003</v>
      </c>
      <c r="D4722" s="410">
        <v>113210</v>
      </c>
      <c r="E4722" s="410"/>
      <c r="F4722" s="57">
        <v>123021</v>
      </c>
      <c r="G4722" s="58"/>
      <c r="H4722" s="38"/>
      <c r="I4722" s="93" t="str">
        <f t="shared" si="152"/>
        <v/>
      </c>
      <c r="Q4722" s="93" t="str">
        <f t="shared" si="151"/>
        <v>T13210</v>
      </c>
    </row>
    <row r="4723" spans="1:17" ht="12.75" customHeight="1">
      <c r="A4723" s="105" t="s">
        <v>3890</v>
      </c>
      <c r="B4723" s="58" t="s">
        <v>3901</v>
      </c>
      <c r="C4723" s="410">
        <v>11003</v>
      </c>
      <c r="D4723" s="410">
        <v>113304</v>
      </c>
      <c r="E4723" s="410"/>
      <c r="F4723" s="1055">
        <v>123017</v>
      </c>
      <c r="G4723" s="38"/>
      <c r="H4723" s="38"/>
      <c r="I4723" s="93" t="str">
        <f t="shared" si="152"/>
        <v/>
      </c>
      <c r="Q4723" s="93" t="str">
        <f t="shared" si="151"/>
        <v>T13304</v>
      </c>
    </row>
    <row r="4724" spans="1:17" ht="12.75" customHeight="1">
      <c r="A4724" s="57" t="s">
        <v>4133</v>
      </c>
      <c r="B4724" s="58" t="s">
        <v>4134</v>
      </c>
      <c r="C4724" s="57">
        <v>11003</v>
      </c>
      <c r="D4724" s="57">
        <v>113403</v>
      </c>
      <c r="E4724" s="57"/>
      <c r="F4724" s="57">
        <v>112105</v>
      </c>
      <c r="G4724" s="58"/>
      <c r="H4724" s="38"/>
      <c r="I4724" s="93" t="str">
        <f t="shared" si="152"/>
        <v/>
      </c>
      <c r="Q4724" s="93" t="str">
        <f t="shared" si="151"/>
        <v>T13403</v>
      </c>
    </row>
    <row r="4725" spans="1:17" ht="12.75" customHeight="1">
      <c r="A4725" s="105" t="s">
        <v>4163</v>
      </c>
      <c r="B4725" s="58" t="s">
        <v>4164</v>
      </c>
      <c r="C4725" s="1055">
        <v>11003</v>
      </c>
      <c r="D4725" s="1055">
        <v>113503</v>
      </c>
      <c r="E4725" s="1055"/>
      <c r="F4725" s="57">
        <v>112107</v>
      </c>
      <c r="G4725" s="58"/>
      <c r="H4725" s="38"/>
      <c r="I4725" s="93" t="str">
        <f t="shared" si="152"/>
        <v/>
      </c>
      <c r="Q4725" s="93" t="str">
        <f t="shared" si="151"/>
        <v>T13503</v>
      </c>
    </row>
    <row r="4726" spans="1:17" ht="12.75" customHeight="1">
      <c r="A4726" s="105" t="s">
        <v>4138</v>
      </c>
      <c r="B4726" s="58" t="s">
        <v>4142</v>
      </c>
      <c r="C4726" s="410">
        <v>11003</v>
      </c>
      <c r="D4726" s="410">
        <v>113504</v>
      </c>
      <c r="E4726" s="410"/>
      <c r="F4726" s="57">
        <v>125012</v>
      </c>
      <c r="G4726" s="58"/>
      <c r="H4726" s="38"/>
      <c r="I4726" s="93" t="str">
        <f t="shared" si="152"/>
        <v/>
      </c>
      <c r="Q4726" s="93" t="str">
        <f t="shared" si="151"/>
        <v>T13504</v>
      </c>
    </row>
    <row r="4727" spans="1:17" ht="12.75" customHeight="1">
      <c r="A4727" s="105" t="s">
        <v>4137</v>
      </c>
      <c r="B4727" s="58" t="s">
        <v>4141</v>
      </c>
      <c r="C4727" s="410">
        <v>11003</v>
      </c>
      <c r="D4727" s="410">
        <v>113603</v>
      </c>
      <c r="E4727" s="410"/>
      <c r="F4727" s="57">
        <v>112108</v>
      </c>
      <c r="G4727" s="58"/>
      <c r="H4727" s="38"/>
      <c r="I4727" s="93" t="str">
        <f t="shared" si="152"/>
        <v/>
      </c>
      <c r="Q4727" s="93" t="str">
        <f t="shared" si="151"/>
        <v>T13603</v>
      </c>
    </row>
    <row r="4728" spans="1:17" ht="12.75" customHeight="1">
      <c r="A4728" s="57" t="s">
        <v>4093</v>
      </c>
      <c r="B4728" s="58" t="s">
        <v>4094</v>
      </c>
      <c r="C4728" s="57">
        <v>11003</v>
      </c>
      <c r="D4728" s="57">
        <v>113703</v>
      </c>
      <c r="E4728" s="57"/>
      <c r="F4728" s="57">
        <v>114085</v>
      </c>
      <c r="G4728" s="58"/>
      <c r="H4728" s="38"/>
      <c r="I4728" s="93" t="str">
        <f t="shared" si="152"/>
        <v/>
      </c>
      <c r="Q4728" s="93" t="str">
        <f t="shared" si="151"/>
        <v>T13703</v>
      </c>
    </row>
    <row r="4729" spans="1:17" ht="12.75" customHeight="1">
      <c r="A4729" s="105" t="s">
        <v>3871</v>
      </c>
      <c r="B4729" s="38" t="s">
        <v>3872</v>
      </c>
      <c r="C4729" s="1055">
        <v>11003</v>
      </c>
      <c r="D4729" s="1055">
        <v>113803</v>
      </c>
      <c r="E4729" s="1055"/>
      <c r="F4729" s="1055">
        <v>117225</v>
      </c>
      <c r="G4729" s="38"/>
      <c r="H4729" s="38"/>
      <c r="I4729" s="93" t="str">
        <f t="shared" si="152"/>
        <v/>
      </c>
      <c r="Q4729" s="93" t="str">
        <f t="shared" si="151"/>
        <v>T13803</v>
      </c>
    </row>
    <row r="4730" spans="1:17" ht="12.75" customHeight="1">
      <c r="A4730" s="105" t="s">
        <v>5998</v>
      </c>
      <c r="B4730" s="58" t="s">
        <v>5999</v>
      </c>
      <c r="C4730" s="57">
        <v>11003</v>
      </c>
      <c r="D4730" s="57">
        <v>113804</v>
      </c>
      <c r="E4730" s="57"/>
      <c r="F4730" s="57">
        <v>126014</v>
      </c>
      <c r="G4730" s="58"/>
      <c r="H4730" s="38"/>
      <c r="I4730" s="93" t="str">
        <f t="shared" si="152"/>
        <v/>
      </c>
      <c r="Q4730" s="93" t="str">
        <f t="shared" si="151"/>
        <v>T13804</v>
      </c>
    </row>
    <row r="4731" spans="1:17" ht="12.75" customHeight="1">
      <c r="A4731" s="57" t="s">
        <v>4986</v>
      </c>
      <c r="B4731" s="58" t="s">
        <v>4985</v>
      </c>
      <c r="C4731" s="57">
        <v>11003</v>
      </c>
      <c r="D4731" s="57">
        <v>113903</v>
      </c>
      <c r="E4731" s="57"/>
      <c r="F4731" s="57">
        <v>117227</v>
      </c>
      <c r="G4731" s="58"/>
      <c r="H4731" s="38"/>
      <c r="I4731" s="93" t="str">
        <f t="shared" si="152"/>
        <v/>
      </c>
      <c r="Q4731" s="93" t="str">
        <f t="shared" si="151"/>
        <v>T13903</v>
      </c>
    </row>
    <row r="4732" spans="1:17" ht="12.75" customHeight="1">
      <c r="A4732" s="105" t="s">
        <v>3882</v>
      </c>
      <c r="B4732" s="38" t="s">
        <v>3883</v>
      </c>
      <c r="C4732" s="1055">
        <v>11003</v>
      </c>
      <c r="D4732" s="1055">
        <v>114003</v>
      </c>
      <c r="E4732" s="1055"/>
      <c r="F4732" s="1055">
        <v>117228</v>
      </c>
      <c r="G4732" s="38"/>
      <c r="H4732" s="38"/>
      <c r="I4732" s="93" t="str">
        <f t="shared" si="152"/>
        <v/>
      </c>
      <c r="Q4732" s="93" t="str">
        <f t="shared" si="151"/>
        <v>T14003</v>
      </c>
    </row>
    <row r="4733" spans="1:17" ht="12.75" customHeight="1">
      <c r="A4733" s="105" t="s">
        <v>5591</v>
      </c>
      <c r="B4733" s="38" t="s">
        <v>5592</v>
      </c>
      <c r="C4733" s="410">
        <v>11003</v>
      </c>
      <c r="D4733" s="410">
        <v>114004</v>
      </c>
      <c r="E4733" s="410"/>
      <c r="F4733" s="410">
        <v>126012</v>
      </c>
      <c r="G4733" s="38"/>
      <c r="H4733" s="38"/>
      <c r="I4733" s="93" t="str">
        <f t="shared" si="152"/>
        <v/>
      </c>
      <c r="Q4733" s="93" t="str">
        <f t="shared" si="151"/>
        <v>T14004</v>
      </c>
    </row>
    <row r="4734" spans="1:17" ht="12.75" customHeight="1">
      <c r="A4734" s="105" t="s">
        <v>3876</v>
      </c>
      <c r="B4734" s="58" t="s">
        <v>3880</v>
      </c>
      <c r="C4734" s="410">
        <v>11003</v>
      </c>
      <c r="D4734" s="410">
        <v>114203</v>
      </c>
      <c r="E4734" s="410"/>
      <c r="F4734" s="410">
        <v>113156</v>
      </c>
      <c r="G4734" s="38"/>
      <c r="H4734" s="38"/>
      <c r="I4734" s="93" t="str">
        <f t="shared" si="152"/>
        <v/>
      </c>
      <c r="Q4734" s="93" t="str">
        <f t="shared" si="151"/>
        <v>T14203</v>
      </c>
    </row>
    <row r="4735" spans="1:17" ht="12.75" customHeight="1">
      <c r="A4735" s="105" t="s">
        <v>3875</v>
      </c>
      <c r="B4735" s="58" t="s">
        <v>3879</v>
      </c>
      <c r="C4735" s="410">
        <v>11003</v>
      </c>
      <c r="D4735" s="410">
        <v>114303</v>
      </c>
      <c r="E4735" s="410"/>
      <c r="F4735" s="410">
        <v>111195</v>
      </c>
      <c r="G4735" s="38"/>
      <c r="H4735" s="38"/>
      <c r="I4735" s="93" t="str">
        <f t="shared" si="152"/>
        <v/>
      </c>
      <c r="Q4735" s="93" t="str">
        <f t="shared" si="151"/>
        <v>T14303</v>
      </c>
    </row>
    <row r="4736" spans="1:17" ht="12.75" customHeight="1">
      <c r="A4736" s="105" t="s">
        <v>4975</v>
      </c>
      <c r="B4736" s="58" t="s">
        <v>4980</v>
      </c>
      <c r="C4736" s="410">
        <v>11003</v>
      </c>
      <c r="D4736" s="57">
        <v>114503</v>
      </c>
      <c r="E4736" s="57"/>
      <c r="F4736" s="57">
        <v>114088</v>
      </c>
      <c r="G4736" s="58"/>
      <c r="H4736" s="38"/>
      <c r="I4736" s="93" t="str">
        <f t="shared" si="152"/>
        <v/>
      </c>
      <c r="Q4736" s="93" t="str">
        <f t="shared" si="151"/>
        <v>T14503</v>
      </c>
    </row>
    <row r="4737" spans="1:17" ht="12.75" customHeight="1">
      <c r="A4737" s="105" t="s">
        <v>4875</v>
      </c>
      <c r="B4737" s="58" t="s">
        <v>4876</v>
      </c>
      <c r="C4737" s="410">
        <v>11003</v>
      </c>
      <c r="D4737" s="1055">
        <v>114504</v>
      </c>
      <c r="E4737" s="1055"/>
      <c r="F4737" s="1055">
        <v>113156</v>
      </c>
      <c r="G4737" s="38"/>
      <c r="H4737" s="38"/>
      <c r="I4737" s="93" t="str">
        <f t="shared" si="152"/>
        <v/>
      </c>
      <c r="Q4737" s="93" t="str">
        <f t="shared" si="151"/>
        <v>T14504</v>
      </c>
    </row>
    <row r="4738" spans="1:17" ht="12.75" customHeight="1">
      <c r="A4738" s="105" t="s">
        <v>3892</v>
      </c>
      <c r="B4738" s="58" t="s">
        <v>3902</v>
      </c>
      <c r="C4738" s="410">
        <v>11003</v>
      </c>
      <c r="D4738" s="410">
        <v>114604</v>
      </c>
      <c r="E4738" s="410"/>
      <c r="F4738" s="410">
        <v>111195</v>
      </c>
      <c r="G4738" s="38"/>
      <c r="H4738" s="38"/>
      <c r="I4738" s="93" t="str">
        <f t="shared" si="152"/>
        <v/>
      </c>
      <c r="Q4738" s="93" t="str">
        <f t="shared" si="151"/>
        <v>T14604</v>
      </c>
    </row>
    <row r="4739" spans="1:17" ht="12.75" customHeight="1">
      <c r="A4739" s="105" t="s">
        <v>5995</v>
      </c>
      <c r="B4739" s="58" t="s">
        <v>5996</v>
      </c>
      <c r="C4739" s="410">
        <v>11003</v>
      </c>
      <c r="D4739" s="410">
        <v>114704</v>
      </c>
      <c r="E4739" s="410"/>
      <c r="F4739" s="57">
        <v>111197</v>
      </c>
      <c r="G4739" s="38"/>
      <c r="H4739" s="38"/>
      <c r="I4739" s="93" t="str">
        <f t="shared" si="152"/>
        <v/>
      </c>
      <c r="Q4739" s="93" t="str">
        <f t="shared" si="151"/>
        <v>T14704</v>
      </c>
    </row>
    <row r="4740" spans="1:17" ht="12.75" customHeight="1">
      <c r="A4740" s="105" t="s">
        <v>4286</v>
      </c>
      <c r="B4740" s="38" t="s">
        <v>4287</v>
      </c>
      <c r="C4740" s="129">
        <v>11003</v>
      </c>
      <c r="D4740" s="129">
        <v>115104</v>
      </c>
      <c r="E4740" s="129"/>
      <c r="F4740" s="129">
        <v>131010</v>
      </c>
      <c r="G4740" s="52"/>
      <c r="H4740" s="38"/>
      <c r="I4740" s="93" t="str">
        <f t="shared" si="152"/>
        <v/>
      </c>
      <c r="Q4740" s="93" t="str">
        <f t="shared" si="151"/>
        <v>T15104</v>
      </c>
    </row>
    <row r="4741" spans="1:17" ht="12.75" customHeight="1">
      <c r="A4741" s="105" t="s">
        <v>6021</v>
      </c>
      <c r="B4741" s="111" t="s">
        <v>7543</v>
      </c>
      <c r="C4741" s="1055">
        <v>11003</v>
      </c>
      <c r="D4741" s="1055">
        <v>125000</v>
      </c>
      <c r="E4741" s="1055"/>
      <c r="F4741" s="57">
        <v>530103</v>
      </c>
      <c r="G4741" s="38"/>
      <c r="H4741" s="38"/>
      <c r="I4741" s="93" t="str">
        <f t="shared" si="152"/>
        <v/>
      </c>
      <c r="Q4741" s="93" t="str">
        <f t="shared" si="151"/>
        <v>T25000</v>
      </c>
    </row>
    <row r="4742" spans="1:17" ht="12.75" customHeight="1">
      <c r="A4742" s="105" t="s">
        <v>3903</v>
      </c>
      <c r="B4742" s="38" t="s">
        <v>6518</v>
      </c>
      <c r="C4742" s="410">
        <v>11003</v>
      </c>
      <c r="D4742" s="410">
        <v>140000</v>
      </c>
      <c r="E4742" s="410"/>
      <c r="F4742" s="1055">
        <v>410500</v>
      </c>
      <c r="G4742" s="38"/>
      <c r="H4742" s="38"/>
      <c r="I4742" s="93" t="str">
        <f t="shared" si="152"/>
        <v/>
      </c>
      <c r="Q4742" s="93" t="str">
        <f t="shared" si="151"/>
        <v>T40000</v>
      </c>
    </row>
    <row r="4743" spans="1:17" ht="12.75" customHeight="1">
      <c r="A4743" s="105" t="s">
        <v>3904</v>
      </c>
      <c r="B4743" s="38" t="s">
        <v>3905</v>
      </c>
      <c r="C4743" s="410">
        <v>11003</v>
      </c>
      <c r="D4743" s="410">
        <v>140100</v>
      </c>
      <c r="E4743" s="410"/>
      <c r="F4743" s="410"/>
      <c r="G4743" s="38"/>
      <c r="H4743" s="38"/>
      <c r="I4743" s="93" t="str">
        <f t="shared" si="152"/>
        <v/>
      </c>
      <c r="Q4743" s="93" t="str">
        <f t="shared" si="151"/>
        <v>T40100</v>
      </c>
    </row>
    <row r="4744" spans="1:17" ht="12.75" customHeight="1">
      <c r="A4744" s="101" t="s">
        <v>4087</v>
      </c>
      <c r="B4744" s="52" t="s">
        <v>4088</v>
      </c>
      <c r="C4744" s="129">
        <v>11003</v>
      </c>
      <c r="D4744" s="129">
        <v>140300</v>
      </c>
      <c r="E4744" s="129"/>
      <c r="F4744" s="129">
        <v>460100</v>
      </c>
      <c r="G4744" s="38"/>
      <c r="H4744" s="38"/>
      <c r="I4744" s="93" t="str">
        <f t="shared" si="152"/>
        <v/>
      </c>
      <c r="Q4744" s="93" t="str">
        <f t="shared" si="151"/>
        <v>T40300</v>
      </c>
    </row>
    <row r="4745" spans="1:17" ht="12.75" customHeight="1">
      <c r="A4745" s="105" t="s">
        <v>5165</v>
      </c>
      <c r="B4745" s="38" t="s">
        <v>6661</v>
      </c>
      <c r="C4745" s="1055">
        <v>11003</v>
      </c>
      <c r="D4745" s="1055">
        <v>140307</v>
      </c>
      <c r="E4745" s="1055"/>
      <c r="F4745" s="1055">
        <v>420201</v>
      </c>
      <c r="G4745" s="38"/>
      <c r="H4745" s="38"/>
      <c r="I4745" s="93" t="str">
        <f t="shared" si="152"/>
        <v/>
      </c>
      <c r="Q4745" s="93" t="str">
        <f t="shared" si="151"/>
        <v>T40307</v>
      </c>
    </row>
    <row r="4746" spans="1:17" ht="12.75" customHeight="1">
      <c r="A4746" s="105" t="s">
        <v>5813</v>
      </c>
      <c r="B4746" s="38" t="s">
        <v>5948</v>
      </c>
      <c r="C4746" s="410">
        <v>11003</v>
      </c>
      <c r="D4746" s="410">
        <v>140310</v>
      </c>
      <c r="E4746" s="410"/>
      <c r="F4746" s="410">
        <v>440101</v>
      </c>
      <c r="G4746" s="38"/>
      <c r="H4746" s="38" t="s">
        <v>6948</v>
      </c>
      <c r="I4746" s="93" t="str">
        <f t="shared" si="152"/>
        <v>End</v>
      </c>
      <c r="Q4746" s="93" t="str">
        <f t="shared" si="151"/>
        <v>T40310</v>
      </c>
    </row>
    <row r="4747" spans="1:17" ht="12.75" customHeight="1">
      <c r="A4747" s="105" t="s">
        <v>5946</v>
      </c>
      <c r="B4747" s="38" t="s">
        <v>6660</v>
      </c>
      <c r="C4747" s="410">
        <v>11003</v>
      </c>
      <c r="D4747" s="410">
        <v>140410</v>
      </c>
      <c r="E4747" s="410"/>
      <c r="F4747" s="410">
        <v>420201</v>
      </c>
      <c r="G4747" s="38"/>
      <c r="H4747" s="38"/>
      <c r="I4747" s="93" t="str">
        <f t="shared" si="152"/>
        <v/>
      </c>
      <c r="Q4747" s="93" t="str">
        <f t="shared" si="151"/>
        <v>T40410</v>
      </c>
    </row>
    <row r="4748" spans="1:17" ht="12.75" customHeight="1">
      <c r="A4748" s="105" t="s">
        <v>5824</v>
      </c>
      <c r="B4748" s="38" t="s">
        <v>5825</v>
      </c>
      <c r="C4748" s="410">
        <v>11003</v>
      </c>
      <c r="D4748" s="410">
        <v>140507</v>
      </c>
      <c r="E4748" s="410"/>
      <c r="F4748" s="410">
        <v>440101</v>
      </c>
      <c r="G4748" s="38"/>
      <c r="H4748" s="38" t="s">
        <v>6948</v>
      </c>
      <c r="I4748" s="93" t="str">
        <f t="shared" si="152"/>
        <v>End</v>
      </c>
      <c r="Q4748" s="93" t="str">
        <f t="shared" si="151"/>
        <v>T40507</v>
      </c>
    </row>
    <row r="4749" spans="1:17" ht="12.75" customHeight="1">
      <c r="A4749" s="57" t="s">
        <v>4101</v>
      </c>
      <c r="B4749" s="58" t="s">
        <v>4102</v>
      </c>
      <c r="C4749" s="57">
        <v>11003</v>
      </c>
      <c r="D4749" s="57">
        <v>140605</v>
      </c>
      <c r="E4749" s="57"/>
      <c r="F4749" s="57">
        <v>410101</v>
      </c>
      <c r="G4749" s="38"/>
      <c r="H4749" s="38"/>
      <c r="I4749" s="93" t="str">
        <f t="shared" si="152"/>
        <v/>
      </c>
      <c r="Q4749" s="93" t="str">
        <f t="shared" si="151"/>
        <v>T40605</v>
      </c>
    </row>
    <row r="4750" spans="1:17" ht="12.75" customHeight="1">
      <c r="A4750" s="105" t="s">
        <v>3906</v>
      </c>
      <c r="B4750" s="38" t="s">
        <v>6662</v>
      </c>
      <c r="C4750" s="1055">
        <v>11003</v>
      </c>
      <c r="D4750" s="1055">
        <v>140705</v>
      </c>
      <c r="E4750" s="1055"/>
      <c r="F4750" s="1055">
        <v>420201</v>
      </c>
      <c r="G4750" s="38"/>
      <c r="H4750" s="38"/>
      <c r="I4750" s="93" t="str">
        <f t="shared" si="152"/>
        <v/>
      </c>
      <c r="Q4750" s="93" t="str">
        <f t="shared" ref="Q4750:Q4771" si="153">TEXT($A4750,0)</f>
        <v>T40705</v>
      </c>
    </row>
    <row r="4751" spans="1:17" ht="12.75" customHeight="1">
      <c r="A4751" s="105" t="s">
        <v>5166</v>
      </c>
      <c r="B4751" s="38" t="s">
        <v>6663</v>
      </c>
      <c r="C4751" s="410">
        <v>11003</v>
      </c>
      <c r="D4751" s="410">
        <v>140803</v>
      </c>
      <c r="E4751" s="410"/>
      <c r="F4751" s="410">
        <v>420201</v>
      </c>
      <c r="G4751" s="38"/>
      <c r="H4751" s="38" t="s">
        <v>8349</v>
      </c>
      <c r="I4751" s="93" t="str">
        <f t="shared" si="152"/>
        <v>End</v>
      </c>
      <c r="Q4751" s="93" t="str">
        <f t="shared" si="153"/>
        <v>T40803</v>
      </c>
    </row>
    <row r="4752" spans="1:17" ht="12.75" customHeight="1">
      <c r="A4752" s="105" t="s">
        <v>4976</v>
      </c>
      <c r="B4752" s="38" t="s">
        <v>6664</v>
      </c>
      <c r="C4752" s="410">
        <v>11003</v>
      </c>
      <c r="D4752" s="57">
        <v>141004</v>
      </c>
      <c r="E4752" s="57"/>
      <c r="F4752" s="410">
        <v>420201</v>
      </c>
      <c r="G4752" s="58"/>
      <c r="H4752" s="38" t="s">
        <v>8349</v>
      </c>
      <c r="I4752" s="93" t="str">
        <f t="shared" si="152"/>
        <v>End</v>
      </c>
      <c r="Q4752" s="93" t="str">
        <f t="shared" si="153"/>
        <v>T41004</v>
      </c>
    </row>
    <row r="4753" spans="1:17" ht="12.75" customHeight="1">
      <c r="A4753" s="105" t="s">
        <v>4046</v>
      </c>
      <c r="B4753" s="38" t="s">
        <v>4049</v>
      </c>
      <c r="C4753" s="410">
        <v>11003</v>
      </c>
      <c r="D4753" s="57">
        <v>141104</v>
      </c>
      <c r="E4753" s="57"/>
      <c r="F4753" s="57">
        <v>440101</v>
      </c>
      <c r="G4753" s="58"/>
      <c r="H4753" s="38"/>
      <c r="I4753" s="93" t="str">
        <f t="shared" si="152"/>
        <v/>
      </c>
      <c r="Q4753" s="93" t="str">
        <f t="shared" si="153"/>
        <v>T41104</v>
      </c>
    </row>
    <row r="4754" spans="1:17" ht="12.75" customHeight="1">
      <c r="A4754" s="105" t="s">
        <v>5821</v>
      </c>
      <c r="B4754" s="38" t="s">
        <v>5818</v>
      </c>
      <c r="C4754" s="410">
        <v>11003</v>
      </c>
      <c r="D4754" s="1055">
        <v>141105</v>
      </c>
      <c r="E4754" s="1055"/>
      <c r="F4754" s="1055">
        <v>440101</v>
      </c>
      <c r="G4754" s="38"/>
      <c r="H4754" s="38" t="s">
        <v>6948</v>
      </c>
      <c r="I4754" s="93" t="str">
        <f t="shared" si="152"/>
        <v>End</v>
      </c>
      <c r="Q4754" s="93" t="str">
        <f t="shared" si="153"/>
        <v>T41105</v>
      </c>
    </row>
    <row r="4755" spans="1:17" ht="12.75" customHeight="1">
      <c r="A4755" s="57" t="s">
        <v>6416</v>
      </c>
      <c r="B4755" s="58" t="s">
        <v>6417</v>
      </c>
      <c r="C4755" s="57">
        <v>11003</v>
      </c>
      <c r="D4755" s="57">
        <v>141300</v>
      </c>
      <c r="E4755" s="57"/>
      <c r="F4755" s="57">
        <v>410100</v>
      </c>
      <c r="G4755" s="58"/>
      <c r="H4755" s="38"/>
      <c r="I4755" s="93" t="str">
        <f t="shared" si="152"/>
        <v/>
      </c>
      <c r="Q4755" s="93" t="str">
        <f t="shared" si="153"/>
        <v>T41300</v>
      </c>
    </row>
    <row r="4756" spans="1:17" ht="12.75" customHeight="1">
      <c r="A4756" s="105" t="s">
        <v>4052</v>
      </c>
      <c r="B4756" s="38" t="s">
        <v>4051</v>
      </c>
      <c r="C4756" s="1055">
        <v>11003</v>
      </c>
      <c r="D4756" s="1055">
        <v>141400</v>
      </c>
      <c r="E4756" s="1055"/>
      <c r="F4756" s="1055">
        <v>774250</v>
      </c>
      <c r="G4756" s="38"/>
      <c r="H4756" s="38"/>
      <c r="I4756" s="93" t="str">
        <f t="shared" si="152"/>
        <v/>
      </c>
      <c r="Q4756" s="93" t="str">
        <f t="shared" si="153"/>
        <v>T41400</v>
      </c>
    </row>
    <row r="4757" spans="1:17" ht="12.75" customHeight="1">
      <c r="A4757" s="105" t="s">
        <v>5174</v>
      </c>
      <c r="B4757" s="38" t="s">
        <v>6693</v>
      </c>
      <c r="C4757" s="410">
        <v>11003</v>
      </c>
      <c r="D4757" s="410">
        <v>141500</v>
      </c>
      <c r="E4757" s="410"/>
      <c r="F4757" s="410">
        <v>440101</v>
      </c>
      <c r="G4757" s="38"/>
      <c r="H4757" s="38" t="s">
        <v>6959</v>
      </c>
      <c r="I4757" s="93" t="str">
        <f t="shared" si="152"/>
        <v>End</v>
      </c>
      <c r="Q4757" s="93" t="str">
        <f t="shared" si="153"/>
        <v>T41500</v>
      </c>
    </row>
    <row r="4758" spans="1:17" ht="12.75" customHeight="1">
      <c r="A4758" s="105" t="s">
        <v>5686</v>
      </c>
      <c r="B4758" s="52" t="s">
        <v>7735</v>
      </c>
      <c r="C4758" s="129">
        <v>11003</v>
      </c>
      <c r="D4758" s="129">
        <v>141603</v>
      </c>
      <c r="E4758" s="129"/>
      <c r="F4758" s="129">
        <v>530200</v>
      </c>
      <c r="G4758" s="52"/>
      <c r="H4758" s="38"/>
      <c r="I4758" s="93" t="str">
        <f t="shared" si="152"/>
        <v/>
      </c>
      <c r="Q4758" s="93" t="str">
        <f t="shared" si="153"/>
        <v>T41603</v>
      </c>
    </row>
    <row r="4759" spans="1:17" ht="12.75" customHeight="1">
      <c r="A4759" s="105" t="s">
        <v>5822</v>
      </c>
      <c r="B4759" s="38" t="s">
        <v>5823</v>
      </c>
      <c r="C4759" s="1055">
        <v>11003</v>
      </c>
      <c r="D4759" s="1055">
        <v>141700</v>
      </c>
      <c r="E4759" s="1055"/>
      <c r="F4759" s="1055">
        <v>440101</v>
      </c>
      <c r="G4759" s="38"/>
      <c r="H4759" s="38" t="s">
        <v>6948</v>
      </c>
      <c r="I4759" s="93" t="str">
        <f t="shared" si="152"/>
        <v>End</v>
      </c>
      <c r="Q4759" s="93" t="str">
        <f t="shared" si="153"/>
        <v>T41700</v>
      </c>
    </row>
    <row r="4760" spans="1:17" ht="12.75" customHeight="1">
      <c r="A4760" s="105" t="s">
        <v>7741</v>
      </c>
      <c r="B4760" s="38" t="s">
        <v>7742</v>
      </c>
      <c r="C4760" s="410">
        <v>11003</v>
      </c>
      <c r="D4760" s="410">
        <v>141803</v>
      </c>
      <c r="E4760" s="410"/>
      <c r="F4760" s="410">
        <v>410600</v>
      </c>
      <c r="G4760" s="38"/>
      <c r="H4760" s="38"/>
      <c r="I4760" s="93" t="str">
        <f t="shared" ref="I4760:I4771" si="154">LEFT(H4760,3)</f>
        <v/>
      </c>
      <c r="Q4760" s="93" t="str">
        <f t="shared" si="153"/>
        <v>T41803</v>
      </c>
    </row>
    <row r="4761" spans="1:17" ht="12.75" customHeight="1">
      <c r="A4761" s="105" t="s">
        <v>5814</v>
      </c>
      <c r="B4761" s="38" t="s">
        <v>5816</v>
      </c>
      <c r="C4761" s="410">
        <v>11003</v>
      </c>
      <c r="D4761" s="410">
        <v>141903</v>
      </c>
      <c r="E4761" s="410"/>
      <c r="F4761" s="410">
        <v>440101</v>
      </c>
      <c r="G4761" s="38"/>
      <c r="H4761" s="38" t="s">
        <v>6958</v>
      </c>
      <c r="I4761" s="93" t="str">
        <f t="shared" si="154"/>
        <v>End</v>
      </c>
      <c r="Q4761" s="93" t="str">
        <f t="shared" si="153"/>
        <v>T41903</v>
      </c>
    </row>
    <row r="4762" spans="1:17" ht="12.75" customHeight="1">
      <c r="A4762" s="105" t="s">
        <v>7693</v>
      </c>
      <c r="B4762" s="38" t="s">
        <v>7694</v>
      </c>
      <c r="C4762" s="410">
        <v>11003</v>
      </c>
      <c r="D4762" s="410">
        <v>142000</v>
      </c>
      <c r="E4762" s="410"/>
      <c r="F4762" s="410">
        <v>420201</v>
      </c>
      <c r="G4762" s="38"/>
      <c r="H4762" s="38"/>
      <c r="I4762" s="93" t="str">
        <f t="shared" si="154"/>
        <v/>
      </c>
      <c r="Q4762" s="93" t="str">
        <f t="shared" si="153"/>
        <v>T42000</v>
      </c>
    </row>
    <row r="4763" spans="1:17" ht="12.75" customHeight="1">
      <c r="A4763" s="105" t="s">
        <v>5815</v>
      </c>
      <c r="B4763" s="38" t="s">
        <v>5817</v>
      </c>
      <c r="C4763" s="410">
        <v>11003</v>
      </c>
      <c r="D4763" s="410">
        <v>142104</v>
      </c>
      <c r="E4763" s="410"/>
      <c r="F4763" s="410">
        <v>440101</v>
      </c>
      <c r="G4763" s="38"/>
      <c r="H4763" s="38" t="s">
        <v>6948</v>
      </c>
      <c r="I4763" s="93" t="str">
        <f t="shared" si="154"/>
        <v>End</v>
      </c>
      <c r="Q4763" s="93" t="str">
        <f t="shared" si="153"/>
        <v>T42104</v>
      </c>
    </row>
    <row r="4764" spans="1:17" ht="12.75" customHeight="1">
      <c r="A4764" s="105" t="s">
        <v>3913</v>
      </c>
      <c r="B4764" s="38" t="s">
        <v>3914</v>
      </c>
      <c r="C4764" s="410">
        <v>11003</v>
      </c>
      <c r="D4764" s="410">
        <v>150000</v>
      </c>
      <c r="E4764" s="410"/>
      <c r="F4764" s="410">
        <v>580000</v>
      </c>
      <c r="G4764" s="38"/>
      <c r="H4764" s="38"/>
      <c r="I4764" s="93" t="str">
        <f t="shared" si="154"/>
        <v/>
      </c>
      <c r="K4764" s="103"/>
      <c r="Q4764" s="93" t="str">
        <f t="shared" si="153"/>
        <v>T50000</v>
      </c>
    </row>
    <row r="4765" spans="1:17" ht="12.75" customHeight="1">
      <c r="A4765" s="57" t="s">
        <v>4085</v>
      </c>
      <c r="B4765" s="58" t="s">
        <v>4086</v>
      </c>
      <c r="C4765" s="57">
        <v>11003</v>
      </c>
      <c r="D4765" s="57">
        <v>150605</v>
      </c>
      <c r="E4765" s="57"/>
      <c r="F4765" s="57">
        <v>530200</v>
      </c>
      <c r="G4765" s="58"/>
      <c r="H4765" s="38"/>
      <c r="I4765" s="93" t="str">
        <f t="shared" si="154"/>
        <v/>
      </c>
      <c r="K4765" s="103"/>
      <c r="Q4765" s="93" t="str">
        <f t="shared" si="153"/>
        <v>T50605</v>
      </c>
    </row>
    <row r="4766" spans="1:17" ht="12.75" customHeight="1">
      <c r="A4766" s="57" t="s">
        <v>4065</v>
      </c>
      <c r="B4766" s="58" t="s">
        <v>4064</v>
      </c>
      <c r="C4766" s="1055">
        <v>11003</v>
      </c>
      <c r="D4766" s="57">
        <v>160500</v>
      </c>
      <c r="E4766" s="57"/>
      <c r="F4766" s="57">
        <v>440102</v>
      </c>
      <c r="G4766" s="58"/>
      <c r="H4766" s="38" t="s">
        <v>8436</v>
      </c>
      <c r="I4766" s="93" t="str">
        <f t="shared" si="154"/>
        <v>End</v>
      </c>
      <c r="Q4766" s="93" t="str">
        <f t="shared" si="153"/>
        <v>T60500</v>
      </c>
    </row>
    <row r="4767" spans="1:17" ht="12.75" customHeight="1">
      <c r="A4767" s="1043" t="s">
        <v>9428</v>
      </c>
      <c r="B4767" s="1044" t="s">
        <v>9429</v>
      </c>
      <c r="C4767" s="1051">
        <v>11003</v>
      </c>
      <c r="D4767" s="1051">
        <v>160800</v>
      </c>
      <c r="E4767" s="1051"/>
      <c r="F4767" s="57">
        <v>672002</v>
      </c>
      <c r="G4767" s="1069"/>
      <c r="H4767" s="1044"/>
      <c r="I4767" s="1047" t="str">
        <f t="shared" si="154"/>
        <v/>
      </c>
      <c r="J4767" s="1048"/>
      <c r="K4767" s="103"/>
      <c r="Q4767" s="93" t="str">
        <f t="shared" si="153"/>
        <v>T60800</v>
      </c>
    </row>
    <row r="4768" spans="1:17" ht="12.75" customHeight="1">
      <c r="A4768" s="105" t="s">
        <v>7662</v>
      </c>
      <c r="B4768" s="111" t="s">
        <v>9594</v>
      </c>
      <c r="C4768" s="410">
        <v>11003</v>
      </c>
      <c r="D4768" s="1055">
        <v>165000</v>
      </c>
      <c r="E4768" s="1055"/>
      <c r="F4768" s="1055">
        <v>632000</v>
      </c>
      <c r="G4768" s="38"/>
      <c r="H4768" s="38"/>
      <c r="I4768" s="93" t="str">
        <f t="shared" si="154"/>
        <v/>
      </c>
      <c r="K4768" s="103"/>
      <c r="Q4768" s="93" t="str">
        <f t="shared" si="153"/>
        <v>T65000</v>
      </c>
    </row>
    <row r="4769" spans="1:17" ht="12.75" customHeight="1">
      <c r="A4769" s="105" t="s">
        <v>7736</v>
      </c>
      <c r="B4769" s="496" t="s">
        <v>8503</v>
      </c>
      <c r="C4769" s="410">
        <v>11003</v>
      </c>
      <c r="D4769" s="410">
        <v>167000</v>
      </c>
      <c r="E4769" s="410"/>
      <c r="F4769" s="410">
        <v>631010</v>
      </c>
      <c r="G4769" s="38"/>
      <c r="H4769" s="38"/>
      <c r="I4769" s="93" t="str">
        <f t="shared" si="154"/>
        <v/>
      </c>
      <c r="Q4769" s="93" t="str">
        <f t="shared" si="153"/>
        <v>T67000</v>
      </c>
    </row>
    <row r="4770" spans="1:17" ht="12.75" customHeight="1">
      <c r="A4770" s="105" t="s">
        <v>7008</v>
      </c>
      <c r="B4770" s="38" t="s">
        <v>7677</v>
      </c>
      <c r="C4770" s="410">
        <v>11003</v>
      </c>
      <c r="D4770" s="410">
        <v>167100</v>
      </c>
      <c r="E4770" s="410"/>
      <c r="F4770" s="410">
        <v>631010</v>
      </c>
      <c r="G4770" s="38"/>
      <c r="H4770" s="38"/>
      <c r="I4770" s="93" t="str">
        <f t="shared" si="154"/>
        <v/>
      </c>
      <c r="K4770" s="103"/>
      <c r="Q4770" s="93" t="str">
        <f t="shared" si="153"/>
        <v>T67100</v>
      </c>
    </row>
    <row r="4771" spans="1:17" ht="12.75" customHeight="1">
      <c r="A4771" s="105" t="s">
        <v>7683</v>
      </c>
      <c r="B4771" s="38" t="s">
        <v>7684</v>
      </c>
      <c r="C4771" s="410">
        <v>11003</v>
      </c>
      <c r="D4771" s="410">
        <v>167900</v>
      </c>
      <c r="E4771" s="410"/>
      <c r="F4771" s="410">
        <v>774999</v>
      </c>
      <c r="G4771" s="38"/>
      <c r="H4771" s="38"/>
      <c r="I4771" s="93" t="str">
        <f t="shared" si="154"/>
        <v/>
      </c>
      <c r="K4771" s="103">
        <f>COUNTIF($I$4677:$I$4771,"END")</f>
        <v>11</v>
      </c>
      <c r="Q4771" s="93" t="str">
        <f t="shared" si="153"/>
        <v>T67900</v>
      </c>
    </row>
    <row r="4772" spans="1:17" ht="12.75" customHeight="1">
      <c r="Q4772" s="93"/>
    </row>
    <row r="4774" spans="1:17" ht="12.75" customHeight="1">
      <c r="K4774" s="1">
        <f>SUM(K10:K4773)</f>
        <v>1591</v>
      </c>
    </row>
    <row r="4775" spans="1:17" ht="12.75" customHeight="1">
      <c r="A4775" s="1"/>
      <c r="B4775" s="1"/>
      <c r="C4775" s="1"/>
      <c r="D4775" s="1"/>
      <c r="E4775" s="1"/>
      <c r="F4775" s="1"/>
      <c r="G4775" s="1"/>
      <c r="H4775" s="1"/>
      <c r="O4775" s="1">
        <f>COUNTIF($I:$I,"End")</f>
        <v>1591</v>
      </c>
    </row>
  </sheetData>
  <sortState xmlns:xlrd2="http://schemas.microsoft.com/office/spreadsheetml/2017/richdata2" ref="A7:H4273">
    <sortCondition ref="A7:A4273"/>
  </sortState>
  <customSheetViews>
    <customSheetView guid="{FEBB693D-7F9F-4A38-A0AE-CBF9ACA7B7B6}" topLeftCell="A2393">
      <selection activeCell="A2415" sqref="A2415"/>
      <pageMargins left="0.7" right="0.7" top="0.75" bottom="0.75" header="0.3" footer="0.3"/>
      <pageSetup scale="90" orientation="landscape" r:id="rId1"/>
    </customSheetView>
    <customSheetView guid="{49B49C4E-6744-4E61-994B-BB3D6C43F131}" topLeftCell="A952">
      <selection activeCell="A973" sqref="A973"/>
      <pageMargins left="0.7" right="0.7" top="0.75" bottom="0.75" header="0.3" footer="0.3"/>
      <pageSetup orientation="portrait" r:id="rId2"/>
    </customSheetView>
  </customSheetViews>
  <phoneticPr fontId="10" type="noConversion"/>
  <conditionalFormatting sqref="A6:J1215 A1218:J4771 A1216:A1217 C1216:J1217">
    <cfRule type="expression" dxfId="20" priority="76">
      <formula>$I6="End"</formula>
    </cfRule>
  </conditionalFormatting>
  <conditionalFormatting sqref="B1216:B1217">
    <cfRule type="expression" dxfId="19" priority="1">
      <formula>$P1216="End"</formula>
    </cfRule>
  </conditionalFormatting>
  <pageMargins left="0.7" right="0.7" top="0.75" bottom="0.75" header="0.3" footer="0.3"/>
  <pageSetup scale="90" orientation="landscape"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1835"/>
  <sheetViews>
    <sheetView workbookViewId="0"/>
  </sheetViews>
  <sheetFormatPr defaultColWidth="9.1796875" defaultRowHeight="12.5"/>
  <cols>
    <col min="1" max="1" width="9.1796875" style="111"/>
    <col min="2" max="2" width="9.1796875" style="133"/>
    <col min="3" max="4" width="9.1796875" style="111"/>
    <col min="5" max="7" width="9.1796875" style="109"/>
    <col min="8" max="8" width="35" style="109" bestFit="1" customWidth="1"/>
    <col min="9" max="16384" width="9.1796875" style="109"/>
  </cols>
  <sheetData>
    <row r="1" spans="1:4" ht="13.5" thickBot="1">
      <c r="A1" s="54" t="s">
        <v>73</v>
      </c>
      <c r="B1" s="54" t="s">
        <v>77</v>
      </c>
      <c r="C1" s="54" t="s">
        <v>78</v>
      </c>
      <c r="D1" s="54" t="s">
        <v>79</v>
      </c>
    </row>
    <row r="2" spans="1:4">
      <c r="A2" s="394">
        <v>1</v>
      </c>
      <c r="B2" s="133">
        <v>0</v>
      </c>
      <c r="C2" s="133">
        <v>0</v>
      </c>
      <c r="D2" s="133">
        <v>0</v>
      </c>
    </row>
    <row r="3" spans="1:4">
      <c r="A3" s="394">
        <v>1</v>
      </c>
      <c r="B3" s="133">
        <v>0</v>
      </c>
      <c r="C3" s="133">
        <v>10</v>
      </c>
      <c r="D3" s="133">
        <v>0</v>
      </c>
    </row>
    <row r="4" spans="1:4">
      <c r="A4" s="394">
        <v>1</v>
      </c>
      <c r="B4" s="133">
        <v>0</v>
      </c>
      <c r="C4" s="133">
        <v>20</v>
      </c>
      <c r="D4" s="133">
        <v>0</v>
      </c>
    </row>
    <row r="5" spans="1:4">
      <c r="A5" s="394">
        <v>1</v>
      </c>
      <c r="B5" s="133">
        <v>0</v>
      </c>
      <c r="C5" s="133">
        <v>30</v>
      </c>
      <c r="D5" s="133">
        <v>0</v>
      </c>
    </row>
    <row r="6" spans="1:4">
      <c r="A6" s="394">
        <v>1</v>
      </c>
      <c r="B6" s="133">
        <v>1</v>
      </c>
      <c r="C6" s="133">
        <v>0</v>
      </c>
      <c r="D6" s="111">
        <v>0</v>
      </c>
    </row>
    <row r="7" spans="1:4">
      <c r="A7" s="394">
        <v>1</v>
      </c>
      <c r="B7" s="133">
        <v>1</v>
      </c>
      <c r="C7" s="133">
        <v>1</v>
      </c>
      <c r="D7" s="111">
        <v>0</v>
      </c>
    </row>
    <row r="8" spans="1:4">
      <c r="A8" s="394">
        <v>1</v>
      </c>
      <c r="B8" s="133">
        <v>1</v>
      </c>
      <c r="C8" s="133">
        <v>2</v>
      </c>
      <c r="D8" s="111">
        <v>0</v>
      </c>
    </row>
    <row r="9" spans="1:4">
      <c r="A9" s="394">
        <v>1</v>
      </c>
      <c r="B9" s="133">
        <v>1</v>
      </c>
      <c r="C9" s="133">
        <v>3</v>
      </c>
      <c r="D9" s="111">
        <v>0</v>
      </c>
    </row>
    <row r="10" spans="1:4">
      <c r="A10" s="394">
        <v>1</v>
      </c>
      <c r="B10" s="133">
        <v>1</v>
      </c>
      <c r="C10" s="133">
        <v>4</v>
      </c>
      <c r="D10" s="111">
        <v>0</v>
      </c>
    </row>
    <row r="11" spans="1:4">
      <c r="A11" s="394">
        <v>1</v>
      </c>
      <c r="B11" s="133">
        <v>1</v>
      </c>
      <c r="C11" s="133">
        <v>5</v>
      </c>
      <c r="D11" s="111">
        <v>0</v>
      </c>
    </row>
    <row r="12" spans="1:4">
      <c r="A12" s="394">
        <v>1</v>
      </c>
      <c r="B12" s="133">
        <v>1</v>
      </c>
      <c r="C12" s="133">
        <v>6</v>
      </c>
      <c r="D12" s="111">
        <v>0</v>
      </c>
    </row>
    <row r="13" spans="1:4">
      <c r="A13" s="394">
        <v>1</v>
      </c>
      <c r="B13" s="133">
        <v>1</v>
      </c>
      <c r="C13" s="133">
        <v>0</v>
      </c>
      <c r="D13" s="111">
        <v>2</v>
      </c>
    </row>
    <row r="14" spans="1:4">
      <c r="A14" s="394">
        <v>1</v>
      </c>
      <c r="B14" s="133">
        <v>1</v>
      </c>
      <c r="C14" s="133">
        <v>1</v>
      </c>
      <c r="D14" s="111">
        <v>2</v>
      </c>
    </row>
    <row r="15" spans="1:4">
      <c r="A15" s="394">
        <v>1</v>
      </c>
      <c r="B15" s="133">
        <v>1</v>
      </c>
      <c r="C15" s="133">
        <v>2</v>
      </c>
      <c r="D15" s="111">
        <v>2</v>
      </c>
    </row>
    <row r="16" spans="1:4">
      <c r="A16" s="394">
        <v>1</v>
      </c>
      <c r="B16" s="133">
        <v>1</v>
      </c>
      <c r="C16" s="133">
        <v>3</v>
      </c>
      <c r="D16" s="111">
        <v>2</v>
      </c>
    </row>
    <row r="17" spans="1:4">
      <c r="A17" s="394">
        <v>1</v>
      </c>
      <c r="B17" s="133">
        <v>1</v>
      </c>
      <c r="C17" s="133">
        <v>4</v>
      </c>
      <c r="D17" s="111">
        <v>2</v>
      </c>
    </row>
    <row r="18" spans="1:4">
      <c r="A18" s="394">
        <v>1</v>
      </c>
      <c r="B18" s="133">
        <v>1</v>
      </c>
      <c r="C18" s="133">
        <v>5</v>
      </c>
      <c r="D18" s="111">
        <v>2</v>
      </c>
    </row>
    <row r="19" spans="1:4">
      <c r="A19" s="394">
        <v>1</v>
      </c>
      <c r="B19" s="133">
        <v>1</v>
      </c>
      <c r="C19" s="133">
        <v>6</v>
      </c>
      <c r="D19" s="111">
        <v>2</v>
      </c>
    </row>
    <row r="20" spans="1:4">
      <c r="A20" s="394">
        <v>1</v>
      </c>
      <c r="B20" s="133">
        <v>1</v>
      </c>
      <c r="C20" s="133">
        <v>7</v>
      </c>
      <c r="D20" s="111">
        <v>2</v>
      </c>
    </row>
    <row r="21" spans="1:4">
      <c r="A21" s="394">
        <v>1</v>
      </c>
      <c r="B21" s="133">
        <v>1</v>
      </c>
      <c r="C21" s="133">
        <v>8</v>
      </c>
      <c r="D21" s="111">
        <v>2</v>
      </c>
    </row>
    <row r="22" spans="1:4">
      <c r="A22" s="394">
        <v>1</v>
      </c>
      <c r="B22" s="133">
        <v>1</v>
      </c>
      <c r="C22" s="133">
        <v>9</v>
      </c>
      <c r="D22" s="111">
        <v>2</v>
      </c>
    </row>
    <row r="23" spans="1:4">
      <c r="A23" s="394">
        <v>1</v>
      </c>
      <c r="B23" s="133">
        <v>1</v>
      </c>
      <c r="C23" s="133">
        <v>10</v>
      </c>
      <c r="D23" s="111">
        <v>2</v>
      </c>
    </row>
    <row r="24" spans="1:4">
      <c r="A24" s="394">
        <v>1</v>
      </c>
      <c r="B24" s="133">
        <v>1</v>
      </c>
      <c r="C24" s="133">
        <v>11</v>
      </c>
      <c r="D24" s="111">
        <v>2</v>
      </c>
    </row>
    <row r="25" spans="1:4">
      <c r="A25" s="394">
        <v>1</v>
      </c>
      <c r="B25" s="133">
        <v>1</v>
      </c>
      <c r="C25" s="133">
        <v>12</v>
      </c>
      <c r="D25" s="111">
        <v>2</v>
      </c>
    </row>
    <row r="26" spans="1:4">
      <c r="A26" s="394">
        <v>1</v>
      </c>
      <c r="B26" s="133">
        <v>1</v>
      </c>
      <c r="C26" s="133">
        <v>13</v>
      </c>
      <c r="D26" s="111">
        <v>2</v>
      </c>
    </row>
    <row r="27" spans="1:4">
      <c r="A27" s="394">
        <v>1</v>
      </c>
      <c r="B27" s="133">
        <v>1</v>
      </c>
      <c r="C27" s="133">
        <v>14</v>
      </c>
      <c r="D27" s="111">
        <v>2</v>
      </c>
    </row>
    <row r="28" spans="1:4">
      <c r="A28" s="394">
        <v>1</v>
      </c>
      <c r="B28" s="133">
        <v>1</v>
      </c>
      <c r="C28" s="133">
        <v>15</v>
      </c>
      <c r="D28" s="111">
        <v>2</v>
      </c>
    </row>
    <row r="29" spans="1:4">
      <c r="A29" s="394">
        <v>1</v>
      </c>
      <c r="B29" s="133">
        <v>1</v>
      </c>
      <c r="C29" s="133">
        <v>16</v>
      </c>
      <c r="D29" s="111">
        <v>2</v>
      </c>
    </row>
    <row r="30" spans="1:4">
      <c r="A30" s="394">
        <v>1</v>
      </c>
      <c r="B30" s="133">
        <v>1</v>
      </c>
      <c r="C30" s="133">
        <v>17</v>
      </c>
      <c r="D30" s="111">
        <v>2</v>
      </c>
    </row>
    <row r="31" spans="1:4">
      <c r="A31" s="394">
        <v>1</v>
      </c>
      <c r="B31" s="133">
        <v>1</v>
      </c>
      <c r="C31" s="133">
        <v>18</v>
      </c>
      <c r="D31" s="111">
        <v>2</v>
      </c>
    </row>
    <row r="32" spans="1:4">
      <c r="A32" s="394">
        <v>1</v>
      </c>
      <c r="B32" s="133">
        <v>1</v>
      </c>
      <c r="C32" s="133">
        <v>19</v>
      </c>
      <c r="D32" s="111">
        <v>2</v>
      </c>
    </row>
    <row r="33" spans="1:4">
      <c r="A33" s="394">
        <v>1</v>
      </c>
      <c r="B33" s="133">
        <v>1</v>
      </c>
      <c r="C33" s="133">
        <v>20</v>
      </c>
      <c r="D33" s="111">
        <v>2</v>
      </c>
    </row>
    <row r="34" spans="1:4">
      <c r="A34" s="394">
        <v>1</v>
      </c>
      <c r="B34" s="133">
        <v>1</v>
      </c>
      <c r="C34" s="133">
        <v>21</v>
      </c>
      <c r="D34" s="111">
        <v>2</v>
      </c>
    </row>
    <row r="35" spans="1:4">
      <c r="A35" s="394">
        <v>1</v>
      </c>
      <c r="B35" s="133">
        <v>1</v>
      </c>
      <c r="C35" s="133">
        <v>22</v>
      </c>
      <c r="D35" s="111">
        <v>2</v>
      </c>
    </row>
    <row r="36" spans="1:4">
      <c r="A36" s="394">
        <v>1</v>
      </c>
      <c r="B36" s="133">
        <v>1</v>
      </c>
      <c r="C36" s="133">
        <v>23</v>
      </c>
      <c r="D36" s="111">
        <v>2</v>
      </c>
    </row>
    <row r="37" spans="1:4">
      <c r="A37" s="394">
        <v>1</v>
      </c>
      <c r="B37" s="133">
        <v>1</v>
      </c>
      <c r="C37" s="133">
        <v>24</v>
      </c>
      <c r="D37" s="111">
        <v>2</v>
      </c>
    </row>
    <row r="38" spans="1:4">
      <c r="A38" s="483">
        <v>1</v>
      </c>
      <c r="B38" s="133">
        <v>1</v>
      </c>
      <c r="C38" s="133">
        <v>25</v>
      </c>
      <c r="D38" s="111">
        <v>2</v>
      </c>
    </row>
    <row r="39" spans="1:4">
      <c r="A39" s="394">
        <v>1</v>
      </c>
      <c r="B39" s="133">
        <v>1</v>
      </c>
      <c r="C39" s="133">
        <v>0</v>
      </c>
      <c r="D39" s="111">
        <v>3</v>
      </c>
    </row>
    <row r="40" spans="1:4">
      <c r="A40" s="394">
        <v>1</v>
      </c>
      <c r="B40" s="133">
        <v>1</v>
      </c>
      <c r="C40" s="133">
        <v>3</v>
      </c>
      <c r="D40" s="111">
        <v>3</v>
      </c>
    </row>
    <row r="41" spans="1:4">
      <c r="A41" s="394">
        <v>1</v>
      </c>
      <c r="B41" s="133">
        <v>1</v>
      </c>
      <c r="C41" s="133">
        <v>4</v>
      </c>
      <c r="D41" s="111">
        <v>3</v>
      </c>
    </row>
    <row r="42" spans="1:4">
      <c r="A42" s="394">
        <v>1</v>
      </c>
      <c r="B42" s="133">
        <v>1</v>
      </c>
      <c r="C42" s="133">
        <v>5</v>
      </c>
      <c r="D42" s="111">
        <v>3</v>
      </c>
    </row>
    <row r="43" spans="1:4">
      <c r="A43" s="394">
        <v>1</v>
      </c>
      <c r="B43" s="133">
        <v>1</v>
      </c>
      <c r="C43" s="133">
        <v>6</v>
      </c>
      <c r="D43" s="111">
        <v>3</v>
      </c>
    </row>
    <row r="44" spans="1:4">
      <c r="A44" s="394">
        <v>1</v>
      </c>
      <c r="B44" s="133">
        <v>1</v>
      </c>
      <c r="C44" s="133">
        <v>7</v>
      </c>
      <c r="D44" s="111">
        <v>3</v>
      </c>
    </row>
    <row r="45" spans="1:4">
      <c r="A45" s="394">
        <v>1</v>
      </c>
      <c r="B45" s="133">
        <v>1</v>
      </c>
      <c r="C45" s="133">
        <v>8</v>
      </c>
      <c r="D45" s="111">
        <v>3</v>
      </c>
    </row>
    <row r="46" spans="1:4">
      <c r="A46" s="394">
        <v>1</v>
      </c>
      <c r="B46" s="133">
        <v>1</v>
      </c>
      <c r="C46" s="133">
        <v>9</v>
      </c>
      <c r="D46" s="111">
        <v>3</v>
      </c>
    </row>
    <row r="47" spans="1:4">
      <c r="A47" s="394">
        <v>1</v>
      </c>
      <c r="B47" s="133">
        <v>1</v>
      </c>
      <c r="C47" s="133">
        <v>10</v>
      </c>
      <c r="D47" s="111">
        <v>3</v>
      </c>
    </row>
    <row r="48" spans="1:4">
      <c r="A48" s="394">
        <v>1</v>
      </c>
      <c r="B48" s="133">
        <v>1</v>
      </c>
      <c r="C48" s="133">
        <v>11</v>
      </c>
      <c r="D48" s="111">
        <v>3</v>
      </c>
    </row>
    <row r="49" spans="1:4">
      <c r="A49" s="394">
        <v>1</v>
      </c>
      <c r="B49" s="133">
        <v>1</v>
      </c>
      <c r="C49" s="133">
        <v>12</v>
      </c>
      <c r="D49" s="111">
        <v>3</v>
      </c>
    </row>
    <row r="50" spans="1:4">
      <c r="A50" s="394">
        <v>1</v>
      </c>
      <c r="B50" s="133">
        <v>1</v>
      </c>
      <c r="C50" s="133">
        <v>13</v>
      </c>
      <c r="D50" s="111">
        <v>3</v>
      </c>
    </row>
    <row r="51" spans="1:4">
      <c r="A51" s="394">
        <v>1</v>
      </c>
      <c r="B51" s="133">
        <v>1</v>
      </c>
      <c r="C51" s="133">
        <v>14</v>
      </c>
      <c r="D51" s="111">
        <v>3</v>
      </c>
    </row>
    <row r="52" spans="1:4">
      <c r="A52" s="394">
        <v>1</v>
      </c>
      <c r="B52" s="133">
        <v>1</v>
      </c>
      <c r="C52" s="133">
        <v>15</v>
      </c>
      <c r="D52" s="111">
        <v>3</v>
      </c>
    </row>
    <row r="53" spans="1:4">
      <c r="A53" s="394">
        <v>1</v>
      </c>
      <c r="B53" s="133">
        <v>1</v>
      </c>
      <c r="C53" s="133">
        <v>16</v>
      </c>
      <c r="D53" s="111">
        <v>3</v>
      </c>
    </row>
    <row r="54" spans="1:4">
      <c r="A54" s="394">
        <v>1</v>
      </c>
      <c r="B54" s="133">
        <v>1</v>
      </c>
      <c r="C54" s="133">
        <v>17</v>
      </c>
      <c r="D54" s="111">
        <v>3</v>
      </c>
    </row>
    <row r="55" spans="1:4">
      <c r="A55" s="394">
        <v>1</v>
      </c>
      <c r="B55" s="133">
        <v>1</v>
      </c>
      <c r="C55" s="133">
        <v>18</v>
      </c>
      <c r="D55" s="111">
        <v>3</v>
      </c>
    </row>
    <row r="56" spans="1:4">
      <c r="A56" s="394">
        <v>1</v>
      </c>
      <c r="B56" s="133">
        <v>1</v>
      </c>
      <c r="C56" s="133">
        <v>19</v>
      </c>
      <c r="D56" s="111">
        <v>3</v>
      </c>
    </row>
    <row r="57" spans="1:4">
      <c r="A57" s="394">
        <v>1</v>
      </c>
      <c r="B57" s="133">
        <v>1</v>
      </c>
      <c r="C57" s="133">
        <v>20</v>
      </c>
      <c r="D57" s="111">
        <v>3</v>
      </c>
    </row>
    <row r="58" spans="1:4">
      <c r="A58" s="394">
        <v>1</v>
      </c>
      <c r="B58" s="133">
        <v>1</v>
      </c>
      <c r="C58" s="133">
        <v>21</v>
      </c>
      <c r="D58" s="111">
        <v>3</v>
      </c>
    </row>
    <row r="59" spans="1:4">
      <c r="A59" s="394">
        <v>1</v>
      </c>
      <c r="B59" s="133">
        <v>1</v>
      </c>
      <c r="C59" s="133">
        <v>22</v>
      </c>
      <c r="D59" s="111">
        <v>3</v>
      </c>
    </row>
    <row r="60" spans="1:4">
      <c r="A60" s="394">
        <v>1</v>
      </c>
      <c r="B60" s="133">
        <v>1</v>
      </c>
      <c r="C60" s="133">
        <v>23</v>
      </c>
      <c r="D60" s="111">
        <v>3</v>
      </c>
    </row>
    <row r="61" spans="1:4">
      <c r="A61" s="394">
        <v>1</v>
      </c>
      <c r="B61" s="133">
        <v>1</v>
      </c>
      <c r="C61" s="133">
        <v>24</v>
      </c>
      <c r="D61" s="111">
        <v>3</v>
      </c>
    </row>
    <row r="62" spans="1:4">
      <c r="A62" s="394">
        <v>1</v>
      </c>
      <c r="B62" s="133">
        <v>1</v>
      </c>
      <c r="C62" s="133">
        <v>25</v>
      </c>
      <c r="D62" s="111">
        <v>3</v>
      </c>
    </row>
    <row r="63" spans="1:4">
      <c r="A63" s="394">
        <v>1</v>
      </c>
      <c r="B63" s="133">
        <v>1</v>
      </c>
      <c r="C63" s="133">
        <v>26</v>
      </c>
      <c r="D63" s="111">
        <v>3</v>
      </c>
    </row>
    <row r="64" spans="1:4">
      <c r="A64" s="394">
        <v>1</v>
      </c>
      <c r="B64" s="133">
        <v>1</v>
      </c>
      <c r="C64" s="133">
        <v>27</v>
      </c>
      <c r="D64" s="111">
        <v>3</v>
      </c>
    </row>
    <row r="65" spans="1:4">
      <c r="A65" s="394">
        <v>1</v>
      </c>
      <c r="B65" s="133">
        <v>1</v>
      </c>
      <c r="C65" s="133">
        <v>28</v>
      </c>
      <c r="D65" s="111">
        <v>3</v>
      </c>
    </row>
    <row r="66" spans="1:4">
      <c r="A66" s="394">
        <v>1</v>
      </c>
      <c r="B66" s="133">
        <v>1</v>
      </c>
      <c r="C66" s="133">
        <v>29</v>
      </c>
      <c r="D66" s="111">
        <v>3</v>
      </c>
    </row>
    <row r="67" spans="1:4">
      <c r="A67" s="394">
        <v>1</v>
      </c>
      <c r="B67" s="133">
        <v>1</v>
      </c>
      <c r="C67" s="133">
        <v>30</v>
      </c>
      <c r="D67" s="111">
        <v>3</v>
      </c>
    </row>
    <row r="68" spans="1:4">
      <c r="A68" s="394">
        <v>1</v>
      </c>
      <c r="B68" s="133">
        <v>1</v>
      </c>
      <c r="C68" s="133">
        <v>31</v>
      </c>
      <c r="D68" s="111">
        <v>3</v>
      </c>
    </row>
    <row r="69" spans="1:4">
      <c r="A69" s="394">
        <v>1</v>
      </c>
      <c r="B69" s="133">
        <v>1</v>
      </c>
      <c r="C69" s="133">
        <v>32</v>
      </c>
      <c r="D69" s="111">
        <v>3</v>
      </c>
    </row>
    <row r="70" spans="1:4">
      <c r="A70" s="394">
        <v>1</v>
      </c>
      <c r="B70" s="133">
        <v>1</v>
      </c>
      <c r="C70" s="133">
        <v>33</v>
      </c>
      <c r="D70" s="111">
        <v>3</v>
      </c>
    </row>
    <row r="71" spans="1:4">
      <c r="A71" s="394">
        <v>1</v>
      </c>
      <c r="B71" s="133">
        <v>1</v>
      </c>
      <c r="C71" s="133">
        <v>34</v>
      </c>
      <c r="D71" s="111">
        <v>3</v>
      </c>
    </row>
    <row r="72" spans="1:4">
      <c r="A72" s="394">
        <v>1</v>
      </c>
      <c r="B72" s="133">
        <v>1</v>
      </c>
      <c r="C72" s="133">
        <v>35</v>
      </c>
      <c r="D72" s="111">
        <v>3</v>
      </c>
    </row>
    <row r="73" spans="1:4">
      <c r="A73" s="394">
        <v>1</v>
      </c>
      <c r="B73" s="133">
        <v>1</v>
      </c>
      <c r="C73" s="133">
        <v>36</v>
      </c>
      <c r="D73" s="111">
        <v>3</v>
      </c>
    </row>
    <row r="74" spans="1:4">
      <c r="A74" s="394">
        <v>1</v>
      </c>
      <c r="B74" s="133">
        <v>1</v>
      </c>
      <c r="C74" s="133">
        <v>37</v>
      </c>
      <c r="D74" s="111">
        <v>3</v>
      </c>
    </row>
    <row r="75" spans="1:4">
      <c r="A75" s="394">
        <v>1</v>
      </c>
      <c r="B75" s="133">
        <v>1</v>
      </c>
      <c r="C75" s="133">
        <v>38</v>
      </c>
      <c r="D75" s="111">
        <v>3</v>
      </c>
    </row>
    <row r="76" spans="1:4">
      <c r="A76" s="394">
        <v>1</v>
      </c>
      <c r="B76" s="133">
        <v>1</v>
      </c>
      <c r="C76" s="133">
        <v>39</v>
      </c>
      <c r="D76" s="111">
        <v>3</v>
      </c>
    </row>
    <row r="77" spans="1:4">
      <c r="A77" s="394">
        <v>1</v>
      </c>
      <c r="B77" s="133">
        <v>1</v>
      </c>
      <c r="C77" s="133">
        <v>40</v>
      </c>
      <c r="D77" s="111">
        <v>3</v>
      </c>
    </row>
    <row r="78" spans="1:4">
      <c r="A78" s="394">
        <v>1</v>
      </c>
      <c r="B78" s="133">
        <v>1</v>
      </c>
      <c r="C78" s="133">
        <v>41</v>
      </c>
      <c r="D78" s="111">
        <v>3</v>
      </c>
    </row>
    <row r="79" spans="1:4">
      <c r="A79" s="394">
        <v>1</v>
      </c>
      <c r="B79" s="133">
        <v>1</v>
      </c>
      <c r="C79" s="133">
        <v>42</v>
      </c>
      <c r="D79" s="111">
        <v>3</v>
      </c>
    </row>
    <row r="80" spans="1:4">
      <c r="A80" s="394">
        <v>1</v>
      </c>
      <c r="B80" s="133">
        <v>1</v>
      </c>
      <c r="C80" s="133">
        <v>43</v>
      </c>
      <c r="D80" s="111">
        <v>3</v>
      </c>
    </row>
    <row r="81" spans="1:4">
      <c r="A81" s="394">
        <v>1</v>
      </c>
      <c r="B81" s="133">
        <v>1</v>
      </c>
      <c r="C81" s="133">
        <v>44</v>
      </c>
      <c r="D81" s="111">
        <v>3</v>
      </c>
    </row>
    <row r="82" spans="1:4">
      <c r="A82" s="394">
        <v>1</v>
      </c>
      <c r="B82" s="133">
        <v>1</v>
      </c>
      <c r="C82" s="133">
        <v>45</v>
      </c>
      <c r="D82" s="111">
        <v>3</v>
      </c>
    </row>
    <row r="83" spans="1:4">
      <c r="A83" s="394">
        <v>1</v>
      </c>
      <c r="B83" s="133">
        <v>1</v>
      </c>
      <c r="C83" s="133">
        <v>46</v>
      </c>
      <c r="D83" s="111">
        <v>3</v>
      </c>
    </row>
    <row r="84" spans="1:4">
      <c r="A84" s="394">
        <v>1</v>
      </c>
      <c r="B84" s="133">
        <v>1</v>
      </c>
      <c r="C84" s="133">
        <v>47</v>
      </c>
      <c r="D84" s="111">
        <v>3</v>
      </c>
    </row>
    <row r="85" spans="1:4">
      <c r="A85" s="394">
        <v>1</v>
      </c>
      <c r="B85" s="133">
        <v>1</v>
      </c>
      <c r="C85" s="133">
        <v>48</v>
      </c>
      <c r="D85" s="111">
        <v>3</v>
      </c>
    </row>
    <row r="86" spans="1:4">
      <c r="A86" s="394">
        <v>1</v>
      </c>
      <c r="B86" s="133">
        <v>1</v>
      </c>
      <c r="C86" s="133">
        <v>49</v>
      </c>
      <c r="D86" s="111">
        <v>3</v>
      </c>
    </row>
    <row r="87" spans="1:4">
      <c r="A87" s="394">
        <v>1</v>
      </c>
      <c r="B87" s="133">
        <v>1</v>
      </c>
      <c r="C87" s="133">
        <v>50</v>
      </c>
      <c r="D87" s="111">
        <v>3</v>
      </c>
    </row>
    <row r="88" spans="1:4">
      <c r="A88" s="394">
        <v>1</v>
      </c>
      <c r="B88" s="133">
        <v>1</v>
      </c>
      <c r="C88" s="133">
        <v>51</v>
      </c>
      <c r="D88" s="111">
        <v>3</v>
      </c>
    </row>
    <row r="89" spans="1:4">
      <c r="A89" s="394">
        <v>1</v>
      </c>
      <c r="B89" s="133">
        <v>1</v>
      </c>
      <c r="C89" s="133">
        <v>52</v>
      </c>
      <c r="D89" s="111">
        <v>3</v>
      </c>
    </row>
    <row r="90" spans="1:4">
      <c r="A90" s="394">
        <v>1</v>
      </c>
      <c r="B90" s="133">
        <v>1</v>
      </c>
      <c r="C90" s="133">
        <v>53</v>
      </c>
      <c r="D90" s="111">
        <v>3</v>
      </c>
    </row>
    <row r="91" spans="1:4">
      <c r="A91" s="394">
        <v>1</v>
      </c>
      <c r="B91" s="133">
        <v>1</v>
      </c>
      <c r="C91" s="133">
        <v>54</v>
      </c>
      <c r="D91" s="111">
        <v>3</v>
      </c>
    </row>
    <row r="92" spans="1:4">
      <c r="A92" s="394">
        <v>1</v>
      </c>
      <c r="B92" s="133">
        <v>1</v>
      </c>
      <c r="C92" s="133">
        <v>55</v>
      </c>
      <c r="D92" s="111">
        <v>3</v>
      </c>
    </row>
    <row r="93" spans="1:4">
      <c r="A93" s="394">
        <v>1</v>
      </c>
      <c r="B93" s="133">
        <v>1</v>
      </c>
      <c r="C93" s="133">
        <v>56</v>
      </c>
      <c r="D93" s="111">
        <v>3</v>
      </c>
    </row>
    <row r="94" spans="1:4">
      <c r="A94" s="394">
        <v>1</v>
      </c>
      <c r="B94" s="133">
        <v>1</v>
      </c>
      <c r="C94" s="133">
        <v>57</v>
      </c>
      <c r="D94" s="111">
        <v>3</v>
      </c>
    </row>
    <row r="95" spans="1:4">
      <c r="A95" s="394">
        <v>1</v>
      </c>
      <c r="B95" s="133">
        <v>1</v>
      </c>
      <c r="C95" s="133">
        <v>0</v>
      </c>
      <c r="D95" s="111">
        <v>4</v>
      </c>
    </row>
    <row r="96" spans="1:4">
      <c r="A96" s="394">
        <v>1</v>
      </c>
      <c r="B96" s="133">
        <v>1</v>
      </c>
      <c r="C96" s="133">
        <v>1</v>
      </c>
      <c r="D96" s="111">
        <v>4</v>
      </c>
    </row>
    <row r="97" spans="1:4">
      <c r="A97" s="394">
        <v>1</v>
      </c>
      <c r="B97" s="133">
        <v>1</v>
      </c>
      <c r="C97" s="133">
        <v>2</v>
      </c>
      <c r="D97" s="111">
        <v>4</v>
      </c>
    </row>
    <row r="98" spans="1:4">
      <c r="A98" s="394">
        <v>1</v>
      </c>
      <c r="B98" s="133">
        <v>1</v>
      </c>
      <c r="C98" s="133">
        <v>3</v>
      </c>
      <c r="D98" s="111">
        <v>4</v>
      </c>
    </row>
    <row r="99" spans="1:4">
      <c r="A99" s="394">
        <v>1</v>
      </c>
      <c r="B99" s="133">
        <v>1</v>
      </c>
      <c r="C99" s="133">
        <v>4</v>
      </c>
      <c r="D99" s="111">
        <v>4</v>
      </c>
    </row>
    <row r="100" spans="1:4">
      <c r="A100" s="394">
        <v>1</v>
      </c>
      <c r="B100" s="133">
        <v>1</v>
      </c>
      <c r="C100" s="133">
        <v>6</v>
      </c>
      <c r="D100" s="111">
        <v>4</v>
      </c>
    </row>
    <row r="101" spans="1:4">
      <c r="A101" s="394">
        <v>1</v>
      </c>
      <c r="B101" s="133">
        <v>1</v>
      </c>
      <c r="C101" s="133">
        <v>7</v>
      </c>
      <c r="D101" s="111">
        <v>4</v>
      </c>
    </row>
    <row r="102" spans="1:4">
      <c r="A102" s="394">
        <v>1</v>
      </c>
      <c r="B102" s="133">
        <v>1</v>
      </c>
      <c r="C102" s="133">
        <v>8</v>
      </c>
      <c r="D102" s="111">
        <v>4</v>
      </c>
    </row>
    <row r="103" spans="1:4">
      <c r="A103" s="394">
        <v>1</v>
      </c>
      <c r="B103" s="133">
        <v>1</v>
      </c>
      <c r="C103" s="133">
        <v>9</v>
      </c>
      <c r="D103" s="111">
        <v>4</v>
      </c>
    </row>
    <row r="104" spans="1:4">
      <c r="A104" s="394">
        <v>1</v>
      </c>
      <c r="B104" s="133">
        <v>1</v>
      </c>
      <c r="C104" s="133">
        <v>10</v>
      </c>
      <c r="D104" s="111">
        <v>4</v>
      </c>
    </row>
    <row r="105" spans="1:4">
      <c r="A105" s="394">
        <v>1</v>
      </c>
      <c r="B105" s="133">
        <v>1</v>
      </c>
      <c r="C105" s="133">
        <v>11</v>
      </c>
      <c r="D105" s="111">
        <v>4</v>
      </c>
    </row>
    <row r="106" spans="1:4">
      <c r="A106" s="394">
        <v>1</v>
      </c>
      <c r="B106" s="133">
        <v>1</v>
      </c>
      <c r="C106" s="133">
        <v>12</v>
      </c>
      <c r="D106" s="111">
        <v>4</v>
      </c>
    </row>
    <row r="107" spans="1:4">
      <c r="A107" s="394">
        <v>1</v>
      </c>
      <c r="B107" s="133">
        <v>1</v>
      </c>
      <c r="C107" s="133">
        <v>13</v>
      </c>
      <c r="D107" s="111">
        <v>4</v>
      </c>
    </row>
    <row r="108" spans="1:4">
      <c r="A108" s="394">
        <v>1</v>
      </c>
      <c r="B108" s="133">
        <v>1</v>
      </c>
      <c r="C108" s="133">
        <v>14</v>
      </c>
      <c r="D108" s="111">
        <v>4</v>
      </c>
    </row>
    <row r="109" spans="1:4">
      <c r="A109" s="394">
        <v>1</v>
      </c>
      <c r="B109" s="133">
        <v>1</v>
      </c>
      <c r="C109" s="133">
        <v>15</v>
      </c>
      <c r="D109" s="111">
        <v>4</v>
      </c>
    </row>
    <row r="110" spans="1:4">
      <c r="A110" s="394">
        <v>1</v>
      </c>
      <c r="B110" s="133">
        <v>1</v>
      </c>
      <c r="C110" s="133">
        <v>16</v>
      </c>
      <c r="D110" s="111">
        <v>4</v>
      </c>
    </row>
    <row r="111" spans="1:4">
      <c r="A111" s="394">
        <v>1</v>
      </c>
      <c r="B111" s="133">
        <v>1</v>
      </c>
      <c r="C111" s="133">
        <v>17</v>
      </c>
      <c r="D111" s="111">
        <v>4</v>
      </c>
    </row>
    <row r="112" spans="1:4">
      <c r="A112" s="394">
        <v>1</v>
      </c>
      <c r="B112" s="133">
        <v>1</v>
      </c>
      <c r="C112" s="133">
        <v>18</v>
      </c>
      <c r="D112" s="111">
        <v>4</v>
      </c>
    </row>
    <row r="113" spans="1:4">
      <c r="A113" s="394">
        <v>1</v>
      </c>
      <c r="B113" s="133">
        <v>1</v>
      </c>
      <c r="C113" s="133">
        <v>19</v>
      </c>
      <c r="D113" s="111">
        <v>4</v>
      </c>
    </row>
    <row r="114" spans="1:4">
      <c r="A114" s="394">
        <v>1</v>
      </c>
      <c r="B114" s="133">
        <v>1</v>
      </c>
      <c r="C114" s="133">
        <v>20</v>
      </c>
      <c r="D114" s="111">
        <v>4</v>
      </c>
    </row>
    <row r="115" spans="1:4">
      <c r="A115" s="394">
        <v>1</v>
      </c>
      <c r="B115" s="133">
        <v>1</v>
      </c>
      <c r="C115" s="133">
        <v>22</v>
      </c>
      <c r="D115" s="111">
        <v>4</v>
      </c>
    </row>
    <row r="116" spans="1:4">
      <c r="A116" s="394">
        <v>1</v>
      </c>
      <c r="B116" s="133">
        <v>1</v>
      </c>
      <c r="C116" s="133">
        <v>23</v>
      </c>
      <c r="D116" s="111">
        <v>4</v>
      </c>
    </row>
    <row r="117" spans="1:4">
      <c r="A117" s="394">
        <v>1</v>
      </c>
      <c r="B117" s="133">
        <v>1</v>
      </c>
      <c r="C117" s="133">
        <v>24</v>
      </c>
      <c r="D117" s="111">
        <v>4</v>
      </c>
    </row>
    <row r="118" spans="1:4">
      <c r="A118" s="394">
        <v>1</v>
      </c>
      <c r="B118" s="133">
        <v>1</v>
      </c>
      <c r="C118" s="133">
        <v>25</v>
      </c>
      <c r="D118" s="111">
        <v>4</v>
      </c>
    </row>
    <row r="119" spans="1:4">
      <c r="A119" s="394">
        <v>1</v>
      </c>
      <c r="B119" s="133">
        <v>1</v>
      </c>
      <c r="C119" s="133">
        <v>26</v>
      </c>
      <c r="D119" s="111">
        <v>4</v>
      </c>
    </row>
    <row r="120" spans="1:4">
      <c r="A120" s="394">
        <v>1</v>
      </c>
      <c r="B120" s="133">
        <v>1</v>
      </c>
      <c r="C120" s="133">
        <v>27</v>
      </c>
      <c r="D120" s="111">
        <v>4</v>
      </c>
    </row>
    <row r="121" spans="1:4">
      <c r="A121" s="394">
        <v>1</v>
      </c>
      <c r="B121" s="133">
        <v>1</v>
      </c>
      <c r="C121" s="133">
        <v>28</v>
      </c>
      <c r="D121" s="111">
        <v>4</v>
      </c>
    </row>
    <row r="122" spans="1:4">
      <c r="A122" s="394">
        <v>1</v>
      </c>
      <c r="B122" s="133">
        <v>1</v>
      </c>
      <c r="C122" s="133">
        <v>29</v>
      </c>
      <c r="D122" s="111">
        <v>4</v>
      </c>
    </row>
    <row r="123" spans="1:4">
      <c r="A123" s="394">
        <v>1</v>
      </c>
      <c r="B123" s="133">
        <v>1</v>
      </c>
      <c r="C123" s="133">
        <v>30</v>
      </c>
      <c r="D123" s="111">
        <v>4</v>
      </c>
    </row>
    <row r="124" spans="1:4">
      <c r="A124" s="394">
        <v>1</v>
      </c>
      <c r="B124" s="133">
        <v>1</v>
      </c>
      <c r="C124" s="133">
        <v>31</v>
      </c>
      <c r="D124" s="111">
        <v>4</v>
      </c>
    </row>
    <row r="125" spans="1:4">
      <c r="A125" s="394">
        <v>1</v>
      </c>
      <c r="B125" s="133">
        <v>1</v>
      </c>
      <c r="C125" s="133">
        <v>32</v>
      </c>
      <c r="D125" s="111">
        <v>4</v>
      </c>
    </row>
    <row r="126" spans="1:4">
      <c r="A126" s="394">
        <v>1</v>
      </c>
      <c r="B126" s="133">
        <v>1</v>
      </c>
      <c r="C126" s="133">
        <v>33</v>
      </c>
      <c r="D126" s="111">
        <v>4</v>
      </c>
    </row>
    <row r="127" spans="1:4">
      <c r="A127" s="394">
        <v>1</v>
      </c>
      <c r="B127" s="133">
        <v>1</v>
      </c>
      <c r="C127" s="133">
        <v>34</v>
      </c>
      <c r="D127" s="111">
        <v>4</v>
      </c>
    </row>
    <row r="128" spans="1:4">
      <c r="A128" s="394">
        <v>1</v>
      </c>
      <c r="B128" s="133">
        <v>1</v>
      </c>
      <c r="C128" s="133">
        <v>35</v>
      </c>
      <c r="D128" s="111">
        <v>4</v>
      </c>
    </row>
    <row r="129" spans="1:4">
      <c r="A129" s="394">
        <v>1</v>
      </c>
      <c r="B129" s="133">
        <v>1</v>
      </c>
      <c r="C129" s="133">
        <v>36</v>
      </c>
      <c r="D129" s="111">
        <v>4</v>
      </c>
    </row>
    <row r="130" spans="1:4">
      <c r="A130" s="394">
        <v>1</v>
      </c>
      <c r="B130" s="133">
        <v>1</v>
      </c>
      <c r="C130" s="133">
        <v>37</v>
      </c>
      <c r="D130" s="111">
        <v>4</v>
      </c>
    </row>
    <row r="131" spans="1:4">
      <c r="A131" s="394">
        <v>1</v>
      </c>
      <c r="B131" s="133">
        <v>1</v>
      </c>
      <c r="C131" s="133">
        <v>38</v>
      </c>
      <c r="D131" s="111">
        <v>4</v>
      </c>
    </row>
    <row r="132" spans="1:4">
      <c r="A132" s="394">
        <v>1</v>
      </c>
      <c r="B132" s="133">
        <v>1</v>
      </c>
      <c r="C132" s="133">
        <v>39</v>
      </c>
      <c r="D132" s="111">
        <v>4</v>
      </c>
    </row>
    <row r="133" spans="1:4">
      <c r="A133" s="394">
        <v>1</v>
      </c>
      <c r="B133" s="133">
        <v>1</v>
      </c>
      <c r="C133" s="133">
        <v>40</v>
      </c>
      <c r="D133" s="111">
        <v>4</v>
      </c>
    </row>
    <row r="134" spans="1:4">
      <c r="A134" s="394">
        <v>1</v>
      </c>
      <c r="B134" s="133">
        <v>1</v>
      </c>
      <c r="C134" s="133">
        <v>41</v>
      </c>
      <c r="D134" s="111">
        <v>4</v>
      </c>
    </row>
    <row r="135" spans="1:4">
      <c r="A135" s="394">
        <v>1</v>
      </c>
      <c r="B135" s="133">
        <v>1</v>
      </c>
      <c r="C135" s="133">
        <v>42</v>
      </c>
      <c r="D135" s="111">
        <v>4</v>
      </c>
    </row>
    <row r="136" spans="1:4">
      <c r="A136" s="394">
        <v>1</v>
      </c>
      <c r="B136" s="133">
        <v>1</v>
      </c>
      <c r="C136" s="133">
        <v>43</v>
      </c>
      <c r="D136" s="111">
        <v>4</v>
      </c>
    </row>
    <row r="137" spans="1:4">
      <c r="A137" s="394">
        <v>1</v>
      </c>
      <c r="B137" s="133">
        <v>1</v>
      </c>
      <c r="C137" s="133">
        <v>44</v>
      </c>
      <c r="D137" s="111">
        <v>4</v>
      </c>
    </row>
    <row r="138" spans="1:4">
      <c r="A138" s="394">
        <v>1</v>
      </c>
      <c r="B138" s="133">
        <v>1</v>
      </c>
      <c r="C138" s="133">
        <v>45</v>
      </c>
      <c r="D138" s="111">
        <v>4</v>
      </c>
    </row>
    <row r="139" spans="1:4">
      <c r="A139" s="394">
        <v>1</v>
      </c>
      <c r="B139" s="133">
        <v>1</v>
      </c>
      <c r="C139" s="133">
        <v>46</v>
      </c>
      <c r="D139" s="111">
        <v>4</v>
      </c>
    </row>
    <row r="140" spans="1:4">
      <c r="A140" s="394">
        <v>1</v>
      </c>
      <c r="B140" s="133">
        <v>1</v>
      </c>
      <c r="C140" s="133">
        <v>47</v>
      </c>
      <c r="D140" s="111">
        <v>4</v>
      </c>
    </row>
    <row r="141" spans="1:4">
      <c r="A141" s="394">
        <v>1</v>
      </c>
      <c r="B141" s="133">
        <v>1</v>
      </c>
      <c r="C141" s="133">
        <v>48</v>
      </c>
      <c r="D141" s="111">
        <v>4</v>
      </c>
    </row>
    <row r="142" spans="1:4">
      <c r="A142" s="394">
        <v>1</v>
      </c>
      <c r="B142" s="133">
        <v>1</v>
      </c>
      <c r="C142" s="133">
        <v>49</v>
      </c>
      <c r="D142" s="111">
        <v>4</v>
      </c>
    </row>
    <row r="143" spans="1:4">
      <c r="A143" s="394">
        <v>1</v>
      </c>
      <c r="B143" s="133">
        <v>1</v>
      </c>
      <c r="C143" s="133">
        <v>50</v>
      </c>
      <c r="D143" s="111">
        <v>4</v>
      </c>
    </row>
    <row r="144" spans="1:4">
      <c r="A144" s="394">
        <v>1</v>
      </c>
      <c r="B144" s="133">
        <v>1</v>
      </c>
      <c r="C144" s="133">
        <v>51</v>
      </c>
      <c r="D144" s="111">
        <v>4</v>
      </c>
    </row>
    <row r="145" spans="1:4">
      <c r="A145" s="394">
        <v>1</v>
      </c>
      <c r="B145" s="133">
        <v>1</v>
      </c>
      <c r="C145" s="133">
        <v>52</v>
      </c>
      <c r="D145" s="111">
        <v>4</v>
      </c>
    </row>
    <row r="146" spans="1:4">
      <c r="A146" s="394">
        <v>1</v>
      </c>
      <c r="B146" s="133">
        <v>1</v>
      </c>
      <c r="C146" s="133">
        <v>53</v>
      </c>
      <c r="D146" s="111">
        <v>4</v>
      </c>
    </row>
    <row r="147" spans="1:4">
      <c r="A147" s="394">
        <v>1</v>
      </c>
      <c r="B147" s="133">
        <v>1</v>
      </c>
      <c r="C147" s="133">
        <v>54</v>
      </c>
      <c r="D147" s="111">
        <v>4</v>
      </c>
    </row>
    <row r="148" spans="1:4">
      <c r="A148" s="394">
        <v>1</v>
      </c>
      <c r="B148" s="133">
        <v>1</v>
      </c>
      <c r="C148" s="133">
        <v>55</v>
      </c>
      <c r="D148" s="111">
        <v>4</v>
      </c>
    </row>
    <row r="149" spans="1:4">
      <c r="A149" s="394">
        <v>1</v>
      </c>
      <c r="B149" s="133">
        <v>1</v>
      </c>
      <c r="C149" s="133">
        <v>56</v>
      </c>
      <c r="D149" s="111">
        <v>4</v>
      </c>
    </row>
    <row r="150" spans="1:4">
      <c r="A150" s="394">
        <v>1</v>
      </c>
      <c r="B150" s="133">
        <v>1</v>
      </c>
      <c r="C150" s="133">
        <v>57</v>
      </c>
      <c r="D150" s="111">
        <v>4</v>
      </c>
    </row>
    <row r="151" spans="1:4">
      <c r="A151" s="394">
        <v>1</v>
      </c>
      <c r="B151" s="133">
        <v>1</v>
      </c>
      <c r="C151" s="133">
        <v>58</v>
      </c>
      <c r="D151" s="111">
        <v>4</v>
      </c>
    </row>
    <row r="152" spans="1:4">
      <c r="A152" s="394">
        <v>1</v>
      </c>
      <c r="B152" s="133">
        <v>1</v>
      </c>
      <c r="C152" s="133">
        <v>59</v>
      </c>
      <c r="D152" s="111">
        <v>4</v>
      </c>
    </row>
    <row r="153" spans="1:4">
      <c r="A153" s="394">
        <v>1</v>
      </c>
      <c r="B153" s="133">
        <v>1</v>
      </c>
      <c r="C153" s="133">
        <v>60</v>
      </c>
      <c r="D153" s="111">
        <v>4</v>
      </c>
    </row>
    <row r="154" spans="1:4">
      <c r="A154" s="394">
        <v>1</v>
      </c>
      <c r="B154" s="133">
        <v>1</v>
      </c>
      <c r="C154" s="133">
        <v>61</v>
      </c>
      <c r="D154" s="111">
        <v>4</v>
      </c>
    </row>
    <row r="155" spans="1:4">
      <c r="A155" s="394">
        <v>1</v>
      </c>
      <c r="B155" s="133">
        <v>1</v>
      </c>
      <c r="C155" s="133">
        <v>62</v>
      </c>
      <c r="D155" s="111">
        <v>4</v>
      </c>
    </row>
    <row r="156" spans="1:4">
      <c r="A156" s="394">
        <v>1</v>
      </c>
      <c r="B156" s="133">
        <v>1</v>
      </c>
      <c r="C156" s="133">
        <v>63</v>
      </c>
      <c r="D156" s="111">
        <v>4</v>
      </c>
    </row>
    <row r="157" spans="1:4">
      <c r="A157" s="394">
        <v>1</v>
      </c>
      <c r="B157" s="133">
        <v>1</v>
      </c>
      <c r="C157" s="133">
        <v>64</v>
      </c>
      <c r="D157" s="111">
        <v>4</v>
      </c>
    </row>
    <row r="158" spans="1:4">
      <c r="A158" s="394">
        <v>1</v>
      </c>
      <c r="B158" s="133">
        <v>1</v>
      </c>
      <c r="C158" s="133">
        <v>65</v>
      </c>
      <c r="D158" s="111">
        <v>4</v>
      </c>
    </row>
    <row r="159" spans="1:4">
      <c r="A159" s="394">
        <v>1</v>
      </c>
      <c r="B159" s="133">
        <v>1</v>
      </c>
      <c r="C159" s="133">
        <v>66</v>
      </c>
      <c r="D159" s="111">
        <v>4</v>
      </c>
    </row>
    <row r="160" spans="1:4">
      <c r="A160" s="394">
        <v>1</v>
      </c>
      <c r="B160" s="133">
        <v>1</v>
      </c>
      <c r="C160" s="133">
        <v>67</v>
      </c>
      <c r="D160" s="111">
        <v>4</v>
      </c>
    </row>
    <row r="161" spans="1:4">
      <c r="A161" s="394">
        <v>1</v>
      </c>
      <c r="B161" s="133">
        <v>1</v>
      </c>
      <c r="C161" s="133">
        <v>68</v>
      </c>
      <c r="D161" s="111">
        <v>4</v>
      </c>
    </row>
    <row r="162" spans="1:4">
      <c r="A162" s="394">
        <v>1</v>
      </c>
      <c r="B162" s="133">
        <v>1</v>
      </c>
      <c r="C162" s="133">
        <v>69</v>
      </c>
      <c r="D162" s="111">
        <v>4</v>
      </c>
    </row>
    <row r="163" spans="1:4">
      <c r="A163" s="394">
        <v>1</v>
      </c>
      <c r="B163" s="133">
        <v>1</v>
      </c>
      <c r="C163" s="133">
        <v>70</v>
      </c>
      <c r="D163" s="111">
        <v>4</v>
      </c>
    </row>
    <row r="164" spans="1:4">
      <c r="A164" s="521">
        <v>1</v>
      </c>
      <c r="B164" s="133">
        <v>1</v>
      </c>
      <c r="C164" s="133">
        <v>71</v>
      </c>
      <c r="D164" s="111">
        <v>4</v>
      </c>
    </row>
    <row r="165" spans="1:4">
      <c r="A165" s="845">
        <v>1</v>
      </c>
      <c r="B165" s="133">
        <v>1</v>
      </c>
      <c r="C165" s="133">
        <v>72</v>
      </c>
      <c r="D165" s="111">
        <v>4</v>
      </c>
    </row>
    <row r="166" spans="1:4">
      <c r="A166" s="394">
        <v>1</v>
      </c>
      <c r="B166" s="133">
        <v>1</v>
      </c>
      <c r="C166" s="133">
        <v>0</v>
      </c>
      <c r="D166" s="111">
        <v>5</v>
      </c>
    </row>
    <row r="167" spans="1:4">
      <c r="A167" s="394">
        <v>1</v>
      </c>
      <c r="B167" s="133">
        <v>1</v>
      </c>
      <c r="C167" s="133">
        <v>1</v>
      </c>
      <c r="D167" s="111">
        <v>5</v>
      </c>
    </row>
    <row r="168" spans="1:4">
      <c r="A168" s="394">
        <v>1</v>
      </c>
      <c r="B168" s="133">
        <v>1</v>
      </c>
      <c r="C168" s="133">
        <v>2</v>
      </c>
      <c r="D168" s="111">
        <v>5</v>
      </c>
    </row>
    <row r="169" spans="1:4">
      <c r="A169" s="394">
        <v>1</v>
      </c>
      <c r="B169" s="133">
        <v>1</v>
      </c>
      <c r="C169" s="133">
        <v>3</v>
      </c>
      <c r="D169" s="111">
        <v>5</v>
      </c>
    </row>
    <row r="170" spans="1:4">
      <c r="A170" s="394">
        <v>1</v>
      </c>
      <c r="B170" s="133">
        <v>1</v>
      </c>
      <c r="C170" s="133">
        <v>5</v>
      </c>
      <c r="D170" s="111">
        <v>5</v>
      </c>
    </row>
    <row r="171" spans="1:4">
      <c r="A171" s="394">
        <v>1</v>
      </c>
      <c r="B171" s="133">
        <v>1</v>
      </c>
      <c r="C171" s="133">
        <v>6</v>
      </c>
      <c r="D171" s="111">
        <v>5</v>
      </c>
    </row>
    <row r="172" spans="1:4">
      <c r="A172" s="394">
        <v>1</v>
      </c>
      <c r="B172" s="133">
        <v>1</v>
      </c>
      <c r="C172" s="133">
        <v>7</v>
      </c>
      <c r="D172" s="111">
        <v>5</v>
      </c>
    </row>
    <row r="173" spans="1:4">
      <c r="A173" s="394">
        <v>1</v>
      </c>
      <c r="B173" s="133">
        <v>1</v>
      </c>
      <c r="C173" s="133">
        <v>8</v>
      </c>
      <c r="D173" s="111">
        <v>5</v>
      </c>
    </row>
    <row r="174" spans="1:4">
      <c r="A174" s="394">
        <v>1</v>
      </c>
      <c r="B174" s="133">
        <v>1</v>
      </c>
      <c r="C174" s="133">
        <v>9</v>
      </c>
      <c r="D174" s="111">
        <v>5</v>
      </c>
    </row>
    <row r="175" spans="1:4">
      <c r="A175" s="394">
        <v>1</v>
      </c>
      <c r="B175" s="133">
        <v>1</v>
      </c>
      <c r="C175" s="133">
        <v>10</v>
      </c>
      <c r="D175" s="111">
        <v>5</v>
      </c>
    </row>
    <row r="176" spans="1:4">
      <c r="A176" s="394">
        <v>1</v>
      </c>
      <c r="B176" s="133">
        <v>1</v>
      </c>
      <c r="C176" s="133">
        <v>11</v>
      </c>
      <c r="D176" s="111">
        <v>5</v>
      </c>
    </row>
    <row r="177" spans="1:4">
      <c r="A177" s="394">
        <v>1</v>
      </c>
      <c r="B177" s="133">
        <v>1</v>
      </c>
      <c r="C177" s="133">
        <v>12</v>
      </c>
      <c r="D177" s="111">
        <v>5</v>
      </c>
    </row>
    <row r="178" spans="1:4">
      <c r="A178" s="394">
        <v>1</v>
      </c>
      <c r="B178" s="133">
        <v>1</v>
      </c>
      <c r="C178" s="133">
        <v>13</v>
      </c>
      <c r="D178" s="111">
        <v>5</v>
      </c>
    </row>
    <row r="179" spans="1:4">
      <c r="A179" s="394">
        <v>1</v>
      </c>
      <c r="B179" s="133">
        <v>1</v>
      </c>
      <c r="C179" s="133">
        <v>14</v>
      </c>
      <c r="D179" s="111">
        <v>5</v>
      </c>
    </row>
    <row r="180" spans="1:4">
      <c r="A180" s="394">
        <v>1</v>
      </c>
      <c r="B180" s="133">
        <v>1</v>
      </c>
      <c r="C180" s="133">
        <v>15</v>
      </c>
      <c r="D180" s="111">
        <v>5</v>
      </c>
    </row>
    <row r="181" spans="1:4">
      <c r="A181" s="394">
        <v>1</v>
      </c>
      <c r="B181" s="133">
        <v>1</v>
      </c>
      <c r="C181" s="133">
        <v>16</v>
      </c>
      <c r="D181" s="111">
        <v>5</v>
      </c>
    </row>
    <row r="182" spans="1:4">
      <c r="A182" s="394">
        <v>1</v>
      </c>
      <c r="B182" s="133">
        <v>1</v>
      </c>
      <c r="C182" s="133">
        <v>17</v>
      </c>
      <c r="D182" s="111">
        <v>5</v>
      </c>
    </row>
    <row r="183" spans="1:4">
      <c r="A183" s="394">
        <v>1</v>
      </c>
      <c r="B183" s="133">
        <v>1</v>
      </c>
      <c r="C183" s="133">
        <v>18</v>
      </c>
      <c r="D183" s="111">
        <v>5</v>
      </c>
    </row>
    <row r="184" spans="1:4">
      <c r="A184" s="394">
        <v>1</v>
      </c>
      <c r="B184" s="133">
        <v>1</v>
      </c>
      <c r="C184" s="133">
        <v>19</v>
      </c>
      <c r="D184" s="111">
        <v>5</v>
      </c>
    </row>
    <row r="185" spans="1:4">
      <c r="A185" s="394">
        <v>1</v>
      </c>
      <c r="B185" s="133">
        <v>1</v>
      </c>
      <c r="C185" s="133">
        <v>20</v>
      </c>
      <c r="D185" s="111">
        <v>5</v>
      </c>
    </row>
    <row r="186" spans="1:4">
      <c r="A186" s="394">
        <v>1</v>
      </c>
      <c r="B186" s="133">
        <v>1</v>
      </c>
      <c r="C186" s="133">
        <v>21</v>
      </c>
      <c r="D186" s="111">
        <v>5</v>
      </c>
    </row>
    <row r="187" spans="1:4">
      <c r="A187" s="394">
        <v>1</v>
      </c>
      <c r="B187" s="133">
        <v>1</v>
      </c>
      <c r="C187" s="133">
        <v>22</v>
      </c>
      <c r="D187" s="111">
        <v>5</v>
      </c>
    </row>
    <row r="188" spans="1:4">
      <c r="A188" s="394">
        <v>1</v>
      </c>
      <c r="B188" s="133">
        <v>1</v>
      </c>
      <c r="C188" s="133">
        <v>23</v>
      </c>
      <c r="D188" s="111">
        <v>5</v>
      </c>
    </row>
    <row r="189" spans="1:4">
      <c r="A189" s="394">
        <v>1</v>
      </c>
      <c r="B189" s="133">
        <v>1</v>
      </c>
      <c r="C189" s="133">
        <v>24</v>
      </c>
      <c r="D189" s="111">
        <v>5</v>
      </c>
    </row>
    <row r="190" spans="1:4">
      <c r="A190" s="394">
        <v>1</v>
      </c>
      <c r="B190" s="133">
        <v>1</v>
      </c>
      <c r="C190" s="133">
        <v>25</v>
      </c>
      <c r="D190" s="111">
        <v>5</v>
      </c>
    </row>
    <row r="191" spans="1:4">
      <c r="A191" s="394">
        <v>1</v>
      </c>
      <c r="B191" s="133">
        <v>1</v>
      </c>
      <c r="C191" s="133">
        <v>26</v>
      </c>
      <c r="D191" s="111">
        <v>5</v>
      </c>
    </row>
    <row r="192" spans="1:4">
      <c r="A192" s="394">
        <v>1</v>
      </c>
      <c r="B192" s="133">
        <v>1</v>
      </c>
      <c r="C192" s="133">
        <v>27</v>
      </c>
      <c r="D192" s="111">
        <v>5</v>
      </c>
    </row>
    <row r="193" spans="1:4">
      <c r="A193" s="394">
        <v>1</v>
      </c>
      <c r="B193" s="133">
        <v>1</v>
      </c>
      <c r="C193" s="133">
        <v>28</v>
      </c>
      <c r="D193" s="111">
        <v>5</v>
      </c>
    </row>
    <row r="194" spans="1:4">
      <c r="A194" s="394">
        <v>1</v>
      </c>
      <c r="B194" s="133">
        <v>1</v>
      </c>
      <c r="C194" s="133">
        <v>29</v>
      </c>
      <c r="D194" s="111">
        <v>5</v>
      </c>
    </row>
    <row r="195" spans="1:4">
      <c r="A195" s="394">
        <v>1</v>
      </c>
      <c r="B195" s="133">
        <v>1</v>
      </c>
      <c r="C195" s="133">
        <v>30</v>
      </c>
      <c r="D195" s="111">
        <v>5</v>
      </c>
    </row>
    <row r="196" spans="1:4">
      <c r="A196" s="394">
        <v>1</v>
      </c>
      <c r="B196" s="133">
        <v>1</v>
      </c>
      <c r="C196" s="133">
        <v>31</v>
      </c>
      <c r="D196" s="111">
        <v>5</v>
      </c>
    </row>
    <row r="197" spans="1:4">
      <c r="A197" s="394">
        <v>1</v>
      </c>
      <c r="B197" s="133">
        <v>1</v>
      </c>
      <c r="C197" s="133">
        <v>32</v>
      </c>
      <c r="D197" s="111">
        <v>5</v>
      </c>
    </row>
    <row r="198" spans="1:4">
      <c r="A198" s="394">
        <v>1</v>
      </c>
      <c r="B198" s="133">
        <v>1</v>
      </c>
      <c r="C198" s="133">
        <v>33</v>
      </c>
      <c r="D198" s="111">
        <v>5</v>
      </c>
    </row>
    <row r="199" spans="1:4">
      <c r="A199" s="394">
        <v>1</v>
      </c>
      <c r="B199" s="133">
        <v>1</v>
      </c>
      <c r="C199" s="133">
        <v>34</v>
      </c>
      <c r="D199" s="111">
        <v>5</v>
      </c>
    </row>
    <row r="200" spans="1:4">
      <c r="A200" s="394">
        <v>1</v>
      </c>
      <c r="B200" s="133">
        <v>1</v>
      </c>
      <c r="C200" s="133">
        <v>35</v>
      </c>
      <c r="D200" s="111">
        <v>5</v>
      </c>
    </row>
    <row r="201" spans="1:4">
      <c r="A201" s="394">
        <v>1</v>
      </c>
      <c r="B201" s="133">
        <v>1</v>
      </c>
      <c r="C201" s="133">
        <v>36</v>
      </c>
      <c r="D201" s="111">
        <v>5</v>
      </c>
    </row>
    <row r="202" spans="1:4">
      <c r="A202" s="394">
        <v>1</v>
      </c>
      <c r="B202" s="133">
        <v>1</v>
      </c>
      <c r="C202" s="133">
        <v>37</v>
      </c>
      <c r="D202" s="111">
        <v>5</v>
      </c>
    </row>
    <row r="203" spans="1:4">
      <c r="A203" s="394">
        <v>1</v>
      </c>
      <c r="B203" s="133">
        <v>1</v>
      </c>
      <c r="C203" s="133">
        <v>38</v>
      </c>
      <c r="D203" s="111">
        <v>5</v>
      </c>
    </row>
    <row r="204" spans="1:4">
      <c r="A204" s="394">
        <v>1</v>
      </c>
      <c r="B204" s="133">
        <v>1</v>
      </c>
      <c r="C204" s="133">
        <v>39</v>
      </c>
      <c r="D204" s="111">
        <v>5</v>
      </c>
    </row>
    <row r="205" spans="1:4">
      <c r="A205" s="394">
        <v>1</v>
      </c>
      <c r="B205" s="133">
        <v>1</v>
      </c>
      <c r="C205" s="133">
        <v>40</v>
      </c>
      <c r="D205" s="111">
        <v>5</v>
      </c>
    </row>
    <row r="206" spans="1:4">
      <c r="A206" s="394">
        <v>1</v>
      </c>
      <c r="B206" s="133">
        <v>1</v>
      </c>
      <c r="C206" s="133">
        <v>41</v>
      </c>
      <c r="D206" s="111">
        <v>5</v>
      </c>
    </row>
    <row r="207" spans="1:4">
      <c r="A207" s="394">
        <v>1</v>
      </c>
      <c r="B207" s="133">
        <v>1</v>
      </c>
      <c r="C207" s="133">
        <v>42</v>
      </c>
      <c r="D207" s="111">
        <v>5</v>
      </c>
    </row>
    <row r="208" spans="1:4">
      <c r="A208" s="394">
        <v>1</v>
      </c>
      <c r="B208" s="133">
        <v>1</v>
      </c>
      <c r="C208" s="133">
        <v>43</v>
      </c>
      <c r="D208" s="111">
        <v>5</v>
      </c>
    </row>
    <row r="209" spans="1:5">
      <c r="A209" s="394">
        <v>1</v>
      </c>
      <c r="B209" s="133">
        <v>1</v>
      </c>
      <c r="C209" s="133">
        <v>44</v>
      </c>
      <c r="D209" s="111">
        <v>5</v>
      </c>
    </row>
    <row r="210" spans="1:5">
      <c r="A210" s="394">
        <v>1</v>
      </c>
      <c r="B210" s="133">
        <v>1</v>
      </c>
      <c r="C210" s="133">
        <v>45</v>
      </c>
      <c r="D210" s="111">
        <v>5</v>
      </c>
    </row>
    <row r="211" spans="1:5">
      <c r="A211" s="394">
        <v>1</v>
      </c>
      <c r="B211" s="133">
        <v>1</v>
      </c>
      <c r="C211" s="133">
        <v>46</v>
      </c>
      <c r="D211" s="111">
        <v>5</v>
      </c>
      <c r="E211" s="109" t="s">
        <v>8173</v>
      </c>
    </row>
    <row r="212" spans="1:5">
      <c r="A212" s="394">
        <v>1</v>
      </c>
      <c r="B212" s="133">
        <v>1</v>
      </c>
      <c r="C212" s="133">
        <v>0</v>
      </c>
      <c r="D212" s="111">
        <v>7</v>
      </c>
    </row>
    <row r="213" spans="1:5">
      <c r="A213" s="394">
        <v>1</v>
      </c>
      <c r="B213" s="133">
        <v>1</v>
      </c>
      <c r="C213" s="133">
        <v>1</v>
      </c>
      <c r="D213" s="111">
        <v>7</v>
      </c>
    </row>
    <row r="214" spans="1:5">
      <c r="A214" s="394">
        <v>1</v>
      </c>
      <c r="B214" s="133">
        <v>1</v>
      </c>
      <c r="C214" s="133">
        <v>2</v>
      </c>
      <c r="D214" s="111">
        <v>7</v>
      </c>
    </row>
    <row r="215" spans="1:5">
      <c r="A215" s="394">
        <v>1</v>
      </c>
      <c r="B215" s="133">
        <v>1</v>
      </c>
      <c r="C215" s="133">
        <v>3</v>
      </c>
      <c r="D215" s="111">
        <v>7</v>
      </c>
    </row>
    <row r="216" spans="1:5">
      <c r="A216" s="394">
        <v>1</v>
      </c>
      <c r="B216" s="133">
        <v>1</v>
      </c>
      <c r="C216" s="133">
        <v>4</v>
      </c>
      <c r="D216" s="111">
        <v>7</v>
      </c>
    </row>
    <row r="217" spans="1:5">
      <c r="A217" s="394">
        <v>1</v>
      </c>
      <c r="B217" s="133">
        <v>1</v>
      </c>
      <c r="C217" s="133">
        <v>5</v>
      </c>
      <c r="D217" s="111">
        <v>7</v>
      </c>
    </row>
    <row r="218" spans="1:5">
      <c r="A218" s="394">
        <v>1</v>
      </c>
      <c r="B218" s="133">
        <v>1</v>
      </c>
      <c r="C218" s="133">
        <v>6</v>
      </c>
      <c r="D218" s="111">
        <v>7</v>
      </c>
    </row>
    <row r="219" spans="1:5">
      <c r="A219" s="394">
        <v>1</v>
      </c>
      <c r="B219" s="133">
        <v>1</v>
      </c>
      <c r="C219" s="133">
        <v>7</v>
      </c>
      <c r="D219" s="111">
        <v>7</v>
      </c>
    </row>
    <row r="220" spans="1:5">
      <c r="A220" s="394">
        <v>1</v>
      </c>
      <c r="B220" s="133">
        <v>1</v>
      </c>
      <c r="C220" s="133">
        <v>8</v>
      </c>
      <c r="D220" s="111">
        <v>7</v>
      </c>
    </row>
    <row r="221" spans="1:5">
      <c r="A221" s="394">
        <v>1</v>
      </c>
      <c r="B221" s="133">
        <v>1</v>
      </c>
      <c r="C221" s="133">
        <v>9</v>
      </c>
      <c r="D221" s="111">
        <v>7</v>
      </c>
    </row>
    <row r="222" spans="1:5">
      <c r="A222" s="394">
        <v>1</v>
      </c>
      <c r="B222" s="133">
        <v>1</v>
      </c>
      <c r="C222" s="133">
        <v>10</v>
      </c>
      <c r="D222" s="111">
        <v>7</v>
      </c>
    </row>
    <row r="223" spans="1:5">
      <c r="A223" s="394">
        <v>1</v>
      </c>
      <c r="B223" s="133">
        <v>1</v>
      </c>
      <c r="C223" s="133">
        <v>11</v>
      </c>
      <c r="D223" s="111">
        <v>7</v>
      </c>
    </row>
    <row r="224" spans="1:5">
      <c r="A224" s="394">
        <v>1</v>
      </c>
      <c r="B224" s="133">
        <v>1</v>
      </c>
      <c r="C224" s="133">
        <v>12</v>
      </c>
      <c r="D224" s="111">
        <v>7</v>
      </c>
    </row>
    <row r="225" spans="1:4">
      <c r="A225" s="394">
        <v>1</v>
      </c>
      <c r="B225" s="133">
        <v>1</v>
      </c>
      <c r="C225" s="133">
        <v>13</v>
      </c>
      <c r="D225" s="111">
        <v>7</v>
      </c>
    </row>
    <row r="226" spans="1:4">
      <c r="A226" s="394">
        <v>1</v>
      </c>
      <c r="B226" s="133">
        <v>1</v>
      </c>
      <c r="C226" s="133">
        <v>14</v>
      </c>
      <c r="D226" s="111">
        <v>7</v>
      </c>
    </row>
    <row r="227" spans="1:4">
      <c r="A227" s="394">
        <v>1</v>
      </c>
      <c r="B227" s="133">
        <v>1</v>
      </c>
      <c r="C227" s="133">
        <v>15</v>
      </c>
      <c r="D227" s="111">
        <v>7</v>
      </c>
    </row>
    <row r="228" spans="1:4">
      <c r="A228" s="394">
        <v>1</v>
      </c>
      <c r="B228" s="133">
        <v>1</v>
      </c>
      <c r="C228" s="133">
        <v>16</v>
      </c>
      <c r="D228" s="111">
        <v>7</v>
      </c>
    </row>
    <row r="229" spans="1:4">
      <c r="A229" s="394">
        <v>1</v>
      </c>
      <c r="B229" s="133">
        <v>1</v>
      </c>
      <c r="C229" s="133">
        <v>17</v>
      </c>
      <c r="D229" s="111">
        <v>7</v>
      </c>
    </row>
    <row r="230" spans="1:4">
      <c r="A230" s="394">
        <v>1</v>
      </c>
      <c r="B230" s="133">
        <v>1</v>
      </c>
      <c r="C230" s="133">
        <v>18</v>
      </c>
      <c r="D230" s="111">
        <v>7</v>
      </c>
    </row>
    <row r="231" spans="1:4">
      <c r="A231" s="394">
        <v>1</v>
      </c>
      <c r="B231" s="133">
        <v>1</v>
      </c>
      <c r="C231" s="133">
        <v>19</v>
      </c>
      <c r="D231" s="111">
        <v>7</v>
      </c>
    </row>
    <row r="232" spans="1:4">
      <c r="A232" s="394">
        <v>1</v>
      </c>
      <c r="B232" s="133">
        <v>1</v>
      </c>
      <c r="C232" s="133">
        <v>20</v>
      </c>
      <c r="D232" s="111">
        <v>7</v>
      </c>
    </row>
    <row r="233" spans="1:4">
      <c r="A233" s="394">
        <v>1</v>
      </c>
      <c r="B233" s="133">
        <v>1</v>
      </c>
      <c r="C233" s="133">
        <v>21</v>
      </c>
      <c r="D233" s="111">
        <v>7</v>
      </c>
    </row>
    <row r="234" spans="1:4">
      <c r="A234" s="394">
        <v>1</v>
      </c>
      <c r="B234" s="133">
        <v>1</v>
      </c>
      <c r="C234" s="133">
        <v>22</v>
      </c>
      <c r="D234" s="111">
        <v>7</v>
      </c>
    </row>
    <row r="235" spans="1:4">
      <c r="A235" s="394">
        <v>1</v>
      </c>
      <c r="B235" s="133">
        <v>1</v>
      </c>
      <c r="C235" s="133">
        <v>23</v>
      </c>
      <c r="D235" s="111">
        <v>7</v>
      </c>
    </row>
    <row r="236" spans="1:4">
      <c r="A236" s="394">
        <v>1</v>
      </c>
      <c r="B236" s="133">
        <v>1</v>
      </c>
      <c r="C236" s="133">
        <v>24</v>
      </c>
      <c r="D236" s="111">
        <v>7</v>
      </c>
    </row>
    <row r="237" spans="1:4">
      <c r="A237" s="394">
        <v>1</v>
      </c>
      <c r="B237" s="133">
        <v>1</v>
      </c>
      <c r="C237" s="133">
        <v>0</v>
      </c>
      <c r="D237" s="111">
        <v>10</v>
      </c>
    </row>
    <row r="238" spans="1:4">
      <c r="A238" s="394">
        <v>1</v>
      </c>
      <c r="B238" s="133">
        <v>1</v>
      </c>
      <c r="C238" s="133">
        <v>1</v>
      </c>
      <c r="D238" s="111">
        <v>10</v>
      </c>
    </row>
    <row r="239" spans="1:4">
      <c r="A239" s="394">
        <v>1</v>
      </c>
      <c r="B239" s="133">
        <v>1</v>
      </c>
      <c r="C239" s="133">
        <v>2</v>
      </c>
      <c r="D239" s="111">
        <v>10</v>
      </c>
    </row>
    <row r="240" spans="1:4">
      <c r="A240" s="394">
        <v>1</v>
      </c>
      <c r="B240" s="133">
        <v>1</v>
      </c>
      <c r="C240" s="133">
        <v>3</v>
      </c>
      <c r="D240" s="111">
        <v>10</v>
      </c>
    </row>
    <row r="241" spans="1:4">
      <c r="A241" s="394">
        <v>1</v>
      </c>
      <c r="B241" s="133">
        <v>1</v>
      </c>
      <c r="C241" s="133">
        <v>4</v>
      </c>
      <c r="D241" s="111">
        <v>10</v>
      </c>
    </row>
    <row r="242" spans="1:4">
      <c r="A242" s="394">
        <v>1</v>
      </c>
      <c r="B242" s="133">
        <v>1</v>
      </c>
      <c r="C242" s="133">
        <v>5</v>
      </c>
      <c r="D242" s="111">
        <v>10</v>
      </c>
    </row>
    <row r="243" spans="1:4">
      <c r="A243" s="394">
        <v>1</v>
      </c>
      <c r="B243" s="133">
        <v>1</v>
      </c>
      <c r="C243" s="133">
        <v>6</v>
      </c>
      <c r="D243" s="111">
        <v>10</v>
      </c>
    </row>
    <row r="244" spans="1:4">
      <c r="A244" s="394">
        <v>1</v>
      </c>
      <c r="B244" s="133">
        <v>1</v>
      </c>
      <c r="C244" s="133">
        <v>7</v>
      </c>
      <c r="D244" s="111">
        <v>10</v>
      </c>
    </row>
    <row r="245" spans="1:4">
      <c r="A245" s="394">
        <v>1</v>
      </c>
      <c r="B245" s="133">
        <v>1</v>
      </c>
      <c r="C245" s="133">
        <v>8</v>
      </c>
      <c r="D245" s="111">
        <v>10</v>
      </c>
    </row>
    <row r="246" spans="1:4">
      <c r="A246" s="394">
        <v>1</v>
      </c>
      <c r="B246" s="133">
        <v>1</v>
      </c>
      <c r="C246" s="133">
        <v>9</v>
      </c>
      <c r="D246" s="111">
        <v>10</v>
      </c>
    </row>
    <row r="247" spans="1:4">
      <c r="A247" s="394">
        <v>1</v>
      </c>
      <c r="B247" s="133">
        <v>1</v>
      </c>
      <c r="C247" s="133">
        <v>10</v>
      </c>
      <c r="D247" s="111">
        <v>10</v>
      </c>
    </row>
    <row r="248" spans="1:4">
      <c r="A248" s="394">
        <v>1</v>
      </c>
      <c r="B248" s="133">
        <v>1</v>
      </c>
      <c r="C248" s="133">
        <v>11</v>
      </c>
      <c r="D248" s="111">
        <v>10</v>
      </c>
    </row>
    <row r="249" spans="1:4">
      <c r="A249" s="394">
        <v>1</v>
      </c>
      <c r="B249" s="133">
        <v>1</v>
      </c>
      <c r="C249" s="133">
        <v>12</v>
      </c>
      <c r="D249" s="111">
        <v>10</v>
      </c>
    </row>
    <row r="250" spans="1:4">
      <c r="A250" s="394">
        <v>1</v>
      </c>
      <c r="B250" s="133">
        <v>1</v>
      </c>
      <c r="C250" s="133">
        <v>13</v>
      </c>
      <c r="D250" s="111">
        <v>10</v>
      </c>
    </row>
    <row r="251" spans="1:4">
      <c r="A251" s="394">
        <v>1</v>
      </c>
      <c r="B251" s="133">
        <v>1</v>
      </c>
      <c r="C251" s="133">
        <v>14</v>
      </c>
      <c r="D251" s="111">
        <v>10</v>
      </c>
    </row>
    <row r="252" spans="1:4">
      <c r="A252" s="394">
        <v>1</v>
      </c>
      <c r="B252" s="133">
        <v>1</v>
      </c>
      <c r="C252" s="133">
        <v>15</v>
      </c>
      <c r="D252" s="111">
        <v>10</v>
      </c>
    </row>
    <row r="253" spans="1:4">
      <c r="A253" s="394">
        <v>1</v>
      </c>
      <c r="B253" s="133">
        <v>1</v>
      </c>
      <c r="C253" s="133">
        <v>16</v>
      </c>
      <c r="D253" s="111">
        <v>10</v>
      </c>
    </row>
    <row r="254" spans="1:4">
      <c r="A254" s="394">
        <v>1</v>
      </c>
      <c r="B254" s="133">
        <v>1</v>
      </c>
      <c r="C254" s="133">
        <v>17</v>
      </c>
      <c r="D254" s="111">
        <v>10</v>
      </c>
    </row>
    <row r="255" spans="1:4">
      <c r="A255" s="394">
        <v>1</v>
      </c>
      <c r="B255" s="133">
        <v>1</v>
      </c>
      <c r="C255" s="133">
        <v>18</v>
      </c>
      <c r="D255" s="111">
        <v>10</v>
      </c>
    </row>
    <row r="256" spans="1:4">
      <c r="A256" s="394">
        <v>1</v>
      </c>
      <c r="B256" s="133">
        <v>1</v>
      </c>
      <c r="C256" s="133">
        <v>19</v>
      </c>
      <c r="D256" s="111">
        <v>10</v>
      </c>
    </row>
    <row r="257" spans="1:4">
      <c r="A257" s="394">
        <v>1</v>
      </c>
      <c r="B257" s="133">
        <v>1</v>
      </c>
      <c r="C257" s="133">
        <v>20</v>
      </c>
      <c r="D257" s="111">
        <v>10</v>
      </c>
    </row>
    <row r="258" spans="1:4">
      <c r="A258" s="394">
        <v>1</v>
      </c>
      <c r="B258" s="133">
        <v>1</v>
      </c>
      <c r="C258" s="133">
        <v>21</v>
      </c>
      <c r="D258" s="111">
        <v>10</v>
      </c>
    </row>
    <row r="259" spans="1:4">
      <c r="A259" s="394">
        <v>1</v>
      </c>
      <c r="B259" s="133">
        <v>1</v>
      </c>
      <c r="C259" s="133">
        <v>22</v>
      </c>
      <c r="D259" s="111">
        <v>10</v>
      </c>
    </row>
    <row r="260" spans="1:4">
      <c r="A260" s="394">
        <v>1</v>
      </c>
      <c r="B260" s="133">
        <v>1</v>
      </c>
      <c r="C260" s="133">
        <v>23</v>
      </c>
      <c r="D260" s="111">
        <v>10</v>
      </c>
    </row>
    <row r="261" spans="1:4">
      <c r="A261" s="394">
        <v>1</v>
      </c>
      <c r="B261" s="133">
        <v>1</v>
      </c>
      <c r="C261" s="133">
        <v>24</v>
      </c>
      <c r="D261" s="111">
        <v>10</v>
      </c>
    </row>
    <row r="262" spans="1:4">
      <c r="A262" s="394">
        <v>1</v>
      </c>
      <c r="B262" s="133">
        <v>1</v>
      </c>
      <c r="C262" s="133">
        <v>25</v>
      </c>
      <c r="D262" s="111">
        <v>10</v>
      </c>
    </row>
    <row r="263" spans="1:4">
      <c r="A263" s="394">
        <v>1</v>
      </c>
      <c r="B263" s="133">
        <v>1</v>
      </c>
      <c r="C263" s="133">
        <v>26</v>
      </c>
      <c r="D263" s="111">
        <v>10</v>
      </c>
    </row>
    <row r="264" spans="1:4">
      <c r="A264" s="394">
        <v>1</v>
      </c>
      <c r="B264" s="133">
        <v>1</v>
      </c>
      <c r="C264" s="133">
        <v>27</v>
      </c>
      <c r="D264" s="111">
        <v>10</v>
      </c>
    </row>
    <row r="265" spans="1:4">
      <c r="A265" s="394">
        <v>1</v>
      </c>
      <c r="B265" s="133">
        <v>1</v>
      </c>
      <c r="C265" s="133">
        <v>28</v>
      </c>
      <c r="D265" s="111">
        <v>10</v>
      </c>
    </row>
    <row r="266" spans="1:4">
      <c r="A266" s="394">
        <v>1</v>
      </c>
      <c r="B266" s="133">
        <v>1</v>
      </c>
      <c r="C266" s="133">
        <v>29</v>
      </c>
      <c r="D266" s="111">
        <v>10</v>
      </c>
    </row>
    <row r="267" spans="1:4">
      <c r="A267" s="394">
        <v>1</v>
      </c>
      <c r="B267" s="133">
        <v>1</v>
      </c>
      <c r="C267" s="133">
        <v>30</v>
      </c>
      <c r="D267" s="111">
        <v>10</v>
      </c>
    </row>
    <row r="268" spans="1:4">
      <c r="A268" s="394">
        <v>1</v>
      </c>
      <c r="B268" s="133">
        <v>1</v>
      </c>
      <c r="C268" s="133">
        <v>31</v>
      </c>
      <c r="D268" s="111">
        <v>10</v>
      </c>
    </row>
    <row r="269" spans="1:4">
      <c r="A269" s="394">
        <v>1</v>
      </c>
      <c r="B269" s="133">
        <v>1</v>
      </c>
      <c r="C269" s="133">
        <v>32</v>
      </c>
      <c r="D269" s="111">
        <v>10</v>
      </c>
    </row>
    <row r="270" spans="1:4">
      <c r="A270" s="1102">
        <v>1</v>
      </c>
      <c r="B270" s="133">
        <v>1</v>
      </c>
      <c r="C270" s="133">
        <v>33</v>
      </c>
      <c r="D270" s="111">
        <v>10</v>
      </c>
    </row>
    <row r="271" spans="1:4">
      <c r="A271" s="394">
        <v>1</v>
      </c>
      <c r="B271" s="133">
        <v>1</v>
      </c>
      <c r="C271" s="133">
        <v>0</v>
      </c>
      <c r="D271" s="111">
        <v>11</v>
      </c>
    </row>
    <row r="272" spans="1:4">
      <c r="A272" s="765">
        <v>1</v>
      </c>
      <c r="B272" s="133">
        <v>1</v>
      </c>
      <c r="C272" s="133">
        <v>1</v>
      </c>
      <c r="D272" s="111">
        <v>11</v>
      </c>
    </row>
    <row r="273" spans="1:4">
      <c r="A273" s="394">
        <v>1</v>
      </c>
      <c r="B273" s="133">
        <v>1</v>
      </c>
      <c r="C273" s="133">
        <v>52</v>
      </c>
      <c r="D273" s="111">
        <v>11</v>
      </c>
    </row>
    <row r="274" spans="1:4">
      <c r="A274" s="394">
        <v>1</v>
      </c>
      <c r="B274" s="133">
        <v>1</v>
      </c>
      <c r="C274" s="133">
        <v>53</v>
      </c>
      <c r="D274" s="111">
        <v>11</v>
      </c>
    </row>
    <row r="275" spans="1:4">
      <c r="A275" s="394">
        <v>1</v>
      </c>
      <c r="B275" s="133">
        <v>1</v>
      </c>
      <c r="C275" s="133">
        <v>54</v>
      </c>
      <c r="D275" s="111">
        <v>11</v>
      </c>
    </row>
    <row r="276" spans="1:4">
      <c r="A276" s="394">
        <v>1</v>
      </c>
      <c r="B276" s="133">
        <v>1</v>
      </c>
      <c r="C276" s="133">
        <v>0</v>
      </c>
      <c r="D276" s="111">
        <v>13</v>
      </c>
    </row>
    <row r="277" spans="1:4">
      <c r="A277" s="394">
        <v>1</v>
      </c>
      <c r="B277" s="133">
        <v>1</v>
      </c>
      <c r="C277" s="133">
        <v>1</v>
      </c>
      <c r="D277" s="111">
        <v>13</v>
      </c>
    </row>
    <row r="278" spans="1:4">
      <c r="A278" s="394">
        <v>1</v>
      </c>
      <c r="B278" s="133">
        <v>1</v>
      </c>
      <c r="C278" s="133">
        <v>2</v>
      </c>
      <c r="D278" s="111">
        <v>13</v>
      </c>
    </row>
    <row r="279" spans="1:4">
      <c r="A279" s="394">
        <v>1</v>
      </c>
      <c r="B279" s="133">
        <v>1</v>
      </c>
      <c r="C279" s="133">
        <v>3</v>
      </c>
      <c r="D279" s="111">
        <v>13</v>
      </c>
    </row>
    <row r="280" spans="1:4">
      <c r="A280" s="394">
        <v>1</v>
      </c>
      <c r="B280" s="133">
        <v>1</v>
      </c>
      <c r="C280" s="133">
        <v>4</v>
      </c>
      <c r="D280" s="111">
        <v>13</v>
      </c>
    </row>
    <row r="281" spans="1:4">
      <c r="A281" s="394">
        <v>1</v>
      </c>
      <c r="B281" s="133">
        <v>1</v>
      </c>
      <c r="C281" s="133">
        <v>5</v>
      </c>
      <c r="D281" s="111">
        <v>13</v>
      </c>
    </row>
    <row r="282" spans="1:4">
      <c r="A282" s="394">
        <v>1</v>
      </c>
      <c r="B282" s="133">
        <v>1</v>
      </c>
      <c r="C282" s="133">
        <v>6</v>
      </c>
      <c r="D282" s="111">
        <v>13</v>
      </c>
    </row>
    <row r="283" spans="1:4">
      <c r="A283" s="394">
        <v>1</v>
      </c>
      <c r="B283" s="133">
        <v>1</v>
      </c>
      <c r="C283" s="133">
        <v>7</v>
      </c>
      <c r="D283" s="111">
        <v>13</v>
      </c>
    </row>
    <row r="284" spans="1:4">
      <c r="A284" s="394">
        <v>1</v>
      </c>
      <c r="B284" s="133">
        <v>1</v>
      </c>
      <c r="C284" s="133">
        <v>8</v>
      </c>
      <c r="D284" s="111">
        <v>13</v>
      </c>
    </row>
    <row r="285" spans="1:4">
      <c r="A285" s="394">
        <v>1</v>
      </c>
      <c r="B285" s="133">
        <v>1</v>
      </c>
      <c r="C285" s="133">
        <v>9</v>
      </c>
      <c r="D285" s="111">
        <v>13</v>
      </c>
    </row>
    <row r="286" spans="1:4">
      <c r="A286" s="394">
        <v>1</v>
      </c>
      <c r="B286" s="133">
        <v>1</v>
      </c>
      <c r="C286" s="133">
        <v>10</v>
      </c>
      <c r="D286" s="111">
        <v>13</v>
      </c>
    </row>
    <row r="287" spans="1:4">
      <c r="A287" s="394">
        <v>1</v>
      </c>
      <c r="B287" s="133">
        <v>1</v>
      </c>
      <c r="C287" s="133">
        <v>11</v>
      </c>
      <c r="D287" s="111">
        <v>13</v>
      </c>
    </row>
    <row r="288" spans="1:4">
      <c r="A288" s="394">
        <v>1</v>
      </c>
      <c r="B288" s="133">
        <v>1</v>
      </c>
      <c r="C288" s="133">
        <v>12</v>
      </c>
      <c r="D288" s="111">
        <v>13</v>
      </c>
    </row>
    <row r="289" spans="1:4">
      <c r="A289" s="402">
        <v>1</v>
      </c>
      <c r="B289" s="133">
        <v>1</v>
      </c>
      <c r="C289" s="133">
        <v>13</v>
      </c>
      <c r="D289" s="111">
        <v>13</v>
      </c>
    </row>
    <row r="290" spans="1:4">
      <c r="A290" s="403">
        <v>1</v>
      </c>
      <c r="B290" s="133">
        <v>1</v>
      </c>
      <c r="C290" s="133">
        <v>14</v>
      </c>
      <c r="D290" s="111">
        <v>13</v>
      </c>
    </row>
    <row r="291" spans="1:4">
      <c r="A291" s="403">
        <v>1</v>
      </c>
      <c r="B291" s="133">
        <v>1</v>
      </c>
      <c r="C291" s="133">
        <v>15</v>
      </c>
      <c r="D291" s="111">
        <v>13</v>
      </c>
    </row>
    <row r="292" spans="1:4">
      <c r="A292" s="403">
        <v>1</v>
      </c>
      <c r="B292" s="133">
        <v>1</v>
      </c>
      <c r="C292" s="133">
        <v>16</v>
      </c>
      <c r="D292" s="111">
        <v>13</v>
      </c>
    </row>
    <row r="293" spans="1:4">
      <c r="A293" s="403">
        <v>1</v>
      </c>
      <c r="B293" s="133">
        <v>1</v>
      </c>
      <c r="C293" s="133">
        <v>17</v>
      </c>
      <c r="D293" s="111">
        <v>13</v>
      </c>
    </row>
    <row r="294" spans="1:4">
      <c r="A294" s="403">
        <v>1</v>
      </c>
      <c r="B294" s="133">
        <v>1</v>
      </c>
      <c r="C294" s="133">
        <v>18</v>
      </c>
      <c r="D294" s="111">
        <v>13</v>
      </c>
    </row>
    <row r="295" spans="1:4">
      <c r="A295" s="403">
        <v>1</v>
      </c>
      <c r="B295" s="133">
        <v>1</v>
      </c>
      <c r="C295" s="133">
        <v>19</v>
      </c>
      <c r="D295" s="111">
        <v>13</v>
      </c>
    </row>
    <row r="296" spans="1:4">
      <c r="A296" s="500">
        <v>1</v>
      </c>
      <c r="B296" s="133">
        <v>1</v>
      </c>
      <c r="C296" s="133">
        <v>20</v>
      </c>
      <c r="D296" s="111">
        <v>13</v>
      </c>
    </row>
    <row r="297" spans="1:4">
      <c r="A297" s="521">
        <v>1</v>
      </c>
      <c r="B297" s="133">
        <v>1</v>
      </c>
      <c r="C297" s="133">
        <v>21</v>
      </c>
      <c r="D297" s="111">
        <v>13</v>
      </c>
    </row>
    <row r="298" spans="1:4">
      <c r="A298" s="1432">
        <v>1</v>
      </c>
      <c r="B298" s="133">
        <v>1</v>
      </c>
      <c r="C298" s="133">
        <v>22</v>
      </c>
      <c r="D298" s="111">
        <v>13</v>
      </c>
    </row>
    <row r="299" spans="1:4">
      <c r="A299" s="394">
        <v>1</v>
      </c>
      <c r="B299" s="133">
        <v>2</v>
      </c>
      <c r="C299" s="133">
        <v>0</v>
      </c>
      <c r="D299" s="111">
        <v>0</v>
      </c>
    </row>
    <row r="300" spans="1:4">
      <c r="A300" s="394">
        <v>1</v>
      </c>
      <c r="B300" s="133">
        <v>2</v>
      </c>
      <c r="C300" s="133">
        <v>1</v>
      </c>
      <c r="D300" s="111">
        <v>0</v>
      </c>
    </row>
    <row r="301" spans="1:4">
      <c r="A301" s="394">
        <v>1</v>
      </c>
      <c r="B301" s="133">
        <v>2</v>
      </c>
      <c r="C301" s="133">
        <v>2</v>
      </c>
      <c r="D301" s="111">
        <v>0</v>
      </c>
    </row>
    <row r="302" spans="1:4">
      <c r="A302" s="394">
        <v>1</v>
      </c>
      <c r="B302" s="133">
        <v>2</v>
      </c>
      <c r="C302" s="133">
        <v>3</v>
      </c>
      <c r="D302" s="111">
        <v>0</v>
      </c>
    </row>
    <row r="303" spans="1:4">
      <c r="A303" s="394">
        <v>1</v>
      </c>
      <c r="B303" s="133">
        <v>2</v>
      </c>
      <c r="C303" s="133">
        <v>4</v>
      </c>
      <c r="D303" s="111">
        <v>0</v>
      </c>
    </row>
    <row r="304" spans="1:4">
      <c r="A304" s="394">
        <v>1</v>
      </c>
      <c r="B304" s="133">
        <v>2</v>
      </c>
      <c r="C304" s="133">
        <v>5</v>
      </c>
      <c r="D304" s="111">
        <v>0</v>
      </c>
    </row>
    <row r="305" spans="1:4">
      <c r="A305" s="394">
        <v>1</v>
      </c>
      <c r="B305" s="133">
        <v>2</v>
      </c>
      <c r="C305" s="133">
        <v>6</v>
      </c>
      <c r="D305" s="111">
        <v>0</v>
      </c>
    </row>
    <row r="306" spans="1:4">
      <c r="A306" s="394">
        <v>1</v>
      </c>
      <c r="B306" s="133">
        <v>2</v>
      </c>
      <c r="C306" s="133">
        <v>7</v>
      </c>
      <c r="D306" s="111">
        <v>0</v>
      </c>
    </row>
    <row r="307" spans="1:4">
      <c r="A307" s="394">
        <v>1</v>
      </c>
      <c r="B307" s="133">
        <v>2</v>
      </c>
      <c r="C307" s="133">
        <v>8</v>
      </c>
      <c r="D307" s="111">
        <v>0</v>
      </c>
    </row>
    <row r="308" spans="1:4">
      <c r="A308" s="394">
        <v>1</v>
      </c>
      <c r="B308" s="133">
        <v>2</v>
      </c>
      <c r="C308" s="133">
        <v>9</v>
      </c>
      <c r="D308" s="111">
        <v>0</v>
      </c>
    </row>
    <row r="309" spans="1:4">
      <c r="A309" s="394">
        <v>1</v>
      </c>
      <c r="B309" s="133">
        <v>2</v>
      </c>
      <c r="C309" s="133">
        <v>10</v>
      </c>
      <c r="D309" s="111">
        <v>0</v>
      </c>
    </row>
    <row r="310" spans="1:4">
      <c r="A310" s="394">
        <v>1</v>
      </c>
      <c r="B310" s="133">
        <v>2</v>
      </c>
      <c r="C310" s="133">
        <v>14</v>
      </c>
      <c r="D310" s="111">
        <v>0</v>
      </c>
    </row>
    <row r="311" spans="1:4">
      <c r="A311" s="394">
        <v>1</v>
      </c>
      <c r="B311" s="133">
        <v>2</v>
      </c>
      <c r="C311" s="133">
        <v>15</v>
      </c>
      <c r="D311" s="111">
        <v>0</v>
      </c>
    </row>
    <row r="312" spans="1:4">
      <c r="A312" s="394">
        <v>1</v>
      </c>
      <c r="B312" s="133">
        <v>2</v>
      </c>
      <c r="C312" s="133">
        <v>17</v>
      </c>
      <c r="D312" s="111">
        <v>0</v>
      </c>
    </row>
    <row r="313" spans="1:4">
      <c r="A313" s="394">
        <v>1</v>
      </c>
      <c r="B313" s="133">
        <v>2</v>
      </c>
      <c r="C313" s="133">
        <v>18</v>
      </c>
      <c r="D313" s="111">
        <v>0</v>
      </c>
    </row>
    <row r="314" spans="1:4">
      <c r="A314" s="394">
        <v>1</v>
      </c>
      <c r="B314" s="133">
        <v>2</v>
      </c>
      <c r="C314" s="133">
        <v>19</v>
      </c>
      <c r="D314" s="111">
        <v>0</v>
      </c>
    </row>
    <row r="315" spans="1:4">
      <c r="A315" s="394">
        <v>1</v>
      </c>
      <c r="B315" s="133">
        <v>2</v>
      </c>
      <c r="C315" s="133">
        <v>20</v>
      </c>
      <c r="D315" s="111">
        <v>0</v>
      </c>
    </row>
    <row r="316" spans="1:4">
      <c r="A316" s="394">
        <v>1</v>
      </c>
      <c r="B316" s="133">
        <v>2</v>
      </c>
      <c r="C316" s="133">
        <v>21</v>
      </c>
      <c r="D316" s="111">
        <v>0</v>
      </c>
    </row>
    <row r="317" spans="1:4">
      <c r="A317" s="394">
        <v>1</v>
      </c>
      <c r="B317" s="133">
        <v>2</v>
      </c>
      <c r="C317" s="133">
        <v>22</v>
      </c>
      <c r="D317" s="111">
        <v>0</v>
      </c>
    </row>
    <row r="318" spans="1:4">
      <c r="A318" s="394">
        <v>1</v>
      </c>
      <c r="B318" s="133">
        <v>2</v>
      </c>
      <c r="C318" s="133">
        <v>23</v>
      </c>
      <c r="D318" s="111">
        <v>0</v>
      </c>
    </row>
    <row r="319" spans="1:4">
      <c r="A319" s="394">
        <v>1</v>
      </c>
      <c r="B319" s="133">
        <v>2</v>
      </c>
      <c r="C319" s="133">
        <v>24</v>
      </c>
      <c r="D319" s="111">
        <v>0</v>
      </c>
    </row>
    <row r="320" spans="1:4">
      <c r="A320" s="394">
        <v>1</v>
      </c>
      <c r="B320" s="133">
        <v>2</v>
      </c>
      <c r="C320" s="133">
        <v>25</v>
      </c>
      <c r="D320" s="111">
        <v>0</v>
      </c>
    </row>
    <row r="321" spans="1:4">
      <c r="A321" s="394">
        <v>1</v>
      </c>
      <c r="B321" s="133">
        <v>2</v>
      </c>
      <c r="C321" s="133">
        <v>26</v>
      </c>
      <c r="D321" s="111">
        <v>0</v>
      </c>
    </row>
    <row r="322" spans="1:4">
      <c r="A322" s="394">
        <v>1</v>
      </c>
      <c r="B322" s="133">
        <v>2</v>
      </c>
      <c r="C322" s="133">
        <v>27</v>
      </c>
      <c r="D322" s="111">
        <v>0</v>
      </c>
    </row>
    <row r="323" spans="1:4">
      <c r="A323" s="394">
        <v>1</v>
      </c>
      <c r="B323" s="133">
        <v>2</v>
      </c>
      <c r="C323" s="133">
        <v>28</v>
      </c>
      <c r="D323" s="111">
        <v>0</v>
      </c>
    </row>
    <row r="324" spans="1:4">
      <c r="A324" s="394">
        <v>1</v>
      </c>
      <c r="B324" s="133">
        <v>2</v>
      </c>
      <c r="C324" s="133">
        <v>29</v>
      </c>
      <c r="D324" s="111">
        <v>0</v>
      </c>
    </row>
    <row r="325" spans="1:4">
      <c r="A325" s="394">
        <v>1</v>
      </c>
      <c r="B325" s="133">
        <v>2</v>
      </c>
      <c r="C325" s="133">
        <v>30</v>
      </c>
      <c r="D325" s="111">
        <v>0</v>
      </c>
    </row>
    <row r="326" spans="1:4">
      <c r="A326" s="394">
        <v>1</v>
      </c>
      <c r="B326" s="133">
        <v>2</v>
      </c>
      <c r="C326" s="133">
        <v>31</v>
      </c>
      <c r="D326" s="111">
        <v>0</v>
      </c>
    </row>
    <row r="327" spans="1:4">
      <c r="A327" s="394">
        <v>1</v>
      </c>
      <c r="B327" s="133">
        <v>2</v>
      </c>
      <c r="C327" s="133">
        <v>32</v>
      </c>
      <c r="D327" s="111">
        <v>0</v>
      </c>
    </row>
    <row r="328" spans="1:4">
      <c r="A328" s="394">
        <v>1</v>
      </c>
      <c r="B328" s="133">
        <v>2</v>
      </c>
      <c r="C328" s="133">
        <v>33</v>
      </c>
      <c r="D328" s="111">
        <v>0</v>
      </c>
    </row>
    <row r="329" spans="1:4">
      <c r="A329" s="394">
        <v>1</v>
      </c>
      <c r="B329" s="133">
        <v>2</v>
      </c>
      <c r="C329" s="133">
        <v>34</v>
      </c>
      <c r="D329" s="111">
        <v>0</v>
      </c>
    </row>
    <row r="330" spans="1:4">
      <c r="A330" s="394">
        <v>1</v>
      </c>
      <c r="B330" s="133">
        <v>2</v>
      </c>
      <c r="C330" s="133">
        <v>35</v>
      </c>
      <c r="D330" s="111">
        <v>0</v>
      </c>
    </row>
    <row r="331" spans="1:4">
      <c r="A331" s="394">
        <v>1</v>
      </c>
      <c r="B331" s="133">
        <v>2</v>
      </c>
      <c r="C331" s="133">
        <v>36</v>
      </c>
      <c r="D331" s="111">
        <v>0</v>
      </c>
    </row>
    <row r="332" spans="1:4">
      <c r="A332" s="394">
        <v>1</v>
      </c>
      <c r="B332" s="133">
        <v>2</v>
      </c>
      <c r="C332" s="133">
        <v>37</v>
      </c>
      <c r="D332" s="111">
        <v>0</v>
      </c>
    </row>
    <row r="333" spans="1:4">
      <c r="A333" s="394">
        <v>1</v>
      </c>
      <c r="B333" s="133">
        <v>2</v>
      </c>
      <c r="C333" s="133">
        <v>38</v>
      </c>
      <c r="D333" s="111">
        <v>0</v>
      </c>
    </row>
    <row r="334" spans="1:4">
      <c r="A334" s="394">
        <v>1</v>
      </c>
      <c r="B334" s="133">
        <v>2</v>
      </c>
      <c r="C334" s="133">
        <v>39</v>
      </c>
      <c r="D334" s="111">
        <v>0</v>
      </c>
    </row>
    <row r="335" spans="1:4">
      <c r="A335" s="394">
        <v>1</v>
      </c>
      <c r="B335" s="133">
        <v>2</v>
      </c>
      <c r="C335" s="133">
        <v>40</v>
      </c>
      <c r="D335" s="111">
        <v>0</v>
      </c>
    </row>
    <row r="336" spans="1:4">
      <c r="A336" s="394">
        <v>1</v>
      </c>
      <c r="B336" s="133">
        <v>2</v>
      </c>
      <c r="C336" s="133">
        <v>43</v>
      </c>
      <c r="D336" s="111">
        <v>0</v>
      </c>
    </row>
    <row r="337" spans="1:4">
      <c r="A337" s="394">
        <v>1</v>
      </c>
      <c r="B337" s="133">
        <v>2</v>
      </c>
      <c r="C337" s="133">
        <v>44</v>
      </c>
      <c r="D337" s="111">
        <v>0</v>
      </c>
    </row>
    <row r="338" spans="1:4">
      <c r="A338" s="394">
        <v>1</v>
      </c>
      <c r="B338" s="133">
        <v>2</v>
      </c>
      <c r="C338" s="133">
        <v>45</v>
      </c>
      <c r="D338" s="111">
        <v>0</v>
      </c>
    </row>
    <row r="339" spans="1:4">
      <c r="A339" s="394">
        <v>1</v>
      </c>
      <c r="B339" s="133">
        <v>2</v>
      </c>
      <c r="C339" s="133">
        <v>46</v>
      </c>
      <c r="D339" s="111">
        <v>0</v>
      </c>
    </row>
    <row r="340" spans="1:4">
      <c r="A340" s="394">
        <v>1</v>
      </c>
      <c r="B340" s="133">
        <v>2</v>
      </c>
      <c r="C340" s="133">
        <v>47</v>
      </c>
      <c r="D340" s="111">
        <v>0</v>
      </c>
    </row>
    <row r="341" spans="1:4">
      <c r="A341" s="394">
        <v>1</v>
      </c>
      <c r="B341" s="133">
        <v>2</v>
      </c>
      <c r="C341" s="133">
        <v>48</v>
      </c>
      <c r="D341" s="111">
        <v>0</v>
      </c>
    </row>
    <row r="342" spans="1:4">
      <c r="A342" s="394">
        <v>1</v>
      </c>
      <c r="B342" s="133">
        <v>2</v>
      </c>
      <c r="C342" s="133">
        <v>49</v>
      </c>
      <c r="D342" s="111">
        <v>0</v>
      </c>
    </row>
    <row r="343" spans="1:4">
      <c r="A343" s="394">
        <v>1</v>
      </c>
      <c r="B343" s="133">
        <v>2</v>
      </c>
      <c r="C343" s="133">
        <v>50</v>
      </c>
      <c r="D343" s="111">
        <v>0</v>
      </c>
    </row>
    <row r="344" spans="1:4">
      <c r="A344" s="394">
        <v>1</v>
      </c>
      <c r="B344" s="133">
        <v>2</v>
      </c>
      <c r="C344" s="133">
        <v>51</v>
      </c>
      <c r="D344" s="111">
        <v>0</v>
      </c>
    </row>
    <row r="345" spans="1:4">
      <c r="A345" s="394">
        <v>1</v>
      </c>
      <c r="B345" s="133">
        <v>2</v>
      </c>
      <c r="C345" s="133">
        <v>52</v>
      </c>
      <c r="D345" s="111">
        <v>0</v>
      </c>
    </row>
    <row r="346" spans="1:4">
      <c r="A346" s="394">
        <v>1</v>
      </c>
      <c r="B346" s="133">
        <v>2</v>
      </c>
      <c r="C346" s="133">
        <v>53</v>
      </c>
      <c r="D346" s="111">
        <v>0</v>
      </c>
    </row>
    <row r="347" spans="1:4">
      <c r="A347" s="394">
        <v>1</v>
      </c>
      <c r="B347" s="133">
        <v>2</v>
      </c>
      <c r="C347" s="133">
        <v>54</v>
      </c>
      <c r="D347" s="111">
        <v>0</v>
      </c>
    </row>
    <row r="348" spans="1:4">
      <c r="A348" s="394">
        <v>1</v>
      </c>
      <c r="B348" s="133">
        <v>2</v>
      </c>
      <c r="C348" s="133">
        <v>55</v>
      </c>
      <c r="D348" s="111">
        <v>0</v>
      </c>
    </row>
    <row r="349" spans="1:4">
      <c r="A349" s="394">
        <v>1</v>
      </c>
      <c r="B349" s="133">
        <v>2</v>
      </c>
      <c r="C349" s="133">
        <v>56</v>
      </c>
      <c r="D349" s="111">
        <v>0</v>
      </c>
    </row>
    <row r="350" spans="1:4">
      <c r="A350" s="1018">
        <v>1</v>
      </c>
      <c r="B350" s="133">
        <v>2</v>
      </c>
      <c r="C350" s="133">
        <v>57</v>
      </c>
      <c r="D350" s="111">
        <v>0</v>
      </c>
    </row>
    <row r="351" spans="1:4">
      <c r="A351" s="1410">
        <v>1</v>
      </c>
      <c r="B351" s="133">
        <v>2</v>
      </c>
      <c r="C351" s="133">
        <v>58</v>
      </c>
      <c r="D351" s="111">
        <v>0</v>
      </c>
    </row>
    <row r="352" spans="1:4">
      <c r="A352" s="394">
        <v>1</v>
      </c>
      <c r="B352" s="133">
        <v>2</v>
      </c>
      <c r="C352" s="133">
        <v>0</v>
      </c>
      <c r="D352" s="111">
        <v>2</v>
      </c>
    </row>
    <row r="353" spans="1:4">
      <c r="A353" s="394">
        <v>1</v>
      </c>
      <c r="B353" s="133">
        <v>2</v>
      </c>
      <c r="C353" s="133">
        <v>0</v>
      </c>
      <c r="D353" s="111">
        <v>3</v>
      </c>
    </row>
    <row r="354" spans="1:4">
      <c r="A354" s="394">
        <v>1</v>
      </c>
      <c r="B354" s="133">
        <v>2</v>
      </c>
      <c r="C354" s="133">
        <v>1</v>
      </c>
      <c r="D354" s="111">
        <v>3</v>
      </c>
    </row>
    <row r="355" spans="1:4">
      <c r="A355" s="394">
        <v>1</v>
      </c>
      <c r="B355" s="133">
        <v>2</v>
      </c>
      <c r="C355" s="133">
        <v>0</v>
      </c>
      <c r="D355" s="111">
        <v>4</v>
      </c>
    </row>
    <row r="356" spans="1:4">
      <c r="A356" s="394">
        <v>1</v>
      </c>
      <c r="B356" s="133">
        <v>2</v>
      </c>
      <c r="C356" s="133">
        <v>1</v>
      </c>
      <c r="D356" s="111">
        <v>4</v>
      </c>
    </row>
    <row r="357" spans="1:4">
      <c r="A357" s="394">
        <v>1</v>
      </c>
      <c r="B357" s="133">
        <v>2</v>
      </c>
      <c r="C357" s="133">
        <v>2</v>
      </c>
      <c r="D357" s="111">
        <v>4</v>
      </c>
    </row>
    <row r="358" spans="1:4">
      <c r="A358" s="394">
        <v>1</v>
      </c>
      <c r="B358" s="133">
        <v>2</v>
      </c>
      <c r="C358" s="133">
        <v>0</v>
      </c>
      <c r="D358" s="111">
        <v>5</v>
      </c>
    </row>
    <row r="359" spans="1:4">
      <c r="A359" s="394">
        <v>1</v>
      </c>
      <c r="B359" s="133">
        <v>2</v>
      </c>
      <c r="C359" s="133">
        <v>1</v>
      </c>
      <c r="D359" s="111">
        <v>5</v>
      </c>
    </row>
    <row r="360" spans="1:4">
      <c r="A360" s="394">
        <v>1</v>
      </c>
      <c r="B360" s="133">
        <v>2</v>
      </c>
      <c r="C360" s="133">
        <v>0</v>
      </c>
      <c r="D360" s="111">
        <v>7</v>
      </c>
    </row>
    <row r="361" spans="1:4">
      <c r="A361" s="394">
        <v>1</v>
      </c>
      <c r="B361" s="133">
        <v>2</v>
      </c>
      <c r="C361" s="133">
        <v>1</v>
      </c>
      <c r="D361" s="111">
        <v>7</v>
      </c>
    </row>
    <row r="362" spans="1:4">
      <c r="A362" s="394">
        <v>1</v>
      </c>
      <c r="B362" s="133">
        <v>2</v>
      </c>
      <c r="C362" s="133">
        <v>0</v>
      </c>
      <c r="D362" s="111">
        <v>10</v>
      </c>
    </row>
    <row r="363" spans="1:4">
      <c r="A363" s="394">
        <v>1</v>
      </c>
      <c r="B363" s="133">
        <v>2</v>
      </c>
      <c r="C363" s="133">
        <v>1</v>
      </c>
      <c r="D363" s="111">
        <v>10</v>
      </c>
    </row>
    <row r="364" spans="1:4">
      <c r="A364" s="398">
        <v>1</v>
      </c>
      <c r="B364" s="133">
        <v>2</v>
      </c>
      <c r="C364" s="133">
        <v>0</v>
      </c>
      <c r="D364" s="111">
        <v>13</v>
      </c>
    </row>
    <row r="365" spans="1:4">
      <c r="A365" s="394">
        <v>1</v>
      </c>
      <c r="B365" s="133">
        <v>3</v>
      </c>
      <c r="C365" s="133">
        <v>0</v>
      </c>
      <c r="D365" s="111">
        <v>8</v>
      </c>
    </row>
    <row r="366" spans="1:4">
      <c r="A366" s="394">
        <v>1</v>
      </c>
      <c r="B366" s="133">
        <v>3</v>
      </c>
      <c r="C366" s="133">
        <v>1</v>
      </c>
      <c r="D366" s="111">
        <v>8</v>
      </c>
    </row>
    <row r="367" spans="1:4">
      <c r="A367" s="394">
        <v>1</v>
      </c>
      <c r="B367" s="133">
        <v>3</v>
      </c>
      <c r="C367" s="133">
        <v>2</v>
      </c>
      <c r="D367" s="111">
        <v>8</v>
      </c>
    </row>
    <row r="368" spans="1:4">
      <c r="A368" s="394">
        <v>1</v>
      </c>
      <c r="B368" s="133">
        <v>3</v>
      </c>
      <c r="C368" s="133">
        <v>3</v>
      </c>
      <c r="D368" s="111">
        <v>8</v>
      </c>
    </row>
    <row r="369" spans="1:4">
      <c r="A369" s="394">
        <v>1</v>
      </c>
      <c r="B369" s="133">
        <v>3</v>
      </c>
      <c r="C369" s="133">
        <v>4</v>
      </c>
      <c r="D369" s="111">
        <v>8</v>
      </c>
    </row>
    <row r="370" spans="1:4">
      <c r="A370" s="394">
        <v>1</v>
      </c>
      <c r="B370" s="133">
        <v>3</v>
      </c>
      <c r="C370" s="133">
        <v>5</v>
      </c>
      <c r="D370" s="111">
        <v>8</v>
      </c>
    </row>
    <row r="371" spans="1:4">
      <c r="A371" s="394">
        <v>1</v>
      </c>
      <c r="B371" s="133">
        <v>3</v>
      </c>
      <c r="C371" s="133">
        <v>6</v>
      </c>
      <c r="D371" s="111">
        <v>8</v>
      </c>
    </row>
    <row r="372" spans="1:4">
      <c r="A372" s="394">
        <v>1</v>
      </c>
      <c r="B372" s="133">
        <v>3</v>
      </c>
      <c r="C372" s="133">
        <v>7</v>
      </c>
      <c r="D372" s="111">
        <v>8</v>
      </c>
    </row>
    <row r="373" spans="1:4">
      <c r="A373" s="394">
        <v>1</v>
      </c>
      <c r="B373" s="133">
        <v>3</v>
      </c>
      <c r="C373" s="133">
        <v>8</v>
      </c>
      <c r="D373" s="111">
        <v>8</v>
      </c>
    </row>
    <row r="374" spans="1:4">
      <c r="A374" s="394">
        <v>1</v>
      </c>
      <c r="B374" s="133">
        <v>3</v>
      </c>
      <c r="C374" s="133">
        <v>9</v>
      </c>
      <c r="D374" s="111">
        <v>8</v>
      </c>
    </row>
    <row r="375" spans="1:4">
      <c r="A375" s="394">
        <v>1</v>
      </c>
      <c r="B375" s="133">
        <v>3</v>
      </c>
      <c r="C375" s="133">
        <v>10</v>
      </c>
      <c r="D375" s="111">
        <v>8</v>
      </c>
    </row>
    <row r="376" spans="1:4">
      <c r="A376" s="394">
        <v>1</v>
      </c>
      <c r="B376" s="133">
        <v>3</v>
      </c>
      <c r="C376" s="133">
        <v>11</v>
      </c>
      <c r="D376" s="111">
        <v>8</v>
      </c>
    </row>
    <row r="377" spans="1:4">
      <c r="A377" s="394">
        <v>1</v>
      </c>
      <c r="B377" s="133">
        <v>3</v>
      </c>
      <c r="C377" s="133">
        <v>12</v>
      </c>
      <c r="D377" s="111">
        <v>8</v>
      </c>
    </row>
    <row r="378" spans="1:4">
      <c r="A378" s="394">
        <v>1</v>
      </c>
      <c r="B378" s="133">
        <v>3</v>
      </c>
      <c r="C378" s="133">
        <v>13</v>
      </c>
      <c r="D378" s="111">
        <v>8</v>
      </c>
    </row>
    <row r="379" spans="1:4">
      <c r="A379" s="394">
        <v>1</v>
      </c>
      <c r="B379" s="133">
        <v>3</v>
      </c>
      <c r="C379" s="133">
        <v>14</v>
      </c>
      <c r="D379" s="111">
        <v>8</v>
      </c>
    </row>
    <row r="380" spans="1:4">
      <c r="A380" s="394">
        <v>1</v>
      </c>
      <c r="B380" s="133">
        <v>3</v>
      </c>
      <c r="C380" s="133">
        <v>15</v>
      </c>
      <c r="D380" s="111">
        <v>8</v>
      </c>
    </row>
    <row r="381" spans="1:4">
      <c r="A381" s="394">
        <v>1</v>
      </c>
      <c r="B381" s="133">
        <v>3</v>
      </c>
      <c r="C381" s="133">
        <v>16</v>
      </c>
      <c r="D381" s="111">
        <v>8</v>
      </c>
    </row>
    <row r="382" spans="1:4">
      <c r="A382" s="394">
        <v>1</v>
      </c>
      <c r="B382" s="133">
        <v>3</v>
      </c>
      <c r="C382" s="133">
        <v>17</v>
      </c>
      <c r="D382" s="111">
        <v>8</v>
      </c>
    </row>
    <row r="383" spans="1:4">
      <c r="A383" s="394">
        <v>1</v>
      </c>
      <c r="B383" s="133">
        <v>3</v>
      </c>
      <c r="C383" s="133">
        <v>18</v>
      </c>
      <c r="D383" s="111">
        <v>8</v>
      </c>
    </row>
    <row r="384" spans="1:4">
      <c r="A384" s="394">
        <v>1</v>
      </c>
      <c r="B384" s="133">
        <v>3</v>
      </c>
      <c r="C384" s="133">
        <v>19</v>
      </c>
      <c r="D384" s="111">
        <v>8</v>
      </c>
    </row>
    <row r="385" spans="1:4">
      <c r="A385" s="394">
        <v>1</v>
      </c>
      <c r="B385" s="133">
        <v>3</v>
      </c>
      <c r="C385" s="133">
        <v>20</v>
      </c>
      <c r="D385" s="111">
        <v>8</v>
      </c>
    </row>
    <row r="386" spans="1:4">
      <c r="A386" s="394">
        <v>1</v>
      </c>
      <c r="B386" s="133">
        <v>3</v>
      </c>
      <c r="C386" s="133">
        <v>21</v>
      </c>
      <c r="D386" s="111">
        <v>8</v>
      </c>
    </row>
    <row r="387" spans="1:4">
      <c r="A387" s="394">
        <v>1</v>
      </c>
      <c r="B387" s="133">
        <v>3</v>
      </c>
      <c r="C387" s="133">
        <v>22</v>
      </c>
      <c r="D387" s="111">
        <v>8</v>
      </c>
    </row>
    <row r="388" spans="1:4">
      <c r="A388" s="394">
        <v>1</v>
      </c>
      <c r="B388" s="133">
        <v>3</v>
      </c>
      <c r="C388" s="133">
        <v>23</v>
      </c>
      <c r="D388" s="111">
        <v>8</v>
      </c>
    </row>
    <row r="389" spans="1:4">
      <c r="A389" s="394">
        <v>1</v>
      </c>
      <c r="B389" s="133">
        <v>3</v>
      </c>
      <c r="C389" s="133">
        <v>24</v>
      </c>
      <c r="D389" s="111">
        <v>8</v>
      </c>
    </row>
    <row r="390" spans="1:4">
      <c r="A390" s="394">
        <v>1</v>
      </c>
      <c r="B390" s="133">
        <v>3</v>
      </c>
      <c r="C390" s="133">
        <v>25</v>
      </c>
      <c r="D390" s="111">
        <v>8</v>
      </c>
    </row>
    <row r="391" spans="1:4">
      <c r="A391" s="394">
        <v>1</v>
      </c>
      <c r="B391" s="133">
        <v>3</v>
      </c>
      <c r="C391" s="133">
        <v>26</v>
      </c>
      <c r="D391" s="111">
        <v>8</v>
      </c>
    </row>
    <row r="392" spans="1:4">
      <c r="A392" s="394">
        <v>1</v>
      </c>
      <c r="B392" s="133">
        <v>3</v>
      </c>
      <c r="C392" s="133">
        <v>27</v>
      </c>
      <c r="D392" s="111">
        <v>8</v>
      </c>
    </row>
    <row r="393" spans="1:4">
      <c r="A393" s="394">
        <v>1</v>
      </c>
      <c r="B393" s="133">
        <v>3</v>
      </c>
      <c r="C393" s="133">
        <v>28</v>
      </c>
      <c r="D393" s="111">
        <v>8</v>
      </c>
    </row>
    <row r="394" spans="1:4">
      <c r="A394" s="394">
        <v>1</v>
      </c>
      <c r="B394" s="133">
        <v>3</v>
      </c>
      <c r="C394" s="133">
        <v>29</v>
      </c>
      <c r="D394" s="111">
        <v>8</v>
      </c>
    </row>
    <row r="395" spans="1:4">
      <c r="A395" s="394">
        <v>1</v>
      </c>
      <c r="B395" s="133">
        <v>3</v>
      </c>
      <c r="C395" s="133">
        <v>30</v>
      </c>
      <c r="D395" s="111">
        <v>8</v>
      </c>
    </row>
    <row r="396" spans="1:4">
      <c r="A396" s="394">
        <v>1</v>
      </c>
      <c r="B396" s="133">
        <v>3</v>
      </c>
      <c r="C396" s="133">
        <v>31</v>
      </c>
      <c r="D396" s="111">
        <v>8</v>
      </c>
    </row>
    <row r="397" spans="1:4">
      <c r="A397" s="394">
        <v>1</v>
      </c>
      <c r="B397" s="133">
        <v>3</v>
      </c>
      <c r="C397" s="133">
        <v>32</v>
      </c>
      <c r="D397" s="111">
        <v>8</v>
      </c>
    </row>
    <row r="398" spans="1:4">
      <c r="A398" s="394">
        <v>1</v>
      </c>
      <c r="B398" s="133">
        <v>3</v>
      </c>
      <c r="C398" s="133">
        <v>33</v>
      </c>
      <c r="D398" s="111">
        <v>8</v>
      </c>
    </row>
    <row r="399" spans="1:4">
      <c r="A399" s="394">
        <v>1</v>
      </c>
      <c r="B399" s="133">
        <v>3</v>
      </c>
      <c r="C399" s="133">
        <v>34</v>
      </c>
      <c r="D399" s="111">
        <v>8</v>
      </c>
    </row>
    <row r="400" spans="1:4">
      <c r="A400" s="394">
        <v>1</v>
      </c>
      <c r="B400" s="133">
        <v>3</v>
      </c>
      <c r="C400" s="133">
        <v>35</v>
      </c>
      <c r="D400" s="111">
        <v>8</v>
      </c>
    </row>
    <row r="401" spans="1:4">
      <c r="A401" s="394">
        <v>1</v>
      </c>
      <c r="B401" s="133">
        <v>3</v>
      </c>
      <c r="C401" s="133">
        <v>36</v>
      </c>
      <c r="D401" s="111">
        <v>8</v>
      </c>
    </row>
    <row r="402" spans="1:4">
      <c r="A402" s="394">
        <v>1</v>
      </c>
      <c r="B402" s="133">
        <v>3</v>
      </c>
      <c r="C402" s="133">
        <v>37</v>
      </c>
      <c r="D402" s="111">
        <v>8</v>
      </c>
    </row>
    <row r="403" spans="1:4">
      <c r="A403" s="394">
        <v>1</v>
      </c>
      <c r="B403" s="133">
        <v>3</v>
      </c>
      <c r="C403" s="133">
        <v>38</v>
      </c>
      <c r="D403" s="111">
        <v>8</v>
      </c>
    </row>
    <row r="404" spans="1:4">
      <c r="A404" s="394">
        <v>1</v>
      </c>
      <c r="B404" s="133">
        <v>3</v>
      </c>
      <c r="C404" s="133">
        <v>39</v>
      </c>
      <c r="D404" s="111">
        <v>8</v>
      </c>
    </row>
    <row r="405" spans="1:4">
      <c r="A405" s="394">
        <v>1</v>
      </c>
      <c r="B405" s="133">
        <v>3</v>
      </c>
      <c r="C405" s="133">
        <v>40</v>
      </c>
      <c r="D405" s="111">
        <v>8</v>
      </c>
    </row>
    <row r="406" spans="1:4">
      <c r="A406" s="394">
        <v>1</v>
      </c>
      <c r="B406" s="133">
        <v>3</v>
      </c>
      <c r="C406" s="133">
        <v>41</v>
      </c>
      <c r="D406" s="111">
        <v>8</v>
      </c>
    </row>
    <row r="407" spans="1:4">
      <c r="A407" s="472">
        <v>1</v>
      </c>
      <c r="B407" s="133">
        <v>3</v>
      </c>
      <c r="C407" s="133">
        <v>42</v>
      </c>
      <c r="D407" s="111">
        <v>8</v>
      </c>
    </row>
    <row r="408" spans="1:4">
      <c r="A408" s="683">
        <v>1</v>
      </c>
      <c r="B408" s="133">
        <v>3</v>
      </c>
      <c r="C408" s="133">
        <v>43</v>
      </c>
      <c r="D408" s="111">
        <v>8</v>
      </c>
    </row>
    <row r="409" spans="1:4">
      <c r="A409" s="1242">
        <v>1</v>
      </c>
      <c r="B409" s="133">
        <v>3</v>
      </c>
      <c r="C409" s="133">
        <v>44</v>
      </c>
      <c r="D409" s="111">
        <v>8</v>
      </c>
    </row>
    <row r="410" spans="1:4">
      <c r="A410" s="399">
        <v>1</v>
      </c>
      <c r="B410" s="133">
        <v>3</v>
      </c>
      <c r="C410" s="133">
        <v>0</v>
      </c>
      <c r="D410" s="111">
        <v>13</v>
      </c>
    </row>
    <row r="411" spans="1:4">
      <c r="A411" s="766">
        <v>1</v>
      </c>
      <c r="B411" s="133">
        <v>3</v>
      </c>
      <c r="C411" s="133">
        <v>0</v>
      </c>
      <c r="D411" s="111">
        <v>14</v>
      </c>
    </row>
    <row r="412" spans="1:4">
      <c r="A412" s="766">
        <v>1</v>
      </c>
      <c r="B412" s="133">
        <v>3</v>
      </c>
      <c r="C412" s="133">
        <v>1</v>
      </c>
      <c r="D412" s="111">
        <v>14</v>
      </c>
    </row>
    <row r="413" spans="1:4">
      <c r="A413" s="766">
        <v>1</v>
      </c>
      <c r="B413" s="133">
        <v>3</v>
      </c>
      <c r="C413" s="133">
        <v>2</v>
      </c>
      <c r="D413" s="111">
        <v>14</v>
      </c>
    </row>
    <row r="414" spans="1:4">
      <c r="A414" s="792">
        <v>1</v>
      </c>
      <c r="B414" s="133">
        <v>3</v>
      </c>
      <c r="C414" s="133">
        <v>3</v>
      </c>
      <c r="D414" s="111">
        <v>14</v>
      </c>
    </row>
    <row r="415" spans="1:4">
      <c r="A415" s="921">
        <v>1</v>
      </c>
      <c r="B415" s="133">
        <v>3</v>
      </c>
      <c r="C415" s="133">
        <v>4</v>
      </c>
      <c r="D415" s="111">
        <v>14</v>
      </c>
    </row>
    <row r="416" spans="1:4">
      <c r="A416" s="394">
        <v>1</v>
      </c>
      <c r="B416" s="133">
        <v>4</v>
      </c>
      <c r="C416" s="133">
        <v>0</v>
      </c>
      <c r="D416" s="111">
        <v>0</v>
      </c>
    </row>
    <row r="417" spans="1:4">
      <c r="A417" s="394">
        <v>1</v>
      </c>
      <c r="B417" s="133">
        <v>4</v>
      </c>
      <c r="C417" s="133">
        <v>1</v>
      </c>
      <c r="D417" s="111">
        <v>0</v>
      </c>
    </row>
    <row r="418" spans="1:4">
      <c r="A418" s="394">
        <v>1</v>
      </c>
      <c r="B418" s="133">
        <v>4</v>
      </c>
      <c r="C418" s="133">
        <v>2</v>
      </c>
      <c r="D418" s="111">
        <v>0</v>
      </c>
    </row>
    <row r="419" spans="1:4">
      <c r="A419" s="394">
        <v>1</v>
      </c>
      <c r="B419" s="133">
        <v>4</v>
      </c>
      <c r="C419" s="133">
        <v>3</v>
      </c>
      <c r="D419" s="111">
        <v>0</v>
      </c>
    </row>
    <row r="420" spans="1:4">
      <c r="A420" s="394">
        <v>1</v>
      </c>
      <c r="B420" s="133">
        <v>4</v>
      </c>
      <c r="C420" s="133">
        <v>4</v>
      </c>
      <c r="D420" s="111">
        <v>0</v>
      </c>
    </row>
    <row r="421" spans="1:4">
      <c r="A421" s="394">
        <v>1</v>
      </c>
      <c r="B421" s="133">
        <v>4</v>
      </c>
      <c r="C421" s="133">
        <v>5</v>
      </c>
      <c r="D421" s="111">
        <v>0</v>
      </c>
    </row>
    <row r="422" spans="1:4">
      <c r="A422" s="394">
        <v>1</v>
      </c>
      <c r="B422" s="133">
        <v>4</v>
      </c>
      <c r="C422" s="133">
        <v>6</v>
      </c>
      <c r="D422" s="111">
        <v>0</v>
      </c>
    </row>
    <row r="423" spans="1:4">
      <c r="A423" s="394">
        <v>1</v>
      </c>
      <c r="B423" s="133">
        <v>4</v>
      </c>
      <c r="C423" s="133">
        <v>7</v>
      </c>
      <c r="D423" s="111">
        <v>0</v>
      </c>
    </row>
    <row r="424" spans="1:4">
      <c r="A424" s="394">
        <v>1</v>
      </c>
      <c r="B424" s="133">
        <v>4</v>
      </c>
      <c r="C424" s="133">
        <v>8</v>
      </c>
      <c r="D424" s="111">
        <v>0</v>
      </c>
    </row>
    <row r="425" spans="1:4">
      <c r="A425" s="134">
        <v>1</v>
      </c>
      <c r="B425" s="133">
        <v>4</v>
      </c>
      <c r="C425" s="133">
        <v>9</v>
      </c>
      <c r="D425" s="111">
        <v>0</v>
      </c>
    </row>
    <row r="426" spans="1:4">
      <c r="A426" s="394">
        <v>1</v>
      </c>
      <c r="B426" s="133">
        <v>4</v>
      </c>
      <c r="C426" s="133">
        <v>10</v>
      </c>
      <c r="D426" s="111">
        <v>0</v>
      </c>
    </row>
    <row r="427" spans="1:4">
      <c r="A427" s="394">
        <v>1</v>
      </c>
      <c r="B427" s="133">
        <v>4</v>
      </c>
      <c r="C427" s="133">
        <v>11</v>
      </c>
      <c r="D427" s="111">
        <v>0</v>
      </c>
    </row>
    <row r="428" spans="1:4">
      <c r="A428" s="394">
        <v>1</v>
      </c>
      <c r="B428" s="133">
        <v>4</v>
      </c>
      <c r="C428" s="133">
        <v>12</v>
      </c>
      <c r="D428" s="111">
        <v>0</v>
      </c>
    </row>
    <row r="429" spans="1:4">
      <c r="A429" s="394">
        <v>1</v>
      </c>
      <c r="B429" s="133">
        <v>4</v>
      </c>
      <c r="C429" s="133">
        <v>13</v>
      </c>
      <c r="D429" s="111">
        <v>0</v>
      </c>
    </row>
    <row r="430" spans="1:4">
      <c r="A430" s="394">
        <v>1</v>
      </c>
      <c r="B430" s="133">
        <v>4</v>
      </c>
      <c r="C430" s="133">
        <v>14</v>
      </c>
      <c r="D430" s="111">
        <v>0</v>
      </c>
    </row>
    <row r="431" spans="1:4">
      <c r="A431" s="394">
        <v>1</v>
      </c>
      <c r="B431" s="133">
        <v>4</v>
      </c>
      <c r="C431" s="133">
        <v>15</v>
      </c>
      <c r="D431" s="111">
        <v>0</v>
      </c>
    </row>
    <row r="432" spans="1:4">
      <c r="A432" s="394">
        <v>1</v>
      </c>
      <c r="B432" s="133">
        <v>4</v>
      </c>
      <c r="C432" s="133">
        <v>16</v>
      </c>
      <c r="D432" s="111">
        <v>0</v>
      </c>
    </row>
    <row r="433" spans="1:4">
      <c r="A433" s="394">
        <v>1</v>
      </c>
      <c r="B433" s="133">
        <v>4</v>
      </c>
      <c r="C433" s="133">
        <v>17</v>
      </c>
      <c r="D433" s="111">
        <v>0</v>
      </c>
    </row>
    <row r="434" spans="1:4">
      <c r="A434" s="394">
        <v>1</v>
      </c>
      <c r="B434" s="133">
        <v>4</v>
      </c>
      <c r="C434" s="133">
        <v>18</v>
      </c>
      <c r="D434" s="111">
        <v>0</v>
      </c>
    </row>
    <row r="435" spans="1:4">
      <c r="A435" s="394">
        <v>1</v>
      </c>
      <c r="B435" s="133">
        <v>4</v>
      </c>
      <c r="C435" s="133">
        <v>19</v>
      </c>
      <c r="D435" s="111">
        <v>0</v>
      </c>
    </row>
    <row r="436" spans="1:4">
      <c r="A436" s="394">
        <v>1</v>
      </c>
      <c r="B436" s="133">
        <v>4</v>
      </c>
      <c r="C436" s="133">
        <v>20</v>
      </c>
      <c r="D436" s="111">
        <v>0</v>
      </c>
    </row>
    <row r="437" spans="1:4">
      <c r="A437" s="516">
        <v>1</v>
      </c>
      <c r="B437" s="133">
        <v>4</v>
      </c>
      <c r="C437" s="133">
        <v>21</v>
      </c>
      <c r="D437" s="111">
        <v>0</v>
      </c>
    </row>
    <row r="438" spans="1:4">
      <c r="A438" s="568">
        <v>1</v>
      </c>
      <c r="B438" s="133">
        <v>4</v>
      </c>
      <c r="C438" s="133">
        <v>22</v>
      </c>
      <c r="D438" s="111">
        <v>0</v>
      </c>
    </row>
    <row r="439" spans="1:4">
      <c r="A439" s="833">
        <v>1</v>
      </c>
      <c r="B439" s="133">
        <v>4</v>
      </c>
      <c r="C439" s="133">
        <v>23</v>
      </c>
      <c r="D439" s="111">
        <v>0</v>
      </c>
    </row>
    <row r="440" spans="1:4">
      <c r="A440" s="1095">
        <v>1</v>
      </c>
      <c r="B440" s="133">
        <v>4</v>
      </c>
      <c r="C440" s="133">
        <v>24</v>
      </c>
      <c r="D440" s="111">
        <v>0</v>
      </c>
    </row>
    <row r="441" spans="1:4">
      <c r="A441" s="1114">
        <v>1</v>
      </c>
      <c r="B441" s="133">
        <v>4</v>
      </c>
      <c r="C441" s="133">
        <v>25</v>
      </c>
      <c r="D441" s="111">
        <v>0</v>
      </c>
    </row>
    <row r="442" spans="1:4">
      <c r="A442" s="1114">
        <v>1</v>
      </c>
      <c r="B442" s="133">
        <v>4</v>
      </c>
      <c r="C442" s="133">
        <v>26</v>
      </c>
      <c r="D442" s="111">
        <v>0</v>
      </c>
    </row>
    <row r="443" spans="1:4">
      <c r="A443" s="1257">
        <v>1</v>
      </c>
      <c r="B443" s="133">
        <v>4</v>
      </c>
      <c r="C443" s="133">
        <v>27</v>
      </c>
      <c r="D443" s="111">
        <v>0</v>
      </c>
    </row>
    <row r="444" spans="1:4">
      <c r="A444" s="1257">
        <v>1</v>
      </c>
      <c r="B444" s="133">
        <v>4</v>
      </c>
      <c r="C444" s="133">
        <v>28</v>
      </c>
      <c r="D444" s="111">
        <v>0</v>
      </c>
    </row>
    <row r="445" spans="1:4">
      <c r="A445" s="1427">
        <v>1</v>
      </c>
      <c r="B445" s="133">
        <v>4</v>
      </c>
      <c r="C445" s="133">
        <v>29</v>
      </c>
      <c r="D445" s="111">
        <v>0</v>
      </c>
    </row>
    <row r="446" spans="1:4">
      <c r="A446" s="394">
        <v>1</v>
      </c>
      <c r="B446" s="133">
        <v>4</v>
      </c>
      <c r="C446" s="133">
        <v>0</v>
      </c>
      <c r="D446" s="111">
        <v>2</v>
      </c>
    </row>
    <row r="447" spans="1:4">
      <c r="A447" s="394">
        <v>1</v>
      </c>
      <c r="B447" s="133">
        <v>4</v>
      </c>
      <c r="C447" s="133">
        <v>1</v>
      </c>
      <c r="D447" s="111">
        <v>2</v>
      </c>
    </row>
    <row r="448" spans="1:4">
      <c r="A448" s="394">
        <v>1</v>
      </c>
      <c r="B448" s="133">
        <v>4</v>
      </c>
      <c r="C448" s="133">
        <v>2</v>
      </c>
      <c r="D448" s="111">
        <v>2</v>
      </c>
    </row>
    <row r="449" spans="1:4">
      <c r="A449" s="394">
        <v>1</v>
      </c>
      <c r="B449" s="133">
        <v>4</v>
      </c>
      <c r="C449" s="133">
        <v>3</v>
      </c>
      <c r="D449" s="111">
        <v>2</v>
      </c>
    </row>
    <row r="450" spans="1:4">
      <c r="A450" s="394">
        <v>1</v>
      </c>
      <c r="B450" s="133">
        <v>4</v>
      </c>
      <c r="C450" s="133">
        <v>4</v>
      </c>
      <c r="D450" s="111">
        <v>2</v>
      </c>
    </row>
    <row r="451" spans="1:4">
      <c r="A451" s="394">
        <v>1</v>
      </c>
      <c r="B451" s="133">
        <v>4</v>
      </c>
      <c r="C451" s="133">
        <v>0</v>
      </c>
      <c r="D451" s="111">
        <v>3</v>
      </c>
    </row>
    <row r="452" spans="1:4">
      <c r="A452" s="394">
        <v>1</v>
      </c>
      <c r="B452" s="133">
        <v>4</v>
      </c>
      <c r="C452" s="133">
        <v>1</v>
      </c>
      <c r="D452" s="111">
        <v>3</v>
      </c>
    </row>
    <row r="453" spans="1:4">
      <c r="A453" s="394">
        <v>1</v>
      </c>
      <c r="B453" s="133">
        <v>4</v>
      </c>
      <c r="C453" s="133">
        <v>2</v>
      </c>
      <c r="D453" s="111">
        <v>3</v>
      </c>
    </row>
    <row r="454" spans="1:4">
      <c r="A454" s="394">
        <v>1</v>
      </c>
      <c r="B454" s="133">
        <v>4</v>
      </c>
      <c r="C454" s="133">
        <v>3</v>
      </c>
      <c r="D454" s="111">
        <v>3</v>
      </c>
    </row>
    <row r="455" spans="1:4">
      <c r="A455" s="394">
        <v>1</v>
      </c>
      <c r="B455" s="133">
        <v>4</v>
      </c>
      <c r="C455" s="133">
        <v>4</v>
      </c>
      <c r="D455" s="111">
        <v>3</v>
      </c>
    </row>
    <row r="456" spans="1:4">
      <c r="A456" s="394">
        <v>1</v>
      </c>
      <c r="B456" s="133">
        <v>4</v>
      </c>
      <c r="C456" s="133">
        <v>6</v>
      </c>
      <c r="D456" s="111">
        <v>3</v>
      </c>
    </row>
    <row r="457" spans="1:4">
      <c r="A457" s="394">
        <v>1</v>
      </c>
      <c r="B457" s="133">
        <v>4</v>
      </c>
      <c r="C457" s="133">
        <v>7</v>
      </c>
      <c r="D457" s="111">
        <v>3</v>
      </c>
    </row>
    <row r="458" spans="1:4">
      <c r="A458" s="394">
        <v>1</v>
      </c>
      <c r="B458" s="133">
        <v>4</v>
      </c>
      <c r="C458" s="133">
        <v>8</v>
      </c>
      <c r="D458" s="111">
        <v>3</v>
      </c>
    </row>
    <row r="459" spans="1:4">
      <c r="A459" s="394">
        <v>1</v>
      </c>
      <c r="B459" s="133">
        <v>4</v>
      </c>
      <c r="C459" s="133">
        <v>9</v>
      </c>
      <c r="D459" s="111">
        <v>3</v>
      </c>
    </row>
    <row r="460" spans="1:4">
      <c r="A460" s="394">
        <v>1</v>
      </c>
      <c r="B460" s="133">
        <v>4</v>
      </c>
      <c r="C460" s="133">
        <v>10</v>
      </c>
      <c r="D460" s="111">
        <v>3</v>
      </c>
    </row>
    <row r="461" spans="1:4">
      <c r="A461" s="394">
        <v>1</v>
      </c>
      <c r="B461" s="133">
        <v>4</v>
      </c>
      <c r="C461" s="133">
        <v>12</v>
      </c>
      <c r="D461" s="111">
        <v>3</v>
      </c>
    </row>
    <row r="462" spans="1:4">
      <c r="A462" s="394">
        <v>1</v>
      </c>
      <c r="B462" s="133">
        <v>4</v>
      </c>
      <c r="C462" s="133">
        <v>13</v>
      </c>
      <c r="D462" s="111">
        <v>3</v>
      </c>
    </row>
    <row r="463" spans="1:4">
      <c r="A463" s="394">
        <v>1</v>
      </c>
      <c r="B463" s="133">
        <v>4</v>
      </c>
      <c r="C463" s="133">
        <v>14</v>
      </c>
      <c r="D463" s="111">
        <v>3</v>
      </c>
    </row>
    <row r="464" spans="1:4">
      <c r="A464" s="394">
        <v>1</v>
      </c>
      <c r="B464" s="133">
        <v>4</v>
      </c>
      <c r="C464" s="133">
        <v>15</v>
      </c>
      <c r="D464" s="111">
        <v>3</v>
      </c>
    </row>
    <row r="465" spans="1:4">
      <c r="A465" s="394">
        <v>1</v>
      </c>
      <c r="B465" s="133">
        <v>4</v>
      </c>
      <c r="C465" s="133">
        <v>16</v>
      </c>
      <c r="D465" s="111">
        <v>3</v>
      </c>
    </row>
    <row r="466" spans="1:4">
      <c r="A466" s="394">
        <v>1</v>
      </c>
      <c r="B466" s="133">
        <v>4</v>
      </c>
      <c r="C466" s="133">
        <v>17</v>
      </c>
      <c r="D466" s="111">
        <v>3</v>
      </c>
    </row>
    <row r="467" spans="1:4">
      <c r="A467" s="394">
        <v>1</v>
      </c>
      <c r="B467" s="133">
        <v>4</v>
      </c>
      <c r="C467" s="133">
        <v>18</v>
      </c>
      <c r="D467" s="111">
        <v>3</v>
      </c>
    </row>
    <row r="468" spans="1:4">
      <c r="A468" s="394">
        <v>1</v>
      </c>
      <c r="B468" s="133">
        <v>4</v>
      </c>
      <c r="C468" s="133">
        <v>19</v>
      </c>
      <c r="D468" s="111">
        <v>3</v>
      </c>
    </row>
    <row r="469" spans="1:4">
      <c r="A469" s="394">
        <v>1</v>
      </c>
      <c r="B469" s="133">
        <v>4</v>
      </c>
      <c r="C469" s="133">
        <v>20</v>
      </c>
      <c r="D469" s="111">
        <v>3</v>
      </c>
    </row>
    <row r="470" spans="1:4">
      <c r="A470" s="394">
        <v>1</v>
      </c>
      <c r="B470" s="133">
        <v>4</v>
      </c>
      <c r="C470" s="133">
        <v>0</v>
      </c>
      <c r="D470" s="111">
        <v>4</v>
      </c>
    </row>
    <row r="471" spans="1:4">
      <c r="A471" s="394">
        <v>1</v>
      </c>
      <c r="B471" s="133">
        <v>4</v>
      </c>
      <c r="C471" s="133">
        <v>1</v>
      </c>
      <c r="D471" s="111">
        <v>4</v>
      </c>
    </row>
    <row r="472" spans="1:4">
      <c r="A472" s="394">
        <v>1</v>
      </c>
      <c r="B472" s="133">
        <v>4</v>
      </c>
      <c r="C472" s="133">
        <v>2</v>
      </c>
      <c r="D472" s="111">
        <v>4</v>
      </c>
    </row>
    <row r="473" spans="1:4">
      <c r="A473" s="394">
        <v>1</v>
      </c>
      <c r="B473" s="133">
        <v>4</v>
      </c>
      <c r="C473" s="133">
        <v>3</v>
      </c>
      <c r="D473" s="111">
        <v>4</v>
      </c>
    </row>
    <row r="474" spans="1:4">
      <c r="A474" s="394">
        <v>1</v>
      </c>
      <c r="B474" s="133">
        <v>4</v>
      </c>
      <c r="C474" s="133">
        <v>4</v>
      </c>
      <c r="D474" s="111">
        <v>4</v>
      </c>
    </row>
    <row r="475" spans="1:4">
      <c r="A475" s="394">
        <v>1</v>
      </c>
      <c r="B475" s="133">
        <v>4</v>
      </c>
      <c r="C475" s="133">
        <v>5</v>
      </c>
      <c r="D475" s="111">
        <v>4</v>
      </c>
    </row>
    <row r="476" spans="1:4">
      <c r="A476" s="394">
        <v>1</v>
      </c>
      <c r="B476" s="133">
        <v>4</v>
      </c>
      <c r="C476" s="133">
        <v>6</v>
      </c>
      <c r="D476" s="111">
        <v>4</v>
      </c>
    </row>
    <row r="477" spans="1:4">
      <c r="A477" s="394">
        <v>1</v>
      </c>
      <c r="B477" s="133">
        <v>4</v>
      </c>
      <c r="C477" s="133">
        <v>7</v>
      </c>
      <c r="D477" s="111">
        <v>4</v>
      </c>
    </row>
    <row r="478" spans="1:4">
      <c r="A478" s="394">
        <v>1</v>
      </c>
      <c r="B478" s="133">
        <v>4</v>
      </c>
      <c r="C478" s="133">
        <v>8</v>
      </c>
      <c r="D478" s="111">
        <v>4</v>
      </c>
    </row>
    <row r="479" spans="1:4">
      <c r="A479" s="394">
        <v>1</v>
      </c>
      <c r="B479" s="133">
        <v>4</v>
      </c>
      <c r="C479" s="133">
        <v>9</v>
      </c>
      <c r="D479" s="111">
        <v>4</v>
      </c>
    </row>
    <row r="480" spans="1:4">
      <c r="A480" s="394">
        <v>1</v>
      </c>
      <c r="B480" s="133">
        <v>4</v>
      </c>
      <c r="C480" s="133">
        <v>10</v>
      </c>
      <c r="D480" s="111">
        <v>4</v>
      </c>
    </row>
    <row r="481" spans="1:4">
      <c r="A481" s="394">
        <v>1</v>
      </c>
      <c r="B481" s="133">
        <v>4</v>
      </c>
      <c r="C481" s="133">
        <v>11</v>
      </c>
      <c r="D481" s="111">
        <v>4</v>
      </c>
    </row>
    <row r="482" spans="1:4">
      <c r="A482" s="394">
        <v>1</v>
      </c>
      <c r="B482" s="133">
        <v>4</v>
      </c>
      <c r="C482" s="133">
        <v>12</v>
      </c>
      <c r="D482" s="111">
        <v>4</v>
      </c>
    </row>
    <row r="483" spans="1:4">
      <c r="A483" s="394">
        <v>1</v>
      </c>
      <c r="B483" s="133">
        <v>4</v>
      </c>
      <c r="C483" s="133">
        <v>13</v>
      </c>
      <c r="D483" s="111">
        <v>4</v>
      </c>
    </row>
    <row r="484" spans="1:4">
      <c r="A484" s="394">
        <v>1</v>
      </c>
      <c r="B484" s="133">
        <v>4</v>
      </c>
      <c r="C484" s="133">
        <v>14</v>
      </c>
      <c r="D484" s="111">
        <v>4</v>
      </c>
    </row>
    <row r="485" spans="1:4">
      <c r="A485" s="394">
        <v>1</v>
      </c>
      <c r="B485" s="133">
        <v>4</v>
      </c>
      <c r="C485" s="133">
        <v>15</v>
      </c>
      <c r="D485" s="111">
        <v>4</v>
      </c>
    </row>
    <row r="486" spans="1:4">
      <c r="A486" s="394">
        <v>1</v>
      </c>
      <c r="B486" s="133">
        <v>4</v>
      </c>
      <c r="C486" s="133">
        <v>16</v>
      </c>
      <c r="D486" s="111">
        <v>4</v>
      </c>
    </row>
    <row r="487" spans="1:4">
      <c r="A487" s="394">
        <v>1</v>
      </c>
      <c r="B487" s="133">
        <v>4</v>
      </c>
      <c r="C487" s="133">
        <v>17</v>
      </c>
      <c r="D487" s="111">
        <v>4</v>
      </c>
    </row>
    <row r="488" spans="1:4">
      <c r="A488" s="394">
        <v>1</v>
      </c>
      <c r="B488" s="133">
        <v>4</v>
      </c>
      <c r="C488" s="133">
        <v>18</v>
      </c>
      <c r="D488" s="111">
        <v>4</v>
      </c>
    </row>
    <row r="489" spans="1:4">
      <c r="A489" s="394">
        <v>1</v>
      </c>
      <c r="B489" s="133">
        <v>4</v>
      </c>
      <c r="C489" s="133">
        <v>19</v>
      </c>
      <c r="D489" s="111">
        <v>4</v>
      </c>
    </row>
    <row r="490" spans="1:4">
      <c r="A490" s="394">
        <v>1</v>
      </c>
      <c r="B490" s="133">
        <v>4</v>
      </c>
      <c r="C490" s="133">
        <v>20</v>
      </c>
      <c r="D490" s="111">
        <v>4</v>
      </c>
    </row>
    <row r="491" spans="1:4">
      <c r="A491" s="394">
        <v>1</v>
      </c>
      <c r="B491" s="133">
        <v>4</v>
      </c>
      <c r="C491" s="133">
        <v>21</v>
      </c>
      <c r="D491" s="111">
        <v>4</v>
      </c>
    </row>
    <row r="492" spans="1:4">
      <c r="A492" s="394">
        <v>1</v>
      </c>
      <c r="B492" s="133">
        <v>4</v>
      </c>
      <c r="C492" s="133">
        <v>0</v>
      </c>
      <c r="D492" s="111">
        <v>5</v>
      </c>
    </row>
    <row r="493" spans="1:4">
      <c r="A493" s="394">
        <v>1</v>
      </c>
      <c r="B493" s="133">
        <v>4</v>
      </c>
      <c r="C493" s="133">
        <v>1</v>
      </c>
      <c r="D493" s="111">
        <v>5</v>
      </c>
    </row>
    <row r="494" spans="1:4">
      <c r="A494" s="394">
        <v>1</v>
      </c>
      <c r="B494" s="133">
        <v>4</v>
      </c>
      <c r="C494" s="133">
        <v>2</v>
      </c>
      <c r="D494" s="111">
        <v>5</v>
      </c>
    </row>
    <row r="495" spans="1:4">
      <c r="A495" s="394">
        <v>1</v>
      </c>
      <c r="B495" s="133">
        <v>4</v>
      </c>
      <c r="C495" s="133">
        <v>3</v>
      </c>
      <c r="D495" s="111">
        <v>5</v>
      </c>
    </row>
    <row r="496" spans="1:4">
      <c r="A496" s="394">
        <v>1</v>
      </c>
      <c r="B496" s="133">
        <v>4</v>
      </c>
      <c r="C496" s="133">
        <v>4</v>
      </c>
      <c r="D496" s="111">
        <v>5</v>
      </c>
    </row>
    <row r="497" spans="1:5">
      <c r="A497" s="394">
        <v>1</v>
      </c>
      <c r="B497" s="133">
        <v>4</v>
      </c>
      <c r="C497" s="133">
        <v>5</v>
      </c>
      <c r="D497" s="111">
        <v>5</v>
      </c>
    </row>
    <row r="498" spans="1:5">
      <c r="A498" s="394">
        <v>1</v>
      </c>
      <c r="B498" s="133">
        <v>4</v>
      </c>
      <c r="C498" s="133">
        <v>6</v>
      </c>
      <c r="D498" s="111">
        <v>5</v>
      </c>
    </row>
    <row r="499" spans="1:5">
      <c r="A499" s="394">
        <v>1</v>
      </c>
      <c r="B499" s="133">
        <v>4</v>
      </c>
      <c r="C499" s="133">
        <v>7</v>
      </c>
      <c r="D499" s="111">
        <v>5</v>
      </c>
    </row>
    <row r="500" spans="1:5">
      <c r="A500" s="394">
        <v>1</v>
      </c>
      <c r="B500" s="133">
        <v>4</v>
      </c>
      <c r="C500" s="133">
        <v>8</v>
      </c>
      <c r="D500" s="111">
        <v>5</v>
      </c>
    </row>
    <row r="501" spans="1:5">
      <c r="A501" s="394">
        <v>1</v>
      </c>
      <c r="B501" s="133">
        <v>4</v>
      </c>
      <c r="C501" s="133">
        <v>9</v>
      </c>
      <c r="D501" s="111">
        <v>5</v>
      </c>
    </row>
    <row r="502" spans="1:5">
      <c r="A502" s="394">
        <v>1</v>
      </c>
      <c r="B502" s="133">
        <v>4</v>
      </c>
      <c r="C502" s="133">
        <v>10</v>
      </c>
      <c r="D502" s="111">
        <v>5</v>
      </c>
    </row>
    <row r="503" spans="1:5">
      <c r="A503" s="394">
        <v>1</v>
      </c>
      <c r="B503" s="133">
        <v>4</v>
      </c>
      <c r="C503" s="133">
        <v>11</v>
      </c>
      <c r="D503" s="111">
        <v>5</v>
      </c>
    </row>
    <row r="504" spans="1:5">
      <c r="A504" s="394">
        <v>1</v>
      </c>
      <c r="B504" s="133">
        <v>4</v>
      </c>
      <c r="C504" s="133">
        <v>12</v>
      </c>
      <c r="D504" s="111">
        <v>5</v>
      </c>
      <c r="E504" s="109" t="s">
        <v>8173</v>
      </c>
    </row>
    <row r="505" spans="1:5">
      <c r="A505" s="394">
        <v>1</v>
      </c>
      <c r="B505" s="133">
        <v>4</v>
      </c>
      <c r="C505" s="133">
        <v>13</v>
      </c>
      <c r="D505" s="111">
        <v>5</v>
      </c>
    </row>
    <row r="506" spans="1:5">
      <c r="A506" s="394">
        <v>1</v>
      </c>
      <c r="B506" s="133">
        <v>4</v>
      </c>
      <c r="C506" s="133">
        <v>0</v>
      </c>
      <c r="D506" s="111">
        <v>7</v>
      </c>
    </row>
    <row r="507" spans="1:5">
      <c r="A507" s="394">
        <v>1</v>
      </c>
      <c r="B507" s="133">
        <v>4</v>
      </c>
      <c r="C507" s="133">
        <v>1</v>
      </c>
      <c r="D507" s="111">
        <v>7</v>
      </c>
    </row>
    <row r="508" spans="1:5">
      <c r="A508" s="394">
        <v>1</v>
      </c>
      <c r="B508" s="133">
        <v>4</v>
      </c>
      <c r="C508" s="133">
        <v>2</v>
      </c>
      <c r="D508" s="111">
        <v>7</v>
      </c>
    </row>
    <row r="509" spans="1:5">
      <c r="A509" s="394">
        <v>1</v>
      </c>
      <c r="B509" s="133">
        <v>4</v>
      </c>
      <c r="C509" s="133">
        <v>3</v>
      </c>
      <c r="D509" s="111">
        <v>7</v>
      </c>
    </row>
    <row r="510" spans="1:5">
      <c r="A510" s="394">
        <v>1</v>
      </c>
      <c r="B510" s="133">
        <v>4</v>
      </c>
      <c r="C510" s="133">
        <v>4</v>
      </c>
      <c r="D510" s="111">
        <v>7</v>
      </c>
    </row>
    <row r="511" spans="1:5">
      <c r="A511" s="394">
        <v>1</v>
      </c>
      <c r="B511" s="133">
        <v>4</v>
      </c>
      <c r="C511" s="133">
        <v>5</v>
      </c>
      <c r="D511" s="111">
        <v>7</v>
      </c>
    </row>
    <row r="512" spans="1:5">
      <c r="A512" s="394">
        <v>1</v>
      </c>
      <c r="B512" s="133">
        <v>4</v>
      </c>
      <c r="C512" s="133">
        <v>6</v>
      </c>
      <c r="D512" s="111">
        <v>7</v>
      </c>
    </row>
    <row r="513" spans="1:4">
      <c r="A513" s="394">
        <v>1</v>
      </c>
      <c r="B513" s="133">
        <v>4</v>
      </c>
      <c r="C513" s="133">
        <v>7</v>
      </c>
      <c r="D513" s="111">
        <v>7</v>
      </c>
    </row>
    <row r="514" spans="1:4">
      <c r="A514" s="394">
        <v>1</v>
      </c>
      <c r="B514" s="133">
        <v>4</v>
      </c>
      <c r="C514" s="133">
        <v>0</v>
      </c>
      <c r="D514" s="111">
        <v>10</v>
      </c>
    </row>
    <row r="515" spans="1:4">
      <c r="A515" s="394">
        <v>1</v>
      </c>
      <c r="B515" s="133">
        <v>4</v>
      </c>
      <c r="C515" s="133">
        <v>1</v>
      </c>
      <c r="D515" s="111">
        <v>10</v>
      </c>
    </row>
    <row r="516" spans="1:4">
      <c r="A516" s="394">
        <v>1</v>
      </c>
      <c r="B516" s="133">
        <v>4</v>
      </c>
      <c r="C516" s="133">
        <v>2</v>
      </c>
      <c r="D516" s="111">
        <v>10</v>
      </c>
    </row>
    <row r="517" spans="1:4">
      <c r="A517" s="394">
        <v>1</v>
      </c>
      <c r="B517" s="133">
        <v>4</v>
      </c>
      <c r="C517" s="133">
        <v>3</v>
      </c>
      <c r="D517" s="111">
        <v>10</v>
      </c>
    </row>
    <row r="518" spans="1:4">
      <c r="A518" s="394">
        <v>1</v>
      </c>
      <c r="B518" s="133">
        <v>4</v>
      </c>
      <c r="C518" s="133">
        <v>4</v>
      </c>
      <c r="D518" s="111">
        <v>10</v>
      </c>
    </row>
    <row r="519" spans="1:4">
      <c r="A519" s="394">
        <v>1</v>
      </c>
      <c r="B519" s="133">
        <v>4</v>
      </c>
      <c r="C519" s="133">
        <v>20</v>
      </c>
      <c r="D519" s="111">
        <v>11</v>
      </c>
    </row>
    <row r="520" spans="1:4" s="111" customFormat="1">
      <c r="A520" s="394">
        <v>1</v>
      </c>
      <c r="B520" s="133">
        <v>4</v>
      </c>
      <c r="C520" s="133">
        <v>0</v>
      </c>
      <c r="D520" s="111">
        <v>13</v>
      </c>
    </row>
    <row r="521" spans="1:4" s="111" customFormat="1">
      <c r="A521" s="394">
        <v>1</v>
      </c>
      <c r="B521" s="133">
        <v>4</v>
      </c>
      <c r="C521" s="133">
        <v>1</v>
      </c>
      <c r="D521" s="111">
        <v>13</v>
      </c>
    </row>
    <row r="522" spans="1:4" s="111" customFormat="1">
      <c r="A522" s="394">
        <v>1</v>
      </c>
      <c r="B522" s="133">
        <v>4</v>
      </c>
      <c r="C522" s="133">
        <v>2</v>
      </c>
      <c r="D522" s="111">
        <v>13</v>
      </c>
    </row>
    <row r="523" spans="1:4" s="111" customFormat="1">
      <c r="A523" s="394">
        <v>1</v>
      </c>
      <c r="B523" s="133">
        <v>4</v>
      </c>
      <c r="C523" s="133">
        <v>3</v>
      </c>
      <c r="D523" s="111">
        <v>13</v>
      </c>
    </row>
    <row r="524" spans="1:4" s="111" customFormat="1">
      <c r="A524" s="394">
        <v>1</v>
      </c>
      <c r="B524" s="133">
        <v>4</v>
      </c>
      <c r="C524" s="133">
        <v>4</v>
      </c>
      <c r="D524" s="111">
        <v>13</v>
      </c>
    </row>
    <row r="525" spans="1:4" s="111" customFormat="1">
      <c r="A525" s="927">
        <v>1</v>
      </c>
      <c r="B525" s="133">
        <v>4</v>
      </c>
      <c r="C525" s="133">
        <v>5</v>
      </c>
      <c r="D525" s="111">
        <v>13</v>
      </c>
    </row>
    <row r="526" spans="1:4" s="111" customFormat="1">
      <c r="A526" s="394">
        <v>1</v>
      </c>
      <c r="B526" s="133">
        <v>4</v>
      </c>
      <c r="C526" s="133">
        <v>10</v>
      </c>
      <c r="D526" s="111">
        <v>13</v>
      </c>
    </row>
    <row r="527" spans="1:4">
      <c r="A527" s="394">
        <v>1</v>
      </c>
      <c r="B527" s="133">
        <v>5</v>
      </c>
      <c r="C527" s="133">
        <v>0</v>
      </c>
      <c r="D527" s="111">
        <v>0</v>
      </c>
    </row>
    <row r="528" spans="1:4">
      <c r="A528" s="394">
        <v>1</v>
      </c>
      <c r="B528" s="133">
        <v>5</v>
      </c>
      <c r="C528" s="133">
        <v>1</v>
      </c>
      <c r="D528" s="111">
        <v>0</v>
      </c>
    </row>
    <row r="529" spans="1:5">
      <c r="A529" s="394">
        <v>1</v>
      </c>
      <c r="B529" s="133">
        <v>5</v>
      </c>
      <c r="C529" s="133">
        <v>2</v>
      </c>
      <c r="D529" s="111">
        <v>0</v>
      </c>
      <c r="E529" s="111"/>
    </row>
    <row r="530" spans="1:5">
      <c r="A530" s="394">
        <v>1</v>
      </c>
      <c r="B530" s="133">
        <v>5</v>
      </c>
      <c r="C530" s="133">
        <v>3</v>
      </c>
      <c r="D530" s="111">
        <v>0</v>
      </c>
    </row>
    <row r="531" spans="1:5">
      <c r="A531" s="394">
        <v>1</v>
      </c>
      <c r="B531" s="133">
        <v>5</v>
      </c>
      <c r="C531" s="133">
        <v>4</v>
      </c>
      <c r="D531" s="111">
        <v>0</v>
      </c>
    </row>
    <row r="532" spans="1:5">
      <c r="A532" s="394">
        <v>1</v>
      </c>
      <c r="B532" s="133">
        <v>5</v>
      </c>
      <c r="C532" s="133">
        <v>5</v>
      </c>
      <c r="D532" s="111">
        <v>0</v>
      </c>
    </row>
    <row r="533" spans="1:5">
      <c r="A533" s="394">
        <v>1</v>
      </c>
      <c r="B533" s="133">
        <v>5</v>
      </c>
      <c r="C533" s="133">
        <v>6</v>
      </c>
      <c r="D533" s="111">
        <v>0</v>
      </c>
    </row>
    <row r="534" spans="1:5">
      <c r="A534" s="394">
        <v>1</v>
      </c>
      <c r="B534" s="133">
        <v>5</v>
      </c>
      <c r="C534" s="133">
        <v>7</v>
      </c>
      <c r="D534" s="111">
        <v>0</v>
      </c>
    </row>
    <row r="535" spans="1:5">
      <c r="A535" s="394">
        <v>1</v>
      </c>
      <c r="B535" s="133">
        <v>5</v>
      </c>
      <c r="C535" s="133">
        <v>8</v>
      </c>
      <c r="D535" s="111">
        <v>0</v>
      </c>
    </row>
    <row r="536" spans="1:5">
      <c r="A536" s="394">
        <v>1</v>
      </c>
      <c r="B536" s="133">
        <v>5</v>
      </c>
      <c r="C536" s="133">
        <v>9</v>
      </c>
      <c r="D536" s="111">
        <v>0</v>
      </c>
    </row>
    <row r="537" spans="1:5">
      <c r="A537" s="394">
        <v>1</v>
      </c>
      <c r="B537" s="133">
        <v>5</v>
      </c>
      <c r="C537" s="133">
        <v>10</v>
      </c>
      <c r="D537" s="111">
        <v>0</v>
      </c>
    </row>
    <row r="538" spans="1:5">
      <c r="A538" s="394">
        <v>1</v>
      </c>
      <c r="B538" s="133">
        <v>5</v>
      </c>
      <c r="C538" s="133">
        <v>11</v>
      </c>
      <c r="D538" s="111">
        <v>0</v>
      </c>
    </row>
    <row r="539" spans="1:5">
      <c r="A539" s="394">
        <v>1</v>
      </c>
      <c r="B539" s="133">
        <v>5</v>
      </c>
      <c r="C539" s="133">
        <v>12</v>
      </c>
      <c r="D539" s="111">
        <v>0</v>
      </c>
    </row>
    <row r="540" spans="1:5">
      <c r="A540" s="394">
        <v>1</v>
      </c>
      <c r="B540" s="133">
        <v>5</v>
      </c>
      <c r="C540" s="133">
        <v>13</v>
      </c>
      <c r="D540" s="111">
        <v>0</v>
      </c>
    </row>
    <row r="541" spans="1:5">
      <c r="A541" s="394">
        <v>1</v>
      </c>
      <c r="B541" s="133">
        <v>5</v>
      </c>
      <c r="C541" s="133">
        <v>14</v>
      </c>
      <c r="D541" s="111">
        <v>0</v>
      </c>
    </row>
    <row r="542" spans="1:5">
      <c r="A542" s="394">
        <v>1</v>
      </c>
      <c r="B542" s="133">
        <v>5</v>
      </c>
      <c r="C542" s="133">
        <v>15</v>
      </c>
      <c r="D542" s="111">
        <v>0</v>
      </c>
    </row>
    <row r="543" spans="1:5">
      <c r="A543" s="394">
        <v>1</v>
      </c>
      <c r="B543" s="133">
        <v>5</v>
      </c>
      <c r="C543" s="133">
        <v>16</v>
      </c>
      <c r="D543" s="111">
        <v>0</v>
      </c>
    </row>
    <row r="544" spans="1:5">
      <c r="A544" s="394">
        <v>1</v>
      </c>
      <c r="B544" s="133">
        <v>5</v>
      </c>
      <c r="C544" s="133">
        <v>17</v>
      </c>
      <c r="D544" s="111">
        <v>0</v>
      </c>
    </row>
    <row r="545" spans="1:5">
      <c r="A545" s="955">
        <v>1</v>
      </c>
      <c r="B545" s="133">
        <v>5</v>
      </c>
      <c r="C545" s="133">
        <v>18</v>
      </c>
      <c r="D545" s="111">
        <v>0</v>
      </c>
    </row>
    <row r="546" spans="1:5">
      <c r="A546" s="955">
        <v>1</v>
      </c>
      <c r="B546" s="133">
        <v>5</v>
      </c>
      <c r="C546" s="133">
        <v>19</v>
      </c>
      <c r="D546" s="111">
        <v>0</v>
      </c>
    </row>
    <row r="547" spans="1:5">
      <c r="A547" s="955">
        <v>1</v>
      </c>
      <c r="B547" s="133">
        <v>5</v>
      </c>
      <c r="C547" s="133">
        <v>20</v>
      </c>
      <c r="D547" s="111">
        <v>0</v>
      </c>
    </row>
    <row r="548" spans="1:5">
      <c r="A548" s="1301">
        <v>1</v>
      </c>
      <c r="B548" s="133">
        <v>5</v>
      </c>
      <c r="C548" s="133">
        <v>21</v>
      </c>
      <c r="D548" s="111">
        <v>0</v>
      </c>
    </row>
    <row r="549" spans="1:5">
      <c r="A549" s="394">
        <v>1</v>
      </c>
      <c r="B549" s="133">
        <v>5</v>
      </c>
      <c r="C549" s="133">
        <v>0</v>
      </c>
      <c r="D549" s="111">
        <v>2</v>
      </c>
    </row>
    <row r="550" spans="1:5">
      <c r="A550" s="394">
        <v>1</v>
      </c>
      <c r="B550" s="133">
        <v>5</v>
      </c>
      <c r="C550" s="133">
        <v>1</v>
      </c>
      <c r="D550" s="111">
        <v>2</v>
      </c>
    </row>
    <row r="551" spans="1:5">
      <c r="A551" s="394">
        <v>1</v>
      </c>
      <c r="B551" s="133">
        <v>5</v>
      </c>
      <c r="C551" s="133">
        <v>2</v>
      </c>
      <c r="D551" s="111">
        <v>2</v>
      </c>
    </row>
    <row r="552" spans="1:5">
      <c r="A552" s="394">
        <v>1</v>
      </c>
      <c r="B552" s="133">
        <v>5</v>
      </c>
      <c r="C552" s="133">
        <v>0</v>
      </c>
      <c r="D552" s="111">
        <v>3</v>
      </c>
    </row>
    <row r="553" spans="1:5">
      <c r="A553" s="394">
        <v>1</v>
      </c>
      <c r="B553" s="133">
        <v>5</v>
      </c>
      <c r="C553" s="133">
        <v>1</v>
      </c>
      <c r="D553" s="111">
        <v>3</v>
      </c>
    </row>
    <row r="554" spans="1:5">
      <c r="A554" s="394">
        <v>1</v>
      </c>
      <c r="B554" s="133">
        <v>5</v>
      </c>
      <c r="C554" s="133">
        <v>2</v>
      </c>
      <c r="D554" s="111">
        <v>3</v>
      </c>
    </row>
    <row r="555" spans="1:5">
      <c r="A555" s="394">
        <v>1</v>
      </c>
      <c r="B555" s="133">
        <v>5</v>
      </c>
      <c r="C555" s="133">
        <v>3</v>
      </c>
      <c r="D555" s="111">
        <v>3</v>
      </c>
    </row>
    <row r="556" spans="1:5">
      <c r="A556" s="394">
        <v>1</v>
      </c>
      <c r="B556" s="133">
        <v>5</v>
      </c>
      <c r="C556" s="133">
        <v>4</v>
      </c>
      <c r="D556" s="111">
        <v>3</v>
      </c>
    </row>
    <row r="557" spans="1:5">
      <c r="A557" s="394">
        <v>1</v>
      </c>
      <c r="B557" s="133">
        <v>5</v>
      </c>
      <c r="C557" s="133">
        <v>5</v>
      </c>
      <c r="D557" s="111">
        <v>3</v>
      </c>
      <c r="E557" s="111"/>
    </row>
    <row r="558" spans="1:5">
      <c r="A558" s="394">
        <v>1</v>
      </c>
      <c r="B558" s="133">
        <v>5</v>
      </c>
      <c r="C558" s="133">
        <v>6</v>
      </c>
      <c r="D558" s="111">
        <v>3</v>
      </c>
      <c r="E558" s="111"/>
    </row>
    <row r="559" spans="1:5">
      <c r="A559" s="394">
        <v>1</v>
      </c>
      <c r="B559" s="133">
        <v>5</v>
      </c>
      <c r="C559" s="133">
        <v>7</v>
      </c>
      <c r="D559" s="111">
        <v>3</v>
      </c>
      <c r="E559" s="111"/>
    </row>
    <row r="560" spans="1:5">
      <c r="A560" s="394">
        <v>1</v>
      </c>
      <c r="B560" s="133">
        <v>5</v>
      </c>
      <c r="C560" s="133">
        <v>8</v>
      </c>
      <c r="D560" s="111">
        <v>3</v>
      </c>
    </row>
    <row r="561" spans="1:4">
      <c r="A561" s="394">
        <v>1</v>
      </c>
      <c r="B561" s="133">
        <v>5</v>
      </c>
      <c r="C561" s="133">
        <v>9</v>
      </c>
      <c r="D561" s="111">
        <v>3</v>
      </c>
    </row>
    <row r="562" spans="1:4">
      <c r="A562" s="394">
        <v>1</v>
      </c>
      <c r="B562" s="133">
        <v>5</v>
      </c>
      <c r="C562" s="133">
        <v>0</v>
      </c>
      <c r="D562" s="111">
        <v>4</v>
      </c>
    </row>
    <row r="563" spans="1:4">
      <c r="A563" s="394">
        <v>1</v>
      </c>
      <c r="B563" s="133">
        <v>5</v>
      </c>
      <c r="C563" s="133">
        <v>1</v>
      </c>
      <c r="D563" s="111">
        <v>4</v>
      </c>
    </row>
    <row r="564" spans="1:4">
      <c r="A564" s="394">
        <v>1</v>
      </c>
      <c r="B564" s="133">
        <v>5</v>
      </c>
      <c r="C564" s="133">
        <v>2</v>
      </c>
      <c r="D564" s="111">
        <v>4</v>
      </c>
    </row>
    <row r="565" spans="1:4">
      <c r="A565" s="394">
        <v>1</v>
      </c>
      <c r="B565" s="133">
        <v>5</v>
      </c>
      <c r="C565" s="133">
        <v>3</v>
      </c>
      <c r="D565" s="111">
        <v>4</v>
      </c>
    </row>
    <row r="566" spans="1:4">
      <c r="A566" s="394">
        <v>1</v>
      </c>
      <c r="B566" s="133">
        <v>5</v>
      </c>
      <c r="C566" s="133">
        <v>4</v>
      </c>
      <c r="D566" s="111">
        <v>4</v>
      </c>
    </row>
    <row r="567" spans="1:4">
      <c r="A567" s="394">
        <v>1</v>
      </c>
      <c r="B567" s="133">
        <v>5</v>
      </c>
      <c r="C567" s="133">
        <v>5</v>
      </c>
      <c r="D567" s="111">
        <v>4</v>
      </c>
    </row>
    <row r="568" spans="1:4">
      <c r="A568" s="394">
        <v>1</v>
      </c>
      <c r="B568" s="133">
        <v>5</v>
      </c>
      <c r="C568" s="133">
        <v>6</v>
      </c>
      <c r="D568" s="111">
        <v>4</v>
      </c>
    </row>
    <row r="569" spans="1:4">
      <c r="A569" s="394">
        <v>1</v>
      </c>
      <c r="B569" s="133">
        <v>5</v>
      </c>
      <c r="C569" s="133">
        <v>7</v>
      </c>
      <c r="D569" s="111">
        <v>4</v>
      </c>
    </row>
    <row r="570" spans="1:4">
      <c r="A570" s="394">
        <v>1</v>
      </c>
      <c r="B570" s="133">
        <v>5</v>
      </c>
      <c r="C570" s="133">
        <v>8</v>
      </c>
      <c r="D570" s="111">
        <v>4</v>
      </c>
    </row>
    <row r="571" spans="1:4">
      <c r="A571" s="394">
        <v>1</v>
      </c>
      <c r="B571" s="133">
        <v>5</v>
      </c>
      <c r="C571" s="133">
        <v>9</v>
      </c>
      <c r="D571" s="111">
        <v>4</v>
      </c>
    </row>
    <row r="572" spans="1:4">
      <c r="A572" s="394">
        <v>1</v>
      </c>
      <c r="B572" s="133">
        <v>5</v>
      </c>
      <c r="C572" s="133">
        <v>10</v>
      </c>
      <c r="D572" s="111">
        <v>4</v>
      </c>
    </row>
    <row r="573" spans="1:4">
      <c r="A573" s="394">
        <v>1</v>
      </c>
      <c r="B573" s="133">
        <v>5</v>
      </c>
      <c r="C573" s="133">
        <v>11</v>
      </c>
      <c r="D573" s="111">
        <v>4</v>
      </c>
    </row>
    <row r="574" spans="1:4">
      <c r="A574" s="512">
        <v>1</v>
      </c>
      <c r="B574" s="133">
        <v>5</v>
      </c>
      <c r="C574" s="133">
        <v>12</v>
      </c>
      <c r="D574" s="111">
        <v>4</v>
      </c>
    </row>
    <row r="575" spans="1:4">
      <c r="A575" s="394">
        <v>1</v>
      </c>
      <c r="B575" s="133">
        <v>5</v>
      </c>
      <c r="C575" s="133">
        <v>0</v>
      </c>
      <c r="D575" s="111">
        <v>5</v>
      </c>
    </row>
    <row r="576" spans="1:4">
      <c r="A576" s="394">
        <v>1</v>
      </c>
      <c r="B576" s="133">
        <v>5</v>
      </c>
      <c r="C576" s="133">
        <v>1</v>
      </c>
      <c r="D576" s="111">
        <v>5</v>
      </c>
    </row>
    <row r="577" spans="1:4">
      <c r="A577" s="394">
        <v>1</v>
      </c>
      <c r="B577" s="133">
        <v>5</v>
      </c>
      <c r="C577" s="133">
        <v>2</v>
      </c>
      <c r="D577" s="111">
        <v>5</v>
      </c>
    </row>
    <row r="578" spans="1:4">
      <c r="A578" s="394">
        <v>1</v>
      </c>
      <c r="B578" s="133">
        <v>5</v>
      </c>
      <c r="C578" s="133">
        <v>3</v>
      </c>
      <c r="D578" s="111">
        <v>5</v>
      </c>
    </row>
    <row r="579" spans="1:4">
      <c r="A579" s="394">
        <v>1</v>
      </c>
      <c r="B579" s="133">
        <v>5</v>
      </c>
      <c r="C579" s="133">
        <v>4</v>
      </c>
      <c r="D579" s="111">
        <v>5</v>
      </c>
    </row>
    <row r="580" spans="1:4">
      <c r="A580" s="394">
        <v>1</v>
      </c>
      <c r="B580" s="133">
        <v>5</v>
      </c>
      <c r="C580" s="133">
        <v>5</v>
      </c>
      <c r="D580" s="111">
        <v>5</v>
      </c>
    </row>
    <row r="581" spans="1:4">
      <c r="A581" s="394">
        <v>1</v>
      </c>
      <c r="B581" s="133">
        <v>5</v>
      </c>
      <c r="C581" s="133">
        <v>6</v>
      </c>
      <c r="D581" s="111">
        <v>5</v>
      </c>
    </row>
    <row r="582" spans="1:4">
      <c r="A582" s="394">
        <v>1</v>
      </c>
      <c r="B582" s="133">
        <v>5</v>
      </c>
      <c r="C582" s="133">
        <v>7</v>
      </c>
      <c r="D582" s="111">
        <v>5</v>
      </c>
    </row>
    <row r="583" spans="1:4">
      <c r="A583" s="394">
        <v>1</v>
      </c>
      <c r="B583" s="133">
        <v>5</v>
      </c>
      <c r="C583" s="133">
        <v>8</v>
      </c>
      <c r="D583" s="111">
        <v>5</v>
      </c>
    </row>
    <row r="584" spans="1:4">
      <c r="A584" s="394">
        <v>1</v>
      </c>
      <c r="B584" s="133">
        <v>5</v>
      </c>
      <c r="C584" s="133">
        <v>9</v>
      </c>
      <c r="D584" s="111">
        <v>5</v>
      </c>
    </row>
    <row r="585" spans="1:4">
      <c r="A585" s="394">
        <v>1</v>
      </c>
      <c r="B585" s="133">
        <v>5</v>
      </c>
      <c r="C585" s="133">
        <v>10</v>
      </c>
      <c r="D585" s="111">
        <v>5</v>
      </c>
    </row>
    <row r="586" spans="1:4">
      <c r="A586" s="394">
        <v>1</v>
      </c>
      <c r="B586" s="133">
        <v>5</v>
      </c>
      <c r="C586" s="133">
        <v>11</v>
      </c>
      <c r="D586" s="111">
        <v>5</v>
      </c>
    </row>
    <row r="587" spans="1:4">
      <c r="A587" s="407">
        <v>1</v>
      </c>
      <c r="B587" s="133">
        <v>5</v>
      </c>
      <c r="C587" s="133">
        <v>12</v>
      </c>
      <c r="D587" s="111">
        <v>5</v>
      </c>
    </row>
    <row r="588" spans="1:4">
      <c r="A588" s="394">
        <v>1</v>
      </c>
      <c r="B588" s="133">
        <v>5</v>
      </c>
      <c r="C588" s="133">
        <v>0</v>
      </c>
      <c r="D588" s="111">
        <v>7</v>
      </c>
    </row>
    <row r="589" spans="1:4">
      <c r="A589" s="394">
        <v>1</v>
      </c>
      <c r="B589" s="133">
        <v>5</v>
      </c>
      <c r="C589" s="133">
        <v>1</v>
      </c>
      <c r="D589" s="111">
        <v>7</v>
      </c>
    </row>
    <row r="590" spans="1:4">
      <c r="A590" s="394">
        <v>1</v>
      </c>
      <c r="B590" s="133">
        <v>5</v>
      </c>
      <c r="C590" s="133">
        <v>2</v>
      </c>
      <c r="D590" s="111">
        <v>7</v>
      </c>
    </row>
    <row r="591" spans="1:4">
      <c r="A591" s="394">
        <v>1</v>
      </c>
      <c r="B591" s="133">
        <v>5</v>
      </c>
      <c r="C591" s="133">
        <v>3</v>
      </c>
      <c r="D591" s="111">
        <v>7</v>
      </c>
    </row>
    <row r="592" spans="1:4">
      <c r="A592" s="394">
        <v>1</v>
      </c>
      <c r="B592" s="133">
        <v>5</v>
      </c>
      <c r="C592" s="133">
        <v>4</v>
      </c>
      <c r="D592" s="111">
        <v>7</v>
      </c>
    </row>
    <row r="593" spans="1:5">
      <c r="A593" s="394">
        <v>1</v>
      </c>
      <c r="B593" s="133">
        <v>5</v>
      </c>
      <c r="C593" s="133">
        <v>5</v>
      </c>
      <c r="D593" s="111">
        <v>7</v>
      </c>
    </row>
    <row r="594" spans="1:5">
      <c r="A594" s="394">
        <v>1</v>
      </c>
      <c r="B594" s="133">
        <v>5</v>
      </c>
      <c r="C594" s="133">
        <v>6</v>
      </c>
      <c r="D594" s="111">
        <v>7</v>
      </c>
    </row>
    <row r="595" spans="1:5">
      <c r="A595" s="394">
        <v>1</v>
      </c>
      <c r="B595" s="133">
        <v>5</v>
      </c>
      <c r="C595" s="133">
        <v>7</v>
      </c>
      <c r="D595" s="111">
        <v>7</v>
      </c>
      <c r="E595" s="109" t="s">
        <v>3970</v>
      </c>
    </row>
    <row r="596" spans="1:5">
      <c r="A596" s="394">
        <v>1</v>
      </c>
      <c r="B596" s="133">
        <v>5</v>
      </c>
      <c r="C596" s="133">
        <v>8</v>
      </c>
      <c r="D596" s="111">
        <v>7</v>
      </c>
      <c r="E596" s="109" t="s">
        <v>3970</v>
      </c>
    </row>
    <row r="597" spans="1:5">
      <c r="A597" s="394">
        <v>1</v>
      </c>
      <c r="B597" s="133">
        <v>5</v>
      </c>
      <c r="C597" s="133">
        <v>9</v>
      </c>
      <c r="D597" s="111">
        <v>7</v>
      </c>
    </row>
    <row r="598" spans="1:5">
      <c r="A598" s="394">
        <v>1</v>
      </c>
      <c r="B598" s="133">
        <v>5</v>
      </c>
      <c r="C598" s="133">
        <v>0</v>
      </c>
      <c r="D598" s="111">
        <v>10</v>
      </c>
    </row>
    <row r="599" spans="1:5">
      <c r="A599" s="394">
        <v>1</v>
      </c>
      <c r="B599" s="133">
        <v>5</v>
      </c>
      <c r="C599" s="133">
        <v>1</v>
      </c>
      <c r="D599" s="111">
        <v>10</v>
      </c>
    </row>
    <row r="600" spans="1:5">
      <c r="A600" s="394">
        <v>1</v>
      </c>
      <c r="B600" s="133">
        <v>5</v>
      </c>
      <c r="C600" s="133">
        <v>2</v>
      </c>
      <c r="D600" s="111">
        <v>10</v>
      </c>
    </row>
    <row r="601" spans="1:5">
      <c r="A601" s="394">
        <v>1</v>
      </c>
      <c r="B601" s="133">
        <v>5</v>
      </c>
      <c r="C601" s="133">
        <v>3</v>
      </c>
      <c r="D601" s="111">
        <v>10</v>
      </c>
    </row>
    <row r="602" spans="1:5">
      <c r="A602" s="394">
        <v>1</v>
      </c>
      <c r="B602" s="133">
        <v>5</v>
      </c>
      <c r="C602" s="133">
        <v>0</v>
      </c>
      <c r="D602" s="111">
        <v>13</v>
      </c>
    </row>
    <row r="603" spans="1:5">
      <c r="A603" s="394">
        <v>1</v>
      </c>
      <c r="B603" s="133">
        <v>5</v>
      </c>
      <c r="C603" s="133">
        <v>1</v>
      </c>
      <c r="D603" s="111">
        <v>13</v>
      </c>
    </row>
    <row r="604" spans="1:5">
      <c r="A604" s="394">
        <v>1</v>
      </c>
      <c r="B604" s="133">
        <v>5</v>
      </c>
      <c r="C604" s="133">
        <v>2</v>
      </c>
      <c r="D604" s="111">
        <v>13</v>
      </c>
    </row>
    <row r="605" spans="1:5">
      <c r="A605" s="394">
        <v>1</v>
      </c>
      <c r="B605" s="133">
        <v>5</v>
      </c>
      <c r="C605" s="133">
        <v>3</v>
      </c>
      <c r="D605" s="111">
        <v>13</v>
      </c>
    </row>
    <row r="606" spans="1:5">
      <c r="A606" s="394">
        <v>1</v>
      </c>
      <c r="B606" s="133">
        <v>5</v>
      </c>
      <c r="C606" s="133">
        <v>4</v>
      </c>
      <c r="D606" s="111">
        <v>13</v>
      </c>
    </row>
    <row r="607" spans="1:5">
      <c r="A607" s="394">
        <v>1</v>
      </c>
      <c r="B607" s="133">
        <v>5</v>
      </c>
      <c r="C607" s="133">
        <v>5</v>
      </c>
      <c r="D607" s="111">
        <v>13</v>
      </c>
    </row>
    <row r="608" spans="1:5">
      <c r="A608" s="394">
        <v>1</v>
      </c>
      <c r="B608" s="133">
        <v>6</v>
      </c>
      <c r="C608" s="133">
        <v>0</v>
      </c>
      <c r="D608" s="111">
        <v>0</v>
      </c>
    </row>
    <row r="609" spans="1:4">
      <c r="A609" s="394">
        <v>1</v>
      </c>
      <c r="B609" s="133">
        <v>6</v>
      </c>
      <c r="C609" s="133">
        <v>1</v>
      </c>
      <c r="D609" s="111">
        <v>0</v>
      </c>
    </row>
    <row r="610" spans="1:4">
      <c r="A610" s="394">
        <v>1</v>
      </c>
      <c r="B610" s="133">
        <v>6</v>
      </c>
      <c r="C610" s="133">
        <v>2</v>
      </c>
      <c r="D610" s="111">
        <v>0</v>
      </c>
    </row>
    <row r="611" spans="1:4">
      <c r="A611" s="394">
        <v>1</v>
      </c>
      <c r="B611" s="133">
        <v>6</v>
      </c>
      <c r="C611" s="133">
        <v>3</v>
      </c>
      <c r="D611" s="111">
        <v>0</v>
      </c>
    </row>
    <row r="612" spans="1:4">
      <c r="A612" s="394">
        <v>1</v>
      </c>
      <c r="B612" s="133">
        <v>6</v>
      </c>
      <c r="C612" s="133">
        <v>4</v>
      </c>
      <c r="D612" s="111">
        <v>0</v>
      </c>
    </row>
    <row r="613" spans="1:4">
      <c r="A613" s="394">
        <v>1</v>
      </c>
      <c r="B613" s="133">
        <v>6</v>
      </c>
      <c r="C613" s="133">
        <v>5</v>
      </c>
      <c r="D613" s="111">
        <v>0</v>
      </c>
    </row>
    <row r="614" spans="1:4">
      <c r="A614" s="394">
        <v>1</v>
      </c>
      <c r="B614" s="133">
        <v>6</v>
      </c>
      <c r="C614" s="133">
        <v>6</v>
      </c>
      <c r="D614" s="111">
        <v>0</v>
      </c>
    </row>
    <row r="615" spans="1:4">
      <c r="A615" s="394">
        <v>1</v>
      </c>
      <c r="B615" s="133">
        <v>6</v>
      </c>
      <c r="C615" s="133">
        <v>7</v>
      </c>
      <c r="D615" s="111">
        <v>0</v>
      </c>
    </row>
    <row r="616" spans="1:4">
      <c r="A616" s="394">
        <v>1</v>
      </c>
      <c r="B616" s="133">
        <v>6</v>
      </c>
      <c r="C616" s="133">
        <v>8</v>
      </c>
      <c r="D616" s="111">
        <v>0</v>
      </c>
    </row>
    <row r="617" spans="1:4">
      <c r="A617" s="394">
        <v>1</v>
      </c>
      <c r="B617" s="133">
        <v>6</v>
      </c>
      <c r="C617" s="133">
        <v>9</v>
      </c>
      <c r="D617" s="111">
        <v>0</v>
      </c>
    </row>
    <row r="618" spans="1:4">
      <c r="A618" s="394">
        <v>1</v>
      </c>
      <c r="B618" s="133">
        <v>6</v>
      </c>
      <c r="C618" s="133">
        <v>10</v>
      </c>
      <c r="D618" s="111">
        <v>0</v>
      </c>
    </row>
    <row r="619" spans="1:4">
      <c r="A619" s="394">
        <v>1</v>
      </c>
      <c r="B619" s="133">
        <v>6</v>
      </c>
      <c r="C619" s="133">
        <v>11</v>
      </c>
      <c r="D619" s="111">
        <v>0</v>
      </c>
    </row>
    <row r="620" spans="1:4">
      <c r="A620" s="394">
        <v>1</v>
      </c>
      <c r="B620" s="133">
        <v>6</v>
      </c>
      <c r="C620" s="133">
        <v>12</v>
      </c>
      <c r="D620" s="111">
        <v>0</v>
      </c>
    </row>
    <row r="621" spans="1:4">
      <c r="A621" s="394">
        <v>1</v>
      </c>
      <c r="B621" s="133">
        <v>6</v>
      </c>
      <c r="C621" s="133">
        <v>13</v>
      </c>
      <c r="D621" s="111">
        <v>0</v>
      </c>
    </row>
    <row r="622" spans="1:4">
      <c r="A622" s="394">
        <v>1</v>
      </c>
      <c r="B622" s="133">
        <v>6</v>
      </c>
      <c r="C622" s="133">
        <v>14</v>
      </c>
      <c r="D622" s="111">
        <v>0</v>
      </c>
    </row>
    <row r="623" spans="1:4">
      <c r="A623" s="394">
        <v>1</v>
      </c>
      <c r="B623" s="133">
        <v>6</v>
      </c>
      <c r="C623" s="133">
        <v>15</v>
      </c>
      <c r="D623" s="111">
        <v>0</v>
      </c>
    </row>
    <row r="624" spans="1:4">
      <c r="A624" s="394">
        <v>1</v>
      </c>
      <c r="B624" s="133">
        <v>6</v>
      </c>
      <c r="C624" s="133">
        <v>16</v>
      </c>
      <c r="D624" s="111">
        <v>0</v>
      </c>
    </row>
    <row r="625" spans="1:4">
      <c r="A625" s="394">
        <v>1</v>
      </c>
      <c r="B625" s="133">
        <v>6</v>
      </c>
      <c r="C625" s="133">
        <v>17</v>
      </c>
      <c r="D625" s="111">
        <v>0</v>
      </c>
    </row>
    <row r="626" spans="1:4">
      <c r="A626" s="394">
        <v>1</v>
      </c>
      <c r="B626" s="133">
        <v>6</v>
      </c>
      <c r="C626" s="133">
        <v>18</v>
      </c>
      <c r="D626" s="111">
        <v>0</v>
      </c>
    </row>
    <row r="627" spans="1:4">
      <c r="A627" s="394">
        <v>1</v>
      </c>
      <c r="B627" s="133">
        <v>6</v>
      </c>
      <c r="C627" s="133">
        <v>19</v>
      </c>
      <c r="D627" s="111">
        <v>0</v>
      </c>
    </row>
    <row r="628" spans="1:4">
      <c r="A628" s="394">
        <v>1</v>
      </c>
      <c r="B628" s="133">
        <v>6</v>
      </c>
      <c r="C628" s="133">
        <v>20</v>
      </c>
      <c r="D628" s="111">
        <v>0</v>
      </c>
    </row>
    <row r="629" spans="1:4">
      <c r="A629" s="394">
        <v>1</v>
      </c>
      <c r="B629" s="133">
        <v>6</v>
      </c>
      <c r="C629" s="133">
        <v>21</v>
      </c>
      <c r="D629" s="111">
        <v>0</v>
      </c>
    </row>
    <row r="630" spans="1:4">
      <c r="A630" s="394">
        <v>1</v>
      </c>
      <c r="B630" s="133">
        <v>6</v>
      </c>
      <c r="C630" s="133">
        <v>22</v>
      </c>
      <c r="D630" s="111">
        <v>0</v>
      </c>
    </row>
    <row r="631" spans="1:4">
      <c r="A631" s="394">
        <v>1</v>
      </c>
      <c r="B631" s="133">
        <v>6</v>
      </c>
      <c r="C631" s="133">
        <v>23</v>
      </c>
      <c r="D631" s="111">
        <v>0</v>
      </c>
    </row>
    <row r="632" spans="1:4">
      <c r="A632" s="394">
        <v>1</v>
      </c>
      <c r="B632" s="133">
        <v>6</v>
      </c>
      <c r="C632" s="133">
        <v>24</v>
      </c>
      <c r="D632" s="111">
        <v>0</v>
      </c>
    </row>
    <row r="633" spans="1:4">
      <c r="A633" s="394">
        <v>1</v>
      </c>
      <c r="B633" s="133">
        <v>6</v>
      </c>
      <c r="C633" s="133">
        <v>25</v>
      </c>
      <c r="D633" s="111">
        <v>0</v>
      </c>
    </row>
    <row r="634" spans="1:4">
      <c r="A634" s="394">
        <v>1</v>
      </c>
      <c r="B634" s="133">
        <v>6</v>
      </c>
      <c r="C634" s="133">
        <v>26</v>
      </c>
      <c r="D634" s="111">
        <v>0</v>
      </c>
    </row>
    <row r="635" spans="1:4">
      <c r="A635" s="394">
        <v>1</v>
      </c>
      <c r="B635" s="133">
        <v>6</v>
      </c>
      <c r="C635" s="133">
        <v>27</v>
      </c>
      <c r="D635" s="111">
        <v>0</v>
      </c>
    </row>
    <row r="636" spans="1:4">
      <c r="A636" s="394">
        <v>1</v>
      </c>
      <c r="B636" s="133">
        <v>6</v>
      </c>
      <c r="C636" s="133">
        <v>28</v>
      </c>
      <c r="D636" s="111">
        <v>0</v>
      </c>
    </row>
    <row r="637" spans="1:4">
      <c r="A637" s="394">
        <v>1</v>
      </c>
      <c r="B637" s="133">
        <v>6</v>
      </c>
      <c r="C637" s="133">
        <v>29</v>
      </c>
      <c r="D637" s="111">
        <v>0</v>
      </c>
    </row>
    <row r="638" spans="1:4">
      <c r="A638" s="394">
        <v>1</v>
      </c>
      <c r="B638" s="133">
        <v>6</v>
      </c>
      <c r="C638" s="133">
        <v>30</v>
      </c>
      <c r="D638" s="111">
        <v>0</v>
      </c>
    </row>
    <row r="639" spans="1:4">
      <c r="A639" s="394">
        <v>1</v>
      </c>
      <c r="B639" s="133">
        <v>6</v>
      </c>
      <c r="C639" s="133">
        <v>31</v>
      </c>
      <c r="D639" s="111">
        <v>0</v>
      </c>
    </row>
    <row r="640" spans="1:4">
      <c r="A640" s="394">
        <v>1</v>
      </c>
      <c r="B640" s="133">
        <v>6</v>
      </c>
      <c r="C640" s="133">
        <v>32</v>
      </c>
      <c r="D640" s="111">
        <v>0</v>
      </c>
    </row>
    <row r="641" spans="1:4">
      <c r="A641" s="394">
        <v>1</v>
      </c>
      <c r="B641" s="133">
        <v>6</v>
      </c>
      <c r="C641" s="133">
        <v>33</v>
      </c>
      <c r="D641" s="111">
        <v>0</v>
      </c>
    </row>
    <row r="642" spans="1:4">
      <c r="A642" s="394">
        <v>1</v>
      </c>
      <c r="B642" s="133">
        <v>6</v>
      </c>
      <c r="C642" s="133">
        <v>34</v>
      </c>
      <c r="D642" s="111">
        <v>0</v>
      </c>
    </row>
    <row r="643" spans="1:4">
      <c r="A643" s="394">
        <v>1</v>
      </c>
      <c r="B643" s="133">
        <v>6</v>
      </c>
      <c r="C643" s="133">
        <v>35</v>
      </c>
      <c r="D643" s="111">
        <v>0</v>
      </c>
    </row>
    <row r="644" spans="1:4">
      <c r="A644" s="394">
        <v>1</v>
      </c>
      <c r="B644" s="133">
        <v>6</v>
      </c>
      <c r="C644" s="133">
        <v>36</v>
      </c>
      <c r="D644" s="111">
        <v>0</v>
      </c>
    </row>
    <row r="645" spans="1:4">
      <c r="A645" s="394">
        <v>1</v>
      </c>
      <c r="B645" s="133">
        <v>6</v>
      </c>
      <c r="C645" s="133">
        <v>37</v>
      </c>
      <c r="D645" s="111">
        <v>0</v>
      </c>
    </row>
    <row r="646" spans="1:4">
      <c r="A646" s="394">
        <v>1</v>
      </c>
      <c r="B646" s="133">
        <v>6</v>
      </c>
      <c r="C646" s="133">
        <v>38</v>
      </c>
      <c r="D646" s="111">
        <v>0</v>
      </c>
    </row>
    <row r="647" spans="1:4">
      <c r="A647" s="394">
        <v>1</v>
      </c>
      <c r="B647" s="133">
        <v>6</v>
      </c>
      <c r="C647" s="133">
        <v>39</v>
      </c>
      <c r="D647" s="111">
        <v>0</v>
      </c>
    </row>
    <row r="648" spans="1:4">
      <c r="A648" s="394">
        <v>1</v>
      </c>
      <c r="B648" s="133">
        <v>6</v>
      </c>
      <c r="C648" s="133">
        <v>40</v>
      </c>
      <c r="D648" s="111">
        <v>0</v>
      </c>
    </row>
    <row r="649" spans="1:4">
      <c r="A649" s="394">
        <v>1</v>
      </c>
      <c r="B649" s="133">
        <v>6</v>
      </c>
      <c r="C649" s="133">
        <v>41</v>
      </c>
      <c r="D649" s="111">
        <v>0</v>
      </c>
    </row>
    <row r="650" spans="1:4">
      <c r="A650" s="394">
        <v>1</v>
      </c>
      <c r="B650" s="133">
        <v>6</v>
      </c>
      <c r="C650" s="133">
        <v>42</v>
      </c>
      <c r="D650" s="111">
        <v>0</v>
      </c>
    </row>
    <row r="651" spans="1:4">
      <c r="A651" s="394">
        <v>1</v>
      </c>
      <c r="B651" s="133">
        <v>6</v>
      </c>
      <c r="C651" s="133">
        <v>43</v>
      </c>
      <c r="D651" s="111">
        <v>0</v>
      </c>
    </row>
    <row r="652" spans="1:4">
      <c r="A652" s="394">
        <v>1</v>
      </c>
      <c r="B652" s="133">
        <v>6</v>
      </c>
      <c r="C652" s="133">
        <v>44</v>
      </c>
      <c r="D652" s="111">
        <v>0</v>
      </c>
    </row>
    <row r="653" spans="1:4">
      <c r="A653" s="394">
        <v>1</v>
      </c>
      <c r="B653" s="133">
        <v>6</v>
      </c>
      <c r="C653" s="133">
        <v>45</v>
      </c>
      <c r="D653" s="111">
        <v>0</v>
      </c>
    </row>
    <row r="654" spans="1:4">
      <c r="A654" s="394">
        <v>1</v>
      </c>
      <c r="B654" s="133">
        <v>6</v>
      </c>
      <c r="C654" s="133">
        <v>46</v>
      </c>
      <c r="D654" s="111">
        <v>0</v>
      </c>
    </row>
    <row r="655" spans="1:4">
      <c r="A655" s="394">
        <v>1</v>
      </c>
      <c r="B655" s="133">
        <v>6</v>
      </c>
      <c r="C655" s="133">
        <v>47</v>
      </c>
      <c r="D655" s="111">
        <v>0</v>
      </c>
    </row>
    <row r="656" spans="1:4">
      <c r="A656" s="394">
        <v>1</v>
      </c>
      <c r="B656" s="133">
        <v>6</v>
      </c>
      <c r="C656" s="133">
        <v>48</v>
      </c>
      <c r="D656" s="111">
        <v>0</v>
      </c>
    </row>
    <row r="657" spans="1:4">
      <c r="A657" s="394">
        <v>1</v>
      </c>
      <c r="B657" s="133">
        <v>6</v>
      </c>
      <c r="C657" s="133">
        <v>49</v>
      </c>
      <c r="D657" s="111">
        <v>0</v>
      </c>
    </row>
    <row r="658" spans="1:4">
      <c r="A658" s="394">
        <v>1</v>
      </c>
      <c r="B658" s="133">
        <v>6</v>
      </c>
      <c r="C658" s="133">
        <v>50</v>
      </c>
      <c r="D658" s="111">
        <v>0</v>
      </c>
    </row>
    <row r="659" spans="1:4">
      <c r="A659" s="394">
        <v>1</v>
      </c>
      <c r="B659" s="133">
        <v>6</v>
      </c>
      <c r="C659" s="133">
        <v>51</v>
      </c>
      <c r="D659" s="111">
        <v>0</v>
      </c>
    </row>
    <row r="660" spans="1:4">
      <c r="A660" s="394">
        <v>1</v>
      </c>
      <c r="B660" s="133">
        <v>6</v>
      </c>
      <c r="C660" s="133">
        <v>52</v>
      </c>
      <c r="D660" s="111">
        <v>0</v>
      </c>
    </row>
    <row r="661" spans="1:4">
      <c r="A661" s="394">
        <v>1</v>
      </c>
      <c r="B661" s="133">
        <v>6</v>
      </c>
      <c r="C661" s="133">
        <v>53</v>
      </c>
      <c r="D661" s="111">
        <v>0</v>
      </c>
    </row>
    <row r="662" spans="1:4">
      <c r="A662" s="394">
        <v>1</v>
      </c>
      <c r="B662" s="133">
        <v>6</v>
      </c>
      <c r="C662" s="133">
        <v>54</v>
      </c>
      <c r="D662" s="111">
        <v>0</v>
      </c>
    </row>
    <row r="663" spans="1:4">
      <c r="A663" s="394">
        <v>1</v>
      </c>
      <c r="B663" s="133">
        <v>6</v>
      </c>
      <c r="C663" s="133">
        <v>55</v>
      </c>
      <c r="D663" s="111">
        <v>0</v>
      </c>
    </row>
    <row r="664" spans="1:4">
      <c r="A664" s="394">
        <v>1</v>
      </c>
      <c r="B664" s="133">
        <v>6</v>
      </c>
      <c r="C664" s="133">
        <v>56</v>
      </c>
      <c r="D664" s="111">
        <v>0</v>
      </c>
    </row>
    <row r="665" spans="1:4">
      <c r="A665" s="394">
        <v>1</v>
      </c>
      <c r="B665" s="133">
        <v>6</v>
      </c>
      <c r="C665" s="133">
        <v>57</v>
      </c>
      <c r="D665" s="111">
        <v>0</v>
      </c>
    </row>
    <row r="666" spans="1:4">
      <c r="A666" s="394">
        <v>1</v>
      </c>
      <c r="B666" s="133">
        <v>6</v>
      </c>
      <c r="C666" s="133">
        <v>58</v>
      </c>
      <c r="D666" s="111">
        <v>0</v>
      </c>
    </row>
    <row r="667" spans="1:4">
      <c r="A667" s="394">
        <v>1</v>
      </c>
      <c r="B667" s="133">
        <v>6</v>
      </c>
      <c r="C667" s="133">
        <v>59</v>
      </c>
      <c r="D667" s="111">
        <v>0</v>
      </c>
    </row>
    <row r="668" spans="1:4">
      <c r="A668" s="394">
        <v>1</v>
      </c>
      <c r="B668" s="133">
        <v>6</v>
      </c>
      <c r="C668" s="133">
        <v>60</v>
      </c>
      <c r="D668" s="111">
        <v>0</v>
      </c>
    </row>
    <row r="669" spans="1:4">
      <c r="A669" s="394">
        <v>1</v>
      </c>
      <c r="B669" s="133">
        <v>6</v>
      </c>
      <c r="C669" s="133">
        <v>61</v>
      </c>
      <c r="D669" s="111">
        <v>0</v>
      </c>
    </row>
    <row r="670" spans="1:4">
      <c r="A670" s="394">
        <v>1</v>
      </c>
      <c r="B670" s="133">
        <v>6</v>
      </c>
      <c r="C670" s="133">
        <v>62</v>
      </c>
      <c r="D670" s="111">
        <v>0</v>
      </c>
    </row>
    <row r="671" spans="1:4">
      <c r="A671" s="394">
        <v>1</v>
      </c>
      <c r="B671" s="133">
        <v>6</v>
      </c>
      <c r="C671" s="133">
        <v>63</v>
      </c>
      <c r="D671" s="111">
        <v>0</v>
      </c>
    </row>
    <row r="672" spans="1:4">
      <c r="A672" s="394">
        <v>1</v>
      </c>
      <c r="B672" s="133">
        <v>6</v>
      </c>
      <c r="C672" s="133">
        <v>64</v>
      </c>
      <c r="D672" s="111">
        <v>0</v>
      </c>
    </row>
    <row r="673" spans="1:4">
      <c r="A673" s="394">
        <v>1</v>
      </c>
      <c r="B673" s="133">
        <v>6</v>
      </c>
      <c r="C673" s="133">
        <v>65</v>
      </c>
      <c r="D673" s="111">
        <v>0</v>
      </c>
    </row>
    <row r="674" spans="1:4">
      <c r="A674" s="394">
        <v>1</v>
      </c>
      <c r="B674" s="133">
        <v>6</v>
      </c>
      <c r="C674" s="133">
        <v>66</v>
      </c>
      <c r="D674" s="111">
        <v>0</v>
      </c>
    </row>
    <row r="675" spans="1:4">
      <c r="A675" s="394">
        <v>1</v>
      </c>
      <c r="B675" s="133">
        <v>6</v>
      </c>
      <c r="C675" s="133">
        <v>67</v>
      </c>
      <c r="D675" s="111">
        <v>0</v>
      </c>
    </row>
    <row r="676" spans="1:4">
      <c r="A676" s="394">
        <v>1</v>
      </c>
      <c r="B676" s="133">
        <v>6</v>
      </c>
      <c r="C676" s="133">
        <v>68</v>
      </c>
      <c r="D676" s="111">
        <v>0</v>
      </c>
    </row>
    <row r="677" spans="1:4">
      <c r="A677" s="394">
        <v>1</v>
      </c>
      <c r="B677" s="133">
        <v>6</v>
      </c>
      <c r="C677" s="133">
        <v>69</v>
      </c>
      <c r="D677" s="111">
        <v>0</v>
      </c>
    </row>
    <row r="678" spans="1:4">
      <c r="A678" s="394">
        <v>1</v>
      </c>
      <c r="B678" s="133">
        <v>6</v>
      </c>
      <c r="C678" s="133">
        <v>70</v>
      </c>
      <c r="D678" s="111">
        <v>0</v>
      </c>
    </row>
    <row r="679" spans="1:4">
      <c r="A679" s="394">
        <v>1</v>
      </c>
      <c r="B679" s="133">
        <v>6</v>
      </c>
      <c r="C679" s="133">
        <v>71</v>
      </c>
      <c r="D679" s="111">
        <v>0</v>
      </c>
    </row>
    <row r="680" spans="1:4">
      <c r="A680" s="394">
        <v>1</v>
      </c>
      <c r="B680" s="133">
        <v>6</v>
      </c>
      <c r="C680" s="133">
        <v>72</v>
      </c>
      <c r="D680" s="111">
        <v>0</v>
      </c>
    </row>
    <row r="681" spans="1:4">
      <c r="A681" s="394">
        <v>1</v>
      </c>
      <c r="B681" s="133">
        <v>6</v>
      </c>
      <c r="C681" s="133">
        <v>73</v>
      </c>
      <c r="D681" s="111">
        <v>0</v>
      </c>
    </row>
    <row r="682" spans="1:4">
      <c r="A682" s="394">
        <v>1</v>
      </c>
      <c r="B682" s="133">
        <v>6</v>
      </c>
      <c r="C682" s="133">
        <v>74</v>
      </c>
      <c r="D682" s="111">
        <v>0</v>
      </c>
    </row>
    <row r="683" spans="1:4">
      <c r="A683" s="394">
        <v>1</v>
      </c>
      <c r="B683" s="133">
        <v>6</v>
      </c>
      <c r="C683" s="133">
        <v>75</v>
      </c>
      <c r="D683" s="111">
        <v>0</v>
      </c>
    </row>
    <row r="684" spans="1:4">
      <c r="A684" s="394">
        <v>1</v>
      </c>
      <c r="B684" s="133">
        <v>6</v>
      </c>
      <c r="C684" s="133">
        <v>76</v>
      </c>
      <c r="D684" s="111">
        <v>0</v>
      </c>
    </row>
    <row r="685" spans="1:4">
      <c r="A685" s="394">
        <v>1</v>
      </c>
      <c r="B685" s="133">
        <v>6</v>
      </c>
      <c r="C685" s="133">
        <v>77</v>
      </c>
      <c r="D685" s="111">
        <v>0</v>
      </c>
    </row>
    <row r="686" spans="1:4">
      <c r="A686" s="394">
        <v>1</v>
      </c>
      <c r="B686" s="133">
        <v>6</v>
      </c>
      <c r="C686" s="133">
        <v>78</v>
      </c>
      <c r="D686" s="111">
        <v>0</v>
      </c>
    </row>
    <row r="687" spans="1:4">
      <c r="A687" s="394">
        <v>1</v>
      </c>
      <c r="B687" s="133">
        <v>6</v>
      </c>
      <c r="C687" s="133">
        <v>79</v>
      </c>
      <c r="D687" s="111">
        <v>0</v>
      </c>
    </row>
    <row r="688" spans="1:4">
      <c r="A688" s="394">
        <v>1</v>
      </c>
      <c r="B688" s="133">
        <v>6</v>
      </c>
      <c r="C688" s="133">
        <v>80</v>
      </c>
      <c r="D688" s="111">
        <v>0</v>
      </c>
    </row>
    <row r="689" spans="1:4">
      <c r="A689" s="394">
        <v>1</v>
      </c>
      <c r="B689" s="133">
        <v>6</v>
      </c>
      <c r="C689" s="133">
        <v>81</v>
      </c>
      <c r="D689" s="111">
        <v>0</v>
      </c>
    </row>
    <row r="690" spans="1:4">
      <c r="A690" s="394">
        <v>1</v>
      </c>
      <c r="B690" s="133">
        <v>6</v>
      </c>
      <c r="C690" s="133">
        <v>82</v>
      </c>
      <c r="D690" s="111">
        <v>0</v>
      </c>
    </row>
    <row r="691" spans="1:4">
      <c r="A691" s="494">
        <v>1</v>
      </c>
      <c r="B691" s="133">
        <v>6</v>
      </c>
      <c r="C691" s="133">
        <v>83</v>
      </c>
      <c r="D691" s="111">
        <v>0</v>
      </c>
    </row>
    <row r="692" spans="1:4">
      <c r="A692" s="494">
        <v>1</v>
      </c>
      <c r="B692" s="133">
        <v>6</v>
      </c>
      <c r="C692" s="133">
        <v>84</v>
      </c>
      <c r="D692" s="111">
        <v>0</v>
      </c>
    </row>
    <row r="693" spans="1:4">
      <c r="A693" s="552">
        <v>1</v>
      </c>
      <c r="B693" s="133">
        <v>6</v>
      </c>
      <c r="C693" s="133">
        <v>85</v>
      </c>
      <c r="D693" s="111">
        <v>0</v>
      </c>
    </row>
    <row r="694" spans="1:4">
      <c r="A694" s="846">
        <v>1</v>
      </c>
      <c r="B694" s="133">
        <v>6</v>
      </c>
      <c r="C694" s="133">
        <v>86</v>
      </c>
      <c r="D694" s="111">
        <v>0</v>
      </c>
    </row>
    <row r="695" spans="1:4">
      <c r="A695" s="926">
        <v>1</v>
      </c>
      <c r="B695" s="133">
        <v>6</v>
      </c>
      <c r="C695" s="133">
        <v>87</v>
      </c>
      <c r="D695" s="111">
        <v>0</v>
      </c>
    </row>
    <row r="696" spans="1:4">
      <c r="A696" s="926">
        <v>1</v>
      </c>
      <c r="B696" s="133">
        <v>6</v>
      </c>
      <c r="C696" s="133">
        <v>88</v>
      </c>
      <c r="D696" s="111">
        <v>0</v>
      </c>
    </row>
    <row r="697" spans="1:4">
      <c r="A697" s="933">
        <v>1</v>
      </c>
      <c r="B697" s="133">
        <v>6</v>
      </c>
      <c r="C697" s="133">
        <v>89</v>
      </c>
      <c r="D697" s="111">
        <v>0</v>
      </c>
    </row>
    <row r="698" spans="1:4">
      <c r="A698" s="1017">
        <v>1</v>
      </c>
      <c r="B698" s="133">
        <v>6</v>
      </c>
      <c r="C698" s="133">
        <v>90</v>
      </c>
      <c r="D698" s="111">
        <v>0</v>
      </c>
    </row>
    <row r="699" spans="1:4">
      <c r="A699" s="1415">
        <v>1</v>
      </c>
      <c r="B699" s="133">
        <v>6</v>
      </c>
      <c r="C699" s="133">
        <v>91</v>
      </c>
      <c r="D699" s="111">
        <v>0</v>
      </c>
    </row>
    <row r="700" spans="1:4">
      <c r="A700" s="394">
        <v>1</v>
      </c>
      <c r="B700" s="133">
        <v>6</v>
      </c>
      <c r="C700" s="133">
        <v>0</v>
      </c>
      <c r="D700" s="111">
        <v>2</v>
      </c>
    </row>
    <row r="701" spans="1:4">
      <c r="A701" s="394">
        <v>1</v>
      </c>
      <c r="B701" s="133">
        <v>6</v>
      </c>
      <c r="C701" s="133">
        <v>0</v>
      </c>
      <c r="D701" s="111">
        <v>3</v>
      </c>
    </row>
    <row r="702" spans="1:4">
      <c r="A702" s="394">
        <v>1</v>
      </c>
      <c r="B702" s="133">
        <v>6</v>
      </c>
      <c r="C702" s="133">
        <v>1</v>
      </c>
      <c r="D702" s="111">
        <v>3</v>
      </c>
    </row>
    <row r="703" spans="1:4">
      <c r="A703" s="394">
        <v>1</v>
      </c>
      <c r="B703" s="133">
        <v>6</v>
      </c>
      <c r="C703" s="133">
        <v>0</v>
      </c>
      <c r="D703" s="111">
        <v>4</v>
      </c>
    </row>
    <row r="704" spans="1:4">
      <c r="A704" s="394">
        <v>1</v>
      </c>
      <c r="B704" s="133">
        <v>6</v>
      </c>
      <c r="C704" s="133">
        <v>1</v>
      </c>
      <c r="D704" s="111">
        <v>4</v>
      </c>
    </row>
    <row r="705" spans="1:4">
      <c r="A705" s="394">
        <v>1</v>
      </c>
      <c r="B705" s="133">
        <v>6</v>
      </c>
      <c r="C705" s="133">
        <v>0</v>
      </c>
      <c r="D705" s="111">
        <v>5</v>
      </c>
    </row>
    <row r="706" spans="1:4">
      <c r="A706" s="394">
        <v>1</v>
      </c>
      <c r="B706" s="133">
        <v>6</v>
      </c>
      <c r="C706" s="133">
        <v>1</v>
      </c>
      <c r="D706" s="111">
        <v>5</v>
      </c>
    </row>
    <row r="707" spans="1:4">
      <c r="A707" s="1001">
        <v>1</v>
      </c>
      <c r="B707" s="133">
        <v>6</v>
      </c>
      <c r="C707" s="133">
        <v>2</v>
      </c>
      <c r="D707" s="111">
        <v>5</v>
      </c>
    </row>
    <row r="708" spans="1:4">
      <c r="A708" s="394">
        <v>1</v>
      </c>
      <c r="B708" s="133">
        <v>6</v>
      </c>
      <c r="C708" s="133">
        <v>0</v>
      </c>
      <c r="D708" s="111">
        <v>7</v>
      </c>
    </row>
    <row r="709" spans="1:4">
      <c r="A709" s="443">
        <v>1</v>
      </c>
      <c r="B709" s="133">
        <v>6</v>
      </c>
      <c r="C709" s="133">
        <v>0</v>
      </c>
      <c r="D709" s="111">
        <v>13</v>
      </c>
    </row>
    <row r="710" spans="1:4">
      <c r="A710" s="443">
        <v>1</v>
      </c>
      <c r="B710" s="133">
        <v>6</v>
      </c>
      <c r="C710" s="133">
        <v>1</v>
      </c>
      <c r="D710" s="111">
        <v>13</v>
      </c>
    </row>
    <row r="711" spans="1:4">
      <c r="A711" s="394">
        <v>1</v>
      </c>
      <c r="B711" s="133">
        <v>7</v>
      </c>
      <c r="C711" s="133">
        <v>0</v>
      </c>
      <c r="D711" s="111">
        <v>0</v>
      </c>
    </row>
    <row r="712" spans="1:4">
      <c r="A712" s="394">
        <v>1</v>
      </c>
      <c r="B712" s="133">
        <v>7</v>
      </c>
      <c r="C712" s="133">
        <v>1</v>
      </c>
      <c r="D712" s="111">
        <v>0</v>
      </c>
    </row>
    <row r="713" spans="1:4">
      <c r="A713" s="394">
        <v>1</v>
      </c>
      <c r="B713" s="133">
        <v>7</v>
      </c>
      <c r="C713" s="133">
        <v>2</v>
      </c>
      <c r="D713" s="111">
        <v>0</v>
      </c>
    </row>
    <row r="714" spans="1:4">
      <c r="A714" s="394">
        <v>1</v>
      </c>
      <c r="B714" s="133">
        <v>7</v>
      </c>
      <c r="C714" s="133">
        <v>3</v>
      </c>
      <c r="D714" s="111">
        <v>0</v>
      </c>
    </row>
    <row r="715" spans="1:4">
      <c r="A715" s="394">
        <v>1</v>
      </c>
      <c r="B715" s="133">
        <v>7</v>
      </c>
      <c r="C715" s="133">
        <v>4</v>
      </c>
      <c r="D715" s="111">
        <v>0</v>
      </c>
    </row>
    <row r="716" spans="1:4">
      <c r="A716" s="394">
        <v>1</v>
      </c>
      <c r="B716" s="133">
        <v>7</v>
      </c>
      <c r="C716" s="133">
        <v>5</v>
      </c>
      <c r="D716" s="111">
        <v>0</v>
      </c>
    </row>
    <row r="717" spans="1:4">
      <c r="A717" s="394">
        <v>1</v>
      </c>
      <c r="B717" s="133">
        <v>7</v>
      </c>
      <c r="C717" s="133">
        <v>6</v>
      </c>
      <c r="D717" s="111">
        <v>0</v>
      </c>
    </row>
    <row r="718" spans="1:4">
      <c r="A718" s="394">
        <v>1</v>
      </c>
      <c r="B718" s="133">
        <v>7</v>
      </c>
      <c r="C718" s="133">
        <v>7</v>
      </c>
      <c r="D718" s="111">
        <v>0</v>
      </c>
    </row>
    <row r="719" spans="1:4">
      <c r="A719" s="394">
        <v>1</v>
      </c>
      <c r="B719" s="133">
        <v>7</v>
      </c>
      <c r="C719" s="133">
        <v>8</v>
      </c>
      <c r="D719" s="111">
        <v>0</v>
      </c>
    </row>
    <row r="720" spans="1:4">
      <c r="A720" s="394">
        <v>1</v>
      </c>
      <c r="B720" s="133">
        <v>7</v>
      </c>
      <c r="C720" s="133">
        <v>9</v>
      </c>
      <c r="D720" s="111">
        <v>0</v>
      </c>
    </row>
    <row r="721" spans="1:4">
      <c r="A721" s="394">
        <v>1</v>
      </c>
      <c r="B721" s="133">
        <v>7</v>
      </c>
      <c r="C721" s="133">
        <v>10</v>
      </c>
      <c r="D721" s="111">
        <v>0</v>
      </c>
    </row>
    <row r="722" spans="1:4">
      <c r="A722" s="394">
        <v>1</v>
      </c>
      <c r="B722" s="133">
        <v>7</v>
      </c>
      <c r="C722" s="133">
        <v>11</v>
      </c>
      <c r="D722" s="111">
        <v>0</v>
      </c>
    </row>
    <row r="723" spans="1:4">
      <c r="A723" s="394">
        <v>1</v>
      </c>
      <c r="B723" s="133">
        <v>7</v>
      </c>
      <c r="C723" s="133">
        <v>12</v>
      </c>
      <c r="D723" s="111">
        <v>0</v>
      </c>
    </row>
    <row r="724" spans="1:4">
      <c r="A724" s="394">
        <v>1</v>
      </c>
      <c r="B724" s="133">
        <v>7</v>
      </c>
      <c r="C724" s="133">
        <v>0</v>
      </c>
      <c r="D724" s="111">
        <v>1</v>
      </c>
    </row>
    <row r="725" spans="1:4">
      <c r="A725" s="394">
        <v>1</v>
      </c>
      <c r="B725" s="133">
        <v>7</v>
      </c>
      <c r="C725" s="133">
        <v>1</v>
      </c>
      <c r="D725" s="111">
        <v>1</v>
      </c>
    </row>
    <row r="726" spans="1:4">
      <c r="A726" s="394">
        <v>1</v>
      </c>
      <c r="B726" s="133">
        <v>7</v>
      </c>
      <c r="C726" s="133">
        <v>2</v>
      </c>
      <c r="D726" s="111">
        <v>1</v>
      </c>
    </row>
    <row r="727" spans="1:4">
      <c r="A727" s="394">
        <v>1</v>
      </c>
      <c r="B727" s="133">
        <v>7</v>
      </c>
      <c r="C727" s="133">
        <v>3</v>
      </c>
      <c r="D727" s="111">
        <v>1</v>
      </c>
    </row>
    <row r="728" spans="1:4">
      <c r="A728" s="394">
        <v>1</v>
      </c>
      <c r="B728" s="133">
        <v>7</v>
      </c>
      <c r="C728" s="133">
        <v>4</v>
      </c>
      <c r="D728" s="111">
        <v>1</v>
      </c>
    </row>
    <row r="729" spans="1:4">
      <c r="A729" s="394">
        <v>1</v>
      </c>
      <c r="B729" s="133">
        <v>7</v>
      </c>
      <c r="C729" s="133">
        <v>5</v>
      </c>
      <c r="D729" s="111">
        <v>1</v>
      </c>
    </row>
    <row r="730" spans="1:4">
      <c r="A730" s="394">
        <v>1</v>
      </c>
      <c r="B730" s="133">
        <v>7</v>
      </c>
      <c r="C730" s="133">
        <v>6</v>
      </c>
      <c r="D730" s="111">
        <v>1</v>
      </c>
    </row>
    <row r="731" spans="1:4">
      <c r="A731" s="394">
        <v>1</v>
      </c>
      <c r="B731" s="133">
        <v>7</v>
      </c>
      <c r="C731" s="133">
        <v>0</v>
      </c>
      <c r="D731" s="111">
        <v>2</v>
      </c>
    </row>
    <row r="732" spans="1:4">
      <c r="A732" s="394">
        <v>1</v>
      </c>
      <c r="B732" s="133">
        <v>7</v>
      </c>
      <c r="C732" s="133">
        <v>1</v>
      </c>
      <c r="D732" s="111">
        <v>2</v>
      </c>
    </row>
    <row r="733" spans="1:4">
      <c r="A733" s="394">
        <v>1</v>
      </c>
      <c r="B733" s="133">
        <v>7</v>
      </c>
      <c r="C733" s="133">
        <v>2</v>
      </c>
      <c r="D733" s="111">
        <v>2</v>
      </c>
    </row>
    <row r="734" spans="1:4">
      <c r="A734" s="394">
        <v>1</v>
      </c>
      <c r="B734" s="133">
        <v>7</v>
      </c>
      <c r="C734" s="133">
        <v>3</v>
      </c>
      <c r="D734" s="111">
        <v>2</v>
      </c>
    </row>
    <row r="735" spans="1:4">
      <c r="A735" s="394">
        <v>1</v>
      </c>
      <c r="B735" s="133">
        <v>7</v>
      </c>
      <c r="C735" s="133">
        <v>4</v>
      </c>
      <c r="D735" s="111">
        <v>2</v>
      </c>
    </row>
    <row r="736" spans="1:4">
      <c r="A736" s="394">
        <v>1</v>
      </c>
      <c r="B736" s="133">
        <v>7</v>
      </c>
      <c r="C736" s="133">
        <v>5</v>
      </c>
      <c r="D736" s="111">
        <v>2</v>
      </c>
    </row>
    <row r="737" spans="1:4">
      <c r="A737" s="394">
        <v>1</v>
      </c>
      <c r="B737" s="133">
        <v>7</v>
      </c>
      <c r="C737" s="133">
        <v>6</v>
      </c>
      <c r="D737" s="111">
        <v>2</v>
      </c>
    </row>
    <row r="738" spans="1:4">
      <c r="A738" s="394">
        <v>1</v>
      </c>
      <c r="B738" s="133">
        <v>7</v>
      </c>
      <c r="C738" s="133">
        <v>0</v>
      </c>
      <c r="D738" s="111">
        <v>3</v>
      </c>
    </row>
    <row r="739" spans="1:4">
      <c r="A739" s="394">
        <v>1</v>
      </c>
      <c r="B739" s="133">
        <v>7</v>
      </c>
      <c r="C739" s="133">
        <v>1</v>
      </c>
      <c r="D739" s="111">
        <v>3</v>
      </c>
    </row>
    <row r="740" spans="1:4">
      <c r="A740" s="394">
        <v>1</v>
      </c>
      <c r="B740" s="133">
        <v>7</v>
      </c>
      <c r="C740" s="133">
        <v>2</v>
      </c>
      <c r="D740" s="111">
        <v>3</v>
      </c>
    </row>
    <row r="741" spans="1:4">
      <c r="A741" s="394">
        <v>1</v>
      </c>
      <c r="B741" s="133">
        <v>7</v>
      </c>
      <c r="C741" s="133">
        <v>3</v>
      </c>
      <c r="D741" s="111">
        <v>3</v>
      </c>
    </row>
    <row r="742" spans="1:4">
      <c r="A742" s="394">
        <v>1</v>
      </c>
      <c r="B742" s="133">
        <v>7</v>
      </c>
      <c r="C742" s="133">
        <v>4</v>
      </c>
      <c r="D742" s="111">
        <v>3</v>
      </c>
    </row>
    <row r="743" spans="1:4">
      <c r="A743" s="394">
        <v>1</v>
      </c>
      <c r="B743" s="133">
        <v>7</v>
      </c>
      <c r="C743" s="133">
        <v>5</v>
      </c>
      <c r="D743" s="111">
        <v>3</v>
      </c>
    </row>
    <row r="744" spans="1:4">
      <c r="A744" s="394">
        <v>1</v>
      </c>
      <c r="B744" s="133">
        <v>7</v>
      </c>
      <c r="C744" s="133">
        <v>6</v>
      </c>
      <c r="D744" s="111">
        <v>3</v>
      </c>
    </row>
    <row r="745" spans="1:4">
      <c r="A745" s="394">
        <v>1</v>
      </c>
      <c r="B745" s="133">
        <v>7</v>
      </c>
      <c r="C745" s="133">
        <v>7</v>
      </c>
      <c r="D745" s="111">
        <v>3</v>
      </c>
    </row>
    <row r="746" spans="1:4">
      <c r="A746" s="394">
        <v>1</v>
      </c>
      <c r="B746" s="133">
        <v>7</v>
      </c>
      <c r="C746" s="133">
        <v>0</v>
      </c>
      <c r="D746" s="111">
        <v>4</v>
      </c>
    </row>
    <row r="747" spans="1:4">
      <c r="A747" s="394">
        <v>1</v>
      </c>
      <c r="B747" s="133">
        <v>7</v>
      </c>
      <c r="C747" s="133">
        <v>1</v>
      </c>
      <c r="D747" s="111">
        <v>4</v>
      </c>
    </row>
    <row r="748" spans="1:4">
      <c r="A748" s="394">
        <v>1</v>
      </c>
      <c r="B748" s="133">
        <v>7</v>
      </c>
      <c r="C748" s="133">
        <v>2</v>
      </c>
      <c r="D748" s="111">
        <v>4</v>
      </c>
    </row>
    <row r="749" spans="1:4">
      <c r="A749" s="394">
        <v>1</v>
      </c>
      <c r="B749" s="133">
        <v>7</v>
      </c>
      <c r="C749" s="133">
        <v>3</v>
      </c>
      <c r="D749" s="111">
        <v>4</v>
      </c>
    </row>
    <row r="750" spans="1:4">
      <c r="A750" s="394">
        <v>1</v>
      </c>
      <c r="B750" s="133">
        <v>7</v>
      </c>
      <c r="C750" s="133">
        <v>4</v>
      </c>
      <c r="D750" s="111">
        <v>4</v>
      </c>
    </row>
    <row r="751" spans="1:4">
      <c r="A751" s="394">
        <v>1</v>
      </c>
      <c r="B751" s="133">
        <v>7</v>
      </c>
      <c r="C751" s="133">
        <v>5</v>
      </c>
      <c r="D751" s="111">
        <v>4</v>
      </c>
    </row>
    <row r="752" spans="1:4">
      <c r="A752" s="394">
        <v>1</v>
      </c>
      <c r="B752" s="133">
        <v>7</v>
      </c>
      <c r="C752" s="133">
        <v>6</v>
      </c>
      <c r="D752" s="111">
        <v>4</v>
      </c>
    </row>
    <row r="753" spans="1:4">
      <c r="A753" s="394">
        <v>1</v>
      </c>
      <c r="B753" s="133">
        <v>7</v>
      </c>
      <c r="C753" s="133">
        <v>7</v>
      </c>
      <c r="D753" s="111">
        <v>4</v>
      </c>
    </row>
    <row r="754" spans="1:4">
      <c r="A754" s="394">
        <v>1</v>
      </c>
      <c r="B754" s="133">
        <v>7</v>
      </c>
      <c r="C754" s="133">
        <v>8</v>
      </c>
      <c r="D754" s="111">
        <v>4</v>
      </c>
    </row>
    <row r="755" spans="1:4">
      <c r="A755" s="394">
        <v>1</v>
      </c>
      <c r="B755" s="133">
        <v>7</v>
      </c>
      <c r="C755" s="133">
        <v>0</v>
      </c>
      <c r="D755" s="111">
        <v>5</v>
      </c>
    </row>
    <row r="756" spans="1:4">
      <c r="A756" s="394">
        <v>1</v>
      </c>
      <c r="B756" s="133">
        <v>7</v>
      </c>
      <c r="C756" s="133">
        <v>1</v>
      </c>
      <c r="D756" s="111">
        <v>5</v>
      </c>
    </row>
    <row r="757" spans="1:4">
      <c r="A757" s="394">
        <v>1</v>
      </c>
      <c r="B757" s="133">
        <v>7</v>
      </c>
      <c r="C757" s="133">
        <v>2</v>
      </c>
      <c r="D757" s="111">
        <v>5</v>
      </c>
    </row>
    <row r="758" spans="1:4">
      <c r="A758" s="394">
        <v>1</v>
      </c>
      <c r="B758" s="133">
        <v>7</v>
      </c>
      <c r="C758" s="133">
        <v>3</v>
      </c>
      <c r="D758" s="111">
        <v>5</v>
      </c>
    </row>
    <row r="759" spans="1:4">
      <c r="A759" s="394">
        <v>1</v>
      </c>
      <c r="B759" s="133">
        <v>7</v>
      </c>
      <c r="C759" s="133">
        <v>4</v>
      </c>
      <c r="D759" s="111">
        <v>5</v>
      </c>
    </row>
    <row r="760" spans="1:4">
      <c r="A760" s="394">
        <v>1</v>
      </c>
      <c r="B760" s="133">
        <v>7</v>
      </c>
      <c r="C760" s="133">
        <v>5</v>
      </c>
      <c r="D760" s="111">
        <v>5</v>
      </c>
    </row>
    <row r="761" spans="1:4">
      <c r="A761" s="394">
        <v>1</v>
      </c>
      <c r="B761" s="133">
        <v>7</v>
      </c>
      <c r="C761" s="133">
        <v>6</v>
      </c>
      <c r="D761" s="111">
        <v>5</v>
      </c>
    </row>
    <row r="762" spans="1:4">
      <c r="A762" s="394">
        <v>1</v>
      </c>
      <c r="B762" s="133">
        <v>7</v>
      </c>
      <c r="C762" s="133">
        <v>7</v>
      </c>
      <c r="D762" s="111">
        <v>5</v>
      </c>
    </row>
    <row r="763" spans="1:4">
      <c r="A763" s="394">
        <v>1</v>
      </c>
      <c r="B763" s="133">
        <v>7</v>
      </c>
      <c r="C763" s="133">
        <v>8</v>
      </c>
      <c r="D763" s="111">
        <v>5</v>
      </c>
    </row>
    <row r="764" spans="1:4">
      <c r="A764" s="394">
        <v>1</v>
      </c>
      <c r="B764" s="133">
        <v>7</v>
      </c>
      <c r="C764" s="133">
        <v>9</v>
      </c>
      <c r="D764" s="111">
        <v>5</v>
      </c>
    </row>
    <row r="765" spans="1:4">
      <c r="A765" s="394">
        <v>1</v>
      </c>
      <c r="B765" s="133">
        <v>7</v>
      </c>
      <c r="C765" s="133">
        <v>0</v>
      </c>
      <c r="D765" s="111">
        <v>6</v>
      </c>
    </row>
    <row r="766" spans="1:4">
      <c r="A766" s="394">
        <v>1</v>
      </c>
      <c r="B766" s="133">
        <v>7</v>
      </c>
      <c r="C766" s="133">
        <v>1</v>
      </c>
      <c r="D766" s="111">
        <v>6</v>
      </c>
    </row>
    <row r="767" spans="1:4">
      <c r="A767" s="394">
        <v>1</v>
      </c>
      <c r="B767" s="133">
        <v>7</v>
      </c>
      <c r="C767" s="133">
        <v>0</v>
      </c>
      <c r="D767" s="111">
        <v>7</v>
      </c>
    </row>
    <row r="768" spans="1:4">
      <c r="A768" s="394">
        <v>1</v>
      </c>
      <c r="B768" s="133">
        <v>7</v>
      </c>
      <c r="C768" s="133">
        <v>1</v>
      </c>
      <c r="D768" s="111">
        <v>7</v>
      </c>
    </row>
    <row r="769" spans="1:4">
      <c r="A769" s="394">
        <v>1</v>
      </c>
      <c r="B769" s="133">
        <v>7</v>
      </c>
      <c r="C769" s="133">
        <v>2</v>
      </c>
      <c r="D769" s="111">
        <v>7</v>
      </c>
    </row>
    <row r="770" spans="1:4">
      <c r="A770" s="394">
        <v>1</v>
      </c>
      <c r="B770" s="133">
        <v>7</v>
      </c>
      <c r="C770" s="133">
        <v>3</v>
      </c>
      <c r="D770" s="111">
        <v>7</v>
      </c>
    </row>
    <row r="771" spans="1:4">
      <c r="A771" s="394">
        <v>1</v>
      </c>
      <c r="B771" s="133">
        <v>7</v>
      </c>
      <c r="C771" s="133">
        <v>4</v>
      </c>
      <c r="D771" s="111">
        <v>7</v>
      </c>
    </row>
    <row r="772" spans="1:4">
      <c r="A772" s="394">
        <v>1</v>
      </c>
      <c r="B772" s="133">
        <v>7</v>
      </c>
      <c r="C772" s="133">
        <v>5</v>
      </c>
      <c r="D772" s="111">
        <v>7</v>
      </c>
    </row>
    <row r="773" spans="1:4">
      <c r="A773" s="394">
        <v>1</v>
      </c>
      <c r="B773" s="133">
        <v>7</v>
      </c>
      <c r="C773" s="133">
        <v>6</v>
      </c>
      <c r="D773" s="111">
        <v>7</v>
      </c>
    </row>
    <row r="774" spans="1:4">
      <c r="A774" s="394">
        <v>1</v>
      </c>
      <c r="B774" s="133">
        <v>7</v>
      </c>
      <c r="C774" s="133">
        <v>0</v>
      </c>
      <c r="D774" s="111">
        <v>10</v>
      </c>
    </row>
    <row r="775" spans="1:4">
      <c r="A775" s="394">
        <v>1</v>
      </c>
      <c r="B775" s="133">
        <v>7</v>
      </c>
      <c r="C775" s="133">
        <v>1</v>
      </c>
      <c r="D775" s="111">
        <v>10</v>
      </c>
    </row>
    <row r="776" spans="1:4">
      <c r="A776" s="394">
        <v>1</v>
      </c>
      <c r="B776" s="133">
        <v>7</v>
      </c>
      <c r="C776" s="133">
        <v>2</v>
      </c>
      <c r="D776" s="111">
        <v>10</v>
      </c>
    </row>
    <row r="777" spans="1:4">
      <c r="A777" s="394">
        <v>1</v>
      </c>
      <c r="B777" s="133">
        <v>7</v>
      </c>
      <c r="C777" s="133">
        <v>3</v>
      </c>
      <c r="D777" s="111">
        <v>10</v>
      </c>
    </row>
    <row r="778" spans="1:4">
      <c r="A778" s="394">
        <v>1</v>
      </c>
      <c r="B778" s="133">
        <v>7</v>
      </c>
      <c r="C778" s="133">
        <v>4</v>
      </c>
      <c r="D778" s="111">
        <v>10</v>
      </c>
    </row>
    <row r="779" spans="1:4">
      <c r="A779" s="394">
        <v>1</v>
      </c>
      <c r="B779" s="133">
        <v>7</v>
      </c>
      <c r="C779" s="133">
        <v>5</v>
      </c>
      <c r="D779" s="111">
        <v>10</v>
      </c>
    </row>
    <row r="780" spans="1:4">
      <c r="A780" s="394">
        <v>1</v>
      </c>
      <c r="B780" s="133">
        <v>7</v>
      </c>
      <c r="C780" s="133">
        <v>6</v>
      </c>
      <c r="D780" s="111">
        <v>10</v>
      </c>
    </row>
    <row r="781" spans="1:4">
      <c r="A781" s="394">
        <v>1</v>
      </c>
      <c r="B781" s="133">
        <v>7</v>
      </c>
      <c r="C781" s="133">
        <v>7</v>
      </c>
      <c r="D781" s="111">
        <v>10</v>
      </c>
    </row>
    <row r="782" spans="1:4">
      <c r="A782" s="394">
        <v>1</v>
      </c>
      <c r="B782" s="133">
        <v>7</v>
      </c>
      <c r="C782" s="133">
        <v>0</v>
      </c>
      <c r="D782" s="111">
        <v>11</v>
      </c>
    </row>
    <row r="783" spans="1:4">
      <c r="A783" s="394">
        <v>1</v>
      </c>
      <c r="B783" s="133">
        <v>7</v>
      </c>
      <c r="C783" s="133">
        <v>1</v>
      </c>
      <c r="D783" s="111">
        <v>11</v>
      </c>
    </row>
    <row r="784" spans="1:4">
      <c r="A784" s="394">
        <v>1</v>
      </c>
      <c r="B784" s="133">
        <v>7</v>
      </c>
      <c r="C784" s="133">
        <v>2</v>
      </c>
      <c r="D784" s="111">
        <v>11</v>
      </c>
    </row>
    <row r="785" spans="1:4">
      <c r="A785" s="394">
        <v>1</v>
      </c>
      <c r="B785" s="133">
        <v>7</v>
      </c>
      <c r="C785" s="133">
        <v>3</v>
      </c>
      <c r="D785" s="111">
        <v>11</v>
      </c>
    </row>
    <row r="786" spans="1:4">
      <c r="A786" s="394">
        <v>1</v>
      </c>
      <c r="B786" s="133">
        <v>7</v>
      </c>
      <c r="C786" s="133">
        <v>4</v>
      </c>
      <c r="D786" s="111">
        <v>11</v>
      </c>
    </row>
    <row r="787" spans="1:4">
      <c r="A787" s="394">
        <v>1</v>
      </c>
      <c r="B787" s="133">
        <v>7</v>
      </c>
      <c r="C787" s="133">
        <v>5</v>
      </c>
      <c r="D787" s="111">
        <v>11</v>
      </c>
    </row>
    <row r="788" spans="1:4">
      <c r="A788" s="394">
        <v>1</v>
      </c>
      <c r="B788" s="133">
        <v>7</v>
      </c>
      <c r="C788" s="133">
        <v>0</v>
      </c>
      <c r="D788" s="111">
        <v>12</v>
      </c>
    </row>
    <row r="789" spans="1:4">
      <c r="A789" s="394">
        <v>1</v>
      </c>
      <c r="B789" s="133">
        <v>7</v>
      </c>
      <c r="C789" s="133">
        <v>1</v>
      </c>
      <c r="D789" s="111">
        <v>12</v>
      </c>
    </row>
    <row r="790" spans="1:4">
      <c r="A790" s="394">
        <v>1</v>
      </c>
      <c r="B790" s="133">
        <v>7</v>
      </c>
      <c r="C790" s="133">
        <v>2</v>
      </c>
      <c r="D790" s="111">
        <v>12</v>
      </c>
    </row>
    <row r="791" spans="1:4">
      <c r="A791" s="398">
        <v>1</v>
      </c>
      <c r="B791" s="133">
        <v>7</v>
      </c>
      <c r="C791" s="133">
        <v>0</v>
      </c>
      <c r="D791" s="111">
        <v>13</v>
      </c>
    </row>
    <row r="792" spans="1:4">
      <c r="A792" s="406">
        <v>1</v>
      </c>
      <c r="B792" s="133">
        <v>7</v>
      </c>
      <c r="C792" s="133">
        <v>1</v>
      </c>
      <c r="D792" s="111">
        <v>13</v>
      </c>
    </row>
    <row r="793" spans="1:4">
      <c r="A793" s="394">
        <v>1</v>
      </c>
      <c r="B793" s="133">
        <v>8</v>
      </c>
      <c r="C793" s="133">
        <v>0</v>
      </c>
      <c r="D793" s="111">
        <v>0</v>
      </c>
    </row>
    <row r="794" spans="1:4">
      <c r="A794" s="394">
        <v>1</v>
      </c>
      <c r="B794" s="133">
        <v>9</v>
      </c>
      <c r="C794" s="133">
        <v>0</v>
      </c>
      <c r="D794" s="111">
        <v>0</v>
      </c>
    </row>
    <row r="795" spans="1:4">
      <c r="A795" s="134">
        <v>1</v>
      </c>
      <c r="B795" s="133">
        <v>9</v>
      </c>
      <c r="C795" s="133">
        <v>1</v>
      </c>
      <c r="D795" s="111">
        <v>0</v>
      </c>
    </row>
    <row r="796" spans="1:4">
      <c r="A796" s="134">
        <v>1</v>
      </c>
      <c r="B796" s="133">
        <v>9</v>
      </c>
      <c r="C796" s="133">
        <v>2</v>
      </c>
      <c r="D796" s="111">
        <v>0</v>
      </c>
    </row>
    <row r="797" spans="1:4">
      <c r="A797" s="394">
        <v>1</v>
      </c>
      <c r="B797" s="133">
        <v>9</v>
      </c>
      <c r="C797" s="133">
        <v>99</v>
      </c>
      <c r="D797" s="111">
        <v>99</v>
      </c>
    </row>
    <row r="798" spans="1:4">
      <c r="A798" s="1342">
        <v>2</v>
      </c>
      <c r="B798" s="133">
        <v>0</v>
      </c>
      <c r="C798" s="133">
        <v>0</v>
      </c>
      <c r="D798" s="111">
        <v>0</v>
      </c>
    </row>
    <row r="799" spans="1:4">
      <c r="A799" s="394">
        <v>2</v>
      </c>
      <c r="B799" s="133">
        <v>1</v>
      </c>
      <c r="C799" s="133">
        <v>0</v>
      </c>
      <c r="D799" s="111">
        <v>0</v>
      </c>
    </row>
    <row r="800" spans="1:4">
      <c r="A800" s="394">
        <v>2</v>
      </c>
      <c r="B800" s="133">
        <v>1</v>
      </c>
      <c r="C800" s="133">
        <v>1</v>
      </c>
      <c r="D800" s="111">
        <v>0</v>
      </c>
    </row>
    <row r="801" spans="1:4">
      <c r="A801" s="394">
        <v>2</v>
      </c>
      <c r="B801" s="133">
        <v>1</v>
      </c>
      <c r="C801" s="133">
        <v>2</v>
      </c>
      <c r="D801" s="111">
        <v>0</v>
      </c>
    </row>
    <row r="802" spans="1:4">
      <c r="A802" s="394">
        <v>2</v>
      </c>
      <c r="B802" s="133">
        <v>1</v>
      </c>
      <c r="C802" s="133">
        <v>3</v>
      </c>
      <c r="D802" s="111">
        <v>0</v>
      </c>
    </row>
    <row r="803" spans="1:4">
      <c r="A803" s="394">
        <v>2</v>
      </c>
      <c r="B803" s="133">
        <v>1</v>
      </c>
      <c r="C803" s="133">
        <v>4</v>
      </c>
      <c r="D803" s="111">
        <v>0</v>
      </c>
    </row>
    <row r="804" spans="1:4">
      <c r="A804" s="394">
        <v>2</v>
      </c>
      <c r="B804" s="133">
        <v>1</v>
      </c>
      <c r="C804" s="133">
        <v>5</v>
      </c>
      <c r="D804" s="111">
        <v>0</v>
      </c>
    </row>
    <row r="805" spans="1:4">
      <c r="A805" s="394">
        <v>2</v>
      </c>
      <c r="B805" s="133">
        <v>1</v>
      </c>
      <c r="C805" s="133">
        <v>6</v>
      </c>
      <c r="D805" s="111">
        <v>0</v>
      </c>
    </row>
    <row r="806" spans="1:4">
      <c r="A806" s="394">
        <v>2</v>
      </c>
      <c r="B806" s="133">
        <v>1</v>
      </c>
      <c r="C806" s="133">
        <v>7</v>
      </c>
      <c r="D806" s="111">
        <v>0</v>
      </c>
    </row>
    <row r="807" spans="1:4">
      <c r="A807" s="394">
        <v>2</v>
      </c>
      <c r="B807" s="133">
        <v>1</v>
      </c>
      <c r="C807" s="133">
        <v>8</v>
      </c>
      <c r="D807" s="111">
        <v>0</v>
      </c>
    </row>
    <row r="808" spans="1:4">
      <c r="A808" s="394">
        <v>2</v>
      </c>
      <c r="B808" s="133">
        <v>1</v>
      </c>
      <c r="C808" s="133">
        <v>9</v>
      </c>
      <c r="D808" s="111">
        <v>0</v>
      </c>
    </row>
    <row r="809" spans="1:4">
      <c r="A809" s="394">
        <v>2</v>
      </c>
      <c r="B809" s="133">
        <v>1</v>
      </c>
      <c r="C809" s="133">
        <v>10</v>
      </c>
      <c r="D809" s="111">
        <v>0</v>
      </c>
    </row>
    <row r="810" spans="1:4">
      <c r="A810" s="394">
        <v>2</v>
      </c>
      <c r="B810" s="133">
        <v>1</v>
      </c>
      <c r="C810" s="133">
        <v>11</v>
      </c>
      <c r="D810" s="111">
        <v>0</v>
      </c>
    </row>
    <row r="811" spans="1:4">
      <c r="A811" s="394">
        <v>2</v>
      </c>
      <c r="B811" s="133">
        <v>1</v>
      </c>
      <c r="C811" s="133">
        <v>12</v>
      </c>
      <c r="D811" s="111">
        <v>0</v>
      </c>
    </row>
    <row r="812" spans="1:4">
      <c r="A812" s="394">
        <v>2</v>
      </c>
      <c r="B812" s="133">
        <v>1</v>
      </c>
      <c r="C812" s="133">
        <v>13</v>
      </c>
      <c r="D812" s="111">
        <v>0</v>
      </c>
    </row>
    <row r="813" spans="1:4">
      <c r="A813" s="394">
        <v>2</v>
      </c>
      <c r="B813" s="133">
        <v>1</v>
      </c>
      <c r="C813" s="133">
        <v>14</v>
      </c>
      <c r="D813" s="111">
        <v>0</v>
      </c>
    </row>
    <row r="814" spans="1:4">
      <c r="A814" s="394">
        <v>2</v>
      </c>
      <c r="B814" s="133">
        <v>1</v>
      </c>
      <c r="C814" s="133">
        <v>15</v>
      </c>
      <c r="D814" s="111">
        <v>0</v>
      </c>
    </row>
    <row r="815" spans="1:4">
      <c r="A815" s="394">
        <v>2</v>
      </c>
      <c r="B815" s="133">
        <v>1</v>
      </c>
      <c r="C815" s="133">
        <v>16</v>
      </c>
      <c r="D815" s="111">
        <v>0</v>
      </c>
    </row>
    <row r="816" spans="1:4">
      <c r="A816" s="394">
        <v>2</v>
      </c>
      <c r="B816" s="133">
        <v>1</v>
      </c>
      <c r="C816" s="133">
        <v>17</v>
      </c>
      <c r="D816" s="111">
        <v>0</v>
      </c>
    </row>
    <row r="817" spans="1:4">
      <c r="A817" s="394">
        <v>2</v>
      </c>
      <c r="B817" s="133">
        <v>1</v>
      </c>
      <c r="C817" s="133">
        <v>18</v>
      </c>
      <c r="D817" s="111">
        <v>0</v>
      </c>
    </row>
    <row r="818" spans="1:4">
      <c r="A818" s="394">
        <v>2</v>
      </c>
      <c r="B818" s="133">
        <v>1</v>
      </c>
      <c r="C818" s="133">
        <v>19</v>
      </c>
      <c r="D818" s="111">
        <v>0</v>
      </c>
    </row>
    <row r="819" spans="1:4">
      <c r="A819" s="394">
        <v>2</v>
      </c>
      <c r="B819" s="133">
        <v>1</v>
      </c>
      <c r="C819" s="133">
        <v>20</v>
      </c>
      <c r="D819" s="111">
        <v>0</v>
      </c>
    </row>
    <row r="820" spans="1:4">
      <c r="A820" s="394">
        <v>2</v>
      </c>
      <c r="B820" s="133">
        <v>1</v>
      </c>
      <c r="C820" s="133">
        <v>21</v>
      </c>
      <c r="D820" s="111">
        <v>0</v>
      </c>
    </row>
    <row r="821" spans="1:4">
      <c r="A821" s="394">
        <v>2</v>
      </c>
      <c r="B821" s="133">
        <v>1</v>
      </c>
      <c r="C821" s="133">
        <v>22</v>
      </c>
      <c r="D821" s="111">
        <v>0</v>
      </c>
    </row>
    <row r="822" spans="1:4">
      <c r="A822" s="394">
        <v>2</v>
      </c>
      <c r="B822" s="133">
        <v>1</v>
      </c>
      <c r="C822" s="133">
        <v>23</v>
      </c>
      <c r="D822" s="111">
        <v>0</v>
      </c>
    </row>
    <row r="823" spans="1:4">
      <c r="A823" s="394">
        <v>2</v>
      </c>
      <c r="B823" s="133">
        <v>1</v>
      </c>
      <c r="C823" s="133">
        <v>24</v>
      </c>
      <c r="D823" s="111">
        <v>0</v>
      </c>
    </row>
    <row r="824" spans="1:4">
      <c r="A824" s="394">
        <v>2</v>
      </c>
      <c r="B824" s="133">
        <v>1</v>
      </c>
      <c r="C824" s="133">
        <v>25</v>
      </c>
      <c r="D824" s="111">
        <v>0</v>
      </c>
    </row>
    <row r="825" spans="1:4">
      <c r="A825" s="394">
        <v>2</v>
      </c>
      <c r="B825" s="133">
        <v>1</v>
      </c>
      <c r="C825" s="133">
        <v>26</v>
      </c>
      <c r="D825" s="111">
        <v>0</v>
      </c>
    </row>
    <row r="826" spans="1:4">
      <c r="A826" s="394">
        <v>2</v>
      </c>
      <c r="B826" s="133">
        <v>1</v>
      </c>
      <c r="C826" s="133">
        <v>27</v>
      </c>
      <c r="D826" s="111">
        <v>0</v>
      </c>
    </row>
    <row r="827" spans="1:4">
      <c r="A827" s="394">
        <v>2</v>
      </c>
      <c r="B827" s="133">
        <v>1</v>
      </c>
      <c r="C827" s="133">
        <v>28</v>
      </c>
      <c r="D827" s="111">
        <v>0</v>
      </c>
    </row>
    <row r="828" spans="1:4">
      <c r="A828" s="394">
        <v>2</v>
      </c>
      <c r="B828" s="133">
        <v>1</v>
      </c>
      <c r="C828" s="133">
        <v>29</v>
      </c>
      <c r="D828" s="111">
        <v>0</v>
      </c>
    </row>
    <row r="829" spans="1:4">
      <c r="A829" s="394">
        <v>2</v>
      </c>
      <c r="B829" s="133">
        <v>1</v>
      </c>
      <c r="C829" s="133">
        <v>30</v>
      </c>
      <c r="D829" s="111">
        <v>0</v>
      </c>
    </row>
    <row r="830" spans="1:4">
      <c r="A830" s="394">
        <v>2</v>
      </c>
      <c r="B830" s="133">
        <v>1</v>
      </c>
      <c r="C830" s="133">
        <v>31</v>
      </c>
      <c r="D830" s="111">
        <v>0</v>
      </c>
    </row>
    <row r="831" spans="1:4">
      <c r="A831" s="394">
        <v>2</v>
      </c>
      <c r="B831" s="133">
        <v>1</v>
      </c>
      <c r="C831" s="133">
        <v>32</v>
      </c>
      <c r="D831" s="111">
        <v>0</v>
      </c>
    </row>
    <row r="832" spans="1:4">
      <c r="A832" s="394">
        <v>2</v>
      </c>
      <c r="B832" s="133">
        <v>1</v>
      </c>
      <c r="C832" s="133">
        <v>33</v>
      </c>
      <c r="D832" s="111">
        <v>0</v>
      </c>
    </row>
    <row r="833" spans="1:4">
      <c r="A833" s="394">
        <v>2</v>
      </c>
      <c r="B833" s="133">
        <v>1</v>
      </c>
      <c r="C833" s="133">
        <v>34</v>
      </c>
      <c r="D833" s="111">
        <v>0</v>
      </c>
    </row>
    <row r="834" spans="1:4">
      <c r="A834" s="394">
        <v>2</v>
      </c>
      <c r="B834" s="133">
        <v>1</v>
      </c>
      <c r="C834" s="133">
        <v>35</v>
      </c>
      <c r="D834" s="111">
        <v>0</v>
      </c>
    </row>
    <row r="835" spans="1:4">
      <c r="A835" s="394">
        <v>2</v>
      </c>
      <c r="B835" s="133">
        <v>1</v>
      </c>
      <c r="C835" s="133">
        <v>36</v>
      </c>
      <c r="D835" s="111">
        <v>0</v>
      </c>
    </row>
    <row r="836" spans="1:4">
      <c r="A836" s="394">
        <v>2</v>
      </c>
      <c r="B836" s="133">
        <v>1</v>
      </c>
      <c r="C836" s="133">
        <v>37</v>
      </c>
      <c r="D836" s="111">
        <v>0</v>
      </c>
    </row>
    <row r="837" spans="1:4">
      <c r="A837" s="394">
        <v>2</v>
      </c>
      <c r="B837" s="133">
        <v>1</v>
      </c>
      <c r="C837" s="133">
        <v>38</v>
      </c>
      <c r="D837" s="111">
        <v>0</v>
      </c>
    </row>
    <row r="838" spans="1:4">
      <c r="A838" s="394">
        <v>2</v>
      </c>
      <c r="B838" s="133">
        <v>1</v>
      </c>
      <c r="C838" s="133">
        <v>39</v>
      </c>
      <c r="D838" s="111">
        <v>0</v>
      </c>
    </row>
    <row r="839" spans="1:4">
      <c r="A839" s="397">
        <v>2</v>
      </c>
      <c r="B839" s="133">
        <v>1</v>
      </c>
      <c r="C839" s="133">
        <v>40</v>
      </c>
      <c r="D839" s="111">
        <v>0</v>
      </c>
    </row>
    <row r="840" spans="1:4">
      <c r="A840" s="397">
        <v>2</v>
      </c>
      <c r="B840" s="133">
        <v>1</v>
      </c>
      <c r="C840" s="133">
        <v>41</v>
      </c>
      <c r="D840" s="111">
        <v>0</v>
      </c>
    </row>
    <row r="841" spans="1:4">
      <c r="A841" s="461">
        <v>2</v>
      </c>
      <c r="B841" s="133">
        <v>1</v>
      </c>
      <c r="C841" s="133">
        <v>42</v>
      </c>
      <c r="D841" s="111">
        <v>0</v>
      </c>
    </row>
    <row r="842" spans="1:4">
      <c r="A842" s="472">
        <v>2</v>
      </c>
      <c r="B842" s="133">
        <v>1</v>
      </c>
      <c r="C842" s="133">
        <v>43</v>
      </c>
      <c r="D842" s="111">
        <v>0</v>
      </c>
    </row>
    <row r="843" spans="1:4">
      <c r="A843" s="473">
        <v>2</v>
      </c>
      <c r="B843" s="133">
        <v>1</v>
      </c>
      <c r="C843" s="133">
        <v>44</v>
      </c>
      <c r="D843" s="111">
        <v>0</v>
      </c>
    </row>
    <row r="844" spans="1:4">
      <c r="A844" s="478">
        <v>2</v>
      </c>
      <c r="B844" s="133">
        <v>1</v>
      </c>
      <c r="C844" s="133">
        <v>45</v>
      </c>
      <c r="D844" s="111">
        <v>0</v>
      </c>
    </row>
    <row r="845" spans="1:4">
      <c r="A845" s="478">
        <v>2</v>
      </c>
      <c r="B845" s="133">
        <v>1</v>
      </c>
      <c r="C845" s="133">
        <v>46</v>
      </c>
      <c r="D845" s="111">
        <v>0</v>
      </c>
    </row>
    <row r="846" spans="1:4">
      <c r="A846" s="479">
        <v>2</v>
      </c>
      <c r="B846" s="133">
        <v>1</v>
      </c>
      <c r="C846" s="133">
        <v>47</v>
      </c>
      <c r="D846" s="111">
        <v>0</v>
      </c>
    </row>
    <row r="847" spans="1:4">
      <c r="A847" s="484">
        <v>2</v>
      </c>
      <c r="B847" s="133">
        <v>1</v>
      </c>
      <c r="C847" s="133">
        <v>48</v>
      </c>
      <c r="D847" s="111">
        <v>0</v>
      </c>
    </row>
    <row r="848" spans="1:4">
      <c r="A848" s="522">
        <v>2</v>
      </c>
      <c r="B848" s="133">
        <v>1</v>
      </c>
      <c r="C848" s="133">
        <v>49</v>
      </c>
      <c r="D848" s="111">
        <v>0</v>
      </c>
    </row>
    <row r="849" spans="1:4">
      <c r="A849" s="525">
        <v>2</v>
      </c>
      <c r="B849" s="133">
        <v>1</v>
      </c>
      <c r="C849" s="133">
        <v>50</v>
      </c>
      <c r="D849" s="111">
        <v>0</v>
      </c>
    </row>
    <row r="850" spans="1:4">
      <c r="A850" s="525">
        <v>2</v>
      </c>
      <c r="B850" s="133">
        <v>1</v>
      </c>
      <c r="C850" s="133">
        <v>51</v>
      </c>
      <c r="D850" s="111">
        <v>0</v>
      </c>
    </row>
    <row r="851" spans="1:4">
      <c r="A851" s="570">
        <v>2</v>
      </c>
      <c r="B851" s="133">
        <v>1</v>
      </c>
      <c r="C851" s="133">
        <v>52</v>
      </c>
      <c r="D851" s="111">
        <v>0</v>
      </c>
    </row>
    <row r="852" spans="1:4">
      <c r="A852" s="600">
        <v>2</v>
      </c>
      <c r="B852" s="133">
        <v>1</v>
      </c>
      <c r="C852" s="133">
        <v>53</v>
      </c>
      <c r="D852" s="111">
        <v>0</v>
      </c>
    </row>
    <row r="853" spans="1:4">
      <c r="A853" s="635">
        <v>2</v>
      </c>
      <c r="B853" s="133">
        <v>1</v>
      </c>
      <c r="C853" s="133">
        <v>54</v>
      </c>
      <c r="D853" s="111">
        <v>0</v>
      </c>
    </row>
    <row r="854" spans="1:4">
      <c r="A854" s="639">
        <v>2</v>
      </c>
      <c r="B854" s="133">
        <v>1</v>
      </c>
      <c r="C854" s="133">
        <v>55</v>
      </c>
      <c r="D854" s="111">
        <v>0</v>
      </c>
    </row>
    <row r="855" spans="1:4">
      <c r="A855" s="640">
        <v>2</v>
      </c>
      <c r="B855" s="133">
        <v>1</v>
      </c>
      <c r="C855" s="133">
        <v>56</v>
      </c>
      <c r="D855" s="111">
        <v>0</v>
      </c>
    </row>
    <row r="856" spans="1:4">
      <c r="A856" s="652">
        <v>2</v>
      </c>
      <c r="B856" s="133">
        <v>1</v>
      </c>
      <c r="C856" s="133">
        <v>57</v>
      </c>
      <c r="D856" s="111">
        <v>0</v>
      </c>
    </row>
    <row r="857" spans="1:4">
      <c r="A857" s="662">
        <v>2</v>
      </c>
      <c r="B857" s="133">
        <v>1</v>
      </c>
      <c r="C857" s="133">
        <v>58</v>
      </c>
      <c r="D857" s="111">
        <v>0</v>
      </c>
    </row>
    <row r="858" spans="1:4">
      <c r="A858" s="667">
        <v>2</v>
      </c>
      <c r="B858" s="133">
        <v>1</v>
      </c>
      <c r="C858" s="133">
        <v>59</v>
      </c>
      <c r="D858" s="111">
        <v>0</v>
      </c>
    </row>
    <row r="859" spans="1:4">
      <c r="A859" s="704">
        <v>2</v>
      </c>
      <c r="B859" s="133">
        <v>1</v>
      </c>
      <c r="C859" s="133">
        <v>60</v>
      </c>
      <c r="D859" s="111">
        <v>0</v>
      </c>
    </row>
    <row r="860" spans="1:4">
      <c r="A860" s="708">
        <v>2</v>
      </c>
      <c r="B860" s="133">
        <v>1</v>
      </c>
      <c r="C860" s="133">
        <v>61</v>
      </c>
      <c r="D860" s="111">
        <v>0</v>
      </c>
    </row>
    <row r="861" spans="1:4">
      <c r="A861" s="709">
        <v>2</v>
      </c>
      <c r="B861" s="133">
        <v>1</v>
      </c>
      <c r="C861" s="133">
        <v>62</v>
      </c>
      <c r="D861" s="111">
        <v>0</v>
      </c>
    </row>
    <row r="862" spans="1:4">
      <c r="A862" s="717">
        <v>2</v>
      </c>
      <c r="B862" s="133">
        <v>1</v>
      </c>
      <c r="C862" s="133">
        <v>63</v>
      </c>
      <c r="D862" s="111">
        <v>0</v>
      </c>
    </row>
    <row r="863" spans="1:4">
      <c r="A863" s="751">
        <v>2</v>
      </c>
      <c r="B863" s="133">
        <v>1</v>
      </c>
      <c r="C863" s="133">
        <v>64</v>
      </c>
      <c r="D863" s="111">
        <v>0</v>
      </c>
    </row>
    <row r="864" spans="1:4">
      <c r="A864" s="809">
        <v>2</v>
      </c>
      <c r="B864" s="133">
        <v>1</v>
      </c>
      <c r="C864" s="133">
        <v>65</v>
      </c>
      <c r="D864" s="111">
        <v>0</v>
      </c>
    </row>
    <row r="865" spans="1:4">
      <c r="A865" s="815">
        <v>2</v>
      </c>
      <c r="B865" s="133">
        <v>1</v>
      </c>
      <c r="C865" s="133">
        <v>66</v>
      </c>
      <c r="D865" s="111">
        <v>0</v>
      </c>
    </row>
    <row r="866" spans="1:4">
      <c r="A866" s="846">
        <v>2</v>
      </c>
      <c r="B866" s="133">
        <v>1</v>
      </c>
      <c r="C866" s="133">
        <v>67</v>
      </c>
      <c r="D866" s="111">
        <v>0</v>
      </c>
    </row>
    <row r="867" spans="1:4">
      <c r="A867" s="846">
        <v>2</v>
      </c>
      <c r="B867" s="133">
        <v>1</v>
      </c>
      <c r="C867" s="133">
        <v>68</v>
      </c>
      <c r="D867" s="111">
        <v>0</v>
      </c>
    </row>
    <row r="868" spans="1:4">
      <c r="A868" s="848">
        <v>2</v>
      </c>
      <c r="B868" s="133">
        <v>1</v>
      </c>
      <c r="C868" s="133">
        <v>69</v>
      </c>
      <c r="D868" s="111">
        <v>0</v>
      </c>
    </row>
    <row r="869" spans="1:4">
      <c r="A869" s="857">
        <v>2</v>
      </c>
      <c r="B869" s="133">
        <v>1</v>
      </c>
      <c r="C869" s="133">
        <v>70</v>
      </c>
      <c r="D869" s="111">
        <v>0</v>
      </c>
    </row>
    <row r="870" spans="1:4">
      <c r="A870" s="858">
        <v>2</v>
      </c>
      <c r="B870" s="133">
        <v>1</v>
      </c>
      <c r="C870" s="133">
        <v>71</v>
      </c>
      <c r="D870" s="111">
        <v>0</v>
      </c>
    </row>
    <row r="871" spans="1:4">
      <c r="A871" s="858">
        <v>2</v>
      </c>
      <c r="B871" s="133">
        <v>1</v>
      </c>
      <c r="C871" s="133">
        <v>72</v>
      </c>
      <c r="D871" s="111">
        <v>0</v>
      </c>
    </row>
    <row r="872" spans="1:4">
      <c r="A872" s="861">
        <v>2</v>
      </c>
      <c r="B872" s="133">
        <v>1</v>
      </c>
      <c r="C872" s="133">
        <v>73</v>
      </c>
      <c r="D872" s="111">
        <v>0</v>
      </c>
    </row>
    <row r="873" spans="1:4">
      <c r="A873" s="868">
        <v>2</v>
      </c>
      <c r="B873" s="133">
        <v>1</v>
      </c>
      <c r="C873" s="133">
        <v>74</v>
      </c>
      <c r="D873" s="111">
        <v>0</v>
      </c>
    </row>
    <row r="874" spans="1:4">
      <c r="A874" s="868">
        <v>2</v>
      </c>
      <c r="B874" s="133">
        <v>1</v>
      </c>
      <c r="C874" s="133">
        <v>75</v>
      </c>
      <c r="D874" s="111">
        <v>0</v>
      </c>
    </row>
    <row r="875" spans="1:4">
      <c r="A875" s="869">
        <v>2</v>
      </c>
      <c r="B875" s="133">
        <v>1</v>
      </c>
      <c r="C875" s="133">
        <v>76</v>
      </c>
      <c r="D875" s="111">
        <v>0</v>
      </c>
    </row>
    <row r="876" spans="1:4">
      <c r="A876" s="874">
        <v>2</v>
      </c>
      <c r="B876" s="133">
        <v>1</v>
      </c>
      <c r="C876" s="133">
        <v>77</v>
      </c>
      <c r="D876" s="111">
        <v>0</v>
      </c>
    </row>
    <row r="877" spans="1:4">
      <c r="A877" s="886">
        <v>2</v>
      </c>
      <c r="B877" s="133">
        <v>1</v>
      </c>
      <c r="C877" s="133">
        <v>78</v>
      </c>
      <c r="D877" s="111">
        <v>0</v>
      </c>
    </row>
    <row r="878" spans="1:4">
      <c r="A878" s="902">
        <v>2</v>
      </c>
      <c r="B878" s="133">
        <v>1</v>
      </c>
      <c r="C878" s="133">
        <v>79</v>
      </c>
      <c r="D878" s="111">
        <v>0</v>
      </c>
    </row>
    <row r="879" spans="1:4">
      <c r="A879" s="903">
        <v>2</v>
      </c>
      <c r="B879" s="133">
        <v>1</v>
      </c>
      <c r="C879" s="133">
        <v>80</v>
      </c>
      <c r="D879" s="111">
        <v>0</v>
      </c>
    </row>
    <row r="880" spans="1:4">
      <c r="A880" s="903">
        <v>2</v>
      </c>
      <c r="B880" s="133">
        <v>1</v>
      </c>
      <c r="C880" s="133">
        <v>81</v>
      </c>
      <c r="D880" s="111">
        <v>0</v>
      </c>
    </row>
    <row r="881" spans="1:4">
      <c r="A881" s="930">
        <v>2</v>
      </c>
      <c r="B881" s="133">
        <v>1</v>
      </c>
      <c r="C881" s="133">
        <v>82</v>
      </c>
      <c r="D881" s="111">
        <v>0</v>
      </c>
    </row>
    <row r="882" spans="1:4">
      <c r="A882" s="930">
        <v>2</v>
      </c>
      <c r="B882" s="133">
        <v>1</v>
      </c>
      <c r="C882" s="133">
        <v>83</v>
      </c>
      <c r="D882" s="111">
        <v>0</v>
      </c>
    </row>
    <row r="883" spans="1:4">
      <c r="A883" s="982">
        <v>2</v>
      </c>
      <c r="B883" s="133">
        <v>1</v>
      </c>
      <c r="C883" s="133">
        <v>84</v>
      </c>
      <c r="D883" s="111">
        <v>0</v>
      </c>
    </row>
    <row r="884" spans="1:4">
      <c r="A884" s="1079">
        <v>2</v>
      </c>
      <c r="B884" s="133">
        <v>1</v>
      </c>
      <c r="C884" s="133">
        <v>85</v>
      </c>
      <c r="D884" s="111">
        <v>0</v>
      </c>
    </row>
    <row r="885" spans="1:4">
      <c r="A885" s="1131">
        <v>2</v>
      </c>
      <c r="B885" s="133">
        <v>1</v>
      </c>
      <c r="C885" s="133">
        <v>86</v>
      </c>
      <c r="D885" s="111">
        <v>0</v>
      </c>
    </row>
    <row r="886" spans="1:4">
      <c r="A886" s="1131">
        <v>2</v>
      </c>
      <c r="B886" s="133">
        <v>1</v>
      </c>
      <c r="C886" s="133">
        <v>87</v>
      </c>
      <c r="D886" s="111">
        <v>0</v>
      </c>
    </row>
    <row r="887" spans="1:4">
      <c r="A887" s="1131">
        <v>2</v>
      </c>
      <c r="B887" s="133">
        <v>1</v>
      </c>
      <c r="C887" s="133">
        <v>88</v>
      </c>
      <c r="D887" s="111">
        <v>0</v>
      </c>
    </row>
    <row r="888" spans="1:4">
      <c r="A888" s="1145">
        <v>2</v>
      </c>
      <c r="B888" s="133">
        <v>1</v>
      </c>
      <c r="C888" s="133">
        <v>89</v>
      </c>
      <c r="D888" s="111">
        <v>0</v>
      </c>
    </row>
    <row r="889" spans="1:4">
      <c r="A889" s="1157">
        <v>2</v>
      </c>
      <c r="B889" s="133">
        <v>1</v>
      </c>
      <c r="C889" s="133">
        <v>90</v>
      </c>
      <c r="D889" s="111">
        <v>0</v>
      </c>
    </row>
    <row r="890" spans="1:4">
      <c r="A890" s="1158">
        <v>2</v>
      </c>
      <c r="B890" s="133">
        <v>1</v>
      </c>
      <c r="C890" s="133">
        <v>91</v>
      </c>
      <c r="D890" s="111">
        <v>0</v>
      </c>
    </row>
    <row r="891" spans="1:4">
      <c r="A891" s="1211">
        <v>2</v>
      </c>
      <c r="B891" s="133">
        <v>1</v>
      </c>
      <c r="C891" s="133">
        <v>92</v>
      </c>
      <c r="D891" s="111">
        <v>0</v>
      </c>
    </row>
    <row r="892" spans="1:4">
      <c r="A892" s="1211">
        <v>2</v>
      </c>
      <c r="B892" s="133">
        <v>1</v>
      </c>
      <c r="C892" s="133">
        <v>93</v>
      </c>
      <c r="D892" s="111">
        <v>0</v>
      </c>
    </row>
    <row r="893" spans="1:4">
      <c r="A893" s="1229">
        <v>2</v>
      </c>
      <c r="B893" s="133">
        <v>1</v>
      </c>
      <c r="C893" s="133">
        <v>94</v>
      </c>
      <c r="D893" s="111">
        <v>0</v>
      </c>
    </row>
    <row r="894" spans="1:4">
      <c r="A894" s="1253">
        <v>2</v>
      </c>
      <c r="B894" s="133">
        <v>1</v>
      </c>
      <c r="C894" s="133">
        <v>95</v>
      </c>
      <c r="D894" s="111">
        <v>0</v>
      </c>
    </row>
    <row r="895" spans="1:4">
      <c r="A895" s="1287">
        <v>2</v>
      </c>
      <c r="B895" s="133">
        <v>1</v>
      </c>
      <c r="C895" s="133">
        <v>96</v>
      </c>
      <c r="D895" s="111">
        <v>0</v>
      </c>
    </row>
    <row r="896" spans="1:4">
      <c r="A896" s="1300">
        <v>2</v>
      </c>
      <c r="B896" s="133">
        <v>1</v>
      </c>
      <c r="C896" s="133">
        <v>97</v>
      </c>
      <c r="D896" s="111">
        <v>0</v>
      </c>
    </row>
    <row r="897" spans="1:4">
      <c r="A897" s="1301">
        <v>2</v>
      </c>
      <c r="B897" s="133">
        <v>1</v>
      </c>
      <c r="C897" s="133">
        <v>98</v>
      </c>
      <c r="D897" s="111">
        <v>0</v>
      </c>
    </row>
    <row r="898" spans="1:4">
      <c r="A898" s="1328">
        <v>2</v>
      </c>
      <c r="B898" s="133">
        <v>1</v>
      </c>
      <c r="C898" s="133">
        <v>99</v>
      </c>
      <c r="D898" s="111">
        <v>0</v>
      </c>
    </row>
    <row r="899" spans="1:4">
      <c r="A899" s="1423">
        <v>2</v>
      </c>
      <c r="B899" s="133">
        <v>1</v>
      </c>
      <c r="C899" s="133" t="s">
        <v>9834</v>
      </c>
      <c r="D899" s="111">
        <v>0</v>
      </c>
    </row>
    <row r="900" spans="1:4">
      <c r="A900" s="1428">
        <v>2</v>
      </c>
      <c r="B900" s="133">
        <v>1</v>
      </c>
      <c r="C900" s="133" t="s">
        <v>9861</v>
      </c>
      <c r="D900" s="111">
        <v>0</v>
      </c>
    </row>
    <row r="901" spans="1:4">
      <c r="A901" s="1431">
        <v>2</v>
      </c>
      <c r="B901" s="133">
        <v>1</v>
      </c>
      <c r="C901" s="133" t="s">
        <v>9862</v>
      </c>
      <c r="D901" s="111">
        <v>0</v>
      </c>
    </row>
    <row r="902" spans="1:4">
      <c r="A902" s="1450">
        <v>2</v>
      </c>
      <c r="B902" s="133">
        <v>1</v>
      </c>
      <c r="C902" s="133" t="s">
        <v>9873</v>
      </c>
      <c r="D902" s="111">
        <v>0</v>
      </c>
    </row>
    <row r="903" spans="1:4">
      <c r="A903" s="1461">
        <v>2</v>
      </c>
      <c r="B903" s="133">
        <v>1</v>
      </c>
      <c r="C903" s="133" t="s">
        <v>9892</v>
      </c>
      <c r="D903" s="111">
        <v>0</v>
      </c>
    </row>
    <row r="904" spans="1:4">
      <c r="A904" s="394">
        <v>2</v>
      </c>
      <c r="B904" s="133">
        <v>1</v>
      </c>
      <c r="C904" s="133">
        <v>0</v>
      </c>
      <c r="D904" s="111">
        <v>3</v>
      </c>
    </row>
    <row r="905" spans="1:4">
      <c r="A905" s="394">
        <v>2</v>
      </c>
      <c r="B905" s="133">
        <v>1</v>
      </c>
      <c r="C905" s="133">
        <v>1</v>
      </c>
      <c r="D905" s="111">
        <v>3</v>
      </c>
    </row>
    <row r="906" spans="1:4">
      <c r="A906" s="394">
        <v>2</v>
      </c>
      <c r="B906" s="133">
        <v>1</v>
      </c>
      <c r="C906" s="133">
        <v>2</v>
      </c>
      <c r="D906" s="111">
        <v>3</v>
      </c>
    </row>
    <row r="907" spans="1:4">
      <c r="A907" s="394">
        <v>2</v>
      </c>
      <c r="B907" s="133">
        <v>1</v>
      </c>
      <c r="C907" s="133">
        <v>3</v>
      </c>
      <c r="D907" s="111">
        <v>3</v>
      </c>
    </row>
    <row r="908" spans="1:4">
      <c r="A908" s="394">
        <v>2</v>
      </c>
      <c r="B908" s="133">
        <v>1</v>
      </c>
      <c r="C908" s="133">
        <v>4</v>
      </c>
      <c r="D908" s="111">
        <v>3</v>
      </c>
    </row>
    <row r="909" spans="1:4">
      <c r="A909" s="394">
        <v>2</v>
      </c>
      <c r="B909" s="133">
        <v>1</v>
      </c>
      <c r="C909" s="133">
        <v>5</v>
      </c>
      <c r="D909" s="111">
        <v>3</v>
      </c>
    </row>
    <row r="910" spans="1:4">
      <c r="A910" s="394">
        <v>2</v>
      </c>
      <c r="B910" s="133">
        <v>1</v>
      </c>
      <c r="C910" s="133">
        <v>6</v>
      </c>
      <c r="D910" s="111">
        <v>3</v>
      </c>
    </row>
    <row r="911" spans="1:4">
      <c r="A911" s="394">
        <v>2</v>
      </c>
      <c r="B911" s="133">
        <v>1</v>
      </c>
      <c r="C911" s="133">
        <v>7</v>
      </c>
      <c r="D911" s="111">
        <v>3</v>
      </c>
    </row>
    <row r="912" spans="1:4">
      <c r="A912" s="394">
        <v>2</v>
      </c>
      <c r="B912" s="133">
        <v>1</v>
      </c>
      <c r="C912" s="133">
        <v>8</v>
      </c>
      <c r="D912" s="111">
        <v>3</v>
      </c>
    </row>
    <row r="913" spans="1:4">
      <c r="A913" s="394">
        <v>2</v>
      </c>
      <c r="B913" s="133">
        <v>1</v>
      </c>
      <c r="C913" s="133">
        <v>9</v>
      </c>
      <c r="D913" s="111">
        <v>3</v>
      </c>
    </row>
    <row r="914" spans="1:4">
      <c r="A914" s="394">
        <v>2</v>
      </c>
      <c r="B914" s="133">
        <v>1</v>
      </c>
      <c r="C914" s="133">
        <v>10</v>
      </c>
      <c r="D914" s="111">
        <v>3</v>
      </c>
    </row>
    <row r="915" spans="1:4">
      <c r="A915" s="394">
        <v>2</v>
      </c>
      <c r="B915" s="133">
        <v>1</v>
      </c>
      <c r="C915" s="133">
        <v>11</v>
      </c>
      <c r="D915" s="111">
        <v>3</v>
      </c>
    </row>
    <row r="916" spans="1:4">
      <c r="A916" s="394">
        <v>2</v>
      </c>
      <c r="B916" s="133">
        <v>1</v>
      </c>
      <c r="C916" s="133">
        <v>12</v>
      </c>
      <c r="D916" s="111">
        <v>3</v>
      </c>
    </row>
    <row r="917" spans="1:4">
      <c r="A917" s="394">
        <v>2</v>
      </c>
      <c r="B917" s="133">
        <v>1</v>
      </c>
      <c r="C917" s="133">
        <v>13</v>
      </c>
      <c r="D917" s="111">
        <v>3</v>
      </c>
    </row>
    <row r="918" spans="1:4">
      <c r="A918" s="394">
        <v>2</v>
      </c>
      <c r="B918" s="133">
        <v>1</v>
      </c>
      <c r="C918" s="133">
        <v>14</v>
      </c>
      <c r="D918" s="111">
        <v>3</v>
      </c>
    </row>
    <row r="919" spans="1:4">
      <c r="A919" s="394">
        <v>2</v>
      </c>
      <c r="B919" s="133">
        <v>1</v>
      </c>
      <c r="C919" s="133">
        <v>15</v>
      </c>
      <c r="D919" s="111">
        <v>3</v>
      </c>
    </row>
    <row r="920" spans="1:4">
      <c r="A920" s="394">
        <v>2</v>
      </c>
      <c r="B920" s="133">
        <v>1</v>
      </c>
      <c r="C920" s="133">
        <v>16</v>
      </c>
      <c r="D920" s="111">
        <v>3</v>
      </c>
    </row>
    <row r="921" spans="1:4">
      <c r="A921" s="394">
        <v>2</v>
      </c>
      <c r="B921" s="133">
        <v>1</v>
      </c>
      <c r="C921" s="133">
        <v>17</v>
      </c>
      <c r="D921" s="111">
        <v>3</v>
      </c>
    </row>
    <row r="922" spans="1:4">
      <c r="A922" s="394">
        <v>2</v>
      </c>
      <c r="B922" s="133">
        <v>1</v>
      </c>
      <c r="C922" s="133">
        <v>18</v>
      </c>
      <c r="D922" s="111">
        <v>3</v>
      </c>
    </row>
    <row r="923" spans="1:4">
      <c r="A923" s="394">
        <v>2</v>
      </c>
      <c r="B923" s="133">
        <v>1</v>
      </c>
      <c r="C923" s="133">
        <v>19</v>
      </c>
      <c r="D923" s="111">
        <v>3</v>
      </c>
    </row>
    <row r="924" spans="1:4">
      <c r="A924" s="394">
        <v>2</v>
      </c>
      <c r="B924" s="133">
        <v>1</v>
      </c>
      <c r="C924" s="133">
        <v>20</v>
      </c>
      <c r="D924" s="111">
        <v>3</v>
      </c>
    </row>
    <row r="925" spans="1:4">
      <c r="A925" s="394">
        <v>2</v>
      </c>
      <c r="B925" s="133">
        <v>1</v>
      </c>
      <c r="C925" s="133">
        <v>21</v>
      </c>
      <c r="D925" s="111">
        <v>3</v>
      </c>
    </row>
    <row r="926" spans="1:4">
      <c r="A926" s="394">
        <v>2</v>
      </c>
      <c r="B926" s="133">
        <v>1</v>
      </c>
      <c r="C926" s="133">
        <v>22</v>
      </c>
      <c r="D926" s="111">
        <v>3</v>
      </c>
    </row>
    <row r="927" spans="1:4">
      <c r="A927" s="394">
        <v>2</v>
      </c>
      <c r="B927" s="133">
        <v>1</v>
      </c>
      <c r="C927" s="133">
        <v>23</v>
      </c>
      <c r="D927" s="111">
        <v>3</v>
      </c>
    </row>
    <row r="928" spans="1:4">
      <c r="A928" s="394">
        <v>2</v>
      </c>
      <c r="B928" s="133">
        <v>1</v>
      </c>
      <c r="C928" s="133">
        <v>24</v>
      </c>
      <c r="D928" s="111">
        <v>3</v>
      </c>
    </row>
    <row r="929" spans="1:4">
      <c r="A929" s="394">
        <v>2</v>
      </c>
      <c r="B929" s="133">
        <v>1</v>
      </c>
      <c r="C929" s="133">
        <v>25</v>
      </c>
      <c r="D929" s="111">
        <v>3</v>
      </c>
    </row>
    <row r="930" spans="1:4">
      <c r="A930" s="394">
        <v>2</v>
      </c>
      <c r="B930" s="133">
        <v>1</v>
      </c>
      <c r="C930" s="133">
        <v>26</v>
      </c>
      <c r="D930" s="111">
        <v>3</v>
      </c>
    </row>
    <row r="931" spans="1:4">
      <c r="A931" s="394">
        <v>2</v>
      </c>
      <c r="B931" s="133">
        <v>1</v>
      </c>
      <c r="C931" s="133">
        <v>27</v>
      </c>
      <c r="D931" s="111">
        <v>3</v>
      </c>
    </row>
    <row r="932" spans="1:4">
      <c r="A932" s="394">
        <v>2</v>
      </c>
      <c r="B932" s="133">
        <v>1</v>
      </c>
      <c r="C932" s="133">
        <v>28</v>
      </c>
      <c r="D932" s="111">
        <v>3</v>
      </c>
    </row>
    <row r="933" spans="1:4">
      <c r="A933" s="394">
        <v>2</v>
      </c>
      <c r="B933" s="133">
        <v>1</v>
      </c>
      <c r="C933" s="133">
        <v>29</v>
      </c>
      <c r="D933" s="111">
        <v>3</v>
      </c>
    </row>
    <row r="934" spans="1:4">
      <c r="A934" s="394">
        <v>2</v>
      </c>
      <c r="B934" s="133">
        <v>1</v>
      </c>
      <c r="C934" s="133">
        <v>30</v>
      </c>
      <c r="D934" s="111">
        <v>3</v>
      </c>
    </row>
    <row r="935" spans="1:4">
      <c r="A935" s="394">
        <v>2</v>
      </c>
      <c r="B935" s="133">
        <v>1</v>
      </c>
      <c r="C935" s="133">
        <v>31</v>
      </c>
      <c r="D935" s="111">
        <v>3</v>
      </c>
    </row>
    <row r="936" spans="1:4">
      <c r="A936" s="420">
        <v>2</v>
      </c>
      <c r="B936" s="133">
        <v>1</v>
      </c>
      <c r="C936" s="133">
        <v>32</v>
      </c>
      <c r="D936" s="111">
        <v>3</v>
      </c>
    </row>
    <row r="937" spans="1:4">
      <c r="A937" s="486">
        <v>2</v>
      </c>
      <c r="B937" s="133">
        <v>1</v>
      </c>
      <c r="C937" s="133">
        <v>33</v>
      </c>
      <c r="D937" s="111">
        <v>3</v>
      </c>
    </row>
    <row r="938" spans="1:4">
      <c r="A938" s="522">
        <v>2</v>
      </c>
      <c r="B938" s="133">
        <v>1</v>
      </c>
      <c r="C938" s="133">
        <v>34</v>
      </c>
      <c r="D938" s="111">
        <v>3</v>
      </c>
    </row>
    <row r="939" spans="1:4">
      <c r="A939" s="638">
        <v>2</v>
      </c>
      <c r="B939" s="133">
        <v>1</v>
      </c>
      <c r="C939" s="133">
        <v>35</v>
      </c>
      <c r="D939" s="111">
        <v>3</v>
      </c>
    </row>
    <row r="940" spans="1:4">
      <c r="A940" s="684">
        <v>2</v>
      </c>
      <c r="B940" s="133">
        <v>1</v>
      </c>
      <c r="C940" s="133">
        <v>36</v>
      </c>
      <c r="D940" s="111">
        <v>3</v>
      </c>
    </row>
    <row r="941" spans="1:4">
      <c r="A941" s="810">
        <v>2</v>
      </c>
      <c r="B941" s="133">
        <v>1</v>
      </c>
      <c r="C941" s="133">
        <v>37</v>
      </c>
      <c r="D941" s="111">
        <v>3</v>
      </c>
    </row>
    <row r="942" spans="1:4">
      <c r="A942" s="844">
        <v>2</v>
      </c>
      <c r="B942" s="133">
        <v>1</v>
      </c>
      <c r="C942" s="133">
        <v>38</v>
      </c>
      <c r="D942" s="111">
        <v>3</v>
      </c>
    </row>
    <row r="943" spans="1:4">
      <c r="A943" s="394">
        <v>2</v>
      </c>
      <c r="B943" s="133">
        <v>1</v>
      </c>
      <c r="C943" s="133">
        <v>0</v>
      </c>
      <c r="D943" s="111">
        <v>4</v>
      </c>
    </row>
    <row r="944" spans="1:4">
      <c r="A944" s="394">
        <v>2</v>
      </c>
      <c r="B944" s="133">
        <v>1</v>
      </c>
      <c r="C944" s="133">
        <v>1</v>
      </c>
      <c r="D944" s="111">
        <v>4</v>
      </c>
    </row>
    <row r="945" spans="1:4">
      <c r="A945" s="394">
        <v>2</v>
      </c>
      <c r="B945" s="133">
        <v>1</v>
      </c>
      <c r="C945" s="133">
        <v>2</v>
      </c>
      <c r="D945" s="111">
        <v>4</v>
      </c>
    </row>
    <row r="946" spans="1:4">
      <c r="A946" s="394">
        <v>2</v>
      </c>
      <c r="B946" s="133">
        <v>1</v>
      </c>
      <c r="C946" s="133">
        <v>3</v>
      </c>
      <c r="D946" s="111">
        <v>4</v>
      </c>
    </row>
    <row r="947" spans="1:4">
      <c r="A947" s="394">
        <v>2</v>
      </c>
      <c r="B947" s="133">
        <v>1</v>
      </c>
      <c r="C947" s="133">
        <v>4</v>
      </c>
      <c r="D947" s="111">
        <v>4</v>
      </c>
    </row>
    <row r="948" spans="1:4">
      <c r="A948" s="394">
        <v>2</v>
      </c>
      <c r="B948" s="133">
        <v>1</v>
      </c>
      <c r="C948" s="133">
        <v>5</v>
      </c>
      <c r="D948" s="111">
        <v>4</v>
      </c>
    </row>
    <row r="949" spans="1:4">
      <c r="A949" s="394">
        <v>2</v>
      </c>
      <c r="B949" s="133">
        <v>1</v>
      </c>
      <c r="C949" s="133">
        <v>6</v>
      </c>
      <c r="D949" s="111">
        <v>4</v>
      </c>
    </row>
    <row r="950" spans="1:4">
      <c r="A950" s="394">
        <v>2</v>
      </c>
      <c r="B950" s="133">
        <v>1</v>
      </c>
      <c r="C950" s="133">
        <v>7</v>
      </c>
      <c r="D950" s="111">
        <v>4</v>
      </c>
    </row>
    <row r="951" spans="1:4">
      <c r="A951" s="394">
        <v>2</v>
      </c>
      <c r="B951" s="133">
        <v>1</v>
      </c>
      <c r="C951" s="133">
        <v>8</v>
      </c>
      <c r="D951" s="111">
        <v>4</v>
      </c>
    </row>
    <row r="952" spans="1:4">
      <c r="A952" s="394">
        <v>2</v>
      </c>
      <c r="B952" s="133">
        <v>1</v>
      </c>
      <c r="C952" s="133">
        <v>9</v>
      </c>
      <c r="D952" s="111">
        <v>4</v>
      </c>
    </row>
    <row r="953" spans="1:4">
      <c r="A953" s="394">
        <v>2</v>
      </c>
      <c r="B953" s="133">
        <v>1</v>
      </c>
      <c r="C953" s="133">
        <v>10</v>
      </c>
      <c r="D953" s="111">
        <v>4</v>
      </c>
    </row>
    <row r="954" spans="1:4">
      <c r="A954" s="394">
        <v>2</v>
      </c>
      <c r="B954" s="133">
        <v>1</v>
      </c>
      <c r="C954" s="133">
        <v>11</v>
      </c>
      <c r="D954" s="111">
        <v>4</v>
      </c>
    </row>
    <row r="955" spans="1:4">
      <c r="A955" s="394">
        <v>2</v>
      </c>
      <c r="B955" s="133">
        <v>1</v>
      </c>
      <c r="C955" s="133">
        <v>12</v>
      </c>
      <c r="D955" s="111">
        <v>4</v>
      </c>
    </row>
    <row r="956" spans="1:4">
      <c r="A956" s="394">
        <v>2</v>
      </c>
      <c r="B956" s="133">
        <v>1</v>
      </c>
      <c r="C956" s="133">
        <v>13</v>
      </c>
      <c r="D956" s="111">
        <v>4</v>
      </c>
    </row>
    <row r="957" spans="1:4">
      <c r="A957" s="394">
        <v>2</v>
      </c>
      <c r="B957" s="133">
        <v>1</v>
      </c>
      <c r="C957" s="133">
        <v>14</v>
      </c>
      <c r="D957" s="111">
        <v>4</v>
      </c>
    </row>
    <row r="958" spans="1:4">
      <c r="A958" s="394">
        <v>2</v>
      </c>
      <c r="B958" s="133">
        <v>1</v>
      </c>
      <c r="C958" s="133">
        <v>15</v>
      </c>
      <c r="D958" s="111">
        <v>4</v>
      </c>
    </row>
    <row r="959" spans="1:4">
      <c r="A959" s="394">
        <v>2</v>
      </c>
      <c r="B959" s="133">
        <v>1</v>
      </c>
      <c r="C959" s="133">
        <v>16</v>
      </c>
      <c r="D959" s="111">
        <v>4</v>
      </c>
    </row>
    <row r="960" spans="1:4">
      <c r="A960" s="394">
        <v>2</v>
      </c>
      <c r="B960" s="133">
        <v>1</v>
      </c>
      <c r="C960" s="133">
        <v>17</v>
      </c>
      <c r="D960" s="111">
        <v>4</v>
      </c>
    </row>
    <row r="961" spans="1:5">
      <c r="A961" s="394">
        <v>2</v>
      </c>
      <c r="B961" s="133">
        <v>1</v>
      </c>
      <c r="C961" s="133">
        <v>18</v>
      </c>
      <c r="D961" s="111">
        <v>4</v>
      </c>
    </row>
    <row r="962" spans="1:5">
      <c r="A962" s="394">
        <v>2</v>
      </c>
      <c r="B962" s="133">
        <v>1</v>
      </c>
      <c r="C962" s="133">
        <v>19</v>
      </c>
      <c r="D962" s="111">
        <v>4</v>
      </c>
    </row>
    <row r="963" spans="1:5">
      <c r="A963" s="394">
        <v>2</v>
      </c>
      <c r="B963" s="133">
        <v>1</v>
      </c>
      <c r="C963" s="133">
        <v>20</v>
      </c>
      <c r="D963" s="111">
        <v>4</v>
      </c>
    </row>
    <row r="964" spans="1:5">
      <c r="A964" s="394">
        <v>2</v>
      </c>
      <c r="B964" s="133">
        <v>1</v>
      </c>
      <c r="C964" s="133">
        <v>21</v>
      </c>
      <c r="D964" s="111">
        <v>4</v>
      </c>
    </row>
    <row r="965" spans="1:5">
      <c r="A965" s="394">
        <v>2</v>
      </c>
      <c r="B965" s="133">
        <v>1</v>
      </c>
      <c r="C965" s="133">
        <v>22</v>
      </c>
      <c r="D965" s="111">
        <v>4</v>
      </c>
    </row>
    <row r="966" spans="1:5">
      <c r="A966" s="394">
        <v>2</v>
      </c>
      <c r="B966" s="133">
        <v>1</v>
      </c>
      <c r="C966" s="133">
        <v>23</v>
      </c>
      <c r="D966" s="111">
        <v>4</v>
      </c>
    </row>
    <row r="967" spans="1:5">
      <c r="A967" s="394">
        <v>2</v>
      </c>
      <c r="B967" s="133">
        <v>1</v>
      </c>
      <c r="C967" s="133">
        <v>24</v>
      </c>
      <c r="D967" s="111">
        <v>4</v>
      </c>
      <c r="E967" s="111"/>
    </row>
    <row r="968" spans="1:5">
      <c r="A968" s="394">
        <v>2</v>
      </c>
      <c r="B968" s="133">
        <v>1</v>
      </c>
      <c r="C968" s="133">
        <v>25</v>
      </c>
      <c r="D968" s="111">
        <v>4</v>
      </c>
      <c r="E968" s="111"/>
    </row>
    <row r="969" spans="1:5">
      <c r="A969" s="394">
        <v>2</v>
      </c>
      <c r="B969" s="133">
        <v>1</v>
      </c>
      <c r="C969" s="133">
        <v>26</v>
      </c>
      <c r="D969" s="111">
        <v>4</v>
      </c>
      <c r="E969" s="111"/>
    </row>
    <row r="970" spans="1:5">
      <c r="A970" s="394">
        <v>2</v>
      </c>
      <c r="B970" s="133">
        <v>1</v>
      </c>
      <c r="C970" s="133">
        <v>27</v>
      </c>
      <c r="D970" s="111">
        <v>4</v>
      </c>
      <c r="E970" s="111"/>
    </row>
    <row r="971" spans="1:5">
      <c r="A971" s="394">
        <v>2</v>
      </c>
      <c r="B971" s="133">
        <v>1</v>
      </c>
      <c r="C971" s="133">
        <v>28</v>
      </c>
      <c r="D971" s="111">
        <v>4</v>
      </c>
      <c r="E971" s="111"/>
    </row>
    <row r="972" spans="1:5">
      <c r="A972" s="394">
        <v>2</v>
      </c>
      <c r="B972" s="133">
        <v>1</v>
      </c>
      <c r="C972" s="133">
        <v>29</v>
      </c>
      <c r="D972" s="111">
        <v>4</v>
      </c>
      <c r="E972" s="111"/>
    </row>
    <row r="973" spans="1:5">
      <c r="A973" s="394">
        <v>2</v>
      </c>
      <c r="B973" s="133">
        <v>1</v>
      </c>
      <c r="C973" s="133">
        <v>30</v>
      </c>
      <c r="D973" s="111">
        <v>4</v>
      </c>
      <c r="E973" s="111"/>
    </row>
    <row r="974" spans="1:5">
      <c r="A974" s="394">
        <v>2</v>
      </c>
      <c r="B974" s="133">
        <v>1</v>
      </c>
      <c r="C974" s="133">
        <v>31</v>
      </c>
      <c r="D974" s="111">
        <v>4</v>
      </c>
      <c r="E974" s="111"/>
    </row>
    <row r="975" spans="1:5">
      <c r="A975" s="394">
        <v>2</v>
      </c>
      <c r="B975" s="133">
        <v>1</v>
      </c>
      <c r="C975" s="133">
        <v>32</v>
      </c>
      <c r="D975" s="111">
        <v>4</v>
      </c>
    </row>
    <row r="976" spans="1:5">
      <c r="A976" s="394">
        <v>2</v>
      </c>
      <c r="B976" s="133">
        <v>1</v>
      </c>
      <c r="C976" s="133">
        <v>33</v>
      </c>
      <c r="D976" s="111">
        <v>4</v>
      </c>
    </row>
    <row r="977" spans="1:4">
      <c r="A977" s="394">
        <v>2</v>
      </c>
      <c r="B977" s="133">
        <v>1</v>
      </c>
      <c r="C977" s="133">
        <v>34</v>
      </c>
      <c r="D977" s="111">
        <v>4</v>
      </c>
    </row>
    <row r="978" spans="1:4">
      <c r="A978" s="394">
        <v>2</v>
      </c>
      <c r="B978" s="133">
        <v>1</v>
      </c>
      <c r="C978" s="133">
        <v>35</v>
      </c>
      <c r="D978" s="111">
        <v>4</v>
      </c>
    </row>
    <row r="979" spans="1:4">
      <c r="A979" s="394">
        <v>2</v>
      </c>
      <c r="B979" s="133">
        <v>1</v>
      </c>
      <c r="C979" s="133">
        <v>36</v>
      </c>
      <c r="D979" s="111">
        <v>4</v>
      </c>
    </row>
    <row r="980" spans="1:4">
      <c r="A980" s="394">
        <v>2</v>
      </c>
      <c r="B980" s="133">
        <v>1</v>
      </c>
      <c r="C980" s="133">
        <v>37</v>
      </c>
      <c r="D980" s="111">
        <v>4</v>
      </c>
    </row>
    <row r="981" spans="1:4">
      <c r="A981" s="772">
        <v>2</v>
      </c>
      <c r="B981" s="133">
        <v>1</v>
      </c>
      <c r="C981" s="133">
        <v>38</v>
      </c>
      <c r="D981" s="111">
        <v>4</v>
      </c>
    </row>
    <row r="982" spans="1:4">
      <c r="A982" s="394">
        <v>2</v>
      </c>
      <c r="B982" s="133">
        <v>1</v>
      </c>
      <c r="C982" s="133">
        <v>0</v>
      </c>
      <c r="D982" s="111">
        <v>5</v>
      </c>
    </row>
    <row r="983" spans="1:4">
      <c r="A983" s="394">
        <v>2</v>
      </c>
      <c r="B983" s="133">
        <v>1</v>
      </c>
      <c r="C983" s="133">
        <v>1</v>
      </c>
      <c r="D983" s="111">
        <v>5</v>
      </c>
    </row>
    <row r="984" spans="1:4">
      <c r="A984" s="394">
        <v>2</v>
      </c>
      <c r="B984" s="133">
        <v>1</v>
      </c>
      <c r="C984" s="133">
        <v>2</v>
      </c>
      <c r="D984" s="111">
        <v>5</v>
      </c>
    </row>
    <row r="985" spans="1:4">
      <c r="A985" s="394">
        <v>2</v>
      </c>
      <c r="B985" s="133">
        <v>1</v>
      </c>
      <c r="C985" s="133">
        <v>3</v>
      </c>
      <c r="D985" s="111">
        <v>5</v>
      </c>
    </row>
    <row r="986" spans="1:4">
      <c r="A986" s="394">
        <v>2</v>
      </c>
      <c r="B986" s="133">
        <v>1</v>
      </c>
      <c r="C986" s="133">
        <v>4</v>
      </c>
      <c r="D986" s="111">
        <v>5</v>
      </c>
    </row>
    <row r="987" spans="1:4">
      <c r="A987" s="394">
        <v>2</v>
      </c>
      <c r="B987" s="133">
        <v>1</v>
      </c>
      <c r="C987" s="133">
        <v>5</v>
      </c>
      <c r="D987" s="111">
        <v>5</v>
      </c>
    </row>
    <row r="988" spans="1:4">
      <c r="A988" s="394">
        <v>2</v>
      </c>
      <c r="B988" s="133">
        <v>1</v>
      </c>
      <c r="C988" s="133">
        <v>6</v>
      </c>
      <c r="D988" s="111">
        <v>5</v>
      </c>
    </row>
    <row r="989" spans="1:4">
      <c r="A989" s="394">
        <v>2</v>
      </c>
      <c r="B989" s="133">
        <v>1</v>
      </c>
      <c r="C989" s="133">
        <v>7</v>
      </c>
      <c r="D989" s="111">
        <v>5</v>
      </c>
    </row>
    <row r="990" spans="1:4">
      <c r="A990" s="394">
        <v>2</v>
      </c>
      <c r="B990" s="133">
        <v>1</v>
      </c>
      <c r="C990" s="133">
        <v>8</v>
      </c>
      <c r="D990" s="111">
        <v>5</v>
      </c>
    </row>
    <row r="991" spans="1:4">
      <c r="A991" s="394">
        <v>2</v>
      </c>
      <c r="B991" s="133">
        <v>1</v>
      </c>
      <c r="C991" s="133">
        <v>9</v>
      </c>
      <c r="D991" s="111">
        <v>5</v>
      </c>
    </row>
    <row r="992" spans="1:4">
      <c r="A992" s="394">
        <v>2</v>
      </c>
      <c r="B992" s="133">
        <v>1</v>
      </c>
      <c r="C992" s="133">
        <v>10</v>
      </c>
      <c r="D992" s="111">
        <v>5</v>
      </c>
    </row>
    <row r="993" spans="1:4">
      <c r="A993" s="394">
        <v>2</v>
      </c>
      <c r="B993" s="133">
        <v>1</v>
      </c>
      <c r="C993" s="133">
        <v>11</v>
      </c>
      <c r="D993" s="111">
        <v>5</v>
      </c>
    </row>
    <row r="994" spans="1:4">
      <c r="A994" s="394">
        <v>2</v>
      </c>
      <c r="B994" s="133">
        <v>1</v>
      </c>
      <c r="C994" s="133">
        <v>12</v>
      </c>
      <c r="D994" s="111">
        <v>5</v>
      </c>
    </row>
    <row r="995" spans="1:4">
      <c r="A995" s="394">
        <v>2</v>
      </c>
      <c r="B995" s="133">
        <v>1</v>
      </c>
      <c r="C995" s="133">
        <v>13</v>
      </c>
      <c r="D995" s="111">
        <v>5</v>
      </c>
    </row>
    <row r="996" spans="1:4">
      <c r="A996" s="394">
        <v>2</v>
      </c>
      <c r="B996" s="133">
        <v>1</v>
      </c>
      <c r="C996" s="133">
        <v>14</v>
      </c>
      <c r="D996" s="111">
        <v>5</v>
      </c>
    </row>
    <row r="997" spans="1:4">
      <c r="A997" s="394">
        <v>2</v>
      </c>
      <c r="B997" s="133">
        <v>1</v>
      </c>
      <c r="C997" s="133">
        <v>15</v>
      </c>
      <c r="D997" s="111">
        <v>5</v>
      </c>
    </row>
    <row r="998" spans="1:4">
      <c r="A998" s="394">
        <v>2</v>
      </c>
      <c r="B998" s="133">
        <v>1</v>
      </c>
      <c r="C998" s="133">
        <v>16</v>
      </c>
      <c r="D998" s="111">
        <v>5</v>
      </c>
    </row>
    <row r="999" spans="1:4">
      <c r="A999" s="394">
        <v>2</v>
      </c>
      <c r="B999" s="133">
        <v>1</v>
      </c>
      <c r="C999" s="133">
        <v>17</v>
      </c>
      <c r="D999" s="111">
        <v>5</v>
      </c>
    </row>
    <row r="1000" spans="1:4">
      <c r="A1000" s="394">
        <v>2</v>
      </c>
      <c r="B1000" s="133">
        <v>1</v>
      </c>
      <c r="C1000" s="133">
        <v>18</v>
      </c>
      <c r="D1000" s="111">
        <v>5</v>
      </c>
    </row>
    <row r="1001" spans="1:4">
      <c r="A1001" s="394">
        <v>2</v>
      </c>
      <c r="B1001" s="133">
        <v>1</v>
      </c>
      <c r="C1001" s="133">
        <v>19</v>
      </c>
      <c r="D1001" s="111">
        <v>5</v>
      </c>
    </row>
    <row r="1002" spans="1:4">
      <c r="A1002" s="396">
        <v>2</v>
      </c>
      <c r="B1002" s="133">
        <v>1</v>
      </c>
      <c r="C1002" s="133">
        <v>20</v>
      </c>
      <c r="D1002" s="111">
        <v>5</v>
      </c>
    </row>
    <row r="1003" spans="1:4">
      <c r="A1003" s="414">
        <v>2</v>
      </c>
      <c r="B1003" s="133">
        <v>1</v>
      </c>
      <c r="C1003" s="133">
        <v>21</v>
      </c>
      <c r="D1003" s="111">
        <v>5</v>
      </c>
    </row>
    <row r="1004" spans="1:4">
      <c r="A1004" s="414">
        <v>2</v>
      </c>
      <c r="B1004" s="133">
        <v>1</v>
      </c>
      <c r="C1004" s="133">
        <v>22</v>
      </c>
      <c r="D1004" s="111">
        <v>5</v>
      </c>
    </row>
    <row r="1005" spans="1:4">
      <c r="A1005" s="414">
        <v>2</v>
      </c>
      <c r="B1005" s="133">
        <v>1</v>
      </c>
      <c r="C1005" s="133">
        <v>23</v>
      </c>
      <c r="D1005" s="111">
        <v>5</v>
      </c>
    </row>
    <row r="1006" spans="1:4">
      <c r="A1006" s="414">
        <v>2</v>
      </c>
      <c r="B1006" s="133">
        <v>1</v>
      </c>
      <c r="C1006" s="133">
        <v>24</v>
      </c>
      <c r="D1006" s="111">
        <v>5</v>
      </c>
    </row>
    <row r="1007" spans="1:4">
      <c r="A1007" s="567">
        <v>2</v>
      </c>
      <c r="B1007" s="133">
        <v>1</v>
      </c>
      <c r="C1007" s="133">
        <v>25</v>
      </c>
      <c r="D1007" s="111">
        <v>5</v>
      </c>
    </row>
    <row r="1008" spans="1:4">
      <c r="A1008" s="567">
        <v>2</v>
      </c>
      <c r="B1008" s="133">
        <v>1</v>
      </c>
      <c r="C1008" s="133">
        <v>26</v>
      </c>
      <c r="D1008" s="111">
        <v>5</v>
      </c>
    </row>
    <row r="1009" spans="1:4">
      <c r="A1009" s="660">
        <v>2</v>
      </c>
      <c r="B1009" s="133">
        <v>1</v>
      </c>
      <c r="C1009" s="133">
        <v>27</v>
      </c>
      <c r="D1009" s="111">
        <v>5</v>
      </c>
    </row>
    <row r="1010" spans="1:4">
      <c r="A1010" s="802">
        <v>2</v>
      </c>
      <c r="B1010" s="133">
        <v>1</v>
      </c>
      <c r="C1010" s="133">
        <v>28</v>
      </c>
      <c r="D1010" s="111">
        <v>5</v>
      </c>
    </row>
    <row r="1011" spans="1:4">
      <c r="A1011" s="851">
        <v>2</v>
      </c>
      <c r="B1011" s="133">
        <v>1</v>
      </c>
      <c r="C1011" s="133">
        <v>29</v>
      </c>
      <c r="D1011" s="111">
        <v>5</v>
      </c>
    </row>
    <row r="1012" spans="1:4">
      <c r="A1012" s="855">
        <v>2</v>
      </c>
      <c r="B1012" s="133">
        <v>1</v>
      </c>
      <c r="C1012" s="133">
        <v>30</v>
      </c>
      <c r="D1012" s="111">
        <v>5</v>
      </c>
    </row>
    <row r="1013" spans="1:4">
      <c r="A1013" s="861">
        <v>2</v>
      </c>
      <c r="B1013" s="133">
        <v>1</v>
      </c>
      <c r="C1013" s="133">
        <v>31</v>
      </c>
      <c r="D1013" s="111">
        <v>5</v>
      </c>
    </row>
    <row r="1014" spans="1:4">
      <c r="A1014" s="894">
        <v>2</v>
      </c>
      <c r="B1014" s="133">
        <v>1</v>
      </c>
      <c r="C1014" s="133">
        <v>32</v>
      </c>
      <c r="D1014" s="111">
        <v>5</v>
      </c>
    </row>
    <row r="1015" spans="1:4">
      <c r="A1015" s="940">
        <v>2</v>
      </c>
      <c r="B1015" s="133">
        <v>1</v>
      </c>
      <c r="C1015" s="133">
        <v>33</v>
      </c>
      <c r="D1015" s="111">
        <v>5</v>
      </c>
    </row>
    <row r="1016" spans="1:4">
      <c r="A1016" s="1035">
        <v>2</v>
      </c>
      <c r="B1016" s="133">
        <v>1</v>
      </c>
      <c r="C1016" s="133">
        <v>34</v>
      </c>
      <c r="D1016" s="111">
        <v>5</v>
      </c>
    </row>
    <row r="1017" spans="1:4">
      <c r="A1017" s="1216">
        <v>2</v>
      </c>
      <c r="B1017" s="133">
        <v>1</v>
      </c>
      <c r="C1017" s="133">
        <v>35</v>
      </c>
      <c r="D1017" s="111">
        <v>5</v>
      </c>
    </row>
    <row r="1018" spans="1:4">
      <c r="A1018" s="1284">
        <v>2</v>
      </c>
      <c r="B1018" s="133">
        <v>1</v>
      </c>
      <c r="C1018" s="133">
        <v>36</v>
      </c>
      <c r="D1018" s="111">
        <v>5</v>
      </c>
    </row>
    <row r="1019" spans="1:4">
      <c r="A1019" s="1312">
        <v>2</v>
      </c>
      <c r="B1019" s="133">
        <v>1</v>
      </c>
      <c r="C1019" s="133">
        <v>37</v>
      </c>
      <c r="D1019" s="111">
        <v>5</v>
      </c>
    </row>
    <row r="1020" spans="1:4">
      <c r="A1020" s="1423">
        <v>2</v>
      </c>
      <c r="B1020" s="133">
        <v>1</v>
      </c>
      <c r="C1020" s="133">
        <v>38</v>
      </c>
      <c r="D1020" s="111">
        <v>5</v>
      </c>
    </row>
    <row r="1021" spans="1:4">
      <c r="A1021" s="1423">
        <v>2</v>
      </c>
      <c r="B1021" s="133">
        <v>1</v>
      </c>
      <c r="C1021" s="133">
        <v>39</v>
      </c>
      <c r="D1021" s="111">
        <v>5</v>
      </c>
    </row>
    <row r="1022" spans="1:4">
      <c r="A1022" s="1423">
        <v>2</v>
      </c>
      <c r="B1022" s="133">
        <v>1</v>
      </c>
      <c r="C1022" s="133">
        <v>40</v>
      </c>
      <c r="D1022" s="111">
        <v>5</v>
      </c>
    </row>
    <row r="1023" spans="1:4">
      <c r="A1023" s="1429">
        <v>2</v>
      </c>
      <c r="B1023" s="133">
        <v>1</v>
      </c>
      <c r="C1023" s="133">
        <v>41</v>
      </c>
      <c r="D1023" s="111">
        <v>5</v>
      </c>
    </row>
    <row r="1024" spans="1:4">
      <c r="A1024" s="394">
        <v>2</v>
      </c>
      <c r="B1024" s="133">
        <v>1</v>
      </c>
      <c r="C1024" s="133">
        <v>0</v>
      </c>
      <c r="D1024" s="111">
        <v>7</v>
      </c>
    </row>
    <row r="1025" spans="1:5">
      <c r="A1025" s="394">
        <v>2</v>
      </c>
      <c r="B1025" s="133">
        <v>1</v>
      </c>
      <c r="C1025" s="133">
        <v>0</v>
      </c>
      <c r="D1025" s="111">
        <v>10</v>
      </c>
    </row>
    <row r="1026" spans="1:5">
      <c r="A1026" s="643">
        <v>2</v>
      </c>
      <c r="B1026" s="133">
        <v>1</v>
      </c>
      <c r="C1026" s="133">
        <v>1</v>
      </c>
      <c r="D1026" s="111">
        <v>10</v>
      </c>
    </row>
    <row r="1027" spans="1:5">
      <c r="A1027" s="394">
        <v>2</v>
      </c>
      <c r="B1027" s="133">
        <v>1</v>
      </c>
      <c r="C1027" s="133">
        <v>0</v>
      </c>
      <c r="D1027" s="111">
        <v>11</v>
      </c>
    </row>
    <row r="1028" spans="1:5">
      <c r="A1028" s="394">
        <v>2</v>
      </c>
      <c r="B1028" s="133">
        <v>1</v>
      </c>
      <c r="C1028" s="133">
        <v>1</v>
      </c>
      <c r="D1028" s="111">
        <v>11</v>
      </c>
    </row>
    <row r="1029" spans="1:5">
      <c r="A1029" s="394">
        <v>2</v>
      </c>
      <c r="B1029" s="133">
        <v>1</v>
      </c>
      <c r="C1029" s="133">
        <v>2</v>
      </c>
      <c r="D1029" s="111">
        <v>11</v>
      </c>
    </row>
    <row r="1030" spans="1:5">
      <c r="A1030" s="460">
        <v>2</v>
      </c>
      <c r="B1030" s="133">
        <v>1</v>
      </c>
      <c r="C1030" s="133">
        <v>3</v>
      </c>
      <c r="D1030" s="111">
        <v>11</v>
      </c>
    </row>
    <row r="1031" spans="1:5">
      <c r="A1031" s="783">
        <v>2</v>
      </c>
      <c r="B1031" s="133">
        <v>1</v>
      </c>
      <c r="C1031" s="133">
        <v>4</v>
      </c>
      <c r="D1031" s="111">
        <v>11</v>
      </c>
    </row>
    <row r="1032" spans="1:5">
      <c r="A1032" s="783">
        <v>2</v>
      </c>
      <c r="B1032" s="133">
        <v>1</v>
      </c>
      <c r="C1032" s="133">
        <v>5</v>
      </c>
      <c r="D1032" s="111">
        <v>11</v>
      </c>
    </row>
    <row r="1033" spans="1:5">
      <c r="A1033" s="783">
        <v>2</v>
      </c>
      <c r="B1033" s="133">
        <v>1</v>
      </c>
      <c r="C1033" s="133">
        <v>6</v>
      </c>
      <c r="D1033" s="111">
        <v>11</v>
      </c>
    </row>
    <row r="1034" spans="1:5">
      <c r="A1034" s="783">
        <v>2</v>
      </c>
      <c r="B1034" s="133">
        <v>1</v>
      </c>
      <c r="C1034" s="133">
        <v>7</v>
      </c>
      <c r="D1034" s="111">
        <v>11</v>
      </c>
      <c r="E1034" s="109" t="s">
        <v>3970</v>
      </c>
    </row>
    <row r="1035" spans="1:5">
      <c r="A1035" s="783">
        <v>2</v>
      </c>
      <c r="B1035" s="133">
        <v>1</v>
      </c>
      <c r="C1035" s="133">
        <v>8</v>
      </c>
      <c r="D1035" s="111">
        <v>11</v>
      </c>
      <c r="E1035" s="109" t="s">
        <v>3970</v>
      </c>
    </row>
    <row r="1036" spans="1:5">
      <c r="A1036" s="783">
        <v>2</v>
      </c>
      <c r="B1036" s="133">
        <v>1</v>
      </c>
      <c r="C1036" s="133">
        <v>9</v>
      </c>
      <c r="D1036" s="111">
        <v>11</v>
      </c>
      <c r="E1036" s="109" t="s">
        <v>3970</v>
      </c>
    </row>
    <row r="1037" spans="1:5">
      <c r="A1037" s="783">
        <v>2</v>
      </c>
      <c r="B1037" s="133">
        <v>1</v>
      </c>
      <c r="C1037" s="133">
        <v>10</v>
      </c>
      <c r="D1037" s="111">
        <v>11</v>
      </c>
      <c r="E1037" s="109" t="s">
        <v>3970</v>
      </c>
    </row>
    <row r="1038" spans="1:5">
      <c r="A1038" s="783">
        <v>2</v>
      </c>
      <c r="B1038" s="133">
        <v>1</v>
      </c>
      <c r="C1038" s="133">
        <v>11</v>
      </c>
      <c r="D1038" s="111">
        <v>11</v>
      </c>
      <c r="E1038" s="109" t="s">
        <v>3970</v>
      </c>
    </row>
    <row r="1039" spans="1:5">
      <c r="A1039" s="783">
        <v>2</v>
      </c>
      <c r="B1039" s="133">
        <v>1</v>
      </c>
      <c r="C1039" s="133">
        <v>12</v>
      </c>
      <c r="D1039" s="111">
        <v>11</v>
      </c>
    </row>
    <row r="1040" spans="1:5">
      <c r="A1040" s="783">
        <v>2</v>
      </c>
      <c r="B1040" s="133">
        <v>1</v>
      </c>
      <c r="C1040" s="133">
        <v>13</v>
      </c>
      <c r="D1040" s="111">
        <v>11</v>
      </c>
      <c r="E1040" s="109" t="s">
        <v>3970</v>
      </c>
    </row>
    <row r="1041" spans="1:4">
      <c r="A1041" s="783">
        <v>2</v>
      </c>
      <c r="B1041" s="133">
        <v>1</v>
      </c>
      <c r="C1041" s="133">
        <v>14</v>
      </c>
      <c r="D1041" s="111">
        <v>11</v>
      </c>
    </row>
    <row r="1042" spans="1:4">
      <c r="A1042" s="783">
        <v>2</v>
      </c>
      <c r="B1042" s="133">
        <v>1</v>
      </c>
      <c r="C1042" s="133">
        <v>15</v>
      </c>
      <c r="D1042" s="111">
        <v>11</v>
      </c>
    </row>
    <row r="1043" spans="1:4">
      <c r="A1043" s="783">
        <v>2</v>
      </c>
      <c r="B1043" s="133">
        <v>1</v>
      </c>
      <c r="C1043" s="133">
        <v>16</v>
      </c>
      <c r="D1043" s="111">
        <v>11</v>
      </c>
    </row>
    <row r="1044" spans="1:4">
      <c r="A1044" s="710">
        <v>2</v>
      </c>
      <c r="B1044" s="133">
        <v>1</v>
      </c>
      <c r="C1044" s="133">
        <v>0</v>
      </c>
      <c r="D1044" s="111">
        <v>12</v>
      </c>
    </row>
    <row r="1045" spans="1:4">
      <c r="A1045" s="1079">
        <v>2</v>
      </c>
      <c r="B1045" s="133">
        <v>1</v>
      </c>
      <c r="C1045" s="133">
        <v>1</v>
      </c>
      <c r="D1045" s="111">
        <v>12</v>
      </c>
    </row>
    <row r="1046" spans="1:4">
      <c r="A1046" s="395">
        <v>2</v>
      </c>
      <c r="B1046" s="133">
        <v>1</v>
      </c>
      <c r="C1046" s="133">
        <v>0</v>
      </c>
      <c r="D1046" s="111">
        <v>13</v>
      </c>
    </row>
    <row r="1047" spans="1:4">
      <c r="A1047" s="941">
        <v>2</v>
      </c>
      <c r="B1047" s="133">
        <v>1</v>
      </c>
      <c r="C1047" s="133">
        <v>1</v>
      </c>
      <c r="D1047" s="111">
        <v>13</v>
      </c>
    </row>
    <row r="1048" spans="1:4">
      <c r="A1048" s="941">
        <v>2</v>
      </c>
      <c r="B1048" s="133">
        <v>1</v>
      </c>
      <c r="C1048" s="133">
        <v>2</v>
      </c>
      <c r="D1048" s="111">
        <v>13</v>
      </c>
    </row>
    <row r="1049" spans="1:4">
      <c r="A1049" s="1148">
        <v>2</v>
      </c>
      <c r="B1049" s="133">
        <v>1</v>
      </c>
      <c r="C1049" s="133">
        <v>3</v>
      </c>
      <c r="D1049" s="111">
        <v>13</v>
      </c>
    </row>
    <row r="1050" spans="1:4">
      <c r="A1050" s="394">
        <v>2</v>
      </c>
      <c r="B1050" s="133">
        <v>3</v>
      </c>
      <c r="C1050" s="133">
        <v>0</v>
      </c>
      <c r="D1050" s="111">
        <v>0</v>
      </c>
    </row>
    <row r="1051" spans="1:4">
      <c r="A1051" s="394">
        <v>2</v>
      </c>
      <c r="B1051" s="133">
        <v>3</v>
      </c>
      <c r="C1051" s="133">
        <v>1</v>
      </c>
      <c r="D1051" s="111">
        <v>0</v>
      </c>
    </row>
    <row r="1052" spans="1:4">
      <c r="A1052" s="823">
        <v>2</v>
      </c>
      <c r="B1052" s="133">
        <v>3</v>
      </c>
      <c r="C1052" s="133">
        <v>2</v>
      </c>
      <c r="D1052" s="111">
        <v>0</v>
      </c>
    </row>
    <row r="1053" spans="1:4">
      <c r="A1053" s="1056">
        <v>2</v>
      </c>
      <c r="B1053" s="133">
        <v>3</v>
      </c>
      <c r="C1053" s="133">
        <v>3</v>
      </c>
      <c r="D1053" s="111">
        <v>0</v>
      </c>
    </row>
    <row r="1054" spans="1:4">
      <c r="A1054" s="1301">
        <v>2</v>
      </c>
      <c r="B1054" s="133">
        <v>3</v>
      </c>
      <c r="C1054" s="133">
        <v>4</v>
      </c>
      <c r="D1054" s="111">
        <v>0</v>
      </c>
    </row>
    <row r="1055" spans="1:4">
      <c r="A1055" s="394">
        <v>2</v>
      </c>
      <c r="B1055" s="133">
        <v>3</v>
      </c>
      <c r="C1055" s="133">
        <v>0</v>
      </c>
      <c r="D1055" s="111">
        <v>4</v>
      </c>
    </row>
    <row r="1056" spans="1:4">
      <c r="A1056" s="394">
        <v>2</v>
      </c>
      <c r="B1056" s="133">
        <v>3</v>
      </c>
      <c r="C1056" s="133">
        <v>1</v>
      </c>
      <c r="D1056" s="111">
        <v>4</v>
      </c>
    </row>
    <row r="1057" spans="1:4">
      <c r="A1057" s="394">
        <v>2</v>
      </c>
      <c r="B1057" s="133">
        <v>3</v>
      </c>
      <c r="C1057" s="133">
        <v>2</v>
      </c>
      <c r="D1057" s="111">
        <v>4</v>
      </c>
    </row>
    <row r="1058" spans="1:4">
      <c r="A1058" s="394">
        <v>2</v>
      </c>
      <c r="B1058" s="133">
        <v>3</v>
      </c>
      <c r="C1058" s="133">
        <v>3</v>
      </c>
      <c r="D1058" s="111">
        <v>4</v>
      </c>
    </row>
    <row r="1059" spans="1:4">
      <c r="A1059" s="394">
        <v>2</v>
      </c>
      <c r="B1059" s="133">
        <v>3</v>
      </c>
      <c r="C1059" s="133">
        <v>4</v>
      </c>
      <c r="D1059" s="111">
        <v>4</v>
      </c>
    </row>
    <row r="1060" spans="1:4">
      <c r="A1060" s="394">
        <v>2</v>
      </c>
      <c r="B1060" s="133">
        <v>3</v>
      </c>
      <c r="C1060" s="133">
        <v>0</v>
      </c>
      <c r="D1060" s="111">
        <v>8</v>
      </c>
    </row>
    <row r="1061" spans="1:4">
      <c r="A1061" s="394">
        <v>2</v>
      </c>
      <c r="B1061" s="133">
        <v>3</v>
      </c>
      <c r="C1061" s="133">
        <v>1</v>
      </c>
      <c r="D1061" s="111">
        <v>8</v>
      </c>
    </row>
    <row r="1062" spans="1:4">
      <c r="A1062" s="394">
        <v>2</v>
      </c>
      <c r="B1062" s="133">
        <v>3</v>
      </c>
      <c r="C1062" s="133">
        <v>2</v>
      </c>
      <c r="D1062" s="111">
        <v>8</v>
      </c>
    </row>
    <row r="1063" spans="1:4">
      <c r="A1063" s="394">
        <v>2</v>
      </c>
      <c r="B1063" s="133">
        <v>3</v>
      </c>
      <c r="C1063" s="133">
        <v>3</v>
      </c>
      <c r="D1063" s="111">
        <v>8</v>
      </c>
    </row>
    <row r="1064" spans="1:4">
      <c r="A1064" s="394">
        <v>2</v>
      </c>
      <c r="B1064" s="133">
        <v>3</v>
      </c>
      <c r="C1064" s="133">
        <v>4</v>
      </c>
      <c r="D1064" s="111">
        <v>8</v>
      </c>
    </row>
    <row r="1065" spans="1:4">
      <c r="A1065" s="394">
        <v>2</v>
      </c>
      <c r="B1065" s="133">
        <v>3</v>
      </c>
      <c r="C1065" s="133">
        <v>5</v>
      </c>
      <c r="D1065" s="111">
        <v>8</v>
      </c>
    </row>
    <row r="1066" spans="1:4">
      <c r="A1066" s="394">
        <v>2</v>
      </c>
      <c r="B1066" s="133">
        <v>3</v>
      </c>
      <c r="C1066" s="133">
        <v>6</v>
      </c>
      <c r="D1066" s="111">
        <v>8</v>
      </c>
    </row>
    <row r="1067" spans="1:4">
      <c r="A1067" s="394">
        <v>2</v>
      </c>
      <c r="B1067" s="133">
        <v>3</v>
      </c>
      <c r="C1067" s="133">
        <v>7</v>
      </c>
      <c r="D1067" s="111">
        <v>8</v>
      </c>
    </row>
    <row r="1068" spans="1:4">
      <c r="A1068" s="394">
        <v>2</v>
      </c>
      <c r="B1068" s="133">
        <v>3</v>
      </c>
      <c r="C1068" s="133">
        <v>8</v>
      </c>
      <c r="D1068" s="111">
        <v>8</v>
      </c>
    </row>
    <row r="1069" spans="1:4">
      <c r="A1069" s="394">
        <v>2</v>
      </c>
      <c r="B1069" s="133">
        <v>3</v>
      </c>
      <c r="C1069" s="133">
        <v>9</v>
      </c>
      <c r="D1069" s="111">
        <v>8</v>
      </c>
    </row>
    <row r="1070" spans="1:4">
      <c r="A1070" s="394">
        <v>2</v>
      </c>
      <c r="B1070" s="133">
        <v>3</v>
      </c>
      <c r="C1070" s="133">
        <v>10</v>
      </c>
      <c r="D1070" s="111">
        <v>8</v>
      </c>
    </row>
    <row r="1071" spans="1:4">
      <c r="A1071" s="394">
        <v>2</v>
      </c>
      <c r="B1071" s="133">
        <v>3</v>
      </c>
      <c r="C1071" s="133">
        <v>11</v>
      </c>
      <c r="D1071" s="111">
        <v>8</v>
      </c>
    </row>
    <row r="1072" spans="1:4">
      <c r="A1072" s="394">
        <v>2</v>
      </c>
      <c r="B1072" s="133">
        <v>3</v>
      </c>
      <c r="C1072" s="133">
        <v>12</v>
      </c>
      <c r="D1072" s="111">
        <v>8</v>
      </c>
    </row>
    <row r="1073" spans="1:4">
      <c r="A1073" s="394">
        <v>2</v>
      </c>
      <c r="B1073" s="133">
        <v>3</v>
      </c>
      <c r="C1073" s="133">
        <v>13</v>
      </c>
      <c r="D1073" s="111">
        <v>8</v>
      </c>
    </row>
    <row r="1074" spans="1:4">
      <c r="A1074" s="394">
        <v>2</v>
      </c>
      <c r="B1074" s="133">
        <v>3</v>
      </c>
      <c r="C1074" s="133">
        <v>14</v>
      </c>
      <c r="D1074" s="111">
        <v>8</v>
      </c>
    </row>
    <row r="1075" spans="1:4">
      <c r="A1075" s="394">
        <v>2</v>
      </c>
      <c r="B1075" s="133">
        <v>3</v>
      </c>
      <c r="C1075" s="133">
        <v>15</v>
      </c>
      <c r="D1075" s="111">
        <v>8</v>
      </c>
    </row>
    <row r="1076" spans="1:4">
      <c r="A1076" s="394">
        <v>2</v>
      </c>
      <c r="B1076" s="133">
        <v>3</v>
      </c>
      <c r="C1076" s="133">
        <v>16</v>
      </c>
      <c r="D1076" s="111">
        <v>8</v>
      </c>
    </row>
    <row r="1077" spans="1:4">
      <c r="A1077" s="394">
        <v>2</v>
      </c>
      <c r="B1077" s="133">
        <v>3</v>
      </c>
      <c r="C1077" s="133">
        <v>17</v>
      </c>
      <c r="D1077" s="111">
        <v>8</v>
      </c>
    </row>
    <row r="1078" spans="1:4">
      <c r="A1078" s="394">
        <v>2</v>
      </c>
      <c r="B1078" s="133">
        <v>3</v>
      </c>
      <c r="C1078" s="133">
        <v>18</v>
      </c>
      <c r="D1078" s="111">
        <v>8</v>
      </c>
    </row>
    <row r="1079" spans="1:4">
      <c r="A1079" s="394">
        <v>2</v>
      </c>
      <c r="B1079" s="133">
        <v>3</v>
      </c>
      <c r="C1079" s="133">
        <v>19</v>
      </c>
      <c r="D1079" s="111">
        <v>8</v>
      </c>
    </row>
    <row r="1080" spans="1:4">
      <c r="A1080" s="394">
        <v>2</v>
      </c>
      <c r="B1080" s="133">
        <v>3</v>
      </c>
      <c r="C1080" s="133">
        <v>20</v>
      </c>
      <c r="D1080" s="111">
        <v>8</v>
      </c>
    </row>
    <row r="1081" spans="1:4">
      <c r="A1081" s="394">
        <v>2</v>
      </c>
      <c r="B1081" s="133">
        <v>3</v>
      </c>
      <c r="C1081" s="133">
        <v>21</v>
      </c>
      <c r="D1081" s="111">
        <v>8</v>
      </c>
    </row>
    <row r="1082" spans="1:4">
      <c r="A1082" s="394">
        <v>2</v>
      </c>
      <c r="B1082" s="133">
        <v>3</v>
      </c>
      <c r="C1082" s="133">
        <v>22</v>
      </c>
      <c r="D1082" s="111">
        <v>8</v>
      </c>
    </row>
    <row r="1083" spans="1:4">
      <c r="A1083" s="458">
        <v>2</v>
      </c>
      <c r="B1083" s="133">
        <v>3</v>
      </c>
      <c r="C1083" s="133">
        <v>23</v>
      </c>
      <c r="D1083" s="111">
        <v>8</v>
      </c>
    </row>
    <row r="1084" spans="1:4">
      <c r="A1084" s="704">
        <v>2</v>
      </c>
      <c r="B1084" s="133">
        <v>3</v>
      </c>
      <c r="C1084" s="133">
        <v>24</v>
      </c>
      <c r="D1084" s="111">
        <v>8</v>
      </c>
    </row>
    <row r="1085" spans="1:4">
      <c r="A1085" s="394">
        <v>2</v>
      </c>
      <c r="B1085" s="133">
        <v>4</v>
      </c>
      <c r="C1085" s="133">
        <v>0</v>
      </c>
      <c r="D1085" s="111">
        <v>0</v>
      </c>
    </row>
    <row r="1086" spans="1:4">
      <c r="A1086" s="394">
        <v>2</v>
      </c>
      <c r="B1086" s="133">
        <v>4</v>
      </c>
      <c r="C1086" s="133">
        <v>1</v>
      </c>
      <c r="D1086" s="111">
        <v>0</v>
      </c>
    </row>
    <row r="1087" spans="1:4">
      <c r="A1087" s="394">
        <v>2</v>
      </c>
      <c r="B1087" s="133">
        <v>4</v>
      </c>
      <c r="C1087" s="133">
        <v>2</v>
      </c>
      <c r="D1087" s="111">
        <v>0</v>
      </c>
    </row>
    <row r="1088" spans="1:4">
      <c r="A1088" s="394">
        <v>2</v>
      </c>
      <c r="B1088" s="133">
        <v>4</v>
      </c>
      <c r="C1088" s="133">
        <v>3</v>
      </c>
      <c r="D1088" s="111">
        <v>0</v>
      </c>
    </row>
    <row r="1089" spans="1:5">
      <c r="A1089" s="394">
        <v>2</v>
      </c>
      <c r="B1089" s="133">
        <v>4</v>
      </c>
      <c r="C1089" s="133">
        <v>4</v>
      </c>
      <c r="D1089" s="111">
        <v>0</v>
      </c>
    </row>
    <row r="1090" spans="1:5">
      <c r="A1090" s="394">
        <v>2</v>
      </c>
      <c r="B1090" s="133">
        <v>4</v>
      </c>
      <c r="C1090" s="133">
        <v>5</v>
      </c>
      <c r="D1090" s="111">
        <v>0</v>
      </c>
    </row>
    <row r="1091" spans="1:5">
      <c r="A1091" s="394">
        <v>2</v>
      </c>
      <c r="B1091" s="133">
        <v>4</v>
      </c>
      <c r="C1091" s="133">
        <v>6</v>
      </c>
      <c r="D1091" s="111">
        <v>0</v>
      </c>
    </row>
    <row r="1092" spans="1:5">
      <c r="A1092" s="394">
        <v>2</v>
      </c>
      <c r="B1092" s="133">
        <v>4</v>
      </c>
      <c r="C1092" s="133">
        <v>7</v>
      </c>
      <c r="D1092" s="111">
        <v>0</v>
      </c>
    </row>
    <row r="1093" spans="1:5">
      <c r="A1093" s="394">
        <v>2</v>
      </c>
      <c r="B1093" s="133">
        <v>4</v>
      </c>
      <c r="C1093" s="133">
        <v>0</v>
      </c>
      <c r="D1093" s="111">
        <v>3</v>
      </c>
    </row>
    <row r="1094" spans="1:5">
      <c r="A1094" s="394">
        <v>2</v>
      </c>
      <c r="B1094" s="133">
        <v>4</v>
      </c>
      <c r="C1094" s="133">
        <v>0</v>
      </c>
      <c r="D1094" s="111">
        <v>4</v>
      </c>
    </row>
    <row r="1095" spans="1:5">
      <c r="A1095" s="394">
        <v>2</v>
      </c>
      <c r="B1095" s="133">
        <v>4</v>
      </c>
      <c r="C1095" s="133">
        <v>0</v>
      </c>
      <c r="D1095" s="111">
        <v>7</v>
      </c>
      <c r="E1095" s="111"/>
    </row>
    <row r="1096" spans="1:5">
      <c r="A1096" s="394">
        <v>2</v>
      </c>
      <c r="B1096" s="133">
        <v>4</v>
      </c>
      <c r="C1096" s="133">
        <v>1</v>
      </c>
      <c r="D1096" s="111">
        <v>7</v>
      </c>
    </row>
    <row r="1097" spans="1:5">
      <c r="A1097" s="394">
        <v>2</v>
      </c>
      <c r="B1097" s="133">
        <v>4</v>
      </c>
      <c r="C1097" s="133">
        <v>2</v>
      </c>
      <c r="D1097" s="111">
        <v>7</v>
      </c>
    </row>
    <row r="1098" spans="1:5">
      <c r="A1098" s="394">
        <v>2</v>
      </c>
      <c r="B1098" s="133">
        <v>4</v>
      </c>
      <c r="C1098" s="133">
        <v>3</v>
      </c>
      <c r="D1098" s="111">
        <v>7</v>
      </c>
    </row>
    <row r="1099" spans="1:5">
      <c r="A1099" s="394">
        <v>2</v>
      </c>
      <c r="B1099" s="133">
        <v>4</v>
      </c>
      <c r="C1099" s="133">
        <v>0</v>
      </c>
      <c r="D1099" s="111">
        <v>10</v>
      </c>
    </row>
    <row r="1100" spans="1:5">
      <c r="A1100" s="394">
        <v>2</v>
      </c>
      <c r="B1100" s="133">
        <v>5</v>
      </c>
      <c r="C1100" s="133">
        <v>0</v>
      </c>
      <c r="D1100" s="111">
        <v>0</v>
      </c>
    </row>
    <row r="1101" spans="1:5">
      <c r="A1101" s="394">
        <v>2</v>
      </c>
      <c r="B1101" s="133">
        <v>5</v>
      </c>
      <c r="C1101" s="133">
        <v>1</v>
      </c>
      <c r="D1101" s="111">
        <v>0</v>
      </c>
    </row>
    <row r="1102" spans="1:5">
      <c r="A1102" s="394">
        <v>2</v>
      </c>
      <c r="B1102" s="133">
        <v>5</v>
      </c>
      <c r="C1102" s="133">
        <v>2</v>
      </c>
      <c r="D1102" s="111">
        <v>0</v>
      </c>
    </row>
    <row r="1103" spans="1:5">
      <c r="A1103" s="394">
        <v>2</v>
      </c>
      <c r="B1103" s="133">
        <v>5</v>
      </c>
      <c r="C1103" s="133">
        <v>3</v>
      </c>
      <c r="D1103" s="111">
        <v>0</v>
      </c>
    </row>
    <row r="1104" spans="1:5">
      <c r="A1104" s="394">
        <v>2</v>
      </c>
      <c r="B1104" s="133">
        <v>5</v>
      </c>
      <c r="C1104" s="133">
        <v>4</v>
      </c>
      <c r="D1104" s="111">
        <v>0</v>
      </c>
    </row>
    <row r="1105" spans="1:4">
      <c r="A1105" s="394">
        <v>2</v>
      </c>
      <c r="B1105" s="133">
        <v>5</v>
      </c>
      <c r="C1105" s="133">
        <v>5</v>
      </c>
      <c r="D1105" s="111">
        <v>0</v>
      </c>
    </row>
    <row r="1106" spans="1:4">
      <c r="A1106" s="394">
        <v>2</v>
      </c>
      <c r="B1106" s="133">
        <v>5</v>
      </c>
      <c r="C1106" s="133">
        <v>6</v>
      </c>
      <c r="D1106" s="111">
        <v>0</v>
      </c>
    </row>
    <row r="1107" spans="1:4">
      <c r="A1107" s="394">
        <v>2</v>
      </c>
      <c r="B1107" s="133">
        <v>5</v>
      </c>
      <c r="C1107" s="133">
        <v>7</v>
      </c>
      <c r="D1107" s="111">
        <v>0</v>
      </c>
    </row>
    <row r="1108" spans="1:4">
      <c r="A1108" s="394">
        <v>2</v>
      </c>
      <c r="B1108" s="133">
        <v>5</v>
      </c>
      <c r="C1108" s="133">
        <v>8</v>
      </c>
      <c r="D1108" s="111">
        <v>0</v>
      </c>
    </row>
    <row r="1109" spans="1:4">
      <c r="A1109" s="394">
        <v>2</v>
      </c>
      <c r="B1109" s="133">
        <v>5</v>
      </c>
      <c r="C1109" s="133">
        <v>9</v>
      </c>
      <c r="D1109" s="111">
        <v>0</v>
      </c>
    </row>
    <row r="1110" spans="1:4">
      <c r="A1110" s="394">
        <v>2</v>
      </c>
      <c r="B1110" s="133">
        <v>5</v>
      </c>
      <c r="C1110" s="133">
        <v>10</v>
      </c>
      <c r="D1110" s="111">
        <v>0</v>
      </c>
    </row>
    <row r="1111" spans="1:4">
      <c r="A1111" s="394">
        <v>2</v>
      </c>
      <c r="B1111" s="133">
        <v>5</v>
      </c>
      <c r="C1111" s="133">
        <v>11</v>
      </c>
      <c r="D1111" s="111">
        <v>0</v>
      </c>
    </row>
    <row r="1112" spans="1:4">
      <c r="A1112" s="394">
        <v>2</v>
      </c>
      <c r="B1112" s="133">
        <v>5</v>
      </c>
      <c r="C1112" s="133">
        <v>12</v>
      </c>
      <c r="D1112" s="111">
        <v>0</v>
      </c>
    </row>
    <row r="1113" spans="1:4">
      <c r="A1113" s="394">
        <v>2</v>
      </c>
      <c r="B1113" s="133">
        <v>5</v>
      </c>
      <c r="C1113" s="133">
        <v>13</v>
      </c>
      <c r="D1113" s="111">
        <v>0</v>
      </c>
    </row>
    <row r="1114" spans="1:4">
      <c r="A1114" s="394">
        <v>2</v>
      </c>
      <c r="B1114" s="133">
        <v>5</v>
      </c>
      <c r="C1114" s="133">
        <v>14</v>
      </c>
      <c r="D1114" s="111">
        <v>0</v>
      </c>
    </row>
    <row r="1115" spans="1:4">
      <c r="A1115" s="394">
        <v>2</v>
      </c>
      <c r="B1115" s="133">
        <v>5</v>
      </c>
      <c r="C1115" s="133">
        <v>15</v>
      </c>
      <c r="D1115" s="111">
        <v>0</v>
      </c>
    </row>
    <row r="1116" spans="1:4">
      <c r="A1116" s="394">
        <v>2</v>
      </c>
      <c r="B1116" s="133">
        <v>5</v>
      </c>
      <c r="C1116" s="133">
        <v>16</v>
      </c>
      <c r="D1116" s="111">
        <v>0</v>
      </c>
    </row>
    <row r="1117" spans="1:4">
      <c r="A1117" s="394">
        <v>2</v>
      </c>
      <c r="B1117" s="133">
        <v>5</v>
      </c>
      <c r="C1117" s="133">
        <v>17</v>
      </c>
      <c r="D1117" s="111">
        <v>0</v>
      </c>
    </row>
    <row r="1118" spans="1:4">
      <c r="A1118" s="394">
        <v>2</v>
      </c>
      <c r="B1118" s="133">
        <v>5</v>
      </c>
      <c r="C1118" s="133">
        <v>18</v>
      </c>
      <c r="D1118" s="111">
        <v>0</v>
      </c>
    </row>
    <row r="1119" spans="1:4">
      <c r="A1119" s="394">
        <v>2</v>
      </c>
      <c r="B1119" s="133">
        <v>5</v>
      </c>
      <c r="C1119" s="133">
        <v>19</v>
      </c>
      <c r="D1119" s="111">
        <v>0</v>
      </c>
    </row>
    <row r="1120" spans="1:4">
      <c r="A1120" s="394">
        <v>2</v>
      </c>
      <c r="B1120" s="133">
        <v>5</v>
      </c>
      <c r="C1120" s="133">
        <v>20</v>
      </c>
      <c r="D1120" s="111">
        <v>0</v>
      </c>
    </row>
    <row r="1121" spans="1:5">
      <c r="A1121" s="394">
        <v>2</v>
      </c>
      <c r="B1121" s="133">
        <v>5</v>
      </c>
      <c r="C1121" s="133">
        <v>21</v>
      </c>
      <c r="D1121" s="111">
        <v>0</v>
      </c>
    </row>
    <row r="1122" spans="1:5">
      <c r="A1122" s="394">
        <v>2</v>
      </c>
      <c r="B1122" s="133">
        <v>5</v>
      </c>
      <c r="C1122" s="133">
        <v>22</v>
      </c>
      <c r="D1122" s="111">
        <v>0</v>
      </c>
    </row>
    <row r="1123" spans="1:5">
      <c r="A1123" s="394">
        <v>2</v>
      </c>
      <c r="B1123" s="133">
        <v>5</v>
      </c>
      <c r="C1123" s="133">
        <v>23</v>
      </c>
      <c r="D1123" s="111">
        <v>0</v>
      </c>
    </row>
    <row r="1124" spans="1:5">
      <c r="A1124" s="394">
        <v>2</v>
      </c>
      <c r="B1124" s="133">
        <v>5</v>
      </c>
      <c r="C1124" s="133">
        <v>24</v>
      </c>
      <c r="D1124" s="111">
        <v>0</v>
      </c>
    </row>
    <row r="1125" spans="1:5">
      <c r="A1125" s="394">
        <v>2</v>
      </c>
      <c r="B1125" s="133">
        <v>5</v>
      </c>
      <c r="C1125" s="133">
        <v>25</v>
      </c>
      <c r="D1125" s="111">
        <v>0</v>
      </c>
    </row>
    <row r="1126" spans="1:5">
      <c r="A1126" s="394">
        <v>2</v>
      </c>
      <c r="B1126" s="133">
        <v>5</v>
      </c>
      <c r="C1126" s="133">
        <v>26</v>
      </c>
      <c r="D1126" s="111">
        <v>0</v>
      </c>
    </row>
    <row r="1127" spans="1:5">
      <c r="A1127" s="394">
        <v>2</v>
      </c>
      <c r="B1127" s="133">
        <v>5</v>
      </c>
      <c r="C1127" s="133">
        <v>27</v>
      </c>
      <c r="D1127" s="111">
        <v>0</v>
      </c>
    </row>
    <row r="1128" spans="1:5">
      <c r="A1128" s="394">
        <v>2</v>
      </c>
      <c r="B1128" s="133">
        <v>5</v>
      </c>
      <c r="C1128" s="133">
        <v>28</v>
      </c>
      <c r="D1128" s="111">
        <v>0</v>
      </c>
    </row>
    <row r="1129" spans="1:5">
      <c r="A1129" s="394">
        <v>2</v>
      </c>
      <c r="B1129" s="133">
        <v>5</v>
      </c>
      <c r="C1129" s="133">
        <v>29</v>
      </c>
      <c r="D1129" s="111">
        <v>0</v>
      </c>
      <c r="E1129" s="111"/>
    </row>
    <row r="1130" spans="1:5">
      <c r="A1130" s="394">
        <v>2</v>
      </c>
      <c r="B1130" s="133">
        <v>5</v>
      </c>
      <c r="C1130" s="133">
        <v>30</v>
      </c>
      <c r="D1130" s="111">
        <v>0</v>
      </c>
    </row>
    <row r="1131" spans="1:5">
      <c r="A1131" s="394">
        <v>2</v>
      </c>
      <c r="B1131" s="133">
        <v>5</v>
      </c>
      <c r="C1131" s="133">
        <v>31</v>
      </c>
      <c r="D1131" s="111">
        <v>0</v>
      </c>
    </row>
    <row r="1132" spans="1:5">
      <c r="A1132" s="394">
        <v>2</v>
      </c>
      <c r="B1132" s="133">
        <v>5</v>
      </c>
      <c r="C1132" s="133">
        <v>32</v>
      </c>
      <c r="D1132" s="111">
        <v>0</v>
      </c>
    </row>
    <row r="1133" spans="1:5">
      <c r="A1133" s="394">
        <v>2</v>
      </c>
      <c r="B1133" s="133">
        <v>5</v>
      </c>
      <c r="C1133" s="133">
        <v>33</v>
      </c>
      <c r="D1133" s="111">
        <v>0</v>
      </c>
    </row>
    <row r="1134" spans="1:5">
      <c r="A1134" s="394">
        <v>2</v>
      </c>
      <c r="B1134" s="133">
        <v>5</v>
      </c>
      <c r="C1134" s="133">
        <v>34</v>
      </c>
      <c r="D1134" s="111">
        <v>0</v>
      </c>
    </row>
    <row r="1135" spans="1:5">
      <c r="A1135" s="394">
        <v>2</v>
      </c>
      <c r="B1135" s="133">
        <v>5</v>
      </c>
      <c r="C1135" s="133">
        <v>35</v>
      </c>
      <c r="D1135" s="111">
        <v>0</v>
      </c>
    </row>
    <row r="1136" spans="1:5">
      <c r="A1136" s="394">
        <v>2</v>
      </c>
      <c r="B1136" s="133">
        <v>5</v>
      </c>
      <c r="C1136" s="133">
        <v>36</v>
      </c>
      <c r="D1136" s="111">
        <v>0</v>
      </c>
    </row>
    <row r="1137" spans="1:4">
      <c r="A1137" s="394">
        <v>2</v>
      </c>
      <c r="B1137" s="133">
        <v>5</v>
      </c>
      <c r="C1137" s="133">
        <v>37</v>
      </c>
      <c r="D1137" s="111">
        <v>0</v>
      </c>
    </row>
    <row r="1138" spans="1:4">
      <c r="A1138" s="394">
        <v>2</v>
      </c>
      <c r="B1138" s="133">
        <v>5</v>
      </c>
      <c r="C1138" s="133">
        <v>38</v>
      </c>
      <c r="D1138" s="111">
        <v>0</v>
      </c>
    </row>
    <row r="1139" spans="1:4">
      <c r="A1139" s="394">
        <v>2</v>
      </c>
      <c r="B1139" s="133">
        <v>5</v>
      </c>
      <c r="C1139" s="133">
        <v>39</v>
      </c>
      <c r="D1139" s="111">
        <v>0</v>
      </c>
    </row>
    <row r="1140" spans="1:4">
      <c r="A1140" s="394">
        <v>2</v>
      </c>
      <c r="B1140" s="133">
        <v>5</v>
      </c>
      <c r="C1140" s="133">
        <v>40</v>
      </c>
      <c r="D1140" s="111">
        <v>0</v>
      </c>
    </row>
    <row r="1141" spans="1:4">
      <c r="A1141" s="394">
        <v>2</v>
      </c>
      <c r="B1141" s="133">
        <v>5</v>
      </c>
      <c r="C1141" s="133">
        <v>41</v>
      </c>
      <c r="D1141" s="111">
        <v>0</v>
      </c>
    </row>
    <row r="1142" spans="1:4">
      <c r="A1142" s="394">
        <v>2</v>
      </c>
      <c r="B1142" s="133">
        <v>5</v>
      </c>
      <c r="C1142" s="133">
        <v>42</v>
      </c>
      <c r="D1142" s="111">
        <v>0</v>
      </c>
    </row>
    <row r="1143" spans="1:4">
      <c r="A1143" s="394">
        <v>2</v>
      </c>
      <c r="B1143" s="133">
        <v>5</v>
      </c>
      <c r="C1143" s="133">
        <v>43</v>
      </c>
      <c r="D1143" s="111">
        <v>0</v>
      </c>
    </row>
    <row r="1144" spans="1:4">
      <c r="A1144" s="394">
        <v>2</v>
      </c>
      <c r="B1144" s="133">
        <v>5</v>
      </c>
      <c r="C1144" s="133">
        <v>44</v>
      </c>
      <c r="D1144" s="111">
        <v>0</v>
      </c>
    </row>
    <row r="1145" spans="1:4">
      <c r="A1145" s="394">
        <v>2</v>
      </c>
      <c r="B1145" s="133">
        <v>5</v>
      </c>
      <c r="C1145" s="133">
        <v>45</v>
      </c>
      <c r="D1145" s="111">
        <v>0</v>
      </c>
    </row>
    <row r="1146" spans="1:4">
      <c r="A1146" s="394">
        <v>2</v>
      </c>
      <c r="B1146" s="133">
        <v>5</v>
      </c>
      <c r="C1146" s="133">
        <v>46</v>
      </c>
      <c r="D1146" s="111">
        <v>0</v>
      </c>
    </row>
    <row r="1147" spans="1:4">
      <c r="A1147" s="394">
        <v>2</v>
      </c>
      <c r="B1147" s="133">
        <v>5</v>
      </c>
      <c r="C1147" s="133">
        <v>47</v>
      </c>
      <c r="D1147" s="111">
        <v>0</v>
      </c>
    </row>
    <row r="1148" spans="1:4">
      <c r="A1148" s="394">
        <v>2</v>
      </c>
      <c r="B1148" s="133">
        <v>5</v>
      </c>
      <c r="C1148" s="133">
        <v>48</v>
      </c>
      <c r="D1148" s="111">
        <v>0</v>
      </c>
    </row>
    <row r="1149" spans="1:4">
      <c r="A1149" s="394">
        <v>2</v>
      </c>
      <c r="B1149" s="133">
        <v>5</v>
      </c>
      <c r="C1149" s="133">
        <v>49</v>
      </c>
      <c r="D1149" s="111">
        <v>0</v>
      </c>
    </row>
    <row r="1150" spans="1:4">
      <c r="A1150" s="394">
        <v>2</v>
      </c>
      <c r="B1150" s="133">
        <v>5</v>
      </c>
      <c r="C1150" s="133">
        <v>50</v>
      </c>
      <c r="D1150" s="111">
        <v>0</v>
      </c>
    </row>
    <row r="1151" spans="1:4">
      <c r="A1151" s="394">
        <v>2</v>
      </c>
      <c r="B1151" s="133">
        <v>5</v>
      </c>
      <c r="C1151" s="133">
        <v>51</v>
      </c>
      <c r="D1151" s="111">
        <v>0</v>
      </c>
    </row>
    <row r="1152" spans="1:4">
      <c r="A1152" s="394">
        <v>2</v>
      </c>
      <c r="B1152" s="133">
        <v>5</v>
      </c>
      <c r="C1152" s="133">
        <v>52</v>
      </c>
      <c r="D1152" s="111">
        <v>0</v>
      </c>
    </row>
    <row r="1153" spans="1:4">
      <c r="A1153" s="394">
        <v>2</v>
      </c>
      <c r="B1153" s="133">
        <v>5</v>
      </c>
      <c r="C1153" s="133">
        <v>53</v>
      </c>
      <c r="D1153" s="111">
        <v>0</v>
      </c>
    </row>
    <row r="1154" spans="1:4">
      <c r="A1154" s="394">
        <v>2</v>
      </c>
      <c r="B1154" s="133">
        <v>5</v>
      </c>
      <c r="C1154" s="133">
        <v>54</v>
      </c>
      <c r="D1154" s="111">
        <v>0</v>
      </c>
    </row>
    <row r="1155" spans="1:4">
      <c r="A1155" s="394">
        <v>2</v>
      </c>
      <c r="B1155" s="133">
        <v>5</v>
      </c>
      <c r="C1155" s="133">
        <v>55</v>
      </c>
      <c r="D1155" s="111">
        <v>0</v>
      </c>
    </row>
    <row r="1156" spans="1:4">
      <c r="A1156" s="394">
        <v>2</v>
      </c>
      <c r="B1156" s="133">
        <v>5</v>
      </c>
      <c r="C1156" s="133">
        <v>56</v>
      </c>
      <c r="D1156" s="111">
        <v>0</v>
      </c>
    </row>
    <row r="1157" spans="1:4">
      <c r="A1157" s="394">
        <v>2</v>
      </c>
      <c r="B1157" s="133">
        <v>5</v>
      </c>
      <c r="C1157" s="133">
        <v>57</v>
      </c>
      <c r="D1157" s="111">
        <v>0</v>
      </c>
    </row>
    <row r="1158" spans="1:4">
      <c r="A1158" s="394">
        <v>2</v>
      </c>
      <c r="B1158" s="133">
        <v>5</v>
      </c>
      <c r="C1158" s="133">
        <v>58</v>
      </c>
      <c r="D1158" s="111">
        <v>0</v>
      </c>
    </row>
    <row r="1159" spans="1:4">
      <c r="A1159" s="394">
        <v>2</v>
      </c>
      <c r="B1159" s="133">
        <v>5</v>
      </c>
      <c r="C1159" s="133">
        <v>59</v>
      </c>
      <c r="D1159" s="111">
        <v>0</v>
      </c>
    </row>
    <row r="1160" spans="1:4">
      <c r="A1160" s="394">
        <v>2</v>
      </c>
      <c r="B1160" s="133">
        <v>5</v>
      </c>
      <c r="C1160" s="133">
        <v>60</v>
      </c>
      <c r="D1160" s="111">
        <v>0</v>
      </c>
    </row>
    <row r="1161" spans="1:4">
      <c r="A1161" s="394">
        <v>2</v>
      </c>
      <c r="B1161" s="133">
        <v>5</v>
      </c>
      <c r="C1161" s="133">
        <v>61</v>
      </c>
      <c r="D1161" s="111">
        <v>0</v>
      </c>
    </row>
    <row r="1162" spans="1:4">
      <c r="A1162" s="394">
        <v>2</v>
      </c>
      <c r="B1162" s="133">
        <v>5</v>
      </c>
      <c r="C1162" s="133">
        <v>62</v>
      </c>
      <c r="D1162" s="111">
        <v>0</v>
      </c>
    </row>
    <row r="1163" spans="1:4">
      <c r="A1163" s="394">
        <v>2</v>
      </c>
      <c r="B1163" s="133">
        <v>5</v>
      </c>
      <c r="C1163" s="133">
        <v>63</v>
      </c>
      <c r="D1163" s="111">
        <v>0</v>
      </c>
    </row>
    <row r="1164" spans="1:4">
      <c r="A1164" s="394">
        <v>2</v>
      </c>
      <c r="B1164" s="133">
        <v>5</v>
      </c>
      <c r="C1164" s="133">
        <v>64</v>
      </c>
      <c r="D1164" s="111">
        <v>0</v>
      </c>
    </row>
    <row r="1165" spans="1:4">
      <c r="A1165" s="442">
        <v>2</v>
      </c>
      <c r="B1165" s="133">
        <v>5</v>
      </c>
      <c r="C1165" s="133">
        <v>65</v>
      </c>
      <c r="D1165" s="111">
        <v>0</v>
      </c>
    </row>
    <row r="1166" spans="1:4">
      <c r="A1166" s="442">
        <v>2</v>
      </c>
      <c r="B1166" s="133">
        <v>5</v>
      </c>
      <c r="C1166" s="133">
        <v>66</v>
      </c>
      <c r="D1166" s="111">
        <v>0</v>
      </c>
    </row>
    <row r="1167" spans="1:4">
      <c r="A1167" s="530">
        <v>2</v>
      </c>
      <c r="B1167" s="133">
        <v>5</v>
      </c>
      <c r="C1167" s="133">
        <v>67</v>
      </c>
      <c r="D1167" s="111">
        <v>0</v>
      </c>
    </row>
    <row r="1168" spans="1:4">
      <c r="A1168" s="531">
        <v>2</v>
      </c>
      <c r="B1168" s="133">
        <v>5</v>
      </c>
      <c r="C1168" s="133">
        <v>68</v>
      </c>
      <c r="D1168" s="111">
        <v>0</v>
      </c>
    </row>
    <row r="1169" spans="1:4">
      <c r="A1169" s="594">
        <v>2</v>
      </c>
      <c r="B1169" s="133">
        <v>5</v>
      </c>
      <c r="C1169" s="133">
        <v>69</v>
      </c>
      <c r="D1169" s="111">
        <v>0</v>
      </c>
    </row>
    <row r="1170" spans="1:4">
      <c r="A1170" s="598">
        <v>2</v>
      </c>
      <c r="B1170" s="133">
        <v>5</v>
      </c>
      <c r="C1170" s="133">
        <v>70</v>
      </c>
      <c r="D1170" s="111">
        <v>0</v>
      </c>
    </row>
    <row r="1171" spans="1:4">
      <c r="A1171" s="735">
        <v>2</v>
      </c>
      <c r="B1171" s="133">
        <v>5</v>
      </c>
      <c r="C1171" s="133">
        <v>71</v>
      </c>
      <c r="D1171" s="111">
        <v>0</v>
      </c>
    </row>
    <row r="1172" spans="1:4">
      <c r="A1172" s="801">
        <v>2</v>
      </c>
      <c r="B1172" s="133">
        <v>5</v>
      </c>
      <c r="C1172" s="133">
        <v>72</v>
      </c>
      <c r="D1172" s="111">
        <v>0</v>
      </c>
    </row>
    <row r="1173" spans="1:4">
      <c r="A1173" s="802">
        <v>2</v>
      </c>
      <c r="B1173" s="133">
        <v>5</v>
      </c>
      <c r="C1173" s="133">
        <v>73</v>
      </c>
      <c r="D1173" s="111">
        <v>0</v>
      </c>
    </row>
    <row r="1174" spans="1:4">
      <c r="A1174" s="1284">
        <v>2</v>
      </c>
      <c r="B1174" s="133">
        <v>5</v>
      </c>
      <c r="C1174" s="133">
        <v>74</v>
      </c>
      <c r="D1174" s="111">
        <v>0</v>
      </c>
    </row>
    <row r="1175" spans="1:4">
      <c r="A1175" s="1354">
        <v>2</v>
      </c>
      <c r="B1175" s="133">
        <v>5</v>
      </c>
      <c r="C1175" s="133">
        <v>75</v>
      </c>
      <c r="D1175" s="111">
        <v>0</v>
      </c>
    </row>
    <row r="1176" spans="1:4">
      <c r="A1176" s="1425">
        <v>2</v>
      </c>
      <c r="B1176" s="133">
        <v>5</v>
      </c>
      <c r="C1176" s="133">
        <v>76</v>
      </c>
      <c r="D1176" s="111">
        <v>0</v>
      </c>
    </row>
    <row r="1177" spans="1:4">
      <c r="A1177" s="394">
        <v>2</v>
      </c>
      <c r="B1177" s="133">
        <v>5</v>
      </c>
      <c r="C1177" s="133">
        <v>0</v>
      </c>
      <c r="D1177" s="111">
        <v>2</v>
      </c>
    </row>
    <row r="1178" spans="1:4">
      <c r="A1178" s="394">
        <v>2</v>
      </c>
      <c r="B1178" s="133">
        <v>5</v>
      </c>
      <c r="C1178" s="133">
        <v>1</v>
      </c>
      <c r="D1178" s="111">
        <v>2</v>
      </c>
    </row>
    <row r="1179" spans="1:4">
      <c r="A1179" s="394">
        <v>2</v>
      </c>
      <c r="B1179" s="133">
        <v>5</v>
      </c>
      <c r="C1179" s="133">
        <v>0</v>
      </c>
      <c r="D1179" s="111">
        <v>3</v>
      </c>
    </row>
    <row r="1180" spans="1:4">
      <c r="A1180" s="394">
        <v>2</v>
      </c>
      <c r="B1180" s="133">
        <v>5</v>
      </c>
      <c r="C1180" s="133">
        <v>1</v>
      </c>
      <c r="D1180" s="111">
        <v>3</v>
      </c>
    </row>
    <row r="1181" spans="1:4">
      <c r="A1181" s="394">
        <v>2</v>
      </c>
      <c r="B1181" s="133">
        <v>5</v>
      </c>
      <c r="C1181" s="133">
        <v>2</v>
      </c>
      <c r="D1181" s="111">
        <v>3</v>
      </c>
    </row>
    <row r="1182" spans="1:4">
      <c r="A1182" s="394">
        <v>2</v>
      </c>
      <c r="B1182" s="133">
        <v>5</v>
      </c>
      <c r="C1182" s="133">
        <v>3</v>
      </c>
      <c r="D1182" s="111">
        <v>3</v>
      </c>
    </row>
    <row r="1183" spans="1:4">
      <c r="A1183" s="394">
        <v>2</v>
      </c>
      <c r="B1183" s="133">
        <v>5</v>
      </c>
      <c r="C1183" s="133">
        <v>4</v>
      </c>
      <c r="D1183" s="111">
        <v>3</v>
      </c>
    </row>
    <row r="1184" spans="1:4">
      <c r="A1184" s="394">
        <v>2</v>
      </c>
      <c r="B1184" s="133">
        <v>5</v>
      </c>
      <c r="C1184" s="133">
        <v>5</v>
      </c>
      <c r="D1184" s="111">
        <v>3</v>
      </c>
    </row>
    <row r="1185" spans="1:4">
      <c r="A1185" s="394">
        <v>2</v>
      </c>
      <c r="B1185" s="133">
        <v>5</v>
      </c>
      <c r="C1185" s="133">
        <v>6</v>
      </c>
      <c r="D1185" s="111">
        <v>3</v>
      </c>
    </row>
    <row r="1186" spans="1:4">
      <c r="A1186" s="394">
        <v>2</v>
      </c>
      <c r="B1186" s="133">
        <v>5</v>
      </c>
      <c r="C1186" s="133">
        <v>7</v>
      </c>
      <c r="D1186" s="111">
        <v>3</v>
      </c>
    </row>
    <row r="1187" spans="1:4">
      <c r="A1187" s="394">
        <v>2</v>
      </c>
      <c r="B1187" s="133">
        <v>5</v>
      </c>
      <c r="C1187" s="133">
        <v>8</v>
      </c>
      <c r="D1187" s="111">
        <v>3</v>
      </c>
    </row>
    <row r="1188" spans="1:4">
      <c r="A1188" s="394">
        <v>2</v>
      </c>
      <c r="B1188" s="133">
        <v>5</v>
      </c>
      <c r="C1188" s="133">
        <v>9</v>
      </c>
      <c r="D1188" s="111">
        <v>3</v>
      </c>
    </row>
    <row r="1189" spans="1:4">
      <c r="A1189" s="394">
        <v>2</v>
      </c>
      <c r="B1189" s="133">
        <v>5</v>
      </c>
      <c r="C1189" s="133">
        <v>10</v>
      </c>
      <c r="D1189" s="111">
        <v>3</v>
      </c>
    </row>
    <row r="1190" spans="1:4">
      <c r="A1190" s="608">
        <v>2</v>
      </c>
      <c r="B1190" s="133">
        <v>5</v>
      </c>
      <c r="C1190" s="133">
        <v>11</v>
      </c>
      <c r="D1190" s="111">
        <v>3</v>
      </c>
    </row>
    <row r="1191" spans="1:4">
      <c r="A1191" s="394">
        <v>2</v>
      </c>
      <c r="B1191" s="133">
        <v>5</v>
      </c>
      <c r="C1191" s="133">
        <v>0</v>
      </c>
      <c r="D1191" s="111">
        <v>4</v>
      </c>
    </row>
    <row r="1192" spans="1:4">
      <c r="A1192" s="394">
        <v>2</v>
      </c>
      <c r="B1192" s="133">
        <v>5</v>
      </c>
      <c r="C1192" s="133">
        <v>1</v>
      </c>
      <c r="D1192" s="111">
        <v>4</v>
      </c>
    </row>
    <row r="1193" spans="1:4">
      <c r="A1193" s="394">
        <v>2</v>
      </c>
      <c r="B1193" s="133">
        <v>5</v>
      </c>
      <c r="C1193" s="133">
        <v>2</v>
      </c>
      <c r="D1193" s="111">
        <v>4</v>
      </c>
    </row>
    <row r="1194" spans="1:4">
      <c r="A1194" s="394">
        <v>2</v>
      </c>
      <c r="B1194" s="133">
        <v>5</v>
      </c>
      <c r="C1194" s="133">
        <v>3</v>
      </c>
      <c r="D1194" s="111">
        <v>4</v>
      </c>
    </row>
    <row r="1195" spans="1:4">
      <c r="A1195" s="394">
        <v>2</v>
      </c>
      <c r="B1195" s="133">
        <v>5</v>
      </c>
      <c r="C1195" s="133">
        <v>4</v>
      </c>
      <c r="D1195" s="111">
        <v>4</v>
      </c>
    </row>
    <row r="1196" spans="1:4">
      <c r="A1196" s="394">
        <v>2</v>
      </c>
      <c r="B1196" s="133">
        <v>5</v>
      </c>
      <c r="C1196" s="133">
        <v>5</v>
      </c>
      <c r="D1196" s="111">
        <v>4</v>
      </c>
    </row>
    <row r="1197" spans="1:4">
      <c r="A1197" s="394">
        <v>2</v>
      </c>
      <c r="B1197" s="133">
        <v>5</v>
      </c>
      <c r="C1197" s="133">
        <v>6</v>
      </c>
      <c r="D1197" s="111">
        <v>4</v>
      </c>
    </row>
    <row r="1198" spans="1:4">
      <c r="A1198" s="394">
        <v>2</v>
      </c>
      <c r="B1198" s="133">
        <v>5</v>
      </c>
      <c r="C1198" s="133">
        <v>7</v>
      </c>
      <c r="D1198" s="111">
        <v>4</v>
      </c>
    </row>
    <row r="1199" spans="1:4">
      <c r="A1199" s="394">
        <v>2</v>
      </c>
      <c r="B1199" s="133">
        <v>5</v>
      </c>
      <c r="C1199" s="133">
        <v>8</v>
      </c>
      <c r="D1199" s="111">
        <v>4</v>
      </c>
    </row>
    <row r="1200" spans="1:4">
      <c r="A1200" s="394">
        <v>2</v>
      </c>
      <c r="B1200" s="133">
        <v>5</v>
      </c>
      <c r="C1200" s="133">
        <v>9</v>
      </c>
      <c r="D1200" s="111">
        <v>4</v>
      </c>
    </row>
    <row r="1201" spans="1:4">
      <c r="A1201" s="394">
        <v>2</v>
      </c>
      <c r="B1201" s="133">
        <v>5</v>
      </c>
      <c r="C1201" s="133">
        <v>10</v>
      </c>
      <c r="D1201" s="111">
        <v>4</v>
      </c>
    </row>
    <row r="1202" spans="1:4">
      <c r="A1202" s="394">
        <v>2</v>
      </c>
      <c r="B1202" s="133">
        <v>5</v>
      </c>
      <c r="C1202" s="133">
        <v>11</v>
      </c>
      <c r="D1202" s="111">
        <v>4</v>
      </c>
    </row>
    <row r="1203" spans="1:4">
      <c r="A1203" s="394">
        <v>2</v>
      </c>
      <c r="B1203" s="133">
        <v>5</v>
      </c>
      <c r="C1203" s="133">
        <v>12</v>
      </c>
      <c r="D1203" s="111">
        <v>4</v>
      </c>
    </row>
    <row r="1204" spans="1:4">
      <c r="A1204" s="608">
        <v>2</v>
      </c>
      <c r="B1204" s="133">
        <v>5</v>
      </c>
      <c r="C1204" s="133">
        <v>13</v>
      </c>
      <c r="D1204" s="111">
        <v>4</v>
      </c>
    </row>
    <row r="1205" spans="1:4">
      <c r="A1205" s="394">
        <v>2</v>
      </c>
      <c r="B1205" s="133">
        <v>5</v>
      </c>
      <c r="C1205" s="133">
        <v>0</v>
      </c>
      <c r="D1205" s="111">
        <v>5</v>
      </c>
    </row>
    <row r="1206" spans="1:4">
      <c r="A1206" s="394">
        <v>2</v>
      </c>
      <c r="B1206" s="133">
        <v>5</v>
      </c>
      <c r="C1206" s="133">
        <v>1</v>
      </c>
      <c r="D1206" s="111">
        <v>5</v>
      </c>
    </row>
    <row r="1207" spans="1:4">
      <c r="A1207" s="394">
        <v>2</v>
      </c>
      <c r="B1207" s="133">
        <v>5</v>
      </c>
      <c r="C1207" s="133">
        <v>2</v>
      </c>
      <c r="D1207" s="111">
        <v>5</v>
      </c>
    </row>
    <row r="1208" spans="1:4">
      <c r="A1208" s="394">
        <v>2</v>
      </c>
      <c r="B1208" s="133">
        <v>5</v>
      </c>
      <c r="C1208" s="133">
        <v>3</v>
      </c>
      <c r="D1208" s="111">
        <v>5</v>
      </c>
    </row>
    <row r="1209" spans="1:4">
      <c r="A1209" s="394">
        <v>2</v>
      </c>
      <c r="B1209" s="133">
        <v>5</v>
      </c>
      <c r="C1209" s="133">
        <v>4</v>
      </c>
      <c r="D1209" s="111">
        <v>5</v>
      </c>
    </row>
    <row r="1210" spans="1:4">
      <c r="A1210" s="394">
        <v>2</v>
      </c>
      <c r="B1210" s="133">
        <v>5</v>
      </c>
      <c r="C1210" s="133">
        <v>5</v>
      </c>
      <c r="D1210" s="111">
        <v>5</v>
      </c>
    </row>
    <row r="1211" spans="1:4">
      <c r="A1211" s="394">
        <v>2</v>
      </c>
      <c r="B1211" s="133">
        <v>5</v>
      </c>
      <c r="C1211" s="133">
        <v>6</v>
      </c>
      <c r="D1211" s="111">
        <v>5</v>
      </c>
    </row>
    <row r="1212" spans="1:4">
      <c r="A1212" s="394">
        <v>2</v>
      </c>
      <c r="B1212" s="133">
        <v>5</v>
      </c>
      <c r="C1212" s="133">
        <v>7</v>
      </c>
      <c r="D1212" s="111">
        <v>5</v>
      </c>
    </row>
    <row r="1213" spans="1:4">
      <c r="A1213" s="394">
        <v>2</v>
      </c>
      <c r="B1213" s="133">
        <v>5</v>
      </c>
      <c r="C1213" s="133">
        <v>8</v>
      </c>
      <c r="D1213" s="111">
        <v>5</v>
      </c>
    </row>
    <row r="1214" spans="1:4">
      <c r="A1214" s="394">
        <v>2</v>
      </c>
      <c r="B1214" s="133">
        <v>5</v>
      </c>
      <c r="C1214" s="133">
        <v>9</v>
      </c>
      <c r="D1214" s="111">
        <v>5</v>
      </c>
    </row>
    <row r="1215" spans="1:4">
      <c r="A1215" s="608">
        <v>2</v>
      </c>
      <c r="B1215" s="133">
        <v>5</v>
      </c>
      <c r="C1215" s="133">
        <v>10</v>
      </c>
      <c r="D1215" s="111">
        <v>5</v>
      </c>
    </row>
    <row r="1216" spans="1:4">
      <c r="A1216" s="1007">
        <v>2</v>
      </c>
      <c r="B1216" s="133">
        <v>5</v>
      </c>
      <c r="C1216" s="133">
        <v>11</v>
      </c>
      <c r="D1216" s="111">
        <v>5</v>
      </c>
    </row>
    <row r="1217" spans="1:4">
      <c r="A1217" s="1037">
        <v>2</v>
      </c>
      <c r="B1217" s="133">
        <v>5</v>
      </c>
      <c r="C1217" s="133">
        <v>12</v>
      </c>
      <c r="D1217" s="111">
        <v>5</v>
      </c>
    </row>
    <row r="1218" spans="1:4">
      <c r="A1218" s="394">
        <v>2</v>
      </c>
      <c r="B1218" s="133">
        <v>5</v>
      </c>
      <c r="C1218" s="133">
        <v>0</v>
      </c>
      <c r="D1218" s="111">
        <v>7</v>
      </c>
    </row>
    <row r="1219" spans="1:4">
      <c r="A1219" s="394">
        <v>2</v>
      </c>
      <c r="B1219" s="133">
        <v>5</v>
      </c>
      <c r="C1219" s="133">
        <v>1</v>
      </c>
      <c r="D1219" s="111">
        <v>7</v>
      </c>
    </row>
    <row r="1220" spans="1:4">
      <c r="A1220" s="394">
        <v>2</v>
      </c>
      <c r="B1220" s="133">
        <v>5</v>
      </c>
      <c r="C1220" s="133">
        <v>2</v>
      </c>
      <c r="D1220" s="111">
        <v>7</v>
      </c>
    </row>
    <row r="1221" spans="1:4">
      <c r="A1221" s="394">
        <v>2</v>
      </c>
      <c r="B1221" s="133">
        <v>5</v>
      </c>
      <c r="C1221" s="133">
        <v>3</v>
      </c>
      <c r="D1221" s="111">
        <v>7</v>
      </c>
    </row>
    <row r="1222" spans="1:4">
      <c r="A1222" s="394">
        <v>2</v>
      </c>
      <c r="B1222" s="133">
        <v>5</v>
      </c>
      <c r="C1222" s="133">
        <v>0</v>
      </c>
      <c r="D1222" s="111">
        <v>10</v>
      </c>
    </row>
    <row r="1223" spans="1:4">
      <c r="A1223" s="394">
        <v>2</v>
      </c>
      <c r="B1223" s="133">
        <v>5</v>
      </c>
      <c r="C1223" s="133">
        <v>1</v>
      </c>
      <c r="D1223" s="111">
        <v>10</v>
      </c>
    </row>
    <row r="1224" spans="1:4">
      <c r="A1224" s="394">
        <v>2</v>
      </c>
      <c r="B1224" s="133">
        <v>5</v>
      </c>
      <c r="C1224" s="133">
        <v>2</v>
      </c>
      <c r="D1224" s="111">
        <v>10</v>
      </c>
    </row>
    <row r="1225" spans="1:4">
      <c r="A1225" s="449">
        <v>2</v>
      </c>
      <c r="B1225" s="133">
        <v>5</v>
      </c>
      <c r="C1225" s="133">
        <v>3</v>
      </c>
      <c r="D1225" s="111">
        <v>10</v>
      </c>
    </row>
    <row r="1226" spans="1:4">
      <c r="A1226" s="459">
        <v>2</v>
      </c>
      <c r="B1226" s="133">
        <v>5</v>
      </c>
      <c r="C1226" s="133">
        <v>0</v>
      </c>
      <c r="D1226" s="111">
        <v>13</v>
      </c>
    </row>
    <row r="1227" spans="1:4">
      <c r="A1227" s="459">
        <v>2</v>
      </c>
      <c r="B1227" s="133">
        <v>5</v>
      </c>
      <c r="C1227" s="133">
        <v>1</v>
      </c>
      <c r="D1227" s="111">
        <v>13</v>
      </c>
    </row>
    <row r="1228" spans="1:4">
      <c r="A1228" s="394">
        <v>2</v>
      </c>
      <c r="B1228" s="133">
        <v>6</v>
      </c>
      <c r="C1228" s="133">
        <v>0</v>
      </c>
      <c r="D1228" s="111">
        <v>0</v>
      </c>
    </row>
    <row r="1229" spans="1:4">
      <c r="A1229" s="394">
        <v>2</v>
      </c>
      <c r="B1229" s="133">
        <v>6</v>
      </c>
      <c r="C1229" s="133">
        <v>1</v>
      </c>
      <c r="D1229" s="111">
        <v>0</v>
      </c>
    </row>
    <row r="1230" spans="1:4">
      <c r="A1230" s="394">
        <v>2</v>
      </c>
      <c r="B1230" s="133">
        <v>6</v>
      </c>
      <c r="C1230" s="133">
        <v>2</v>
      </c>
      <c r="D1230" s="111">
        <v>0</v>
      </c>
    </row>
    <row r="1231" spans="1:4">
      <c r="A1231" s="394">
        <v>2</v>
      </c>
      <c r="B1231" s="133">
        <v>6</v>
      </c>
      <c r="C1231" s="133">
        <v>3</v>
      </c>
      <c r="D1231" s="111">
        <v>0</v>
      </c>
    </row>
    <row r="1232" spans="1:4">
      <c r="A1232" s="394">
        <v>2</v>
      </c>
      <c r="B1232" s="133">
        <v>6</v>
      </c>
      <c r="C1232" s="133">
        <v>4</v>
      </c>
      <c r="D1232" s="111">
        <v>0</v>
      </c>
    </row>
    <row r="1233" spans="1:4">
      <c r="A1233" s="394">
        <v>2</v>
      </c>
      <c r="B1233" s="133">
        <v>6</v>
      </c>
      <c r="C1233" s="133">
        <v>5</v>
      </c>
      <c r="D1233" s="111">
        <v>0</v>
      </c>
    </row>
    <row r="1234" spans="1:4">
      <c r="A1234" s="583">
        <v>2</v>
      </c>
      <c r="B1234" s="133">
        <v>6</v>
      </c>
      <c r="C1234" s="133">
        <v>6</v>
      </c>
      <c r="D1234" s="111">
        <v>0</v>
      </c>
    </row>
    <row r="1235" spans="1:4">
      <c r="A1235" s="736">
        <v>2</v>
      </c>
      <c r="B1235" s="133">
        <v>6</v>
      </c>
      <c r="C1235" s="133">
        <v>7</v>
      </c>
      <c r="D1235" s="111">
        <v>0</v>
      </c>
    </row>
    <row r="1236" spans="1:4">
      <c r="A1236" s="736">
        <v>2</v>
      </c>
      <c r="B1236" s="133">
        <v>6</v>
      </c>
      <c r="C1236" s="133">
        <v>8</v>
      </c>
      <c r="D1236" s="111">
        <v>0</v>
      </c>
    </row>
    <row r="1237" spans="1:4">
      <c r="A1237" s="736">
        <v>2</v>
      </c>
      <c r="B1237" s="133">
        <v>6</v>
      </c>
      <c r="C1237" s="133">
        <v>9</v>
      </c>
      <c r="D1237" s="111">
        <v>0</v>
      </c>
    </row>
    <row r="1238" spans="1:4">
      <c r="A1238" s="813">
        <v>2</v>
      </c>
      <c r="B1238" s="133">
        <v>6</v>
      </c>
      <c r="C1238" s="133">
        <v>10</v>
      </c>
      <c r="D1238" s="111">
        <v>0</v>
      </c>
    </row>
    <row r="1239" spans="1:4">
      <c r="A1239" s="965">
        <v>2</v>
      </c>
      <c r="B1239" s="133">
        <v>6</v>
      </c>
      <c r="C1239" s="133">
        <v>11</v>
      </c>
      <c r="D1239" s="111">
        <v>0</v>
      </c>
    </row>
    <row r="1240" spans="1:4">
      <c r="A1240" s="965">
        <v>2</v>
      </c>
      <c r="B1240" s="133">
        <v>6</v>
      </c>
      <c r="C1240" s="133">
        <v>12</v>
      </c>
      <c r="D1240" s="111">
        <v>0</v>
      </c>
    </row>
    <row r="1241" spans="1:4">
      <c r="A1241" s="1143">
        <v>2</v>
      </c>
      <c r="B1241" s="133">
        <v>6</v>
      </c>
      <c r="C1241" s="133">
        <v>13</v>
      </c>
      <c r="D1241" s="111">
        <v>0</v>
      </c>
    </row>
    <row r="1242" spans="1:4">
      <c r="A1242" s="1284">
        <v>2</v>
      </c>
      <c r="B1242" s="133">
        <v>6</v>
      </c>
      <c r="C1242" s="133">
        <v>14</v>
      </c>
      <c r="D1242" s="111">
        <v>0</v>
      </c>
    </row>
    <row r="1243" spans="1:4">
      <c r="A1243" s="1212">
        <v>2</v>
      </c>
      <c r="B1243" s="133">
        <v>6</v>
      </c>
      <c r="C1243" s="133">
        <v>0</v>
      </c>
      <c r="D1243" s="111">
        <v>2</v>
      </c>
    </row>
    <row r="1244" spans="1:4">
      <c r="A1244" s="1212">
        <v>2</v>
      </c>
      <c r="B1244" s="133">
        <v>6</v>
      </c>
      <c r="C1244" s="133">
        <v>0</v>
      </c>
      <c r="D1244" s="111">
        <v>3</v>
      </c>
    </row>
    <row r="1245" spans="1:4">
      <c r="A1245" s="394">
        <v>2</v>
      </c>
      <c r="B1245" s="133">
        <v>6</v>
      </c>
      <c r="C1245" s="133">
        <v>0</v>
      </c>
      <c r="D1245" s="111">
        <v>12</v>
      </c>
    </row>
    <row r="1246" spans="1:4">
      <c r="A1246" s="394">
        <v>2</v>
      </c>
      <c r="B1246" s="133">
        <v>8</v>
      </c>
      <c r="C1246" s="133">
        <v>0</v>
      </c>
      <c r="D1246" s="111">
        <v>0</v>
      </c>
    </row>
    <row r="1247" spans="1:4">
      <c r="A1247" s="394">
        <v>2</v>
      </c>
      <c r="B1247" s="133">
        <v>8</v>
      </c>
      <c r="C1247" s="133">
        <v>1</v>
      </c>
      <c r="D1247" s="111">
        <v>0</v>
      </c>
    </row>
    <row r="1248" spans="1:4">
      <c r="A1248" s="394">
        <v>2</v>
      </c>
      <c r="B1248" s="133">
        <v>8</v>
      </c>
      <c r="C1248" s="133">
        <v>2</v>
      </c>
      <c r="D1248" s="111">
        <v>0</v>
      </c>
    </row>
    <row r="1249" spans="1:4">
      <c r="A1249" s="394">
        <v>2</v>
      </c>
      <c r="B1249" s="133">
        <v>8</v>
      </c>
      <c r="C1249" s="133">
        <v>3</v>
      </c>
      <c r="D1249" s="111">
        <v>0</v>
      </c>
    </row>
    <row r="1250" spans="1:4">
      <c r="A1250" s="394">
        <v>2</v>
      </c>
      <c r="B1250" s="133">
        <v>8</v>
      </c>
      <c r="C1250" s="133">
        <v>4</v>
      </c>
      <c r="D1250" s="111">
        <v>0</v>
      </c>
    </row>
    <row r="1251" spans="1:4">
      <c r="A1251" s="394">
        <v>2</v>
      </c>
      <c r="B1251" s="133">
        <v>8</v>
      </c>
      <c r="C1251" s="133">
        <v>5</v>
      </c>
      <c r="D1251" s="111">
        <v>0</v>
      </c>
    </row>
    <row r="1252" spans="1:4">
      <c r="A1252" s="394">
        <v>2</v>
      </c>
      <c r="B1252" s="133">
        <v>8</v>
      </c>
      <c r="C1252" s="133">
        <v>6</v>
      </c>
      <c r="D1252" s="111">
        <v>0</v>
      </c>
    </row>
    <row r="1253" spans="1:4">
      <c r="A1253" s="394">
        <v>2</v>
      </c>
      <c r="B1253" s="133">
        <v>8</v>
      </c>
      <c r="C1253" s="133">
        <v>7</v>
      </c>
      <c r="D1253" s="111">
        <v>0</v>
      </c>
    </row>
    <row r="1254" spans="1:4">
      <c r="A1254" s="394">
        <v>2</v>
      </c>
      <c r="B1254" s="133">
        <v>8</v>
      </c>
      <c r="C1254" s="133">
        <v>8</v>
      </c>
      <c r="D1254" s="111">
        <v>0</v>
      </c>
    </row>
    <row r="1255" spans="1:4">
      <c r="A1255" s="394">
        <v>2</v>
      </c>
      <c r="B1255" s="133">
        <v>8</v>
      </c>
      <c r="C1255" s="133">
        <v>9</v>
      </c>
      <c r="D1255" s="111">
        <v>0</v>
      </c>
    </row>
    <row r="1256" spans="1:4">
      <c r="A1256" s="394">
        <v>2</v>
      </c>
      <c r="B1256" s="133">
        <v>8</v>
      </c>
      <c r="C1256" s="133">
        <v>10</v>
      </c>
      <c r="D1256" s="111">
        <v>0</v>
      </c>
    </row>
    <row r="1257" spans="1:4">
      <c r="A1257" s="394">
        <v>2</v>
      </c>
      <c r="B1257" s="133">
        <v>8</v>
      </c>
      <c r="C1257" s="133">
        <v>11</v>
      </c>
      <c r="D1257" s="111">
        <v>0</v>
      </c>
    </row>
    <row r="1258" spans="1:4">
      <c r="A1258" s="394">
        <v>2</v>
      </c>
      <c r="B1258" s="133" t="s">
        <v>1203</v>
      </c>
      <c r="C1258" s="133">
        <v>0</v>
      </c>
      <c r="D1258" s="111">
        <v>0</v>
      </c>
    </row>
    <row r="1259" spans="1:4">
      <c r="A1259" s="394">
        <v>2</v>
      </c>
      <c r="B1259" s="133" t="s">
        <v>1203</v>
      </c>
      <c r="C1259" s="133">
        <v>1</v>
      </c>
      <c r="D1259" s="111">
        <v>0</v>
      </c>
    </row>
    <row r="1260" spans="1:4">
      <c r="A1260" s="394">
        <v>2</v>
      </c>
      <c r="B1260" s="133" t="s">
        <v>1203</v>
      </c>
      <c r="C1260" s="133">
        <v>2</v>
      </c>
      <c r="D1260" s="111">
        <v>0</v>
      </c>
    </row>
    <row r="1261" spans="1:4">
      <c r="A1261" s="394">
        <v>2</v>
      </c>
      <c r="B1261" s="133" t="s">
        <v>1203</v>
      </c>
      <c r="C1261" s="133">
        <v>3</v>
      </c>
      <c r="D1261" s="111">
        <v>0</v>
      </c>
    </row>
    <row r="1262" spans="1:4">
      <c r="A1262" s="394">
        <v>2</v>
      </c>
      <c r="B1262" s="133" t="s">
        <v>1203</v>
      </c>
      <c r="C1262" s="133">
        <v>4</v>
      </c>
      <c r="D1262" s="111">
        <v>0</v>
      </c>
    </row>
    <row r="1263" spans="1:4">
      <c r="A1263" s="394">
        <v>2</v>
      </c>
      <c r="B1263" s="133" t="s">
        <v>1203</v>
      </c>
      <c r="C1263" s="133">
        <v>5</v>
      </c>
      <c r="D1263" s="111">
        <v>0</v>
      </c>
    </row>
    <row r="1264" spans="1:4">
      <c r="A1264" s="394">
        <v>2</v>
      </c>
      <c r="B1264" s="133" t="s">
        <v>1203</v>
      </c>
      <c r="C1264" s="133">
        <v>6</v>
      </c>
      <c r="D1264" s="111">
        <v>0</v>
      </c>
    </row>
    <row r="1265" spans="1:4">
      <c r="A1265" s="394">
        <v>2</v>
      </c>
      <c r="B1265" s="133" t="s">
        <v>1203</v>
      </c>
      <c r="C1265" s="133">
        <v>7</v>
      </c>
      <c r="D1265" s="111">
        <v>0</v>
      </c>
    </row>
    <row r="1266" spans="1:4">
      <c r="A1266" s="394">
        <v>2</v>
      </c>
      <c r="B1266" s="133" t="s">
        <v>1203</v>
      </c>
      <c r="C1266" s="133">
        <v>8</v>
      </c>
      <c r="D1266" s="111">
        <v>0</v>
      </c>
    </row>
    <row r="1267" spans="1:4">
      <c r="A1267" s="394">
        <v>2</v>
      </c>
      <c r="B1267" s="133" t="s">
        <v>1203</v>
      </c>
      <c r="C1267" s="133">
        <v>9</v>
      </c>
      <c r="D1267" s="111">
        <v>0</v>
      </c>
    </row>
    <row r="1268" spans="1:4">
      <c r="A1268" s="394">
        <v>2</v>
      </c>
      <c r="B1268" s="133" t="s">
        <v>1203</v>
      </c>
      <c r="C1268" s="133">
        <v>10</v>
      </c>
      <c r="D1268" s="111">
        <v>0</v>
      </c>
    </row>
    <row r="1269" spans="1:4">
      <c r="A1269" s="394">
        <v>2</v>
      </c>
      <c r="B1269" s="133" t="s">
        <v>1203</v>
      </c>
      <c r="C1269" s="133">
        <v>11</v>
      </c>
      <c r="D1269" s="111">
        <v>0</v>
      </c>
    </row>
    <row r="1270" spans="1:4">
      <c r="A1270" s="394">
        <v>2</v>
      </c>
      <c r="B1270" s="133" t="s">
        <v>1203</v>
      </c>
      <c r="C1270" s="133">
        <v>12</v>
      </c>
      <c r="D1270" s="111">
        <v>0</v>
      </c>
    </row>
    <row r="1271" spans="1:4">
      <c r="A1271" s="394">
        <v>2</v>
      </c>
      <c r="B1271" s="133" t="s">
        <v>1203</v>
      </c>
      <c r="C1271" s="133">
        <v>13</v>
      </c>
      <c r="D1271" s="111">
        <v>0</v>
      </c>
    </row>
    <row r="1272" spans="1:4">
      <c r="A1272" s="394">
        <v>2</v>
      </c>
      <c r="B1272" s="133" t="s">
        <v>1203</v>
      </c>
      <c r="C1272" s="133">
        <v>14</v>
      </c>
      <c r="D1272" s="111">
        <v>0</v>
      </c>
    </row>
    <row r="1273" spans="1:4">
      <c r="A1273" s="394">
        <v>2</v>
      </c>
      <c r="B1273" s="133" t="s">
        <v>1203</v>
      </c>
      <c r="C1273" s="133">
        <v>15</v>
      </c>
      <c r="D1273" s="111">
        <v>0</v>
      </c>
    </row>
    <row r="1274" spans="1:4">
      <c r="A1274" s="394">
        <v>2</v>
      </c>
      <c r="B1274" s="133" t="s">
        <v>1203</v>
      </c>
      <c r="C1274" s="133">
        <v>16</v>
      </c>
      <c r="D1274" s="111">
        <v>0</v>
      </c>
    </row>
    <row r="1275" spans="1:4">
      <c r="A1275" s="394">
        <v>2</v>
      </c>
      <c r="B1275" s="133" t="s">
        <v>1203</v>
      </c>
      <c r="C1275" s="133">
        <v>17</v>
      </c>
      <c r="D1275" s="111">
        <v>0</v>
      </c>
    </row>
    <row r="1276" spans="1:4">
      <c r="A1276" s="394">
        <v>2</v>
      </c>
      <c r="B1276" s="133" t="s">
        <v>1203</v>
      </c>
      <c r="C1276" s="133">
        <v>18</v>
      </c>
      <c r="D1276" s="111">
        <v>0</v>
      </c>
    </row>
    <row r="1277" spans="1:4">
      <c r="A1277" s="394">
        <v>2</v>
      </c>
      <c r="B1277" s="133" t="s">
        <v>1203</v>
      </c>
      <c r="C1277" s="133">
        <v>19</v>
      </c>
      <c r="D1277" s="111">
        <v>0</v>
      </c>
    </row>
    <row r="1278" spans="1:4">
      <c r="A1278" s="394">
        <v>2</v>
      </c>
      <c r="B1278" s="133" t="s">
        <v>1203</v>
      </c>
      <c r="C1278" s="133">
        <v>20</v>
      </c>
      <c r="D1278" s="111">
        <v>0</v>
      </c>
    </row>
    <row r="1279" spans="1:4">
      <c r="A1279" s="394">
        <v>2</v>
      </c>
      <c r="B1279" s="133" t="s">
        <v>1203</v>
      </c>
      <c r="C1279" s="133">
        <v>21</v>
      </c>
      <c r="D1279" s="111">
        <v>0</v>
      </c>
    </row>
    <row r="1280" spans="1:4">
      <c r="A1280" s="394">
        <v>2</v>
      </c>
      <c r="B1280" s="133" t="s">
        <v>1203</v>
      </c>
      <c r="C1280" s="133">
        <v>22</v>
      </c>
      <c r="D1280" s="111">
        <v>0</v>
      </c>
    </row>
    <row r="1281" spans="1:4">
      <c r="A1281" s="394">
        <v>2</v>
      </c>
      <c r="B1281" s="133" t="s">
        <v>1203</v>
      </c>
      <c r="C1281" s="133">
        <v>23</v>
      </c>
      <c r="D1281" s="111">
        <v>0</v>
      </c>
    </row>
    <row r="1282" spans="1:4">
      <c r="A1282" s="394">
        <v>2</v>
      </c>
      <c r="B1282" s="133" t="s">
        <v>1203</v>
      </c>
      <c r="C1282" s="133">
        <v>24</v>
      </c>
      <c r="D1282" s="111">
        <v>0</v>
      </c>
    </row>
    <row r="1283" spans="1:4">
      <c r="A1283" s="394">
        <v>2</v>
      </c>
      <c r="B1283" s="133" t="s">
        <v>1203</v>
      </c>
      <c r="C1283" s="133">
        <v>25</v>
      </c>
      <c r="D1283" s="111">
        <v>0</v>
      </c>
    </row>
    <row r="1284" spans="1:4">
      <c r="A1284" s="394">
        <v>2</v>
      </c>
      <c r="B1284" s="133" t="s">
        <v>1203</v>
      </c>
      <c r="C1284" s="133">
        <v>26</v>
      </c>
      <c r="D1284" s="111">
        <v>0</v>
      </c>
    </row>
    <row r="1285" spans="1:4">
      <c r="A1285" s="394">
        <v>2</v>
      </c>
      <c r="B1285" s="133" t="s">
        <v>1203</v>
      </c>
      <c r="C1285" s="133">
        <v>27</v>
      </c>
      <c r="D1285" s="111">
        <v>0</v>
      </c>
    </row>
    <row r="1286" spans="1:4">
      <c r="A1286" s="394">
        <v>2</v>
      </c>
      <c r="B1286" s="133" t="s">
        <v>1203</v>
      </c>
      <c r="C1286" s="133">
        <v>28</v>
      </c>
      <c r="D1286" s="111">
        <v>0</v>
      </c>
    </row>
    <row r="1287" spans="1:4">
      <c r="A1287" s="394">
        <v>2</v>
      </c>
      <c r="B1287" s="133" t="s">
        <v>1203</v>
      </c>
      <c r="C1287" s="133">
        <v>29</v>
      </c>
      <c r="D1287" s="111">
        <v>0</v>
      </c>
    </row>
    <row r="1288" spans="1:4">
      <c r="A1288" s="394">
        <v>2</v>
      </c>
      <c r="B1288" s="133" t="s">
        <v>1203</v>
      </c>
      <c r="C1288" s="133">
        <v>30</v>
      </c>
      <c r="D1288" s="111">
        <v>0</v>
      </c>
    </row>
    <row r="1289" spans="1:4">
      <c r="A1289" s="394">
        <v>2</v>
      </c>
      <c r="B1289" s="133" t="s">
        <v>1203</v>
      </c>
      <c r="C1289" s="133">
        <v>31</v>
      </c>
      <c r="D1289" s="111">
        <v>0</v>
      </c>
    </row>
    <row r="1290" spans="1:4">
      <c r="A1290" s="394">
        <v>2</v>
      </c>
      <c r="B1290" s="133" t="s">
        <v>1203</v>
      </c>
      <c r="C1290" s="133">
        <v>32</v>
      </c>
      <c r="D1290" s="111">
        <v>0</v>
      </c>
    </row>
    <row r="1291" spans="1:4">
      <c r="A1291" s="394">
        <v>2</v>
      </c>
      <c r="B1291" s="133" t="s">
        <v>1203</v>
      </c>
      <c r="C1291" s="133">
        <v>33</v>
      </c>
      <c r="D1291" s="111">
        <v>0</v>
      </c>
    </row>
    <row r="1292" spans="1:4">
      <c r="A1292" s="394">
        <v>2</v>
      </c>
      <c r="B1292" s="133" t="s">
        <v>1203</v>
      </c>
      <c r="C1292" s="133">
        <v>34</v>
      </c>
      <c r="D1292" s="111">
        <v>0</v>
      </c>
    </row>
    <row r="1293" spans="1:4">
      <c r="A1293" s="394">
        <v>2</v>
      </c>
      <c r="B1293" s="133" t="s">
        <v>1203</v>
      </c>
      <c r="C1293" s="133">
        <v>35</v>
      </c>
      <c r="D1293" s="111">
        <v>0</v>
      </c>
    </row>
    <row r="1294" spans="1:4">
      <c r="A1294" s="394">
        <v>2</v>
      </c>
      <c r="B1294" s="133" t="s">
        <v>1203</v>
      </c>
      <c r="C1294" s="133">
        <v>36</v>
      </c>
      <c r="D1294" s="111">
        <v>0</v>
      </c>
    </row>
    <row r="1295" spans="1:4">
      <c r="A1295" s="394">
        <v>2</v>
      </c>
      <c r="B1295" s="133" t="s">
        <v>1203</v>
      </c>
      <c r="C1295" s="133">
        <v>37</v>
      </c>
      <c r="D1295" s="111">
        <v>0</v>
      </c>
    </row>
    <row r="1296" spans="1:4">
      <c r="A1296" s="394">
        <v>2</v>
      </c>
      <c r="B1296" s="133" t="s">
        <v>1203</v>
      </c>
      <c r="C1296" s="133">
        <v>38</v>
      </c>
      <c r="D1296" s="111">
        <v>0</v>
      </c>
    </row>
    <row r="1297" spans="1:4">
      <c r="A1297" s="394">
        <v>2</v>
      </c>
      <c r="B1297" s="133" t="s">
        <v>1203</v>
      </c>
      <c r="C1297" s="133">
        <v>39</v>
      </c>
      <c r="D1297" s="111">
        <v>0</v>
      </c>
    </row>
    <row r="1298" spans="1:4">
      <c r="A1298" s="394">
        <v>2</v>
      </c>
      <c r="B1298" s="133" t="s">
        <v>1203</v>
      </c>
      <c r="C1298" s="133">
        <v>40</v>
      </c>
      <c r="D1298" s="111">
        <v>0</v>
      </c>
    </row>
    <row r="1299" spans="1:4">
      <c r="A1299" s="394">
        <v>2</v>
      </c>
      <c r="B1299" s="133" t="s">
        <v>1203</v>
      </c>
      <c r="C1299" s="133">
        <v>41</v>
      </c>
      <c r="D1299" s="111">
        <v>0</v>
      </c>
    </row>
    <row r="1300" spans="1:4">
      <c r="A1300" s="394">
        <v>2</v>
      </c>
      <c r="B1300" s="133" t="s">
        <v>1203</v>
      </c>
      <c r="C1300" s="133">
        <v>42</v>
      </c>
      <c r="D1300" s="111">
        <v>0</v>
      </c>
    </row>
    <row r="1301" spans="1:4">
      <c r="A1301" s="394">
        <v>2</v>
      </c>
      <c r="B1301" s="133" t="s">
        <v>1203</v>
      </c>
      <c r="C1301" s="133">
        <v>43</v>
      </c>
      <c r="D1301" s="111">
        <v>0</v>
      </c>
    </row>
    <row r="1302" spans="1:4">
      <c r="A1302" s="394">
        <v>2</v>
      </c>
      <c r="B1302" s="133" t="s">
        <v>1203</v>
      </c>
      <c r="C1302" s="133">
        <v>44</v>
      </c>
      <c r="D1302" s="111">
        <v>0</v>
      </c>
    </row>
    <row r="1303" spans="1:4">
      <c r="A1303" s="394">
        <v>2</v>
      </c>
      <c r="B1303" s="133" t="s">
        <v>2338</v>
      </c>
      <c r="C1303" s="133">
        <v>0</v>
      </c>
      <c r="D1303" s="111">
        <v>0</v>
      </c>
    </row>
    <row r="1304" spans="1:4">
      <c r="A1304" s="394">
        <v>2</v>
      </c>
      <c r="B1304" s="133" t="s">
        <v>2338</v>
      </c>
      <c r="C1304" s="133">
        <v>1</v>
      </c>
      <c r="D1304" s="111">
        <v>0</v>
      </c>
    </row>
    <row r="1305" spans="1:4">
      <c r="A1305" s="394">
        <v>2</v>
      </c>
      <c r="B1305" s="133" t="s">
        <v>2338</v>
      </c>
      <c r="C1305" s="133">
        <v>2</v>
      </c>
      <c r="D1305" s="111">
        <v>0</v>
      </c>
    </row>
    <row r="1306" spans="1:4">
      <c r="A1306" s="394">
        <v>2</v>
      </c>
      <c r="B1306" s="133" t="s">
        <v>2338</v>
      </c>
      <c r="C1306" s="133">
        <v>3</v>
      </c>
      <c r="D1306" s="111">
        <v>0</v>
      </c>
    </row>
    <row r="1307" spans="1:4">
      <c r="A1307" s="394">
        <v>2</v>
      </c>
      <c r="B1307" s="133" t="s">
        <v>2338</v>
      </c>
      <c r="C1307" s="133">
        <v>4</v>
      </c>
      <c r="D1307" s="111">
        <v>0</v>
      </c>
    </row>
    <row r="1308" spans="1:4">
      <c r="A1308" s="394">
        <v>2</v>
      </c>
      <c r="B1308" s="133" t="s">
        <v>2338</v>
      </c>
      <c r="C1308" s="133">
        <v>5</v>
      </c>
      <c r="D1308" s="111">
        <v>0</v>
      </c>
    </row>
    <row r="1309" spans="1:4">
      <c r="A1309" s="394">
        <v>2</v>
      </c>
      <c r="B1309" s="133" t="s">
        <v>2338</v>
      </c>
      <c r="C1309" s="133">
        <v>6</v>
      </c>
      <c r="D1309" s="111">
        <v>0</v>
      </c>
    </row>
    <row r="1310" spans="1:4">
      <c r="A1310" s="394">
        <v>2</v>
      </c>
      <c r="B1310" s="133" t="s">
        <v>2338</v>
      </c>
      <c r="C1310" s="133">
        <v>7</v>
      </c>
      <c r="D1310" s="111">
        <v>0</v>
      </c>
    </row>
    <row r="1311" spans="1:4">
      <c r="A1311" s="394">
        <v>2</v>
      </c>
      <c r="B1311" s="133" t="s">
        <v>2338</v>
      </c>
      <c r="C1311" s="133">
        <v>8</v>
      </c>
      <c r="D1311" s="111">
        <v>0</v>
      </c>
    </row>
    <row r="1312" spans="1:4">
      <c r="A1312" s="394">
        <v>2</v>
      </c>
      <c r="B1312" s="133" t="s">
        <v>2338</v>
      </c>
      <c r="C1312" s="133">
        <v>9</v>
      </c>
      <c r="D1312" s="111">
        <v>0</v>
      </c>
    </row>
    <row r="1313" spans="1:4">
      <c r="A1313" s="394">
        <v>2</v>
      </c>
      <c r="B1313" s="133" t="s">
        <v>2338</v>
      </c>
      <c r="C1313" s="133">
        <v>10</v>
      </c>
      <c r="D1313" s="111">
        <v>0</v>
      </c>
    </row>
    <row r="1314" spans="1:4">
      <c r="A1314" s="394">
        <v>2</v>
      </c>
      <c r="B1314" s="133" t="s">
        <v>2338</v>
      </c>
      <c r="C1314" s="133">
        <v>11</v>
      </c>
      <c r="D1314" s="111">
        <v>0</v>
      </c>
    </row>
    <row r="1315" spans="1:4">
      <c r="A1315" s="394">
        <v>2</v>
      </c>
      <c r="B1315" s="133" t="s">
        <v>2338</v>
      </c>
      <c r="C1315" s="133">
        <v>12</v>
      </c>
      <c r="D1315" s="111">
        <v>0</v>
      </c>
    </row>
    <row r="1316" spans="1:4">
      <c r="A1316" s="394">
        <v>2</v>
      </c>
      <c r="B1316" s="133" t="s">
        <v>2338</v>
      </c>
      <c r="C1316" s="133">
        <v>13</v>
      </c>
      <c r="D1316" s="111">
        <v>0</v>
      </c>
    </row>
    <row r="1317" spans="1:4">
      <c r="A1317" s="394">
        <v>2</v>
      </c>
      <c r="B1317" s="133" t="s">
        <v>2338</v>
      </c>
      <c r="C1317" s="133">
        <v>14</v>
      </c>
      <c r="D1317" s="111">
        <v>0</v>
      </c>
    </row>
    <row r="1318" spans="1:4">
      <c r="A1318" s="394">
        <v>2</v>
      </c>
      <c r="B1318" s="133" t="s">
        <v>2338</v>
      </c>
      <c r="C1318" s="133">
        <v>15</v>
      </c>
      <c r="D1318" s="111">
        <v>0</v>
      </c>
    </row>
    <row r="1319" spans="1:4">
      <c r="A1319" s="394">
        <v>2</v>
      </c>
      <c r="B1319" s="133" t="s">
        <v>2338</v>
      </c>
      <c r="C1319" s="133">
        <v>16</v>
      </c>
      <c r="D1319" s="111">
        <v>0</v>
      </c>
    </row>
    <row r="1320" spans="1:4">
      <c r="A1320" s="394">
        <v>2</v>
      </c>
      <c r="B1320" s="133" t="s">
        <v>2338</v>
      </c>
      <c r="C1320" s="133">
        <v>17</v>
      </c>
      <c r="D1320" s="111">
        <v>0</v>
      </c>
    </row>
    <row r="1321" spans="1:4">
      <c r="A1321" s="394">
        <v>2</v>
      </c>
      <c r="B1321" s="133" t="s">
        <v>2338</v>
      </c>
      <c r="C1321" s="133">
        <v>18</v>
      </c>
      <c r="D1321" s="111">
        <v>0</v>
      </c>
    </row>
    <row r="1322" spans="1:4">
      <c r="A1322" s="394">
        <v>2</v>
      </c>
      <c r="B1322" s="133" t="s">
        <v>2338</v>
      </c>
      <c r="C1322" s="133">
        <v>19</v>
      </c>
      <c r="D1322" s="111">
        <v>0</v>
      </c>
    </row>
    <row r="1323" spans="1:4">
      <c r="A1323" s="394">
        <v>2</v>
      </c>
      <c r="B1323" s="133" t="s">
        <v>2338</v>
      </c>
      <c r="C1323" s="133">
        <v>20</v>
      </c>
      <c r="D1323" s="111">
        <v>0</v>
      </c>
    </row>
    <row r="1324" spans="1:4">
      <c r="A1324" s="394">
        <v>2</v>
      </c>
      <c r="B1324" s="133" t="s">
        <v>2338</v>
      </c>
      <c r="C1324" s="133">
        <v>21</v>
      </c>
      <c r="D1324" s="111">
        <v>0</v>
      </c>
    </row>
    <row r="1325" spans="1:4">
      <c r="A1325" s="394">
        <v>2</v>
      </c>
      <c r="B1325" s="133" t="s">
        <v>2338</v>
      </c>
      <c r="C1325" s="133">
        <v>22</v>
      </c>
      <c r="D1325" s="111">
        <v>0</v>
      </c>
    </row>
    <row r="1326" spans="1:4">
      <c r="A1326" s="1185">
        <v>2</v>
      </c>
      <c r="B1326" s="133" t="s">
        <v>2338</v>
      </c>
      <c r="C1326" s="133">
        <v>23</v>
      </c>
      <c r="D1326" s="111">
        <v>0</v>
      </c>
    </row>
    <row r="1327" spans="1:4">
      <c r="A1327" s="394">
        <v>2</v>
      </c>
      <c r="B1327" s="133" t="s">
        <v>2338</v>
      </c>
      <c r="C1327" s="133">
        <v>0</v>
      </c>
      <c r="D1327" s="111">
        <v>3</v>
      </c>
    </row>
    <row r="1328" spans="1:4">
      <c r="A1328" s="394">
        <v>2</v>
      </c>
      <c r="B1328" s="133" t="s">
        <v>2338</v>
      </c>
      <c r="C1328" s="133">
        <v>1</v>
      </c>
      <c r="D1328" s="111">
        <v>3</v>
      </c>
    </row>
    <row r="1329" spans="1:4">
      <c r="A1329" s="394">
        <v>2</v>
      </c>
      <c r="B1329" s="133" t="s">
        <v>2338</v>
      </c>
      <c r="C1329" s="133">
        <v>2</v>
      </c>
      <c r="D1329" s="111">
        <v>3</v>
      </c>
    </row>
    <row r="1330" spans="1:4">
      <c r="A1330" s="394">
        <v>2</v>
      </c>
      <c r="B1330" s="133" t="s">
        <v>2338</v>
      </c>
      <c r="C1330" s="133">
        <v>3</v>
      </c>
      <c r="D1330" s="111">
        <v>3</v>
      </c>
    </row>
    <row r="1331" spans="1:4">
      <c r="A1331" s="394">
        <v>2</v>
      </c>
      <c r="B1331" s="133" t="s">
        <v>2338</v>
      </c>
      <c r="C1331" s="133">
        <v>4</v>
      </c>
      <c r="D1331" s="111">
        <v>3</v>
      </c>
    </row>
    <row r="1332" spans="1:4">
      <c r="A1332" s="394">
        <v>2</v>
      </c>
      <c r="B1332" s="133" t="s">
        <v>2338</v>
      </c>
      <c r="C1332" s="133">
        <v>5</v>
      </c>
      <c r="D1332" s="111">
        <v>3</v>
      </c>
    </row>
    <row r="1333" spans="1:4">
      <c r="A1333" s="394">
        <v>2</v>
      </c>
      <c r="B1333" s="133" t="s">
        <v>2338</v>
      </c>
      <c r="C1333" s="133">
        <v>6</v>
      </c>
      <c r="D1333" s="111">
        <v>3</v>
      </c>
    </row>
    <row r="1334" spans="1:4">
      <c r="A1334" s="394">
        <v>2</v>
      </c>
      <c r="B1334" s="133" t="s">
        <v>2338</v>
      </c>
      <c r="C1334" s="133">
        <v>7</v>
      </c>
      <c r="D1334" s="111">
        <v>3</v>
      </c>
    </row>
    <row r="1335" spans="1:4">
      <c r="A1335" s="394">
        <v>2</v>
      </c>
      <c r="B1335" s="133" t="s">
        <v>2338</v>
      </c>
      <c r="C1335" s="133">
        <v>8</v>
      </c>
      <c r="D1335" s="111">
        <v>3</v>
      </c>
    </row>
    <row r="1336" spans="1:4">
      <c r="A1336" s="394">
        <v>2</v>
      </c>
      <c r="B1336" s="133" t="s">
        <v>2338</v>
      </c>
      <c r="C1336" s="133">
        <v>9</v>
      </c>
      <c r="D1336" s="111">
        <v>3</v>
      </c>
    </row>
    <row r="1337" spans="1:4">
      <c r="A1337" s="394">
        <v>2</v>
      </c>
      <c r="B1337" s="133" t="s">
        <v>2338</v>
      </c>
      <c r="C1337" s="133">
        <v>10</v>
      </c>
      <c r="D1337" s="111">
        <v>3</v>
      </c>
    </row>
    <row r="1338" spans="1:4">
      <c r="A1338" s="394">
        <v>2</v>
      </c>
      <c r="B1338" s="133" t="s">
        <v>2338</v>
      </c>
      <c r="C1338" s="133">
        <v>11</v>
      </c>
      <c r="D1338" s="111">
        <v>3</v>
      </c>
    </row>
    <row r="1339" spans="1:4">
      <c r="A1339" s="394">
        <v>2</v>
      </c>
      <c r="B1339" s="133" t="s">
        <v>2338</v>
      </c>
      <c r="C1339" s="133">
        <v>12</v>
      </c>
      <c r="D1339" s="111">
        <v>3</v>
      </c>
    </row>
    <row r="1340" spans="1:4">
      <c r="A1340" s="394">
        <v>2</v>
      </c>
      <c r="B1340" s="133" t="s">
        <v>2338</v>
      </c>
      <c r="C1340" s="133">
        <v>13</v>
      </c>
      <c r="D1340" s="111">
        <v>3</v>
      </c>
    </row>
    <row r="1341" spans="1:4">
      <c r="A1341" s="394">
        <v>2</v>
      </c>
      <c r="B1341" s="133" t="s">
        <v>2338</v>
      </c>
      <c r="C1341" s="133">
        <v>14</v>
      </c>
      <c r="D1341" s="111">
        <v>3</v>
      </c>
    </row>
    <row r="1342" spans="1:4">
      <c r="A1342" s="394">
        <v>2</v>
      </c>
      <c r="B1342" s="133" t="s">
        <v>2338</v>
      </c>
      <c r="C1342" s="133">
        <v>15</v>
      </c>
      <c r="D1342" s="111">
        <v>3</v>
      </c>
    </row>
    <row r="1343" spans="1:4">
      <c r="A1343" s="394">
        <v>2</v>
      </c>
      <c r="B1343" s="133" t="s">
        <v>2338</v>
      </c>
      <c r="C1343" s="133">
        <v>16</v>
      </c>
      <c r="D1343" s="111">
        <v>3</v>
      </c>
    </row>
    <row r="1344" spans="1:4">
      <c r="A1344" s="414">
        <v>2</v>
      </c>
      <c r="B1344" s="133" t="s">
        <v>2338</v>
      </c>
      <c r="C1344" s="133">
        <v>17</v>
      </c>
      <c r="D1344" s="111">
        <v>3</v>
      </c>
    </row>
    <row r="1345" spans="1:4">
      <c r="A1345" s="394">
        <v>2</v>
      </c>
      <c r="B1345" s="133" t="s">
        <v>2338</v>
      </c>
      <c r="C1345" s="133">
        <v>0</v>
      </c>
      <c r="D1345" s="111">
        <v>4</v>
      </c>
    </row>
    <row r="1346" spans="1:4">
      <c r="A1346" s="394">
        <v>2</v>
      </c>
      <c r="B1346" s="133" t="s">
        <v>2338</v>
      </c>
      <c r="C1346" s="133">
        <v>1</v>
      </c>
      <c r="D1346" s="111">
        <v>4</v>
      </c>
    </row>
    <row r="1347" spans="1:4">
      <c r="A1347" s="394">
        <v>2</v>
      </c>
      <c r="B1347" s="133" t="s">
        <v>2338</v>
      </c>
      <c r="C1347" s="133">
        <v>2</v>
      </c>
      <c r="D1347" s="111">
        <v>4</v>
      </c>
    </row>
    <row r="1348" spans="1:4">
      <c r="A1348" s="394">
        <v>2</v>
      </c>
      <c r="B1348" s="133" t="s">
        <v>2338</v>
      </c>
      <c r="C1348" s="133">
        <v>3</v>
      </c>
      <c r="D1348" s="111">
        <v>4</v>
      </c>
    </row>
    <row r="1349" spans="1:4">
      <c r="A1349" s="394">
        <v>2</v>
      </c>
      <c r="B1349" s="133" t="s">
        <v>2338</v>
      </c>
      <c r="C1349" s="133">
        <v>4</v>
      </c>
      <c r="D1349" s="111">
        <v>4</v>
      </c>
    </row>
    <row r="1350" spans="1:4">
      <c r="A1350" s="394">
        <v>2</v>
      </c>
      <c r="B1350" s="133" t="s">
        <v>2338</v>
      </c>
      <c r="C1350" s="133">
        <v>5</v>
      </c>
      <c r="D1350" s="111">
        <v>4</v>
      </c>
    </row>
    <row r="1351" spans="1:4">
      <c r="A1351" s="394">
        <v>2</v>
      </c>
      <c r="B1351" s="133" t="s">
        <v>2338</v>
      </c>
      <c r="C1351" s="133">
        <v>6</v>
      </c>
      <c r="D1351" s="111">
        <v>4</v>
      </c>
    </row>
    <row r="1352" spans="1:4">
      <c r="A1352" s="394">
        <v>2</v>
      </c>
      <c r="B1352" s="133" t="s">
        <v>2338</v>
      </c>
      <c r="C1352" s="133">
        <v>7</v>
      </c>
      <c r="D1352" s="111">
        <v>4</v>
      </c>
    </row>
    <row r="1353" spans="1:4">
      <c r="A1353" s="394">
        <v>2</v>
      </c>
      <c r="B1353" s="133" t="s">
        <v>2338</v>
      </c>
      <c r="C1353" s="133">
        <v>8</v>
      </c>
      <c r="D1353" s="111">
        <v>4</v>
      </c>
    </row>
    <row r="1354" spans="1:4">
      <c r="A1354" s="394">
        <v>2</v>
      </c>
      <c r="B1354" s="133" t="s">
        <v>2338</v>
      </c>
      <c r="C1354" s="133">
        <v>9</v>
      </c>
      <c r="D1354" s="111">
        <v>4</v>
      </c>
    </row>
    <row r="1355" spans="1:4">
      <c r="A1355" s="394">
        <v>2</v>
      </c>
      <c r="B1355" s="133" t="s">
        <v>2338</v>
      </c>
      <c r="C1355" s="133">
        <v>10</v>
      </c>
      <c r="D1355" s="111">
        <v>4</v>
      </c>
    </row>
    <row r="1356" spans="1:4">
      <c r="A1356" s="394">
        <v>2</v>
      </c>
      <c r="B1356" s="133" t="s">
        <v>2338</v>
      </c>
      <c r="C1356" s="133">
        <v>11</v>
      </c>
      <c r="D1356" s="111">
        <v>4</v>
      </c>
    </row>
    <row r="1357" spans="1:4">
      <c r="A1357" s="394">
        <v>2</v>
      </c>
      <c r="B1357" s="133" t="s">
        <v>2338</v>
      </c>
      <c r="C1357" s="133">
        <v>12</v>
      </c>
      <c r="D1357" s="111">
        <v>4</v>
      </c>
    </row>
    <row r="1358" spans="1:4">
      <c r="A1358" s="394">
        <v>2</v>
      </c>
      <c r="B1358" s="133" t="s">
        <v>2338</v>
      </c>
      <c r="C1358" s="133">
        <v>13</v>
      </c>
      <c r="D1358" s="111">
        <v>4</v>
      </c>
    </row>
    <row r="1359" spans="1:4">
      <c r="A1359" s="394">
        <v>2</v>
      </c>
      <c r="B1359" s="133" t="s">
        <v>2338</v>
      </c>
      <c r="C1359" s="133">
        <v>14</v>
      </c>
      <c r="D1359" s="111">
        <v>4</v>
      </c>
    </row>
    <row r="1360" spans="1:4">
      <c r="A1360" s="394">
        <v>2</v>
      </c>
      <c r="B1360" s="133" t="s">
        <v>2338</v>
      </c>
      <c r="C1360" s="133">
        <v>15</v>
      </c>
      <c r="D1360" s="111">
        <v>4</v>
      </c>
    </row>
    <row r="1361" spans="1:4">
      <c r="A1361" s="394">
        <v>2</v>
      </c>
      <c r="B1361" s="133" t="s">
        <v>2338</v>
      </c>
      <c r="C1361" s="133">
        <v>16</v>
      </c>
      <c r="D1361" s="111">
        <v>4</v>
      </c>
    </row>
    <row r="1362" spans="1:4">
      <c r="A1362" s="394">
        <v>2</v>
      </c>
      <c r="B1362" s="133" t="s">
        <v>2338</v>
      </c>
      <c r="C1362" s="133">
        <v>17</v>
      </c>
      <c r="D1362" s="111">
        <v>4</v>
      </c>
    </row>
    <row r="1363" spans="1:4">
      <c r="A1363" s="394">
        <v>2</v>
      </c>
      <c r="B1363" s="133" t="s">
        <v>2338</v>
      </c>
      <c r="C1363" s="133">
        <v>18</v>
      </c>
      <c r="D1363" s="111">
        <v>4</v>
      </c>
    </row>
    <row r="1364" spans="1:4">
      <c r="A1364" s="394">
        <v>2</v>
      </c>
      <c r="B1364" s="133" t="s">
        <v>2338</v>
      </c>
      <c r="C1364" s="133">
        <v>19</v>
      </c>
      <c r="D1364" s="111">
        <v>4</v>
      </c>
    </row>
    <row r="1365" spans="1:4">
      <c r="A1365" s="394">
        <v>2</v>
      </c>
      <c r="B1365" s="133" t="s">
        <v>2338</v>
      </c>
      <c r="C1365" s="133">
        <v>20</v>
      </c>
      <c r="D1365" s="111">
        <v>4</v>
      </c>
    </row>
    <row r="1366" spans="1:4">
      <c r="A1366" s="394">
        <v>2</v>
      </c>
      <c r="B1366" s="133" t="s">
        <v>2338</v>
      </c>
      <c r="C1366" s="133">
        <v>21</v>
      </c>
      <c r="D1366" s="111">
        <v>4</v>
      </c>
    </row>
    <row r="1367" spans="1:4">
      <c r="A1367" s="394">
        <v>2</v>
      </c>
      <c r="B1367" s="133" t="s">
        <v>2338</v>
      </c>
      <c r="C1367" s="133">
        <v>22</v>
      </c>
      <c r="D1367" s="111">
        <v>4</v>
      </c>
    </row>
    <row r="1368" spans="1:4">
      <c r="A1368" s="394">
        <v>2</v>
      </c>
      <c r="B1368" s="133" t="s">
        <v>2338</v>
      </c>
      <c r="C1368" s="133">
        <v>23</v>
      </c>
      <c r="D1368" s="111">
        <v>4</v>
      </c>
    </row>
    <row r="1369" spans="1:4">
      <c r="A1369" s="394">
        <v>2</v>
      </c>
      <c r="B1369" s="133" t="s">
        <v>2338</v>
      </c>
      <c r="C1369" s="133">
        <v>24</v>
      </c>
      <c r="D1369" s="111">
        <v>4</v>
      </c>
    </row>
    <row r="1370" spans="1:4">
      <c r="A1370" s="394">
        <v>2</v>
      </c>
      <c r="B1370" s="133" t="s">
        <v>2338</v>
      </c>
      <c r="C1370" s="133">
        <v>25</v>
      </c>
      <c r="D1370" s="111">
        <v>4</v>
      </c>
    </row>
    <row r="1371" spans="1:4">
      <c r="A1371" s="394">
        <v>2</v>
      </c>
      <c r="B1371" s="133" t="s">
        <v>2338</v>
      </c>
      <c r="C1371" s="133">
        <v>26</v>
      </c>
      <c r="D1371" s="111">
        <v>4</v>
      </c>
    </row>
    <row r="1372" spans="1:4">
      <c r="A1372" s="394">
        <v>2</v>
      </c>
      <c r="B1372" s="133" t="s">
        <v>2338</v>
      </c>
      <c r="C1372" s="133">
        <v>27</v>
      </c>
      <c r="D1372" s="111">
        <v>4</v>
      </c>
    </row>
    <row r="1373" spans="1:4">
      <c r="A1373" s="394">
        <v>2</v>
      </c>
      <c r="B1373" s="133" t="s">
        <v>2338</v>
      </c>
      <c r="C1373" s="133">
        <v>28</v>
      </c>
      <c r="D1373" s="111">
        <v>4</v>
      </c>
    </row>
    <row r="1374" spans="1:4">
      <c r="A1374" s="1041">
        <v>2</v>
      </c>
      <c r="B1374" s="133" t="s">
        <v>2338</v>
      </c>
      <c r="C1374" s="133">
        <v>29</v>
      </c>
      <c r="D1374" s="111">
        <v>4</v>
      </c>
    </row>
    <row r="1375" spans="1:4">
      <c r="A1375" s="394">
        <v>2</v>
      </c>
      <c r="B1375" s="133" t="s">
        <v>2338</v>
      </c>
      <c r="C1375" s="133">
        <v>0</v>
      </c>
      <c r="D1375" s="111">
        <v>5</v>
      </c>
    </row>
    <row r="1376" spans="1:4">
      <c r="A1376" s="394">
        <v>2</v>
      </c>
      <c r="B1376" s="133" t="s">
        <v>2338</v>
      </c>
      <c r="C1376" s="133">
        <v>1</v>
      </c>
      <c r="D1376" s="111">
        <v>5</v>
      </c>
    </row>
    <row r="1377" spans="1:4">
      <c r="A1377" s="394">
        <v>2</v>
      </c>
      <c r="B1377" s="133" t="s">
        <v>2338</v>
      </c>
      <c r="C1377" s="133">
        <v>2</v>
      </c>
      <c r="D1377" s="111">
        <v>5</v>
      </c>
    </row>
    <row r="1378" spans="1:4">
      <c r="A1378" s="394">
        <v>2</v>
      </c>
      <c r="B1378" s="133" t="s">
        <v>2338</v>
      </c>
      <c r="C1378" s="133">
        <v>3</v>
      </c>
      <c r="D1378" s="111">
        <v>5</v>
      </c>
    </row>
    <row r="1379" spans="1:4">
      <c r="A1379" s="394">
        <v>2</v>
      </c>
      <c r="B1379" s="133" t="s">
        <v>2338</v>
      </c>
      <c r="C1379" s="133">
        <v>4</v>
      </c>
      <c r="D1379" s="111">
        <v>5</v>
      </c>
    </row>
    <row r="1380" spans="1:4">
      <c r="A1380" s="394">
        <v>2</v>
      </c>
      <c r="B1380" s="133" t="s">
        <v>2338</v>
      </c>
      <c r="C1380" s="133">
        <v>5</v>
      </c>
      <c r="D1380" s="111">
        <v>5</v>
      </c>
    </row>
    <row r="1381" spans="1:4">
      <c r="A1381" s="394">
        <v>2</v>
      </c>
      <c r="B1381" s="133" t="s">
        <v>2338</v>
      </c>
      <c r="C1381" s="133">
        <v>6</v>
      </c>
      <c r="D1381" s="111">
        <v>5</v>
      </c>
    </row>
    <row r="1382" spans="1:4">
      <c r="A1382" s="394">
        <v>2</v>
      </c>
      <c r="B1382" s="133" t="s">
        <v>2338</v>
      </c>
      <c r="C1382" s="133">
        <v>7</v>
      </c>
      <c r="D1382" s="111">
        <v>5</v>
      </c>
    </row>
    <row r="1383" spans="1:4">
      <c r="A1383" s="394">
        <v>2</v>
      </c>
      <c r="B1383" s="133" t="s">
        <v>2338</v>
      </c>
      <c r="C1383" s="133">
        <v>8</v>
      </c>
      <c r="D1383" s="111">
        <v>5</v>
      </c>
    </row>
    <row r="1384" spans="1:4">
      <c r="A1384" s="394">
        <v>2</v>
      </c>
      <c r="B1384" s="133" t="s">
        <v>2338</v>
      </c>
      <c r="C1384" s="133">
        <v>9</v>
      </c>
      <c r="D1384" s="111">
        <v>5</v>
      </c>
    </row>
    <row r="1385" spans="1:4">
      <c r="A1385" s="394">
        <v>2</v>
      </c>
      <c r="B1385" s="133" t="s">
        <v>2338</v>
      </c>
      <c r="C1385" s="133">
        <v>10</v>
      </c>
      <c r="D1385" s="111">
        <v>5</v>
      </c>
    </row>
    <row r="1386" spans="1:4">
      <c r="A1386" s="394">
        <v>2</v>
      </c>
      <c r="B1386" s="133" t="s">
        <v>2338</v>
      </c>
      <c r="C1386" s="133">
        <v>11</v>
      </c>
      <c r="D1386" s="111">
        <v>5</v>
      </c>
    </row>
    <row r="1387" spans="1:4">
      <c r="A1387" s="407">
        <v>2</v>
      </c>
      <c r="B1387" s="133" t="s">
        <v>2338</v>
      </c>
      <c r="C1387" s="133">
        <v>12</v>
      </c>
      <c r="D1387" s="111">
        <v>5</v>
      </c>
    </row>
    <row r="1388" spans="1:4">
      <c r="A1388" s="664">
        <v>2</v>
      </c>
      <c r="B1388" s="133" t="s">
        <v>2338</v>
      </c>
      <c r="C1388" s="133">
        <v>13</v>
      </c>
      <c r="D1388" s="111">
        <v>5</v>
      </c>
    </row>
    <row r="1389" spans="1:4">
      <c r="A1389" s="394">
        <v>2</v>
      </c>
      <c r="B1389" s="133" t="s">
        <v>2338</v>
      </c>
      <c r="C1389" s="133">
        <v>0</v>
      </c>
      <c r="D1389" s="111">
        <v>10</v>
      </c>
    </row>
    <row r="1390" spans="1:4">
      <c r="A1390" s="394">
        <v>2</v>
      </c>
      <c r="B1390" s="133" t="s">
        <v>2338</v>
      </c>
      <c r="C1390" s="133">
        <v>1</v>
      </c>
      <c r="D1390" s="111">
        <v>10</v>
      </c>
    </row>
    <row r="1391" spans="1:4">
      <c r="A1391" s="394">
        <v>2</v>
      </c>
      <c r="B1391" s="133" t="s">
        <v>2338</v>
      </c>
      <c r="C1391" s="133">
        <v>0</v>
      </c>
      <c r="D1391" s="111">
        <v>13</v>
      </c>
    </row>
    <row r="1392" spans="1:4">
      <c r="A1392" s="528">
        <v>2</v>
      </c>
      <c r="B1392" s="133" t="s">
        <v>2338</v>
      </c>
      <c r="C1392" s="133">
        <v>1</v>
      </c>
      <c r="D1392" s="111">
        <v>13</v>
      </c>
    </row>
    <row r="1393" spans="1:4">
      <c r="A1393" s="394">
        <v>3</v>
      </c>
      <c r="B1393" s="133">
        <v>1</v>
      </c>
      <c r="C1393" s="133">
        <v>0</v>
      </c>
      <c r="D1393" s="111">
        <v>0</v>
      </c>
    </row>
    <row r="1394" spans="1:4">
      <c r="A1394" s="394">
        <v>3</v>
      </c>
      <c r="B1394" s="133">
        <v>1</v>
      </c>
      <c r="C1394" s="133">
        <v>1</v>
      </c>
      <c r="D1394" s="111">
        <v>0</v>
      </c>
    </row>
    <row r="1395" spans="1:4">
      <c r="A1395" s="394">
        <v>3</v>
      </c>
      <c r="B1395" s="133">
        <v>1</v>
      </c>
      <c r="C1395" s="133">
        <v>2</v>
      </c>
      <c r="D1395" s="111">
        <v>0</v>
      </c>
    </row>
    <row r="1396" spans="1:4">
      <c r="A1396" s="394">
        <v>3</v>
      </c>
      <c r="B1396" s="133">
        <v>1</v>
      </c>
      <c r="C1396" s="133">
        <v>3</v>
      </c>
      <c r="D1396" s="111">
        <v>0</v>
      </c>
    </row>
    <row r="1397" spans="1:4">
      <c r="A1397" s="394">
        <v>3</v>
      </c>
      <c r="B1397" s="133">
        <v>1</v>
      </c>
      <c r="C1397" s="133">
        <v>4</v>
      </c>
      <c r="D1397" s="111">
        <v>0</v>
      </c>
    </row>
    <row r="1398" spans="1:4">
      <c r="A1398" s="394">
        <v>3</v>
      </c>
      <c r="B1398" s="133">
        <v>1</v>
      </c>
      <c r="C1398" s="133">
        <v>5</v>
      </c>
      <c r="D1398" s="111">
        <v>0</v>
      </c>
    </row>
    <row r="1399" spans="1:4">
      <c r="A1399" s="394">
        <v>3</v>
      </c>
      <c r="B1399" s="133">
        <v>1</v>
      </c>
      <c r="C1399" s="133">
        <v>6</v>
      </c>
      <c r="D1399" s="111">
        <v>0</v>
      </c>
    </row>
    <row r="1400" spans="1:4">
      <c r="A1400" s="394">
        <v>3</v>
      </c>
      <c r="B1400" s="133">
        <v>1</v>
      </c>
      <c r="C1400" s="133">
        <v>7</v>
      </c>
      <c r="D1400" s="111">
        <v>0</v>
      </c>
    </row>
    <row r="1401" spans="1:4">
      <c r="A1401" s="394">
        <v>3</v>
      </c>
      <c r="B1401" s="133">
        <v>1</v>
      </c>
      <c r="C1401" s="133">
        <v>8</v>
      </c>
      <c r="D1401" s="111">
        <v>0</v>
      </c>
    </row>
    <row r="1402" spans="1:4">
      <c r="A1402" s="394">
        <v>3</v>
      </c>
      <c r="B1402" s="133">
        <v>1</v>
      </c>
      <c r="C1402" s="133">
        <v>9</v>
      </c>
      <c r="D1402" s="111">
        <v>0</v>
      </c>
    </row>
    <row r="1403" spans="1:4">
      <c r="A1403" s="711">
        <v>3</v>
      </c>
      <c r="B1403" s="133">
        <v>1</v>
      </c>
      <c r="C1403" s="133">
        <v>10</v>
      </c>
      <c r="D1403" s="111">
        <v>0</v>
      </c>
    </row>
    <row r="1404" spans="1:4">
      <c r="A1404" s="812">
        <v>3</v>
      </c>
      <c r="B1404" s="133">
        <v>1</v>
      </c>
      <c r="C1404" s="133">
        <v>11</v>
      </c>
      <c r="D1404" s="111">
        <v>0</v>
      </c>
    </row>
    <row r="1405" spans="1:4">
      <c r="A1405" s="1166">
        <v>3</v>
      </c>
      <c r="B1405" s="133">
        <v>1</v>
      </c>
      <c r="C1405" s="133">
        <v>12</v>
      </c>
      <c r="D1405" s="111">
        <v>0</v>
      </c>
    </row>
    <row r="1406" spans="1:4">
      <c r="A1406" s="1412">
        <v>3</v>
      </c>
      <c r="B1406" s="133">
        <v>1</v>
      </c>
      <c r="C1406" s="133">
        <v>13</v>
      </c>
      <c r="D1406" s="111">
        <v>0</v>
      </c>
    </row>
    <row r="1407" spans="1:4">
      <c r="A1407" s="394">
        <v>3</v>
      </c>
      <c r="B1407" s="133">
        <v>1</v>
      </c>
      <c r="C1407" s="133">
        <v>0</v>
      </c>
      <c r="D1407" s="111">
        <v>2</v>
      </c>
    </row>
    <row r="1408" spans="1:4">
      <c r="A1408" s="394">
        <v>3</v>
      </c>
      <c r="B1408" s="133">
        <v>1</v>
      </c>
      <c r="C1408" s="133">
        <v>0</v>
      </c>
      <c r="D1408" s="111">
        <v>3</v>
      </c>
    </row>
    <row r="1409" spans="1:4">
      <c r="A1409" s="134">
        <v>3</v>
      </c>
      <c r="B1409" s="133">
        <v>1</v>
      </c>
      <c r="C1409" s="133">
        <v>1</v>
      </c>
      <c r="D1409" s="111">
        <v>3</v>
      </c>
    </row>
    <row r="1410" spans="1:4">
      <c r="A1410" s="394">
        <v>3</v>
      </c>
      <c r="B1410" s="133">
        <v>1</v>
      </c>
      <c r="C1410" s="133">
        <v>2</v>
      </c>
      <c r="D1410" s="111">
        <v>3</v>
      </c>
    </row>
    <row r="1411" spans="1:4">
      <c r="A1411" s="394">
        <v>3</v>
      </c>
      <c r="B1411" s="133">
        <v>1</v>
      </c>
      <c r="C1411" s="133">
        <v>3</v>
      </c>
      <c r="D1411" s="111">
        <v>3</v>
      </c>
    </row>
    <row r="1412" spans="1:4">
      <c r="A1412" s="394">
        <v>3</v>
      </c>
      <c r="B1412" s="133">
        <v>1</v>
      </c>
      <c r="C1412" s="133">
        <v>4</v>
      </c>
      <c r="D1412" s="111">
        <v>3</v>
      </c>
    </row>
    <row r="1413" spans="1:4">
      <c r="A1413" s="394">
        <v>3</v>
      </c>
      <c r="B1413" s="133">
        <v>1</v>
      </c>
      <c r="C1413" s="133">
        <v>5</v>
      </c>
      <c r="D1413" s="111">
        <v>3</v>
      </c>
    </row>
    <row r="1414" spans="1:4">
      <c r="A1414" s="394">
        <v>3</v>
      </c>
      <c r="B1414" s="133">
        <v>1</v>
      </c>
      <c r="C1414" s="133">
        <v>6</v>
      </c>
      <c r="D1414" s="111">
        <v>3</v>
      </c>
    </row>
    <row r="1415" spans="1:4">
      <c r="A1415" s="394">
        <v>3</v>
      </c>
      <c r="B1415" s="133">
        <v>1</v>
      </c>
      <c r="C1415" s="133">
        <v>7</v>
      </c>
      <c r="D1415" s="111">
        <v>3</v>
      </c>
    </row>
    <row r="1416" spans="1:4">
      <c r="A1416" s="394">
        <v>3</v>
      </c>
      <c r="B1416" s="133">
        <v>1</v>
      </c>
      <c r="C1416" s="133">
        <v>8</v>
      </c>
      <c r="D1416" s="111">
        <v>3</v>
      </c>
    </row>
    <row r="1417" spans="1:4">
      <c r="A1417" s="134">
        <v>3</v>
      </c>
      <c r="B1417" s="133">
        <v>1</v>
      </c>
      <c r="C1417" s="133">
        <v>1</v>
      </c>
      <c r="D1417" s="111">
        <v>4</v>
      </c>
    </row>
    <row r="1418" spans="1:4">
      <c r="A1418" s="394">
        <v>3</v>
      </c>
      <c r="B1418" s="133">
        <v>1</v>
      </c>
      <c r="C1418" s="133">
        <v>2</v>
      </c>
      <c r="D1418" s="111">
        <v>4</v>
      </c>
    </row>
    <row r="1419" spans="1:4">
      <c r="A1419" s="394">
        <v>3</v>
      </c>
      <c r="B1419" s="133">
        <v>1</v>
      </c>
      <c r="C1419" s="133">
        <v>3</v>
      </c>
      <c r="D1419" s="111">
        <v>4</v>
      </c>
    </row>
    <row r="1420" spans="1:4">
      <c r="A1420" s="394">
        <v>3</v>
      </c>
      <c r="B1420" s="133">
        <v>1</v>
      </c>
      <c r="C1420" s="133">
        <v>4</v>
      </c>
      <c r="D1420" s="111">
        <v>4</v>
      </c>
    </row>
    <row r="1421" spans="1:4">
      <c r="A1421" s="394">
        <v>3</v>
      </c>
      <c r="B1421" s="133">
        <v>1</v>
      </c>
      <c r="C1421" s="133">
        <v>5</v>
      </c>
      <c r="D1421" s="111">
        <v>4</v>
      </c>
    </row>
    <row r="1422" spans="1:4">
      <c r="A1422" s="134">
        <v>3</v>
      </c>
      <c r="B1422" s="133">
        <v>1</v>
      </c>
      <c r="C1422" s="133">
        <v>1</v>
      </c>
      <c r="D1422" s="111">
        <v>5</v>
      </c>
    </row>
    <row r="1423" spans="1:4">
      <c r="A1423" s="394">
        <v>3</v>
      </c>
      <c r="B1423" s="133">
        <v>1</v>
      </c>
      <c r="C1423" s="133">
        <v>2</v>
      </c>
      <c r="D1423" s="111">
        <v>5</v>
      </c>
    </row>
    <row r="1424" spans="1:4">
      <c r="A1424" s="394">
        <v>3</v>
      </c>
      <c r="B1424" s="133">
        <v>1</v>
      </c>
      <c r="C1424" s="133">
        <v>3</v>
      </c>
      <c r="D1424" s="111">
        <v>5</v>
      </c>
    </row>
    <row r="1425" spans="1:5">
      <c r="A1425" s="394">
        <v>3</v>
      </c>
      <c r="B1425" s="133">
        <v>1</v>
      </c>
      <c r="C1425" s="133">
        <v>4</v>
      </c>
      <c r="D1425" s="111">
        <v>5</v>
      </c>
    </row>
    <row r="1426" spans="1:5">
      <c r="A1426" s="134">
        <v>3</v>
      </c>
      <c r="B1426" s="133">
        <v>1</v>
      </c>
      <c r="C1426" s="133">
        <v>1</v>
      </c>
      <c r="D1426" s="111">
        <v>7</v>
      </c>
    </row>
    <row r="1427" spans="1:5">
      <c r="A1427" s="394">
        <v>3</v>
      </c>
      <c r="B1427" s="133">
        <v>1</v>
      </c>
      <c r="C1427" s="133">
        <v>2</v>
      </c>
      <c r="D1427" s="111">
        <v>7</v>
      </c>
    </row>
    <row r="1428" spans="1:5">
      <c r="A1428" s="394">
        <v>3</v>
      </c>
      <c r="B1428" s="133">
        <v>1</v>
      </c>
      <c r="C1428" s="133">
        <v>3</v>
      </c>
      <c r="D1428" s="111">
        <v>7</v>
      </c>
    </row>
    <row r="1429" spans="1:5">
      <c r="A1429" s="394">
        <v>3</v>
      </c>
      <c r="B1429" s="133">
        <v>1</v>
      </c>
      <c r="C1429" s="133">
        <v>0</v>
      </c>
      <c r="D1429" s="111">
        <v>10</v>
      </c>
    </row>
    <row r="1430" spans="1:5">
      <c r="A1430" s="394">
        <v>3</v>
      </c>
      <c r="B1430" s="133">
        <v>1</v>
      </c>
      <c r="C1430" s="133">
        <v>0</v>
      </c>
      <c r="D1430" s="111">
        <v>11</v>
      </c>
      <c r="E1430" s="111" t="s">
        <v>3970</v>
      </c>
    </row>
    <row r="1431" spans="1:5">
      <c r="A1431" s="394">
        <v>3</v>
      </c>
      <c r="B1431" s="133">
        <v>1</v>
      </c>
      <c r="C1431" s="133">
        <v>1</v>
      </c>
      <c r="D1431" s="111">
        <v>11</v>
      </c>
      <c r="E1431" s="111" t="s">
        <v>3970</v>
      </c>
    </row>
    <row r="1432" spans="1:5">
      <c r="A1432" s="394">
        <v>3</v>
      </c>
      <c r="B1432" s="133">
        <v>1</v>
      </c>
      <c r="C1432" s="133">
        <v>2</v>
      </c>
      <c r="D1432" s="111">
        <v>11</v>
      </c>
      <c r="E1432" s="111" t="s">
        <v>3970</v>
      </c>
    </row>
    <row r="1433" spans="1:5">
      <c r="A1433" s="394">
        <v>3</v>
      </c>
      <c r="B1433" s="133">
        <v>1</v>
      </c>
      <c r="C1433" s="133">
        <v>3</v>
      </c>
      <c r="D1433" s="111">
        <v>11</v>
      </c>
      <c r="E1433" s="111" t="s">
        <v>3970</v>
      </c>
    </row>
    <row r="1434" spans="1:5">
      <c r="A1434" s="394">
        <v>3</v>
      </c>
      <c r="B1434" s="133">
        <v>1</v>
      </c>
      <c r="C1434" s="133">
        <v>4</v>
      </c>
      <c r="D1434" s="111">
        <v>11</v>
      </c>
      <c r="E1434" s="111" t="s">
        <v>3970</v>
      </c>
    </row>
    <row r="1435" spans="1:5">
      <c r="A1435" s="394">
        <v>3</v>
      </c>
      <c r="B1435" s="133">
        <v>1</v>
      </c>
      <c r="C1435" s="133">
        <v>5</v>
      </c>
      <c r="D1435" s="111">
        <v>11</v>
      </c>
      <c r="E1435" s="111" t="s">
        <v>3970</v>
      </c>
    </row>
    <row r="1436" spans="1:5">
      <c r="A1436" s="394">
        <v>3</v>
      </c>
      <c r="B1436" s="133">
        <v>1</v>
      </c>
      <c r="C1436" s="133">
        <v>6</v>
      </c>
      <c r="D1436" s="111">
        <v>11</v>
      </c>
      <c r="E1436" s="111" t="s">
        <v>3970</v>
      </c>
    </row>
    <row r="1437" spans="1:5">
      <c r="A1437" s="394">
        <v>3</v>
      </c>
      <c r="B1437" s="133">
        <v>1</v>
      </c>
      <c r="C1437" s="133">
        <v>7</v>
      </c>
      <c r="D1437" s="111">
        <v>11</v>
      </c>
      <c r="E1437" s="111" t="s">
        <v>3970</v>
      </c>
    </row>
    <row r="1438" spans="1:5">
      <c r="A1438" s="394">
        <v>3</v>
      </c>
      <c r="B1438" s="133">
        <v>1</v>
      </c>
      <c r="C1438" s="133">
        <v>8</v>
      </c>
      <c r="D1438" s="111">
        <v>11</v>
      </c>
      <c r="E1438" s="111" t="s">
        <v>6925</v>
      </c>
    </row>
    <row r="1439" spans="1:5">
      <c r="A1439" s="394">
        <v>3</v>
      </c>
      <c r="B1439" s="133">
        <v>1</v>
      </c>
      <c r="C1439" s="133">
        <v>0</v>
      </c>
      <c r="D1439" s="111">
        <v>12</v>
      </c>
      <c r="E1439" s="111" t="s">
        <v>3970</v>
      </c>
    </row>
    <row r="1440" spans="1:5" s="111" customFormat="1">
      <c r="A1440" s="394">
        <v>3</v>
      </c>
      <c r="B1440" s="133">
        <v>1</v>
      </c>
      <c r="C1440" s="133">
        <v>1</v>
      </c>
      <c r="D1440" s="111">
        <v>12</v>
      </c>
      <c r="E1440" s="111" t="s">
        <v>3970</v>
      </c>
    </row>
    <row r="1441" spans="1:5" s="111" customFormat="1">
      <c r="A1441" s="394">
        <v>3</v>
      </c>
      <c r="B1441" s="133">
        <v>1</v>
      </c>
      <c r="C1441" s="133">
        <v>2</v>
      </c>
      <c r="D1441" s="111">
        <v>12</v>
      </c>
      <c r="E1441" s="111" t="s">
        <v>6925</v>
      </c>
    </row>
    <row r="1442" spans="1:5" s="111" customFormat="1">
      <c r="A1442" s="394">
        <v>3</v>
      </c>
      <c r="B1442" s="133">
        <v>2</v>
      </c>
      <c r="C1442" s="133">
        <v>0</v>
      </c>
      <c r="D1442" s="111">
        <v>0</v>
      </c>
    </row>
    <row r="1443" spans="1:5">
      <c r="A1443" s="394">
        <v>3</v>
      </c>
      <c r="B1443" s="133">
        <v>2</v>
      </c>
      <c r="C1443" s="133">
        <v>1</v>
      </c>
      <c r="D1443" s="111">
        <v>0</v>
      </c>
    </row>
    <row r="1444" spans="1:5">
      <c r="A1444" s="394">
        <v>3</v>
      </c>
      <c r="B1444" s="133">
        <v>2</v>
      </c>
      <c r="C1444" s="133">
        <v>2</v>
      </c>
      <c r="D1444" s="111">
        <v>0</v>
      </c>
    </row>
    <row r="1445" spans="1:5">
      <c r="A1445" s="394">
        <v>3</v>
      </c>
      <c r="B1445" s="133">
        <v>2</v>
      </c>
      <c r="C1445" s="133">
        <v>3</v>
      </c>
      <c r="D1445" s="111">
        <v>0</v>
      </c>
    </row>
    <row r="1446" spans="1:5">
      <c r="A1446" s="394">
        <v>3</v>
      </c>
      <c r="B1446" s="133">
        <v>2</v>
      </c>
      <c r="C1446" s="133">
        <v>4</v>
      </c>
      <c r="D1446" s="111">
        <v>0</v>
      </c>
    </row>
    <row r="1447" spans="1:5">
      <c r="A1447" s="394">
        <v>3</v>
      </c>
      <c r="B1447" s="133">
        <v>2</v>
      </c>
      <c r="C1447" s="133">
        <v>5</v>
      </c>
      <c r="D1447" s="111">
        <v>0</v>
      </c>
    </row>
    <row r="1448" spans="1:5">
      <c r="A1448" s="394">
        <v>3</v>
      </c>
      <c r="B1448" s="133">
        <v>2</v>
      </c>
      <c r="C1448" s="133">
        <v>6</v>
      </c>
      <c r="D1448" s="111">
        <v>0</v>
      </c>
    </row>
    <row r="1449" spans="1:5">
      <c r="A1449" s="394">
        <v>3</v>
      </c>
      <c r="B1449" s="133">
        <v>2</v>
      </c>
      <c r="C1449" s="133">
        <v>7</v>
      </c>
      <c r="D1449" s="111">
        <v>0</v>
      </c>
    </row>
    <row r="1450" spans="1:5">
      <c r="A1450" s="394">
        <v>3</v>
      </c>
      <c r="B1450" s="133">
        <v>2</v>
      </c>
      <c r="C1450" s="133">
        <v>8</v>
      </c>
      <c r="D1450" s="111">
        <v>0</v>
      </c>
    </row>
    <row r="1451" spans="1:5">
      <c r="A1451" s="394">
        <v>3</v>
      </c>
      <c r="B1451" s="133">
        <v>2</v>
      </c>
      <c r="C1451" s="133">
        <v>9</v>
      </c>
      <c r="D1451" s="111">
        <v>0</v>
      </c>
    </row>
    <row r="1452" spans="1:5">
      <c r="A1452" s="394">
        <v>3</v>
      </c>
      <c r="B1452" s="133">
        <v>2</v>
      </c>
      <c r="C1452" s="133">
        <v>10</v>
      </c>
      <c r="D1452" s="111">
        <v>0</v>
      </c>
    </row>
    <row r="1453" spans="1:5">
      <c r="A1453" s="394">
        <v>3</v>
      </c>
      <c r="B1453" s="133">
        <v>2</v>
      </c>
      <c r="C1453" s="133">
        <v>11</v>
      </c>
      <c r="D1453" s="111">
        <v>0</v>
      </c>
    </row>
    <row r="1454" spans="1:5">
      <c r="A1454" s="394">
        <v>3</v>
      </c>
      <c r="B1454" s="133">
        <v>2</v>
      </c>
      <c r="C1454" s="133">
        <v>12</v>
      </c>
      <c r="D1454" s="111">
        <v>0</v>
      </c>
    </row>
    <row r="1455" spans="1:5">
      <c r="A1455" s="394">
        <v>3</v>
      </c>
      <c r="B1455" s="133">
        <v>2</v>
      </c>
      <c r="C1455" s="133">
        <v>13</v>
      </c>
      <c r="D1455" s="111">
        <v>0</v>
      </c>
    </row>
    <row r="1456" spans="1:5">
      <c r="A1456" s="394">
        <v>3</v>
      </c>
      <c r="B1456" s="133">
        <v>2</v>
      </c>
      <c r="C1456" s="133">
        <v>14</v>
      </c>
      <c r="D1456" s="111">
        <v>0</v>
      </c>
    </row>
    <row r="1457" spans="1:4">
      <c r="A1457" s="405">
        <v>3</v>
      </c>
      <c r="B1457" s="133">
        <v>2</v>
      </c>
      <c r="C1457" s="133">
        <v>15</v>
      </c>
      <c r="D1457" s="111">
        <v>0</v>
      </c>
    </row>
    <row r="1458" spans="1:4">
      <c r="A1458" s="632">
        <v>3</v>
      </c>
      <c r="B1458" s="133">
        <v>2</v>
      </c>
      <c r="C1458" s="133">
        <v>16</v>
      </c>
      <c r="D1458" s="111">
        <v>0</v>
      </c>
    </row>
    <row r="1459" spans="1:4">
      <c r="A1459" s="1268">
        <v>3</v>
      </c>
      <c r="B1459" s="133">
        <v>2</v>
      </c>
      <c r="C1459" s="133">
        <v>17</v>
      </c>
      <c r="D1459" s="111">
        <v>0</v>
      </c>
    </row>
    <row r="1460" spans="1:4">
      <c r="A1460" s="394">
        <v>3</v>
      </c>
      <c r="B1460" s="133">
        <v>2</v>
      </c>
      <c r="C1460" s="133">
        <v>0</v>
      </c>
      <c r="D1460" s="111">
        <v>3</v>
      </c>
    </row>
    <row r="1461" spans="1:4">
      <c r="A1461" s="394">
        <v>3</v>
      </c>
      <c r="B1461" s="133">
        <v>2</v>
      </c>
      <c r="C1461" s="133">
        <v>1</v>
      </c>
      <c r="D1461" s="111">
        <v>3</v>
      </c>
    </row>
    <row r="1462" spans="1:4">
      <c r="A1462" s="394">
        <v>3</v>
      </c>
      <c r="B1462" s="133">
        <v>2</v>
      </c>
      <c r="C1462" s="133">
        <v>2</v>
      </c>
      <c r="D1462" s="111">
        <v>3</v>
      </c>
    </row>
    <row r="1463" spans="1:4">
      <c r="A1463" s="394">
        <v>3</v>
      </c>
      <c r="B1463" s="133">
        <v>2</v>
      </c>
      <c r="C1463" s="133">
        <v>0</v>
      </c>
      <c r="D1463" s="111">
        <v>4</v>
      </c>
    </row>
    <row r="1464" spans="1:4">
      <c r="A1464" s="394">
        <v>3</v>
      </c>
      <c r="B1464" s="133">
        <v>2</v>
      </c>
      <c r="C1464" s="133">
        <v>1</v>
      </c>
      <c r="D1464" s="111">
        <v>4</v>
      </c>
    </row>
    <row r="1465" spans="1:4">
      <c r="A1465" s="394">
        <v>3</v>
      </c>
      <c r="B1465" s="133">
        <v>2</v>
      </c>
      <c r="C1465" s="133">
        <v>0</v>
      </c>
      <c r="D1465" s="111">
        <v>5</v>
      </c>
    </row>
    <row r="1466" spans="1:4">
      <c r="A1466" s="394">
        <v>3</v>
      </c>
      <c r="B1466" s="133">
        <v>2</v>
      </c>
      <c r="C1466" s="133">
        <v>0</v>
      </c>
      <c r="D1466" s="111">
        <v>7</v>
      </c>
    </row>
    <row r="1467" spans="1:4">
      <c r="A1467" s="394">
        <v>3</v>
      </c>
      <c r="B1467" s="133">
        <v>2</v>
      </c>
      <c r="C1467" s="133">
        <v>0</v>
      </c>
      <c r="D1467" s="111">
        <v>8</v>
      </c>
    </row>
    <row r="1468" spans="1:4">
      <c r="A1468" s="394">
        <v>3</v>
      </c>
      <c r="B1468" s="133">
        <v>3</v>
      </c>
      <c r="C1468" s="133">
        <v>0</v>
      </c>
      <c r="D1468" s="111">
        <v>6</v>
      </c>
    </row>
    <row r="1469" spans="1:4">
      <c r="A1469" s="394">
        <v>3</v>
      </c>
      <c r="B1469" s="133">
        <v>3</v>
      </c>
      <c r="C1469" s="133">
        <v>0</v>
      </c>
      <c r="D1469" s="111">
        <v>8</v>
      </c>
    </row>
    <row r="1470" spans="1:4">
      <c r="A1470" s="394">
        <v>3</v>
      </c>
      <c r="B1470" s="133">
        <v>3</v>
      </c>
      <c r="C1470" s="133">
        <v>1</v>
      </c>
      <c r="D1470" s="111">
        <v>8</v>
      </c>
    </row>
    <row r="1471" spans="1:4">
      <c r="A1471" s="394">
        <v>3</v>
      </c>
      <c r="B1471" s="133">
        <v>3</v>
      </c>
      <c r="C1471" s="133">
        <v>2</v>
      </c>
      <c r="D1471" s="111">
        <v>8</v>
      </c>
    </row>
    <row r="1472" spans="1:4">
      <c r="A1472" s="394">
        <v>3</v>
      </c>
      <c r="B1472" s="133">
        <v>3</v>
      </c>
      <c r="C1472" s="133">
        <v>3</v>
      </c>
      <c r="D1472" s="111">
        <v>8</v>
      </c>
    </row>
    <row r="1473" spans="1:4">
      <c r="A1473" s="394">
        <v>3</v>
      </c>
      <c r="B1473" s="133">
        <v>3</v>
      </c>
      <c r="C1473" s="133">
        <v>4</v>
      </c>
      <c r="D1473" s="111">
        <v>8</v>
      </c>
    </row>
    <row r="1474" spans="1:4">
      <c r="A1474" s="394">
        <v>3</v>
      </c>
      <c r="B1474" s="133">
        <v>3</v>
      </c>
      <c r="C1474" s="133">
        <v>5</v>
      </c>
      <c r="D1474" s="111">
        <v>8</v>
      </c>
    </row>
    <row r="1475" spans="1:4">
      <c r="A1475" s="394">
        <v>3</v>
      </c>
      <c r="B1475" s="133">
        <v>3</v>
      </c>
      <c r="C1475" s="133">
        <v>6</v>
      </c>
      <c r="D1475" s="111">
        <v>8</v>
      </c>
    </row>
    <row r="1476" spans="1:4">
      <c r="A1476" s="394">
        <v>3</v>
      </c>
      <c r="B1476" s="133">
        <v>3</v>
      </c>
      <c r="C1476" s="133">
        <v>7</v>
      </c>
      <c r="D1476" s="111">
        <v>8</v>
      </c>
    </row>
    <row r="1477" spans="1:4">
      <c r="A1477" s="394">
        <v>3</v>
      </c>
      <c r="B1477" s="133">
        <v>3</v>
      </c>
      <c r="C1477" s="133">
        <v>8</v>
      </c>
      <c r="D1477" s="111">
        <v>8</v>
      </c>
    </row>
    <row r="1478" spans="1:4">
      <c r="A1478" s="394">
        <v>3</v>
      </c>
      <c r="B1478" s="133">
        <v>3</v>
      </c>
      <c r="C1478" s="133">
        <v>9</v>
      </c>
      <c r="D1478" s="111">
        <v>8</v>
      </c>
    </row>
    <row r="1479" spans="1:4">
      <c r="A1479" s="394">
        <v>3</v>
      </c>
      <c r="B1479" s="133">
        <v>3</v>
      </c>
      <c r="C1479" s="133">
        <v>10</v>
      </c>
      <c r="D1479" s="111">
        <v>8</v>
      </c>
    </row>
    <row r="1480" spans="1:4">
      <c r="A1480" s="394">
        <v>3</v>
      </c>
      <c r="B1480" s="133">
        <v>3</v>
      </c>
      <c r="C1480" s="133">
        <v>11</v>
      </c>
      <c r="D1480" s="111">
        <v>8</v>
      </c>
    </row>
    <row r="1481" spans="1:4">
      <c r="A1481" s="394">
        <v>3</v>
      </c>
      <c r="B1481" s="133">
        <v>3</v>
      </c>
      <c r="C1481" s="133">
        <v>12</v>
      </c>
      <c r="D1481" s="111">
        <v>8</v>
      </c>
    </row>
    <row r="1482" spans="1:4">
      <c r="A1482" s="394">
        <v>3</v>
      </c>
      <c r="B1482" s="133">
        <v>3</v>
      </c>
      <c r="C1482" s="133">
        <v>13</v>
      </c>
      <c r="D1482" s="111">
        <v>8</v>
      </c>
    </row>
    <row r="1483" spans="1:4">
      <c r="A1483" s="394">
        <v>3</v>
      </c>
      <c r="B1483" s="133">
        <v>3</v>
      </c>
      <c r="C1483" s="133">
        <v>14</v>
      </c>
      <c r="D1483" s="111">
        <v>8</v>
      </c>
    </row>
    <row r="1484" spans="1:4">
      <c r="A1484" s="394">
        <v>3</v>
      </c>
      <c r="B1484" s="133">
        <v>3</v>
      </c>
      <c r="C1484" s="133">
        <v>15</v>
      </c>
      <c r="D1484" s="111">
        <v>8</v>
      </c>
    </row>
    <row r="1485" spans="1:4">
      <c r="A1485" s="394">
        <v>3</v>
      </c>
      <c r="B1485" s="133">
        <v>6</v>
      </c>
      <c r="C1485" s="133">
        <v>1</v>
      </c>
      <c r="D1485" s="111">
        <v>0</v>
      </c>
    </row>
    <row r="1486" spans="1:4">
      <c r="A1486" s="394">
        <v>3</v>
      </c>
      <c r="B1486" s="133">
        <v>6</v>
      </c>
      <c r="C1486" s="133">
        <v>2</v>
      </c>
      <c r="D1486" s="111">
        <v>0</v>
      </c>
    </row>
    <row r="1487" spans="1:4">
      <c r="A1487" s="394">
        <v>3</v>
      </c>
      <c r="B1487" s="133">
        <v>6</v>
      </c>
      <c r="C1487" s="133">
        <v>3</v>
      </c>
      <c r="D1487" s="111">
        <v>0</v>
      </c>
    </row>
    <row r="1488" spans="1:4">
      <c r="A1488" s="394">
        <v>3</v>
      </c>
      <c r="B1488" s="133">
        <v>6</v>
      </c>
      <c r="C1488" s="133">
        <v>4</v>
      </c>
      <c r="D1488" s="111">
        <v>0</v>
      </c>
    </row>
    <row r="1489" spans="1:9">
      <c r="A1489" s="394">
        <v>3</v>
      </c>
      <c r="B1489" s="133">
        <v>6</v>
      </c>
      <c r="C1489" s="133">
        <v>5</v>
      </c>
      <c r="D1489" s="111">
        <v>0</v>
      </c>
    </row>
    <row r="1490" spans="1:9">
      <c r="A1490" s="497">
        <v>3</v>
      </c>
      <c r="B1490" s="133">
        <v>6</v>
      </c>
      <c r="C1490" s="133">
        <v>6</v>
      </c>
      <c r="D1490" s="111">
        <v>0</v>
      </c>
    </row>
    <row r="1491" spans="1:9">
      <c r="A1491" s="497">
        <v>3</v>
      </c>
      <c r="B1491" s="133">
        <v>6</v>
      </c>
      <c r="C1491" s="133">
        <v>7</v>
      </c>
      <c r="D1491" s="111">
        <v>0</v>
      </c>
    </row>
    <row r="1492" spans="1:9">
      <c r="A1492" s="675">
        <v>3</v>
      </c>
      <c r="B1492" s="133">
        <v>6</v>
      </c>
      <c r="C1492" s="133">
        <v>8</v>
      </c>
      <c r="D1492" s="111">
        <v>0</v>
      </c>
    </row>
    <row r="1493" spans="1:9">
      <c r="A1493" s="840">
        <v>3</v>
      </c>
      <c r="B1493" s="133">
        <v>6</v>
      </c>
      <c r="C1493" s="133">
        <v>9</v>
      </c>
      <c r="D1493" s="111">
        <v>0</v>
      </c>
      <c r="I1493" s="980"/>
    </row>
    <row r="1494" spans="1:9">
      <c r="A1494" s="964">
        <v>3</v>
      </c>
      <c r="B1494" s="133">
        <v>6</v>
      </c>
      <c r="C1494" s="133">
        <v>10</v>
      </c>
      <c r="D1494" s="111">
        <v>0</v>
      </c>
      <c r="G1494" s="386"/>
    </row>
    <row r="1495" spans="1:9">
      <c r="A1495" s="964">
        <v>3</v>
      </c>
      <c r="B1495" s="133">
        <v>6</v>
      </c>
      <c r="C1495" s="133">
        <v>11</v>
      </c>
      <c r="D1495" s="111">
        <v>0</v>
      </c>
      <c r="G1495" s="386"/>
    </row>
    <row r="1496" spans="1:9">
      <c r="A1496" s="964">
        <v>3</v>
      </c>
      <c r="B1496" s="133">
        <v>6</v>
      </c>
      <c r="C1496" s="133">
        <v>12</v>
      </c>
      <c r="D1496" s="111">
        <v>0</v>
      </c>
      <c r="G1496" s="386"/>
    </row>
    <row r="1497" spans="1:9">
      <c r="A1497" s="964">
        <v>3</v>
      </c>
      <c r="B1497" s="133">
        <v>6</v>
      </c>
      <c r="C1497" s="133">
        <v>13</v>
      </c>
      <c r="D1497" s="111">
        <v>0</v>
      </c>
      <c r="G1497" s="386"/>
    </row>
    <row r="1498" spans="1:9">
      <c r="A1498" s="964">
        <v>3</v>
      </c>
      <c r="B1498" s="133">
        <v>6</v>
      </c>
      <c r="C1498" s="133">
        <v>14</v>
      </c>
      <c r="D1498" s="111">
        <v>0</v>
      </c>
      <c r="G1498" s="386"/>
    </row>
    <row r="1499" spans="1:9">
      <c r="A1499" s="964">
        <v>3</v>
      </c>
      <c r="B1499" s="133">
        <v>6</v>
      </c>
      <c r="C1499" s="133">
        <v>15</v>
      </c>
      <c r="D1499" s="111">
        <v>0</v>
      </c>
      <c r="G1499" s="386"/>
    </row>
    <row r="1500" spans="1:9">
      <c r="A1500" s="964">
        <v>3</v>
      </c>
      <c r="B1500" s="133">
        <v>6</v>
      </c>
      <c r="C1500" s="133">
        <v>16</v>
      </c>
      <c r="D1500" s="111">
        <v>0</v>
      </c>
      <c r="G1500" s="386"/>
    </row>
    <row r="1501" spans="1:9">
      <c r="A1501" s="964">
        <v>3</v>
      </c>
      <c r="B1501" s="133">
        <v>6</v>
      </c>
      <c r="C1501" s="133">
        <v>17</v>
      </c>
      <c r="D1501" s="111">
        <v>0</v>
      </c>
      <c r="G1501" s="386"/>
    </row>
    <row r="1502" spans="1:9">
      <c r="A1502" s="964">
        <v>3</v>
      </c>
      <c r="B1502" s="133">
        <v>6</v>
      </c>
      <c r="C1502" s="133">
        <v>18</v>
      </c>
      <c r="D1502" s="111">
        <v>0</v>
      </c>
      <c r="G1502" s="386"/>
    </row>
    <row r="1503" spans="1:9">
      <c r="A1503" s="964">
        <v>3</v>
      </c>
      <c r="B1503" s="133">
        <v>6</v>
      </c>
      <c r="C1503" s="133">
        <v>19</v>
      </c>
      <c r="D1503" s="111">
        <v>0</v>
      </c>
      <c r="G1503" s="386"/>
    </row>
    <row r="1504" spans="1:9">
      <c r="A1504" s="964">
        <v>3</v>
      </c>
      <c r="B1504" s="133">
        <v>6</v>
      </c>
      <c r="C1504" s="133">
        <v>20</v>
      </c>
      <c r="D1504" s="111">
        <v>0</v>
      </c>
      <c r="G1504" s="386"/>
    </row>
    <row r="1505" spans="1:7">
      <c r="A1505" s="964">
        <v>3</v>
      </c>
      <c r="B1505" s="133">
        <v>6</v>
      </c>
      <c r="C1505" s="133">
        <v>21</v>
      </c>
      <c r="D1505" s="111">
        <v>0</v>
      </c>
      <c r="G1505" s="386"/>
    </row>
    <row r="1506" spans="1:7">
      <c r="A1506" s="964">
        <v>3</v>
      </c>
      <c r="B1506" s="133">
        <v>6</v>
      </c>
      <c r="C1506" s="133">
        <v>22</v>
      </c>
      <c r="D1506" s="111">
        <v>0</v>
      </c>
      <c r="G1506" s="386"/>
    </row>
    <row r="1507" spans="1:7">
      <c r="A1507" s="964">
        <v>3</v>
      </c>
      <c r="B1507" s="133">
        <v>6</v>
      </c>
      <c r="C1507" s="133">
        <v>23</v>
      </c>
      <c r="D1507" s="111">
        <v>0</v>
      </c>
      <c r="G1507" s="386"/>
    </row>
    <row r="1508" spans="1:7">
      <c r="A1508" s="964">
        <v>3</v>
      </c>
      <c r="B1508" s="133">
        <v>6</v>
      </c>
      <c r="C1508" s="133">
        <v>24</v>
      </c>
      <c r="D1508" s="111">
        <v>0</v>
      </c>
      <c r="G1508" s="386"/>
    </row>
    <row r="1509" spans="1:7">
      <c r="A1509" s="984">
        <v>3</v>
      </c>
      <c r="B1509" s="133">
        <v>6</v>
      </c>
      <c r="C1509" s="133">
        <v>25</v>
      </c>
      <c r="D1509" s="111">
        <v>0</v>
      </c>
      <c r="G1509" s="386"/>
    </row>
    <row r="1510" spans="1:7">
      <c r="A1510" s="997">
        <v>3</v>
      </c>
      <c r="B1510" s="133">
        <v>6</v>
      </c>
      <c r="C1510" s="133">
        <v>26</v>
      </c>
      <c r="D1510" s="111">
        <v>0</v>
      </c>
      <c r="G1510" s="386"/>
    </row>
    <row r="1511" spans="1:7">
      <c r="A1511" s="1156">
        <v>3</v>
      </c>
      <c r="B1511" s="133">
        <v>6</v>
      </c>
      <c r="C1511" s="133">
        <v>27</v>
      </c>
      <c r="D1511" s="111">
        <v>0</v>
      </c>
      <c r="G1511" s="386"/>
    </row>
    <row r="1512" spans="1:7">
      <c r="A1512" s="1184">
        <v>3</v>
      </c>
      <c r="B1512" s="133">
        <v>6</v>
      </c>
      <c r="C1512" s="133">
        <v>28</v>
      </c>
      <c r="D1512" s="111">
        <v>0</v>
      </c>
      <c r="G1512" s="386"/>
    </row>
    <row r="1513" spans="1:7">
      <c r="A1513" s="1288">
        <v>3</v>
      </c>
      <c r="B1513" s="133">
        <v>6</v>
      </c>
      <c r="C1513" s="133">
        <v>29</v>
      </c>
      <c r="D1513" s="111">
        <v>0</v>
      </c>
      <c r="G1513" s="386"/>
    </row>
    <row r="1514" spans="1:7">
      <c r="A1514" s="1448">
        <v>3</v>
      </c>
      <c r="B1514" s="133">
        <v>6</v>
      </c>
      <c r="C1514" s="133">
        <v>30</v>
      </c>
      <c r="D1514" s="111">
        <v>0</v>
      </c>
      <c r="G1514" s="386"/>
    </row>
    <row r="1515" spans="1:7">
      <c r="A1515" s="394">
        <v>4</v>
      </c>
      <c r="B1515" s="133">
        <v>6</v>
      </c>
      <c r="C1515" s="133">
        <v>0</v>
      </c>
      <c r="D1515" s="111">
        <v>0</v>
      </c>
    </row>
    <row r="1516" spans="1:7">
      <c r="A1516" s="394">
        <v>4</v>
      </c>
      <c r="B1516" s="133">
        <v>6</v>
      </c>
      <c r="C1516" s="133">
        <v>1</v>
      </c>
      <c r="D1516" s="111">
        <v>0</v>
      </c>
    </row>
    <row r="1517" spans="1:7">
      <c r="A1517" s="394">
        <v>4</v>
      </c>
      <c r="B1517" s="133">
        <v>6</v>
      </c>
      <c r="C1517" s="133">
        <v>2</v>
      </c>
      <c r="D1517" s="111">
        <v>0</v>
      </c>
    </row>
    <row r="1518" spans="1:7">
      <c r="A1518" s="394">
        <v>5</v>
      </c>
      <c r="B1518" s="133">
        <v>1</v>
      </c>
      <c r="C1518" s="133">
        <v>0</v>
      </c>
      <c r="D1518" s="111">
        <v>0</v>
      </c>
    </row>
    <row r="1519" spans="1:7">
      <c r="A1519" s="675">
        <v>5</v>
      </c>
      <c r="B1519" s="133">
        <v>1</v>
      </c>
      <c r="C1519" s="133">
        <v>1</v>
      </c>
      <c r="D1519" s="111">
        <v>0</v>
      </c>
    </row>
    <row r="1520" spans="1:7">
      <c r="A1520" s="394">
        <v>5</v>
      </c>
      <c r="B1520" s="133">
        <v>2</v>
      </c>
      <c r="C1520" s="133">
        <v>0</v>
      </c>
      <c r="D1520" s="111">
        <v>0</v>
      </c>
    </row>
    <row r="1521" spans="1:4">
      <c r="A1521" s="394">
        <v>5</v>
      </c>
      <c r="B1521" s="133">
        <v>3</v>
      </c>
      <c r="C1521" s="133">
        <v>0</v>
      </c>
      <c r="D1521" s="111">
        <v>0</v>
      </c>
    </row>
    <row r="1522" spans="1:4">
      <c r="A1522" s="394">
        <v>5</v>
      </c>
      <c r="B1522" s="133">
        <v>5</v>
      </c>
      <c r="C1522" s="133">
        <v>0</v>
      </c>
      <c r="D1522" s="111">
        <v>0</v>
      </c>
    </row>
    <row r="1523" spans="1:4">
      <c r="A1523" s="394">
        <v>5</v>
      </c>
      <c r="B1523" s="133">
        <v>5</v>
      </c>
      <c r="C1523" s="133">
        <v>0</v>
      </c>
      <c r="D1523" s="111">
        <v>1</v>
      </c>
    </row>
    <row r="1524" spans="1:4">
      <c r="A1524" s="394">
        <v>5</v>
      </c>
      <c r="B1524" s="133">
        <v>5</v>
      </c>
      <c r="C1524" s="133">
        <v>0</v>
      </c>
      <c r="D1524" s="111">
        <v>2</v>
      </c>
    </row>
    <row r="1525" spans="1:4">
      <c r="A1525" s="394">
        <v>5</v>
      </c>
      <c r="B1525" s="133">
        <v>5</v>
      </c>
      <c r="C1525" s="133">
        <v>0</v>
      </c>
      <c r="D1525" s="111">
        <v>3</v>
      </c>
    </row>
    <row r="1526" spans="1:4">
      <c r="A1526" s="394">
        <v>5</v>
      </c>
      <c r="B1526" s="133">
        <v>5</v>
      </c>
      <c r="C1526" s="133">
        <v>0</v>
      </c>
      <c r="D1526" s="111">
        <v>4</v>
      </c>
    </row>
    <row r="1527" spans="1:4">
      <c r="A1527" s="394">
        <v>5</v>
      </c>
      <c r="B1527" s="133">
        <v>5</v>
      </c>
      <c r="C1527" s="133">
        <v>0</v>
      </c>
      <c r="D1527" s="111">
        <v>5</v>
      </c>
    </row>
    <row r="1528" spans="1:4">
      <c r="A1528" s="394">
        <v>5</v>
      </c>
      <c r="B1528" s="133">
        <v>5</v>
      </c>
      <c r="C1528" s="133">
        <v>1</v>
      </c>
      <c r="D1528" s="111">
        <v>0</v>
      </c>
    </row>
    <row r="1529" spans="1:4">
      <c r="A1529" s="394">
        <v>5</v>
      </c>
      <c r="B1529" s="133">
        <v>5</v>
      </c>
      <c r="C1529" s="133">
        <v>2</v>
      </c>
      <c r="D1529" s="111">
        <v>0</v>
      </c>
    </row>
    <row r="1530" spans="1:4">
      <c r="A1530" s="394">
        <v>5</v>
      </c>
      <c r="B1530" s="133">
        <v>5</v>
      </c>
      <c r="C1530" s="133">
        <v>3</v>
      </c>
      <c r="D1530" s="111">
        <v>0</v>
      </c>
    </row>
    <row r="1531" spans="1:4">
      <c r="A1531" s="394">
        <v>5</v>
      </c>
      <c r="B1531" s="133">
        <v>5</v>
      </c>
      <c r="C1531" s="133">
        <v>4</v>
      </c>
      <c r="D1531" s="111">
        <v>0</v>
      </c>
    </row>
    <row r="1532" spans="1:4">
      <c r="A1532" s="394">
        <v>5</v>
      </c>
      <c r="B1532" s="133">
        <v>5</v>
      </c>
      <c r="C1532" s="133">
        <v>5</v>
      </c>
      <c r="D1532" s="111">
        <v>0</v>
      </c>
    </row>
    <row r="1533" spans="1:4">
      <c r="A1533" s="562">
        <v>5</v>
      </c>
      <c r="B1533" s="133">
        <v>6</v>
      </c>
      <c r="C1533" s="133">
        <v>0</v>
      </c>
      <c r="D1533" s="111">
        <v>0</v>
      </c>
    </row>
    <row r="1534" spans="1:4">
      <c r="A1534" s="736">
        <v>5</v>
      </c>
      <c r="B1534" s="133">
        <v>6</v>
      </c>
      <c r="C1534" s="133">
        <v>1</v>
      </c>
      <c r="D1534" s="111">
        <v>0</v>
      </c>
    </row>
    <row r="1535" spans="1:4">
      <c r="A1535" s="813">
        <v>5</v>
      </c>
      <c r="B1535" s="133">
        <v>6</v>
      </c>
      <c r="C1535" s="133">
        <v>2</v>
      </c>
      <c r="D1535" s="111">
        <v>0</v>
      </c>
    </row>
    <row r="1536" spans="1:4">
      <c r="A1536" s="394">
        <v>6</v>
      </c>
      <c r="B1536" s="133">
        <v>1</v>
      </c>
      <c r="C1536" s="133">
        <v>0</v>
      </c>
      <c r="D1536" s="111">
        <v>0</v>
      </c>
    </row>
    <row r="1537" spans="1:4">
      <c r="A1537" s="394">
        <v>6</v>
      </c>
      <c r="B1537" s="133">
        <v>4</v>
      </c>
      <c r="C1537" s="133">
        <v>0</v>
      </c>
      <c r="D1537" s="111">
        <v>0</v>
      </c>
    </row>
    <row r="1538" spans="1:4">
      <c r="A1538" s="394">
        <v>6</v>
      </c>
      <c r="B1538" s="133">
        <v>5</v>
      </c>
      <c r="C1538" s="133">
        <v>0</v>
      </c>
      <c r="D1538" s="111">
        <v>0</v>
      </c>
    </row>
    <row r="1539" spans="1:4">
      <c r="A1539" s="394">
        <v>6</v>
      </c>
      <c r="B1539" s="133">
        <v>5</v>
      </c>
      <c r="C1539" s="133">
        <v>1</v>
      </c>
      <c r="D1539" s="111">
        <v>0</v>
      </c>
    </row>
    <row r="1540" spans="1:4">
      <c r="A1540" s="394">
        <v>6</v>
      </c>
      <c r="B1540" s="133">
        <v>5</v>
      </c>
      <c r="C1540" s="133">
        <v>2</v>
      </c>
      <c r="D1540" s="111">
        <v>0</v>
      </c>
    </row>
    <row r="1541" spans="1:4">
      <c r="A1541" s="394">
        <v>6</v>
      </c>
      <c r="B1541" s="133">
        <v>5</v>
      </c>
      <c r="C1541" s="133">
        <v>3</v>
      </c>
      <c r="D1541" s="111">
        <v>0</v>
      </c>
    </row>
    <row r="1542" spans="1:4">
      <c r="A1542" s="394">
        <v>6</v>
      </c>
      <c r="B1542" s="133">
        <v>5</v>
      </c>
      <c r="C1542" s="133">
        <v>4</v>
      </c>
      <c r="D1542" s="111">
        <v>0</v>
      </c>
    </row>
    <row r="1543" spans="1:4">
      <c r="A1543" s="394">
        <v>6</v>
      </c>
      <c r="B1543" s="133">
        <v>5</v>
      </c>
      <c r="C1543" s="133">
        <v>5</v>
      </c>
      <c r="D1543" s="111">
        <v>0</v>
      </c>
    </row>
    <row r="1544" spans="1:4">
      <c r="A1544" s="394">
        <v>6</v>
      </c>
      <c r="B1544" s="133">
        <v>5</v>
      </c>
      <c r="C1544" s="133">
        <v>6</v>
      </c>
      <c r="D1544" s="111">
        <v>0</v>
      </c>
    </row>
    <row r="1545" spans="1:4">
      <c r="A1545" s="394">
        <v>6</v>
      </c>
      <c r="B1545" s="133">
        <v>5</v>
      </c>
      <c r="C1545" s="133">
        <v>61</v>
      </c>
      <c r="D1545" s="111">
        <v>0</v>
      </c>
    </row>
    <row r="1546" spans="1:4">
      <c r="A1546" s="394">
        <v>6</v>
      </c>
      <c r="B1546" s="133">
        <v>5</v>
      </c>
      <c r="C1546" s="133">
        <v>62</v>
      </c>
      <c r="D1546" s="111">
        <v>0</v>
      </c>
    </row>
    <row r="1547" spans="1:4">
      <c r="A1547" s="394">
        <v>6</v>
      </c>
      <c r="B1547" s="133">
        <v>5</v>
      </c>
      <c r="C1547" s="133">
        <v>63</v>
      </c>
      <c r="D1547" s="111">
        <v>0</v>
      </c>
    </row>
    <row r="1548" spans="1:4">
      <c r="A1548" s="394">
        <v>6</v>
      </c>
      <c r="B1548" s="133">
        <v>5</v>
      </c>
      <c r="C1548" s="133">
        <v>64</v>
      </c>
      <c r="D1548" s="111">
        <v>0</v>
      </c>
    </row>
    <row r="1549" spans="1:4">
      <c r="A1549" s="394">
        <v>6</v>
      </c>
      <c r="B1549" s="133">
        <v>5</v>
      </c>
      <c r="C1549" s="133">
        <v>65</v>
      </c>
      <c r="D1549" s="111">
        <v>0</v>
      </c>
    </row>
    <row r="1550" spans="1:4">
      <c r="A1550" s="394">
        <v>6</v>
      </c>
      <c r="B1550" s="133">
        <v>5</v>
      </c>
      <c r="C1550" s="133">
        <v>66</v>
      </c>
      <c r="D1550" s="111">
        <v>0</v>
      </c>
    </row>
    <row r="1551" spans="1:4">
      <c r="A1551" s="394">
        <v>6</v>
      </c>
      <c r="B1551" s="133">
        <v>5</v>
      </c>
      <c r="C1551" s="133">
        <v>67</v>
      </c>
      <c r="D1551" s="111">
        <v>0</v>
      </c>
    </row>
    <row r="1552" spans="1:4">
      <c r="A1552" s="394">
        <v>6</v>
      </c>
      <c r="B1552" s="133">
        <v>5</v>
      </c>
      <c r="C1552" s="133">
        <v>68</v>
      </c>
      <c r="D1552" s="111">
        <v>0</v>
      </c>
    </row>
    <row r="1553" spans="1:4">
      <c r="A1553" s="394">
        <v>6</v>
      </c>
      <c r="B1553" s="133">
        <v>5</v>
      </c>
      <c r="C1553" s="133">
        <v>69</v>
      </c>
      <c r="D1553" s="111">
        <v>0</v>
      </c>
    </row>
    <row r="1554" spans="1:4">
      <c r="A1554" s="394">
        <v>6</v>
      </c>
      <c r="B1554" s="133">
        <v>5</v>
      </c>
      <c r="C1554" s="133">
        <v>70</v>
      </c>
      <c r="D1554" s="111">
        <v>0</v>
      </c>
    </row>
    <row r="1555" spans="1:4">
      <c r="A1555" s="394">
        <v>6</v>
      </c>
      <c r="B1555" s="133">
        <v>5</v>
      </c>
      <c r="C1555" s="133">
        <v>71</v>
      </c>
      <c r="D1555" s="111">
        <v>0</v>
      </c>
    </row>
    <row r="1556" spans="1:4">
      <c r="A1556" s="394">
        <v>6</v>
      </c>
      <c r="B1556" s="133">
        <v>5</v>
      </c>
      <c r="C1556" s="133">
        <v>72</v>
      </c>
      <c r="D1556" s="111">
        <v>0</v>
      </c>
    </row>
    <row r="1557" spans="1:4">
      <c r="A1557" s="394">
        <v>6</v>
      </c>
      <c r="B1557" s="133">
        <v>5</v>
      </c>
      <c r="C1557" s="133">
        <v>73</v>
      </c>
      <c r="D1557" s="111">
        <v>0</v>
      </c>
    </row>
    <row r="1558" spans="1:4">
      <c r="A1558" s="394">
        <v>6</v>
      </c>
      <c r="B1558" s="133">
        <v>5</v>
      </c>
      <c r="C1558" s="133">
        <v>74</v>
      </c>
      <c r="D1558" s="111">
        <v>0</v>
      </c>
    </row>
    <row r="1559" spans="1:4">
      <c r="A1559" s="394">
        <v>6</v>
      </c>
      <c r="B1559" s="133">
        <v>5</v>
      </c>
      <c r="C1559" s="133">
        <v>75</v>
      </c>
      <c r="D1559" s="111">
        <v>0</v>
      </c>
    </row>
    <row r="1560" spans="1:4">
      <c r="A1560" s="394">
        <v>6</v>
      </c>
      <c r="B1560" s="133">
        <v>5</v>
      </c>
      <c r="C1560" s="133">
        <v>76</v>
      </c>
      <c r="D1560" s="111">
        <v>0</v>
      </c>
    </row>
    <row r="1561" spans="1:4">
      <c r="A1561" s="394">
        <v>6</v>
      </c>
      <c r="B1561" s="133">
        <v>5</v>
      </c>
      <c r="C1561" s="133">
        <v>77</v>
      </c>
      <c r="D1561" s="111">
        <v>0</v>
      </c>
    </row>
    <row r="1562" spans="1:4">
      <c r="A1562" s="394">
        <v>6</v>
      </c>
      <c r="B1562" s="133">
        <v>5</v>
      </c>
      <c r="C1562" s="133">
        <v>78</v>
      </c>
      <c r="D1562" s="111">
        <v>0</v>
      </c>
    </row>
    <row r="1563" spans="1:4">
      <c r="A1563" s="394">
        <v>6</v>
      </c>
      <c r="B1563" s="133">
        <v>5</v>
      </c>
      <c r="C1563" s="133">
        <v>79</v>
      </c>
      <c r="D1563" s="111">
        <v>0</v>
      </c>
    </row>
    <row r="1564" spans="1:4">
      <c r="A1564" s="394">
        <v>6</v>
      </c>
      <c r="B1564" s="133">
        <v>5</v>
      </c>
      <c r="C1564" s="133">
        <v>80</v>
      </c>
      <c r="D1564" s="111">
        <v>0</v>
      </c>
    </row>
    <row r="1565" spans="1:4">
      <c r="A1565" s="394">
        <v>6</v>
      </c>
      <c r="B1565" s="133">
        <v>5</v>
      </c>
      <c r="C1565" s="133">
        <v>81</v>
      </c>
      <c r="D1565" s="111">
        <v>0</v>
      </c>
    </row>
    <row r="1566" spans="1:4">
      <c r="A1566" s="394">
        <v>6</v>
      </c>
      <c r="B1566" s="133">
        <v>5</v>
      </c>
      <c r="C1566" s="133">
        <v>82</v>
      </c>
      <c r="D1566" s="111">
        <v>0</v>
      </c>
    </row>
    <row r="1567" spans="1:4">
      <c r="A1567" s="394">
        <v>6</v>
      </c>
      <c r="B1567" s="133">
        <v>5</v>
      </c>
      <c r="C1567" s="133">
        <v>83</v>
      </c>
      <c r="D1567" s="111">
        <v>0</v>
      </c>
    </row>
    <row r="1568" spans="1:4">
      <c r="A1568" s="394">
        <v>6</v>
      </c>
      <c r="B1568" s="133">
        <v>5</v>
      </c>
      <c r="C1568" s="133">
        <v>84</v>
      </c>
      <c r="D1568" s="111">
        <v>0</v>
      </c>
    </row>
    <row r="1569" spans="1:5">
      <c r="A1569" s="394">
        <v>6</v>
      </c>
      <c r="B1569" s="133">
        <v>5</v>
      </c>
      <c r="C1569" s="133">
        <v>85</v>
      </c>
      <c r="D1569" s="111">
        <v>0</v>
      </c>
    </row>
    <row r="1570" spans="1:5">
      <c r="A1570" s="394">
        <v>6</v>
      </c>
      <c r="B1570" s="133">
        <v>5</v>
      </c>
      <c r="C1570" s="133">
        <v>86</v>
      </c>
      <c r="D1570" s="111">
        <v>0</v>
      </c>
    </row>
    <row r="1571" spans="1:5">
      <c r="A1571" s="394">
        <v>6</v>
      </c>
      <c r="B1571" s="133">
        <v>5</v>
      </c>
      <c r="C1571" s="133">
        <v>87</v>
      </c>
      <c r="D1571" s="111">
        <v>0</v>
      </c>
    </row>
    <row r="1572" spans="1:5">
      <c r="A1572" s="394">
        <v>6</v>
      </c>
      <c r="B1572" s="133">
        <v>5</v>
      </c>
      <c r="C1572" s="133">
        <v>88</v>
      </c>
      <c r="D1572" s="111">
        <v>0</v>
      </c>
    </row>
    <row r="1573" spans="1:5">
      <c r="A1573" s="394">
        <v>6</v>
      </c>
      <c r="B1573" s="133">
        <v>5</v>
      </c>
      <c r="C1573" s="133">
        <v>89</v>
      </c>
      <c r="D1573" s="111">
        <v>0</v>
      </c>
    </row>
    <row r="1574" spans="1:5">
      <c r="A1574" s="394">
        <v>6</v>
      </c>
      <c r="B1574" s="133">
        <v>5</v>
      </c>
      <c r="C1574" s="133">
        <v>90</v>
      </c>
      <c r="D1574" s="111">
        <v>0</v>
      </c>
    </row>
    <row r="1575" spans="1:5">
      <c r="A1575" s="394">
        <v>6</v>
      </c>
      <c r="B1575" s="133">
        <v>5</v>
      </c>
      <c r="C1575" s="133">
        <v>91</v>
      </c>
      <c r="D1575" s="111">
        <v>0</v>
      </c>
      <c r="E1575" s="111"/>
    </row>
    <row r="1576" spans="1:5">
      <c r="A1576" s="394">
        <v>6</v>
      </c>
      <c r="B1576" s="133">
        <v>5</v>
      </c>
      <c r="C1576" s="133">
        <v>92</v>
      </c>
      <c r="D1576" s="111">
        <v>0</v>
      </c>
      <c r="E1576" s="111"/>
    </row>
    <row r="1577" spans="1:5">
      <c r="A1577" s="394">
        <v>6</v>
      </c>
      <c r="B1577" s="133">
        <v>5</v>
      </c>
      <c r="C1577" s="133">
        <v>93</v>
      </c>
      <c r="D1577" s="111">
        <v>0</v>
      </c>
    </row>
    <row r="1578" spans="1:5">
      <c r="A1578" s="394">
        <v>6</v>
      </c>
      <c r="B1578" s="133">
        <v>5</v>
      </c>
      <c r="C1578" s="133">
        <v>94</v>
      </c>
      <c r="D1578" s="111">
        <v>0</v>
      </c>
    </row>
    <row r="1579" spans="1:5">
      <c r="A1579" s="398">
        <v>6</v>
      </c>
      <c r="B1579" s="133">
        <v>5</v>
      </c>
      <c r="C1579" s="133">
        <v>95</v>
      </c>
      <c r="D1579" s="111">
        <v>0</v>
      </c>
    </row>
    <row r="1580" spans="1:5">
      <c r="A1580" s="398">
        <v>6</v>
      </c>
      <c r="B1580" s="133">
        <v>5</v>
      </c>
      <c r="C1580" s="133">
        <v>96</v>
      </c>
      <c r="D1580" s="111">
        <v>0</v>
      </c>
    </row>
    <row r="1581" spans="1:5">
      <c r="A1581" s="744">
        <v>6</v>
      </c>
      <c r="B1581" s="133">
        <v>5</v>
      </c>
      <c r="C1581" s="133">
        <v>97</v>
      </c>
      <c r="D1581" s="111">
        <v>0</v>
      </c>
    </row>
    <row r="1582" spans="1:5">
      <c r="A1582" s="394">
        <v>6</v>
      </c>
      <c r="B1582" s="133">
        <v>5</v>
      </c>
      <c r="C1582" s="133">
        <v>0</v>
      </c>
      <c r="D1582" s="111">
        <v>3</v>
      </c>
    </row>
    <row r="1583" spans="1:5">
      <c r="A1583" s="394">
        <v>6</v>
      </c>
      <c r="B1583" s="133">
        <v>5</v>
      </c>
      <c r="C1583" s="133">
        <v>0</v>
      </c>
      <c r="D1583" s="111">
        <v>4</v>
      </c>
    </row>
    <row r="1584" spans="1:5">
      <c r="A1584" s="394">
        <v>6</v>
      </c>
      <c r="B1584" s="133">
        <v>5</v>
      </c>
      <c r="C1584" s="133">
        <v>0</v>
      </c>
      <c r="D1584" s="111">
        <v>5</v>
      </c>
    </row>
    <row r="1585" spans="1:4">
      <c r="A1585" s="394">
        <v>6</v>
      </c>
      <c r="B1585" s="133">
        <v>5</v>
      </c>
      <c r="C1585" s="133">
        <v>0</v>
      </c>
      <c r="D1585" s="111">
        <v>7</v>
      </c>
    </row>
    <row r="1586" spans="1:4">
      <c r="A1586" s="394">
        <v>6</v>
      </c>
      <c r="B1586" s="133">
        <v>5</v>
      </c>
      <c r="C1586" s="133">
        <v>0</v>
      </c>
      <c r="D1586" s="111">
        <v>8</v>
      </c>
    </row>
    <row r="1587" spans="1:4">
      <c r="A1587" s="394">
        <v>6</v>
      </c>
      <c r="B1587" s="133">
        <v>5</v>
      </c>
      <c r="C1587" s="133">
        <v>0</v>
      </c>
      <c r="D1587" s="111">
        <v>11</v>
      </c>
    </row>
    <row r="1588" spans="1:4">
      <c r="A1588" s="394">
        <v>6</v>
      </c>
      <c r="B1588" s="133">
        <v>5</v>
      </c>
      <c r="C1588" s="133">
        <v>0</v>
      </c>
      <c r="D1588" s="111">
        <v>13</v>
      </c>
    </row>
    <row r="1589" spans="1:4">
      <c r="A1589" s="394">
        <v>6</v>
      </c>
      <c r="B1589" s="133">
        <v>6</v>
      </c>
      <c r="C1589" s="133">
        <v>0</v>
      </c>
      <c r="D1589" s="111">
        <v>0</v>
      </c>
    </row>
    <row r="1590" spans="1:4">
      <c r="A1590" s="394">
        <v>7</v>
      </c>
      <c r="B1590" s="133">
        <v>7</v>
      </c>
      <c r="C1590" s="133">
        <v>0</v>
      </c>
      <c r="D1590" s="111">
        <v>0</v>
      </c>
    </row>
    <row r="1591" spans="1:4">
      <c r="A1591" s="394">
        <v>7</v>
      </c>
      <c r="B1591" s="133">
        <v>7</v>
      </c>
      <c r="C1591" s="133">
        <v>1</v>
      </c>
      <c r="D1591" s="111">
        <v>0</v>
      </c>
    </row>
    <row r="1592" spans="1:4">
      <c r="A1592" s="394">
        <v>7</v>
      </c>
      <c r="B1592" s="133">
        <v>7</v>
      </c>
      <c r="C1592" s="133">
        <v>2</v>
      </c>
      <c r="D1592" s="111">
        <v>0</v>
      </c>
    </row>
    <row r="1593" spans="1:4">
      <c r="A1593" s="394">
        <v>7</v>
      </c>
      <c r="B1593" s="133">
        <v>7</v>
      </c>
      <c r="C1593" s="133">
        <v>3</v>
      </c>
      <c r="D1593" s="111">
        <v>0</v>
      </c>
    </row>
    <row r="1594" spans="1:4">
      <c r="A1594" s="394">
        <v>7</v>
      </c>
      <c r="B1594" s="133">
        <v>7</v>
      </c>
      <c r="C1594" s="133">
        <v>4</v>
      </c>
      <c r="D1594" s="111">
        <v>0</v>
      </c>
    </row>
    <row r="1595" spans="1:4">
      <c r="A1595" s="394">
        <v>7</v>
      </c>
      <c r="B1595" s="133">
        <v>7</v>
      </c>
      <c r="C1595" s="133">
        <v>5</v>
      </c>
      <c r="D1595" s="111">
        <v>0</v>
      </c>
    </row>
    <row r="1596" spans="1:4">
      <c r="A1596" s="394">
        <v>7</v>
      </c>
      <c r="B1596" s="133">
        <v>7</v>
      </c>
      <c r="C1596" s="133">
        <v>6</v>
      </c>
      <c r="D1596" s="111">
        <v>0</v>
      </c>
    </row>
    <row r="1597" spans="1:4">
      <c r="A1597" s="394">
        <v>7</v>
      </c>
      <c r="B1597" s="133">
        <v>7</v>
      </c>
      <c r="C1597" s="133">
        <v>7</v>
      </c>
      <c r="D1597" s="111">
        <v>0</v>
      </c>
    </row>
    <row r="1598" spans="1:4">
      <c r="A1598" s="394">
        <v>7</v>
      </c>
      <c r="B1598" s="133">
        <v>7</v>
      </c>
      <c r="C1598" s="133">
        <v>8</v>
      </c>
      <c r="D1598" s="111">
        <v>0</v>
      </c>
    </row>
    <row r="1599" spans="1:4">
      <c r="A1599" s="394">
        <v>7</v>
      </c>
      <c r="B1599" s="133">
        <v>7</v>
      </c>
      <c r="C1599" s="133">
        <v>9</v>
      </c>
      <c r="D1599" s="111">
        <v>0</v>
      </c>
    </row>
    <row r="1600" spans="1:4">
      <c r="A1600" s="394">
        <v>7</v>
      </c>
      <c r="B1600" s="133">
        <v>7</v>
      </c>
      <c r="C1600" s="133">
        <v>10</v>
      </c>
      <c r="D1600" s="111">
        <v>0</v>
      </c>
    </row>
    <row r="1601" spans="1:4">
      <c r="A1601" s="394">
        <v>7</v>
      </c>
      <c r="B1601" s="133">
        <v>7</v>
      </c>
      <c r="C1601" s="133">
        <v>11</v>
      </c>
      <c r="D1601" s="111">
        <v>0</v>
      </c>
    </row>
    <row r="1602" spans="1:4">
      <c r="A1602" s="394">
        <v>7</v>
      </c>
      <c r="B1602" s="133">
        <v>7</v>
      </c>
      <c r="C1602" s="133">
        <v>12</v>
      </c>
      <c r="D1602" s="111">
        <v>0</v>
      </c>
    </row>
    <row r="1603" spans="1:4">
      <c r="A1603" s="394">
        <v>7</v>
      </c>
      <c r="B1603" s="133">
        <v>7</v>
      </c>
      <c r="C1603" s="133">
        <v>13</v>
      </c>
      <c r="D1603" s="111">
        <v>0</v>
      </c>
    </row>
    <row r="1604" spans="1:4">
      <c r="A1604" s="394">
        <v>7</v>
      </c>
      <c r="B1604" s="133">
        <v>7</v>
      </c>
      <c r="C1604" s="133">
        <v>14</v>
      </c>
      <c r="D1604" s="111">
        <v>0</v>
      </c>
    </row>
    <row r="1605" spans="1:4">
      <c r="A1605" s="394">
        <v>7</v>
      </c>
      <c r="B1605" s="133">
        <v>7</v>
      </c>
      <c r="C1605" s="133">
        <v>15</v>
      </c>
      <c r="D1605" s="111">
        <v>0</v>
      </c>
    </row>
    <row r="1606" spans="1:4">
      <c r="A1606" s="394">
        <v>7</v>
      </c>
      <c r="B1606" s="133">
        <v>7</v>
      </c>
      <c r="C1606" s="133">
        <v>16</v>
      </c>
      <c r="D1606" s="111">
        <v>0</v>
      </c>
    </row>
    <row r="1607" spans="1:4">
      <c r="A1607" s="394">
        <v>7</v>
      </c>
      <c r="B1607" s="133">
        <v>7</v>
      </c>
      <c r="C1607" s="133">
        <v>17</v>
      </c>
      <c r="D1607" s="111">
        <v>0</v>
      </c>
    </row>
    <row r="1608" spans="1:4">
      <c r="A1608" s="394">
        <v>7</v>
      </c>
      <c r="B1608" s="133">
        <v>7</v>
      </c>
      <c r="C1608" s="133">
        <v>18</v>
      </c>
      <c r="D1608" s="111">
        <v>0</v>
      </c>
    </row>
    <row r="1609" spans="1:4">
      <c r="A1609" s="394">
        <v>7</v>
      </c>
      <c r="B1609" s="133">
        <v>7</v>
      </c>
      <c r="C1609" s="133">
        <v>19</v>
      </c>
      <c r="D1609" s="111">
        <v>0</v>
      </c>
    </row>
    <row r="1610" spans="1:4">
      <c r="A1610" s="394">
        <v>7</v>
      </c>
      <c r="B1610" s="133">
        <v>7</v>
      </c>
      <c r="C1610" s="133">
        <v>20</v>
      </c>
      <c r="D1610" s="111">
        <v>0</v>
      </c>
    </row>
    <row r="1611" spans="1:4">
      <c r="A1611" s="394">
        <v>7</v>
      </c>
      <c r="B1611" s="133">
        <v>7</v>
      </c>
      <c r="C1611" s="133">
        <v>21</v>
      </c>
      <c r="D1611" s="111">
        <v>0</v>
      </c>
    </row>
    <row r="1612" spans="1:4">
      <c r="A1612" s="394">
        <v>7</v>
      </c>
      <c r="B1612" s="133">
        <v>7</v>
      </c>
      <c r="C1612" s="133">
        <v>22</v>
      </c>
      <c r="D1612" s="111">
        <v>0</v>
      </c>
    </row>
    <row r="1613" spans="1:4">
      <c r="A1613" s="394">
        <v>7</v>
      </c>
      <c r="B1613" s="133">
        <v>7</v>
      </c>
      <c r="C1613" s="133">
        <v>23</v>
      </c>
      <c r="D1613" s="111">
        <v>0</v>
      </c>
    </row>
    <row r="1614" spans="1:4">
      <c r="A1614" s="394">
        <v>7</v>
      </c>
      <c r="B1614" s="133">
        <v>7</v>
      </c>
      <c r="C1614" s="133">
        <v>24</v>
      </c>
      <c r="D1614" s="111">
        <v>0</v>
      </c>
    </row>
    <row r="1615" spans="1:4">
      <c r="A1615" s="394">
        <v>7</v>
      </c>
      <c r="B1615" s="133">
        <v>7</v>
      </c>
      <c r="C1615" s="133">
        <v>25</v>
      </c>
      <c r="D1615" s="111">
        <v>0</v>
      </c>
    </row>
    <row r="1616" spans="1:4">
      <c r="A1616" s="394">
        <v>7</v>
      </c>
      <c r="B1616" s="133">
        <v>7</v>
      </c>
      <c r="C1616" s="133">
        <v>26</v>
      </c>
      <c r="D1616" s="111">
        <v>0</v>
      </c>
    </row>
    <row r="1617" spans="1:4">
      <c r="A1617" s="394">
        <v>7</v>
      </c>
      <c r="B1617" s="133">
        <v>7</v>
      </c>
      <c r="C1617" s="133">
        <v>27</v>
      </c>
      <c r="D1617" s="111">
        <v>0</v>
      </c>
    </row>
    <row r="1618" spans="1:4">
      <c r="A1618" s="394">
        <v>7</v>
      </c>
      <c r="B1618" s="133">
        <v>7</v>
      </c>
      <c r="C1618" s="133">
        <v>28</v>
      </c>
      <c r="D1618" s="111">
        <v>0</v>
      </c>
    </row>
    <row r="1619" spans="1:4">
      <c r="A1619" s="394">
        <v>7</v>
      </c>
      <c r="B1619" s="133">
        <v>7</v>
      </c>
      <c r="C1619" s="133">
        <v>29</v>
      </c>
      <c r="D1619" s="111">
        <v>0</v>
      </c>
    </row>
    <row r="1620" spans="1:4">
      <c r="A1620" s="394">
        <v>7</v>
      </c>
      <c r="B1620" s="133">
        <v>7</v>
      </c>
      <c r="C1620" s="133">
        <v>30</v>
      </c>
      <c r="D1620" s="111">
        <v>0</v>
      </c>
    </row>
    <row r="1621" spans="1:4">
      <c r="A1621" s="394">
        <v>7</v>
      </c>
      <c r="B1621" s="133">
        <v>7</v>
      </c>
      <c r="C1621" s="133">
        <v>31</v>
      </c>
      <c r="D1621" s="111">
        <v>0</v>
      </c>
    </row>
    <row r="1622" spans="1:4">
      <c r="A1622" s="394">
        <v>7</v>
      </c>
      <c r="B1622" s="133">
        <v>7</v>
      </c>
      <c r="C1622" s="133">
        <v>32</v>
      </c>
      <c r="D1622" s="111">
        <v>0</v>
      </c>
    </row>
    <row r="1623" spans="1:4">
      <c r="A1623" s="394">
        <v>7</v>
      </c>
      <c r="B1623" s="133">
        <v>7</v>
      </c>
      <c r="C1623" s="133">
        <v>33</v>
      </c>
      <c r="D1623" s="111">
        <v>0</v>
      </c>
    </row>
    <row r="1624" spans="1:4">
      <c r="A1624" s="394">
        <v>7</v>
      </c>
      <c r="B1624" s="133">
        <v>7</v>
      </c>
      <c r="C1624" s="133">
        <v>34</v>
      </c>
      <c r="D1624" s="111">
        <v>0</v>
      </c>
    </row>
    <row r="1625" spans="1:4">
      <c r="A1625" s="394">
        <v>7</v>
      </c>
      <c r="B1625" s="133">
        <v>7</v>
      </c>
      <c r="C1625" s="133">
        <v>35</v>
      </c>
      <c r="D1625" s="111">
        <v>0</v>
      </c>
    </row>
    <row r="1626" spans="1:4">
      <c r="A1626" s="394">
        <v>7</v>
      </c>
      <c r="B1626" s="133">
        <v>7</v>
      </c>
      <c r="C1626" s="133">
        <v>36</v>
      </c>
      <c r="D1626" s="111">
        <v>0</v>
      </c>
    </row>
    <row r="1627" spans="1:4">
      <c r="A1627" s="394">
        <v>7</v>
      </c>
      <c r="B1627" s="133">
        <v>7</v>
      </c>
      <c r="C1627" s="133">
        <v>37</v>
      </c>
      <c r="D1627" s="111">
        <v>0</v>
      </c>
    </row>
    <row r="1628" spans="1:4">
      <c r="A1628" s="394">
        <v>7</v>
      </c>
      <c r="B1628" s="133">
        <v>7</v>
      </c>
      <c r="C1628" s="133">
        <v>38</v>
      </c>
      <c r="D1628" s="111">
        <v>0</v>
      </c>
    </row>
    <row r="1629" spans="1:4">
      <c r="A1629" s="394">
        <v>7</v>
      </c>
      <c r="B1629" s="133">
        <v>7</v>
      </c>
      <c r="C1629" s="133">
        <v>39</v>
      </c>
      <c r="D1629" s="111">
        <v>0</v>
      </c>
    </row>
    <row r="1630" spans="1:4">
      <c r="A1630" s="394">
        <v>7</v>
      </c>
      <c r="B1630" s="133">
        <v>7</v>
      </c>
      <c r="C1630" s="133">
        <v>40</v>
      </c>
      <c r="D1630" s="111">
        <v>0</v>
      </c>
    </row>
    <row r="1631" spans="1:4">
      <c r="A1631" s="394">
        <v>7</v>
      </c>
      <c r="B1631" s="133">
        <v>7</v>
      </c>
      <c r="C1631" s="133">
        <v>41</v>
      </c>
      <c r="D1631" s="111">
        <v>0</v>
      </c>
    </row>
    <row r="1632" spans="1:4">
      <c r="A1632" s="394">
        <v>7</v>
      </c>
      <c r="B1632" s="133">
        <v>7</v>
      </c>
      <c r="C1632" s="133">
        <v>42</v>
      </c>
      <c r="D1632" s="111">
        <v>0</v>
      </c>
    </row>
    <row r="1633" spans="1:4">
      <c r="A1633" s="394">
        <v>7</v>
      </c>
      <c r="B1633" s="133">
        <v>7</v>
      </c>
      <c r="C1633" s="133">
        <v>43</v>
      </c>
      <c r="D1633" s="111">
        <v>0</v>
      </c>
    </row>
    <row r="1634" spans="1:4">
      <c r="A1634" s="394">
        <v>7</v>
      </c>
      <c r="B1634" s="133">
        <v>7</v>
      </c>
      <c r="C1634" s="133">
        <v>44</v>
      </c>
      <c r="D1634" s="111">
        <v>0</v>
      </c>
    </row>
    <row r="1635" spans="1:4">
      <c r="A1635" s="394">
        <v>7</v>
      </c>
      <c r="B1635" s="133">
        <v>7</v>
      </c>
      <c r="C1635" s="133">
        <v>45</v>
      </c>
      <c r="D1635" s="111">
        <v>0</v>
      </c>
    </row>
    <row r="1636" spans="1:4">
      <c r="A1636" s="394">
        <v>7</v>
      </c>
      <c r="B1636" s="133">
        <v>7</v>
      </c>
      <c r="C1636" s="133">
        <v>46</v>
      </c>
      <c r="D1636" s="111">
        <v>0</v>
      </c>
    </row>
    <row r="1637" spans="1:4">
      <c r="A1637" s="394">
        <v>7</v>
      </c>
      <c r="B1637" s="133">
        <v>7</v>
      </c>
      <c r="C1637" s="133">
        <v>47</v>
      </c>
      <c r="D1637" s="111">
        <v>0</v>
      </c>
    </row>
    <row r="1638" spans="1:4">
      <c r="A1638" s="394">
        <v>7</v>
      </c>
      <c r="B1638" s="133">
        <v>7</v>
      </c>
      <c r="C1638" s="133">
        <v>48</v>
      </c>
      <c r="D1638" s="111">
        <v>0</v>
      </c>
    </row>
    <row r="1639" spans="1:4">
      <c r="A1639" s="394">
        <v>7</v>
      </c>
      <c r="B1639" s="133">
        <v>7</v>
      </c>
      <c r="C1639" s="133">
        <v>49</v>
      </c>
      <c r="D1639" s="111">
        <v>0</v>
      </c>
    </row>
    <row r="1640" spans="1:4">
      <c r="A1640" s="394">
        <v>7</v>
      </c>
      <c r="B1640" s="133">
        <v>7</v>
      </c>
      <c r="C1640" s="133">
        <v>50</v>
      </c>
      <c r="D1640" s="111">
        <v>0</v>
      </c>
    </row>
    <row r="1641" spans="1:4">
      <c r="A1641" s="394">
        <v>7</v>
      </c>
      <c r="B1641" s="133">
        <v>7</v>
      </c>
      <c r="C1641" s="133">
        <v>51</v>
      </c>
      <c r="D1641" s="111">
        <v>0</v>
      </c>
    </row>
    <row r="1642" spans="1:4">
      <c r="A1642" s="394">
        <v>7</v>
      </c>
      <c r="B1642" s="133">
        <v>7</v>
      </c>
      <c r="C1642" s="133">
        <v>52</v>
      </c>
      <c r="D1642" s="111">
        <v>0</v>
      </c>
    </row>
    <row r="1643" spans="1:4">
      <c r="A1643" s="394">
        <v>7</v>
      </c>
      <c r="B1643" s="133">
        <v>7</v>
      </c>
      <c r="C1643" s="133">
        <v>53</v>
      </c>
      <c r="D1643" s="111">
        <v>0</v>
      </c>
    </row>
    <row r="1644" spans="1:4">
      <c r="A1644" s="394">
        <v>7</v>
      </c>
      <c r="B1644" s="133">
        <v>7</v>
      </c>
      <c r="C1644" s="133">
        <v>54</v>
      </c>
      <c r="D1644" s="111">
        <v>0</v>
      </c>
    </row>
    <row r="1645" spans="1:4">
      <c r="A1645" s="394">
        <v>7</v>
      </c>
      <c r="B1645" s="133">
        <v>7</v>
      </c>
      <c r="C1645" s="133">
        <v>55</v>
      </c>
      <c r="D1645" s="111">
        <v>0</v>
      </c>
    </row>
    <row r="1646" spans="1:4">
      <c r="A1646" s="394">
        <v>7</v>
      </c>
      <c r="B1646" s="133">
        <v>7</v>
      </c>
      <c r="C1646" s="133">
        <v>56</v>
      </c>
      <c r="D1646" s="111">
        <v>0</v>
      </c>
    </row>
    <row r="1647" spans="1:4">
      <c r="A1647" s="394">
        <v>7</v>
      </c>
      <c r="B1647" s="133">
        <v>7</v>
      </c>
      <c r="C1647" s="133">
        <v>57</v>
      </c>
      <c r="D1647" s="111">
        <v>0</v>
      </c>
    </row>
    <row r="1648" spans="1:4">
      <c r="A1648" s="394">
        <v>7</v>
      </c>
      <c r="B1648" s="133">
        <v>7</v>
      </c>
      <c r="C1648" s="133">
        <v>58</v>
      </c>
      <c r="D1648" s="111">
        <v>0</v>
      </c>
    </row>
    <row r="1649" spans="1:4">
      <c r="A1649" s="394">
        <v>7</v>
      </c>
      <c r="B1649" s="133">
        <v>7</v>
      </c>
      <c r="C1649" s="133">
        <v>59</v>
      </c>
      <c r="D1649" s="111">
        <v>0</v>
      </c>
    </row>
    <row r="1650" spans="1:4">
      <c r="A1650" s="394">
        <v>7</v>
      </c>
      <c r="B1650" s="133">
        <v>7</v>
      </c>
      <c r="C1650" s="133">
        <v>60</v>
      </c>
      <c r="D1650" s="111">
        <v>0</v>
      </c>
    </row>
    <row r="1651" spans="1:4">
      <c r="A1651" s="394">
        <v>7</v>
      </c>
      <c r="B1651" s="133">
        <v>7</v>
      </c>
      <c r="C1651" s="133">
        <v>61</v>
      </c>
      <c r="D1651" s="111">
        <v>0</v>
      </c>
    </row>
    <row r="1652" spans="1:4">
      <c r="A1652" s="394">
        <v>7</v>
      </c>
      <c r="B1652" s="133">
        <v>7</v>
      </c>
      <c r="C1652" s="133">
        <v>62</v>
      </c>
      <c r="D1652" s="111">
        <v>0</v>
      </c>
    </row>
    <row r="1653" spans="1:4">
      <c r="A1653" s="394">
        <v>7</v>
      </c>
      <c r="B1653" s="133">
        <v>7</v>
      </c>
      <c r="C1653" s="133">
        <v>63</v>
      </c>
      <c r="D1653" s="111">
        <v>0</v>
      </c>
    </row>
    <row r="1654" spans="1:4">
      <c r="A1654" s="394">
        <v>7</v>
      </c>
      <c r="B1654" s="133">
        <v>7</v>
      </c>
      <c r="C1654" s="133">
        <v>64</v>
      </c>
      <c r="D1654" s="111">
        <v>0</v>
      </c>
    </row>
    <row r="1655" spans="1:4">
      <c r="A1655" s="394">
        <v>7</v>
      </c>
      <c r="B1655" s="133">
        <v>7</v>
      </c>
      <c r="C1655" s="133">
        <v>65</v>
      </c>
      <c r="D1655" s="111">
        <v>0</v>
      </c>
    </row>
    <row r="1656" spans="1:4">
      <c r="A1656" s="394">
        <v>7</v>
      </c>
      <c r="B1656" s="133">
        <v>7</v>
      </c>
      <c r="C1656" s="133">
        <v>66</v>
      </c>
      <c r="D1656" s="111">
        <v>0</v>
      </c>
    </row>
    <row r="1657" spans="1:4">
      <c r="A1657" s="394">
        <v>7</v>
      </c>
      <c r="B1657" s="133">
        <v>7</v>
      </c>
      <c r="C1657" s="133">
        <v>67</v>
      </c>
      <c r="D1657" s="111">
        <v>0</v>
      </c>
    </row>
    <row r="1658" spans="1:4">
      <c r="A1658" s="394">
        <v>7</v>
      </c>
      <c r="B1658" s="133">
        <v>7</v>
      </c>
      <c r="C1658" s="133">
        <v>68</v>
      </c>
      <c r="D1658" s="111">
        <v>0</v>
      </c>
    </row>
    <row r="1659" spans="1:4">
      <c r="A1659" s="394">
        <v>7</v>
      </c>
      <c r="B1659" s="133">
        <v>7</v>
      </c>
      <c r="C1659" s="133">
        <v>69</v>
      </c>
      <c r="D1659" s="111">
        <v>0</v>
      </c>
    </row>
    <row r="1660" spans="1:4">
      <c r="A1660" s="394">
        <v>7</v>
      </c>
      <c r="B1660" s="133">
        <v>7</v>
      </c>
      <c r="C1660" s="133">
        <v>70</v>
      </c>
      <c r="D1660" s="111">
        <v>0</v>
      </c>
    </row>
    <row r="1661" spans="1:4">
      <c r="A1661" s="394">
        <v>7</v>
      </c>
      <c r="B1661" s="133">
        <v>7</v>
      </c>
      <c r="C1661" s="133">
        <v>71</v>
      </c>
      <c r="D1661" s="111">
        <v>0</v>
      </c>
    </row>
    <row r="1662" spans="1:4">
      <c r="A1662" s="394">
        <v>7</v>
      </c>
      <c r="B1662" s="133">
        <v>7</v>
      </c>
      <c r="C1662" s="133">
        <v>72</v>
      </c>
      <c r="D1662" s="111">
        <v>0</v>
      </c>
    </row>
    <row r="1663" spans="1:4">
      <c r="A1663" s="394">
        <v>7</v>
      </c>
      <c r="B1663" s="133">
        <v>7</v>
      </c>
      <c r="C1663" s="133">
        <v>73</v>
      </c>
      <c r="D1663" s="111">
        <v>0</v>
      </c>
    </row>
    <row r="1664" spans="1:4">
      <c r="A1664" s="394">
        <v>7</v>
      </c>
      <c r="B1664" s="133">
        <v>7</v>
      </c>
      <c r="C1664" s="133">
        <v>74</v>
      </c>
      <c r="D1664" s="111">
        <v>0</v>
      </c>
    </row>
    <row r="1665" spans="1:4">
      <c r="A1665" s="394">
        <v>7</v>
      </c>
      <c r="B1665" s="133">
        <v>7</v>
      </c>
      <c r="C1665" s="133">
        <v>75</v>
      </c>
      <c r="D1665" s="111">
        <v>0</v>
      </c>
    </row>
    <row r="1666" spans="1:4">
      <c r="A1666" s="394">
        <v>7</v>
      </c>
      <c r="B1666" s="133">
        <v>7</v>
      </c>
      <c r="C1666" s="133">
        <v>76</v>
      </c>
      <c r="D1666" s="111">
        <v>0</v>
      </c>
    </row>
    <row r="1667" spans="1:4">
      <c r="A1667" s="394">
        <v>7</v>
      </c>
      <c r="B1667" s="133">
        <v>7</v>
      </c>
      <c r="C1667" s="133">
        <v>77</v>
      </c>
      <c r="D1667" s="111">
        <v>0</v>
      </c>
    </row>
    <row r="1668" spans="1:4">
      <c r="A1668" s="394">
        <v>7</v>
      </c>
      <c r="B1668" s="133">
        <v>7</v>
      </c>
      <c r="C1668" s="133">
        <v>78</v>
      </c>
      <c r="D1668" s="111">
        <v>0</v>
      </c>
    </row>
    <row r="1669" spans="1:4">
      <c r="A1669" s="488">
        <v>7</v>
      </c>
      <c r="B1669" s="133">
        <v>7</v>
      </c>
      <c r="C1669" s="133">
        <v>79</v>
      </c>
      <c r="D1669" s="111">
        <v>0</v>
      </c>
    </row>
    <row r="1670" spans="1:4">
      <c r="A1670" s="577">
        <v>7</v>
      </c>
      <c r="B1670" s="133">
        <v>7</v>
      </c>
      <c r="C1670" s="133">
        <v>80</v>
      </c>
      <c r="D1670" s="111">
        <v>0</v>
      </c>
    </row>
    <row r="1671" spans="1:4">
      <c r="A1671" s="841">
        <v>7</v>
      </c>
      <c r="B1671" s="133">
        <v>7</v>
      </c>
      <c r="C1671" s="133">
        <v>81</v>
      </c>
      <c r="D1671" s="111">
        <v>0</v>
      </c>
    </row>
    <row r="1672" spans="1:4">
      <c r="A1672" s="1172">
        <v>7</v>
      </c>
      <c r="B1672" s="133">
        <v>7</v>
      </c>
      <c r="C1672" s="133">
        <v>82</v>
      </c>
      <c r="D1672" s="111">
        <v>0</v>
      </c>
    </row>
    <row r="1673" spans="1:4">
      <c r="A1673" s="1172">
        <v>7</v>
      </c>
      <c r="B1673" s="133">
        <v>7</v>
      </c>
      <c r="C1673" s="133">
        <v>83</v>
      </c>
      <c r="D1673" s="111">
        <v>0</v>
      </c>
    </row>
    <row r="1674" spans="1:4">
      <c r="A1674" s="1172">
        <v>7</v>
      </c>
      <c r="B1674" s="133">
        <v>7</v>
      </c>
      <c r="C1674" s="133">
        <v>84</v>
      </c>
      <c r="D1674" s="111">
        <v>0</v>
      </c>
    </row>
    <row r="1675" spans="1:4">
      <c r="A1675" s="1172">
        <v>7</v>
      </c>
      <c r="B1675" s="133">
        <v>7</v>
      </c>
      <c r="C1675" s="133">
        <v>85</v>
      </c>
      <c r="D1675" s="111">
        <v>0</v>
      </c>
    </row>
    <row r="1676" spans="1:4">
      <c r="A1676" s="1172">
        <v>7</v>
      </c>
      <c r="B1676" s="133">
        <v>7</v>
      </c>
      <c r="C1676" s="133">
        <v>86</v>
      </c>
      <c r="D1676" s="111">
        <v>0</v>
      </c>
    </row>
    <row r="1677" spans="1:4">
      <c r="A1677" s="1172">
        <v>7</v>
      </c>
      <c r="B1677" s="133">
        <v>7</v>
      </c>
      <c r="C1677" s="133">
        <v>87</v>
      </c>
      <c r="D1677" s="111">
        <v>0</v>
      </c>
    </row>
    <row r="1678" spans="1:4">
      <c r="A1678" s="1172">
        <v>7</v>
      </c>
      <c r="B1678" s="133">
        <v>7</v>
      </c>
      <c r="C1678" s="133">
        <v>88</v>
      </c>
      <c r="D1678" s="111">
        <v>0</v>
      </c>
    </row>
    <row r="1679" spans="1:4">
      <c r="A1679" s="1172">
        <v>7</v>
      </c>
      <c r="B1679" s="133">
        <v>7</v>
      </c>
      <c r="C1679" s="133">
        <v>89</v>
      </c>
      <c r="D1679" s="111">
        <v>0</v>
      </c>
    </row>
    <row r="1680" spans="1:4">
      <c r="A1680" s="1172">
        <v>7</v>
      </c>
      <c r="B1680" s="133">
        <v>7</v>
      </c>
      <c r="C1680" s="133">
        <v>90</v>
      </c>
      <c r="D1680" s="111">
        <v>0</v>
      </c>
    </row>
    <row r="1681" spans="1:4">
      <c r="A1681" s="1172">
        <v>7</v>
      </c>
      <c r="B1681" s="133">
        <v>7</v>
      </c>
      <c r="C1681" s="133">
        <v>91</v>
      </c>
      <c r="D1681" s="111">
        <v>0</v>
      </c>
    </row>
    <row r="1682" spans="1:4">
      <c r="A1682" s="1333">
        <v>7</v>
      </c>
      <c r="B1682" s="133">
        <v>7</v>
      </c>
      <c r="C1682" s="133">
        <v>92</v>
      </c>
      <c r="D1682" s="111">
        <v>0</v>
      </c>
    </row>
    <row r="1683" spans="1:4">
      <c r="A1683" s="1333">
        <v>7</v>
      </c>
      <c r="B1683" s="133">
        <v>7</v>
      </c>
      <c r="C1683" s="133">
        <v>93</v>
      </c>
      <c r="D1683" s="111">
        <v>0</v>
      </c>
    </row>
    <row r="1684" spans="1:4">
      <c r="A1684" s="1333">
        <v>7</v>
      </c>
      <c r="B1684" s="133">
        <v>7</v>
      </c>
      <c r="C1684" s="133">
        <v>94</v>
      </c>
      <c r="D1684" s="111">
        <v>0</v>
      </c>
    </row>
    <row r="1685" spans="1:4">
      <c r="A1685" s="394">
        <v>7</v>
      </c>
      <c r="B1685" s="133">
        <v>7</v>
      </c>
      <c r="C1685" s="133">
        <v>0</v>
      </c>
      <c r="D1685" s="111">
        <v>1</v>
      </c>
    </row>
    <row r="1686" spans="1:4">
      <c r="A1686" s="651">
        <v>7</v>
      </c>
      <c r="B1686" s="133">
        <v>7</v>
      </c>
      <c r="C1686" s="133">
        <v>1</v>
      </c>
      <c r="D1686" s="111">
        <v>1</v>
      </c>
    </row>
    <row r="1687" spans="1:4">
      <c r="A1687" s="394">
        <v>7</v>
      </c>
      <c r="B1687" s="133">
        <v>7</v>
      </c>
      <c r="C1687" s="133">
        <v>0</v>
      </c>
      <c r="D1687" s="111">
        <v>2</v>
      </c>
    </row>
    <row r="1688" spans="1:4">
      <c r="A1688" s="394">
        <v>7</v>
      </c>
      <c r="B1688" s="133">
        <v>7</v>
      </c>
      <c r="C1688" s="133">
        <v>1</v>
      </c>
      <c r="D1688" s="111">
        <v>2</v>
      </c>
    </row>
    <row r="1689" spans="1:4">
      <c r="A1689" s="394">
        <v>7</v>
      </c>
      <c r="B1689" s="133">
        <v>7</v>
      </c>
      <c r="C1689" s="133">
        <v>2</v>
      </c>
      <c r="D1689" s="111">
        <v>2</v>
      </c>
    </row>
    <row r="1690" spans="1:4">
      <c r="A1690" s="394">
        <v>7</v>
      </c>
      <c r="B1690" s="133">
        <v>7</v>
      </c>
      <c r="C1690" s="133">
        <v>3</v>
      </c>
      <c r="D1690" s="111">
        <v>2</v>
      </c>
    </row>
    <row r="1691" spans="1:4">
      <c r="A1691" s="394">
        <v>7</v>
      </c>
      <c r="B1691" s="133">
        <v>7</v>
      </c>
      <c r="C1691" s="133">
        <v>4</v>
      </c>
      <c r="D1691" s="111">
        <v>2</v>
      </c>
    </row>
    <row r="1692" spans="1:4">
      <c r="A1692" s="394">
        <v>7</v>
      </c>
      <c r="B1692" s="133">
        <v>7</v>
      </c>
      <c r="C1692" s="133">
        <v>5</v>
      </c>
      <c r="D1692" s="111">
        <v>2</v>
      </c>
    </row>
    <row r="1693" spans="1:4">
      <c r="A1693" s="840">
        <v>7</v>
      </c>
      <c r="B1693" s="133">
        <v>7</v>
      </c>
      <c r="C1693" s="133">
        <v>6</v>
      </c>
      <c r="D1693" s="111">
        <v>2</v>
      </c>
    </row>
    <row r="1694" spans="1:4">
      <c r="A1694" s="841">
        <v>7</v>
      </c>
      <c r="B1694" s="133">
        <v>7</v>
      </c>
      <c r="C1694" s="133">
        <v>7</v>
      </c>
      <c r="D1694" s="111">
        <v>2</v>
      </c>
    </row>
    <row r="1695" spans="1:4">
      <c r="A1695" s="394">
        <v>7</v>
      </c>
      <c r="B1695" s="133">
        <v>7</v>
      </c>
      <c r="C1695" s="133">
        <v>0</v>
      </c>
      <c r="D1695" s="111">
        <v>3</v>
      </c>
    </row>
    <row r="1696" spans="1:4">
      <c r="A1696" s="394">
        <v>7</v>
      </c>
      <c r="B1696" s="133">
        <v>7</v>
      </c>
      <c r="C1696" s="133">
        <v>1</v>
      </c>
      <c r="D1696" s="111">
        <v>3</v>
      </c>
    </row>
    <row r="1697" spans="1:4">
      <c r="A1697" s="394">
        <v>7</v>
      </c>
      <c r="B1697" s="133">
        <v>7</v>
      </c>
      <c r="C1697" s="133">
        <v>2</v>
      </c>
      <c r="D1697" s="111">
        <v>3</v>
      </c>
    </row>
    <row r="1698" spans="1:4">
      <c r="A1698" s="394">
        <v>7</v>
      </c>
      <c r="B1698" s="133">
        <v>7</v>
      </c>
      <c r="C1698" s="133">
        <v>3</v>
      </c>
      <c r="D1698" s="111">
        <v>3</v>
      </c>
    </row>
    <row r="1699" spans="1:4">
      <c r="A1699" s="394">
        <v>7</v>
      </c>
      <c r="B1699" s="133">
        <v>7</v>
      </c>
      <c r="C1699" s="133">
        <v>4</v>
      </c>
      <c r="D1699" s="111">
        <v>3</v>
      </c>
    </row>
    <row r="1700" spans="1:4">
      <c r="A1700" s="394">
        <v>7</v>
      </c>
      <c r="B1700" s="133">
        <v>7</v>
      </c>
      <c r="C1700" s="133">
        <v>5</v>
      </c>
      <c r="D1700" s="111">
        <v>3</v>
      </c>
    </row>
    <row r="1701" spans="1:4">
      <c r="A1701" s="394">
        <v>7</v>
      </c>
      <c r="B1701" s="133">
        <v>7</v>
      </c>
      <c r="C1701" s="133">
        <v>6</v>
      </c>
      <c r="D1701" s="111">
        <v>3</v>
      </c>
    </row>
    <row r="1702" spans="1:4">
      <c r="A1702" s="394">
        <v>7</v>
      </c>
      <c r="B1702" s="133">
        <v>7</v>
      </c>
      <c r="C1702" s="133">
        <v>7</v>
      </c>
      <c r="D1702" s="111">
        <v>3</v>
      </c>
    </row>
    <row r="1703" spans="1:4">
      <c r="A1703" s="394">
        <v>7</v>
      </c>
      <c r="B1703" s="133">
        <v>7</v>
      </c>
      <c r="C1703" s="133">
        <v>8</v>
      </c>
      <c r="D1703" s="111">
        <v>3</v>
      </c>
    </row>
    <row r="1704" spans="1:4">
      <c r="A1704" s="394">
        <v>7</v>
      </c>
      <c r="B1704" s="133">
        <v>7</v>
      </c>
      <c r="C1704" s="133">
        <v>9</v>
      </c>
      <c r="D1704" s="111">
        <v>3</v>
      </c>
    </row>
    <row r="1705" spans="1:4">
      <c r="A1705" s="394">
        <v>7</v>
      </c>
      <c r="B1705" s="133">
        <v>7</v>
      </c>
      <c r="C1705" s="133">
        <v>10</v>
      </c>
      <c r="D1705" s="111">
        <v>3</v>
      </c>
    </row>
    <row r="1706" spans="1:4">
      <c r="A1706" s="394">
        <v>7</v>
      </c>
      <c r="B1706" s="133">
        <v>7</v>
      </c>
      <c r="C1706" s="133">
        <v>11</v>
      </c>
      <c r="D1706" s="111">
        <v>3</v>
      </c>
    </row>
    <row r="1707" spans="1:4">
      <c r="A1707" s="394">
        <v>7</v>
      </c>
      <c r="B1707" s="133">
        <v>7</v>
      </c>
      <c r="C1707" s="133">
        <v>12</v>
      </c>
      <c r="D1707" s="111">
        <v>3</v>
      </c>
    </row>
    <row r="1708" spans="1:4">
      <c r="A1708" s="394">
        <v>7</v>
      </c>
      <c r="B1708" s="133">
        <v>7</v>
      </c>
      <c r="C1708" s="133">
        <v>13</v>
      </c>
      <c r="D1708" s="111">
        <v>3</v>
      </c>
    </row>
    <row r="1709" spans="1:4">
      <c r="A1709" s="394">
        <v>7</v>
      </c>
      <c r="B1709" s="133">
        <v>7</v>
      </c>
      <c r="C1709" s="133">
        <v>14</v>
      </c>
      <c r="D1709" s="111">
        <v>3</v>
      </c>
    </row>
    <row r="1710" spans="1:4">
      <c r="A1710" s="394">
        <v>7</v>
      </c>
      <c r="B1710" s="133">
        <v>7</v>
      </c>
      <c r="C1710" s="133">
        <v>15</v>
      </c>
      <c r="D1710" s="111">
        <v>3</v>
      </c>
    </row>
    <row r="1711" spans="1:4">
      <c r="A1711" s="394">
        <v>7</v>
      </c>
      <c r="B1711" s="133">
        <v>7</v>
      </c>
      <c r="C1711" s="133">
        <v>16</v>
      </c>
      <c r="D1711" s="111">
        <v>3</v>
      </c>
    </row>
    <row r="1712" spans="1:4">
      <c r="A1712" s="394">
        <v>7</v>
      </c>
      <c r="B1712" s="133">
        <v>7</v>
      </c>
      <c r="C1712" s="133">
        <v>17</v>
      </c>
      <c r="D1712" s="111">
        <v>3</v>
      </c>
    </row>
    <row r="1713" spans="1:4">
      <c r="A1713" s="394">
        <v>7</v>
      </c>
      <c r="B1713" s="133">
        <v>7</v>
      </c>
      <c r="C1713" s="133">
        <v>18</v>
      </c>
      <c r="D1713" s="111">
        <v>3</v>
      </c>
    </row>
    <row r="1714" spans="1:4">
      <c r="A1714" s="394">
        <v>7</v>
      </c>
      <c r="B1714" s="133">
        <v>7</v>
      </c>
      <c r="C1714" s="133">
        <v>19</v>
      </c>
      <c r="D1714" s="111">
        <v>3</v>
      </c>
    </row>
    <row r="1715" spans="1:4">
      <c r="A1715" s="394">
        <v>7</v>
      </c>
      <c r="B1715" s="133">
        <v>7</v>
      </c>
      <c r="C1715" s="133">
        <v>20</v>
      </c>
      <c r="D1715" s="111">
        <v>3</v>
      </c>
    </row>
    <row r="1716" spans="1:4">
      <c r="A1716" s="394">
        <v>7</v>
      </c>
      <c r="B1716" s="133">
        <v>7</v>
      </c>
      <c r="C1716" s="133">
        <v>21</v>
      </c>
      <c r="D1716" s="111">
        <v>3</v>
      </c>
    </row>
    <row r="1717" spans="1:4">
      <c r="A1717" s="394">
        <v>7</v>
      </c>
      <c r="B1717" s="133">
        <v>7</v>
      </c>
      <c r="C1717" s="133">
        <v>22</v>
      </c>
      <c r="D1717" s="111">
        <v>3</v>
      </c>
    </row>
    <row r="1718" spans="1:4">
      <c r="A1718" s="394">
        <v>7</v>
      </c>
      <c r="B1718" s="133">
        <v>7</v>
      </c>
      <c r="C1718" s="133">
        <v>23</v>
      </c>
      <c r="D1718" s="111">
        <v>3</v>
      </c>
    </row>
    <row r="1719" spans="1:4">
      <c r="A1719" s="394">
        <v>7</v>
      </c>
      <c r="B1719" s="133">
        <v>7</v>
      </c>
      <c r="C1719" s="133">
        <v>24</v>
      </c>
      <c r="D1719" s="111">
        <v>3</v>
      </c>
    </row>
    <row r="1720" spans="1:4">
      <c r="A1720" s="394">
        <v>7</v>
      </c>
      <c r="B1720" s="133">
        <v>7</v>
      </c>
      <c r="C1720" s="133">
        <v>25</v>
      </c>
      <c r="D1720" s="111">
        <v>3</v>
      </c>
    </row>
    <row r="1721" spans="1:4">
      <c r="A1721" s="394">
        <v>7</v>
      </c>
      <c r="B1721" s="133">
        <v>7</v>
      </c>
      <c r="C1721" s="133">
        <v>26</v>
      </c>
      <c r="D1721" s="111">
        <v>3</v>
      </c>
    </row>
    <row r="1722" spans="1:4">
      <c r="A1722" s="394">
        <v>7</v>
      </c>
      <c r="B1722" s="133">
        <v>7</v>
      </c>
      <c r="C1722" s="133">
        <v>27</v>
      </c>
      <c r="D1722" s="111">
        <v>3</v>
      </c>
    </row>
    <row r="1723" spans="1:4">
      <c r="A1723" s="394">
        <v>7</v>
      </c>
      <c r="B1723" s="133">
        <v>7</v>
      </c>
      <c r="C1723" s="133">
        <v>28</v>
      </c>
      <c r="D1723" s="111">
        <v>3</v>
      </c>
    </row>
    <row r="1724" spans="1:4">
      <c r="A1724" s="535">
        <v>7</v>
      </c>
      <c r="B1724" s="133">
        <v>7</v>
      </c>
      <c r="C1724" s="133">
        <v>29</v>
      </c>
      <c r="D1724" s="111">
        <v>3</v>
      </c>
    </row>
    <row r="1725" spans="1:4">
      <c r="A1725" s="642">
        <v>7</v>
      </c>
      <c r="B1725" s="133">
        <v>7</v>
      </c>
      <c r="C1725" s="133">
        <v>30</v>
      </c>
      <c r="D1725" s="111">
        <v>3</v>
      </c>
    </row>
    <row r="1726" spans="1:4">
      <c r="A1726" s="848">
        <v>7</v>
      </c>
      <c r="B1726" s="133">
        <v>7</v>
      </c>
      <c r="C1726" s="133">
        <v>31</v>
      </c>
      <c r="D1726" s="111">
        <v>3</v>
      </c>
    </row>
    <row r="1727" spans="1:4">
      <c r="A1727" s="904">
        <v>7</v>
      </c>
      <c r="B1727" s="133">
        <v>7</v>
      </c>
      <c r="C1727" s="133">
        <v>32</v>
      </c>
      <c r="D1727" s="111">
        <v>3</v>
      </c>
    </row>
    <row r="1728" spans="1:4">
      <c r="A1728" s="1115">
        <v>7</v>
      </c>
      <c r="B1728" s="133">
        <v>7</v>
      </c>
      <c r="C1728" s="133">
        <v>33</v>
      </c>
      <c r="D1728" s="111">
        <v>3</v>
      </c>
    </row>
    <row r="1729" spans="1:4">
      <c r="A1729" s="1115">
        <v>7</v>
      </c>
      <c r="B1729" s="133">
        <v>7</v>
      </c>
      <c r="C1729" s="133">
        <v>34</v>
      </c>
      <c r="D1729" s="111">
        <v>3</v>
      </c>
    </row>
    <row r="1730" spans="1:4">
      <c r="A1730" s="394">
        <v>7</v>
      </c>
      <c r="B1730" s="133">
        <v>7</v>
      </c>
      <c r="C1730" s="133">
        <v>0</v>
      </c>
      <c r="D1730" s="111">
        <v>4</v>
      </c>
    </row>
    <row r="1731" spans="1:4">
      <c r="A1731" s="394">
        <v>7</v>
      </c>
      <c r="B1731" s="133">
        <v>7</v>
      </c>
      <c r="C1731" s="133">
        <v>1</v>
      </c>
      <c r="D1731" s="111">
        <v>4</v>
      </c>
    </row>
    <row r="1732" spans="1:4">
      <c r="A1732" s="394">
        <v>7</v>
      </c>
      <c r="B1732" s="133">
        <v>7</v>
      </c>
      <c r="C1732" s="133">
        <v>2</v>
      </c>
      <c r="D1732" s="111">
        <v>4</v>
      </c>
    </row>
    <row r="1733" spans="1:4">
      <c r="A1733" s="394">
        <v>7</v>
      </c>
      <c r="B1733" s="133">
        <v>7</v>
      </c>
      <c r="C1733" s="133">
        <v>3</v>
      </c>
      <c r="D1733" s="111">
        <v>4</v>
      </c>
    </row>
    <row r="1734" spans="1:4">
      <c r="A1734" s="394">
        <v>7</v>
      </c>
      <c r="B1734" s="133">
        <v>7</v>
      </c>
      <c r="C1734" s="133">
        <v>4</v>
      </c>
      <c r="D1734" s="111">
        <v>4</v>
      </c>
    </row>
    <row r="1735" spans="1:4">
      <c r="A1735" s="394">
        <v>7</v>
      </c>
      <c r="B1735" s="133">
        <v>7</v>
      </c>
      <c r="C1735" s="133">
        <v>5</v>
      </c>
      <c r="D1735" s="111">
        <v>4</v>
      </c>
    </row>
    <row r="1736" spans="1:4">
      <c r="A1736" s="394">
        <v>7</v>
      </c>
      <c r="B1736" s="133">
        <v>7</v>
      </c>
      <c r="C1736" s="133">
        <v>6</v>
      </c>
      <c r="D1736" s="111">
        <v>4</v>
      </c>
    </row>
    <row r="1737" spans="1:4">
      <c r="A1737" s="394">
        <v>7</v>
      </c>
      <c r="B1737" s="133">
        <v>7</v>
      </c>
      <c r="C1737" s="133">
        <v>7</v>
      </c>
      <c r="D1737" s="111">
        <v>4</v>
      </c>
    </row>
    <row r="1738" spans="1:4">
      <c r="A1738" s="394">
        <v>7</v>
      </c>
      <c r="B1738" s="133">
        <v>7</v>
      </c>
      <c r="C1738" s="133">
        <v>8</v>
      </c>
      <c r="D1738" s="111">
        <v>4</v>
      </c>
    </row>
    <row r="1739" spans="1:4">
      <c r="A1739" s="394">
        <v>7</v>
      </c>
      <c r="B1739" s="133">
        <v>7</v>
      </c>
      <c r="C1739" s="133">
        <v>9</v>
      </c>
      <c r="D1739" s="111">
        <v>4</v>
      </c>
    </row>
    <row r="1740" spans="1:4">
      <c r="A1740" s="394">
        <v>7</v>
      </c>
      <c r="B1740" s="133">
        <v>7</v>
      </c>
      <c r="C1740" s="133">
        <v>10</v>
      </c>
      <c r="D1740" s="111">
        <v>4</v>
      </c>
    </row>
    <row r="1741" spans="1:4">
      <c r="A1741" s="394">
        <v>7</v>
      </c>
      <c r="B1741" s="133">
        <v>7</v>
      </c>
      <c r="C1741" s="133">
        <v>11</v>
      </c>
      <c r="D1741" s="111">
        <v>4</v>
      </c>
    </row>
    <row r="1742" spans="1:4">
      <c r="A1742" s="394">
        <v>7</v>
      </c>
      <c r="B1742" s="133">
        <v>7</v>
      </c>
      <c r="C1742" s="133">
        <v>12</v>
      </c>
      <c r="D1742" s="111">
        <v>4</v>
      </c>
    </row>
    <row r="1743" spans="1:4">
      <c r="A1743" s="394">
        <v>7</v>
      </c>
      <c r="B1743" s="133">
        <v>7</v>
      </c>
      <c r="C1743" s="133">
        <v>13</v>
      </c>
      <c r="D1743" s="111">
        <v>4</v>
      </c>
    </row>
    <row r="1744" spans="1:4">
      <c r="A1744" s="394">
        <v>7</v>
      </c>
      <c r="B1744" s="133">
        <v>7</v>
      </c>
      <c r="C1744" s="133">
        <v>14</v>
      </c>
      <c r="D1744" s="111">
        <v>4</v>
      </c>
    </row>
    <row r="1745" spans="1:4">
      <c r="A1745" s="394">
        <v>7</v>
      </c>
      <c r="B1745" s="133">
        <v>7</v>
      </c>
      <c r="C1745" s="133">
        <v>15</v>
      </c>
      <c r="D1745" s="111">
        <v>4</v>
      </c>
    </row>
    <row r="1746" spans="1:4">
      <c r="A1746" s="394">
        <v>7</v>
      </c>
      <c r="B1746" s="133">
        <v>7</v>
      </c>
      <c r="C1746" s="133">
        <v>16</v>
      </c>
      <c r="D1746" s="111">
        <v>4</v>
      </c>
    </row>
    <row r="1747" spans="1:4">
      <c r="A1747" s="394">
        <v>7</v>
      </c>
      <c r="B1747" s="133">
        <v>7</v>
      </c>
      <c r="C1747" s="133">
        <v>17</v>
      </c>
      <c r="D1747" s="111">
        <v>4</v>
      </c>
    </row>
    <row r="1748" spans="1:4">
      <c r="A1748" s="394">
        <v>7</v>
      </c>
      <c r="B1748" s="133">
        <v>7</v>
      </c>
      <c r="C1748" s="133">
        <v>18</v>
      </c>
      <c r="D1748" s="111">
        <v>4</v>
      </c>
    </row>
    <row r="1749" spans="1:4">
      <c r="A1749" s="394">
        <v>7</v>
      </c>
      <c r="B1749" s="133">
        <v>7</v>
      </c>
      <c r="C1749" s="133">
        <v>19</v>
      </c>
      <c r="D1749" s="111">
        <v>4</v>
      </c>
    </row>
    <row r="1750" spans="1:4">
      <c r="A1750" s="394">
        <v>7</v>
      </c>
      <c r="B1750" s="133">
        <v>7</v>
      </c>
      <c r="C1750" s="133">
        <v>20</v>
      </c>
      <c r="D1750" s="111">
        <v>4</v>
      </c>
    </row>
    <row r="1751" spans="1:4">
      <c r="A1751" s="394">
        <v>7</v>
      </c>
      <c r="B1751" s="133">
        <v>7</v>
      </c>
      <c r="C1751" s="133">
        <v>21</v>
      </c>
      <c r="D1751" s="111">
        <v>4</v>
      </c>
    </row>
    <row r="1752" spans="1:4">
      <c r="A1752" s="394">
        <v>7</v>
      </c>
      <c r="B1752" s="133">
        <v>7</v>
      </c>
      <c r="C1752" s="133">
        <v>22</v>
      </c>
      <c r="D1752" s="111">
        <v>4</v>
      </c>
    </row>
    <row r="1753" spans="1:4">
      <c r="A1753" s="394">
        <v>7</v>
      </c>
      <c r="B1753" s="133">
        <v>7</v>
      </c>
      <c r="C1753" s="133">
        <v>23</v>
      </c>
      <c r="D1753" s="111">
        <v>4</v>
      </c>
    </row>
    <row r="1754" spans="1:4">
      <c r="A1754" s="394">
        <v>7</v>
      </c>
      <c r="B1754" s="133">
        <v>7</v>
      </c>
      <c r="C1754" s="133">
        <v>24</v>
      </c>
      <c r="D1754" s="111">
        <v>4</v>
      </c>
    </row>
    <row r="1755" spans="1:4">
      <c r="A1755" s="394">
        <v>7</v>
      </c>
      <c r="B1755" s="133">
        <v>7</v>
      </c>
      <c r="C1755" s="133">
        <v>25</v>
      </c>
      <c r="D1755" s="111">
        <v>4</v>
      </c>
    </row>
    <row r="1756" spans="1:4">
      <c r="A1756" s="394">
        <v>7</v>
      </c>
      <c r="B1756" s="133">
        <v>7</v>
      </c>
      <c r="C1756" s="133">
        <v>26</v>
      </c>
      <c r="D1756" s="111">
        <v>4</v>
      </c>
    </row>
    <row r="1757" spans="1:4">
      <c r="A1757" s="394">
        <v>7</v>
      </c>
      <c r="B1757" s="133">
        <v>7</v>
      </c>
      <c r="C1757" s="133">
        <v>27</v>
      </c>
      <c r="D1757" s="111">
        <v>4</v>
      </c>
    </row>
    <row r="1758" spans="1:4">
      <c r="A1758" s="394">
        <v>7</v>
      </c>
      <c r="B1758" s="133">
        <v>7</v>
      </c>
      <c r="C1758" s="133">
        <v>28</v>
      </c>
      <c r="D1758" s="111">
        <v>4</v>
      </c>
    </row>
    <row r="1759" spans="1:4">
      <c r="A1759" s="394">
        <v>7</v>
      </c>
      <c r="B1759" s="133">
        <v>7</v>
      </c>
      <c r="C1759" s="133">
        <v>29</v>
      </c>
      <c r="D1759" s="111">
        <v>4</v>
      </c>
    </row>
    <row r="1760" spans="1:4">
      <c r="A1760" s="394">
        <v>7</v>
      </c>
      <c r="B1760" s="133">
        <v>7</v>
      </c>
      <c r="C1760" s="133">
        <v>30</v>
      </c>
      <c r="D1760" s="111">
        <v>4</v>
      </c>
    </row>
    <row r="1761" spans="1:4">
      <c r="A1761" s="394">
        <v>7</v>
      </c>
      <c r="B1761" s="133">
        <v>7</v>
      </c>
      <c r="C1761" s="133">
        <v>31</v>
      </c>
      <c r="D1761" s="111">
        <v>4</v>
      </c>
    </row>
    <row r="1762" spans="1:4">
      <c r="A1762" s="394">
        <v>7</v>
      </c>
      <c r="B1762" s="133">
        <v>7</v>
      </c>
      <c r="C1762" s="133">
        <v>32</v>
      </c>
      <c r="D1762" s="111">
        <v>4</v>
      </c>
    </row>
    <row r="1763" spans="1:4">
      <c r="A1763" s="394">
        <v>7</v>
      </c>
      <c r="B1763" s="133">
        <v>7</v>
      </c>
      <c r="C1763" s="133">
        <v>33</v>
      </c>
      <c r="D1763" s="111">
        <v>4</v>
      </c>
    </row>
    <row r="1764" spans="1:4">
      <c r="A1764" s="394">
        <v>7</v>
      </c>
      <c r="B1764" s="133">
        <v>7</v>
      </c>
      <c r="C1764" s="133">
        <v>34</v>
      </c>
      <c r="D1764" s="111">
        <v>4</v>
      </c>
    </row>
    <row r="1765" spans="1:4">
      <c r="A1765" s="394">
        <v>7</v>
      </c>
      <c r="B1765" s="133">
        <v>7</v>
      </c>
      <c r="C1765" s="133">
        <v>35</v>
      </c>
      <c r="D1765" s="111">
        <v>4</v>
      </c>
    </row>
    <row r="1766" spans="1:4">
      <c r="A1766" s="394">
        <v>7</v>
      </c>
      <c r="B1766" s="133">
        <v>7</v>
      </c>
      <c r="C1766" s="133">
        <v>36</v>
      </c>
      <c r="D1766" s="111">
        <v>4</v>
      </c>
    </row>
    <row r="1767" spans="1:4">
      <c r="A1767" s="438">
        <v>7</v>
      </c>
      <c r="B1767" s="133">
        <v>7</v>
      </c>
      <c r="C1767" s="133">
        <v>37</v>
      </c>
      <c r="D1767" s="111">
        <v>4</v>
      </c>
    </row>
    <row r="1768" spans="1:4">
      <c r="A1768" s="504">
        <v>7</v>
      </c>
      <c r="B1768" s="133">
        <v>7</v>
      </c>
      <c r="C1768" s="133">
        <v>38</v>
      </c>
      <c r="D1768" s="111">
        <v>4</v>
      </c>
    </row>
    <row r="1769" spans="1:4">
      <c r="A1769" s="585">
        <v>7</v>
      </c>
      <c r="B1769" s="133">
        <v>7</v>
      </c>
      <c r="C1769" s="133">
        <v>39</v>
      </c>
      <c r="D1769" s="111">
        <v>4</v>
      </c>
    </row>
    <row r="1770" spans="1:4">
      <c r="A1770" s="1115">
        <v>7</v>
      </c>
      <c r="B1770" s="133">
        <v>7</v>
      </c>
      <c r="C1770" s="133">
        <v>40</v>
      </c>
      <c r="D1770" s="111">
        <v>4</v>
      </c>
    </row>
    <row r="1771" spans="1:4">
      <c r="A1771" s="1115">
        <v>7</v>
      </c>
      <c r="B1771" s="133">
        <v>7</v>
      </c>
      <c r="C1771" s="133">
        <v>41</v>
      </c>
      <c r="D1771" s="111">
        <v>4</v>
      </c>
    </row>
    <row r="1772" spans="1:4">
      <c r="A1772" s="1115">
        <v>7</v>
      </c>
      <c r="B1772" s="133">
        <v>7</v>
      </c>
      <c r="C1772" s="133">
        <v>42</v>
      </c>
      <c r="D1772" s="111">
        <v>4</v>
      </c>
    </row>
    <row r="1773" spans="1:4">
      <c r="A1773" s="1115">
        <v>7</v>
      </c>
      <c r="B1773" s="133">
        <v>7</v>
      </c>
      <c r="C1773" s="133">
        <v>43</v>
      </c>
      <c r="D1773" s="111">
        <v>4</v>
      </c>
    </row>
    <row r="1774" spans="1:4">
      <c r="A1774" s="1333">
        <v>7</v>
      </c>
      <c r="B1774" s="133">
        <v>7</v>
      </c>
      <c r="C1774" s="133">
        <v>44</v>
      </c>
      <c r="D1774" s="111">
        <v>4</v>
      </c>
    </row>
    <row r="1775" spans="1:4">
      <c r="A1775" s="1333">
        <v>7</v>
      </c>
      <c r="B1775" s="133">
        <v>7</v>
      </c>
      <c r="C1775" s="133">
        <v>45</v>
      </c>
      <c r="D1775" s="111">
        <v>4</v>
      </c>
    </row>
    <row r="1776" spans="1:4">
      <c r="A1776" s="394">
        <v>7</v>
      </c>
      <c r="B1776" s="133">
        <v>7</v>
      </c>
      <c r="C1776" s="133">
        <v>0</v>
      </c>
      <c r="D1776" s="111">
        <v>5</v>
      </c>
    </row>
    <row r="1777" spans="1:4">
      <c r="A1777" s="394">
        <v>7</v>
      </c>
      <c r="B1777" s="133">
        <v>7</v>
      </c>
      <c r="C1777" s="133">
        <v>1</v>
      </c>
      <c r="D1777" s="111">
        <v>5</v>
      </c>
    </row>
    <row r="1778" spans="1:4">
      <c r="A1778" s="394">
        <v>7</v>
      </c>
      <c r="B1778" s="133">
        <v>7</v>
      </c>
      <c r="C1778" s="133">
        <v>2</v>
      </c>
      <c r="D1778" s="111">
        <v>5</v>
      </c>
    </row>
    <row r="1779" spans="1:4">
      <c r="A1779" s="394">
        <v>7</v>
      </c>
      <c r="B1779" s="133">
        <v>7</v>
      </c>
      <c r="C1779" s="133">
        <v>3</v>
      </c>
      <c r="D1779" s="111">
        <v>5</v>
      </c>
    </row>
    <row r="1780" spans="1:4">
      <c r="A1780" s="394">
        <v>7</v>
      </c>
      <c r="B1780" s="133">
        <v>7</v>
      </c>
      <c r="C1780" s="133">
        <v>4</v>
      </c>
      <c r="D1780" s="111">
        <v>5</v>
      </c>
    </row>
    <row r="1781" spans="1:4">
      <c r="A1781" s="394">
        <v>7</v>
      </c>
      <c r="B1781" s="133">
        <v>7</v>
      </c>
      <c r="C1781" s="133">
        <v>5</v>
      </c>
      <c r="D1781" s="111">
        <v>5</v>
      </c>
    </row>
    <row r="1782" spans="1:4">
      <c r="A1782" s="394">
        <v>7</v>
      </c>
      <c r="B1782" s="133">
        <v>7</v>
      </c>
      <c r="C1782" s="133">
        <v>6</v>
      </c>
      <c r="D1782" s="111">
        <v>5</v>
      </c>
    </row>
    <row r="1783" spans="1:4">
      <c r="A1783" s="394">
        <v>7</v>
      </c>
      <c r="B1783" s="133">
        <v>7</v>
      </c>
      <c r="C1783" s="133">
        <v>7</v>
      </c>
      <c r="D1783" s="111">
        <v>5</v>
      </c>
    </row>
    <row r="1784" spans="1:4">
      <c r="A1784" s="394">
        <v>7</v>
      </c>
      <c r="B1784" s="133">
        <v>7</v>
      </c>
      <c r="C1784" s="133">
        <v>8</v>
      </c>
      <c r="D1784" s="111">
        <v>5</v>
      </c>
    </row>
    <row r="1785" spans="1:4">
      <c r="A1785" s="394">
        <v>7</v>
      </c>
      <c r="B1785" s="133">
        <v>7</v>
      </c>
      <c r="C1785" s="133">
        <v>9</v>
      </c>
      <c r="D1785" s="111">
        <v>5</v>
      </c>
    </row>
    <row r="1786" spans="1:4">
      <c r="A1786" s="394">
        <v>7</v>
      </c>
      <c r="B1786" s="133">
        <v>7</v>
      </c>
      <c r="C1786" s="133">
        <v>10</v>
      </c>
      <c r="D1786" s="111">
        <v>5</v>
      </c>
    </row>
    <row r="1787" spans="1:4">
      <c r="A1787" s="394">
        <v>7</v>
      </c>
      <c r="B1787" s="133">
        <v>7</v>
      </c>
      <c r="C1787" s="133">
        <v>11</v>
      </c>
      <c r="D1787" s="111">
        <v>5</v>
      </c>
    </row>
    <row r="1788" spans="1:4">
      <c r="A1788" s="394">
        <v>7</v>
      </c>
      <c r="B1788" s="133">
        <v>7</v>
      </c>
      <c r="C1788" s="133">
        <v>12</v>
      </c>
      <c r="D1788" s="111">
        <v>5</v>
      </c>
    </row>
    <row r="1789" spans="1:4">
      <c r="A1789" s="394">
        <v>7</v>
      </c>
      <c r="B1789" s="133">
        <v>7</v>
      </c>
      <c r="C1789" s="133">
        <v>13</v>
      </c>
      <c r="D1789" s="111">
        <v>5</v>
      </c>
    </row>
    <row r="1790" spans="1:4">
      <c r="A1790" s="394">
        <v>7</v>
      </c>
      <c r="B1790" s="133">
        <v>7</v>
      </c>
      <c r="C1790" s="133">
        <v>14</v>
      </c>
      <c r="D1790" s="111">
        <v>5</v>
      </c>
    </row>
    <row r="1791" spans="1:4">
      <c r="A1791" s="394">
        <v>7</v>
      </c>
      <c r="B1791" s="133">
        <v>7</v>
      </c>
      <c r="C1791" s="133">
        <v>15</v>
      </c>
      <c r="D1791" s="111">
        <v>5</v>
      </c>
    </row>
    <row r="1792" spans="1:4">
      <c r="A1792" s="394">
        <v>7</v>
      </c>
      <c r="B1792" s="133">
        <v>7</v>
      </c>
      <c r="C1792" s="133">
        <v>16</v>
      </c>
      <c r="D1792" s="111">
        <v>5</v>
      </c>
    </row>
    <row r="1793" spans="1:7">
      <c r="A1793" s="394">
        <v>7</v>
      </c>
      <c r="B1793" s="133">
        <v>7</v>
      </c>
      <c r="C1793" s="133">
        <v>17</v>
      </c>
      <c r="D1793" s="111">
        <v>5</v>
      </c>
    </row>
    <row r="1794" spans="1:7">
      <c r="A1794" s="394">
        <v>7</v>
      </c>
      <c r="B1794" s="133">
        <v>7</v>
      </c>
      <c r="C1794" s="133">
        <v>18</v>
      </c>
      <c r="D1794" s="111">
        <v>5</v>
      </c>
    </row>
    <row r="1795" spans="1:7">
      <c r="A1795" s="394">
        <v>7</v>
      </c>
      <c r="B1795" s="133">
        <v>7</v>
      </c>
      <c r="C1795" s="133">
        <v>19</v>
      </c>
      <c r="D1795" s="111">
        <v>5</v>
      </c>
    </row>
    <row r="1796" spans="1:7">
      <c r="A1796" s="394">
        <v>7</v>
      </c>
      <c r="B1796" s="133">
        <v>7</v>
      </c>
      <c r="C1796" s="133">
        <v>20</v>
      </c>
      <c r="D1796" s="111">
        <v>5</v>
      </c>
    </row>
    <row r="1797" spans="1:7">
      <c r="A1797" s="404">
        <v>7</v>
      </c>
      <c r="B1797" s="133">
        <v>7</v>
      </c>
      <c r="C1797" s="133">
        <v>21</v>
      </c>
      <c r="D1797" s="111">
        <v>5</v>
      </c>
    </row>
    <row r="1798" spans="1:7">
      <c r="A1798" s="535">
        <v>7</v>
      </c>
      <c r="B1798" s="133">
        <v>7</v>
      </c>
      <c r="C1798" s="133">
        <v>22</v>
      </c>
      <c r="D1798" s="111">
        <v>5</v>
      </c>
    </row>
    <row r="1799" spans="1:7">
      <c r="A1799" s="841">
        <v>7</v>
      </c>
      <c r="B1799" s="133">
        <v>7</v>
      </c>
      <c r="C1799" s="133">
        <v>23</v>
      </c>
      <c r="D1799" s="111">
        <v>5</v>
      </c>
    </row>
    <row r="1800" spans="1:7">
      <c r="A1800" s="1115">
        <v>7</v>
      </c>
      <c r="B1800" s="27">
        <v>7</v>
      </c>
      <c r="C1800" s="27">
        <v>24</v>
      </c>
      <c r="D1800" s="103">
        <v>5</v>
      </c>
      <c r="E1800" s="1"/>
      <c r="F1800" s="1"/>
      <c r="G1800" s="1"/>
    </row>
    <row r="1801" spans="1:7">
      <c r="A1801" s="1434">
        <v>7</v>
      </c>
      <c r="B1801" s="27">
        <v>7</v>
      </c>
      <c r="C1801" s="27">
        <v>25</v>
      </c>
      <c r="D1801" s="103">
        <v>5</v>
      </c>
      <c r="E1801" s="1"/>
      <c r="F1801" s="1"/>
      <c r="G1801" s="1"/>
    </row>
    <row r="1802" spans="1:7">
      <c r="A1802" s="1434">
        <v>7</v>
      </c>
      <c r="B1802" s="27">
        <v>7</v>
      </c>
      <c r="C1802" s="27">
        <v>26</v>
      </c>
      <c r="D1802" s="103">
        <v>5</v>
      </c>
      <c r="E1802" s="1"/>
      <c r="F1802" s="1"/>
      <c r="G1802" s="1"/>
    </row>
    <row r="1803" spans="1:7">
      <c r="A1803" s="1451">
        <v>7</v>
      </c>
      <c r="B1803" s="27">
        <v>7</v>
      </c>
      <c r="C1803" s="27">
        <v>27</v>
      </c>
      <c r="D1803" s="103">
        <v>5</v>
      </c>
      <c r="E1803" s="1"/>
      <c r="F1803" s="1"/>
      <c r="G1803" s="1"/>
    </row>
    <row r="1804" spans="1:7">
      <c r="A1804" s="394">
        <v>7</v>
      </c>
      <c r="B1804" s="133">
        <v>7</v>
      </c>
      <c r="C1804" s="133">
        <v>0</v>
      </c>
      <c r="D1804" s="111">
        <v>7</v>
      </c>
    </row>
    <row r="1805" spans="1:7">
      <c r="A1805" s="394">
        <v>7</v>
      </c>
      <c r="B1805" s="133">
        <v>7</v>
      </c>
      <c r="C1805" s="133">
        <v>1</v>
      </c>
      <c r="D1805" s="111">
        <v>7</v>
      </c>
    </row>
    <row r="1806" spans="1:7">
      <c r="A1806" s="394">
        <v>7</v>
      </c>
      <c r="B1806" s="133">
        <v>7</v>
      </c>
      <c r="C1806" s="133">
        <v>2</v>
      </c>
      <c r="D1806" s="111">
        <v>7</v>
      </c>
    </row>
    <row r="1807" spans="1:7">
      <c r="A1807" s="394">
        <v>7</v>
      </c>
      <c r="B1807" s="133">
        <v>7</v>
      </c>
      <c r="C1807" s="133">
        <v>0</v>
      </c>
      <c r="D1807" s="111">
        <v>8</v>
      </c>
    </row>
    <row r="1808" spans="1:7">
      <c r="A1808" s="394">
        <v>7</v>
      </c>
      <c r="B1808" s="133">
        <v>7</v>
      </c>
      <c r="C1808" s="133">
        <v>0</v>
      </c>
      <c r="D1808" s="111">
        <v>9</v>
      </c>
    </row>
    <row r="1809" spans="1:4">
      <c r="A1809" s="394">
        <v>7</v>
      </c>
      <c r="B1809" s="133">
        <v>7</v>
      </c>
      <c r="C1809" s="133">
        <v>1</v>
      </c>
      <c r="D1809" s="111">
        <v>9</v>
      </c>
    </row>
    <row r="1810" spans="1:4">
      <c r="A1810" s="904">
        <v>7</v>
      </c>
      <c r="B1810" s="133">
        <v>7</v>
      </c>
      <c r="C1810" s="133">
        <v>2</v>
      </c>
      <c r="D1810" s="111">
        <v>9</v>
      </c>
    </row>
    <row r="1811" spans="1:4">
      <c r="A1811" s="394">
        <v>7</v>
      </c>
      <c r="B1811" s="133">
        <v>7</v>
      </c>
      <c r="C1811" s="133">
        <v>0</v>
      </c>
      <c r="D1811" s="111">
        <v>10</v>
      </c>
    </row>
    <row r="1812" spans="1:4">
      <c r="A1812" s="394">
        <v>7</v>
      </c>
      <c r="B1812" s="133">
        <v>7</v>
      </c>
      <c r="C1812" s="133">
        <v>1</v>
      </c>
      <c r="D1812" s="111">
        <v>10</v>
      </c>
    </row>
    <row r="1813" spans="1:4">
      <c r="A1813" s="394">
        <v>7</v>
      </c>
      <c r="B1813" s="133">
        <v>7</v>
      </c>
      <c r="C1813" s="133">
        <v>2</v>
      </c>
      <c r="D1813" s="111">
        <v>10</v>
      </c>
    </row>
    <row r="1814" spans="1:4">
      <c r="A1814" s="394">
        <v>7</v>
      </c>
      <c r="B1814" s="133">
        <v>7</v>
      </c>
      <c r="C1814" s="133">
        <v>3</v>
      </c>
      <c r="D1814" s="111">
        <v>10</v>
      </c>
    </row>
    <row r="1815" spans="1:4">
      <c r="A1815" s="394">
        <v>7</v>
      </c>
      <c r="B1815" s="133">
        <v>7</v>
      </c>
      <c r="C1815" s="133">
        <v>4</v>
      </c>
      <c r="D1815" s="111">
        <v>10</v>
      </c>
    </row>
    <row r="1816" spans="1:4">
      <c r="A1816" s="394">
        <v>7</v>
      </c>
      <c r="B1816" s="133">
        <v>7</v>
      </c>
      <c r="C1816" s="133">
        <v>5</v>
      </c>
      <c r="D1816" s="111">
        <v>10</v>
      </c>
    </row>
    <row r="1817" spans="1:4">
      <c r="A1817" s="394">
        <v>7</v>
      </c>
      <c r="B1817" s="133">
        <v>7</v>
      </c>
      <c r="C1817" s="133">
        <v>6</v>
      </c>
      <c r="D1817" s="111">
        <v>10</v>
      </c>
    </row>
    <row r="1818" spans="1:4">
      <c r="A1818" s="394">
        <v>7</v>
      </c>
      <c r="B1818" s="133">
        <v>7</v>
      </c>
      <c r="C1818" s="133">
        <v>7</v>
      </c>
      <c r="D1818" s="111">
        <v>10</v>
      </c>
    </row>
    <row r="1819" spans="1:4">
      <c r="A1819" s="394">
        <v>7</v>
      </c>
      <c r="B1819" s="133">
        <v>7</v>
      </c>
      <c r="C1819" s="133">
        <v>8</v>
      </c>
      <c r="D1819" s="111">
        <v>10</v>
      </c>
    </row>
    <row r="1820" spans="1:4">
      <c r="A1820" s="394">
        <v>7</v>
      </c>
      <c r="B1820" s="133">
        <v>7</v>
      </c>
      <c r="C1820" s="133">
        <v>9</v>
      </c>
      <c r="D1820" s="111">
        <v>10</v>
      </c>
    </row>
    <row r="1821" spans="1:4">
      <c r="A1821" s="1400">
        <v>7</v>
      </c>
      <c r="B1821" s="133">
        <v>7</v>
      </c>
      <c r="C1821" s="133">
        <v>10</v>
      </c>
      <c r="D1821" s="111">
        <v>10</v>
      </c>
    </row>
    <row r="1822" spans="1:4">
      <c r="A1822" s="394">
        <v>7</v>
      </c>
      <c r="B1822" s="133">
        <v>7</v>
      </c>
      <c r="C1822" s="133">
        <v>0</v>
      </c>
      <c r="D1822" s="111">
        <v>11</v>
      </c>
    </row>
    <row r="1823" spans="1:4">
      <c r="A1823" s="394">
        <v>7</v>
      </c>
      <c r="B1823" s="133">
        <v>7</v>
      </c>
      <c r="C1823" s="133">
        <v>1</v>
      </c>
      <c r="D1823" s="111">
        <v>11</v>
      </c>
    </row>
    <row r="1824" spans="1:4">
      <c r="A1824" s="534">
        <v>7</v>
      </c>
      <c r="B1824" s="133">
        <v>7</v>
      </c>
      <c r="C1824" s="133">
        <v>2</v>
      </c>
      <c r="D1824" s="111">
        <v>11</v>
      </c>
    </row>
    <row r="1825" spans="1:4">
      <c r="A1825" s="651">
        <v>7</v>
      </c>
      <c r="B1825" s="133">
        <v>7</v>
      </c>
      <c r="C1825" s="133">
        <v>3</v>
      </c>
      <c r="D1825" s="111">
        <v>11</v>
      </c>
    </row>
    <row r="1826" spans="1:4">
      <c r="A1826" s="953">
        <v>7</v>
      </c>
      <c r="B1826" s="133">
        <v>7</v>
      </c>
      <c r="C1826" s="133">
        <v>0</v>
      </c>
      <c r="D1826" s="111">
        <v>12</v>
      </c>
    </row>
    <row r="1827" spans="1:4">
      <c r="A1827" s="394">
        <v>7</v>
      </c>
      <c r="B1827" s="133">
        <v>7</v>
      </c>
      <c r="C1827" s="133">
        <v>0</v>
      </c>
      <c r="D1827" s="111">
        <v>13</v>
      </c>
    </row>
    <row r="1828" spans="1:4">
      <c r="A1828" s="394">
        <v>7</v>
      </c>
      <c r="B1828" s="133">
        <v>7</v>
      </c>
      <c r="C1828" s="133">
        <v>1</v>
      </c>
      <c r="D1828" s="111">
        <v>13</v>
      </c>
    </row>
    <row r="1829" spans="1:4">
      <c r="A1829" s="394">
        <v>7</v>
      </c>
      <c r="B1829" s="133">
        <v>7</v>
      </c>
      <c r="C1829" s="133">
        <v>2</v>
      </c>
      <c r="D1829" s="111">
        <v>13</v>
      </c>
    </row>
    <row r="1830" spans="1:4">
      <c r="A1830" s="449">
        <v>7</v>
      </c>
      <c r="B1830" s="133">
        <v>7</v>
      </c>
      <c r="C1830" s="133">
        <v>3</v>
      </c>
      <c r="D1830" s="111">
        <v>13</v>
      </c>
    </row>
    <row r="1831" spans="1:4">
      <c r="A1831" s="535">
        <v>7</v>
      </c>
      <c r="B1831" s="133">
        <v>7</v>
      </c>
      <c r="C1831" s="133">
        <v>4</v>
      </c>
      <c r="D1831" s="111">
        <v>13</v>
      </c>
    </row>
    <row r="1832" spans="1:4">
      <c r="A1832" s="678">
        <v>7</v>
      </c>
      <c r="B1832" s="133">
        <v>7</v>
      </c>
      <c r="C1832" s="133">
        <v>5</v>
      </c>
      <c r="D1832" s="111">
        <v>13</v>
      </c>
    </row>
    <row r="1833" spans="1:4">
      <c r="A1833" s="394">
        <v>8</v>
      </c>
      <c r="B1833" s="133">
        <v>1</v>
      </c>
      <c r="C1833" s="133">
        <v>0</v>
      </c>
      <c r="D1833" s="111">
        <v>0</v>
      </c>
    </row>
    <row r="1834" spans="1:4">
      <c r="A1834" s="394">
        <v>8</v>
      </c>
      <c r="B1834" s="133">
        <v>4</v>
      </c>
      <c r="C1834" s="133">
        <v>0</v>
      </c>
      <c r="D1834" s="111">
        <v>0</v>
      </c>
    </row>
    <row r="1835" spans="1:4">
      <c r="A1835" s="394">
        <v>9</v>
      </c>
      <c r="B1835" s="133">
        <v>0</v>
      </c>
      <c r="C1835" s="133">
        <v>0</v>
      </c>
      <c r="D1835" s="111">
        <v>0</v>
      </c>
    </row>
  </sheetData>
  <customSheetViews>
    <customSheetView guid="{FEBB693D-7F9F-4A38-A0AE-CBF9ACA7B7B6}" topLeftCell="A690">
      <selection activeCell="E702" sqref="E702"/>
      <pageMargins left="0.7" right="0.7" top="0.75" bottom="0.75" header="0.3" footer="0.3"/>
      <pageSetup orientation="portrait" r:id="rId1"/>
    </customSheetView>
    <customSheetView guid="{49B49C4E-6744-4E61-994B-BB3D6C43F131}" topLeftCell="A555">
      <selection activeCell="E576" sqref="E576"/>
      <pageMargins left="0.7" right="0.7" top="0.75" bottom="0.75" header="0.3" footer="0.3"/>
      <pageSetup orientation="portrait" r:id="rId2"/>
    </customSheetView>
  </customSheetViews>
  <phoneticPr fontId="10" type="noConversion"/>
  <conditionalFormatting sqref="A2:D1835">
    <cfRule type="expression" dxfId="8" priority="1">
      <formula>$E2="Reuse set up in PROD, but not used"</formula>
    </cfRule>
    <cfRule type="expression" dxfId="7" priority="3">
      <formula>$E2="set up not used"</formula>
    </cfRule>
    <cfRule type="expression" dxfId="6" priority="4">
      <formula>$E2="not used"</formula>
    </cfRule>
  </conditionalFormatting>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9"/>
  <sheetViews>
    <sheetView workbookViewId="0">
      <selection activeCell="A3" sqref="A3"/>
    </sheetView>
  </sheetViews>
  <sheetFormatPr defaultColWidth="9.1796875" defaultRowHeight="12.5"/>
  <cols>
    <col min="1" max="1" width="9.1796875" style="109"/>
    <col min="2" max="2" width="127.81640625" style="109" customWidth="1"/>
    <col min="3" max="16384" width="9.1796875" style="109"/>
  </cols>
  <sheetData>
    <row r="1" spans="1:7" ht="42.75" customHeight="1">
      <c r="A1" s="109" t="s">
        <v>2219</v>
      </c>
      <c r="B1" s="132" t="s">
        <v>8366</v>
      </c>
      <c r="C1" s="127"/>
      <c r="D1" s="1"/>
      <c r="E1" s="18"/>
      <c r="F1" s="18"/>
      <c r="G1" s="18"/>
    </row>
    <row r="2" spans="1:7">
      <c r="A2" s="109" t="s">
        <v>2221</v>
      </c>
      <c r="B2" s="109" t="s">
        <v>2220</v>
      </c>
      <c r="C2" s="127"/>
      <c r="D2" s="1"/>
    </row>
    <row r="3" spans="1:7">
      <c r="A3" s="109" t="s">
        <v>2222</v>
      </c>
      <c r="B3" s="109" t="s">
        <v>4072</v>
      </c>
      <c r="C3" s="127"/>
      <c r="D3" s="1"/>
    </row>
    <row r="4" spans="1:7">
      <c r="A4" s="109" t="s">
        <v>2233</v>
      </c>
      <c r="B4" s="109" t="s">
        <v>2234</v>
      </c>
      <c r="C4" s="127"/>
      <c r="D4" s="1"/>
    </row>
    <row r="5" spans="1:7">
      <c r="A5" s="109" t="s">
        <v>2235</v>
      </c>
      <c r="B5" s="109" t="s">
        <v>71</v>
      </c>
      <c r="C5" s="127"/>
      <c r="D5" s="1"/>
    </row>
    <row r="6" spans="1:7">
      <c r="A6" s="109" t="s">
        <v>72</v>
      </c>
      <c r="B6" s="109" t="s">
        <v>4083</v>
      </c>
      <c r="C6" s="127"/>
      <c r="D6" s="1"/>
    </row>
    <row r="7" spans="1:7">
      <c r="A7" s="109" t="s">
        <v>74</v>
      </c>
      <c r="B7" s="109" t="s">
        <v>2220</v>
      </c>
      <c r="C7" s="127"/>
      <c r="D7" s="1"/>
    </row>
    <row r="8" spans="1:7">
      <c r="A8" s="109" t="s">
        <v>75</v>
      </c>
      <c r="B8" s="109" t="s">
        <v>2220</v>
      </c>
      <c r="C8" s="127"/>
      <c r="D8" s="1"/>
    </row>
    <row r="9" spans="1:7">
      <c r="A9" s="109" t="s">
        <v>76</v>
      </c>
      <c r="B9" s="109" t="s">
        <v>2220</v>
      </c>
      <c r="C9" s="127"/>
      <c r="D9" s="1"/>
    </row>
  </sheetData>
  <customSheetViews>
    <customSheetView guid="{FEBB693D-7F9F-4A38-A0AE-CBF9ACA7B7B6}">
      <selection activeCell="B21" sqref="B21"/>
      <pageMargins left="0.7" right="0.7" top="0.75" bottom="0.75" header="0.3" footer="0.3"/>
      <pageSetup orientation="portrait" r:id="rId1"/>
    </customSheetView>
    <customSheetView guid="{49B49C4E-6744-4E61-994B-BB3D6C43F131}">
      <pageMargins left="0.7" right="0.7" top="0.75" bottom="0.75" header="0.3" footer="0.3"/>
      <pageSetup orientation="portrait" r:id="rId2"/>
    </customSheetView>
  </customSheetViews>
  <phoneticPr fontId="10" type="noConversion"/>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444"/>
  <sheetViews>
    <sheetView topLeftCell="A48" workbookViewId="0">
      <selection activeCell="E68" sqref="E68"/>
    </sheetView>
  </sheetViews>
  <sheetFormatPr defaultColWidth="9.1796875" defaultRowHeight="14.5"/>
  <cols>
    <col min="1" max="1" width="13.54296875" style="1137" customWidth="1"/>
    <col min="2" max="2" width="30" style="1137" customWidth="1"/>
    <col min="3" max="3" width="22.453125" style="1140" customWidth="1"/>
    <col min="4" max="4" width="28.81640625" style="1137" bestFit="1" customWidth="1"/>
    <col min="5" max="6" width="23.81640625" style="1137" customWidth="1"/>
    <col min="7" max="7" width="9.1796875" style="1138"/>
    <col min="8" max="9" width="9.1796875" style="1137"/>
    <col min="10" max="10" width="22.453125" style="1137" bestFit="1" customWidth="1"/>
    <col min="11" max="11" width="9.1796875" style="1137"/>
    <col min="12" max="12" width="10.453125" style="1137" hidden="1" customWidth="1"/>
    <col min="13" max="13" width="0" style="1137" hidden="1" customWidth="1"/>
    <col min="14" max="14" width="15.54296875" style="1137" hidden="1" customWidth="1"/>
    <col min="15" max="15" width="0" style="1137" hidden="1" customWidth="1"/>
    <col min="16" max="16384" width="9.1796875" style="1137"/>
  </cols>
  <sheetData>
    <row r="1" spans="1:14">
      <c r="A1" s="1137" t="s">
        <v>6208</v>
      </c>
      <c r="B1" s="1137" t="s">
        <v>6209</v>
      </c>
      <c r="C1" s="1137" t="s">
        <v>7078</v>
      </c>
      <c r="D1" s="1137" t="s">
        <v>7079</v>
      </c>
      <c r="E1" s="1137" t="s">
        <v>7868</v>
      </c>
      <c r="F1" s="1137" t="s">
        <v>9620</v>
      </c>
      <c r="H1" s="1137" t="s">
        <v>9137</v>
      </c>
      <c r="I1" s="1137" t="s">
        <v>9136</v>
      </c>
      <c r="J1" s="1139"/>
      <c r="K1" s="1137" t="s">
        <v>9138</v>
      </c>
      <c r="L1" s="1137" t="s">
        <v>8496</v>
      </c>
      <c r="M1" s="1137" t="s">
        <v>3500</v>
      </c>
      <c r="N1" s="1137" t="s">
        <v>8497</v>
      </c>
    </row>
    <row r="2" spans="1:14">
      <c r="A2" s="1137" t="s">
        <v>7869</v>
      </c>
      <c r="B2" s="1267">
        <v>260413</v>
      </c>
      <c r="C2" s="1137" t="s">
        <v>7870</v>
      </c>
      <c r="D2" s="1137" t="s">
        <v>7153</v>
      </c>
      <c r="E2" s="1137" t="s">
        <v>2854</v>
      </c>
      <c r="F2" s="1137" t="str">
        <f t="shared" ref="F2:F65" si="0">CONCATENATE(C2,", ",D2)</f>
        <v>Armour, Lisa</v>
      </c>
      <c r="H2" s="1137">
        <f>COUNTIF($E:$E,"I")</f>
        <v>255</v>
      </c>
      <c r="I2" s="1137">
        <f>COUNTIF($E:$E,"A")</f>
        <v>123</v>
      </c>
      <c r="K2" s="1137">
        <f>H2+I2</f>
        <v>378</v>
      </c>
    </row>
    <row r="3" spans="1:14">
      <c r="A3" s="1137" t="s">
        <v>4899</v>
      </c>
      <c r="B3" s="1267">
        <v>1000061</v>
      </c>
      <c r="C3" s="1137" t="s">
        <v>7178</v>
      </c>
      <c r="D3" s="1137" t="s">
        <v>7175</v>
      </c>
      <c r="E3" s="1137" t="s">
        <v>2854</v>
      </c>
      <c r="F3" s="1137" t="str">
        <f t="shared" si="0"/>
        <v>Gessner, Robert</v>
      </c>
    </row>
    <row r="4" spans="1:14">
      <c r="A4" s="1137" t="s">
        <v>4899</v>
      </c>
      <c r="B4" s="1267">
        <v>288387</v>
      </c>
      <c r="C4" s="1137" t="s">
        <v>7909</v>
      </c>
      <c r="D4" s="1137" t="s">
        <v>7107</v>
      </c>
      <c r="E4" s="1137" t="s">
        <v>2854</v>
      </c>
      <c r="F4" s="1137" t="str">
        <f t="shared" si="0"/>
        <v>Matson, Paul</v>
      </c>
    </row>
    <row r="5" spans="1:14">
      <c r="A5" s="1137" t="s">
        <v>2393</v>
      </c>
      <c r="B5" s="1267">
        <v>180420</v>
      </c>
      <c r="C5" s="1137" t="s">
        <v>7095</v>
      </c>
      <c r="D5" s="1137" t="s">
        <v>7202</v>
      </c>
      <c r="E5" s="1137" t="s">
        <v>2854</v>
      </c>
      <c r="F5" s="1137" t="str">
        <f t="shared" si="0"/>
        <v>Joseph, Sonya</v>
      </c>
    </row>
    <row r="6" spans="1:14">
      <c r="A6" s="1137" t="s">
        <v>7871</v>
      </c>
      <c r="B6" s="1267">
        <v>120347</v>
      </c>
      <c r="C6" s="1137" t="s">
        <v>7872</v>
      </c>
      <c r="D6" s="1137" t="s">
        <v>7873</v>
      </c>
      <c r="E6" s="1137" t="s">
        <v>2854</v>
      </c>
      <c r="F6" s="1137" t="str">
        <f t="shared" si="0"/>
        <v>Keiper, Ronald</v>
      </c>
    </row>
    <row r="7" spans="1:14">
      <c r="A7" s="1137" t="s">
        <v>2674</v>
      </c>
      <c r="B7" s="1267">
        <v>246885</v>
      </c>
      <c r="C7" s="1137" t="s">
        <v>7216</v>
      </c>
      <c r="D7" s="1137" t="s">
        <v>7219</v>
      </c>
      <c r="E7" s="1137" t="s">
        <v>2854</v>
      </c>
      <c r="F7" s="1137" t="str">
        <f t="shared" si="0"/>
        <v>Lee, Maryke</v>
      </c>
    </row>
    <row r="8" spans="1:14">
      <c r="A8" s="1137" t="s">
        <v>7874</v>
      </c>
      <c r="B8" s="1267">
        <v>1000138</v>
      </c>
      <c r="C8" s="1137" t="s">
        <v>7875</v>
      </c>
      <c r="D8" s="1137" t="s">
        <v>7249</v>
      </c>
      <c r="E8" s="1137" t="s">
        <v>2854</v>
      </c>
      <c r="F8" s="1137" t="str">
        <f t="shared" si="0"/>
        <v>Oelfke, William</v>
      </c>
    </row>
    <row r="9" spans="1:14">
      <c r="A9" s="1137" t="s">
        <v>7876</v>
      </c>
      <c r="B9" s="1267">
        <v>419925</v>
      </c>
      <c r="C9" s="1137" t="s">
        <v>7877</v>
      </c>
      <c r="D9" s="1137" t="s">
        <v>7878</v>
      </c>
      <c r="E9" s="1137" t="s">
        <v>2854</v>
      </c>
      <c r="F9" s="1137" t="str">
        <f t="shared" si="0"/>
        <v>Prather, Ruth</v>
      </c>
    </row>
    <row r="10" spans="1:14">
      <c r="A10" s="1137" t="s">
        <v>5991</v>
      </c>
      <c r="B10" s="1267">
        <v>390549</v>
      </c>
      <c r="C10" s="1137" t="s">
        <v>7270</v>
      </c>
      <c r="D10" s="1137" t="s">
        <v>7271</v>
      </c>
      <c r="E10" s="1137" t="s">
        <v>7039</v>
      </c>
      <c r="F10" s="1137" t="str">
        <f t="shared" si="0"/>
        <v>Robinson, Cheryl</v>
      </c>
    </row>
    <row r="11" spans="1:14">
      <c r="A11" s="1137" t="s">
        <v>2385</v>
      </c>
      <c r="B11" s="1267">
        <v>69939</v>
      </c>
      <c r="C11" s="1137" t="s">
        <v>7272</v>
      </c>
      <c r="D11" s="1137" t="s">
        <v>7273</v>
      </c>
      <c r="E11" s="1137" t="s">
        <v>2854</v>
      </c>
      <c r="F11" s="1137" t="str">
        <f t="shared" si="0"/>
        <v>Romano, Joyce</v>
      </c>
    </row>
    <row r="12" spans="1:14">
      <c r="A12" s="1137" t="s">
        <v>2671</v>
      </c>
      <c r="B12" s="1267">
        <v>1000159</v>
      </c>
      <c r="C12" s="1137" t="s">
        <v>7347</v>
      </c>
      <c r="D12" s="1137" t="s">
        <v>7266</v>
      </c>
      <c r="E12" s="1137" t="s">
        <v>7039</v>
      </c>
      <c r="F12" s="1137" t="str">
        <f t="shared" si="0"/>
        <v>Salapa, Suzanne</v>
      </c>
    </row>
    <row r="13" spans="1:14">
      <c r="A13" s="1137" t="s">
        <v>2417</v>
      </c>
      <c r="B13" s="1267">
        <v>32189</v>
      </c>
      <c r="C13" s="1137" t="s">
        <v>7349</v>
      </c>
      <c r="D13" s="1137" t="s">
        <v>7231</v>
      </c>
      <c r="E13" s="1137" t="s">
        <v>2854</v>
      </c>
      <c r="F13" s="1137" t="str">
        <f t="shared" si="0"/>
        <v>Simpson, Renee</v>
      </c>
    </row>
    <row r="14" spans="1:14">
      <c r="A14" s="1137" t="s">
        <v>7879</v>
      </c>
      <c r="B14" s="1267">
        <v>72728</v>
      </c>
      <c r="C14" s="1137" t="s">
        <v>7880</v>
      </c>
      <c r="D14" s="1137" t="s">
        <v>7881</v>
      </c>
      <c r="E14" s="1137" t="s">
        <v>2854</v>
      </c>
      <c r="F14" s="1137" t="str">
        <f t="shared" si="0"/>
        <v>Stone, Stanley</v>
      </c>
    </row>
    <row r="15" spans="1:14">
      <c r="A15" s="1137" t="s">
        <v>7882</v>
      </c>
      <c r="B15" s="1267">
        <v>1000186</v>
      </c>
      <c r="C15" s="1137" t="s">
        <v>7306</v>
      </c>
      <c r="D15" s="1137" t="s">
        <v>7883</v>
      </c>
      <c r="E15" s="1137" t="s">
        <v>2854</v>
      </c>
      <c r="F15" s="1137" t="str">
        <f t="shared" si="0"/>
        <v>Williams, Martha</v>
      </c>
    </row>
    <row r="16" spans="1:14">
      <c r="A16" s="1137" t="s">
        <v>7884</v>
      </c>
      <c r="B16" s="1267">
        <v>332933</v>
      </c>
      <c r="C16" s="1137" t="s">
        <v>7885</v>
      </c>
      <c r="D16" s="1137" t="s">
        <v>7886</v>
      </c>
      <c r="E16" s="1137" t="s">
        <v>2854</v>
      </c>
      <c r="F16" s="1137" t="str">
        <f t="shared" si="0"/>
        <v>Zapico, Silvia</v>
      </c>
    </row>
    <row r="17" spans="1:6">
      <c r="A17" s="1137" t="s">
        <v>1532</v>
      </c>
      <c r="B17" s="1267">
        <v>1000286</v>
      </c>
      <c r="C17" s="1137" t="s">
        <v>7099</v>
      </c>
      <c r="D17" s="1137" t="s">
        <v>7096</v>
      </c>
      <c r="E17" s="1137" t="s">
        <v>2854</v>
      </c>
      <c r="F17" s="1137" t="str">
        <f t="shared" si="0"/>
        <v>Bekas, Nicholas</v>
      </c>
    </row>
    <row r="18" spans="1:6">
      <c r="A18" s="1137" t="s">
        <v>7887</v>
      </c>
      <c r="B18" s="1267">
        <v>193329</v>
      </c>
      <c r="C18" s="1137" t="s">
        <v>7888</v>
      </c>
      <c r="D18" s="1137" t="s">
        <v>7095</v>
      </c>
      <c r="E18" s="1137" t="s">
        <v>2854</v>
      </c>
      <c r="F18" s="1137" t="str">
        <f t="shared" si="0"/>
        <v>Bivins, Joseph</v>
      </c>
    </row>
    <row r="19" spans="1:6">
      <c r="A19" s="1137" t="s">
        <v>4009</v>
      </c>
      <c r="B19" s="1267">
        <v>102801</v>
      </c>
      <c r="C19" s="1137" t="s">
        <v>7113</v>
      </c>
      <c r="D19" s="1137" t="s">
        <v>7105</v>
      </c>
      <c r="E19" s="1137" t="s">
        <v>7039</v>
      </c>
      <c r="F19" s="1137" t="str">
        <f t="shared" si="0"/>
        <v>Bosley, Michael</v>
      </c>
    </row>
    <row r="20" spans="1:6">
      <c r="A20" s="1137" t="s">
        <v>7889</v>
      </c>
      <c r="B20" s="1267">
        <v>104571</v>
      </c>
      <c r="C20" s="1137" t="s">
        <v>7890</v>
      </c>
      <c r="D20" s="1137" t="s">
        <v>7873</v>
      </c>
      <c r="E20" s="1137" t="s">
        <v>2854</v>
      </c>
      <c r="F20" s="1137" t="str">
        <f t="shared" si="0"/>
        <v>Brandolini, Ronald</v>
      </c>
    </row>
    <row r="21" spans="1:6">
      <c r="A21" s="1137" t="s">
        <v>7891</v>
      </c>
      <c r="B21" s="1267">
        <v>395798</v>
      </c>
      <c r="C21" s="1137" t="s">
        <v>7892</v>
      </c>
      <c r="D21" s="1137" t="s">
        <v>7299</v>
      </c>
      <c r="E21" s="1137" t="s">
        <v>2854</v>
      </c>
      <c r="F21" s="1137" t="str">
        <f t="shared" si="0"/>
        <v>Byrnes, Thomas</v>
      </c>
    </row>
    <row r="22" spans="1:6">
      <c r="A22" s="1137" t="s">
        <v>6527</v>
      </c>
      <c r="B22" s="1267">
        <v>607362</v>
      </c>
      <c r="C22" s="1137" t="s">
        <v>7127</v>
      </c>
      <c r="D22" s="1137" t="s">
        <v>7091</v>
      </c>
      <c r="E22" s="1137" t="s">
        <v>2854</v>
      </c>
      <c r="F22" s="1137" t="str">
        <f t="shared" si="0"/>
        <v>Charriez, Daniel</v>
      </c>
    </row>
    <row r="23" spans="1:6">
      <c r="A23" s="1137" t="s">
        <v>7893</v>
      </c>
      <c r="B23" s="1267">
        <v>447229</v>
      </c>
      <c r="C23" s="1137" t="s">
        <v>7894</v>
      </c>
      <c r="D23" s="1137" t="s">
        <v>7895</v>
      </c>
      <c r="E23" s="1137" t="s">
        <v>2854</v>
      </c>
      <c r="F23" s="1137" t="str">
        <f t="shared" si="0"/>
        <v>Cochran, Jerry</v>
      </c>
    </row>
    <row r="24" spans="1:6">
      <c r="A24" s="1137" t="s">
        <v>7896</v>
      </c>
      <c r="B24" s="1267">
        <v>1000491</v>
      </c>
      <c r="C24" s="1137" t="s">
        <v>7897</v>
      </c>
      <c r="D24" s="1137" t="s">
        <v>7091</v>
      </c>
      <c r="E24" s="1137" t="s">
        <v>2854</v>
      </c>
      <c r="F24" s="1137" t="str">
        <f t="shared" si="0"/>
        <v>Dutkofski, Daniel</v>
      </c>
    </row>
    <row r="25" spans="1:6">
      <c r="A25" s="1137" t="s">
        <v>2285</v>
      </c>
      <c r="B25" s="1267">
        <v>261988</v>
      </c>
      <c r="C25" s="1137" t="s">
        <v>7319</v>
      </c>
      <c r="D25" s="1137" t="s">
        <v>7364</v>
      </c>
      <c r="E25" s="1137" t="s">
        <v>2854</v>
      </c>
      <c r="F25" s="1137" t="str">
        <f t="shared" si="0"/>
        <v>Ewen, Kurt</v>
      </c>
    </row>
    <row r="26" spans="1:6">
      <c r="A26" s="1137" t="s">
        <v>6391</v>
      </c>
      <c r="B26" s="1267">
        <v>479626</v>
      </c>
      <c r="C26" s="1137" t="s">
        <v>7158</v>
      </c>
      <c r="D26" s="1137" t="s">
        <v>7105</v>
      </c>
      <c r="E26" s="1137" t="s">
        <v>7039</v>
      </c>
      <c r="F26" s="1137" t="str">
        <f t="shared" si="0"/>
        <v>Favorit, Michael</v>
      </c>
    </row>
    <row r="27" spans="1:6">
      <c r="A27" s="1137" t="s">
        <v>5919</v>
      </c>
      <c r="B27" s="1267">
        <v>1000568</v>
      </c>
      <c r="C27" s="1137" t="s">
        <v>7324</v>
      </c>
      <c r="D27" s="1137" t="s">
        <v>7249</v>
      </c>
      <c r="E27" s="1137" t="s">
        <v>2854</v>
      </c>
      <c r="F27" s="1137" t="str">
        <f t="shared" si="0"/>
        <v>Gibson, William</v>
      </c>
    </row>
    <row r="28" spans="1:6">
      <c r="A28" s="1137" t="s">
        <v>7407</v>
      </c>
      <c r="B28" s="1267">
        <v>20609</v>
      </c>
      <c r="C28" s="1137" t="s">
        <v>7408</v>
      </c>
      <c r="D28" s="1137" t="s">
        <v>7409</v>
      </c>
      <c r="E28" s="1137" t="s">
        <v>7039</v>
      </c>
      <c r="F28" s="1137" t="str">
        <f t="shared" si="0"/>
        <v>Groccia, Albert</v>
      </c>
    </row>
    <row r="29" spans="1:6">
      <c r="A29" s="1137" t="s">
        <v>7898</v>
      </c>
      <c r="B29" s="1267">
        <v>355656</v>
      </c>
      <c r="C29" s="1137" t="s">
        <v>7899</v>
      </c>
      <c r="D29" s="1137" t="s">
        <v>7900</v>
      </c>
      <c r="E29" s="1137" t="s">
        <v>2854</v>
      </c>
      <c r="F29" s="1137" t="str">
        <f t="shared" si="0"/>
        <v>Grogan, Timothy</v>
      </c>
    </row>
    <row r="30" spans="1:6">
      <c r="A30" s="1137" t="s">
        <v>993</v>
      </c>
      <c r="B30" s="1267">
        <v>334733</v>
      </c>
      <c r="C30" s="1137" t="s">
        <v>7187</v>
      </c>
      <c r="D30" s="1137" t="s">
        <v>7188</v>
      </c>
      <c r="E30" s="1137" t="s">
        <v>7039</v>
      </c>
      <c r="F30" s="1137" t="str">
        <f t="shared" si="0"/>
        <v>Hedayat, Nasser</v>
      </c>
    </row>
    <row r="31" spans="1:6">
      <c r="A31" s="1137" t="s">
        <v>7901</v>
      </c>
      <c r="B31" s="1267">
        <v>421170</v>
      </c>
      <c r="C31" s="1137" t="s">
        <v>7902</v>
      </c>
      <c r="D31" s="1137" t="s">
        <v>7903</v>
      </c>
      <c r="E31" s="1137" t="s">
        <v>2854</v>
      </c>
      <c r="F31" s="1137" t="str">
        <f t="shared" si="0"/>
        <v>Hellard, Shannon</v>
      </c>
    </row>
    <row r="32" spans="1:6">
      <c r="A32" s="1137" t="s">
        <v>7904</v>
      </c>
      <c r="B32" s="1267">
        <v>1000696</v>
      </c>
      <c r="C32" s="1137" t="s">
        <v>7198</v>
      </c>
      <c r="D32" s="1137" t="s">
        <v>7905</v>
      </c>
      <c r="E32" s="1137" t="s">
        <v>2854</v>
      </c>
      <c r="F32" s="1137" t="str">
        <f t="shared" si="0"/>
        <v>Jones, Gerald</v>
      </c>
    </row>
    <row r="33" spans="1:6">
      <c r="A33" s="1137" t="s">
        <v>7906</v>
      </c>
      <c r="B33" s="1267">
        <v>321692</v>
      </c>
      <c r="C33" s="1137" t="s">
        <v>7907</v>
      </c>
      <c r="D33" s="1137" t="s">
        <v>7361</v>
      </c>
      <c r="E33" s="1137" t="s">
        <v>2854</v>
      </c>
      <c r="F33" s="1137" t="str">
        <f t="shared" si="0"/>
        <v>Letterman, John</v>
      </c>
    </row>
    <row r="34" spans="1:6">
      <c r="A34" s="1137" t="s">
        <v>919</v>
      </c>
      <c r="B34" s="1267">
        <v>1000756</v>
      </c>
      <c r="C34" s="1137" t="s">
        <v>7336</v>
      </c>
      <c r="D34" s="1137" t="s">
        <v>7374</v>
      </c>
      <c r="E34" s="1137" t="s">
        <v>2854</v>
      </c>
      <c r="F34" s="1137" t="str">
        <f t="shared" si="0"/>
        <v>Livingston, Joe</v>
      </c>
    </row>
    <row r="35" spans="1:6">
      <c r="A35" s="1137" t="s">
        <v>7908</v>
      </c>
      <c r="B35" s="1267">
        <v>41603</v>
      </c>
      <c r="C35" s="1137" t="s">
        <v>7224</v>
      </c>
      <c r="D35" s="1137" t="s">
        <v>7299</v>
      </c>
      <c r="E35" s="1137" t="s">
        <v>2854</v>
      </c>
      <c r="F35" s="1137" t="str">
        <f t="shared" si="0"/>
        <v>Lopez, Thomas</v>
      </c>
    </row>
    <row r="36" spans="1:6">
      <c r="A36" s="1137" t="s">
        <v>7910</v>
      </c>
      <c r="B36" s="1267">
        <v>1000876</v>
      </c>
      <c r="C36" s="1137" t="s">
        <v>7911</v>
      </c>
      <c r="D36" s="1137" t="s">
        <v>7912</v>
      </c>
      <c r="E36" s="1137" t="s">
        <v>2854</v>
      </c>
      <c r="F36" s="1137" t="str">
        <f t="shared" si="0"/>
        <v>Nellis, Patrick</v>
      </c>
    </row>
    <row r="37" spans="1:6">
      <c r="A37" s="1137" t="s">
        <v>8608</v>
      </c>
      <c r="B37" s="1267">
        <v>394659</v>
      </c>
      <c r="C37" s="1137" t="s">
        <v>8609</v>
      </c>
      <c r="D37" s="1137" t="s">
        <v>7361</v>
      </c>
      <c r="E37" s="1137" t="s">
        <v>7039</v>
      </c>
      <c r="F37" s="1137" t="str">
        <f t="shared" si="0"/>
        <v>Niss, John</v>
      </c>
    </row>
    <row r="38" spans="1:6">
      <c r="A38" s="1137" t="s">
        <v>7913</v>
      </c>
      <c r="B38" s="1267">
        <v>505743</v>
      </c>
      <c r="C38" s="1137" t="s">
        <v>7267</v>
      </c>
      <c r="D38" s="1137" t="s">
        <v>7914</v>
      </c>
      <c r="E38" s="1137" t="s">
        <v>2854</v>
      </c>
      <c r="F38" s="1137" t="str">
        <f t="shared" si="0"/>
        <v>Rivera, Pedro</v>
      </c>
    </row>
    <row r="39" spans="1:6">
      <c r="A39" s="1137" t="s">
        <v>7915</v>
      </c>
      <c r="B39" s="1267">
        <v>411659</v>
      </c>
      <c r="C39" s="1137" t="s">
        <v>7916</v>
      </c>
      <c r="D39" s="1137" t="s">
        <v>7105</v>
      </c>
      <c r="E39" s="1137" t="s">
        <v>2854</v>
      </c>
      <c r="F39" s="1137" t="str">
        <f t="shared" si="0"/>
        <v>Shugg, Michael</v>
      </c>
    </row>
    <row r="40" spans="1:6">
      <c r="A40" s="1137" t="s">
        <v>2717</v>
      </c>
      <c r="B40" s="1267">
        <v>268096</v>
      </c>
      <c r="C40" s="1137" t="s">
        <v>7295</v>
      </c>
      <c r="D40" s="1137" t="s">
        <v>7108</v>
      </c>
      <c r="E40" s="1137" t="s">
        <v>2854</v>
      </c>
      <c r="F40" s="1137" t="str">
        <f t="shared" si="0"/>
        <v>Sutton, David</v>
      </c>
    </row>
    <row r="41" spans="1:6">
      <c r="A41" s="1137" t="s">
        <v>4796</v>
      </c>
      <c r="B41" s="1267">
        <v>1001135</v>
      </c>
      <c r="C41" s="1137" t="s">
        <v>7351</v>
      </c>
      <c r="D41" s="1137" t="s">
        <v>7381</v>
      </c>
      <c r="E41" s="1137" t="s">
        <v>2854</v>
      </c>
      <c r="F41" s="1137" t="str">
        <f t="shared" si="0"/>
        <v>Takashima, Russell</v>
      </c>
    </row>
    <row r="42" spans="1:6">
      <c r="A42" s="1137" t="s">
        <v>7917</v>
      </c>
      <c r="B42" s="1267">
        <v>320821</v>
      </c>
      <c r="C42" s="1137" t="s">
        <v>7918</v>
      </c>
      <c r="D42" s="1137" t="s">
        <v>7174</v>
      </c>
      <c r="E42" s="1137" t="s">
        <v>2854</v>
      </c>
      <c r="F42" s="1137" t="str">
        <f t="shared" si="0"/>
        <v>Wainwright, James</v>
      </c>
    </row>
    <row r="43" spans="1:6">
      <c r="A43" s="1137" t="s">
        <v>7919</v>
      </c>
      <c r="B43" s="1267">
        <v>59102</v>
      </c>
      <c r="C43" s="1137" t="s">
        <v>7920</v>
      </c>
      <c r="D43" s="1137" t="s">
        <v>7921</v>
      </c>
      <c r="E43" s="1137" t="s">
        <v>2854</v>
      </c>
      <c r="F43" s="1137" t="str">
        <f t="shared" si="0"/>
        <v>Acevedo, Grace</v>
      </c>
    </row>
    <row r="44" spans="1:6">
      <c r="A44" s="1137" t="s">
        <v>5359</v>
      </c>
      <c r="B44" s="1267">
        <v>623703</v>
      </c>
      <c r="C44" s="1137" t="s">
        <v>7308</v>
      </c>
      <c r="D44" s="1137" t="s">
        <v>7309</v>
      </c>
      <c r="E44" s="1137" t="s">
        <v>7039</v>
      </c>
      <c r="F44" s="1137" t="str">
        <f t="shared" si="0"/>
        <v>Young, Chara</v>
      </c>
    </row>
    <row r="45" spans="1:6">
      <c r="A45" s="1137" t="s">
        <v>7922</v>
      </c>
      <c r="B45" s="1267">
        <v>312367</v>
      </c>
      <c r="C45" s="1137" t="s">
        <v>7082</v>
      </c>
      <c r="D45" s="1137" t="s">
        <v>7098</v>
      </c>
      <c r="E45" s="1137" t="s">
        <v>2854</v>
      </c>
      <c r="F45" s="1137" t="str">
        <f t="shared" si="0"/>
        <v>Allen, Mary</v>
      </c>
    </row>
    <row r="46" spans="1:6">
      <c r="A46" s="1137" t="s">
        <v>7923</v>
      </c>
      <c r="B46" s="1267">
        <v>251534</v>
      </c>
      <c r="C46" s="1137" t="s">
        <v>7924</v>
      </c>
      <c r="D46" s="1137" t="s">
        <v>7925</v>
      </c>
      <c r="E46" s="1137" t="s">
        <v>2854</v>
      </c>
      <c r="F46" s="1137" t="str">
        <f t="shared" si="0"/>
        <v>Sunday, Lorraine</v>
      </c>
    </row>
    <row r="47" spans="1:6">
      <c r="A47" s="1137" t="s">
        <v>4193</v>
      </c>
      <c r="B47" s="1267">
        <v>1001391</v>
      </c>
      <c r="C47" s="1137" t="s">
        <v>7113</v>
      </c>
      <c r="D47" s="1137" t="s">
        <v>7114</v>
      </c>
      <c r="E47" s="1137" t="s">
        <v>2854</v>
      </c>
      <c r="F47" s="1137" t="str">
        <f t="shared" si="0"/>
        <v>Bosley, Amy</v>
      </c>
    </row>
    <row r="48" spans="1:6">
      <c r="A48" s="1137" t="s">
        <v>5477</v>
      </c>
      <c r="B48" s="1267">
        <v>1001447</v>
      </c>
      <c r="C48" s="1137" t="s">
        <v>7119</v>
      </c>
      <c r="D48" s="1137" t="s">
        <v>7120</v>
      </c>
      <c r="E48" s="1137" t="s">
        <v>7039</v>
      </c>
      <c r="F48" s="1137" t="str">
        <f t="shared" si="0"/>
        <v>Caldero Figueroa, Ana</v>
      </c>
    </row>
    <row r="49" spans="1:6">
      <c r="A49" s="1137" t="s">
        <v>7927</v>
      </c>
      <c r="B49" s="1267">
        <v>1001490</v>
      </c>
      <c r="C49" s="1137" t="s">
        <v>7928</v>
      </c>
      <c r="D49" s="1137" t="s">
        <v>7929</v>
      </c>
      <c r="E49" s="1137" t="s">
        <v>2854</v>
      </c>
      <c r="F49" s="1137" t="str">
        <f t="shared" si="0"/>
        <v>Clarke, Helen</v>
      </c>
    </row>
    <row r="50" spans="1:6">
      <c r="A50" s="1137" t="s">
        <v>5988</v>
      </c>
      <c r="B50" s="1267">
        <v>142014</v>
      </c>
      <c r="C50" s="1137" t="s">
        <v>7138</v>
      </c>
      <c r="D50" s="1137" t="s">
        <v>7139</v>
      </c>
      <c r="E50" s="1137" t="s">
        <v>7039</v>
      </c>
      <c r="F50" s="1137" t="str">
        <f t="shared" si="0"/>
        <v>Corderman, Julie</v>
      </c>
    </row>
    <row r="51" spans="1:6">
      <c r="A51" s="1137" t="s">
        <v>2490</v>
      </c>
      <c r="B51" s="1267">
        <v>1001577</v>
      </c>
      <c r="C51" s="1137" t="s">
        <v>7145</v>
      </c>
      <c r="D51" s="1137" t="s">
        <v>7146</v>
      </c>
      <c r="E51" s="1137" t="s">
        <v>2854</v>
      </c>
      <c r="F51" s="1137" t="str">
        <f t="shared" si="0"/>
        <v>Dew, Wendi</v>
      </c>
    </row>
    <row r="52" spans="1:6">
      <c r="A52" s="1137" t="s">
        <v>7930</v>
      </c>
      <c r="B52" s="1267">
        <v>200418</v>
      </c>
      <c r="C52" s="1137" t="s">
        <v>7931</v>
      </c>
      <c r="D52" s="1137" t="s">
        <v>7932</v>
      </c>
      <c r="E52" s="1137" t="s">
        <v>2854</v>
      </c>
      <c r="F52" s="1137" t="str">
        <f t="shared" si="0"/>
        <v>Diaz, Aida</v>
      </c>
    </row>
    <row r="53" spans="1:6">
      <c r="A53" s="1137" t="s">
        <v>7933</v>
      </c>
      <c r="B53" s="1267">
        <v>593590</v>
      </c>
      <c r="C53" s="1137" t="s">
        <v>7934</v>
      </c>
      <c r="D53" s="1137" t="s">
        <v>7935</v>
      </c>
      <c r="E53" s="1137" t="s">
        <v>2854</v>
      </c>
      <c r="F53" s="1137" t="str">
        <f t="shared" si="0"/>
        <v>Dixon, Sherri</v>
      </c>
    </row>
    <row r="54" spans="1:6">
      <c r="A54" s="1137" t="s">
        <v>7936</v>
      </c>
      <c r="B54" s="1267">
        <v>413657</v>
      </c>
      <c r="C54" s="1137" t="s">
        <v>7937</v>
      </c>
      <c r="D54" s="1137" t="s">
        <v>7938</v>
      </c>
      <c r="E54" s="1137" t="s">
        <v>2854</v>
      </c>
      <c r="F54" s="1137" t="str">
        <f t="shared" si="0"/>
        <v>Dolengowski, Ann</v>
      </c>
    </row>
    <row r="55" spans="1:6">
      <c r="A55" s="1137" t="s">
        <v>5179</v>
      </c>
      <c r="B55" s="1267">
        <v>158633</v>
      </c>
      <c r="C55" s="1137" t="s">
        <v>7318</v>
      </c>
      <c r="D55" s="1137" t="s">
        <v>7244</v>
      </c>
      <c r="E55" s="1137" t="s">
        <v>2854</v>
      </c>
      <c r="F55" s="1137" t="str">
        <f t="shared" si="0"/>
        <v>Dorn, Carol</v>
      </c>
    </row>
    <row r="56" spans="1:6">
      <c r="A56" s="1137" t="s">
        <v>7939</v>
      </c>
      <c r="B56" s="1267">
        <v>197244</v>
      </c>
      <c r="C56" s="1137" t="s">
        <v>7940</v>
      </c>
      <c r="D56" s="1137" t="s">
        <v>7190</v>
      </c>
      <c r="E56" s="1137" t="s">
        <v>2854</v>
      </c>
      <c r="F56" s="1137" t="str">
        <f t="shared" si="0"/>
        <v>Downing, Linda</v>
      </c>
    </row>
    <row r="57" spans="1:6">
      <c r="A57" s="1137" t="s">
        <v>4208</v>
      </c>
      <c r="B57" s="1267">
        <v>175712</v>
      </c>
      <c r="C57" s="1137" t="s">
        <v>7152</v>
      </c>
      <c r="D57" s="1137" t="s">
        <v>7153</v>
      </c>
      <c r="E57" s="1137" t="s">
        <v>7039</v>
      </c>
      <c r="F57" s="1137" t="str">
        <f t="shared" si="0"/>
        <v>Eli, Lisa</v>
      </c>
    </row>
    <row r="58" spans="1:6">
      <c r="A58" s="1137" t="s">
        <v>667</v>
      </c>
      <c r="B58" s="1267">
        <v>158752</v>
      </c>
      <c r="C58" s="1137" t="s">
        <v>7320</v>
      </c>
      <c r="D58" s="1137" t="s">
        <v>7213</v>
      </c>
      <c r="E58" s="1137" t="s">
        <v>2854</v>
      </c>
      <c r="F58" s="1137" t="str">
        <f t="shared" si="0"/>
        <v>Fahr, Jacqueline</v>
      </c>
    </row>
    <row r="59" spans="1:6">
      <c r="A59" s="1137" t="s">
        <v>7941</v>
      </c>
      <c r="B59" s="1267">
        <v>502146</v>
      </c>
      <c r="C59" s="1137" t="s">
        <v>7942</v>
      </c>
      <c r="D59" s="1137" t="s">
        <v>7943</v>
      </c>
      <c r="E59" s="1137" t="s">
        <v>2854</v>
      </c>
      <c r="F59" s="1137" t="str">
        <f t="shared" si="0"/>
        <v>Franceschi, Mildred</v>
      </c>
    </row>
    <row r="60" spans="1:6">
      <c r="A60" s="1137" t="s">
        <v>7944</v>
      </c>
      <c r="B60" s="1267">
        <v>410215</v>
      </c>
      <c r="C60" s="1137" t="s">
        <v>7945</v>
      </c>
      <c r="D60" s="1137" t="s">
        <v>7946</v>
      </c>
      <c r="E60" s="1137" t="s">
        <v>2854</v>
      </c>
      <c r="F60" s="1137" t="str">
        <f t="shared" si="0"/>
        <v>Gagne, Julia</v>
      </c>
    </row>
    <row r="61" spans="1:6">
      <c r="A61" s="1137" t="s">
        <v>5048</v>
      </c>
      <c r="B61" s="1267">
        <v>39287</v>
      </c>
      <c r="C61" s="1137" t="s">
        <v>7176</v>
      </c>
      <c r="D61" s="1137" t="s">
        <v>7177</v>
      </c>
      <c r="E61" s="1137" t="s">
        <v>2854</v>
      </c>
      <c r="F61" s="1137" t="str">
        <f t="shared" si="0"/>
        <v>Gallagher, Teresa</v>
      </c>
    </row>
    <row r="62" spans="1:6">
      <c r="A62" s="1137" t="s">
        <v>7947</v>
      </c>
      <c r="B62" s="1267">
        <v>131278</v>
      </c>
      <c r="C62" s="1137" t="s">
        <v>7948</v>
      </c>
      <c r="D62" s="1137" t="s">
        <v>7151</v>
      </c>
      <c r="E62" s="1137" t="s">
        <v>2854</v>
      </c>
      <c r="F62" s="1137" t="str">
        <f t="shared" si="0"/>
        <v>Gombash, Elizabeth</v>
      </c>
    </row>
    <row r="63" spans="1:6">
      <c r="A63" s="1137" t="s">
        <v>7949</v>
      </c>
      <c r="B63" s="1267">
        <v>502507</v>
      </c>
      <c r="C63" s="1137" t="s">
        <v>7950</v>
      </c>
      <c r="D63" s="1137" t="s">
        <v>7951</v>
      </c>
      <c r="E63" s="1137" t="s">
        <v>2854</v>
      </c>
      <c r="F63" s="1137" t="str">
        <f t="shared" si="0"/>
        <v>Guevara Torres, Sandra</v>
      </c>
    </row>
    <row r="64" spans="1:6">
      <c r="A64" s="1137" t="s">
        <v>7952</v>
      </c>
      <c r="B64" s="1267">
        <v>1001761</v>
      </c>
      <c r="C64" s="1137" t="s">
        <v>7953</v>
      </c>
      <c r="D64" s="1137" t="s">
        <v>7190</v>
      </c>
      <c r="E64" s="1137" t="s">
        <v>2854</v>
      </c>
      <c r="F64" s="1137" t="str">
        <f t="shared" si="0"/>
        <v>Hidek, Linda</v>
      </c>
    </row>
    <row r="65" spans="1:6">
      <c r="A65" s="1137" t="s">
        <v>7954</v>
      </c>
      <c r="B65" s="1267">
        <v>1001794</v>
      </c>
      <c r="C65" s="1137" t="s">
        <v>7331</v>
      </c>
      <c r="D65" s="1137" t="s">
        <v>7955</v>
      </c>
      <c r="E65" s="1137" t="s">
        <v>2854</v>
      </c>
      <c r="F65" s="1137" t="str">
        <f t="shared" si="0"/>
        <v>Hunt, Vertrilla</v>
      </c>
    </row>
    <row r="66" spans="1:6">
      <c r="A66" s="1137" t="s">
        <v>6105</v>
      </c>
      <c r="B66" s="1267">
        <v>432620</v>
      </c>
      <c r="C66" s="1137" t="s">
        <v>7301</v>
      </c>
      <c r="D66" s="1137" t="s">
        <v>7218</v>
      </c>
      <c r="E66" s="1137" t="s">
        <v>7039</v>
      </c>
      <c r="F66" s="1137" t="str">
        <f t="shared" ref="F66:F129" si="1">CONCATENATE(C66,", ",D66)</f>
        <v>Terrell, Michelle</v>
      </c>
    </row>
    <row r="67" spans="1:6">
      <c r="A67" s="1137" t="s">
        <v>6383</v>
      </c>
      <c r="B67" s="1267">
        <v>188051</v>
      </c>
      <c r="C67" s="1137" t="s">
        <v>7197</v>
      </c>
      <c r="D67" s="1137" t="s">
        <v>7081</v>
      </c>
      <c r="E67" s="1137" t="s">
        <v>2854</v>
      </c>
      <c r="F67" s="1137" t="str">
        <f t="shared" si="1"/>
        <v>Johnston, Terry</v>
      </c>
    </row>
    <row r="68" spans="1:6">
      <c r="A68" s="1137" t="s">
        <v>7956</v>
      </c>
      <c r="B68" s="1267">
        <v>147678</v>
      </c>
      <c r="C68" s="1137" t="s">
        <v>7957</v>
      </c>
      <c r="D68" s="1137" t="s">
        <v>7215</v>
      </c>
      <c r="E68" s="1137" t="s">
        <v>2854</v>
      </c>
      <c r="F68" s="1137" t="str">
        <f t="shared" si="1"/>
        <v>Kelley, Susan</v>
      </c>
    </row>
    <row r="69" spans="1:6">
      <c r="A69" s="1137" t="s">
        <v>5197</v>
      </c>
      <c r="B69" s="1267">
        <v>1001861</v>
      </c>
      <c r="C69" s="1137" t="s">
        <v>8393</v>
      </c>
      <c r="D69" s="1137" t="s">
        <v>7114</v>
      </c>
      <c r="E69" s="1137" t="s">
        <v>7039</v>
      </c>
      <c r="F69" s="1137" t="str">
        <f t="shared" si="1"/>
        <v>Parker, Amy</v>
      </c>
    </row>
    <row r="70" spans="1:6">
      <c r="A70" s="1137" t="s">
        <v>653</v>
      </c>
      <c r="B70" s="1267">
        <v>1001887</v>
      </c>
      <c r="C70" s="1137" t="s">
        <v>7212</v>
      </c>
      <c r="D70" s="1137" t="s">
        <v>7213</v>
      </c>
      <c r="E70" s="1137" t="s">
        <v>7039</v>
      </c>
      <c r="F70" s="1137" t="str">
        <f t="shared" si="1"/>
        <v>Lasch, Jacqueline</v>
      </c>
    </row>
    <row r="71" spans="1:6">
      <c r="A71" s="1137" t="s">
        <v>7958</v>
      </c>
      <c r="B71" s="1267">
        <v>1001888</v>
      </c>
      <c r="C71" s="1137" t="s">
        <v>7959</v>
      </c>
      <c r="D71" s="1137" t="s">
        <v>7207</v>
      </c>
      <c r="E71" s="1137" t="s">
        <v>2854</v>
      </c>
      <c r="F71" s="1137" t="str">
        <f t="shared" si="1"/>
        <v>Lawhon, Jennifer</v>
      </c>
    </row>
    <row r="72" spans="1:6">
      <c r="A72" s="1137" t="s">
        <v>6057</v>
      </c>
      <c r="B72" s="1267">
        <v>1001907</v>
      </c>
      <c r="C72" s="1137" t="s">
        <v>7227</v>
      </c>
      <c r="D72" s="1137" t="s">
        <v>7228</v>
      </c>
      <c r="E72" s="1137" t="s">
        <v>7039</v>
      </c>
      <c r="F72" s="1137" t="str">
        <f t="shared" si="1"/>
        <v>Madison, Anjela</v>
      </c>
    </row>
    <row r="73" spans="1:6">
      <c r="A73" s="1137" t="s">
        <v>6384</v>
      </c>
      <c r="B73" s="1267">
        <v>515870</v>
      </c>
      <c r="C73" s="1137" t="s">
        <v>7233</v>
      </c>
      <c r="D73" s="1137" t="s">
        <v>7218</v>
      </c>
      <c r="E73" s="1137" t="s">
        <v>2854</v>
      </c>
      <c r="F73" s="1137" t="str">
        <f t="shared" si="1"/>
        <v>Matis, Michelle</v>
      </c>
    </row>
    <row r="74" spans="1:6">
      <c r="A74" s="1137" t="s">
        <v>7960</v>
      </c>
      <c r="B74" s="1267">
        <v>1001917</v>
      </c>
      <c r="C74" s="1137" t="s">
        <v>7961</v>
      </c>
      <c r="D74" s="1137" t="s">
        <v>7962</v>
      </c>
      <c r="E74" s="1137" t="s">
        <v>2854</v>
      </c>
      <c r="F74" s="1137" t="str">
        <f t="shared" si="1"/>
        <v>Long, Kim</v>
      </c>
    </row>
    <row r="75" spans="1:6">
      <c r="A75" s="1137" t="s">
        <v>7963</v>
      </c>
      <c r="B75" s="1267">
        <v>242806</v>
      </c>
      <c r="C75" s="1137" t="s">
        <v>7961</v>
      </c>
      <c r="D75" s="1137" t="s">
        <v>7964</v>
      </c>
      <c r="E75" s="1137" t="s">
        <v>2854</v>
      </c>
      <c r="F75" s="1137" t="str">
        <f t="shared" si="1"/>
        <v>Long, Maria</v>
      </c>
    </row>
    <row r="76" spans="1:6">
      <c r="A76" s="1137" t="s">
        <v>7965</v>
      </c>
      <c r="B76" s="1267">
        <v>436046</v>
      </c>
      <c r="C76" s="1137" t="s">
        <v>7966</v>
      </c>
      <c r="D76" s="1137" t="s">
        <v>7374</v>
      </c>
      <c r="E76" s="1137" t="s">
        <v>2854</v>
      </c>
      <c r="F76" s="1137" t="str">
        <f t="shared" si="1"/>
        <v>Look, Joe</v>
      </c>
    </row>
    <row r="77" spans="1:6">
      <c r="A77" s="1137" t="s">
        <v>2251</v>
      </c>
      <c r="B77" s="1267">
        <v>112590</v>
      </c>
      <c r="C77" s="1137" t="s">
        <v>7339</v>
      </c>
      <c r="D77" s="1137" t="s">
        <v>7377</v>
      </c>
      <c r="E77" s="1137" t="s">
        <v>2854</v>
      </c>
      <c r="F77" s="1137" t="str">
        <f t="shared" si="1"/>
        <v>McArdle, Michele</v>
      </c>
    </row>
    <row r="78" spans="1:6">
      <c r="A78" s="1137" t="s">
        <v>4207</v>
      </c>
      <c r="B78" s="1267">
        <v>438548</v>
      </c>
      <c r="C78" s="1137" t="s">
        <v>7239</v>
      </c>
      <c r="D78" s="1137" t="s">
        <v>7240</v>
      </c>
      <c r="E78" s="1137" t="s">
        <v>7039</v>
      </c>
      <c r="F78" s="1137" t="str">
        <f t="shared" si="1"/>
        <v>McMorran, Carolyn</v>
      </c>
    </row>
    <row r="79" spans="1:6">
      <c r="A79" s="1137" t="s">
        <v>561</v>
      </c>
      <c r="B79" s="1267">
        <v>130048</v>
      </c>
      <c r="C79" s="1137" t="s">
        <v>7243</v>
      </c>
      <c r="D79" s="1137" t="s">
        <v>7244</v>
      </c>
      <c r="E79" s="1137" t="s">
        <v>2854</v>
      </c>
      <c r="F79" s="1137" t="str">
        <f t="shared" si="1"/>
        <v>Millenson, Carol</v>
      </c>
    </row>
    <row r="80" spans="1:6">
      <c r="A80" s="1137" t="s">
        <v>5180</v>
      </c>
      <c r="B80" s="1267">
        <v>1002064</v>
      </c>
      <c r="C80" s="1137" t="s">
        <v>7250</v>
      </c>
      <c r="D80" s="1137" t="s">
        <v>7190</v>
      </c>
      <c r="E80" s="1137" t="s">
        <v>7039</v>
      </c>
      <c r="F80" s="1137" t="str">
        <f t="shared" si="1"/>
        <v>Neal, Linda</v>
      </c>
    </row>
    <row r="81" spans="1:6">
      <c r="A81" s="1137" t="s">
        <v>2031</v>
      </c>
      <c r="B81" s="1267">
        <v>79059</v>
      </c>
      <c r="C81" s="1137" t="s">
        <v>7096</v>
      </c>
      <c r="D81" s="1137" t="s">
        <v>7251</v>
      </c>
      <c r="E81" s="1137" t="s">
        <v>2854</v>
      </c>
      <c r="F81" s="1137" t="str">
        <f t="shared" si="1"/>
        <v>Nicholas, Patricia</v>
      </c>
    </row>
    <row r="82" spans="1:6">
      <c r="A82" s="1137" t="s">
        <v>7967</v>
      </c>
      <c r="B82" s="1267">
        <v>436670</v>
      </c>
      <c r="C82" s="1137" t="s">
        <v>7107</v>
      </c>
      <c r="D82" s="1137" t="s">
        <v>7968</v>
      </c>
      <c r="E82" s="1137" t="s">
        <v>2854</v>
      </c>
      <c r="F82" s="1137" t="str">
        <f t="shared" si="1"/>
        <v>Paul, Della</v>
      </c>
    </row>
    <row r="83" spans="1:6">
      <c r="A83" s="1137" t="s">
        <v>7969</v>
      </c>
      <c r="B83" s="1267">
        <v>1002139</v>
      </c>
      <c r="C83" s="1137" t="s">
        <v>7970</v>
      </c>
      <c r="D83" s="1137" t="s">
        <v>7139</v>
      </c>
      <c r="E83" s="1137" t="s">
        <v>2854</v>
      </c>
      <c r="F83" s="1137" t="str">
        <f t="shared" si="1"/>
        <v>Phelps, Julie</v>
      </c>
    </row>
    <row r="84" spans="1:6">
      <c r="A84" s="1137" t="s">
        <v>7971</v>
      </c>
      <c r="B84" s="1267">
        <v>459571</v>
      </c>
      <c r="C84" s="1137" t="s">
        <v>7972</v>
      </c>
      <c r="D84" s="1137" t="s">
        <v>7973</v>
      </c>
      <c r="E84" s="1137" t="s">
        <v>2854</v>
      </c>
      <c r="F84" s="1137" t="str">
        <f t="shared" si="1"/>
        <v>Pitts, Louise</v>
      </c>
    </row>
    <row r="85" spans="1:6">
      <c r="A85" s="1137" t="s">
        <v>7974</v>
      </c>
      <c r="B85" s="1267">
        <v>111222</v>
      </c>
      <c r="C85" s="1137" t="s">
        <v>7975</v>
      </c>
      <c r="D85" s="1137" t="s">
        <v>7938</v>
      </c>
      <c r="E85" s="1137" t="s">
        <v>2854</v>
      </c>
      <c r="F85" s="1137" t="str">
        <f t="shared" si="1"/>
        <v>Puyana, Ann</v>
      </c>
    </row>
    <row r="86" spans="1:6">
      <c r="A86" s="1137" t="s">
        <v>7974</v>
      </c>
      <c r="B86" s="1267">
        <v>111222</v>
      </c>
      <c r="C86" s="1137" t="s">
        <v>7975</v>
      </c>
      <c r="D86" s="1137" t="s">
        <v>7938</v>
      </c>
      <c r="E86" s="1137" t="s">
        <v>2854</v>
      </c>
      <c r="F86" s="1137" t="str">
        <f t="shared" si="1"/>
        <v>Puyana, Ann</v>
      </c>
    </row>
    <row r="87" spans="1:6">
      <c r="A87" s="1137" t="s">
        <v>6215</v>
      </c>
      <c r="B87" s="1267">
        <v>268799</v>
      </c>
      <c r="C87" s="1137" t="s">
        <v>7346</v>
      </c>
      <c r="D87" s="1137" t="s">
        <v>7251</v>
      </c>
      <c r="E87" s="1137" t="s">
        <v>2854</v>
      </c>
      <c r="F87" s="1137" t="str">
        <f t="shared" si="1"/>
        <v>Riva, Patricia</v>
      </c>
    </row>
    <row r="88" spans="1:6">
      <c r="A88" s="1137" t="s">
        <v>927</v>
      </c>
      <c r="B88" s="1267">
        <v>1002219</v>
      </c>
      <c r="C88" s="1137" t="s">
        <v>7269</v>
      </c>
      <c r="D88" s="1137" t="s">
        <v>7207</v>
      </c>
      <c r="E88" s="1137" t="s">
        <v>2854</v>
      </c>
      <c r="F88" s="1137" t="str">
        <f t="shared" si="1"/>
        <v>Robertson, Jennifer</v>
      </c>
    </row>
    <row r="89" spans="1:6">
      <c r="A89" s="1137" t="s">
        <v>2718</v>
      </c>
      <c r="B89" s="1267">
        <v>1002258</v>
      </c>
      <c r="C89" s="1137" t="s">
        <v>7179</v>
      </c>
      <c r="D89" s="1137" t="s">
        <v>7180</v>
      </c>
      <c r="E89" s="1137" t="s">
        <v>7039</v>
      </c>
      <c r="F89" s="1137" t="str">
        <f t="shared" si="1"/>
        <v>Givoglu, Wendy</v>
      </c>
    </row>
    <row r="90" spans="1:6">
      <c r="A90" s="1137" t="s">
        <v>5360</v>
      </c>
      <c r="B90" s="1267">
        <v>571078</v>
      </c>
      <c r="C90" s="1137" t="s">
        <v>7285</v>
      </c>
      <c r="D90" s="1137" t="s">
        <v>7218</v>
      </c>
      <c r="E90" s="1137" t="s">
        <v>2854</v>
      </c>
      <c r="F90" s="1137" t="str">
        <f t="shared" si="1"/>
        <v>Sever, Michelle</v>
      </c>
    </row>
    <row r="91" spans="1:6">
      <c r="A91" s="1137" t="s">
        <v>3266</v>
      </c>
      <c r="B91" s="1267">
        <v>227066</v>
      </c>
      <c r="C91" s="1137" t="s">
        <v>7224</v>
      </c>
      <c r="D91" s="1137" t="s">
        <v>7225</v>
      </c>
      <c r="E91" s="1137" t="s">
        <v>2854</v>
      </c>
      <c r="F91" s="1137" t="str">
        <f t="shared" si="1"/>
        <v>Lopez, Barbara</v>
      </c>
    </row>
    <row r="92" spans="1:6">
      <c r="A92" s="1137" t="s">
        <v>7976</v>
      </c>
      <c r="B92" s="1267">
        <v>162465</v>
      </c>
      <c r="C92" s="1137" t="s">
        <v>7977</v>
      </c>
      <c r="D92" s="1137" t="s">
        <v>7190</v>
      </c>
      <c r="E92" s="1137" t="s">
        <v>2854</v>
      </c>
      <c r="F92" s="1137" t="str">
        <f t="shared" si="1"/>
        <v>Swaine, Linda</v>
      </c>
    </row>
    <row r="93" spans="1:6">
      <c r="A93" s="1137" t="s">
        <v>6206</v>
      </c>
      <c r="B93" s="1267">
        <v>305792</v>
      </c>
      <c r="C93" s="1137" t="s">
        <v>7300</v>
      </c>
      <c r="D93" s="1137" t="s">
        <v>7120</v>
      </c>
      <c r="E93" s="1137" t="s">
        <v>2854</v>
      </c>
      <c r="F93" s="1137" t="str">
        <f t="shared" si="1"/>
        <v>Temes, Ana</v>
      </c>
    </row>
    <row r="94" spans="1:6">
      <c r="A94" s="1137" t="s">
        <v>6367</v>
      </c>
      <c r="B94" s="1267">
        <v>24764</v>
      </c>
      <c r="C94" s="1137" t="s">
        <v>7303</v>
      </c>
      <c r="D94" s="1137" t="s">
        <v>7244</v>
      </c>
      <c r="E94" s="1137" t="s">
        <v>7039</v>
      </c>
      <c r="F94" s="1137" t="str">
        <f t="shared" si="1"/>
        <v>Traynor, Carol</v>
      </c>
    </row>
    <row r="95" spans="1:6">
      <c r="A95" s="1137" t="s">
        <v>7978</v>
      </c>
      <c r="B95" s="1267">
        <v>1002404</v>
      </c>
      <c r="C95" s="1137" t="s">
        <v>7979</v>
      </c>
      <c r="D95" s="1137" t="s">
        <v>7980</v>
      </c>
      <c r="E95" s="1137" t="s">
        <v>2854</v>
      </c>
      <c r="F95" s="1137" t="str">
        <f t="shared" si="1"/>
        <v>Tunson, Donna</v>
      </c>
    </row>
    <row r="96" spans="1:6">
      <c r="A96" s="1137" t="s">
        <v>7981</v>
      </c>
      <c r="B96" s="1267">
        <v>347975</v>
      </c>
      <c r="C96" s="1137" t="s">
        <v>7982</v>
      </c>
      <c r="D96" s="1137" t="s">
        <v>7190</v>
      </c>
      <c r="E96" s="1137" t="s">
        <v>2854</v>
      </c>
      <c r="F96" s="1137" t="str">
        <f t="shared" si="1"/>
        <v>Vance, Linda</v>
      </c>
    </row>
    <row r="97" spans="1:6">
      <c r="A97" s="1137" t="s">
        <v>3501</v>
      </c>
      <c r="B97" s="1267">
        <v>1002465</v>
      </c>
      <c r="C97" s="1137" t="s">
        <v>7306</v>
      </c>
      <c r="D97" s="1137" t="s">
        <v>7307</v>
      </c>
      <c r="E97" s="1137" t="s">
        <v>2854</v>
      </c>
      <c r="F97" s="1137" t="str">
        <f t="shared" si="1"/>
        <v>Williams, Falecia</v>
      </c>
    </row>
    <row r="98" spans="1:6">
      <c r="A98" s="1137" t="s">
        <v>2241</v>
      </c>
      <c r="B98" s="1267">
        <v>595485</v>
      </c>
      <c r="C98" s="1137" t="s">
        <v>7111</v>
      </c>
      <c r="D98" s="1137" t="s">
        <v>7112</v>
      </c>
      <c r="E98" s="1137" t="s">
        <v>2854</v>
      </c>
      <c r="F98" s="1137" t="str">
        <f t="shared" si="1"/>
        <v>Borglum, Karen Marie</v>
      </c>
    </row>
    <row r="99" spans="1:6">
      <c r="A99" s="1137" t="s">
        <v>7983</v>
      </c>
      <c r="B99" s="1267">
        <v>1002533</v>
      </c>
      <c r="C99" s="1137" t="s">
        <v>7984</v>
      </c>
      <c r="D99" s="1137" t="s">
        <v>7985</v>
      </c>
      <c r="E99" s="1137" t="s">
        <v>2854</v>
      </c>
      <c r="F99" s="1137" t="str">
        <f t="shared" si="1"/>
        <v>Graber, Jared</v>
      </c>
    </row>
    <row r="100" spans="1:6">
      <c r="A100" s="1137" t="s">
        <v>3731</v>
      </c>
      <c r="B100" s="1267">
        <v>515343</v>
      </c>
      <c r="C100" s="1137" t="s">
        <v>7328</v>
      </c>
      <c r="D100" s="1137" t="s">
        <v>7369</v>
      </c>
      <c r="E100" s="1137" t="s">
        <v>2854</v>
      </c>
      <c r="F100" s="1137" t="str">
        <f t="shared" si="1"/>
        <v>Hawat, Gaby</v>
      </c>
    </row>
    <row r="101" spans="1:6">
      <c r="A101" s="1137" t="s">
        <v>7986</v>
      </c>
      <c r="B101" s="1267">
        <v>68674</v>
      </c>
      <c r="C101" s="1137" t="s">
        <v>7987</v>
      </c>
      <c r="D101" s="1137" t="s">
        <v>7988</v>
      </c>
      <c r="E101" s="1137" t="s">
        <v>2854</v>
      </c>
      <c r="F101" s="1137" t="str">
        <f t="shared" si="1"/>
        <v>Husbands, Dale</v>
      </c>
    </row>
    <row r="102" spans="1:6">
      <c r="A102" s="1137" t="s">
        <v>3793</v>
      </c>
      <c r="B102" s="1267">
        <v>1002555</v>
      </c>
      <c r="C102" s="1137" t="s">
        <v>7248</v>
      </c>
      <c r="D102" s="1137" t="s">
        <v>7249</v>
      </c>
      <c r="E102" s="1137" t="s">
        <v>7039</v>
      </c>
      <c r="F102" s="1137" t="str">
        <f t="shared" si="1"/>
        <v>Mullowney, William</v>
      </c>
    </row>
    <row r="103" spans="1:6">
      <c r="A103" s="1137" t="s">
        <v>7989</v>
      </c>
      <c r="B103" s="1267">
        <v>1002562</v>
      </c>
      <c r="C103" s="1137" t="s">
        <v>7270</v>
      </c>
      <c r="D103" s="1137" t="s">
        <v>7990</v>
      </c>
      <c r="E103" s="1137" t="s">
        <v>2854</v>
      </c>
      <c r="F103" s="1137" t="str">
        <f t="shared" si="1"/>
        <v>Robinson, Shawn</v>
      </c>
    </row>
    <row r="104" spans="1:6">
      <c r="A104" s="1137" t="s">
        <v>7991</v>
      </c>
      <c r="B104" s="1267">
        <v>1002596</v>
      </c>
      <c r="C104" s="1137" t="s">
        <v>7992</v>
      </c>
      <c r="D104" s="1137" t="s">
        <v>7993</v>
      </c>
      <c r="E104" s="1137" t="s">
        <v>2854</v>
      </c>
      <c r="F104" s="1137" t="str">
        <f t="shared" si="1"/>
        <v>Collazo, Victor</v>
      </c>
    </row>
    <row r="105" spans="1:6">
      <c r="A105" s="1137" t="s">
        <v>8362</v>
      </c>
      <c r="B105" s="1267">
        <v>1002626</v>
      </c>
      <c r="C105" s="1137" t="s">
        <v>8363</v>
      </c>
      <c r="D105" s="1137" t="s">
        <v>7383</v>
      </c>
      <c r="E105" s="1137" t="s">
        <v>2854</v>
      </c>
      <c r="F105" s="1137" t="str">
        <f t="shared" si="1"/>
        <v>Holmes, Edward</v>
      </c>
    </row>
    <row r="106" spans="1:6">
      <c r="A106" s="1137" t="s">
        <v>7994</v>
      </c>
      <c r="B106" s="1267">
        <v>234768</v>
      </c>
      <c r="C106" s="1137" t="s">
        <v>7195</v>
      </c>
      <c r="D106" s="1137" t="s">
        <v>7995</v>
      </c>
      <c r="E106" s="1137" t="s">
        <v>2854</v>
      </c>
      <c r="F106" s="1137" t="str">
        <f t="shared" si="1"/>
        <v>Johnson, Tyron</v>
      </c>
    </row>
    <row r="107" spans="1:6">
      <c r="A107" s="1137" t="s">
        <v>6219</v>
      </c>
      <c r="B107" s="1267">
        <v>120055</v>
      </c>
      <c r="C107" s="1137" t="s">
        <v>7334</v>
      </c>
      <c r="D107" s="1137" t="s">
        <v>7373</v>
      </c>
      <c r="E107" s="1137" t="s">
        <v>2854</v>
      </c>
      <c r="F107" s="1137" t="str">
        <f t="shared" si="1"/>
        <v>Klinger, Chris</v>
      </c>
    </row>
    <row r="108" spans="1:6">
      <c r="A108" s="1137" t="s">
        <v>7996</v>
      </c>
      <c r="B108" s="1267">
        <v>1002652</v>
      </c>
      <c r="C108" s="1137" t="s">
        <v>7997</v>
      </c>
      <c r="D108" s="1137" t="s">
        <v>7998</v>
      </c>
      <c r="E108" s="1137" t="s">
        <v>2854</v>
      </c>
      <c r="F108" s="1137" t="str">
        <f t="shared" si="1"/>
        <v>Mulholland, Kevin</v>
      </c>
    </row>
    <row r="109" spans="1:6">
      <c r="A109" s="1137" t="s">
        <v>7999</v>
      </c>
      <c r="B109" s="1267">
        <v>1002667</v>
      </c>
      <c r="C109" s="1137" t="s">
        <v>7270</v>
      </c>
      <c r="D109" s="1137" t="s">
        <v>8000</v>
      </c>
      <c r="E109" s="1137" t="s">
        <v>2854</v>
      </c>
      <c r="F109" s="1137" t="str">
        <f t="shared" si="1"/>
        <v>Robinson, Fred</v>
      </c>
    </row>
    <row r="110" spans="1:6">
      <c r="A110" s="1137" t="s">
        <v>7814</v>
      </c>
      <c r="B110" s="1267">
        <v>1002670</v>
      </c>
      <c r="C110" s="1137" t="s">
        <v>7815</v>
      </c>
      <c r="D110" s="1137" t="s">
        <v>7816</v>
      </c>
      <c r="E110" s="1137" t="s">
        <v>2854</v>
      </c>
      <c r="F110" s="1137" t="str">
        <f t="shared" si="1"/>
        <v>Sanchez Velez, Edwin</v>
      </c>
    </row>
    <row r="111" spans="1:6">
      <c r="A111" s="1137" t="s">
        <v>8001</v>
      </c>
      <c r="B111" s="1267">
        <v>1002671</v>
      </c>
      <c r="C111" s="1137" t="s">
        <v>8002</v>
      </c>
      <c r="D111" s="1137" t="s">
        <v>7361</v>
      </c>
      <c r="E111" s="1137" t="s">
        <v>2854</v>
      </c>
      <c r="F111" s="1137" t="str">
        <f t="shared" si="1"/>
        <v>Scolaro, John</v>
      </c>
    </row>
    <row r="112" spans="1:6">
      <c r="A112" s="1137" t="s">
        <v>8003</v>
      </c>
      <c r="B112" s="1267">
        <v>211193</v>
      </c>
      <c r="C112" s="1137" t="s">
        <v>7350</v>
      </c>
      <c r="D112" s="1137" t="s">
        <v>7394</v>
      </c>
      <c r="E112" s="1137" t="s">
        <v>2854</v>
      </c>
      <c r="F112" s="1137" t="str">
        <f t="shared" si="1"/>
        <v>Smith, Charles</v>
      </c>
    </row>
    <row r="113" spans="1:6">
      <c r="A113" s="1137" t="s">
        <v>8004</v>
      </c>
      <c r="B113" s="1267">
        <v>1002676</v>
      </c>
      <c r="C113" s="1137" t="s">
        <v>8005</v>
      </c>
      <c r="D113" s="1137" t="s">
        <v>7361</v>
      </c>
      <c r="E113" s="1137" t="s">
        <v>2854</v>
      </c>
      <c r="F113" s="1137" t="str">
        <f t="shared" si="1"/>
        <v>Stover, John</v>
      </c>
    </row>
    <row r="114" spans="1:6">
      <c r="A114" s="1137" t="s">
        <v>8006</v>
      </c>
      <c r="B114" s="1267">
        <v>1002686</v>
      </c>
      <c r="C114" s="1137" t="s">
        <v>8007</v>
      </c>
      <c r="D114" s="1137" t="s">
        <v>8008</v>
      </c>
      <c r="E114" s="1137" t="s">
        <v>2854</v>
      </c>
      <c r="F114" s="1137" t="str">
        <f t="shared" si="1"/>
        <v>Weeks, Dennis</v>
      </c>
    </row>
    <row r="115" spans="1:6">
      <c r="A115" s="1137" t="s">
        <v>8009</v>
      </c>
      <c r="B115" s="1267">
        <v>126384</v>
      </c>
      <c r="C115" s="1137" t="s">
        <v>7084</v>
      </c>
      <c r="D115" s="1137" t="s">
        <v>8010</v>
      </c>
      <c r="E115" s="1137" t="s">
        <v>2854</v>
      </c>
      <c r="F115" s="1137" t="str">
        <f t="shared" si="1"/>
        <v>Andrews, Beverlee</v>
      </c>
    </row>
    <row r="116" spans="1:6">
      <c r="A116" s="1137" t="s">
        <v>8011</v>
      </c>
      <c r="B116" s="1267">
        <v>1002709</v>
      </c>
      <c r="C116" s="1137" t="s">
        <v>8012</v>
      </c>
      <c r="D116" s="1137" t="s">
        <v>7264</v>
      </c>
      <c r="E116" s="1137" t="s">
        <v>2854</v>
      </c>
      <c r="F116" s="1137" t="str">
        <f t="shared" si="1"/>
        <v>Blondeau, Karen</v>
      </c>
    </row>
    <row r="117" spans="1:6">
      <c r="A117" s="1137" t="s">
        <v>8013</v>
      </c>
      <c r="B117" s="1267">
        <v>298378</v>
      </c>
      <c r="C117" s="1137" t="s">
        <v>7801</v>
      </c>
      <c r="D117" s="1137" t="s">
        <v>7225</v>
      </c>
      <c r="E117" s="1137" t="s">
        <v>2854</v>
      </c>
      <c r="F117" s="1137" t="str">
        <f t="shared" si="1"/>
        <v>Frazier, Barbara</v>
      </c>
    </row>
    <row r="118" spans="1:6">
      <c r="A118" s="1137" t="s">
        <v>4145</v>
      </c>
      <c r="B118" s="1267">
        <v>477356</v>
      </c>
      <c r="C118" s="1137" t="s">
        <v>7327</v>
      </c>
      <c r="D118" s="1137" t="s">
        <v>7258</v>
      </c>
      <c r="E118" s="1137" t="s">
        <v>2854</v>
      </c>
      <c r="F118" s="1137" t="str">
        <f t="shared" si="1"/>
        <v>Hauser, Kathleen</v>
      </c>
    </row>
    <row r="119" spans="1:6">
      <c r="A119" s="1137" t="s">
        <v>4259</v>
      </c>
      <c r="B119" s="1267">
        <v>103303</v>
      </c>
      <c r="C119" s="1137" t="s">
        <v>9612</v>
      </c>
      <c r="D119" s="1137" t="s">
        <v>7205</v>
      </c>
      <c r="E119" s="1137" t="s">
        <v>2854</v>
      </c>
      <c r="F119" s="1137" t="str">
        <f t="shared" si="1"/>
        <v>Kavalec, Celine</v>
      </c>
    </row>
    <row r="120" spans="1:6">
      <c r="A120" s="1137" t="s">
        <v>8014</v>
      </c>
      <c r="B120" s="1267">
        <v>348828</v>
      </c>
      <c r="C120" s="1137" t="s">
        <v>8015</v>
      </c>
      <c r="D120" s="1137" t="s">
        <v>8016</v>
      </c>
      <c r="E120" s="1137" t="s">
        <v>2854</v>
      </c>
      <c r="F120" s="1137" t="str">
        <f t="shared" si="1"/>
        <v>Keller, Paulette</v>
      </c>
    </row>
    <row r="121" spans="1:6">
      <c r="A121" s="1137" t="s">
        <v>5209</v>
      </c>
      <c r="B121" s="1267">
        <v>1002764</v>
      </c>
      <c r="C121" s="1137" t="s">
        <v>7226</v>
      </c>
      <c r="D121" s="1137" t="s">
        <v>7153</v>
      </c>
      <c r="E121" s="1137" t="s">
        <v>7039</v>
      </c>
      <c r="F121" s="1137" t="str">
        <f t="shared" si="1"/>
        <v>Macon, Lisa</v>
      </c>
    </row>
    <row r="122" spans="1:6">
      <c r="A122" s="1137" t="s">
        <v>4902</v>
      </c>
      <c r="B122" s="1267">
        <v>607448</v>
      </c>
      <c r="C122" s="1137" t="s">
        <v>7127</v>
      </c>
      <c r="D122" s="1137" t="s">
        <v>7362</v>
      </c>
      <c r="E122" s="1137" t="s">
        <v>2854</v>
      </c>
      <c r="F122" s="1137" t="str">
        <f t="shared" si="1"/>
        <v>Charriez, Jennyly</v>
      </c>
    </row>
    <row r="123" spans="1:6">
      <c r="A123" s="1137" t="s">
        <v>5361</v>
      </c>
      <c r="B123" s="1267">
        <v>76375</v>
      </c>
      <c r="C123" s="1137" t="s">
        <v>7194</v>
      </c>
      <c r="D123" s="1137" t="s">
        <v>7207</v>
      </c>
      <c r="E123" s="1137" t="s">
        <v>2854</v>
      </c>
      <c r="F123" s="1137" t="str">
        <f t="shared" si="1"/>
        <v>Page, Jennifer</v>
      </c>
    </row>
    <row r="124" spans="1:6">
      <c r="A124" s="1137" t="s">
        <v>4895</v>
      </c>
      <c r="B124" s="1267">
        <v>1002780</v>
      </c>
      <c r="C124" s="1137" t="s">
        <v>7254</v>
      </c>
      <c r="D124" s="1137" t="s">
        <v>7118</v>
      </c>
      <c r="E124" s="1137" t="s">
        <v>2854</v>
      </c>
      <c r="F124" s="1137" t="str">
        <f t="shared" si="1"/>
        <v>Pedone, Melissa</v>
      </c>
    </row>
    <row r="125" spans="1:6">
      <c r="A125" s="1137" t="s">
        <v>2351</v>
      </c>
      <c r="B125" s="1267">
        <v>392118</v>
      </c>
      <c r="C125" s="1137" t="s">
        <v>7348</v>
      </c>
      <c r="D125" s="1137" t="s">
        <v>7380</v>
      </c>
      <c r="E125" s="1137" t="s">
        <v>2854</v>
      </c>
      <c r="F125" s="1137" t="str">
        <f t="shared" si="1"/>
        <v>Sandy, Pamela</v>
      </c>
    </row>
    <row r="126" spans="1:6">
      <c r="A126" s="1137" t="s">
        <v>8017</v>
      </c>
      <c r="B126" s="1267">
        <v>122130</v>
      </c>
      <c r="C126" s="1137" t="s">
        <v>8018</v>
      </c>
      <c r="D126" s="1137" t="s">
        <v>7240</v>
      </c>
      <c r="E126" s="1137" t="s">
        <v>2854</v>
      </c>
      <c r="F126" s="1137" t="str">
        <f t="shared" si="1"/>
        <v>Strandquest, Carolyn</v>
      </c>
    </row>
    <row r="127" spans="1:6">
      <c r="A127" s="1137" t="s">
        <v>8019</v>
      </c>
      <c r="B127" s="1267">
        <v>617288</v>
      </c>
      <c r="C127" s="1137" t="s">
        <v>8020</v>
      </c>
      <c r="D127" s="1137" t="s">
        <v>8021</v>
      </c>
      <c r="E127" s="1137" t="s">
        <v>2854</v>
      </c>
      <c r="F127" s="1137" t="str">
        <f t="shared" si="1"/>
        <v>Torres, Chanda</v>
      </c>
    </row>
    <row r="128" spans="1:6">
      <c r="A128" s="1137" t="s">
        <v>4797</v>
      </c>
      <c r="B128" s="1267">
        <v>210037</v>
      </c>
      <c r="C128" s="1137" t="s">
        <v>7082</v>
      </c>
      <c r="D128" s="1137" t="s">
        <v>7083</v>
      </c>
      <c r="E128" s="1137" t="s">
        <v>7039</v>
      </c>
      <c r="F128" s="1137" t="str">
        <f t="shared" si="1"/>
        <v>Allen, Rachel</v>
      </c>
    </row>
    <row r="129" spans="1:6">
      <c r="A129" s="1137" t="s">
        <v>8022</v>
      </c>
      <c r="B129" s="1267">
        <v>236995</v>
      </c>
      <c r="C129" s="1137" t="s">
        <v>8023</v>
      </c>
      <c r="D129" s="1137" t="s">
        <v>8024</v>
      </c>
      <c r="E129" s="1137" t="s">
        <v>2854</v>
      </c>
      <c r="F129" s="1137" t="str">
        <f t="shared" si="1"/>
        <v>Woodard, Thera</v>
      </c>
    </row>
    <row r="130" spans="1:6">
      <c r="A130" s="1137" t="s">
        <v>8025</v>
      </c>
      <c r="B130" s="1267">
        <v>563334</v>
      </c>
      <c r="C130" s="1137" t="s">
        <v>8026</v>
      </c>
      <c r="D130" s="1137" t="s">
        <v>7091</v>
      </c>
      <c r="E130" s="1137" t="s">
        <v>2854</v>
      </c>
      <c r="F130" s="1137" t="str">
        <f t="shared" ref="F130:F193" si="2">CONCATENATE(C130,", ",D130)</f>
        <v>Geraghty, Daniel</v>
      </c>
    </row>
    <row r="131" spans="1:6">
      <c r="A131" s="1137" t="s">
        <v>8027</v>
      </c>
      <c r="B131" s="1267">
        <v>1003056</v>
      </c>
      <c r="C131" s="1137" t="s">
        <v>8028</v>
      </c>
      <c r="D131" s="1137" t="s">
        <v>7448</v>
      </c>
      <c r="E131" s="1137" t="s">
        <v>2854</v>
      </c>
      <c r="F131" s="1137" t="str">
        <f t="shared" si="2"/>
        <v>Kaplan, Steven</v>
      </c>
    </row>
    <row r="132" spans="1:6">
      <c r="A132" s="1137" t="s">
        <v>6526</v>
      </c>
      <c r="B132" s="1267">
        <v>1003075</v>
      </c>
      <c r="C132" s="1137" t="s">
        <v>7208</v>
      </c>
      <c r="D132" s="1137" t="s">
        <v>7209</v>
      </c>
      <c r="E132" s="1137" t="s">
        <v>2854</v>
      </c>
      <c r="F132" s="1137" t="str">
        <f t="shared" si="2"/>
        <v>La Pietra, Carmine</v>
      </c>
    </row>
    <row r="133" spans="1:6">
      <c r="A133" s="1137" t="s">
        <v>6239</v>
      </c>
      <c r="B133" s="1267">
        <v>605766</v>
      </c>
      <c r="C133" s="1137" t="s">
        <v>7335</v>
      </c>
      <c r="D133" s="1137" t="s">
        <v>7105</v>
      </c>
      <c r="E133" s="1137" t="s">
        <v>2854</v>
      </c>
      <c r="F133" s="1137" t="str">
        <f t="shared" si="2"/>
        <v>Lergier Hernandez, Michael</v>
      </c>
    </row>
    <row r="134" spans="1:6">
      <c r="A134" s="1137" t="s">
        <v>6213</v>
      </c>
      <c r="B134" s="1267">
        <v>1003118</v>
      </c>
      <c r="C134" s="1137" t="s">
        <v>7340</v>
      </c>
      <c r="D134" s="1137" t="s">
        <v>7175</v>
      </c>
      <c r="E134" s="1137" t="s">
        <v>7039</v>
      </c>
      <c r="F134" s="1137" t="str">
        <f t="shared" si="2"/>
        <v>McCaffrey, Robert</v>
      </c>
    </row>
    <row r="135" spans="1:6">
      <c r="A135" s="1137" t="s">
        <v>5218</v>
      </c>
      <c r="B135" s="1267">
        <v>77318</v>
      </c>
      <c r="C135" s="1137" t="s">
        <v>7284</v>
      </c>
      <c r="D135" s="1137" t="s">
        <v>7256</v>
      </c>
      <c r="E135" s="1137" t="s">
        <v>7039</v>
      </c>
      <c r="F135" s="1137" t="str">
        <f t="shared" si="2"/>
        <v>Sepulveda Fernandez, Nelson</v>
      </c>
    </row>
    <row r="136" spans="1:6">
      <c r="A136" s="1137" t="s">
        <v>3788</v>
      </c>
      <c r="B136" s="1267">
        <v>562208</v>
      </c>
      <c r="C136" s="1137" t="s">
        <v>7287</v>
      </c>
      <c r="D136" s="1137" t="s">
        <v>7288</v>
      </c>
      <c r="E136" s="1137" t="s">
        <v>7039</v>
      </c>
      <c r="F136" s="1137" t="str">
        <f t="shared" si="2"/>
        <v>Shephard, Landon</v>
      </c>
    </row>
    <row r="137" spans="1:6">
      <c r="A137" s="1137" t="s">
        <v>6610</v>
      </c>
      <c r="B137" s="1267">
        <v>392716</v>
      </c>
      <c r="C137" s="1137" t="s">
        <v>7315</v>
      </c>
      <c r="D137" s="1137" t="s">
        <v>7114</v>
      </c>
      <c r="E137" s="1137" t="s">
        <v>2854</v>
      </c>
      <c r="F137" s="1137" t="str">
        <f t="shared" si="2"/>
        <v>Comerford, Amy</v>
      </c>
    </row>
    <row r="138" spans="1:6">
      <c r="A138" s="1137" t="s">
        <v>5833</v>
      </c>
      <c r="B138" s="1267">
        <v>515620</v>
      </c>
      <c r="C138" s="1137" t="s">
        <v>7342</v>
      </c>
      <c r="D138" s="1137" t="s">
        <v>7207</v>
      </c>
      <c r="E138" s="1137" t="s">
        <v>2854</v>
      </c>
      <c r="F138" s="1137" t="str">
        <f t="shared" si="2"/>
        <v>Mezquita, Jennifer</v>
      </c>
    </row>
    <row r="139" spans="1:6">
      <c r="A139" s="1137" t="s">
        <v>6970</v>
      </c>
      <c r="B139" s="1267">
        <v>220582</v>
      </c>
      <c r="C139" s="1137" t="s">
        <v>7234</v>
      </c>
      <c r="D139" s="1137" t="s">
        <v>7235</v>
      </c>
      <c r="E139" s="1137" t="s">
        <v>2854</v>
      </c>
      <c r="F139" s="1137" t="str">
        <f t="shared" si="2"/>
        <v>Maurer, Nancy</v>
      </c>
    </row>
    <row r="140" spans="1:6">
      <c r="A140" s="1137" t="s">
        <v>100</v>
      </c>
      <c r="B140" s="1267">
        <v>1004330</v>
      </c>
      <c r="C140" s="1137" t="s">
        <v>7289</v>
      </c>
      <c r="D140" s="1137" t="s">
        <v>7290</v>
      </c>
      <c r="E140" s="1137" t="s">
        <v>2854</v>
      </c>
      <c r="F140" s="1137" t="str">
        <f t="shared" si="2"/>
        <v>Shugart, Sanford</v>
      </c>
    </row>
    <row r="141" spans="1:6">
      <c r="A141" s="1137" t="s">
        <v>5863</v>
      </c>
      <c r="B141" s="1267">
        <v>2000049</v>
      </c>
      <c r="C141" s="1137" t="s">
        <v>7330</v>
      </c>
      <c r="D141" s="1137" t="s">
        <v>7108</v>
      </c>
      <c r="E141" s="1137" t="s">
        <v>2854</v>
      </c>
      <c r="F141" s="1137" t="str">
        <f t="shared" si="2"/>
        <v>Heffernan, David</v>
      </c>
    </row>
    <row r="142" spans="1:6">
      <c r="A142" s="1137" t="s">
        <v>2034</v>
      </c>
      <c r="B142" s="1267">
        <v>2000092</v>
      </c>
      <c r="C142" s="1137" t="s">
        <v>7356</v>
      </c>
      <c r="D142" s="1137" t="s">
        <v>7249</v>
      </c>
      <c r="E142" s="1137" t="s">
        <v>2854</v>
      </c>
      <c r="F142" s="1137" t="str">
        <f t="shared" si="2"/>
        <v>White, William</v>
      </c>
    </row>
    <row r="143" spans="1:6">
      <c r="A143" s="1137" t="s">
        <v>7638</v>
      </c>
      <c r="B143" s="1267">
        <v>2000310</v>
      </c>
      <c r="C143" s="1137" t="s">
        <v>7639</v>
      </c>
      <c r="D143" s="1137" t="s">
        <v>7225</v>
      </c>
      <c r="E143" s="1137" t="s">
        <v>2854</v>
      </c>
      <c r="F143" s="1137" t="str">
        <f t="shared" si="2"/>
        <v>Tiller, Barbara</v>
      </c>
    </row>
    <row r="144" spans="1:6">
      <c r="A144" s="1137" t="s">
        <v>3825</v>
      </c>
      <c r="B144" s="1267">
        <v>2000481</v>
      </c>
      <c r="C144" s="1137" t="s">
        <v>7176</v>
      </c>
      <c r="D144" s="1137" t="s">
        <v>7366</v>
      </c>
      <c r="E144" s="1137" t="s">
        <v>2854</v>
      </c>
      <c r="F144" s="1137" t="str">
        <f t="shared" si="2"/>
        <v>Gallagher, Geraldine</v>
      </c>
    </row>
    <row r="145" spans="1:6">
      <c r="A145" s="1137" t="s">
        <v>8029</v>
      </c>
      <c r="B145" s="1267">
        <v>167992</v>
      </c>
      <c r="C145" s="1137" t="s">
        <v>7890</v>
      </c>
      <c r="D145" s="1137" t="s">
        <v>8030</v>
      </c>
      <c r="E145" s="1137" t="s">
        <v>2854</v>
      </c>
      <c r="F145" s="1137" t="str">
        <f t="shared" si="2"/>
        <v>Brandolini, Nicoleta</v>
      </c>
    </row>
    <row r="146" spans="1:6">
      <c r="A146" s="1137" t="s">
        <v>5784</v>
      </c>
      <c r="B146" s="1267">
        <v>586254</v>
      </c>
      <c r="C146" s="1137" t="s">
        <v>7147</v>
      </c>
      <c r="D146" s="1137" t="s">
        <v>7148</v>
      </c>
      <c r="E146" s="1137" t="s">
        <v>7039</v>
      </c>
      <c r="F146" s="1137" t="str">
        <f t="shared" si="2"/>
        <v>Dillon Anstey, Shauna</v>
      </c>
    </row>
    <row r="147" spans="1:6">
      <c r="A147" s="1137" t="s">
        <v>977</v>
      </c>
      <c r="B147" s="1267">
        <v>11198</v>
      </c>
      <c r="C147" s="1137" t="s">
        <v>7156</v>
      </c>
      <c r="D147" s="1137" t="s">
        <v>7157</v>
      </c>
      <c r="E147" s="1137" t="s">
        <v>7039</v>
      </c>
      <c r="F147" s="1137" t="str">
        <f t="shared" si="2"/>
        <v>Favali-Prevatt, Sonia</v>
      </c>
    </row>
    <row r="148" spans="1:6">
      <c r="A148" s="1137" t="s">
        <v>8031</v>
      </c>
      <c r="B148" s="1267">
        <v>13935</v>
      </c>
      <c r="C148" s="1137" t="s">
        <v>8032</v>
      </c>
      <c r="D148" s="1137" t="s">
        <v>7139</v>
      </c>
      <c r="E148" s="1137" t="s">
        <v>2854</v>
      </c>
      <c r="F148" s="1137" t="str">
        <f t="shared" si="2"/>
        <v>Balassa, Julie</v>
      </c>
    </row>
    <row r="149" spans="1:6">
      <c r="A149" s="1137" t="s">
        <v>8033</v>
      </c>
      <c r="B149" s="1267">
        <v>24637</v>
      </c>
      <c r="C149" s="1137" t="s">
        <v>8034</v>
      </c>
      <c r="D149" s="1137" t="s">
        <v>8035</v>
      </c>
      <c r="E149" s="1137" t="s">
        <v>2854</v>
      </c>
      <c r="F149" s="1137" t="str">
        <f t="shared" si="2"/>
        <v>Bennett, Winsome</v>
      </c>
    </row>
    <row r="150" spans="1:6">
      <c r="A150" s="1137" t="s">
        <v>8036</v>
      </c>
      <c r="B150" s="1267">
        <v>33921</v>
      </c>
      <c r="C150" s="1137" t="s">
        <v>8037</v>
      </c>
      <c r="D150" s="1137" t="s">
        <v>7878</v>
      </c>
      <c r="E150" s="1137" t="s">
        <v>2854</v>
      </c>
      <c r="F150" s="1137" t="str">
        <f t="shared" si="2"/>
        <v>Ridore, Ruth</v>
      </c>
    </row>
    <row r="151" spans="1:6">
      <c r="A151" s="1137" t="s">
        <v>6077</v>
      </c>
      <c r="B151" s="1267">
        <v>39991</v>
      </c>
      <c r="C151" s="1137" t="s">
        <v>7259</v>
      </c>
      <c r="D151" s="1137" t="s">
        <v>7260</v>
      </c>
      <c r="E151" s="1137" t="s">
        <v>7039</v>
      </c>
      <c r="F151" s="1137" t="str">
        <f t="shared" si="2"/>
        <v>Popovski, Talia</v>
      </c>
    </row>
    <row r="152" spans="1:6">
      <c r="A152" s="1137" t="s">
        <v>5633</v>
      </c>
      <c r="B152" s="1267">
        <v>66030</v>
      </c>
      <c r="C152" s="1137" t="s">
        <v>7274</v>
      </c>
      <c r="D152" s="1137" t="s">
        <v>7107</v>
      </c>
      <c r="E152" s="1137" t="s">
        <v>7039</v>
      </c>
      <c r="F152" s="1137" t="str">
        <f t="shared" si="2"/>
        <v>Rooney, Paul</v>
      </c>
    </row>
    <row r="153" spans="1:6">
      <c r="A153" s="1137" t="s">
        <v>8038</v>
      </c>
      <c r="B153" s="1267">
        <v>68990</v>
      </c>
      <c r="C153" s="1137" t="s">
        <v>8039</v>
      </c>
      <c r="D153" s="1137" t="s">
        <v>8040</v>
      </c>
      <c r="E153" s="1137" t="s">
        <v>2854</v>
      </c>
      <c r="F153" s="1137" t="str">
        <f t="shared" si="2"/>
        <v>Frierson, Frances</v>
      </c>
    </row>
    <row r="154" spans="1:6">
      <c r="A154" s="1137" t="s">
        <v>2391</v>
      </c>
      <c r="B154" s="1267">
        <v>82668</v>
      </c>
      <c r="C154" s="1137" t="s">
        <v>7296</v>
      </c>
      <c r="D154" s="1137" t="s">
        <v>7297</v>
      </c>
      <c r="E154" s="1137" t="s">
        <v>7039</v>
      </c>
      <c r="F154" s="1137" t="str">
        <f t="shared" si="2"/>
        <v>Szentmiklosi, Jillian</v>
      </c>
    </row>
    <row r="155" spans="1:6">
      <c r="A155" s="1137" t="s">
        <v>7681</v>
      </c>
      <c r="B155" s="1267">
        <v>126920</v>
      </c>
      <c r="C155" s="1137" t="s">
        <v>7682</v>
      </c>
      <c r="D155" s="1137" t="s">
        <v>7264</v>
      </c>
      <c r="E155" s="1137" t="s">
        <v>2854</v>
      </c>
      <c r="F155" s="1137" t="str">
        <f t="shared" si="2"/>
        <v>Wilson, Karen</v>
      </c>
    </row>
    <row r="156" spans="1:6">
      <c r="A156" s="1137" t="s">
        <v>7700</v>
      </c>
      <c r="B156" s="1267">
        <v>140024</v>
      </c>
      <c r="C156" s="1137" t="s">
        <v>7356</v>
      </c>
      <c r="D156" s="1137" t="s">
        <v>7174</v>
      </c>
      <c r="E156" s="1137" t="s">
        <v>2854</v>
      </c>
      <c r="F156" s="1137" t="str">
        <f t="shared" si="2"/>
        <v>White, James</v>
      </c>
    </row>
    <row r="157" spans="1:6">
      <c r="A157" s="1137" t="s">
        <v>6110</v>
      </c>
      <c r="B157" s="1267">
        <v>230313</v>
      </c>
      <c r="C157" s="1137" t="s">
        <v>7143</v>
      </c>
      <c r="D157" s="1137" t="s">
        <v>7144</v>
      </c>
      <c r="E157" s="1137" t="s">
        <v>7039</v>
      </c>
      <c r="F157" s="1137" t="str">
        <f t="shared" si="2"/>
        <v>Davis, Daryl</v>
      </c>
    </row>
    <row r="158" spans="1:6">
      <c r="A158" s="1137" t="s">
        <v>5629</v>
      </c>
      <c r="B158" s="1267">
        <v>260404</v>
      </c>
      <c r="C158" s="1137" t="s">
        <v>7173</v>
      </c>
      <c r="D158" s="1137" t="s">
        <v>7174</v>
      </c>
      <c r="E158" s="1137" t="s">
        <v>7039</v>
      </c>
      <c r="F158" s="1137" t="str">
        <f t="shared" si="2"/>
        <v>Galbraith, James</v>
      </c>
    </row>
    <row r="159" spans="1:6">
      <c r="A159" s="1137" t="s">
        <v>5864</v>
      </c>
      <c r="B159" s="1267">
        <v>290546</v>
      </c>
      <c r="C159" s="1137" t="s">
        <v>7125</v>
      </c>
      <c r="D159" s="1137" t="s">
        <v>7126</v>
      </c>
      <c r="E159" s="1137" t="s">
        <v>7039</v>
      </c>
      <c r="F159" s="1137" t="str">
        <f t="shared" si="2"/>
        <v>Chancey, Stephen</v>
      </c>
    </row>
    <row r="160" spans="1:6">
      <c r="A160" s="1137" t="s">
        <v>5782</v>
      </c>
      <c r="B160" s="1267">
        <v>322634</v>
      </c>
      <c r="C160" s="1137" t="s">
        <v>7236</v>
      </c>
      <c r="D160" s="1137" t="s">
        <v>7174</v>
      </c>
      <c r="E160" s="1137" t="s">
        <v>7039</v>
      </c>
      <c r="F160" s="1137" t="str">
        <f t="shared" si="2"/>
        <v>McDonald, James</v>
      </c>
    </row>
    <row r="161" spans="1:6">
      <c r="A161" s="1137" t="s">
        <v>8041</v>
      </c>
      <c r="B161" s="1267">
        <v>336505</v>
      </c>
      <c r="C161" s="1137" t="s">
        <v>8042</v>
      </c>
      <c r="D161" s="1137" t="s">
        <v>7192</v>
      </c>
      <c r="E161" s="1137" t="s">
        <v>2854</v>
      </c>
      <c r="F161" s="1137" t="str">
        <f t="shared" si="2"/>
        <v>Houck, Keith</v>
      </c>
    </row>
    <row r="162" spans="1:6">
      <c r="A162" s="1137" t="s">
        <v>6549</v>
      </c>
      <c r="B162" s="1267">
        <v>338489</v>
      </c>
      <c r="C162" s="1137" t="s">
        <v>7185</v>
      </c>
      <c r="D162" s="1137" t="s">
        <v>7186</v>
      </c>
      <c r="E162" s="1137" t="s">
        <v>2854</v>
      </c>
      <c r="F162" s="1137" t="str">
        <f t="shared" si="2"/>
        <v>Harris, Carl</v>
      </c>
    </row>
    <row r="163" spans="1:6">
      <c r="A163" s="1137" t="s">
        <v>7743</v>
      </c>
      <c r="B163" s="1267">
        <v>358441</v>
      </c>
      <c r="C163" s="1137" t="s">
        <v>7744</v>
      </c>
      <c r="D163" s="1137" t="s">
        <v>7745</v>
      </c>
      <c r="E163" s="1137" t="s">
        <v>2854</v>
      </c>
      <c r="F163" s="1137" t="str">
        <f t="shared" si="2"/>
        <v>Mathews, Adrienne</v>
      </c>
    </row>
    <row r="164" spans="1:6">
      <c r="A164" s="1137" t="s">
        <v>8043</v>
      </c>
      <c r="B164" s="1267">
        <v>358445</v>
      </c>
      <c r="C164" s="1137" t="s">
        <v>8044</v>
      </c>
      <c r="D164" s="1137" t="s">
        <v>7105</v>
      </c>
      <c r="E164" s="1137" t="s">
        <v>2854</v>
      </c>
      <c r="F164" s="1137" t="str">
        <f t="shared" si="2"/>
        <v>Salyers, Michael</v>
      </c>
    </row>
    <row r="165" spans="1:6">
      <c r="A165" s="1137" t="s">
        <v>1535</v>
      </c>
      <c r="B165" s="1267">
        <v>416607</v>
      </c>
      <c r="C165" s="1137" t="s">
        <v>7181</v>
      </c>
      <c r="D165" s="1137" t="s">
        <v>7164</v>
      </c>
      <c r="E165" s="1137" t="s">
        <v>7039</v>
      </c>
      <c r="F165" s="1137" t="str">
        <f t="shared" si="2"/>
        <v>Goltz, Jeffrey</v>
      </c>
    </row>
    <row r="166" spans="1:6">
      <c r="A166" s="1137" t="s">
        <v>4298</v>
      </c>
      <c r="B166" s="1267">
        <v>433898</v>
      </c>
      <c r="C166" s="1137" t="s">
        <v>7210</v>
      </c>
      <c r="D166" s="1137" t="s">
        <v>7211</v>
      </c>
      <c r="E166" s="1137" t="s">
        <v>2854</v>
      </c>
      <c r="F166" s="1137" t="str">
        <f t="shared" si="2"/>
        <v>Larew, Deborah</v>
      </c>
    </row>
    <row r="167" spans="1:6">
      <c r="A167" s="1137" t="s">
        <v>6624</v>
      </c>
      <c r="B167" s="1267">
        <v>479762</v>
      </c>
      <c r="C167" s="1137" t="s">
        <v>7088</v>
      </c>
      <c r="D167" s="1137" t="s">
        <v>7089</v>
      </c>
      <c r="E167" s="1137" t="s">
        <v>2854</v>
      </c>
      <c r="F167" s="1137" t="str">
        <f t="shared" si="2"/>
        <v>Astro, Kelly</v>
      </c>
    </row>
    <row r="168" spans="1:6">
      <c r="A168" s="1137" t="s">
        <v>6607</v>
      </c>
      <c r="B168" s="1267">
        <v>492512</v>
      </c>
      <c r="C168" s="1137" t="s">
        <v>7132</v>
      </c>
      <c r="D168" s="1137" t="s">
        <v>7133</v>
      </c>
      <c r="E168" s="1137" t="s">
        <v>7039</v>
      </c>
      <c r="F168" s="1137" t="str">
        <f t="shared" si="2"/>
        <v>Colon, Mona Liza</v>
      </c>
    </row>
    <row r="169" spans="1:6">
      <c r="A169" s="1137" t="s">
        <v>6387</v>
      </c>
      <c r="B169" s="1267">
        <v>506651</v>
      </c>
      <c r="C169" s="1137" t="s">
        <v>7255</v>
      </c>
      <c r="D169" s="1137" t="s">
        <v>7256</v>
      </c>
      <c r="E169" s="1137" t="s">
        <v>7039</v>
      </c>
      <c r="F169" s="1137" t="str">
        <f t="shared" si="2"/>
        <v>Placa, Nelson</v>
      </c>
    </row>
    <row r="170" spans="1:6">
      <c r="A170" s="1137" t="s">
        <v>8045</v>
      </c>
      <c r="B170" s="1267">
        <v>510063</v>
      </c>
      <c r="C170" s="1137" t="s">
        <v>8046</v>
      </c>
      <c r="D170" s="1137" t="s">
        <v>7926</v>
      </c>
      <c r="E170" s="1137" t="s">
        <v>2854</v>
      </c>
      <c r="F170" s="1137" t="str">
        <f t="shared" si="2"/>
        <v>Watkins, Anne</v>
      </c>
    </row>
    <row r="171" spans="1:6">
      <c r="A171" s="1137" t="s">
        <v>7452</v>
      </c>
      <c r="B171" s="1267">
        <v>515437</v>
      </c>
      <c r="C171" s="1137" t="s">
        <v>7453</v>
      </c>
      <c r="D171" s="1137" t="s">
        <v>7153</v>
      </c>
      <c r="E171" s="1137" t="s">
        <v>2854</v>
      </c>
      <c r="F171" s="1137" t="str">
        <f t="shared" si="2"/>
        <v>Elvers, Lisa</v>
      </c>
    </row>
    <row r="172" spans="1:6">
      <c r="A172" s="1137" t="s">
        <v>8047</v>
      </c>
      <c r="B172" s="1267">
        <v>517377</v>
      </c>
      <c r="C172" s="1137" t="s">
        <v>8048</v>
      </c>
      <c r="D172" s="1137" t="s">
        <v>7115</v>
      </c>
      <c r="E172" s="1137" t="s">
        <v>2854</v>
      </c>
      <c r="F172" s="1137" t="str">
        <f t="shared" si="2"/>
        <v>Palmer, Nicole</v>
      </c>
    </row>
    <row r="173" spans="1:6">
      <c r="A173" s="1137" t="s">
        <v>9583</v>
      </c>
      <c r="B173" s="1267">
        <v>529016</v>
      </c>
      <c r="C173" s="1137" t="s">
        <v>7143</v>
      </c>
      <c r="D173" s="1137" t="s">
        <v>9584</v>
      </c>
      <c r="E173" s="1137" t="s">
        <v>7039</v>
      </c>
      <c r="F173" s="1137" t="str">
        <f t="shared" si="2"/>
        <v>Davis, Sheldon</v>
      </c>
    </row>
    <row r="174" spans="1:6">
      <c r="A174" s="1137" t="s">
        <v>6211</v>
      </c>
      <c r="B174" s="1267">
        <v>529140</v>
      </c>
      <c r="C174" s="1137" t="s">
        <v>7325</v>
      </c>
      <c r="D174" s="1137" t="s">
        <v>7368</v>
      </c>
      <c r="E174" s="1137" t="s">
        <v>2854</v>
      </c>
      <c r="F174" s="1137" t="str">
        <f t="shared" si="2"/>
        <v>Gonzalez Bonnewitz, Elisha</v>
      </c>
    </row>
    <row r="175" spans="1:6">
      <c r="A175" s="1137" t="s">
        <v>9641</v>
      </c>
      <c r="B175" s="1137">
        <v>540992</v>
      </c>
      <c r="C175" s="1137" t="s">
        <v>9642</v>
      </c>
      <c r="D175" s="1137" t="s">
        <v>9643</v>
      </c>
      <c r="E175" s="1137" t="s">
        <v>9644</v>
      </c>
      <c r="F175" s="1137" t="str">
        <f t="shared" si="2"/>
        <v>Watson, Doreen</v>
      </c>
    </row>
    <row r="176" spans="1:6">
      <c r="A176" s="1137" t="s">
        <v>9794</v>
      </c>
      <c r="B176" s="1137">
        <v>570899</v>
      </c>
      <c r="C176" s="1137" t="s">
        <v>7357</v>
      </c>
      <c r="D176" s="1137" t="s">
        <v>9795</v>
      </c>
      <c r="E176" s="1137" t="s">
        <v>7039</v>
      </c>
      <c r="F176" s="1137" t="str">
        <f t="shared" si="2"/>
        <v>Wright, Geni</v>
      </c>
    </row>
    <row r="177" spans="1:6">
      <c r="A177" s="1137" t="s">
        <v>8049</v>
      </c>
      <c r="B177" s="1267">
        <v>576550</v>
      </c>
      <c r="C177" s="1137" t="s">
        <v>8050</v>
      </c>
      <c r="D177" s="1137" t="s">
        <v>8051</v>
      </c>
      <c r="E177" s="1137" t="s">
        <v>2854</v>
      </c>
      <c r="F177" s="1137" t="str">
        <f t="shared" si="2"/>
        <v>Delneky, Akos</v>
      </c>
    </row>
    <row r="178" spans="1:6">
      <c r="A178" s="1137" t="s">
        <v>6277</v>
      </c>
      <c r="B178" s="1267">
        <v>583936</v>
      </c>
      <c r="C178" s="1137" t="s">
        <v>7245</v>
      </c>
      <c r="D178" s="1137" t="s">
        <v>7223</v>
      </c>
      <c r="E178" s="1137" t="s">
        <v>2854</v>
      </c>
      <c r="F178" s="1137" t="str">
        <f t="shared" si="2"/>
        <v>Mittag, Benjamin</v>
      </c>
    </row>
    <row r="179" spans="1:6">
      <c r="A179" s="1137" t="s">
        <v>8391</v>
      </c>
      <c r="B179" s="1267">
        <v>586978</v>
      </c>
      <c r="C179" s="1137" t="s">
        <v>8392</v>
      </c>
      <c r="D179" s="1137" t="s">
        <v>8394</v>
      </c>
      <c r="E179" s="1137" t="s">
        <v>7039</v>
      </c>
      <c r="F179" s="1137" t="str">
        <f t="shared" si="2"/>
        <v>Wallman, Eric</v>
      </c>
    </row>
    <row r="180" spans="1:6">
      <c r="A180" s="1137" t="s">
        <v>7678</v>
      </c>
      <c r="B180" s="1267">
        <v>602796</v>
      </c>
      <c r="C180" s="1137" t="s">
        <v>7679</v>
      </c>
      <c r="D180" s="1137" t="s">
        <v>7361</v>
      </c>
      <c r="E180" s="1137" t="s">
        <v>7039</v>
      </c>
      <c r="F180" s="1137" t="str">
        <f t="shared" si="2"/>
        <v>Knights, John</v>
      </c>
    </row>
    <row r="181" spans="1:6">
      <c r="A181" s="1137" t="s">
        <v>5632</v>
      </c>
      <c r="B181" s="1267">
        <v>618452</v>
      </c>
      <c r="C181" s="1137" t="s">
        <v>7326</v>
      </c>
      <c r="D181" s="1137" t="s">
        <v>7170</v>
      </c>
      <c r="E181" s="1137" t="s">
        <v>2854</v>
      </c>
      <c r="F181" s="1137" t="str">
        <f t="shared" si="2"/>
        <v>Hardin, Christina</v>
      </c>
    </row>
    <row r="182" spans="1:6">
      <c r="A182" s="1137" t="s">
        <v>590</v>
      </c>
      <c r="B182" s="1267">
        <v>3003707</v>
      </c>
      <c r="C182" s="1137" t="s">
        <v>7331</v>
      </c>
      <c r="D182" s="1137" t="s">
        <v>7371</v>
      </c>
      <c r="E182" s="1137" t="s">
        <v>2854</v>
      </c>
      <c r="F182" s="1137" t="str">
        <f t="shared" si="2"/>
        <v>Hunt, Todd</v>
      </c>
    </row>
    <row r="183" spans="1:6">
      <c r="A183" s="1137" t="s">
        <v>6210</v>
      </c>
      <c r="B183" s="1267">
        <v>3007763</v>
      </c>
      <c r="C183" s="1137" t="s">
        <v>7316</v>
      </c>
      <c r="D183" s="1137" t="s">
        <v>7186</v>
      </c>
      <c r="E183" s="1137" t="s">
        <v>2854</v>
      </c>
      <c r="F183" s="1137" t="str">
        <f t="shared" si="2"/>
        <v>Creasman, Carl</v>
      </c>
    </row>
    <row r="184" spans="1:6">
      <c r="A184" s="1137" t="s">
        <v>5613</v>
      </c>
      <c r="B184" s="1267">
        <v>619848</v>
      </c>
      <c r="C184" s="1137" t="s">
        <v>7321</v>
      </c>
      <c r="D184" s="1137" t="s">
        <v>7365</v>
      </c>
      <c r="E184" s="1137" t="s">
        <v>2854</v>
      </c>
      <c r="F184" s="1137" t="str">
        <f t="shared" si="2"/>
        <v>Feijoo, Boris</v>
      </c>
    </row>
    <row r="185" spans="1:6">
      <c r="A185" s="1137" t="s">
        <v>8602</v>
      </c>
      <c r="B185" s="1267">
        <v>3008127</v>
      </c>
      <c r="C185" s="1137" t="s">
        <v>8603</v>
      </c>
      <c r="D185" s="1137" t="s">
        <v>7108</v>
      </c>
      <c r="E185" s="1137" t="s">
        <v>2854</v>
      </c>
      <c r="F185" s="1137" t="str">
        <f t="shared" si="2"/>
        <v>Brunick, David</v>
      </c>
    </row>
    <row r="186" spans="1:6">
      <c r="A186" s="1137" t="s">
        <v>5500</v>
      </c>
      <c r="B186" s="1267">
        <v>3008129</v>
      </c>
      <c r="C186" s="1137" t="s">
        <v>7104</v>
      </c>
      <c r="D186" s="1137" t="s">
        <v>7105</v>
      </c>
      <c r="E186" s="1137" t="s">
        <v>7039</v>
      </c>
      <c r="F186" s="1137" t="str">
        <f t="shared" si="2"/>
        <v>Blackburn, Michael</v>
      </c>
    </row>
    <row r="187" spans="1:6">
      <c r="A187" s="1137" t="s">
        <v>3502</v>
      </c>
      <c r="B187" s="1267">
        <v>3011346</v>
      </c>
      <c r="C187" s="1137" t="s">
        <v>7341</v>
      </c>
      <c r="D187" s="1137" t="s">
        <v>7378</v>
      </c>
      <c r="E187" s="1137" t="s">
        <v>2854</v>
      </c>
      <c r="F187" s="1137" t="str">
        <f t="shared" si="2"/>
        <v>Melanson, Sarah</v>
      </c>
    </row>
    <row r="188" spans="1:6">
      <c r="A188" s="1137" t="s">
        <v>4843</v>
      </c>
      <c r="B188" s="1267">
        <v>3014196</v>
      </c>
      <c r="C188" s="1137" t="s">
        <v>7097</v>
      </c>
      <c r="D188" s="1137" t="s">
        <v>7098</v>
      </c>
      <c r="E188" s="1137" t="s">
        <v>2854</v>
      </c>
      <c r="F188" s="1137" t="str">
        <f t="shared" si="2"/>
        <v>Beck, Mary</v>
      </c>
    </row>
    <row r="189" spans="1:6">
      <c r="A189" s="1137" t="s">
        <v>8627</v>
      </c>
      <c r="B189" s="1267">
        <v>623198</v>
      </c>
      <c r="C189" s="1137" t="s">
        <v>8626</v>
      </c>
      <c r="D189" s="1137" t="s">
        <v>7207</v>
      </c>
      <c r="E189" s="1137" t="s">
        <v>7039</v>
      </c>
      <c r="F189" s="1137" t="str">
        <f t="shared" si="2"/>
        <v>Tomlinson, Jennifer</v>
      </c>
    </row>
    <row r="190" spans="1:6">
      <c r="A190" s="1137" t="s">
        <v>8052</v>
      </c>
      <c r="B190" s="1267">
        <v>3018091</v>
      </c>
      <c r="C190" s="1137" t="s">
        <v>8053</v>
      </c>
      <c r="D190" s="1137" t="s">
        <v>8054</v>
      </c>
      <c r="E190" s="1137" t="s">
        <v>2854</v>
      </c>
      <c r="F190" s="1137" t="str">
        <f t="shared" si="2"/>
        <v>Boileau, Danielle</v>
      </c>
    </row>
    <row r="191" spans="1:6">
      <c r="A191" s="1137" t="s">
        <v>8055</v>
      </c>
      <c r="B191" s="1267">
        <v>3022326</v>
      </c>
      <c r="C191" s="1137" t="s">
        <v>8056</v>
      </c>
      <c r="D191" s="1137" t="s">
        <v>8057</v>
      </c>
      <c r="E191" s="1137" t="s">
        <v>2854</v>
      </c>
      <c r="F191" s="1137" t="str">
        <f t="shared" si="2"/>
        <v>Harrison, Tracy</v>
      </c>
    </row>
    <row r="192" spans="1:6">
      <c r="A192" s="1137" t="s">
        <v>6111</v>
      </c>
      <c r="B192" s="1267">
        <v>3037031</v>
      </c>
      <c r="C192" s="1137" t="s">
        <v>7229</v>
      </c>
      <c r="D192" s="1137" t="s">
        <v>7230</v>
      </c>
      <c r="E192" s="1137" t="s">
        <v>2854</v>
      </c>
      <c r="F192" s="1137" t="str">
        <f t="shared" si="2"/>
        <v>Makepeace, Kari</v>
      </c>
    </row>
    <row r="193" spans="1:6">
      <c r="A193" s="1137" t="s">
        <v>8058</v>
      </c>
      <c r="B193" s="1267">
        <v>3040005</v>
      </c>
      <c r="C193" s="1137" t="s">
        <v>8059</v>
      </c>
      <c r="D193" s="1137" t="s">
        <v>7144</v>
      </c>
      <c r="E193" s="1137" t="s">
        <v>2854</v>
      </c>
      <c r="F193" s="1137" t="str">
        <f t="shared" si="2"/>
        <v>Peterson, Daryl</v>
      </c>
    </row>
    <row r="194" spans="1:6">
      <c r="A194" s="1137" t="s">
        <v>7673</v>
      </c>
      <c r="B194" s="1267">
        <v>3041661</v>
      </c>
      <c r="C194" s="1137" t="s">
        <v>7674</v>
      </c>
      <c r="D194" s="1137" t="s">
        <v>7675</v>
      </c>
      <c r="E194" s="1137" t="s">
        <v>7039</v>
      </c>
      <c r="F194" s="1137" t="str">
        <f t="shared" ref="F194:F257" si="3">CONCATENATE(C194,", ",D194)</f>
        <v>Segarra, Nichole</v>
      </c>
    </row>
    <row r="195" spans="1:6">
      <c r="A195" s="1137" t="s">
        <v>7446</v>
      </c>
      <c r="B195" s="1267">
        <v>3066482</v>
      </c>
      <c r="C195" s="1137" t="s">
        <v>7447</v>
      </c>
      <c r="D195" s="1137" t="s">
        <v>7448</v>
      </c>
      <c r="E195" s="1137" t="s">
        <v>2854</v>
      </c>
      <c r="F195" s="1137" t="str">
        <f t="shared" si="3"/>
        <v>Kaczmarczyk, Steven</v>
      </c>
    </row>
    <row r="196" spans="1:6">
      <c r="A196" s="1137" t="s">
        <v>3969</v>
      </c>
      <c r="B196" s="1267">
        <v>3072897</v>
      </c>
      <c r="C196" s="1137" t="s">
        <v>7237</v>
      </c>
      <c r="D196" s="1137" t="s">
        <v>7238</v>
      </c>
      <c r="E196" s="1137" t="s">
        <v>7039</v>
      </c>
      <c r="F196" s="1137" t="str">
        <f t="shared" si="3"/>
        <v>McIntire, Molly</v>
      </c>
    </row>
    <row r="197" spans="1:6">
      <c r="A197" s="1137" t="s">
        <v>5830</v>
      </c>
      <c r="B197" s="1267">
        <v>3076002</v>
      </c>
      <c r="C197" s="1137" t="s">
        <v>7317</v>
      </c>
      <c r="D197" s="1137" t="s">
        <v>7359</v>
      </c>
      <c r="E197" s="1137" t="s">
        <v>2854</v>
      </c>
      <c r="F197" s="1137" t="str">
        <f t="shared" si="3"/>
        <v>Dodge, Jason</v>
      </c>
    </row>
    <row r="198" spans="1:6">
      <c r="A198" s="1137" t="s">
        <v>5338</v>
      </c>
      <c r="B198" s="1267">
        <v>3090520</v>
      </c>
      <c r="C198" s="1137" t="s">
        <v>7281</v>
      </c>
      <c r="D198" s="1137" t="s">
        <v>7095</v>
      </c>
      <c r="E198" s="1137" t="s">
        <v>7039</v>
      </c>
      <c r="F198" s="1137" t="str">
        <f t="shared" si="3"/>
        <v>Sarrubbo, Joseph</v>
      </c>
    </row>
    <row r="199" spans="1:6">
      <c r="A199" s="1137" t="s">
        <v>8060</v>
      </c>
      <c r="B199" s="1267">
        <v>3094916</v>
      </c>
      <c r="C199" s="1137" t="s">
        <v>8061</v>
      </c>
      <c r="D199" s="1137" t="s">
        <v>8062</v>
      </c>
      <c r="E199" s="1137" t="s">
        <v>2854</v>
      </c>
      <c r="F199" s="1137" t="str">
        <f t="shared" si="3"/>
        <v>Baxter, Fiona</v>
      </c>
    </row>
    <row r="200" spans="1:6">
      <c r="A200" s="1137" t="s">
        <v>9586</v>
      </c>
      <c r="B200" s="1267">
        <v>3095519</v>
      </c>
      <c r="C200" s="1137" t="s">
        <v>9585</v>
      </c>
      <c r="D200" s="1137" t="s">
        <v>7626</v>
      </c>
      <c r="E200" s="1137" t="s">
        <v>7039</v>
      </c>
      <c r="F200" s="1137" t="str">
        <f t="shared" si="3"/>
        <v>Hughes, Mark</v>
      </c>
    </row>
    <row r="201" spans="1:6">
      <c r="A201" s="1137" t="s">
        <v>9613</v>
      </c>
      <c r="B201" s="1267">
        <v>3101378</v>
      </c>
      <c r="C201" s="1137" t="s">
        <v>9614</v>
      </c>
      <c r="D201" s="1137" t="s">
        <v>9615</v>
      </c>
      <c r="E201" s="1137" t="s">
        <v>7039</v>
      </c>
      <c r="F201" s="1137" t="str">
        <f t="shared" si="3"/>
        <v>Paredes, Natalia</v>
      </c>
    </row>
    <row r="202" spans="1:6">
      <c r="A202" s="1137" t="s">
        <v>8063</v>
      </c>
      <c r="B202" s="1267">
        <v>3109940</v>
      </c>
      <c r="C202" s="1137" t="s">
        <v>8064</v>
      </c>
      <c r="D202" s="1137" t="s">
        <v>8065</v>
      </c>
      <c r="E202" s="1137" t="s">
        <v>2854</v>
      </c>
      <c r="F202" s="1137" t="str">
        <f t="shared" si="3"/>
        <v>Gastenveld, Paula</v>
      </c>
    </row>
    <row r="203" spans="1:6">
      <c r="A203" s="1137" t="s">
        <v>6499</v>
      </c>
      <c r="B203" s="1267">
        <v>3112302</v>
      </c>
      <c r="C203" s="1137" t="s">
        <v>7163</v>
      </c>
      <c r="D203" s="1137" t="s">
        <v>7164</v>
      </c>
      <c r="E203" s="1137" t="s">
        <v>7039</v>
      </c>
      <c r="F203" s="1137" t="str">
        <f t="shared" si="3"/>
        <v>Filko, Jeffrey</v>
      </c>
    </row>
    <row r="204" spans="1:6">
      <c r="A204" s="1137" t="s">
        <v>4894</v>
      </c>
      <c r="B204" s="1267">
        <v>3114829</v>
      </c>
      <c r="C204" s="1137" t="s">
        <v>7182</v>
      </c>
      <c r="D204" s="1137" t="s">
        <v>7183</v>
      </c>
      <c r="E204" s="1137" t="s">
        <v>2854</v>
      </c>
      <c r="F204" s="1137" t="str">
        <f t="shared" si="3"/>
        <v>Gordon, Carin</v>
      </c>
    </row>
    <row r="205" spans="1:6">
      <c r="A205" s="1137" t="s">
        <v>8066</v>
      </c>
      <c r="B205" s="1267">
        <v>3116187</v>
      </c>
      <c r="C205" s="1137" t="s">
        <v>8067</v>
      </c>
      <c r="D205" s="1137" t="s">
        <v>7249</v>
      </c>
      <c r="E205" s="1137" t="s">
        <v>2854</v>
      </c>
      <c r="F205" s="1137" t="str">
        <f t="shared" si="3"/>
        <v>Ames, William</v>
      </c>
    </row>
    <row r="206" spans="1:6">
      <c r="A206" s="1137" t="s">
        <v>8068</v>
      </c>
      <c r="B206" s="1267">
        <v>3116205</v>
      </c>
      <c r="C206" s="1137" t="s">
        <v>8069</v>
      </c>
      <c r="D206" s="1137" t="s">
        <v>8070</v>
      </c>
      <c r="E206" s="1137" t="s">
        <v>2854</v>
      </c>
      <c r="F206" s="1137" t="str">
        <f t="shared" si="3"/>
        <v>Loiselle, Helene</v>
      </c>
    </row>
    <row r="207" spans="1:6">
      <c r="A207" s="1137" t="s">
        <v>5420</v>
      </c>
      <c r="B207" s="1267">
        <v>3119122</v>
      </c>
      <c r="C207" s="1137" t="s">
        <v>7080</v>
      </c>
      <c r="D207" s="1137" t="s">
        <v>7081</v>
      </c>
      <c r="E207" s="1137" t="s">
        <v>2854</v>
      </c>
      <c r="F207" s="1137" t="str">
        <f t="shared" si="3"/>
        <v>Allcorn, Terry</v>
      </c>
    </row>
    <row r="208" spans="1:6">
      <c r="A208" s="1137" t="s">
        <v>923</v>
      </c>
      <c r="B208" s="1267">
        <v>3150698</v>
      </c>
      <c r="C208" s="1137" t="s">
        <v>7094</v>
      </c>
      <c r="D208" s="1137" t="s">
        <v>7095</v>
      </c>
      <c r="E208" s="1137" t="s">
        <v>7039</v>
      </c>
      <c r="F208" s="1137" t="str">
        <f t="shared" si="3"/>
        <v>Battista, Joseph</v>
      </c>
    </row>
    <row r="209" spans="1:6">
      <c r="A209" s="1137" t="s">
        <v>2225</v>
      </c>
      <c r="B209" s="1267">
        <v>3182291</v>
      </c>
      <c r="C209" s="1137" t="s">
        <v>7286</v>
      </c>
      <c r="D209" s="1137" t="s">
        <v>7225</v>
      </c>
      <c r="E209" s="1137" t="s">
        <v>2854</v>
      </c>
      <c r="F209" s="1137" t="str">
        <f t="shared" si="3"/>
        <v>Shell, Barbara</v>
      </c>
    </row>
    <row r="210" spans="1:6">
      <c r="A210" s="1137" t="s">
        <v>8071</v>
      </c>
      <c r="B210" s="1267">
        <v>3184608</v>
      </c>
      <c r="C210" s="1137" t="s">
        <v>8072</v>
      </c>
      <c r="D210" s="1137" t="s">
        <v>7740</v>
      </c>
      <c r="E210" s="1137" t="s">
        <v>2854</v>
      </c>
      <c r="F210" s="1137" t="str">
        <f t="shared" si="3"/>
        <v>Murdock, Joshua</v>
      </c>
    </row>
    <row r="211" spans="1:6">
      <c r="A211" s="1137" t="s">
        <v>8073</v>
      </c>
      <c r="B211" s="1267">
        <v>3208988</v>
      </c>
      <c r="C211" s="1137" t="s">
        <v>8074</v>
      </c>
      <c r="D211" s="1137" t="s">
        <v>8075</v>
      </c>
      <c r="E211" s="1137" t="s">
        <v>2854</v>
      </c>
      <c r="F211" s="1137" t="str">
        <f t="shared" si="3"/>
        <v>Stalling, Undria</v>
      </c>
    </row>
    <row r="212" spans="1:6">
      <c r="A212" s="1137" t="s">
        <v>8076</v>
      </c>
      <c r="B212" s="1267">
        <v>3216616</v>
      </c>
      <c r="C212" s="1137" t="s">
        <v>8077</v>
      </c>
      <c r="D212" s="1137" t="s">
        <v>8078</v>
      </c>
      <c r="E212" s="1137" t="s">
        <v>2854</v>
      </c>
      <c r="F212" s="1137" t="str">
        <f t="shared" si="3"/>
        <v>Holmes DuBois, Deidre</v>
      </c>
    </row>
    <row r="213" spans="1:6">
      <c r="A213" s="1137" t="s">
        <v>9133</v>
      </c>
      <c r="B213" s="1267">
        <v>3223621</v>
      </c>
      <c r="C213" s="1137" t="s">
        <v>9134</v>
      </c>
      <c r="D213" s="1137" t="s">
        <v>9135</v>
      </c>
      <c r="E213" s="1137" t="s">
        <v>7039</v>
      </c>
      <c r="F213" s="1137" t="str">
        <f t="shared" si="3"/>
        <v>Barnes, Tiffaney</v>
      </c>
    </row>
    <row r="214" spans="1:6">
      <c r="A214" s="1137" t="s">
        <v>2227</v>
      </c>
      <c r="B214" s="1267">
        <v>3227302</v>
      </c>
      <c r="C214" s="1137" t="s">
        <v>7323</v>
      </c>
      <c r="D214" s="1137" t="s">
        <v>7367</v>
      </c>
      <c r="E214" s="1137" t="s">
        <v>2854</v>
      </c>
      <c r="F214" s="1137" t="str">
        <f t="shared" si="3"/>
        <v>Gallup, Rebecca</v>
      </c>
    </row>
    <row r="215" spans="1:6">
      <c r="A215" s="1137" t="s">
        <v>5334</v>
      </c>
      <c r="B215" s="1267">
        <v>3265573</v>
      </c>
      <c r="C215" s="1137" t="s">
        <v>7116</v>
      </c>
      <c r="D215" s="1137" t="s">
        <v>7117</v>
      </c>
      <c r="E215" s="1137" t="s">
        <v>7039</v>
      </c>
      <c r="F215" s="1137" t="str">
        <f t="shared" si="3"/>
        <v>Brighton, Robyn</v>
      </c>
    </row>
    <row r="216" spans="1:6">
      <c r="A216" s="1137" t="s">
        <v>8079</v>
      </c>
      <c r="B216" s="1267">
        <v>3275567</v>
      </c>
      <c r="C216" s="1137" t="s">
        <v>8080</v>
      </c>
      <c r="D216" s="1137" t="s">
        <v>7215</v>
      </c>
      <c r="E216" s="1137" t="s">
        <v>2854</v>
      </c>
      <c r="F216" s="1137" t="str">
        <f t="shared" si="3"/>
        <v>Murray, Susan</v>
      </c>
    </row>
    <row r="217" spans="1:6">
      <c r="A217" s="1137" t="s">
        <v>8081</v>
      </c>
      <c r="B217" s="1267">
        <v>3277940</v>
      </c>
      <c r="C217" s="1137" t="s">
        <v>8082</v>
      </c>
      <c r="D217" s="1137" t="s">
        <v>1130</v>
      </c>
      <c r="E217" s="1137" t="s">
        <v>2854</v>
      </c>
      <c r="F217" s="1137" t="str">
        <f t="shared" si="3"/>
        <v>Walter, B</v>
      </c>
    </row>
    <row r="218" spans="1:6">
      <c r="A218" s="1137" t="s">
        <v>8452</v>
      </c>
      <c r="B218" s="1267">
        <v>3303849</v>
      </c>
      <c r="C218" s="1137" t="s">
        <v>8453</v>
      </c>
      <c r="D218" s="1137" t="s">
        <v>8454</v>
      </c>
      <c r="E218" s="1137" t="s">
        <v>7039</v>
      </c>
      <c r="F218" s="1137" t="str">
        <f t="shared" si="3"/>
        <v>Alvarez, Ruby</v>
      </c>
    </row>
    <row r="219" spans="1:6">
      <c r="A219" s="1137" t="s">
        <v>8083</v>
      </c>
      <c r="B219" s="1267">
        <v>3306992</v>
      </c>
      <c r="C219" s="1137" t="s">
        <v>7992</v>
      </c>
      <c r="D219" s="1137" t="s">
        <v>7993</v>
      </c>
      <c r="E219" s="1137" t="s">
        <v>2854</v>
      </c>
      <c r="F219" s="1137" t="str">
        <f t="shared" si="3"/>
        <v>Collazo, Victor</v>
      </c>
    </row>
    <row r="220" spans="1:6">
      <c r="A220" s="1137" t="s">
        <v>4143</v>
      </c>
      <c r="B220" s="1267">
        <v>3311095</v>
      </c>
      <c r="C220" s="1137" t="s">
        <v>7322</v>
      </c>
      <c r="D220" s="1137" t="s">
        <v>7218</v>
      </c>
      <c r="E220" s="1137" t="s">
        <v>7039</v>
      </c>
      <c r="F220" s="1137" t="str">
        <f t="shared" si="3"/>
        <v>Foster, Michelle</v>
      </c>
    </row>
    <row r="221" spans="1:6">
      <c r="A221" s="1137" t="s">
        <v>8084</v>
      </c>
      <c r="B221" s="1267">
        <v>3315212</v>
      </c>
      <c r="C221" s="1137" t="s">
        <v>8085</v>
      </c>
      <c r="D221" s="1137" t="s">
        <v>7384</v>
      </c>
      <c r="E221" s="1137" t="s">
        <v>2854</v>
      </c>
      <c r="F221" s="1137" t="str">
        <f t="shared" si="3"/>
        <v>Cole, Jacquelyn</v>
      </c>
    </row>
    <row r="222" spans="1:6">
      <c r="A222" s="1137" t="s">
        <v>8086</v>
      </c>
      <c r="B222" s="1267">
        <v>3327100</v>
      </c>
      <c r="C222" s="1137" t="s">
        <v>8087</v>
      </c>
      <c r="D222" s="1137" t="s">
        <v>8088</v>
      </c>
      <c r="E222" s="1137" t="s">
        <v>2854</v>
      </c>
      <c r="F222" s="1137" t="str">
        <f t="shared" si="3"/>
        <v>Seto, Lindy</v>
      </c>
    </row>
    <row r="223" spans="1:6">
      <c r="A223" s="1137" t="s">
        <v>8089</v>
      </c>
      <c r="B223" s="1267">
        <v>3344980</v>
      </c>
      <c r="C223" s="1137" t="s">
        <v>8090</v>
      </c>
      <c r="D223" s="1137" t="s">
        <v>8091</v>
      </c>
      <c r="E223" s="1137" t="s">
        <v>2854</v>
      </c>
      <c r="F223" s="1137" t="str">
        <f t="shared" si="3"/>
        <v>Bonds, Nechell</v>
      </c>
    </row>
    <row r="224" spans="1:6">
      <c r="A224" s="1137" t="s">
        <v>9171</v>
      </c>
      <c r="B224" s="1267">
        <v>3352322</v>
      </c>
      <c r="C224" s="1137" t="s">
        <v>9172</v>
      </c>
      <c r="D224" s="1137" t="s">
        <v>9173</v>
      </c>
      <c r="E224" s="1137" t="s">
        <v>7039</v>
      </c>
      <c r="F224" s="1137" t="str">
        <f t="shared" si="3"/>
        <v>Damian, Tana</v>
      </c>
    </row>
    <row r="225" spans="1:6">
      <c r="A225" s="1137" t="s">
        <v>8092</v>
      </c>
      <c r="B225" s="1267">
        <v>3367292</v>
      </c>
      <c r="C225" s="1137" t="s">
        <v>8093</v>
      </c>
      <c r="D225" s="1137" t="s">
        <v>8094</v>
      </c>
      <c r="E225" s="1137" t="s">
        <v>2854</v>
      </c>
      <c r="F225" s="1137" t="str">
        <f t="shared" si="3"/>
        <v>Jackson, Judy</v>
      </c>
    </row>
    <row r="226" spans="1:6">
      <c r="A226" s="1137" t="s">
        <v>8095</v>
      </c>
      <c r="B226" s="1267">
        <v>3367503</v>
      </c>
      <c r="C226" s="1137" t="s">
        <v>8096</v>
      </c>
      <c r="D226" s="1137" t="s">
        <v>7128</v>
      </c>
      <c r="E226" s="1137" t="s">
        <v>2854</v>
      </c>
      <c r="F226" s="1137" t="str">
        <f t="shared" si="3"/>
        <v>Campagnuolo, Christian</v>
      </c>
    </row>
    <row r="227" spans="1:6">
      <c r="A227" s="1137" t="s">
        <v>8097</v>
      </c>
      <c r="B227" s="1267">
        <v>3372845</v>
      </c>
      <c r="C227" s="1137" t="s">
        <v>8098</v>
      </c>
      <c r="D227" s="1137" t="s">
        <v>8099</v>
      </c>
      <c r="E227" s="1137" t="s">
        <v>2854</v>
      </c>
      <c r="F227" s="1137" t="str">
        <f t="shared" si="3"/>
        <v>Henry, Celeste</v>
      </c>
    </row>
    <row r="228" spans="1:6">
      <c r="A228" s="1137" t="s">
        <v>8100</v>
      </c>
      <c r="B228" s="1267">
        <v>3372846</v>
      </c>
      <c r="C228" s="1137" t="s">
        <v>8101</v>
      </c>
      <c r="D228" s="1137" t="s">
        <v>8102</v>
      </c>
      <c r="E228" s="1137" t="s">
        <v>2854</v>
      </c>
      <c r="F228" s="1137" t="str">
        <f t="shared" si="3"/>
        <v>Cerrato, Cynthia</v>
      </c>
    </row>
    <row r="229" spans="1:6">
      <c r="A229" s="1137" t="s">
        <v>6530</v>
      </c>
      <c r="B229" s="1267">
        <v>3376882</v>
      </c>
      <c r="C229" s="1137" t="s">
        <v>7350</v>
      </c>
      <c r="D229" s="1137" t="s">
        <v>7251</v>
      </c>
      <c r="E229" s="1137" t="s">
        <v>2854</v>
      </c>
      <c r="F229" s="1137" t="str">
        <f t="shared" si="3"/>
        <v>Smith, Patricia</v>
      </c>
    </row>
    <row r="230" spans="1:6">
      <c r="A230" s="1137" t="s">
        <v>6214</v>
      </c>
      <c r="B230" s="1267">
        <v>3377647</v>
      </c>
      <c r="C230" s="1137" t="s">
        <v>7345</v>
      </c>
      <c r="D230" s="1137" t="s">
        <v>7271</v>
      </c>
      <c r="E230" s="1137" t="s">
        <v>2854</v>
      </c>
      <c r="F230" s="1137" t="str">
        <f t="shared" si="3"/>
        <v>Ricardo, Cheryl</v>
      </c>
    </row>
    <row r="231" spans="1:6">
      <c r="A231" s="1137" t="s">
        <v>8103</v>
      </c>
      <c r="B231" s="1267">
        <v>3378308</v>
      </c>
      <c r="C231" s="1137" t="s">
        <v>8104</v>
      </c>
      <c r="D231" s="1137" t="s">
        <v>8105</v>
      </c>
      <c r="E231" s="1137" t="s">
        <v>2854</v>
      </c>
      <c r="F231" s="1137" t="str">
        <f t="shared" si="3"/>
        <v>Morales, Jessica</v>
      </c>
    </row>
    <row r="232" spans="1:6">
      <c r="A232" s="1137" t="s">
        <v>8106</v>
      </c>
      <c r="B232" s="1267">
        <v>3381006</v>
      </c>
      <c r="C232" s="1137" t="s">
        <v>8107</v>
      </c>
      <c r="D232" s="1137" t="s">
        <v>8108</v>
      </c>
      <c r="E232" s="1137" t="s">
        <v>2854</v>
      </c>
      <c r="F232" s="1137" t="str">
        <f t="shared" si="3"/>
        <v>Nakagama, Brent</v>
      </c>
    </row>
    <row r="233" spans="1:6">
      <c r="A233" s="1137" t="s">
        <v>9339</v>
      </c>
      <c r="B233" s="1267">
        <v>3382911</v>
      </c>
      <c r="C233" s="1137" t="s">
        <v>9340</v>
      </c>
      <c r="D233" s="1137" t="s">
        <v>7218</v>
      </c>
      <c r="E233" s="1137" t="s">
        <v>7039</v>
      </c>
      <c r="F233" s="1137" t="str">
        <f t="shared" si="3"/>
        <v>Sanchez, Michelle</v>
      </c>
    </row>
    <row r="234" spans="1:6">
      <c r="A234" s="1137" t="s">
        <v>8109</v>
      </c>
      <c r="B234" s="1267">
        <v>3384106</v>
      </c>
      <c r="C234" s="1137" t="s">
        <v>8110</v>
      </c>
      <c r="D234" s="1137" t="s">
        <v>7164</v>
      </c>
      <c r="E234" s="1137" t="s">
        <v>2854</v>
      </c>
      <c r="F234" s="1137" t="str">
        <f t="shared" si="3"/>
        <v>Cornett, Jeffrey</v>
      </c>
    </row>
    <row r="235" spans="1:6">
      <c r="A235" s="1137" t="s">
        <v>8193</v>
      </c>
      <c r="B235" s="1267">
        <v>3386866</v>
      </c>
      <c r="C235" s="1137" t="s">
        <v>8194</v>
      </c>
      <c r="D235" s="1137" t="s">
        <v>8195</v>
      </c>
      <c r="E235" s="1137" t="s">
        <v>2854</v>
      </c>
      <c r="F235" s="1137" t="str">
        <f t="shared" si="3"/>
        <v>Kourtellis, Lindi</v>
      </c>
    </row>
    <row r="236" spans="1:6">
      <c r="A236" s="1137" t="s">
        <v>8111</v>
      </c>
      <c r="B236" s="1267">
        <v>3388816</v>
      </c>
      <c r="C236" s="1137" t="s">
        <v>8112</v>
      </c>
      <c r="D236" s="1137" t="s">
        <v>7215</v>
      </c>
      <c r="E236" s="1137" t="s">
        <v>7039</v>
      </c>
      <c r="F236" s="1137" t="str">
        <f t="shared" si="3"/>
        <v>Dunn, Susan</v>
      </c>
    </row>
    <row r="237" spans="1:6">
      <c r="A237" s="1137" t="s">
        <v>7390</v>
      </c>
      <c r="B237" s="1267">
        <v>3390797</v>
      </c>
      <c r="C237" s="1137" t="s">
        <v>7391</v>
      </c>
      <c r="D237" s="1137" t="s">
        <v>7392</v>
      </c>
      <c r="E237" s="1137" t="s">
        <v>2854</v>
      </c>
      <c r="F237" s="1137" t="str">
        <f t="shared" si="3"/>
        <v>Chulak, Jamy</v>
      </c>
    </row>
    <row r="238" spans="1:6">
      <c r="A238" s="1137" t="s">
        <v>5289</v>
      </c>
      <c r="B238" s="1267">
        <v>3402339</v>
      </c>
      <c r="C238" s="1137" t="s">
        <v>7311</v>
      </c>
      <c r="D238" s="1137" t="s">
        <v>7359</v>
      </c>
      <c r="E238" s="1137" t="s">
        <v>2854</v>
      </c>
      <c r="F238" s="1137" t="str">
        <f t="shared" si="3"/>
        <v>Balserait, Jason</v>
      </c>
    </row>
    <row r="239" spans="1:6">
      <c r="A239" s="1137" t="s">
        <v>8113</v>
      </c>
      <c r="B239" s="1267">
        <v>3402552</v>
      </c>
      <c r="C239" s="1137" t="s">
        <v>8114</v>
      </c>
      <c r="D239" s="1137" t="s">
        <v>8115</v>
      </c>
      <c r="E239" s="1137" t="s">
        <v>2854</v>
      </c>
      <c r="F239" s="1137" t="str">
        <f t="shared" si="3"/>
        <v>Honious, Bradley</v>
      </c>
    </row>
    <row r="240" spans="1:6">
      <c r="A240" s="1137" t="s">
        <v>6723</v>
      </c>
      <c r="B240" s="1267">
        <v>3402593</v>
      </c>
      <c r="C240" s="1137" t="s">
        <v>7357</v>
      </c>
      <c r="D240" s="1137" t="s">
        <v>7386</v>
      </c>
      <c r="E240" s="1137" t="s">
        <v>7039</v>
      </c>
      <c r="F240" s="1137" t="str">
        <f t="shared" si="3"/>
        <v>Wright, Brenda</v>
      </c>
    </row>
    <row r="241" spans="1:6">
      <c r="A241" s="1137" t="s">
        <v>8607</v>
      </c>
      <c r="B241" s="1267">
        <v>3405495</v>
      </c>
      <c r="C241" s="1137" t="s">
        <v>8610</v>
      </c>
      <c r="D241" s="1137" t="s">
        <v>7157</v>
      </c>
      <c r="E241" s="1137" t="s">
        <v>7039</v>
      </c>
      <c r="F241" s="1137" t="str">
        <f t="shared" si="3"/>
        <v>Casablanca, Sonia</v>
      </c>
    </row>
    <row r="242" spans="1:6">
      <c r="A242" s="1137" t="s">
        <v>8116</v>
      </c>
      <c r="B242" s="1267">
        <v>3413561</v>
      </c>
      <c r="C242" s="1137" t="s">
        <v>8117</v>
      </c>
      <c r="D242" s="1137" t="s">
        <v>7249</v>
      </c>
      <c r="E242" s="1137" t="s">
        <v>2854</v>
      </c>
      <c r="F242" s="1137" t="str">
        <f t="shared" si="3"/>
        <v>Booth, William</v>
      </c>
    </row>
    <row r="243" spans="1:6">
      <c r="A243" s="1137" t="s">
        <v>5208</v>
      </c>
      <c r="B243" s="1267">
        <v>3415861</v>
      </c>
      <c r="C243" s="1137" t="s">
        <v>7214</v>
      </c>
      <c r="D243" s="1137" t="s">
        <v>7215</v>
      </c>
      <c r="E243" s="1137" t="s">
        <v>2854</v>
      </c>
      <c r="F243" s="1137" t="str">
        <f t="shared" si="3"/>
        <v>Ledlow, Susan</v>
      </c>
    </row>
    <row r="244" spans="1:6">
      <c r="A244" s="1137" t="s">
        <v>2722</v>
      </c>
      <c r="B244" s="1267">
        <v>3420523</v>
      </c>
      <c r="C244" s="1137" t="s">
        <v>7123</v>
      </c>
      <c r="D244" s="1137" t="s">
        <v>7124</v>
      </c>
      <c r="E244" s="1137" t="s">
        <v>7039</v>
      </c>
      <c r="F244" s="1137" t="str">
        <f t="shared" si="3"/>
        <v>Carter, Tanisha</v>
      </c>
    </row>
    <row r="245" spans="1:6">
      <c r="A245" s="1137" t="s">
        <v>6378</v>
      </c>
      <c r="B245" s="1267">
        <v>3421560</v>
      </c>
      <c r="C245" s="1137" t="s">
        <v>7206</v>
      </c>
      <c r="D245" s="1137" t="s">
        <v>7207</v>
      </c>
      <c r="E245" s="1137" t="s">
        <v>2854</v>
      </c>
      <c r="F245" s="1137" t="str">
        <f t="shared" si="3"/>
        <v>Keefe, Jennifer</v>
      </c>
    </row>
    <row r="246" spans="1:6">
      <c r="A246" s="1137" t="s">
        <v>9827</v>
      </c>
      <c r="B246" s="1267">
        <v>3421754</v>
      </c>
      <c r="C246" s="1137" t="s">
        <v>9828</v>
      </c>
      <c r="D246" s="1137" t="s">
        <v>9829</v>
      </c>
      <c r="E246" s="1137" t="s">
        <v>7039</v>
      </c>
      <c r="F246" s="1137" t="str">
        <f t="shared" si="3"/>
        <v>Castillo, Alania</v>
      </c>
    </row>
    <row r="247" spans="1:6">
      <c r="A247" s="1137" t="s">
        <v>8118</v>
      </c>
      <c r="B247" s="1267">
        <v>3426883</v>
      </c>
      <c r="C247" s="1137" t="s">
        <v>8119</v>
      </c>
      <c r="D247" s="1137" t="s">
        <v>8120</v>
      </c>
      <c r="E247" s="1137" t="s">
        <v>2854</v>
      </c>
      <c r="F247" s="1137" t="str">
        <f t="shared" si="3"/>
        <v>Villanueva, Myrna</v>
      </c>
    </row>
    <row r="248" spans="1:6">
      <c r="A248" s="1137" t="s">
        <v>3968</v>
      </c>
      <c r="B248" s="1267">
        <v>3427548</v>
      </c>
      <c r="C248" s="1137" t="s">
        <v>7310</v>
      </c>
      <c r="D248" s="1137" t="s">
        <v>7358</v>
      </c>
      <c r="E248" s="1137" t="s">
        <v>2854</v>
      </c>
      <c r="F248" s="1137" t="str">
        <f t="shared" si="3"/>
        <v>Abrams, Deanne</v>
      </c>
    </row>
    <row r="249" spans="1:6">
      <c r="A249" s="1137" t="s">
        <v>4840</v>
      </c>
      <c r="B249" s="1267">
        <v>3429012</v>
      </c>
      <c r="C249" s="1137" t="s">
        <v>7329</v>
      </c>
      <c r="D249" s="1137" t="s">
        <v>7370</v>
      </c>
      <c r="E249" s="1137" t="s">
        <v>2854</v>
      </c>
      <c r="F249" s="1137" t="str">
        <f t="shared" si="3"/>
        <v>Heard, Kiawania</v>
      </c>
    </row>
    <row r="250" spans="1:6">
      <c r="A250" s="1137" t="s">
        <v>8534</v>
      </c>
      <c r="B250" s="1267">
        <v>3437132</v>
      </c>
      <c r="C250" s="1137" t="s">
        <v>8535</v>
      </c>
      <c r="D250" s="1137" t="s">
        <v>7249</v>
      </c>
      <c r="E250" s="1137" t="s">
        <v>2854</v>
      </c>
      <c r="F250" s="1137" t="str">
        <f t="shared" si="3"/>
        <v>Richards, William</v>
      </c>
    </row>
    <row r="251" spans="1:6">
      <c r="A251" s="1137" t="s">
        <v>8227</v>
      </c>
      <c r="B251" s="1267">
        <v>3442447</v>
      </c>
      <c r="C251" s="1137" t="s">
        <v>8228</v>
      </c>
      <c r="D251" s="1137" t="s">
        <v>8229</v>
      </c>
      <c r="E251" s="1137" t="s">
        <v>7039</v>
      </c>
      <c r="F251" s="1137" t="str">
        <f t="shared" si="3"/>
        <v>Bentham, Claudine</v>
      </c>
    </row>
    <row r="252" spans="1:6">
      <c r="A252" s="1137" t="s">
        <v>9282</v>
      </c>
      <c r="B252" s="1267">
        <v>3444792</v>
      </c>
      <c r="C252" s="1137" t="s">
        <v>9283</v>
      </c>
      <c r="D252" s="1137" t="s">
        <v>9284</v>
      </c>
      <c r="E252" s="1137" t="s">
        <v>7039</v>
      </c>
      <c r="F252" s="1137" t="str">
        <f t="shared" si="3"/>
        <v>Dela Paz-Ramos, Vanessa</v>
      </c>
    </row>
    <row r="253" spans="1:6">
      <c r="A253" s="1137" t="s">
        <v>8432</v>
      </c>
      <c r="B253" s="1267">
        <v>3460660</v>
      </c>
      <c r="C253" s="1137" t="s">
        <v>8433</v>
      </c>
      <c r="D253" s="1137" t="s">
        <v>8434</v>
      </c>
      <c r="E253" s="1137" t="s">
        <v>7039</v>
      </c>
      <c r="F253" s="1137" t="str">
        <f t="shared" si="3"/>
        <v>Spry, Ashley</v>
      </c>
    </row>
    <row r="254" spans="1:6">
      <c r="A254" s="1137" t="s">
        <v>7600</v>
      </c>
      <c r="B254" s="1267">
        <v>3471790</v>
      </c>
      <c r="C254" s="1137" t="s">
        <v>7601</v>
      </c>
      <c r="D254" s="1137" t="s">
        <v>7602</v>
      </c>
      <c r="E254" s="1137" t="s">
        <v>7039</v>
      </c>
      <c r="F254" s="1137" t="str">
        <f t="shared" si="3"/>
        <v>Siler, Keri</v>
      </c>
    </row>
    <row r="255" spans="1:6">
      <c r="A255" s="1137" t="s">
        <v>9331</v>
      </c>
      <c r="B255" s="1267">
        <v>3482143</v>
      </c>
      <c r="C255" s="1137" t="s">
        <v>9330</v>
      </c>
      <c r="D255" s="1137" t="s">
        <v>7105</v>
      </c>
      <c r="E255" s="1137" t="s">
        <v>2854</v>
      </c>
      <c r="F255" s="1137" t="str">
        <f t="shared" si="3"/>
        <v>Robbins, Michael</v>
      </c>
    </row>
    <row r="256" spans="1:6">
      <c r="A256" s="1137" t="s">
        <v>6525</v>
      </c>
      <c r="B256" s="1267">
        <v>3484014</v>
      </c>
      <c r="C256" s="1137" t="s">
        <v>7354</v>
      </c>
      <c r="D256" s="1137" t="s">
        <v>7371</v>
      </c>
      <c r="E256" s="1137" t="s">
        <v>2854</v>
      </c>
      <c r="F256" s="1137" t="str">
        <f t="shared" si="3"/>
        <v>Treece, Todd</v>
      </c>
    </row>
    <row r="257" spans="1:6">
      <c r="A257" s="1137" t="s">
        <v>9636</v>
      </c>
      <c r="B257" s="1137">
        <v>3486771</v>
      </c>
      <c r="C257" s="1137" t="s">
        <v>9637</v>
      </c>
      <c r="D257" s="1137" t="s">
        <v>9638</v>
      </c>
      <c r="E257" s="1137" t="s">
        <v>7039</v>
      </c>
      <c r="F257" s="1137" t="str">
        <f t="shared" si="3"/>
        <v>Tenery, Daeri</v>
      </c>
    </row>
    <row r="258" spans="1:6">
      <c r="A258" s="1137" t="s">
        <v>6083</v>
      </c>
      <c r="B258" s="1267">
        <v>3493342</v>
      </c>
      <c r="C258" s="1137" t="s">
        <v>7344</v>
      </c>
      <c r="D258" s="1137" t="s">
        <v>7379</v>
      </c>
      <c r="E258" s="1137" t="s">
        <v>2854</v>
      </c>
      <c r="F258" s="1137" t="str">
        <f t="shared" ref="F258:F321" si="4">CONCATENATE(C258,", ",D258)</f>
        <v>Penfold Navarro, Catharine</v>
      </c>
    </row>
    <row r="259" spans="1:6">
      <c r="A259" s="1137" t="s">
        <v>8121</v>
      </c>
      <c r="B259" s="1267">
        <v>3493861</v>
      </c>
      <c r="C259" s="1137" t="s">
        <v>8122</v>
      </c>
      <c r="D259" s="1137" t="s">
        <v>8123</v>
      </c>
      <c r="E259" s="1137" t="s">
        <v>2854</v>
      </c>
      <c r="F259" s="1137" t="str">
        <f t="shared" si="4"/>
        <v>Burks, Valerie</v>
      </c>
    </row>
    <row r="260" spans="1:6">
      <c r="A260" s="1137" t="s">
        <v>8124</v>
      </c>
      <c r="B260" s="1267">
        <v>3493904</v>
      </c>
      <c r="C260" s="1137" t="s">
        <v>8125</v>
      </c>
      <c r="D260" s="1137" t="s">
        <v>8126</v>
      </c>
      <c r="E260" s="1137" t="s">
        <v>2854</v>
      </c>
      <c r="F260" s="1137" t="str">
        <f t="shared" si="4"/>
        <v>Boudet, Lucy</v>
      </c>
    </row>
    <row r="261" spans="1:6">
      <c r="A261" s="1137" t="s">
        <v>4175</v>
      </c>
      <c r="B261" s="1267">
        <v>3511021</v>
      </c>
      <c r="C261" s="1137" t="s">
        <v>7343</v>
      </c>
      <c r="D261" s="1137" t="s">
        <v>7155</v>
      </c>
      <c r="E261" s="1137" t="s">
        <v>2854</v>
      </c>
      <c r="F261" s="1137" t="str">
        <f t="shared" si="4"/>
        <v>Miller, Katherine</v>
      </c>
    </row>
    <row r="262" spans="1:6">
      <c r="A262" s="1137" t="s">
        <v>4162</v>
      </c>
      <c r="B262" s="1267">
        <v>3527017</v>
      </c>
      <c r="C262" s="1137" t="s">
        <v>7257</v>
      </c>
      <c r="D262" s="1137" t="s">
        <v>7258</v>
      </c>
      <c r="E262" s="1137" t="s">
        <v>7039</v>
      </c>
      <c r="F262" s="1137" t="str">
        <f t="shared" si="4"/>
        <v>Plinske, Kathleen</v>
      </c>
    </row>
    <row r="263" spans="1:6">
      <c r="A263" s="1137" t="s">
        <v>8127</v>
      </c>
      <c r="B263" s="1267">
        <v>3529566</v>
      </c>
      <c r="C263" s="1137" t="s">
        <v>8128</v>
      </c>
      <c r="D263" s="1137" t="s">
        <v>7682</v>
      </c>
      <c r="E263" s="1137" t="s">
        <v>2854</v>
      </c>
      <c r="F263" s="1137" t="str">
        <f t="shared" si="4"/>
        <v>Garrett, Wilson</v>
      </c>
    </row>
    <row r="264" spans="1:6">
      <c r="A264" s="1137" t="s">
        <v>4191</v>
      </c>
      <c r="B264" s="1267">
        <v>3531043</v>
      </c>
      <c r="C264" s="1137" t="s">
        <v>7265</v>
      </c>
      <c r="D264" s="1137" t="s">
        <v>7151</v>
      </c>
      <c r="E264" s="1137" t="s">
        <v>2854</v>
      </c>
      <c r="F264" s="1137" t="str">
        <f t="shared" si="4"/>
        <v>Renn, Elizabeth</v>
      </c>
    </row>
    <row r="265" spans="1:6">
      <c r="A265" s="1137" t="s">
        <v>5724</v>
      </c>
      <c r="B265" s="1267">
        <v>3531342</v>
      </c>
      <c r="C265" s="1137" t="s">
        <v>7312</v>
      </c>
      <c r="D265" s="1137" t="s">
        <v>7360</v>
      </c>
      <c r="E265" s="1137" t="s">
        <v>2854</v>
      </c>
      <c r="F265" s="1137" t="str">
        <f t="shared" si="4"/>
        <v>Blesso, Howard</v>
      </c>
    </row>
    <row r="266" spans="1:6">
      <c r="A266" s="1137" t="s">
        <v>4190</v>
      </c>
      <c r="B266" s="1267">
        <v>3532383</v>
      </c>
      <c r="C266" s="1137" t="s">
        <v>7121</v>
      </c>
      <c r="D266" s="1137" t="s">
        <v>7122</v>
      </c>
      <c r="E266" s="1137" t="s">
        <v>7039</v>
      </c>
      <c r="F266" s="1137" t="str">
        <f t="shared" si="4"/>
        <v>Campbell, Jenni</v>
      </c>
    </row>
    <row r="267" spans="1:6">
      <c r="A267" s="1137" t="s">
        <v>5723</v>
      </c>
      <c r="B267" s="1267">
        <v>3532895</v>
      </c>
      <c r="C267" s="1137" t="s">
        <v>7241</v>
      </c>
      <c r="D267" s="1137" t="s">
        <v>7242</v>
      </c>
      <c r="E267" s="1137" t="s">
        <v>7039</v>
      </c>
      <c r="F267" s="1137" t="str">
        <f t="shared" si="4"/>
        <v>Mendes, Sara</v>
      </c>
    </row>
    <row r="268" spans="1:6">
      <c r="A268" s="1137" t="s">
        <v>4235</v>
      </c>
      <c r="B268" s="1267">
        <v>3538776</v>
      </c>
      <c r="C268" s="1137" t="s">
        <v>7136</v>
      </c>
      <c r="D268" s="1137" t="s">
        <v>7137</v>
      </c>
      <c r="E268" s="1137" t="s">
        <v>2854</v>
      </c>
      <c r="F268" s="1137" t="str">
        <f t="shared" si="4"/>
        <v>Conners, Penny</v>
      </c>
    </row>
    <row r="269" spans="1:6">
      <c r="A269" s="1137" t="s">
        <v>8129</v>
      </c>
      <c r="B269" s="1267">
        <v>3540590</v>
      </c>
      <c r="C269" s="1137" t="s">
        <v>8130</v>
      </c>
      <c r="D269" s="1137" t="s">
        <v>8131</v>
      </c>
      <c r="E269" s="1137" t="s">
        <v>2854</v>
      </c>
      <c r="F269" s="1137" t="str">
        <f t="shared" si="4"/>
        <v>Darkhabani, Bareaa</v>
      </c>
    </row>
    <row r="270" spans="1:6">
      <c r="A270" s="1137" t="s">
        <v>8585</v>
      </c>
      <c r="B270" s="1267">
        <v>3545332</v>
      </c>
      <c r="C270" s="1137" t="s">
        <v>8586</v>
      </c>
      <c r="D270" s="1137" t="s">
        <v>8587</v>
      </c>
      <c r="E270" s="1137" t="s">
        <v>7039</v>
      </c>
      <c r="F270" s="1137" t="str">
        <f t="shared" si="4"/>
        <v>McKnight, Carla</v>
      </c>
    </row>
    <row r="271" spans="1:6">
      <c r="A271" s="1137" t="s">
        <v>8132</v>
      </c>
      <c r="B271" s="1267">
        <v>3545666</v>
      </c>
      <c r="C271" s="1137" t="s">
        <v>8133</v>
      </c>
      <c r="D271" s="1137" t="s">
        <v>8134</v>
      </c>
      <c r="E271" s="1137" t="s">
        <v>2854</v>
      </c>
      <c r="F271" s="1137" t="str">
        <f t="shared" si="4"/>
        <v>Bates, Montez</v>
      </c>
    </row>
    <row r="272" spans="1:6">
      <c r="A272" s="1137" t="s">
        <v>8135</v>
      </c>
      <c r="B272" s="1267">
        <v>3588179</v>
      </c>
      <c r="C272" s="1137" t="s">
        <v>8136</v>
      </c>
      <c r="D272" s="1137" t="s">
        <v>8065</v>
      </c>
      <c r="E272" s="1137" t="s">
        <v>2854</v>
      </c>
      <c r="F272" s="1137" t="str">
        <f t="shared" si="4"/>
        <v>Pritchard, Paula</v>
      </c>
    </row>
    <row r="273" spans="1:6">
      <c r="A273" s="1137" t="s">
        <v>9407</v>
      </c>
      <c r="B273" s="1267">
        <v>3596874</v>
      </c>
      <c r="C273" s="1137" t="s">
        <v>9405</v>
      </c>
      <c r="D273" s="1137" t="s">
        <v>9406</v>
      </c>
      <c r="E273" s="1137" t="s">
        <v>7039</v>
      </c>
      <c r="F273" s="1137" t="str">
        <f t="shared" si="4"/>
        <v>Fox, Larry</v>
      </c>
    </row>
    <row r="274" spans="1:6">
      <c r="A274" s="1137" t="s">
        <v>9821</v>
      </c>
      <c r="B274" s="1267">
        <v>3603364</v>
      </c>
      <c r="C274" s="1137" t="s">
        <v>9822</v>
      </c>
      <c r="D274" s="1137" t="s">
        <v>9823</v>
      </c>
      <c r="E274" s="1137" t="s">
        <v>7039</v>
      </c>
      <c r="F274" s="1137" t="str">
        <f t="shared" si="4"/>
        <v>Liburd, Hans</v>
      </c>
    </row>
    <row r="275" spans="1:6">
      <c r="A275" s="1137" t="s">
        <v>7701</v>
      </c>
      <c r="B275" s="1267">
        <v>3605547</v>
      </c>
      <c r="C275" s="1137" t="s">
        <v>7702</v>
      </c>
      <c r="D275" s="1137" t="s">
        <v>7703</v>
      </c>
      <c r="E275" s="1137" t="s">
        <v>7039</v>
      </c>
      <c r="F275" s="1137" t="str">
        <f t="shared" si="4"/>
        <v>Creamer, Scott</v>
      </c>
    </row>
    <row r="276" spans="1:6">
      <c r="A276" s="1137" t="s">
        <v>8137</v>
      </c>
      <c r="B276" s="1267">
        <v>3607184</v>
      </c>
      <c r="C276" s="1137" t="s">
        <v>8138</v>
      </c>
      <c r="D276" s="1137" t="s">
        <v>8139</v>
      </c>
      <c r="E276" s="1137" t="s">
        <v>2854</v>
      </c>
      <c r="F276" s="1137" t="str">
        <f t="shared" si="4"/>
        <v>Camacho, Lazaro</v>
      </c>
    </row>
    <row r="277" spans="1:6">
      <c r="A277" s="1137" t="s">
        <v>9484</v>
      </c>
      <c r="B277" s="1267">
        <v>3615125</v>
      </c>
      <c r="C277" s="1137" t="s">
        <v>8377</v>
      </c>
      <c r="D277" s="1137" t="s">
        <v>9485</v>
      </c>
      <c r="E277" s="1137" t="s">
        <v>7039</v>
      </c>
      <c r="F277" s="1137" t="str">
        <f t="shared" si="4"/>
        <v>Brown, Christopher</v>
      </c>
    </row>
    <row r="278" spans="1:6">
      <c r="A278" s="1137" t="s">
        <v>5004</v>
      </c>
      <c r="B278" s="1267">
        <v>3619589</v>
      </c>
      <c r="C278" s="1137" t="s">
        <v>8995</v>
      </c>
      <c r="D278" s="1137" t="s">
        <v>7129</v>
      </c>
      <c r="E278" s="1137" t="s">
        <v>7039</v>
      </c>
      <c r="F278" s="1137" t="str">
        <f t="shared" si="4"/>
        <v>Gammon, Kristeen</v>
      </c>
    </row>
    <row r="279" spans="1:6">
      <c r="A279" s="1137" t="s">
        <v>5011</v>
      </c>
      <c r="B279" s="1267">
        <v>3623054</v>
      </c>
      <c r="C279" s="1137" t="s">
        <v>7299</v>
      </c>
      <c r="D279" s="1137" t="s">
        <v>7383</v>
      </c>
      <c r="E279" s="1137" t="s">
        <v>2854</v>
      </c>
      <c r="F279" s="1137" t="str">
        <f t="shared" si="4"/>
        <v>Thomas, Edward</v>
      </c>
    </row>
    <row r="280" spans="1:6">
      <c r="A280" s="1137" t="s">
        <v>5826</v>
      </c>
      <c r="B280" s="1267">
        <v>3624505</v>
      </c>
      <c r="C280" s="1137" t="s">
        <v>7109</v>
      </c>
      <c r="D280" s="1137" t="s">
        <v>7110</v>
      </c>
      <c r="E280" s="1137" t="s">
        <v>2854</v>
      </c>
      <c r="F280" s="1137" t="str">
        <f t="shared" si="4"/>
        <v>Blasi, Laura</v>
      </c>
    </row>
    <row r="281" spans="1:6">
      <c r="A281" s="1137" t="s">
        <v>5476</v>
      </c>
      <c r="B281" s="1267">
        <v>3625128</v>
      </c>
      <c r="C281" s="1137" t="s">
        <v>7261</v>
      </c>
      <c r="D281" s="1137" t="s">
        <v>7262</v>
      </c>
      <c r="E281" s="1137" t="s">
        <v>2854</v>
      </c>
      <c r="F281" s="1137" t="str">
        <f t="shared" si="4"/>
        <v>Reese, Erica</v>
      </c>
    </row>
    <row r="282" spans="1:6">
      <c r="A282" s="1137" t="s">
        <v>5102</v>
      </c>
      <c r="B282" s="1267">
        <v>3638264</v>
      </c>
      <c r="C282" s="1137" t="s">
        <v>7121</v>
      </c>
      <c r="D282" s="1137" t="s">
        <v>7361</v>
      </c>
      <c r="E282" s="1137" t="s">
        <v>2854</v>
      </c>
      <c r="F282" s="1137" t="str">
        <f t="shared" si="4"/>
        <v>Campbell, John</v>
      </c>
    </row>
    <row r="283" spans="1:6">
      <c r="A283" s="1137" t="s">
        <v>5146</v>
      </c>
      <c r="B283" s="1267">
        <v>3639423</v>
      </c>
      <c r="C283" s="1137" t="s">
        <v>7092</v>
      </c>
      <c r="D283" s="1137" t="s">
        <v>7093</v>
      </c>
      <c r="E283" s="1137" t="s">
        <v>7039</v>
      </c>
      <c r="F283" s="1137" t="str">
        <f t="shared" si="4"/>
        <v>Bass, Leonard</v>
      </c>
    </row>
    <row r="284" spans="1:6">
      <c r="A284" s="1137" t="s">
        <v>5067</v>
      </c>
      <c r="B284" s="1267">
        <v>3642947</v>
      </c>
      <c r="C284" s="1137" t="s">
        <v>7314</v>
      </c>
      <c r="D284" s="1137" t="s">
        <v>7363</v>
      </c>
      <c r="E284" s="1137" t="s">
        <v>2854</v>
      </c>
      <c r="F284" s="1137" t="str">
        <f t="shared" si="4"/>
        <v>Christensen, Christen</v>
      </c>
    </row>
    <row r="285" spans="1:6">
      <c r="A285" s="1137" t="s">
        <v>5186</v>
      </c>
      <c r="B285" s="1267">
        <v>3643343</v>
      </c>
      <c r="C285" s="1137" t="s">
        <v>7195</v>
      </c>
      <c r="D285" s="1137" t="s">
        <v>7196</v>
      </c>
      <c r="E285" s="1137" t="s">
        <v>2854</v>
      </c>
      <c r="F285" s="1137" t="str">
        <f t="shared" si="4"/>
        <v>Johnson, Stacey</v>
      </c>
    </row>
    <row r="286" spans="1:6">
      <c r="A286" s="1137" t="s">
        <v>6528</v>
      </c>
      <c r="B286" s="1267">
        <v>3647107</v>
      </c>
      <c r="C286" s="1137" t="s">
        <v>7275</v>
      </c>
      <c r="D286" s="1137" t="s">
        <v>7276</v>
      </c>
      <c r="E286" s="1137" t="s">
        <v>7039</v>
      </c>
      <c r="F286" s="1137" t="str">
        <f t="shared" si="4"/>
        <v>Rost, Jamie</v>
      </c>
    </row>
    <row r="287" spans="1:6">
      <c r="A287" s="1137" t="s">
        <v>5944</v>
      </c>
      <c r="B287" s="1267">
        <v>3649424</v>
      </c>
      <c r="C287" s="1137" t="s">
        <v>7352</v>
      </c>
      <c r="D287" s="1137" t="s">
        <v>7382</v>
      </c>
      <c r="E287" s="1137" t="s">
        <v>2854</v>
      </c>
      <c r="F287" s="1137" t="str">
        <f t="shared" si="4"/>
        <v>Talbot, Adam</v>
      </c>
    </row>
    <row r="288" spans="1:6">
      <c r="A288" s="1137" t="s">
        <v>5160</v>
      </c>
      <c r="B288" s="1267">
        <v>3652042</v>
      </c>
      <c r="C288" s="1137" t="s">
        <v>7263</v>
      </c>
      <c r="D288" s="1137" t="s">
        <v>7264</v>
      </c>
      <c r="E288" s="1137" t="s">
        <v>2854</v>
      </c>
      <c r="F288" s="1137" t="str">
        <f t="shared" si="4"/>
        <v>Reilly, Karen</v>
      </c>
    </row>
    <row r="289" spans="1:6">
      <c r="A289" s="1137" t="s">
        <v>6621</v>
      </c>
      <c r="B289" s="1267">
        <v>3659800</v>
      </c>
      <c r="C289" s="1137" t="s">
        <v>7165</v>
      </c>
      <c r="D289" s="1137" t="s">
        <v>7166</v>
      </c>
      <c r="E289" s="1137" t="s">
        <v>2854</v>
      </c>
      <c r="F289" s="1137" t="str">
        <f t="shared" si="4"/>
        <v>Fine, Vicki</v>
      </c>
    </row>
    <row r="290" spans="1:6">
      <c r="A290" s="1137" t="s">
        <v>7048</v>
      </c>
      <c r="B290" s="1267">
        <v>3660336</v>
      </c>
      <c r="C290" s="1137" t="s">
        <v>7302</v>
      </c>
      <c r="D290" s="1137" t="s">
        <v>7256</v>
      </c>
      <c r="E290" s="1137" t="s">
        <v>7039</v>
      </c>
      <c r="F290" s="1137" t="str">
        <f t="shared" si="4"/>
        <v>Torres Arroyo, Nelson</v>
      </c>
    </row>
    <row r="291" spans="1:6">
      <c r="A291" s="1137" t="s">
        <v>5264</v>
      </c>
      <c r="B291" s="1267">
        <v>3664217</v>
      </c>
      <c r="C291" s="1137" t="s">
        <v>7252</v>
      </c>
      <c r="D291" s="1137" t="s">
        <v>7253</v>
      </c>
      <c r="E291" s="1137" t="s">
        <v>2854</v>
      </c>
      <c r="F291" s="1137" t="str">
        <f t="shared" si="4"/>
        <v>Olsen-Oliver, Tracey</v>
      </c>
    </row>
    <row r="292" spans="1:6">
      <c r="A292" s="1137" t="s">
        <v>5722</v>
      </c>
      <c r="B292" s="1267">
        <v>3669232</v>
      </c>
      <c r="C292" s="1137" t="s">
        <v>7086</v>
      </c>
      <c r="D292" s="1137" t="s">
        <v>7087</v>
      </c>
      <c r="E292" s="1137" t="s">
        <v>7039</v>
      </c>
      <c r="F292" s="1137" t="str">
        <f t="shared" si="4"/>
        <v>Arias, Maxi</v>
      </c>
    </row>
    <row r="293" spans="1:6">
      <c r="A293" s="1137" t="s">
        <v>5299</v>
      </c>
      <c r="B293" s="1267">
        <v>3672665</v>
      </c>
      <c r="C293" s="1137" t="s">
        <v>7189</v>
      </c>
      <c r="D293" s="1137" t="s">
        <v>7190</v>
      </c>
      <c r="E293" s="1137" t="s">
        <v>2854</v>
      </c>
      <c r="F293" s="1137" t="str">
        <f t="shared" si="4"/>
        <v>Herlocker, Linda</v>
      </c>
    </row>
    <row r="294" spans="1:6">
      <c r="A294" s="1137" t="s">
        <v>6212</v>
      </c>
      <c r="B294" s="1267">
        <v>3689161</v>
      </c>
      <c r="C294" s="1137" t="s">
        <v>7338</v>
      </c>
      <c r="D294" s="1137" t="s">
        <v>7376</v>
      </c>
      <c r="E294" s="1137" t="s">
        <v>2854</v>
      </c>
      <c r="F294" s="1137" t="str">
        <f t="shared" si="4"/>
        <v>Manley, Katrina</v>
      </c>
    </row>
    <row r="295" spans="1:6">
      <c r="A295" s="1137" t="s">
        <v>7491</v>
      </c>
      <c r="B295" s="1267">
        <v>3693191</v>
      </c>
      <c r="C295" s="1137" t="s">
        <v>7492</v>
      </c>
      <c r="D295" s="1137" t="s">
        <v>7493</v>
      </c>
      <c r="E295" s="1137" t="s">
        <v>2854</v>
      </c>
      <c r="F295" s="1137" t="str">
        <f t="shared" si="4"/>
        <v>Chemishanova, Marieta</v>
      </c>
    </row>
    <row r="296" spans="1:6">
      <c r="A296" s="1137" t="s">
        <v>6397</v>
      </c>
      <c r="B296" s="1267">
        <v>3698598</v>
      </c>
      <c r="C296" s="1137" t="s">
        <v>7304</v>
      </c>
      <c r="D296" s="1137" t="s">
        <v>7305</v>
      </c>
      <c r="E296" s="1137" t="s">
        <v>7039</v>
      </c>
      <c r="F296" s="1137" t="str">
        <f t="shared" si="4"/>
        <v>Vianna, Izabella</v>
      </c>
    </row>
    <row r="297" spans="1:6">
      <c r="A297" s="1137" t="s">
        <v>5417</v>
      </c>
      <c r="B297" s="1267">
        <v>3700844</v>
      </c>
      <c r="C297" s="1137" t="s">
        <v>7298</v>
      </c>
      <c r="D297" s="1137" t="s">
        <v>7299</v>
      </c>
      <c r="E297" s="1137" t="s">
        <v>2854</v>
      </c>
      <c r="F297" s="1137" t="str">
        <f t="shared" si="4"/>
        <v>Takayama, Thomas</v>
      </c>
    </row>
    <row r="298" spans="1:6">
      <c r="A298" s="1137" t="s">
        <v>6971</v>
      </c>
      <c r="B298" s="1267">
        <v>3702535</v>
      </c>
      <c r="C298" s="1137" t="s">
        <v>7216</v>
      </c>
      <c r="D298" s="1137" t="s">
        <v>7217</v>
      </c>
      <c r="E298" s="1137" t="s">
        <v>7039</v>
      </c>
      <c r="F298" s="1137" t="str">
        <f t="shared" si="4"/>
        <v>Lee, Shara</v>
      </c>
    </row>
    <row r="299" spans="1:6">
      <c r="A299" s="1137" t="s">
        <v>5733</v>
      </c>
      <c r="B299" s="1267">
        <v>3704176</v>
      </c>
      <c r="C299" s="1137" t="s">
        <v>7161</v>
      </c>
      <c r="D299" s="1137" t="s">
        <v>7162</v>
      </c>
      <c r="E299" s="1137" t="s">
        <v>2854</v>
      </c>
      <c r="F299" s="1137" t="str">
        <f t="shared" si="4"/>
        <v>Ferrer, Niurka</v>
      </c>
    </row>
    <row r="300" spans="1:6">
      <c r="A300" s="1137" t="s">
        <v>6106</v>
      </c>
      <c r="B300" s="1267">
        <v>3704315</v>
      </c>
      <c r="C300" s="1137" t="s">
        <v>7169</v>
      </c>
      <c r="D300" s="1137" t="s">
        <v>7170</v>
      </c>
      <c r="E300" s="1137" t="s">
        <v>7039</v>
      </c>
      <c r="F300" s="1137" t="str">
        <f t="shared" si="4"/>
        <v>Foreman, Christina</v>
      </c>
    </row>
    <row r="301" spans="1:6">
      <c r="A301" s="1137" t="s">
        <v>8141</v>
      </c>
      <c r="B301" s="1267">
        <v>3707667</v>
      </c>
      <c r="C301" s="1137" t="s">
        <v>8142</v>
      </c>
      <c r="D301" s="1137" t="s">
        <v>8143</v>
      </c>
      <c r="E301" s="1137" t="s">
        <v>2854</v>
      </c>
      <c r="F301" s="1137" t="str">
        <f t="shared" si="4"/>
        <v>Houser, Andrea</v>
      </c>
    </row>
    <row r="302" spans="1:6">
      <c r="A302" s="1137" t="s">
        <v>7738</v>
      </c>
      <c r="B302" s="1267">
        <v>3707985</v>
      </c>
      <c r="C302" s="1137" t="s">
        <v>7739</v>
      </c>
      <c r="D302" s="1137" t="s">
        <v>7740</v>
      </c>
      <c r="E302" s="1137" t="s">
        <v>7039</v>
      </c>
      <c r="F302" s="1137" t="str">
        <f t="shared" si="4"/>
        <v>Austin, Joshua</v>
      </c>
    </row>
    <row r="303" spans="1:6">
      <c r="A303" s="1137" t="s">
        <v>5501</v>
      </c>
      <c r="B303" s="1267">
        <v>3709601</v>
      </c>
      <c r="C303" s="1137" t="s">
        <v>7154</v>
      </c>
      <c r="D303" s="1137" t="s">
        <v>7155</v>
      </c>
      <c r="E303" s="1137" t="s">
        <v>7039</v>
      </c>
      <c r="F303" s="1137" t="str">
        <f t="shared" si="4"/>
        <v>Fagan, Katherine</v>
      </c>
    </row>
    <row r="304" spans="1:6">
      <c r="A304" s="1137" t="s">
        <v>5611</v>
      </c>
      <c r="B304" s="1267">
        <v>3711208</v>
      </c>
      <c r="C304" s="1137" t="s">
        <v>7313</v>
      </c>
      <c r="D304" s="1137" t="s">
        <v>7199</v>
      </c>
      <c r="E304" s="1137" t="s">
        <v>2854</v>
      </c>
      <c r="F304" s="1137" t="str">
        <f t="shared" si="4"/>
        <v>Bottorff, Eugene</v>
      </c>
    </row>
    <row r="305" spans="1:6">
      <c r="A305" s="1137" t="s">
        <v>6929</v>
      </c>
      <c r="B305" s="1267">
        <v>3712250</v>
      </c>
      <c r="C305" s="1137" t="s">
        <v>7191</v>
      </c>
      <c r="D305" s="1137" t="s">
        <v>7192</v>
      </c>
      <c r="E305" s="1137" t="s">
        <v>2854</v>
      </c>
      <c r="F305" s="1137" t="str">
        <f t="shared" si="4"/>
        <v>Hill, Keith</v>
      </c>
    </row>
    <row r="306" spans="1:6">
      <c r="A306" s="340" t="s">
        <v>9840</v>
      </c>
      <c r="B306" s="1267">
        <v>3712736</v>
      </c>
      <c r="C306" s="1137" t="s">
        <v>9841</v>
      </c>
      <c r="D306" s="1137" t="s">
        <v>9842</v>
      </c>
      <c r="E306" s="1137" t="s">
        <v>7039</v>
      </c>
      <c r="F306" s="1137" t="str">
        <f t="shared" si="4"/>
        <v>Lora-Santos, Evelyn</v>
      </c>
    </row>
    <row r="307" spans="1:6">
      <c r="A307" s="1137" t="s">
        <v>5783</v>
      </c>
      <c r="B307" s="1267">
        <v>3719277</v>
      </c>
      <c r="C307" s="1137" t="s">
        <v>7130</v>
      </c>
      <c r="D307" s="1137" t="s">
        <v>7131</v>
      </c>
      <c r="E307" s="1137" t="s">
        <v>2854</v>
      </c>
      <c r="F307" s="1137" t="str">
        <f t="shared" si="4"/>
        <v>Clifton, Mary Beth</v>
      </c>
    </row>
    <row r="308" spans="1:6">
      <c r="A308" s="1137" t="s">
        <v>7428</v>
      </c>
      <c r="B308" s="1267">
        <v>3720396</v>
      </c>
      <c r="C308" s="1137" t="s">
        <v>7429</v>
      </c>
      <c r="D308" s="1137" t="s">
        <v>7430</v>
      </c>
      <c r="E308" s="1137" t="s">
        <v>7039</v>
      </c>
      <c r="F308" s="1137" t="str">
        <f t="shared" si="4"/>
        <v>Davis-Lowe, Eda</v>
      </c>
    </row>
    <row r="309" spans="1:6">
      <c r="A309" s="1137" t="s">
        <v>8144</v>
      </c>
      <c r="B309" s="1267">
        <v>3720696</v>
      </c>
      <c r="C309" s="1137" t="s">
        <v>7195</v>
      </c>
      <c r="D309" s="1137" t="s">
        <v>8145</v>
      </c>
      <c r="E309" s="1137" t="s">
        <v>2854</v>
      </c>
      <c r="F309" s="1137" t="str">
        <f t="shared" si="4"/>
        <v>Johnson, Tiffany</v>
      </c>
    </row>
    <row r="310" spans="1:6">
      <c r="A310" s="1137" t="s">
        <v>6675</v>
      </c>
      <c r="B310" s="1267">
        <v>3722417</v>
      </c>
      <c r="C310" s="1137" t="s">
        <v>7353</v>
      </c>
      <c r="D310" s="1137" t="s">
        <v>7384</v>
      </c>
      <c r="E310" s="1137" t="s">
        <v>2854</v>
      </c>
      <c r="F310" s="1137" t="str">
        <f t="shared" si="4"/>
        <v>Thompson, Jacquelyn</v>
      </c>
    </row>
    <row r="311" spans="1:6">
      <c r="A311" s="1137" t="s">
        <v>6393</v>
      </c>
      <c r="B311" s="1267">
        <v>3740247</v>
      </c>
      <c r="C311" s="1137" t="s">
        <v>7232</v>
      </c>
      <c r="D311" s="1137" t="s">
        <v>7126</v>
      </c>
      <c r="E311" s="1137" t="s">
        <v>7039</v>
      </c>
      <c r="F311" s="1137" t="str">
        <f t="shared" si="4"/>
        <v>Mammino, Stephen</v>
      </c>
    </row>
    <row r="312" spans="1:6">
      <c r="A312" s="1137" t="s">
        <v>6107</v>
      </c>
      <c r="B312" s="1267">
        <v>3746241</v>
      </c>
      <c r="C312" s="1137" t="s">
        <v>7332</v>
      </c>
      <c r="D312" s="1137" t="s">
        <v>7115</v>
      </c>
      <c r="E312" s="1137" t="s">
        <v>2854</v>
      </c>
      <c r="F312" s="1137" t="str">
        <f t="shared" si="4"/>
        <v>Ianieri, Nicole</v>
      </c>
    </row>
    <row r="313" spans="1:6">
      <c r="A313" s="1137" t="s">
        <v>6974</v>
      </c>
      <c r="B313" s="1267">
        <v>3754685</v>
      </c>
      <c r="C313" s="1137" t="s">
        <v>7184</v>
      </c>
      <c r="D313" s="1137" t="s">
        <v>8146</v>
      </c>
      <c r="E313" s="1137" t="s">
        <v>7039</v>
      </c>
      <c r="F313" s="1137" t="str">
        <f t="shared" si="4"/>
        <v>Haggerty, Dorothy</v>
      </c>
    </row>
    <row r="314" spans="1:6">
      <c r="A314" s="1137" t="s">
        <v>5794</v>
      </c>
      <c r="B314" s="1267">
        <v>3754958</v>
      </c>
      <c r="C314" s="1137" t="s">
        <v>7355</v>
      </c>
      <c r="D314" s="1137" t="s">
        <v>7385</v>
      </c>
      <c r="E314" s="1137" t="s">
        <v>2854</v>
      </c>
      <c r="F314" s="1137" t="str">
        <f t="shared" si="4"/>
        <v>Ulmer, Rhonda</v>
      </c>
    </row>
    <row r="315" spans="1:6">
      <c r="A315" s="1137" t="s">
        <v>5881</v>
      </c>
      <c r="B315" s="1267">
        <v>3756397</v>
      </c>
      <c r="C315" s="1137" t="s">
        <v>7279</v>
      </c>
      <c r="D315" s="1137" t="s">
        <v>7280</v>
      </c>
      <c r="E315" s="1137" t="s">
        <v>2854</v>
      </c>
      <c r="F315" s="1137" t="str">
        <f t="shared" si="4"/>
        <v>Sandrowitz, Rise</v>
      </c>
    </row>
    <row r="316" spans="1:6">
      <c r="A316" s="1137" t="s">
        <v>6972</v>
      </c>
      <c r="B316" s="1267">
        <v>3757269</v>
      </c>
      <c r="C316" s="1137" t="s">
        <v>7193</v>
      </c>
      <c r="D316" s="1137" t="s">
        <v>7194</v>
      </c>
      <c r="E316" s="1137" t="s">
        <v>2854</v>
      </c>
      <c r="F316" s="1137" t="str">
        <f t="shared" si="4"/>
        <v>Jerzak, Page</v>
      </c>
    </row>
    <row r="317" spans="1:6">
      <c r="A317" s="1137" t="s">
        <v>5989</v>
      </c>
      <c r="B317" s="1267">
        <v>3760224</v>
      </c>
      <c r="C317" s="1137" t="s">
        <v>7333</v>
      </c>
      <c r="D317" s="1137" t="s">
        <v>7372</v>
      </c>
      <c r="E317" s="1137" t="s">
        <v>2854</v>
      </c>
      <c r="F317" s="1137" t="str">
        <f t="shared" si="4"/>
        <v>Kirby, Amanda</v>
      </c>
    </row>
    <row r="318" spans="1:6">
      <c r="A318" s="1137" t="s">
        <v>6047</v>
      </c>
      <c r="B318" s="1267">
        <v>3784525</v>
      </c>
      <c r="C318" s="1137" t="s">
        <v>7203</v>
      </c>
      <c r="D318" s="1137" t="s">
        <v>7204</v>
      </c>
      <c r="E318" s="1137" t="s">
        <v>7039</v>
      </c>
      <c r="F318" s="1137" t="str">
        <f t="shared" si="4"/>
        <v>Kane, Ryan</v>
      </c>
    </row>
    <row r="319" spans="1:6">
      <c r="A319" s="1137" t="s">
        <v>7803</v>
      </c>
      <c r="B319" s="1267">
        <v>3786828</v>
      </c>
      <c r="C319" s="1137" t="s">
        <v>7801</v>
      </c>
      <c r="D319" s="1137" t="s">
        <v>7802</v>
      </c>
      <c r="E319" s="1137" t="s">
        <v>2854</v>
      </c>
      <c r="F319" s="1137" t="str">
        <f t="shared" si="4"/>
        <v>Frazier, Channing</v>
      </c>
    </row>
    <row r="320" spans="1:6">
      <c r="A320" s="1137" t="s">
        <v>6007</v>
      </c>
      <c r="B320" s="1267">
        <v>3789634</v>
      </c>
      <c r="C320" s="1137" t="s">
        <v>7100</v>
      </c>
      <c r="D320" s="1137" t="s">
        <v>7101</v>
      </c>
      <c r="E320" s="1137" t="s">
        <v>2854</v>
      </c>
      <c r="F320" s="1137" t="str">
        <f t="shared" si="4"/>
        <v>Bender, Loren</v>
      </c>
    </row>
    <row r="321" spans="1:6">
      <c r="A321" s="1137" t="s">
        <v>6334</v>
      </c>
      <c r="B321" s="1267">
        <v>3796859</v>
      </c>
      <c r="C321" s="1137" t="s">
        <v>7102</v>
      </c>
      <c r="D321" s="1137" t="s">
        <v>7103</v>
      </c>
      <c r="E321" s="1137" t="s">
        <v>7039</v>
      </c>
      <c r="F321" s="1137" t="str">
        <f t="shared" si="4"/>
        <v>Bjella, Traci</v>
      </c>
    </row>
    <row r="322" spans="1:6">
      <c r="A322" s="1137" t="s">
        <v>8656</v>
      </c>
      <c r="B322" s="1267">
        <v>3800292</v>
      </c>
      <c r="C322" s="1137" t="s">
        <v>8657</v>
      </c>
      <c r="D322" s="1137" t="s">
        <v>8658</v>
      </c>
      <c r="E322" s="1137" t="s">
        <v>7039</v>
      </c>
      <c r="F322" s="1137" t="str">
        <f t="shared" ref="F322:F380" si="5">CONCATENATE(C322,", ",D322)</f>
        <v>Cutter, Cheri</v>
      </c>
    </row>
    <row r="323" spans="1:6">
      <c r="A323" s="1137" t="s">
        <v>6205</v>
      </c>
      <c r="B323" s="1267">
        <v>3809223</v>
      </c>
      <c r="C323" s="1137" t="s">
        <v>7140</v>
      </c>
      <c r="D323" s="1137" t="s">
        <v>7141</v>
      </c>
      <c r="E323" s="1137" t="s">
        <v>7039</v>
      </c>
      <c r="F323" s="1137" t="str">
        <f t="shared" si="5"/>
        <v>Cristancho Mercado, Oscar</v>
      </c>
    </row>
    <row r="324" spans="1:6">
      <c r="A324" s="1137" t="s">
        <v>6241</v>
      </c>
      <c r="B324" s="1267">
        <v>3812301</v>
      </c>
      <c r="C324" s="1137" t="s">
        <v>8147</v>
      </c>
      <c r="D324" s="1137" t="s">
        <v>7108</v>
      </c>
      <c r="E324" s="1137" t="s">
        <v>2854</v>
      </c>
      <c r="F324" s="1137" t="str">
        <f t="shared" si="5"/>
        <v>Gennaro, David</v>
      </c>
    </row>
    <row r="325" spans="1:6">
      <c r="A325" s="1137" t="s">
        <v>6308</v>
      </c>
      <c r="B325" s="1267">
        <v>3826642</v>
      </c>
      <c r="C325" s="1137" t="s">
        <v>7337</v>
      </c>
      <c r="D325" s="1137" t="s">
        <v>7375</v>
      </c>
      <c r="E325" s="1137" t="s">
        <v>2854</v>
      </c>
      <c r="F325" s="1137" t="str">
        <f t="shared" si="5"/>
        <v>Mamone, Anthony</v>
      </c>
    </row>
    <row r="326" spans="1:6">
      <c r="A326" s="1137" t="s">
        <v>6386</v>
      </c>
      <c r="B326" s="1267">
        <v>3831654</v>
      </c>
      <c r="C326" s="1137" t="s">
        <v>7222</v>
      </c>
      <c r="D326" s="1137" t="s">
        <v>7223</v>
      </c>
      <c r="E326" s="1137" t="s">
        <v>2854</v>
      </c>
      <c r="F326" s="1137" t="str">
        <f t="shared" si="5"/>
        <v>Lion, Benjamin</v>
      </c>
    </row>
    <row r="327" spans="1:6">
      <c r="A327" s="1137" t="s">
        <v>6425</v>
      </c>
      <c r="B327" s="1267">
        <v>3831656</v>
      </c>
      <c r="C327" s="1137" t="s">
        <v>7220</v>
      </c>
      <c r="D327" s="1137" t="s">
        <v>7221</v>
      </c>
      <c r="E327" s="1137" t="s">
        <v>2854</v>
      </c>
      <c r="F327" s="1137" t="str">
        <f t="shared" si="5"/>
        <v>Lewis, Latishua</v>
      </c>
    </row>
    <row r="328" spans="1:6">
      <c r="A328" s="1137" t="s">
        <v>6375</v>
      </c>
      <c r="B328" s="1267">
        <v>3831935</v>
      </c>
      <c r="C328" s="1137" t="s">
        <v>7084</v>
      </c>
      <c r="D328" s="1137" t="s">
        <v>7085</v>
      </c>
      <c r="E328" s="1137" t="s">
        <v>7039</v>
      </c>
      <c r="F328" s="1137" t="str">
        <f t="shared" si="5"/>
        <v>Andrews, Shaun</v>
      </c>
    </row>
    <row r="329" spans="1:6">
      <c r="A329" s="1137" t="s">
        <v>6596</v>
      </c>
      <c r="B329" s="1267">
        <v>3831999</v>
      </c>
      <c r="C329" s="1137" t="s">
        <v>7246</v>
      </c>
      <c r="D329" s="1137" t="s">
        <v>7247</v>
      </c>
      <c r="E329" s="1137" t="s">
        <v>2854</v>
      </c>
      <c r="F329" s="1137" t="str">
        <f t="shared" si="5"/>
        <v>Mountz, Candice</v>
      </c>
    </row>
    <row r="330" spans="1:6">
      <c r="A330" s="1137" t="s">
        <v>6380</v>
      </c>
      <c r="B330" s="1267">
        <v>3834014</v>
      </c>
      <c r="C330" s="1137" t="s">
        <v>7291</v>
      </c>
      <c r="D330" s="1137" t="s">
        <v>7249</v>
      </c>
      <c r="E330" s="1137" t="s">
        <v>2854</v>
      </c>
      <c r="F330" s="1137" t="str">
        <f t="shared" si="5"/>
        <v>Slot, William</v>
      </c>
    </row>
    <row r="331" spans="1:6">
      <c r="A331" s="1137" t="s">
        <v>6371</v>
      </c>
      <c r="B331" s="1267">
        <v>3834251</v>
      </c>
      <c r="C331" s="1137" t="s">
        <v>7200</v>
      </c>
      <c r="D331" s="1137" t="s">
        <v>7201</v>
      </c>
      <c r="E331" s="1137" t="s">
        <v>7039</v>
      </c>
      <c r="F331" s="1137" t="str">
        <f t="shared" si="5"/>
        <v>Jones Miller, Edna</v>
      </c>
    </row>
    <row r="332" spans="1:6">
      <c r="A332" s="1137" t="s">
        <v>8401</v>
      </c>
      <c r="B332" s="1267">
        <v>3835704</v>
      </c>
      <c r="C332" s="1137" t="s">
        <v>8402</v>
      </c>
      <c r="D332" s="1137" t="s">
        <v>8403</v>
      </c>
      <c r="E332" s="1137" t="s">
        <v>7039</v>
      </c>
      <c r="F332" s="1137" t="str">
        <f t="shared" si="5"/>
        <v>Leslie, Sally</v>
      </c>
    </row>
    <row r="333" spans="1:6">
      <c r="A333" s="1137" t="s">
        <v>8993</v>
      </c>
      <c r="B333" s="1267">
        <v>3835705</v>
      </c>
      <c r="C333" s="1137" t="s">
        <v>8994</v>
      </c>
      <c r="D333" s="1137" t="s">
        <v>8054</v>
      </c>
      <c r="E333" s="1137" t="s">
        <v>2854</v>
      </c>
      <c r="F333" s="1137" t="str">
        <f t="shared" si="5"/>
        <v>Moritz Long, Danielle</v>
      </c>
    </row>
    <row r="334" spans="1:6">
      <c r="A334" s="1137" t="s">
        <v>9598</v>
      </c>
      <c r="B334" s="1267">
        <v>3837530</v>
      </c>
      <c r="C334" s="1137" t="s">
        <v>7299</v>
      </c>
      <c r="D334" s="1137" t="s">
        <v>9599</v>
      </c>
      <c r="E334" s="1137" t="s">
        <v>7039</v>
      </c>
      <c r="F334" s="1137" t="str">
        <f t="shared" si="5"/>
        <v>Thomas, Lauren</v>
      </c>
    </row>
    <row r="335" spans="1:6">
      <c r="A335" s="1137" t="s">
        <v>6500</v>
      </c>
      <c r="B335" s="1267">
        <v>3838029</v>
      </c>
      <c r="C335" s="1137" t="s">
        <v>7277</v>
      </c>
      <c r="D335" s="1137" t="s">
        <v>7278</v>
      </c>
      <c r="E335" s="1137" t="s">
        <v>7039</v>
      </c>
      <c r="F335" s="1137" t="str">
        <f t="shared" si="5"/>
        <v>San Miguel, Anitza</v>
      </c>
    </row>
    <row r="336" spans="1:6">
      <c r="A336" s="1137" t="s">
        <v>6973</v>
      </c>
      <c r="B336" s="1267">
        <v>3838030</v>
      </c>
      <c r="C336" s="1137" t="s">
        <v>7293</v>
      </c>
      <c r="D336" s="1137" t="s">
        <v>7294</v>
      </c>
      <c r="E336" s="1137" t="s">
        <v>2854</v>
      </c>
      <c r="F336" s="1137" t="str">
        <f t="shared" si="5"/>
        <v>Spong, Stephanie</v>
      </c>
    </row>
    <row r="337" spans="1:6">
      <c r="A337" s="1137" t="s">
        <v>6486</v>
      </c>
      <c r="B337" s="1267">
        <v>3838032</v>
      </c>
      <c r="C337" s="1137" t="s">
        <v>8996</v>
      </c>
      <c r="D337" s="1137" t="s">
        <v>7142</v>
      </c>
      <c r="E337" s="1137" t="s">
        <v>2854</v>
      </c>
      <c r="F337" s="1137" t="str">
        <f t="shared" si="5"/>
        <v>Graham, Terri</v>
      </c>
    </row>
    <row r="338" spans="1:6">
      <c r="A338" s="1137" t="s">
        <v>7387</v>
      </c>
      <c r="B338" s="1267">
        <v>3839268</v>
      </c>
      <c r="C338" s="1137" t="s">
        <v>7388</v>
      </c>
      <c r="D338" s="1137" t="s">
        <v>7389</v>
      </c>
      <c r="E338" s="1137" t="s">
        <v>2854</v>
      </c>
      <c r="F338" s="1137" t="str">
        <f t="shared" si="5"/>
        <v>Barilone, Brian</v>
      </c>
    </row>
    <row r="339" spans="1:6">
      <c r="A339" s="1137" t="s">
        <v>6529</v>
      </c>
      <c r="B339" s="1267">
        <v>3839269</v>
      </c>
      <c r="C339" s="1137" t="s">
        <v>7267</v>
      </c>
      <c r="D339" s="1137" t="s">
        <v>7268</v>
      </c>
      <c r="E339" s="1137" t="s">
        <v>2854</v>
      </c>
      <c r="F339" s="1137" t="str">
        <f t="shared" si="5"/>
        <v>Rivera, Kenneth</v>
      </c>
    </row>
    <row r="340" spans="1:6">
      <c r="A340" s="1137" t="s">
        <v>6529</v>
      </c>
      <c r="B340" s="1267">
        <v>3839269</v>
      </c>
      <c r="C340" s="1137" t="s">
        <v>7267</v>
      </c>
      <c r="D340" s="1137" t="s">
        <v>7268</v>
      </c>
      <c r="E340" s="1137" t="s">
        <v>2854</v>
      </c>
      <c r="F340" s="1137" t="str">
        <f t="shared" si="5"/>
        <v>Rivera, Kenneth</v>
      </c>
    </row>
    <row r="341" spans="1:6">
      <c r="A341" s="1137" t="s">
        <v>6501</v>
      </c>
      <c r="B341" s="1267">
        <v>3846305</v>
      </c>
      <c r="C341" s="1137" t="s">
        <v>7171</v>
      </c>
      <c r="D341" s="1137" t="s">
        <v>7172</v>
      </c>
      <c r="E341" s="1137" t="s">
        <v>7039</v>
      </c>
      <c r="F341" s="1137" t="str">
        <f t="shared" si="5"/>
        <v>Fullana, Yaremis</v>
      </c>
    </row>
    <row r="342" spans="1:6">
      <c r="A342" s="1137" t="s">
        <v>6545</v>
      </c>
      <c r="B342" s="1267">
        <v>3850217</v>
      </c>
      <c r="C342" s="1137" t="s">
        <v>7282</v>
      </c>
      <c r="D342" s="1137" t="s">
        <v>7283</v>
      </c>
      <c r="E342" s="1137" t="s">
        <v>2854</v>
      </c>
      <c r="F342" s="1137" t="str">
        <f t="shared" si="5"/>
        <v>Sepich, Kimberly</v>
      </c>
    </row>
    <row r="343" spans="1:6">
      <c r="A343" s="1137" t="s">
        <v>6634</v>
      </c>
      <c r="B343" s="1267">
        <v>3854829</v>
      </c>
      <c r="C343" s="1137" t="s">
        <v>7292</v>
      </c>
      <c r="D343" s="1137" t="s">
        <v>7207</v>
      </c>
      <c r="E343" s="1137" t="s">
        <v>7039</v>
      </c>
      <c r="F343" s="1137" t="str">
        <f t="shared" si="5"/>
        <v>Snyder, Jennifer</v>
      </c>
    </row>
    <row r="344" spans="1:6">
      <c r="A344" s="1137" t="s">
        <v>8268</v>
      </c>
      <c r="B344" s="1267">
        <v>3861888</v>
      </c>
      <c r="C344" s="1137" t="s">
        <v>7198</v>
      </c>
      <c r="D344" s="1137" t="s">
        <v>8269</v>
      </c>
      <c r="E344" s="1137" t="s">
        <v>7039</v>
      </c>
      <c r="F344" s="1137" t="str">
        <f t="shared" si="5"/>
        <v>Jones, Bradford</v>
      </c>
    </row>
    <row r="345" spans="1:6">
      <c r="A345" s="1137" t="s">
        <v>6771</v>
      </c>
      <c r="B345" s="1267">
        <v>3875271</v>
      </c>
      <c r="C345" s="1137" t="s">
        <v>7159</v>
      </c>
      <c r="D345" s="1137" t="s">
        <v>7160</v>
      </c>
      <c r="E345" s="1137" t="s">
        <v>2854</v>
      </c>
      <c r="F345" s="1137" t="str">
        <f t="shared" si="5"/>
        <v>Fernandez, Jose</v>
      </c>
    </row>
    <row r="346" spans="1:6">
      <c r="A346" s="1137" t="s">
        <v>7690</v>
      </c>
      <c r="B346" s="1267">
        <v>3883775</v>
      </c>
      <c r="C346" s="1137" t="s">
        <v>7350</v>
      </c>
      <c r="D346" s="1137" t="s">
        <v>7692</v>
      </c>
      <c r="E346" s="1137" t="s">
        <v>7039</v>
      </c>
      <c r="F346" s="1137" t="str">
        <f t="shared" si="5"/>
        <v>Smith, Darren</v>
      </c>
    </row>
    <row r="347" spans="1:6">
      <c r="A347" s="1137" t="s">
        <v>7045</v>
      </c>
      <c r="B347" s="1267">
        <v>3886214</v>
      </c>
      <c r="C347" s="1137" t="s">
        <v>7198</v>
      </c>
      <c r="D347" s="1137" t="s">
        <v>7199</v>
      </c>
      <c r="E347" s="1137" t="s">
        <v>7039</v>
      </c>
      <c r="F347" s="1137" t="str">
        <f t="shared" si="5"/>
        <v>Jones, Eugene</v>
      </c>
    </row>
    <row r="348" spans="1:6">
      <c r="A348" s="1137" t="s">
        <v>8490</v>
      </c>
      <c r="B348" s="1267">
        <v>3886226</v>
      </c>
      <c r="C348" s="1137" t="s">
        <v>8491</v>
      </c>
      <c r="D348" s="1137" t="s">
        <v>8601</v>
      </c>
      <c r="E348" s="1137" t="s">
        <v>2854</v>
      </c>
      <c r="F348" s="1137" t="str">
        <f t="shared" si="5"/>
        <v>Hollands, Cathryn</v>
      </c>
    </row>
    <row r="349" spans="1:6">
      <c r="A349" s="1137" t="s">
        <v>6986</v>
      </c>
      <c r="B349" s="1267">
        <v>3889401</v>
      </c>
      <c r="C349" s="1137" t="s">
        <v>7167</v>
      </c>
      <c r="D349" s="1137" t="s">
        <v>7168</v>
      </c>
      <c r="E349" s="1137" t="s">
        <v>2854</v>
      </c>
      <c r="F349" s="1137" t="str">
        <f t="shared" si="5"/>
        <v>Flecha, Harold</v>
      </c>
    </row>
    <row r="350" spans="1:6">
      <c r="A350" s="1137" t="s">
        <v>6941</v>
      </c>
      <c r="B350" s="1267">
        <v>3890896</v>
      </c>
      <c r="C350" s="1137" t="s">
        <v>7090</v>
      </c>
      <c r="D350" s="1137" t="s">
        <v>7091</v>
      </c>
      <c r="E350" s="1137" t="s">
        <v>2854</v>
      </c>
      <c r="F350" s="1137" t="str">
        <f t="shared" si="5"/>
        <v>Barkowitz, Daniel</v>
      </c>
    </row>
    <row r="351" spans="1:6">
      <c r="A351" s="1137" t="s">
        <v>6961</v>
      </c>
      <c r="B351" s="1267">
        <v>3894138</v>
      </c>
      <c r="C351" s="1137" t="s">
        <v>7106</v>
      </c>
      <c r="D351" s="1137" t="s">
        <v>7107</v>
      </c>
      <c r="E351" s="1137" t="s">
        <v>7039</v>
      </c>
      <c r="F351" s="1137" t="str">
        <f t="shared" si="5"/>
        <v>Blankenship, Paul</v>
      </c>
    </row>
    <row r="352" spans="1:6">
      <c r="A352" s="1137" t="s">
        <v>6982</v>
      </c>
      <c r="B352" s="1267">
        <v>3896196</v>
      </c>
      <c r="C352" s="1137" t="s">
        <v>7134</v>
      </c>
      <c r="D352" s="1137" t="s">
        <v>7135</v>
      </c>
      <c r="E352" s="1137" t="s">
        <v>2854</v>
      </c>
      <c r="F352" s="1137" t="str">
        <f t="shared" si="5"/>
        <v>Congressi, Barry</v>
      </c>
    </row>
    <row r="353" spans="1:6">
      <c r="A353" s="1137" t="s">
        <v>6983</v>
      </c>
      <c r="B353" s="1267">
        <v>3896383</v>
      </c>
      <c r="C353" s="1137" t="s">
        <v>7149</v>
      </c>
      <c r="D353" s="1137" t="s">
        <v>7150</v>
      </c>
      <c r="E353" s="1137" t="s">
        <v>2854</v>
      </c>
      <c r="F353" s="1137" t="str">
        <f t="shared" si="5"/>
        <v>Eagan, Colleen</v>
      </c>
    </row>
    <row r="354" spans="1:6">
      <c r="A354" s="1137" t="s">
        <v>7393</v>
      </c>
      <c r="B354" s="1267">
        <v>3908549</v>
      </c>
      <c r="C354" s="1137" t="s">
        <v>7401</v>
      </c>
      <c r="D354" s="1137" t="s">
        <v>7394</v>
      </c>
      <c r="E354" s="1137" t="s">
        <v>2854</v>
      </c>
      <c r="F354" s="1137" t="str">
        <f t="shared" si="5"/>
        <v>Ensminger, Charles</v>
      </c>
    </row>
    <row r="355" spans="1:6">
      <c r="A355" s="1137" t="s">
        <v>9579</v>
      </c>
      <c r="B355" s="1267">
        <v>3925457</v>
      </c>
      <c r="C355" s="1137" t="s">
        <v>9580</v>
      </c>
      <c r="D355" s="1137" t="s">
        <v>7083</v>
      </c>
      <c r="E355" s="1137" t="s">
        <v>7039</v>
      </c>
      <c r="F355" s="1137" t="str">
        <f t="shared" si="5"/>
        <v>Schwitters, Rachel</v>
      </c>
    </row>
    <row r="356" spans="1:6">
      <c r="A356" s="1137" t="s">
        <v>7487</v>
      </c>
      <c r="B356" s="1267">
        <v>3929732</v>
      </c>
      <c r="C356" s="1137" t="s">
        <v>7488</v>
      </c>
      <c r="D356" s="1137" t="s">
        <v>7489</v>
      </c>
      <c r="E356" s="1137" t="s">
        <v>7039</v>
      </c>
      <c r="F356" s="1137" t="str">
        <f t="shared" si="5"/>
        <v>Erdmann, Alexander</v>
      </c>
    </row>
    <row r="357" spans="1:6">
      <c r="A357" s="1137" t="s">
        <v>9370</v>
      </c>
      <c r="B357" s="1267">
        <v>3938346</v>
      </c>
      <c r="C357" s="1137" t="s">
        <v>9369</v>
      </c>
      <c r="D357" s="1137" t="s">
        <v>7108</v>
      </c>
      <c r="E357" s="1137" t="s">
        <v>7039</v>
      </c>
      <c r="F357" s="1137" t="str">
        <f t="shared" si="5"/>
        <v>Giordano, David</v>
      </c>
    </row>
    <row r="358" spans="1:6">
      <c r="A358" s="1137" t="s">
        <v>7623</v>
      </c>
      <c r="B358" s="1267">
        <v>3939148</v>
      </c>
      <c r="C358" s="1137" t="s">
        <v>7624</v>
      </c>
      <c r="D358" s="1137" t="s">
        <v>7225</v>
      </c>
      <c r="E358" s="1137" t="s">
        <v>2854</v>
      </c>
      <c r="F358" s="1137" t="str">
        <f t="shared" si="5"/>
        <v>Ake, Barbara</v>
      </c>
    </row>
    <row r="359" spans="1:6">
      <c r="A359" s="1137" t="s">
        <v>7625</v>
      </c>
      <c r="B359" s="1267">
        <v>3939848</v>
      </c>
      <c r="C359" s="1137" t="s">
        <v>8148</v>
      </c>
      <c r="D359" s="1137" t="s">
        <v>7626</v>
      </c>
      <c r="E359" s="1137" t="s">
        <v>7039</v>
      </c>
      <c r="F359" s="1137" t="str">
        <f t="shared" si="5"/>
        <v>Collins, Mark</v>
      </c>
    </row>
    <row r="360" spans="1:6">
      <c r="A360" s="1137" t="s">
        <v>7627</v>
      </c>
      <c r="B360" s="1267">
        <v>3940728</v>
      </c>
      <c r="C360" s="1137" t="s">
        <v>7628</v>
      </c>
      <c r="D360" s="1137" t="s">
        <v>7107</v>
      </c>
      <c r="E360" s="1137" t="s">
        <v>2854</v>
      </c>
      <c r="F360" s="1137" t="str">
        <f t="shared" si="5"/>
        <v>Wilder, Paul</v>
      </c>
    </row>
    <row r="361" spans="1:6">
      <c r="A361" s="1137" t="s">
        <v>7634</v>
      </c>
      <c r="B361" s="1267">
        <v>3941066</v>
      </c>
      <c r="C361" s="1137" t="s">
        <v>7603</v>
      </c>
      <c r="D361" s="1137" t="s">
        <v>8140</v>
      </c>
      <c r="E361" s="1137" t="s">
        <v>7039</v>
      </c>
      <c r="F361" s="1137" t="str">
        <f t="shared" si="5"/>
        <v>McKelvey, Joel</v>
      </c>
    </row>
    <row r="362" spans="1:6">
      <c r="A362" s="1137" t="s">
        <v>7644</v>
      </c>
      <c r="B362" s="1267">
        <v>3941565</v>
      </c>
      <c r="C362" s="1137" t="s">
        <v>7645</v>
      </c>
      <c r="D362" s="1137" t="s">
        <v>7646</v>
      </c>
      <c r="E362" s="1137" t="s">
        <v>2854</v>
      </c>
      <c r="F362" s="1137" t="str">
        <f t="shared" si="5"/>
        <v>Black, Carrie</v>
      </c>
    </row>
    <row r="363" spans="1:6">
      <c r="A363" s="1137" t="s">
        <v>7697</v>
      </c>
      <c r="B363" s="1267">
        <v>3944935</v>
      </c>
      <c r="C363" s="1137" t="s">
        <v>7698</v>
      </c>
      <c r="D363" s="1137" t="s">
        <v>7699</v>
      </c>
      <c r="E363" s="1137" t="s">
        <v>7039</v>
      </c>
      <c r="F363" s="1137" t="str">
        <f t="shared" si="5"/>
        <v>Sorrow, Andrew</v>
      </c>
    </row>
    <row r="364" spans="1:6">
      <c r="A364" s="1137" t="s">
        <v>7746</v>
      </c>
      <c r="B364" s="1267">
        <v>3946854</v>
      </c>
      <c r="C364" s="1137" t="s">
        <v>7747</v>
      </c>
      <c r="D364" s="1137" t="s">
        <v>7748</v>
      </c>
      <c r="E364" s="1137" t="s">
        <v>2854</v>
      </c>
      <c r="F364" s="1137" t="str">
        <f t="shared" si="5"/>
        <v>Vasquez-Brooks, Marie</v>
      </c>
    </row>
    <row r="365" spans="1:6">
      <c r="A365" s="1137" t="s">
        <v>9623</v>
      </c>
      <c r="B365" s="1267">
        <v>3951337</v>
      </c>
      <c r="C365" s="1137" t="s">
        <v>9624</v>
      </c>
      <c r="D365" s="1137" t="s">
        <v>9625</v>
      </c>
      <c r="E365" s="1137" t="s">
        <v>7039</v>
      </c>
      <c r="F365" s="1137" t="str">
        <f t="shared" si="5"/>
        <v>Murrell, Gwenette</v>
      </c>
    </row>
    <row r="366" spans="1:6">
      <c r="A366" s="1137" t="s">
        <v>8161</v>
      </c>
      <c r="B366" s="1267">
        <v>3960735</v>
      </c>
      <c r="C366" s="1137" t="s">
        <v>8162</v>
      </c>
      <c r="D366" s="1137" t="s">
        <v>8163</v>
      </c>
      <c r="E366" s="1137" t="s">
        <v>7039</v>
      </c>
      <c r="F366" s="1137" t="str">
        <f t="shared" si="5"/>
        <v>Artze Vega, Isis</v>
      </c>
    </row>
    <row r="367" spans="1:6">
      <c r="A367" s="1137" t="s">
        <v>8211</v>
      </c>
      <c r="B367" s="1267">
        <v>3962802</v>
      </c>
      <c r="C367" s="1137" t="s">
        <v>8212</v>
      </c>
      <c r="D367" s="1137" t="s">
        <v>8213</v>
      </c>
      <c r="E367" s="1137" t="s">
        <v>7039</v>
      </c>
      <c r="F367" s="1137" t="str">
        <f t="shared" si="5"/>
        <v>Cooke, Bryce</v>
      </c>
    </row>
    <row r="368" spans="1:6">
      <c r="A368" s="1137" t="s">
        <v>8376</v>
      </c>
      <c r="B368" s="1267">
        <v>3972217</v>
      </c>
      <c r="C368" s="1137" t="s">
        <v>8377</v>
      </c>
      <c r="D368" s="1137" t="s">
        <v>8378</v>
      </c>
      <c r="E368" s="1137" t="s">
        <v>7039</v>
      </c>
      <c r="F368" s="1137" t="str">
        <f t="shared" si="5"/>
        <v>Brown, Charminta</v>
      </c>
    </row>
    <row r="369" spans="1:6">
      <c r="A369" s="1137" t="s">
        <v>8311</v>
      </c>
      <c r="B369" s="1267">
        <v>3980510</v>
      </c>
      <c r="C369" s="1137" t="s">
        <v>8312</v>
      </c>
      <c r="D369" s="1137" t="s">
        <v>7095</v>
      </c>
      <c r="E369" s="1137" t="s">
        <v>2854</v>
      </c>
      <c r="F369" s="1137" t="str">
        <f t="shared" si="5"/>
        <v>Richardson, Joseph</v>
      </c>
    </row>
    <row r="370" spans="1:6">
      <c r="A370" s="1137" t="s">
        <v>9026</v>
      </c>
      <c r="B370" s="1267">
        <v>4010244</v>
      </c>
      <c r="C370" s="1137" t="s">
        <v>9027</v>
      </c>
      <c r="D370" s="1137" t="s">
        <v>9028</v>
      </c>
      <c r="E370" s="1137" t="s">
        <v>7039</v>
      </c>
      <c r="F370" s="1137" t="str">
        <f t="shared" si="5"/>
        <v>Fils Aime, Andel</v>
      </c>
    </row>
    <row r="371" spans="1:6">
      <c r="A371" s="1137" t="s">
        <v>9161</v>
      </c>
      <c r="B371" s="1267">
        <v>4076791</v>
      </c>
      <c r="C371" s="1137" t="s">
        <v>7195</v>
      </c>
      <c r="D371" s="1137" t="s">
        <v>9162</v>
      </c>
      <c r="E371" s="1137" t="s">
        <v>7039</v>
      </c>
      <c r="F371" s="1137" t="str">
        <f t="shared" si="5"/>
        <v>Johnson, Wesley</v>
      </c>
    </row>
    <row r="372" spans="1:6">
      <c r="A372" s="1137" t="s">
        <v>9140</v>
      </c>
      <c r="B372" s="1267">
        <v>4077157</v>
      </c>
      <c r="C372" s="1137" t="s">
        <v>9141</v>
      </c>
      <c r="D372" s="1137" t="s">
        <v>7217</v>
      </c>
      <c r="E372" s="1137" t="s">
        <v>2854</v>
      </c>
      <c r="F372" s="1137" t="str">
        <f t="shared" si="5"/>
        <v>Tscheulin, Shara</v>
      </c>
    </row>
    <row r="373" spans="1:6">
      <c r="A373" s="1137" t="s">
        <v>9421</v>
      </c>
      <c r="B373" s="1267">
        <v>4101394</v>
      </c>
      <c r="C373" s="1137" t="s">
        <v>9422</v>
      </c>
      <c r="D373" s="1137" t="s">
        <v>9423</v>
      </c>
      <c r="E373" s="1137" t="s">
        <v>7039</v>
      </c>
      <c r="F373" s="1137" t="str">
        <f t="shared" si="5"/>
        <v>Frederick, Lesley</v>
      </c>
    </row>
    <row r="374" spans="1:6">
      <c r="A374" s="1137" t="s">
        <v>9355</v>
      </c>
      <c r="B374" s="1267">
        <v>4108247</v>
      </c>
      <c r="C374" s="1137" t="s">
        <v>9342</v>
      </c>
      <c r="D374" s="1137" t="s">
        <v>9356</v>
      </c>
      <c r="E374" s="1137" t="s">
        <v>7039</v>
      </c>
      <c r="F374" s="1137" t="str">
        <f t="shared" si="5"/>
        <v>Khan, Sobia</v>
      </c>
    </row>
    <row r="375" spans="1:6">
      <c r="A375" s="1137" t="s">
        <v>9357</v>
      </c>
      <c r="B375" s="1267">
        <v>4108339</v>
      </c>
      <c r="C375" s="1137" t="s">
        <v>9616</v>
      </c>
      <c r="D375" s="1137" t="s">
        <v>9358</v>
      </c>
      <c r="E375" s="1137" t="s">
        <v>7039</v>
      </c>
      <c r="F375" s="1137" t="str">
        <f t="shared" si="5"/>
        <v>Hoey, Danny</v>
      </c>
    </row>
    <row r="376" spans="1:6">
      <c r="A376" s="1137" t="s">
        <v>9353</v>
      </c>
      <c r="B376" s="1267">
        <v>4108478</v>
      </c>
      <c r="C376" s="1137" t="s">
        <v>9343</v>
      </c>
      <c r="D376" s="1137" t="s">
        <v>9354</v>
      </c>
      <c r="E376" s="1137" t="s">
        <v>7039</v>
      </c>
      <c r="F376" s="1137" t="str">
        <f t="shared" si="5"/>
        <v>Gooden, Lancelot</v>
      </c>
    </row>
    <row r="377" spans="1:6">
      <c r="A377" s="1137" t="s">
        <v>9591</v>
      </c>
      <c r="B377" s="1267">
        <v>4131606</v>
      </c>
      <c r="C377" s="1137" t="s">
        <v>9592</v>
      </c>
      <c r="D377" s="1137" t="s">
        <v>7380</v>
      </c>
      <c r="E377" s="1137" t="s">
        <v>7039</v>
      </c>
      <c r="F377" s="1137" t="str">
        <f t="shared" si="5"/>
        <v>McGee, Pamela</v>
      </c>
    </row>
    <row r="378" spans="1:6">
      <c r="A378" s="1137" t="s">
        <v>9587</v>
      </c>
      <c r="B378" s="1137">
        <v>4144863</v>
      </c>
      <c r="C378" s="1137" t="s">
        <v>9588</v>
      </c>
      <c r="D378" s="1137" t="s">
        <v>9589</v>
      </c>
      <c r="E378" s="1137" t="s">
        <v>7039</v>
      </c>
      <c r="F378" s="1137" t="str">
        <f t="shared" si="5"/>
        <v>Sanders, Lakisha</v>
      </c>
    </row>
    <row r="379" spans="1:6">
      <c r="A379" s="1137" t="s">
        <v>9776</v>
      </c>
      <c r="B379" s="1137">
        <v>4210971</v>
      </c>
      <c r="C379" s="1137" t="s">
        <v>9777</v>
      </c>
      <c r="D379" s="1137" t="s">
        <v>9778</v>
      </c>
      <c r="E379" s="1137" t="s">
        <v>7039</v>
      </c>
      <c r="F379" s="1137" t="str">
        <f t="shared" si="5"/>
        <v>Bouma, Holly</v>
      </c>
    </row>
    <row r="380" spans="1:6">
      <c r="A380" s="1137" t="s">
        <v>9878</v>
      </c>
      <c r="B380" s="1267">
        <v>4329945</v>
      </c>
      <c r="C380" s="1137" t="s">
        <v>8377</v>
      </c>
      <c r="D380" s="1137" t="s">
        <v>9879</v>
      </c>
      <c r="E380" s="1137" t="s">
        <v>7039</v>
      </c>
      <c r="F380" s="1137" t="str">
        <f t="shared" si="5"/>
        <v>Brown, Yolanda</v>
      </c>
    </row>
    <row r="381" spans="1:6">
      <c r="C381" s="1137"/>
    </row>
    <row r="382" spans="1:6">
      <c r="C382" s="1137"/>
    </row>
    <row r="383" spans="1:6">
      <c r="C383" s="1137"/>
    </row>
    <row r="384" spans="1:6">
      <c r="C384" s="1137"/>
    </row>
    <row r="385" spans="3:3">
      <c r="C385" s="1137"/>
    </row>
    <row r="386" spans="3:3">
      <c r="C386" s="1137"/>
    </row>
    <row r="387" spans="3:3">
      <c r="C387" s="1137"/>
    </row>
    <row r="388" spans="3:3">
      <c r="C388" s="1137"/>
    </row>
    <row r="389" spans="3:3">
      <c r="C389" s="1137"/>
    </row>
    <row r="390" spans="3:3">
      <c r="C390" s="1137"/>
    </row>
    <row r="391" spans="3:3">
      <c r="C391" s="1137"/>
    </row>
    <row r="392" spans="3:3">
      <c r="C392" s="1137"/>
    </row>
    <row r="393" spans="3:3">
      <c r="C393" s="1137"/>
    </row>
    <row r="394" spans="3:3">
      <c r="C394" s="1137"/>
    </row>
    <row r="395" spans="3:3">
      <c r="C395" s="1137"/>
    </row>
    <row r="396" spans="3:3">
      <c r="C396" s="1137"/>
    </row>
    <row r="397" spans="3:3">
      <c r="C397" s="1137"/>
    </row>
    <row r="398" spans="3:3">
      <c r="C398" s="1137"/>
    </row>
    <row r="399" spans="3:3">
      <c r="C399" s="1137"/>
    </row>
    <row r="400" spans="3:3">
      <c r="C400" s="1137"/>
    </row>
    <row r="401" spans="3:3">
      <c r="C401" s="1137"/>
    </row>
    <row r="402" spans="3:3">
      <c r="C402" s="1137"/>
    </row>
    <row r="403" spans="3:3">
      <c r="C403" s="1137"/>
    </row>
    <row r="404" spans="3:3">
      <c r="C404" s="1137"/>
    </row>
    <row r="405" spans="3:3">
      <c r="C405" s="1137"/>
    </row>
    <row r="406" spans="3:3">
      <c r="C406" s="1137"/>
    </row>
    <row r="407" spans="3:3">
      <c r="C407" s="1137"/>
    </row>
    <row r="408" spans="3:3">
      <c r="C408" s="1137"/>
    </row>
    <row r="409" spans="3:3">
      <c r="C409" s="1137"/>
    </row>
    <row r="410" spans="3:3">
      <c r="C410" s="1137"/>
    </row>
    <row r="411" spans="3:3">
      <c r="C411" s="1137"/>
    </row>
    <row r="412" spans="3:3">
      <c r="C412" s="1137"/>
    </row>
    <row r="413" spans="3:3">
      <c r="C413" s="1137"/>
    </row>
    <row r="414" spans="3:3">
      <c r="C414" s="1137"/>
    </row>
    <row r="415" spans="3:3">
      <c r="C415" s="1137"/>
    </row>
    <row r="416" spans="3:3">
      <c r="C416" s="1137"/>
    </row>
    <row r="417" spans="3:3">
      <c r="C417" s="1137"/>
    </row>
    <row r="418" spans="3:3">
      <c r="C418" s="1137"/>
    </row>
    <row r="419" spans="3:3">
      <c r="C419" s="1137"/>
    </row>
    <row r="420" spans="3:3">
      <c r="C420" s="1137"/>
    </row>
    <row r="421" spans="3:3">
      <c r="C421" s="1137"/>
    </row>
    <row r="422" spans="3:3">
      <c r="C422" s="1137"/>
    </row>
    <row r="423" spans="3:3">
      <c r="C423" s="1137"/>
    </row>
    <row r="424" spans="3:3">
      <c r="C424" s="1137"/>
    </row>
    <row r="425" spans="3:3">
      <c r="C425" s="1137"/>
    </row>
    <row r="426" spans="3:3">
      <c r="C426" s="1137"/>
    </row>
    <row r="427" spans="3:3">
      <c r="C427" s="1137"/>
    </row>
    <row r="428" spans="3:3">
      <c r="C428" s="1137"/>
    </row>
    <row r="429" spans="3:3">
      <c r="C429" s="1137"/>
    </row>
    <row r="430" spans="3:3">
      <c r="C430" s="1137"/>
    </row>
    <row r="431" spans="3:3">
      <c r="C431" s="1137"/>
    </row>
    <row r="432" spans="3:3">
      <c r="C432" s="1137"/>
    </row>
    <row r="433" spans="3:3">
      <c r="C433" s="1137"/>
    </row>
    <row r="434" spans="3:3">
      <c r="C434" s="1137"/>
    </row>
    <row r="435" spans="3:3">
      <c r="C435" s="1137"/>
    </row>
    <row r="436" spans="3:3">
      <c r="C436" s="1137"/>
    </row>
    <row r="437" spans="3:3">
      <c r="C437" s="1137"/>
    </row>
    <row r="438" spans="3:3">
      <c r="C438" s="1137"/>
    </row>
    <row r="439" spans="3:3">
      <c r="C439" s="1137"/>
    </row>
    <row r="440" spans="3:3">
      <c r="C440" s="1137"/>
    </row>
    <row r="441" spans="3:3">
      <c r="C441" s="1137"/>
    </row>
    <row r="442" spans="3:3">
      <c r="C442" s="1137"/>
    </row>
    <row r="443" spans="3:3">
      <c r="C443" s="1137"/>
    </row>
    <row r="444" spans="3:3">
      <c r="C444" s="1137"/>
    </row>
  </sheetData>
  <autoFilter ref="D1:D444" xr:uid="{00000000-0001-0000-0700-000000000000}"/>
  <sortState xmlns:xlrd2="http://schemas.microsoft.com/office/spreadsheetml/2017/richdata2" ref="A2:F380">
    <sortCondition ref="A375:A380"/>
  </sortState>
  <customSheetViews>
    <customSheetView guid="{FEBB693D-7F9F-4A38-A0AE-CBF9ACA7B7B6}" topLeftCell="A135">
      <selection activeCell="C147" sqref="C147"/>
      <pageMargins left="0.7" right="0.7" top="0.75" bottom="0.75" header="0.3" footer="0.3"/>
      <pageSetup orientation="portrait" r:id="rId1"/>
    </customSheetView>
  </customSheetViews>
  <conditionalFormatting sqref="A210">
    <cfRule type="expression" dxfId="5" priority="5">
      <formula>$O210="End"</formula>
    </cfRule>
  </conditionalFormatting>
  <conditionalFormatting sqref="A2:F379 B380:F380">
    <cfRule type="expression" dxfId="4" priority="271">
      <formula>$E2="I"</formula>
    </cfRule>
  </conditionalFormatting>
  <conditionalFormatting sqref="A368:A378 A2:A365 A380:A1003">
    <cfRule type="duplicateValues" dxfId="3" priority="342"/>
  </conditionalFormatting>
  <conditionalFormatting sqref="A357">
    <cfRule type="expression" dxfId="2" priority="3">
      <formula>$Q357="End"</formula>
    </cfRule>
  </conditionalFormatting>
  <conditionalFormatting sqref="B366">
    <cfRule type="expression" dxfId="1" priority="2">
      <formula>$J366="Y"</formula>
    </cfRule>
  </conditionalFormatting>
  <conditionalFormatting sqref="B367">
    <cfRule type="expression" dxfId="0" priority="1">
      <formula>$J367="Y"</formula>
    </cfRule>
  </conditionalFormatting>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Fund</vt:lpstr>
      <vt:lpstr>Organization</vt:lpstr>
      <vt:lpstr>Account</vt:lpstr>
      <vt:lpstr>Program</vt:lpstr>
      <vt:lpstr>Index Codes</vt:lpstr>
      <vt:lpstr>Org Count</vt:lpstr>
      <vt:lpstr>Index Rules</vt:lpstr>
      <vt:lpstr>Budget Manager</vt:lpstr>
      <vt:lpstr>BUDGETMANAGER</vt:lpstr>
    </vt:vector>
  </TitlesOfParts>
  <Company>Valencia Community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Information Technology</dc:creator>
  <cp:lastModifiedBy>Brian Bastin</cp:lastModifiedBy>
  <cp:lastPrinted>2019-01-23T15:07:36Z</cp:lastPrinted>
  <dcterms:created xsi:type="dcterms:W3CDTF">2007-10-12T10:46:52Z</dcterms:created>
  <dcterms:modified xsi:type="dcterms:W3CDTF">2024-01-12T19:43:49Z</dcterms:modified>
</cp:coreProperties>
</file>